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onehavenassociates-my.sharepoint.com/personal/robert_ward_pf_global/Documents/R&amp;I/1 New buisness &amp; projects/Startup coalition/4 Data/Data Check/"/>
    </mc:Choice>
  </mc:AlternateContent>
  <xr:revisionPtr revIDLastSave="10" documentId="8_{7CCB5CE6-83FC-49AB-B10D-6CF917796239}" xr6:coauthVersionLast="47" xr6:coauthVersionMax="47" xr10:uidLastSave="{BA687054-B7BF-407B-8544-06861E4F171C}"/>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51" l="1"/>
  <c r="B18" i="150"/>
  <c r="B22" i="149"/>
  <c r="B21" i="148"/>
  <c r="B21" i="147"/>
  <c r="B21" i="146"/>
  <c r="B21" i="145"/>
  <c r="B21" i="144"/>
  <c r="B21" i="143"/>
  <c r="B21" i="142"/>
  <c r="B17" i="141"/>
  <c r="B18" i="140"/>
  <c r="B22" i="139"/>
  <c r="B18" i="138"/>
  <c r="B18" i="137"/>
  <c r="B18" i="136"/>
  <c r="B18" i="135"/>
  <c r="B18" i="134"/>
  <c r="B18" i="133"/>
  <c r="B18" i="132"/>
  <c r="B18" i="131"/>
  <c r="B18" i="130"/>
  <c r="B18" i="129"/>
  <c r="B22" i="128"/>
  <c r="B22" i="127"/>
  <c r="B22" i="126"/>
  <c r="B22" i="125"/>
  <c r="B22" i="124"/>
  <c r="B22" i="123"/>
  <c r="B22" i="122"/>
  <c r="B22" i="121"/>
  <c r="B23" i="120"/>
  <c r="B15" i="119"/>
  <c r="B15" i="118"/>
  <c r="B15" i="117"/>
  <c r="B15" i="116"/>
  <c r="B15" i="115"/>
  <c r="B21" i="114"/>
  <c r="B21" i="113"/>
  <c r="B21" i="112"/>
  <c r="B21" i="111"/>
  <c r="B21" i="110"/>
  <c r="B21" i="109"/>
  <c r="B21" i="108"/>
  <c r="B21" i="107"/>
  <c r="B21" i="106"/>
  <c r="B21" i="105"/>
  <c r="B18" i="104"/>
  <c r="B18" i="103"/>
  <c r="B18" i="102"/>
  <c r="B18" i="101"/>
  <c r="B18" i="100"/>
  <c r="B18" i="99"/>
  <c r="B18" i="98"/>
  <c r="B18" i="97"/>
  <c r="B18" i="96"/>
  <c r="B18" i="95"/>
  <c r="B18" i="94"/>
  <c r="B18" i="93"/>
  <c r="B18" i="92"/>
  <c r="B17" i="91"/>
  <c r="B20" i="90"/>
  <c r="B16" i="89"/>
  <c r="B21" i="88"/>
  <c r="B21" i="87"/>
  <c r="B21" i="86"/>
  <c r="B21" i="85"/>
  <c r="B21" i="84"/>
  <c r="B21" i="83"/>
  <c r="B21" i="82"/>
  <c r="B21" i="81"/>
  <c r="B21" i="80"/>
  <c r="B21" i="79"/>
  <c r="B21" i="78"/>
  <c r="B21" i="77"/>
  <c r="B21" i="76"/>
  <c r="B21" i="75"/>
  <c r="B21" i="74"/>
  <c r="B21" i="73"/>
  <c r="B20" i="72"/>
  <c r="B20" i="71"/>
  <c r="B20" i="70"/>
  <c r="B20" i="69"/>
  <c r="B20" i="68"/>
  <c r="B20" i="67"/>
  <c r="B20" i="66"/>
  <c r="B21" i="65"/>
  <c r="B21" i="64"/>
  <c r="B21" i="63"/>
  <c r="B21" i="62"/>
  <c r="B21" i="61"/>
  <c r="B21" i="60"/>
  <c r="B21" i="59"/>
  <c r="B21" i="58"/>
  <c r="B21" i="57"/>
  <c r="B21" i="56"/>
  <c r="B21" i="55"/>
  <c r="B17" i="54"/>
  <c r="B18" i="53"/>
  <c r="B22" i="52"/>
  <c r="B20" i="51"/>
  <c r="B22" i="50"/>
  <c r="B21" i="49"/>
  <c r="B21" i="48"/>
  <c r="B21" i="47"/>
  <c r="B21" i="46"/>
  <c r="B21" i="45"/>
  <c r="B21" i="44"/>
  <c r="B21" i="43"/>
  <c r="B21" i="42"/>
  <c r="B21" i="41"/>
  <c r="B21" i="40"/>
  <c r="B21" i="39"/>
  <c r="B21" i="38"/>
  <c r="B21" i="37"/>
  <c r="B21" i="36"/>
  <c r="B21" i="35"/>
  <c r="B20" i="34"/>
  <c r="B21" i="33"/>
  <c r="B21" i="32"/>
  <c r="B20" i="31"/>
  <c r="B22" i="30"/>
  <c r="B20" i="29"/>
  <c r="B20" i="28"/>
  <c r="B20" i="27"/>
  <c r="B20" i="26"/>
  <c r="B20" i="25"/>
  <c r="B20" i="24"/>
  <c r="B20" i="23"/>
  <c r="B20" i="22"/>
  <c r="B20" i="21"/>
  <c r="B20" i="20"/>
  <c r="B20" i="19"/>
  <c r="B21" i="18"/>
  <c r="B21" i="17"/>
  <c r="B21" i="16"/>
  <c r="B21" i="15"/>
  <c r="B21" i="14"/>
  <c r="B21" i="13"/>
  <c r="B21" i="12"/>
  <c r="B21" i="11"/>
  <c r="B21" i="10"/>
  <c r="B21" i="9"/>
  <c r="B21" i="8"/>
  <c r="B21" i="7"/>
  <c r="B21" i="6"/>
  <c r="B21" i="5"/>
  <c r="B21" i="4"/>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<sst xmlns="http://schemas.openxmlformats.org/spreadsheetml/2006/main" count="14547" uniqueCount="540">
  <si>
    <t>Fieldwork:</t>
  </si>
  <si>
    <t>24 Sep 2026 - 27 Sep 2026</t>
  </si>
  <si>
    <t>Interview Method:</t>
  </si>
  <si>
    <t>Online Survey</t>
  </si>
  <si>
    <t>Population represented:</t>
  </si>
  <si>
    <t>UK Adults</t>
  </si>
  <si>
    <t>Sample size:</t>
  </si>
  <si>
    <t>Row order:</t>
  </si>
  <si>
    <t>Ordered by Total % (multiselect questions)</t>
  </si>
  <si>
    <t>Methodology:</t>
  </si>
  <si>
    <t>All results are weighted using Iterative Proportional Fitting, or 'Raking'. The results are weighted by interlocking age &amp; gender, region and social grade to Nationally Representative Proportions</t>
  </si>
  <si>
    <t>PF Global is a member of the BPC and abides by its rules. For more information please contact the PF Global polling team:</t>
  </si>
  <si>
    <t>Table of Contents</t>
  </si>
  <si>
    <t>Table #</t>
  </si>
  <si>
    <t>Individual Tables</t>
  </si>
  <si>
    <t>Full Result Row</t>
  </si>
  <si>
    <t>Question Base</t>
  </si>
  <si>
    <t>BASE: All Respondents</t>
  </si>
  <si>
    <t>BASE: Respondents who answered this question (995 of 1,906)</t>
  </si>
  <si>
    <t>Full Results</t>
  </si>
  <si>
    <t>Age</t>
  </si>
  <si>
    <t>Gender</t>
  </si>
  <si>
    <t>Region</t>
  </si>
  <si>
    <t>Social Grade</t>
  </si>
  <si>
    <t>Income</t>
  </si>
  <si>
    <t>Ethnicity</t>
  </si>
  <si>
    <t>Children</t>
  </si>
  <si>
    <t>Education</t>
  </si>
  <si>
    <t>2024 Vote</t>
  </si>
  <si>
    <t>Vote Intention</t>
  </si>
  <si>
    <t>Total</t>
  </si>
  <si>
    <t>18-24</t>
  </si>
  <si>
    <t>25-34</t>
  </si>
  <si>
    <t>35-44</t>
  </si>
  <si>
    <t>45-54</t>
  </si>
  <si>
    <t>55-64</t>
  </si>
  <si>
    <t>65+</t>
  </si>
  <si>
    <t>Male</t>
  </si>
  <si>
    <t>Female</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</si>
  <si>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</si>
  <si>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</si>
  <si>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</si>
  <si>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</si>
  <si>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</si>
  <si>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</si>
  <si>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</si>
  <si>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</si>
  <si>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</si>
  <si>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</si>
  <si>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</si>
  <si>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</si>
  <si>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</si>
  <si>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</si>
  <si>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</si>
  <si>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</si>
  <si>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</si>
  <si>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</si>
  <si>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</si>
  <si>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</si>
  <si>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</si>
  <si>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</si>
  <si>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</si>
  <si>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</si>
  <si>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</si>
  <si>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</si>
  <si>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</si>
  <si>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</si>
  <si>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</si>
  <si>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</si>
  <si>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</si>
  <si>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</si>
  <si>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Prefer not to say</t>
  </si>
  <si>
    <t>White</t>
  </si>
  <si>
    <t>BAME</t>
  </si>
  <si>
    <t>Yes</t>
  </si>
  <si>
    <t>No</t>
  </si>
  <si>
    <t>GCSE or equivalent (Scottish National/O Level)</t>
  </si>
  <si>
    <t>A Level or equivalent (GCE/Higher/Advanced Higher)</t>
  </si>
  <si>
    <t>Level 4 / 5 or equivalent (HND/HNC/Higher Apprenticeship)</t>
  </si>
  <si>
    <t>University Undergraduate Degree (BA/BSc)</t>
  </si>
  <si>
    <t>University Postgraduate Degree (MA/MSc/MPhil)</t>
  </si>
  <si>
    <t>Doctorate (PhD/DPHil)</t>
  </si>
  <si>
    <t>None of the above</t>
  </si>
  <si>
    <t>Con</t>
  </si>
  <si>
    <t>Lab</t>
  </si>
  <si>
    <t>Lib Dem</t>
  </si>
  <si>
    <t>Green</t>
  </si>
  <si>
    <t>Reform</t>
  </si>
  <si>
    <t>SNP</t>
  </si>
  <si>
    <t>DK</t>
  </si>
  <si>
    <t>Other</t>
  </si>
  <si>
    <t>No vote</t>
  </si>
  <si>
    <t>Total sample (unweighted)</t>
  </si>
  <si>
    <t>Total sample (weighted)</t>
  </si>
  <si>
    <t>And from the below, in general are you more likely to buy that type of good online or in person?: Food and groceries</t>
  </si>
  <si>
    <t>Unweighted</t>
  </si>
  <si>
    <t>Weighted</t>
  </si>
  <si>
    <t>Always buy online</t>
  </si>
  <si>
    <t>Mostly buy online</t>
  </si>
  <si>
    <t>Equally likely to buy online or in person</t>
  </si>
  <si>
    <t>Mostly buy in person</t>
  </si>
  <si>
    <t>Always buy in person</t>
  </si>
  <si>
    <t>I never buy this</t>
  </si>
  <si>
    <t>And from the below, in general are you more likely to buy that type of good online or in person?: Books</t>
  </si>
  <si>
    <t>And from the below, in general are you more likely to buy that type of good online or in person?: Clothes</t>
  </si>
  <si>
    <t>And from the below, in general are you more likely to buy that type of good online or in person?: Jewellery</t>
  </si>
  <si>
    <t>And from the below, in general are you more likely to buy that type of good online or in person?: Flowers</t>
  </si>
  <si>
    <t>And from the below, in general are you more likely to buy that type of good online or in person?: Computer game</t>
  </si>
  <si>
    <t>And from the below, in general are you more likely to buy that type of good online or in person?: Takeaway food</t>
  </si>
  <si>
    <t>And from the below, in general are you more likely to buy that type of good online or in person?: Holiday</t>
  </si>
  <si>
    <t>And from the below, in general are you more likely to buy that type of good online or in person?: Movies or TV shows</t>
  </si>
  <si>
    <t>And from the below, in general are you more likely to buy that type of good online or in person?: Music</t>
  </si>
  <si>
    <t>And from the below, in general are you more likely to buy that type of good online or in person?: Toys</t>
  </si>
  <si>
    <t>And from the below, in general are you more likely to buy that type of good online or in person?: Electronics or gadgets</t>
  </si>
  <si>
    <t>And from the below, in general are you more likely to buy that type of good online or in person?: Home appliance</t>
  </si>
  <si>
    <t>And from the below, in general are you more likely to buy that type of good online or in person?: DIY tools</t>
  </si>
  <si>
    <t>And from the below, in general are you more likely to buy that type of good online or in person?</t>
  </si>
  <si>
    <t>Total Positive</t>
  </si>
  <si>
    <t>Total Negative</t>
  </si>
  <si>
    <t>How important or unimportant are the following reasons in deciding whether to buy something online rather than in person?: Greater choice</t>
  </si>
  <si>
    <t>Very important</t>
  </si>
  <si>
    <t>Somewhat important</t>
  </si>
  <si>
    <t>Neither important or unimportant</t>
  </si>
  <si>
    <t>Somewhat unimportant</t>
  </si>
  <si>
    <t>Very unimportant</t>
  </si>
  <si>
    <t>How important or unimportant are the following reasons in deciding whether to buy something online rather than in person?: Lower prices</t>
  </si>
  <si>
    <t>How important or unimportant are the following reasons in deciding whether to buy something online rather than in person?: More convenient</t>
  </si>
  <si>
    <t>How important or unimportant are the following reasons in deciding whether to buy something online rather than in person?: Easier to compare different options</t>
  </si>
  <si>
    <t>How important or unimportant are the following reasons in deciding whether to buy something online rather than in person?: Availability of stock</t>
  </si>
  <si>
    <t>How important or unimportant are the following reasons in deciding whether to buy something online rather than in person?: Don’t have to leave home</t>
  </si>
  <si>
    <t>How important or unimportant are the following reasons in deciding whether to buy something online rather than in person?: Greater security</t>
  </si>
  <si>
    <t>How important or unimportant are the following reasons in deciding whether to buy something online rather than in person?: Can get goods delivered to you</t>
  </si>
  <si>
    <t>How important or unimportant are the following reasons in deciding whether to buy something online rather than in person?: Can buy goods you can’t find in a shop</t>
  </si>
  <si>
    <t>How important or unimportant are the following reasons in deciding whether to buy something online rather than in person?: Choice of payment options</t>
  </si>
  <si>
    <t>How important or unimportant are the following reasons in deciding whether to buy something online rather than in person?</t>
  </si>
  <si>
    <t>In the last year which, if any, of the following types of business have you bought from?</t>
  </si>
  <si>
    <t>A large online marketplace (e.g. Amazon, eBay)</t>
  </si>
  <si>
    <t>A large brand which also has high street shops (e.g. Tesco, Argos, Zara)</t>
  </si>
  <si>
    <t>An overseas-based marketplace or app (e.g. Temu, Shein, AliExpress)</t>
  </si>
  <si>
    <t>A second-hand or resale app (e.g. Vinted, Depop)</t>
  </si>
  <si>
    <t>A large brand which only sells online (ao.com, ASOS, Boohoo.com)</t>
  </si>
  <si>
    <t>A small or independent seller which also has a presence on the high street</t>
  </si>
  <si>
    <t>Directly through social media (e.g. Instagram, TikTok Shop, Facebook Marketplace)</t>
  </si>
  <si>
    <t>A small or independent seller which only sells online</t>
  </si>
  <si>
    <t>When was the last time, if at all, that you bought something online?</t>
  </si>
  <si>
    <t>In the last day</t>
  </si>
  <si>
    <t>In the last week</t>
  </si>
  <si>
    <t>In the last month</t>
  </si>
  <si>
    <t>In the last year</t>
  </si>
  <si>
    <t>Over a year ago</t>
  </si>
  <si>
    <t>Have never bought anything online</t>
  </si>
  <si>
    <t>Don't know</t>
  </si>
  <si>
    <t>In an average month, how much do you spend online?</t>
  </si>
  <si>
    <t>Under £10</t>
  </si>
  <si>
    <t>£10 to £20</t>
  </si>
  <si>
    <t>£20 to £50</t>
  </si>
  <si>
    <t>£50 to £100</t>
  </si>
  <si>
    <t>£100-£250</t>
  </si>
  <si>
    <t>£250-£500</t>
  </si>
  <si>
    <t>More than £500</t>
  </si>
  <si>
    <t>In the next five years, how do you expect the proportion of your monthly expenditure that you spend online to change?</t>
  </si>
  <si>
    <t>Significantly increase</t>
  </si>
  <si>
    <t>Somewhat increase</t>
  </si>
  <si>
    <t>Stay around the same</t>
  </si>
  <si>
    <t>Somewhat decrease</t>
  </si>
  <si>
    <t>Significantly decrease</t>
  </si>
  <si>
    <t>How much cheaper would an item need to be in a shop near you before you bought it there instead of online?</t>
  </si>
  <si>
    <t>It would not matter, I would buy online anyway</t>
  </si>
  <si>
    <t>Around 5% cheaper</t>
  </si>
  <si>
    <t>Around 10% cheaper</t>
  </si>
  <si>
    <t>Around 25% cheaper</t>
  </si>
  <si>
    <t>Around half price</t>
  </si>
  <si>
    <t>I would buy it in the shop even if it cost more</t>
  </si>
  <si>
    <t>To what extent do you agree or disagree with the following statements?: I would find it hard to buy the products I need without online shopping</t>
  </si>
  <si>
    <t>Strongly agree</t>
  </si>
  <si>
    <t>Somewhat agree</t>
  </si>
  <si>
    <t>Neither agree or disagree</t>
  </si>
  <si>
    <t>Somewhat disagree</t>
  </si>
  <si>
    <t>Strongly disagree</t>
  </si>
  <si>
    <t>To what extent do you agree or disagree with the following statements?: Online shopping gives me much more choice.</t>
  </si>
  <si>
    <t>To what extent do you agree or disagree with the following statements?: I am more likely to shop with retailers that have an online shopping option compared to retailers that only have a physical store.</t>
  </si>
  <si>
    <t>To what extent do you agree or disagree with the following statements?: I would like to be able to support my neighbourhood shops by buying from them online</t>
  </si>
  <si>
    <t>To what extent do you agree or disagree with the following statements?</t>
  </si>
  <si>
    <t>How often, if at all, do you visit your local high street?</t>
  </si>
  <si>
    <t>Most days</t>
  </si>
  <si>
    <t>A couple of times a week</t>
  </si>
  <si>
    <t>Around once a week</t>
  </si>
  <si>
    <t>A couple of times a month</t>
  </si>
  <si>
    <t>Around once a month</t>
  </si>
  <si>
    <t>Less often</t>
  </si>
  <si>
    <t>Never</t>
  </si>
  <si>
    <t>Overall, how positive or negative do you feel about each of these ways of buying things?: A large online marketplace (e.g. Amazon, eBay)</t>
  </si>
  <si>
    <t>Very positive</t>
  </si>
  <si>
    <t>Quite positive</t>
  </si>
  <si>
    <t>Neither positive nor negative</t>
  </si>
  <si>
    <t>Quite negative</t>
  </si>
  <si>
    <t>Very negative</t>
  </si>
  <si>
    <t>Overall, how positive or negative do you feel about each of these ways of buying things?: An overseas-based marketplace or app (e.g. Temu, Shein, AliExpress)</t>
  </si>
  <si>
    <t>Overall, how positive or negative do you feel about each of these ways of buying things?: A second-hand or resale app (e.g. Vinted, Depop)</t>
  </si>
  <si>
    <t>Overall, how positive or negative do you feel about each of these ways of buying things?: Directly through social media (e.g. Instagram, TikTok Shop, Facebook Marketplace)</t>
  </si>
  <si>
    <t>Overall, how positive or negative do you feel about each of these ways of buying things?: A large brand which only sells online (ao.com, ASOS, Boohoo.com)</t>
  </si>
  <si>
    <t>Overall, how positive or negative do you feel about each of these ways of buying things?: A small or independent seller which only sells online</t>
  </si>
  <si>
    <t>Overall, how positive or negative do you feel about each of these ways of buying things?: A large brand which also has high street shops (e.g. Tesco, Argos, Zara)</t>
  </si>
  <si>
    <t>Overall, how positive or negative do you feel about each of these ways of buying things?: A small or independent seller which also has a presence on the high street</t>
  </si>
  <si>
    <t>Overall, how positive or negative do you feel about each of these ways of buying things?</t>
  </si>
  <si>
    <t>If a shop on your local high street were standing empty, which one of the following would you most like to see take the space?</t>
  </si>
  <si>
    <t>A branch of a well-known chain</t>
  </si>
  <si>
    <t>An independent shop</t>
  </si>
  <si>
    <t>A pop-up or short-term shop that changes regularly</t>
  </si>
  <si>
    <t>A shop run by a brand that currently only sells online</t>
  </si>
  <si>
    <t>A café, pub or restaurant</t>
  </si>
  <si>
    <t>A community space</t>
  </si>
  <si>
    <t>Somewhere to collect and return online orders</t>
  </si>
  <si>
    <t>None of these</t>
  </si>
  <si>
    <t>In the last twelve months, have you sold anything through any of the following?</t>
  </si>
  <si>
    <t>A second-hand or resale app (e.g. Vinted, Depop, eBay, Facebook Marketplace)</t>
  </si>
  <si>
    <t>A marketplace such as Amazon or Etsy</t>
  </si>
  <si>
    <t>Social media (e.g. Instagram, TikTok Shop)</t>
  </si>
  <si>
    <t>Your own website or online shop</t>
  </si>
  <si>
    <t>A live video stream</t>
  </si>
  <si>
    <t>Roughly how much have you made in total from selling online in the last twelve months?</t>
  </si>
  <si>
    <t>BASE: Respondents who answered this question (51% of total)</t>
  </si>
  <si>
    <t>Under £100</t>
  </si>
  <si>
    <t>£100 – £499</t>
  </si>
  <si>
    <t>£500 – £999</t>
  </si>
  <si>
    <t>£1,000 – £1,699</t>
  </si>
  <si>
    <t>£1,700 – £4,999</t>
  </si>
  <si>
    <t>£5,000 – £9,999</t>
  </si>
  <si>
    <t>£10,000 or more</t>
  </si>
  <si>
    <t>Which of the following comes closest to how you think about your online selling?</t>
  </si>
  <si>
    <t>Just clearing out things I no longer need</t>
  </si>
  <si>
    <t>An occasional way to make some extra money</t>
  </si>
  <si>
    <t>A regular source of side income</t>
  </si>
  <si>
    <t>A business, or the start of one</t>
  </si>
  <si>
    <t>Do you think you would need to declare what you have made from selling online to HMRC?</t>
  </si>
  <si>
    <t>Depends on the amount</t>
  </si>
  <si>
    <t>Don’t know</t>
  </si>
  <si>
    <t>In general, how safe or unsafe do you feel buying products from each of the following?: A large online marketplace (e.g. Amazon, eBay)</t>
  </si>
  <si>
    <t>Very safe</t>
  </si>
  <si>
    <t>Fairly safe</t>
  </si>
  <si>
    <t>Neither safe nor unsafe</t>
  </si>
  <si>
    <t>Fairly unsafe</t>
  </si>
  <si>
    <t>Very unsafe</t>
  </si>
  <si>
    <t>In general, how safe or unsafe do you feel buying products from each of the following?: An overseas-based marketplace or app (e.g. Temu, Shein, AliExpress)</t>
  </si>
  <si>
    <t>In general, how safe or unsafe do you feel buying products from each of the following?: A second-hand or resale app (e.g. Vinted, Depop)</t>
  </si>
  <si>
    <t>In general, how safe or unsafe do you feel buying products from each of the following?: Directly through social media (e.g. Instagram, TikTok Shop, Facebook Marketplace)</t>
  </si>
  <si>
    <t>In general, how safe or unsafe do you feel buying products from each of the following?: A large brand which only sells online (ao.com, ASOS, Boohoo.com)</t>
  </si>
  <si>
    <t>In general, how safe or unsafe do you feel buying products from each of the following?: A small or independent seller which only sells online</t>
  </si>
  <si>
    <t>In general, how safe or unsafe do you feel buying products from each of the following?: Online, from a large brand which also has high street shops (e.g. Tesco, Argos, Zara)</t>
  </si>
  <si>
    <t>In general, how safe or unsafe do you feel buying products from each of the following?: In person, from a large brand which also sells online (e.g. Tesco, Argos, Zara)</t>
  </si>
  <si>
    <t>In general, how safe or unsafe do you feel buying products from each of the following?: Online, from a small or independent seller which also has a presence on the high street</t>
  </si>
  <si>
    <t>In general, how safe or unsafe do you feel buying products from each of the following?: In person, from a small or independent seller which also has a presence online</t>
  </si>
  <si>
    <t>In general, how safe or unsafe do you feel buying products from each of the following?</t>
  </si>
  <si>
    <t>When you buy something online, how confident are you about each of the following?: That the product is safe and meets UK safety rules</t>
  </si>
  <si>
    <t>Very confident</t>
  </si>
  <si>
    <t>Fairly confident</t>
  </si>
  <si>
    <t>Not very confident</t>
  </si>
  <si>
    <t>Not at all confident</t>
  </si>
  <si>
    <t>When you buy something online, how confident are you about each of the following?: That you know which business actually made the product</t>
  </si>
  <si>
    <t>When you buy something online, how confident are you about each of the following?: That you know which business is responsible if the product turns out to be unsafe</t>
  </si>
  <si>
    <t>When you buy something online, how confident are you about each of the following?: That you could find out where the product was made and what is in it</t>
  </si>
  <si>
    <t>When you buy something online, how confident are you about each of the following?: That you could contact someone in the UK if there were a problem</t>
  </si>
  <si>
    <t>When you buy something online, how confident are you about each of the following?: That you could get a refund or a repair if the product were faulty</t>
  </si>
  <si>
    <t>When you buy something online, how confident are you about each of the following?</t>
  </si>
  <si>
    <t>How much do you trust each of the following to make sure the products they sell are safe?: A large online marketplace (e.g. Amazon, eBay)</t>
  </si>
  <si>
    <t>Trust a great deal</t>
  </si>
  <si>
    <t>Trust a fair amount</t>
  </si>
  <si>
    <t>Neither</t>
  </si>
  <si>
    <t>Do not trust very much</t>
  </si>
  <si>
    <t>Do not trust at all</t>
  </si>
  <si>
    <t>How much do you trust each of the following to make sure the products they sell are safe?: An overseas-based marketplace or app (e.g. Temu, Shein, AliExpress)</t>
  </si>
  <si>
    <t>How much do you trust each of the following to make sure the products they sell are safe?: A second-hand or resale app (e.g. Vinted, Depop)</t>
  </si>
  <si>
    <t>How much do you trust each of the following to make sure the products they sell are safe?: Directly through social media (e.g. Instagram, TikTok Shop, Facebook Marketplace)</t>
  </si>
  <si>
    <t>How much do you trust each of the following to make sure the products they sell are safe?: A large brand which only sells online (ao.com, ASOS, Boohoo.com)</t>
  </si>
  <si>
    <t>How much do you trust each of the following to make sure the products they sell are safe?: A small or independent seller which only sells online</t>
  </si>
  <si>
    <t>How much do you trust each of the following to make sure the products they sell are safe?: A large brand which also has high street shops (e.g. Tesco, Argos, Zara)</t>
  </si>
  <si>
    <t>How much do you trust each of the following to make sure the products they sell are safe?: A small or independent seller which also has a presence on the high street</t>
  </si>
  <si>
    <t>How much do you trust each of the following to make sure the products they sell are safe?</t>
  </si>
  <si>
    <t>The Government is considering a number of changes to the rules on products sold online. For each of the following, to what extent would you support or oppose it?: Requiring online marketplaces to check that sellers are who they say they are</t>
  </si>
  <si>
    <t>Strongly support</t>
  </si>
  <si>
    <t>Tend to support</t>
  </si>
  <si>
    <t>Tend to oppose</t>
  </si>
  <si>
    <t>Strongly oppose</t>
  </si>
  <si>
    <t>The Government is considering a number of changes to the rules on products sold online. For each of the following, to what extent would you support or oppose it?: Requiring online marketplaces to check that a product's safety paperwork exists before it is listed</t>
  </si>
  <si>
    <t>The Government is considering a number of changes to the rules on products sold online. For each of the following, to what extent would you support or oppose it?: Requiring online marketplaces to test a sample of the products sold on them</t>
  </si>
  <si>
    <t>The Government is considering a number of changes to the rules on products sold online. For each of the following, to what extent would you support or oppose it?: Requiring every product to have one named business in the UK responsible for its safety</t>
  </si>
  <si>
    <t>The Government is considering a number of changes to the rules on products sold online. For each of the following, to what extent would you support or oppose it?: Requiring products to carry a digital record of who made them and their safety information</t>
  </si>
  <si>
    <t>The Government is considering a number of changes to the rules on products sold online. For each of the following, to what extent would you support or oppose it?: Requiring online marketplaces to remove listings reported as unsafe within a set time</t>
  </si>
  <si>
    <t>The Government is considering a number of changes to the rules on products sold online. For each of the following, to what extent would you support or oppose it?</t>
  </si>
  <si>
    <t>Under the rules being considered, some online marketplaces would have to meet more safety obligations than others, depending on how their business is set up - for example, whether they store and deliver products themselves as well as hosting the listing. Thinking about two marketplaces selling the same product, do you think that they should face the same safety obligations regardless of how their business is set up?</t>
  </si>
  <si>
    <t>And if some online marketplaces had to carry out more safety checks than others, which one of the following do you think would be most likely to happen?</t>
  </si>
  <si>
    <t>Sellers of unsafe products would move to the marketplaces with fewer checks</t>
  </si>
  <si>
    <t>Unsafe products would become less common across all marketplaces</t>
  </si>
  <si>
    <t>Improved safety on marketplaces with more checks</t>
  </si>
  <si>
    <t>Higher costs on marketplaces with more checks</t>
  </si>
  <si>
    <t>It would make no real difference to how safe products are</t>
  </si>
  <si>
    <t>Something else</t>
  </si>
  <si>
    <t>Which approach do you think is more likely to keep products safe?</t>
  </si>
  <si>
    <t>Having one clearly identified business responsible for making sure a product meets key safety requirements</t>
  </si>
  <si>
    <t>Having each business every stage of the supply chain involved in selling or handling a product carry out its own safety checks</t>
  </si>
  <si>
    <t>Neither would make much difference</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</si>
  <si>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Your confidence that the product is safe</t>
  </si>
  <si>
    <t>A big difference</t>
  </si>
  <si>
    <t>Some difference</t>
  </si>
  <si>
    <t>Not much difference</t>
  </si>
  <si>
    <t>No difference at all</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</si>
  <si>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Your confidence that you know who made it</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</si>
  <si>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How easy it would be to check a product before buying it</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</si>
  <si>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Your willingness to buy from a seller you had not heard of</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</si>
  <si>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How easy it would be to get a problem sorted out if something went wrong</t>
  </si>
  <si>
    <t>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 How easy it would be to identify the person at a seller responsible for product safety</t>
  </si>
  <si>
    <t>For each of the following changes, who do you think would end up paying the cost in practice?: Online marketplaces having to check sellers and their required product safety documentation</t>
  </si>
  <si>
    <t>The online marketplaces</t>
  </si>
  <si>
    <t>The sellers on them</t>
  </si>
  <si>
    <t>The manufacturers</t>
  </si>
  <si>
    <t>Shoppers, through higher prices</t>
  </si>
  <si>
    <t>For each of the following changes, who do you think would end up paying the cost in practice?: Online marketplaces having to test a sample of products</t>
  </si>
  <si>
    <t>For each of the following changes, who do you think would end up paying the cost in practice?: Every product having one named UK business responsible for its safety</t>
  </si>
  <si>
    <t>For each of the following changes, who do you think would end up paying the cost in practice?: Products having to carry a digital record of their safety information</t>
  </si>
  <si>
    <t>For each of the following changes, who do you think would end up paying the cost in practice?: The overall cost of the new requirement</t>
  </si>
  <si>
    <t>Suppose stronger safety checks on products sold online meant prices went up. Imagine you were buying something online that currently costs £50. What is the most you would be willing to pay for the same item, knowing it had been safety checked?</t>
  </si>
  <si>
    <t>£50; I would not pay anything extra</t>
  </si>
  <si>
    <t>Up to £51 (up to 2% more)</t>
  </si>
  <si>
    <t>Up to £52.50 (up to 5% more)</t>
  </si>
  <si>
    <t>Up to £55 (up to 10% more)</t>
  </si>
  <si>
    <t>Up to £60 (up to 20% more)</t>
  </si>
  <si>
    <t>More than £60 (more than 20% more)</t>
  </si>
  <si>
    <t>I would not buy the item at all</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</si>
  <si>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The prices you pay go up</t>
  </si>
  <si>
    <t>Somewhat support</t>
  </si>
  <si>
    <t>Somewhat oppose</t>
  </si>
  <si>
    <t>Not applicable</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</si>
  <si>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You spend more time giving information about yourself when buying certain products</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</si>
  <si>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The sites and apps you buy from become more expensive to use</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</si>
  <si>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New products take longer to become available to buy</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</si>
  <si>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The businesses you buy from can afford to employ fewer people</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</si>
  <si>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Some of the sellers you currently buy from stop trading</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</si>
  <si>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Fewer sellers outside the UK are able to sell to you</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</si>
  <si>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 You have a narrower range of products to choose from</t>
  </si>
  <si>
    <t>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t>
  </si>
  <si>
    <t>For each of the following pairs, please choose the statement that comes closer to your own view, even if neither represents it exactly.: I would rather have a huge choice of cheap products, even if some turn out to be poor quality|I would rather have a smaller choice of products I can be confident in</t>
  </si>
  <si>
    <t>For each of the following pairs, please choose the statement that comes closer to your own view, even if neither represents it exactly.: Getting something delivered quickly matters more to me than knowing who I am buying it from|Knowing who I am buying from matters more to me than how quickly it arrives</t>
  </si>
  <si>
    <t>For each of the following pairs, please choose the statement that comes closer to your own view, even if neither represents it exactly.: I am happy to try an unfamiliar brand online if it saves me money|I would rather stick to brands I recognise, even if they cost more</t>
  </si>
  <si>
    <t>For each of the following pairs, please choose the statement that comes closer to your own view, even if neither represents it exactly.: Tighter safety rules online would mostly mean higher prices for shoppers|Tighter safety rules online would mostly mean better products for shoppers</t>
  </si>
  <si>
    <t>Thinking about how online shopping might change over the next three to five years, please put the following in order, from the change you would most like to see to the change you would least like to see.: More automated selling (i.e. using tools that find and buy things for you)</t>
  </si>
  <si>
    <t>1</t>
  </si>
  <si>
    <t>2</t>
  </si>
  <si>
    <t>3</t>
  </si>
  <si>
    <t>4</t>
  </si>
  <si>
    <t>5</t>
  </si>
  <si>
    <t>6</t>
  </si>
  <si>
    <t>7</t>
  </si>
  <si>
    <t>8</t>
  </si>
  <si>
    <t>Not Selected</t>
  </si>
  <si>
    <t>Thinking about how online shopping might change over the next three to five years, please put the following in order, from the change you would most like to see to the change you would least like to see.: More human contact between buyer and seller (i.e. video, chat, or speaking to someone in store)</t>
  </si>
  <si>
    <t>Thinking about how online shopping might change over the next three to five years, please put the following in order, from the change you would most like to see to the change you would least like to see.: Stronger safety checks on sellers and products</t>
  </si>
  <si>
    <t>Thinking about how online shopping might change over the next three to five years, please put the following in order, from the change you would most like to see to the change you would least like to see.: Faster and cheaper delivery</t>
  </si>
  <si>
    <t>Thinking about how online shopping might change over the next three to five years, please put the following in order, from the change you would most like to see to the change you would least like to see.: More small, independent sellers available on large platforms</t>
  </si>
  <si>
    <t>Thinking about how online shopping might change over the next three to five years, please put the following in order, from the change you would most like to see to the change you would least like to see.: More small, specialist marketplaces rather than a few large platforms</t>
  </si>
  <si>
    <t>Thinking about how online shopping might change over the next three to five years, please put the following in order, from the change you would most like to see to the change you would least like to see.: Easier buying and selling across UK/EU borders, with fewer customs or regulatory barriers</t>
  </si>
  <si>
    <t>Thinking about how online shopping might change over the next three to five years, please put the following in order, from the change you would most like to see to the change you would least like to see.: More personalised recommendations and pricing based on customer data</t>
  </si>
  <si>
    <t>Online shopping cannot be all things at once. If only one of the following could be improved over the next few years, which would you choose?</t>
  </si>
  <si>
    <t>Convenience: making it faster, cheaper and easier to buy things</t>
  </si>
  <si>
    <t>Trust: making it safer, with more checks on sellers and products</t>
  </si>
  <si>
    <t>Discovery: making it easier to find new and independent sellers</t>
  </si>
  <si>
    <t>How acceptable or unacceptable would you find each of the following, if it made online shopping better in other ways?: Sharing more information about yourself and what you buy with a shopping platform</t>
  </si>
  <si>
    <t>Completely acceptable</t>
  </si>
  <si>
    <t>Fairly acceptable</t>
  </si>
  <si>
    <t>Fairly unacceptable</t>
  </si>
  <si>
    <t>Completely unacceptable</t>
  </si>
  <si>
    <t>How acceptable or unacceptable would you find each of the following, if it made online shopping better in other ways?: Having fewer ways to speak to a person when something goes wrong</t>
  </si>
  <si>
    <t>How acceptable or unacceptable would you find each of the following, if it made online shopping better in other ways?: Buying from a brand you have never heard of, because an AI assistant recommended it</t>
  </si>
  <si>
    <t>How acceptable or unacceptable would you find each of the following, if it made online shopping better in other ways?: A slower checkout, because of extra checks on who you are</t>
  </si>
  <si>
    <t>How acceptable or unacceptable would you find each of the following, if it made online shopping better in other ways?: Paying slightly more to buy from a seller that carries a recognised safety check</t>
  </si>
  <si>
    <t>How acceptable or unacceptable would you find each of the following, if it made online shopping better in other ways?: Being shown small or independent UK sellers you would not have found yourself</t>
  </si>
  <si>
    <t>How acceptable or unacceptable would you find each of the following, if it made online shopping better in other ways?: Buying from a small seller with few reviews, rather than a large well-known one</t>
  </si>
  <si>
    <t>How acceptable or unacceptable would you find each of the following, if it made online shopping better in other ways?: Letting an app decide which products you get shown, based on what it knows about you</t>
  </si>
  <si>
    <t>Which of the following, if any, have you ever done using an AI tool or assistant (such as ChatGPT, Google's AI results, Copilot, Gemini or an AI feature built into a shopping site)?</t>
  </si>
  <si>
    <t>Asked it to compare products or prices</t>
  </si>
  <si>
    <t>Asked it for ideas or suggestions about what to buy</t>
  </si>
  <si>
    <t>Asked it to summarise reviews of a product</t>
  </si>
  <si>
    <t>Asked it whether a product or seller was trustworthy or safe</t>
  </si>
  <si>
    <t>Used an AI chat or assistant on a retailer's website</t>
  </si>
  <si>
    <t>Bought something it recommended to me</t>
  </si>
  <si>
    <t>Let it complete a purchase for me, start to finish</t>
  </si>
  <si>
    <t>Some shoppers now use AI tools that can search for products and buy them automatically, without the shopper browsing sites themselves. How much have you heard about this?</t>
  </si>
  <si>
    <t>A lot</t>
  </si>
  <si>
    <t>A fair amount</t>
  </si>
  <si>
    <t>A little</t>
  </si>
  <si>
    <t>Nothing at all</t>
  </si>
  <si>
    <t>Have you used an AI assistant to purchase something online?</t>
  </si>
  <si>
    <t>Yes – regularly</t>
  </si>
  <si>
    <t>Yes – a few times</t>
  </si>
  <si>
    <t>And how do you feel about AI assistants that search for and buy products on your behalf? Please give your view on each of the following.: This could be a real opportunity for me as a shopper</t>
  </si>
  <si>
    <t>Neither agree nor disagree</t>
  </si>
  <si>
    <t>And how do you feel about AI assistants that search for and buy products on your behalf? Please give your view on each of the following.: I would trust an AI assistant to pick products that are right for me</t>
  </si>
  <si>
    <t>And how do you feel about AI assistants that search for and buy products on your behalf? Please give your view on each of the following.: I would worry about losing the direct relationship with the shops and brands I buy from</t>
  </si>
  <si>
    <t>And how do you feel about AI assistants that search for and buy products on your behalf? Please give your view on each of the following.: I would worry about ending up paying more than I needed to</t>
  </si>
  <si>
    <t>And how do you feel about AI assistants that search for and buy products on your behalf? Please give your view on each of the following.: I would know how to check what an AI assistant had chosen for me and why</t>
  </si>
  <si>
    <t>And how do you feel about AI assistants that search for and buy products on your behalf? Please give your view on each of the following.: Large retailers will benefit from this far more than small businesses will</t>
  </si>
  <si>
    <t>And how do you feel about AI assistants that search for and buy products on your behalf? Please give your view on each of the following.</t>
  </si>
  <si>
    <t>What, if anything, would make you more comfortable letting an AI assistant buy something on your behalf?</t>
  </si>
  <si>
    <t>Nothing would make me comfortable with this</t>
  </si>
  <si>
    <t>Being able to see and approve the order before it is placed</t>
  </si>
  <si>
    <t>Knowing you could cancel or get a refund as easily as with a normal purchase</t>
  </si>
  <si>
    <t>Knowing your bank or card protections would still apply</t>
  </si>
  <si>
    <t>Knowing a person could take over if something went wrong</t>
  </si>
  <si>
    <t>Knowing the seller had been verified as a real, registered business</t>
  </si>
  <si>
    <t>Being able to see why it chose that particular product and seller</t>
  </si>
  <si>
    <t>Being able to set a spending limit it could not go over</t>
  </si>
  <si>
    <t>Some apps and websites now sell products through live video, where a seller shows and describes items in real time and viewers can buy as they watch (for example TikTok Shop or Whatnot). Which of the following best describes you?</t>
  </si>
  <si>
    <t>I have bought something during a live video like this</t>
  </si>
  <si>
    <t>I have watched one, but never bought anything</t>
  </si>
  <si>
    <t>I have heard of this, but never watched one</t>
  </si>
  <si>
    <t>I have never heard of this before now</t>
  </si>
  <si>
    <t>And how likely are you to buy something through a live video in the next twelve months?</t>
  </si>
  <si>
    <t>Very likely</t>
  </si>
  <si>
    <t>Quite likely</t>
  </si>
  <si>
    <t>Quite unlikely</t>
  </si>
  <si>
    <t>Very unlikely</t>
  </si>
  <si>
    <t>Grid Summary: And from the below, in general are you more likely to buy that type of good online or in person?</t>
  </si>
  <si>
    <t>Food and groceries</t>
  </si>
  <si>
    <t>Books</t>
  </si>
  <si>
    <t>Clothes</t>
  </si>
  <si>
    <t>Jewellery</t>
  </si>
  <si>
    <t>Flowers</t>
  </si>
  <si>
    <t>Computer game</t>
  </si>
  <si>
    <t>Takeaway food</t>
  </si>
  <si>
    <t>Holiday</t>
  </si>
  <si>
    <t>Movies or TV shows</t>
  </si>
  <si>
    <t>Music</t>
  </si>
  <si>
    <t>Toys</t>
  </si>
  <si>
    <t>Electronics or gadgets</t>
  </si>
  <si>
    <t>Home appliance</t>
  </si>
  <si>
    <t>DIY tools</t>
  </si>
  <si>
    <t>Fieldwork: 24 Sep 2026 - 27 Sep 2026</t>
  </si>
  <si>
    <t>Grid Summary: How important or unimportant are the following reasons in deciding whether to buy something online rather than in person?</t>
  </si>
  <si>
    <t>Greater choice</t>
  </si>
  <si>
    <t>Lower prices</t>
  </si>
  <si>
    <t>More convenient</t>
  </si>
  <si>
    <t>Easier to compare different options</t>
  </si>
  <si>
    <t>Availability of stock</t>
  </si>
  <si>
    <t>Don’t have to leave home</t>
  </si>
  <si>
    <t>Greater security</t>
  </si>
  <si>
    <t>Can get goods delivered to you</t>
  </si>
  <si>
    <t>Can buy goods you can’t find in a shop</t>
  </si>
  <si>
    <t>Choice of payment options</t>
  </si>
  <si>
    <t>Grid Summary: To what extent do you agree or disagree with the following statements?</t>
  </si>
  <si>
    <t>I would find it hard to buy the products I need without online shopping</t>
  </si>
  <si>
    <t>Online shopping gives me much more choice.</t>
  </si>
  <si>
    <t>I am more likely to shop with retailers that have an online shopping option compared to retailers that only have a physical store.</t>
  </si>
  <si>
    <t>I would like to be able to support my neighbourhood shops by buying from them online</t>
  </si>
  <si>
    <t>Grid Summary: Overall, how positive or negative do you feel about each of these ways of buying things?</t>
  </si>
  <si>
    <t>Grid Summary: In general, how safe or unsafe do you feel buying products from each of the following?</t>
  </si>
  <si>
    <t>Online, from a large brand which also has high street shops (e.g. Tesco, Argos, Zara)</t>
  </si>
  <si>
    <t>In person, from a large brand which also sells online (e.g. Tesco, Argos, Zara)</t>
  </si>
  <si>
    <t>Online, from a small or independent seller which also has a presence on the high street</t>
  </si>
  <si>
    <t>In person, from a small or independent seller which also has a presence online</t>
  </si>
  <si>
    <t>Grid Summary: When you buy something online, how confident are you about each of the following?</t>
  </si>
  <si>
    <t>That the product is safe and meets UK safety rules</t>
  </si>
  <si>
    <t>That you know which business actually made the product</t>
  </si>
  <si>
    <t>That you know which business is responsible if the product turns out to be unsafe</t>
  </si>
  <si>
    <t>That you could find out where the product was made and what is in it</t>
  </si>
  <si>
    <t>That you could contact someone in the UK if there were a problem</t>
  </si>
  <si>
    <t>That you could get a refund or a repair if the product were faulty</t>
  </si>
  <si>
    <t>Grid Summary: How much do you trust each of the following to make sure the products they sell are safe?</t>
  </si>
  <si>
    <t>Grid Summary: The Government is considering a number of changes to the rules on products sold online. For each of the following, to what extent would you support or oppose it?</t>
  </si>
  <si>
    <t>Requiring online marketplaces to check that sellers are who they say they are</t>
  </si>
  <si>
    <t>Requiring online marketplaces to check that a product's safety paperwork exists before it is listed</t>
  </si>
  <si>
    <t>Requiring online marketplaces to test a sample of the products sold on them</t>
  </si>
  <si>
    <t>Requiring every product to have one named business in the UK responsible for its safety</t>
  </si>
  <si>
    <t>Requiring products to carry a digital record of who made them and their safety information</t>
  </si>
  <si>
    <t>Requiring online marketplaces to remove listings reported as unsafe within a set time</t>
  </si>
  <si>
    <t>Grid Summary: Some products may in future carry a digital record that you can open by scanning a QR code or similar link. It would hold key information about the product, such as who made it, where it came from, and its safety and compliance information. If this were available on products you buy online, how much difference, if any, would it make to each of the following?</t>
  </si>
  <si>
    <t>Your confidence that the product is safe</t>
  </si>
  <si>
    <t>Your confidence that you know who made it</t>
  </si>
  <si>
    <t>How easy it would be to check a product before buying it</t>
  </si>
  <si>
    <t>Your willingness to buy from a seller you had not heard of</t>
  </si>
  <si>
    <t>How easy it would be to get a problem sorted out if something went wrong</t>
  </si>
  <si>
    <t>How easy it would be to identify the person at a seller responsible for product safety</t>
  </si>
  <si>
    <t>Grid Summary: For each of the following changes, who do you think would end up paying the cost in practice?</t>
  </si>
  <si>
    <t>Online marketplaces having to check sellers and their required product safety documentation</t>
  </si>
  <si>
    <t>Online marketplaces having to test a sample of products</t>
  </si>
  <si>
    <t>Every product having one named UK business responsible for its safety</t>
  </si>
  <si>
    <t>Products having to carry a digital record of their safety information</t>
  </si>
  <si>
    <t>The overall cost of the new requirement</t>
  </si>
  <si>
    <t>Grid Summary: At the moment, if someone buys an unsafe product online, the legal responsibility mostly falls on the company that made it, the company that brought it into the UK, or the shop that sold it. Online marketplaces themselves (for example Amazon, eBay, Etsy or TikTok Shop) are not currently covered by these rules, even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t>
  </si>
  <si>
    <t>The prices you pay go up</t>
  </si>
  <si>
    <t>You spend more time giving information about yourself when buying certain products</t>
  </si>
  <si>
    <t>The sites and apps you buy from become more expensive to use</t>
  </si>
  <si>
    <t>New products take longer to become available to buy</t>
  </si>
  <si>
    <t>The businesses you buy from can afford to employ fewer people</t>
  </si>
  <si>
    <t>Some of the sellers you currently buy from stop trading</t>
  </si>
  <si>
    <t>Fewer sellers outside the UK are able to sell to you</t>
  </si>
  <si>
    <t>You have a narrower range of products to choose from</t>
  </si>
  <si>
    <t>Grid Summary: For each of the following pairs, please choose the statement that comes closer to your own view, even if neither represents it exactly.</t>
  </si>
  <si>
    <t>I am happy to try an unfamiliar brand online if it saves me money|I would rather stick to brands I recognise, even if they cost more</t>
  </si>
  <si>
    <t>Tighter safety rules online would mostly mean higher prices for shoppers|Tighter safety rules online would mostly mean better products for shoppers</t>
  </si>
  <si>
    <t>Getting something delivered quickly matters more to me than knowing who I am buying it from|Knowing who I am buying from matters more to me than how quickly it arrives</t>
  </si>
  <si>
    <t>I would rather have a huge choice of cheap products, even if some turn out to be poor quality|I would rather have a smaller choice of products I can be confident in</t>
  </si>
  <si>
    <t>Rank Summary: Thinking about how online shopping might change over the next three to five years, please put the following in order, from the change you would most like to see to the change you would least like to see. (Ordered Left to Right by Rank)</t>
  </si>
  <si>
    <t>1. Stronger safety checks on sellers and products</t>
  </si>
  <si>
    <t>2. Faster and cheaper delivery</t>
  </si>
  <si>
    <t>3. More small, independent sellers available on large platforms</t>
  </si>
  <si>
    <t>4. More human contact between buyer and seller (i.e. video, chat, or speaking to someone in store)</t>
  </si>
  <si>
    <t>5. Easier buying and selling across UK/EU borders, with fewer customs or regulatory barriers</t>
  </si>
  <si>
    <t>6. More small, specialist marketplaces rather than a few large platforms</t>
  </si>
  <si>
    <t>7. More personalised recommendations and pricing based on customer data</t>
  </si>
  <si>
    <t>8. More automated selling (i.e. using tools that find and buy things for you)</t>
  </si>
  <si>
    <t>1 - Highest Rank</t>
  </si>
  <si>
    <t>8 - Lowest Rank</t>
  </si>
  <si>
    <t>Mean Rank</t>
  </si>
  <si>
    <t>Standard Deviation</t>
  </si>
  <si>
    <t>Grid Summary: How acceptable or unacceptable would you find each of the following, if it made online shopping better in other ways?</t>
  </si>
  <si>
    <t>Being shown small or independent UK sellers you would not have found yourself</t>
  </si>
  <si>
    <t>Paying slightly more to buy from a seller that carries a recognised safety check</t>
  </si>
  <si>
    <t>Buying from a small seller with few reviews, rather than a large well-known one</t>
  </si>
  <si>
    <t>Letting an app decide which products you get shown, based on what it knows about you</t>
  </si>
  <si>
    <t>Sharing more information about yourself and what you buy with a shopping platform</t>
  </si>
  <si>
    <t>Having fewer ways to speak to a person when something goes wrong</t>
  </si>
  <si>
    <t>Buying from a brand you have never heard of, because an AI assistant recommended it</t>
  </si>
  <si>
    <t>A slower checkout, because of extra checks on who you are</t>
  </si>
  <si>
    <t>Grid Summary: And how do you feel about AI assistants that search for and buy products on your behalf? Please give your view on each of the following.</t>
  </si>
  <si>
    <t>This could be a real opportunity for me as a shopper</t>
  </si>
  <si>
    <t>I would trust an AI assistant to pick products that are right for me</t>
  </si>
  <si>
    <t>I would worry about losing the direct relationship with the shops and brands I buy from</t>
  </si>
  <si>
    <t>I would worry about ending up paying more than I needed to</t>
  </si>
  <si>
    <t>I would know how to check what an AI assistant had chosen for me and why</t>
  </si>
  <si>
    <t>Large retailers will benefit from this far more than small businesses will</t>
  </si>
  <si>
    <t>PF Global Poll for Startup Coalition (Consumer)</t>
  </si>
  <si>
    <t>I would rather have a huge choice of cheap products, even if some turn out to be poor quality</t>
  </si>
  <si>
    <t>I would rather have a smaller choice of products I can be confident in</t>
  </si>
  <si>
    <t>Getting something delivered quickly matters more to me than knowing who I am buying it from</t>
  </si>
  <si>
    <t>Knowing who I am buying from matters more to me than how quickly it arrives</t>
  </si>
  <si>
    <t>I am happy to try an unfamiliar brand online if it saves me money</t>
  </si>
  <si>
    <t>I would rather stick to brands I recognise, even if they cost more</t>
  </si>
  <si>
    <t>Tighter safety rules online would mostly mean higher prices for shoppers</t>
  </si>
  <si>
    <t>Tighter safety rules online would mostly mean better products for shoppers</t>
  </si>
  <si>
    <t>First statement in each pair</t>
  </si>
  <si>
    <t>Second statement in each pair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</si>
</sst>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
      <b/>
      <sz val="11"/>
      <name val="Calibri"/>
      <family val="2"/>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7">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4" fillId="0" borderId="2"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xf>
    <xf numFmtId="0" fontId="9" fillId="0" borderId="0" xfId="0" applyFon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9" fontId="0" fillId="2" borderId="0" xfId="0" applyNumberFormat="1" applyFill="1" applyAlignment="1">
      <alignment horizontal="center" vertical="center"/>
    </xf>
    <xf numFmtId="9" fontId="0" fillId="0" borderId="0" xfId="0" applyNumberFormat="1"/>
    <xf numFmtId="0" fontId="11" fillId="0" borderId="2" xfId="0" applyFont="1" applyBorder="1" applyAlignment="1">
      <alignment horizontal="center" vertical="center" wrapText="1"/>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4" xfId="0" applyFont="1" applyBorder="1" applyAlignment="1">
      <alignment horizontal="center" vertical="center"/>
    </xf>
    <xf numFmtId="0" fontId="0" fillId="0" borderId="4"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calcChain" Target="calcChain.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sharedStrings" Target="sharedString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57341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RowHeight="14.5" x14ac:dyDescent="0.35"/>
  <cols>
    <col min="6" max="6" width="25" customWidth="1"/>
    <col min="11" max="11" width="40" customWidth="1"/>
  </cols>
  <sheetData>
    <row r="7" spans="6:12" ht="40" customHeight="1" x14ac:dyDescent="0.35">
      <c r="F7" s="33" t="s">
        <v>529</v>
      </c>
      <c r="G7" s="32"/>
      <c r="H7" s="32"/>
      <c r="I7" s="32"/>
      <c r="J7" s="32"/>
      <c r="K7" s="32"/>
      <c r="L7" s="32"/>
    </row>
    <row r="10" spans="6:12" ht="20.149999999999999" customHeight="1" x14ac:dyDescent="0.45">
      <c r="F10" s="1" t="s">
        <v>0</v>
      </c>
      <c r="K10" s="2" t="s">
        <v>1</v>
      </c>
    </row>
    <row r="11" spans="6:12" ht="20.149999999999999" customHeight="1" x14ac:dyDescent="0.45">
      <c r="F11" s="1" t="s">
        <v>2</v>
      </c>
      <c r="K11" s="2" t="s">
        <v>3</v>
      </c>
    </row>
    <row r="12" spans="6:12" ht="20.149999999999999" customHeight="1" x14ac:dyDescent="0.45">
      <c r="F12" s="1" t="s">
        <v>4</v>
      </c>
      <c r="K12" s="2" t="s">
        <v>5</v>
      </c>
    </row>
    <row r="13" spans="6:12" ht="20.149999999999999" customHeight="1" x14ac:dyDescent="0.45">
      <c r="F13" s="1" t="s">
        <v>6</v>
      </c>
      <c r="K13" s="2">
        <v>1906</v>
      </c>
    </row>
    <row r="14" spans="6:12" ht="20.149999999999999" customHeight="1" x14ac:dyDescent="0.45">
      <c r="F14" s="1" t="s">
        <v>7</v>
      </c>
      <c r="K14" s="2" t="s">
        <v>8</v>
      </c>
    </row>
    <row r="16" spans="6:12" ht="18.5" x14ac:dyDescent="0.45">
      <c r="F16" s="1" t="s">
        <v>9</v>
      </c>
    </row>
    <row r="17" spans="6:13" ht="50.15" customHeight="1" x14ac:dyDescent="0.35">
      <c r="F17" s="31" t="s">
        <v>10</v>
      </c>
      <c r="G17" s="32"/>
      <c r="H17" s="32"/>
      <c r="I17" s="32"/>
      <c r="J17" s="32"/>
      <c r="K17" s="32"/>
      <c r="L17" s="32"/>
      <c r="M17" s="32"/>
    </row>
    <row r="19" spans="6:13" ht="30" customHeight="1" x14ac:dyDescent="0.35">
      <c r="F19" s="3" t="s">
        <v>11</v>
      </c>
    </row>
    <row r="20" spans="6:13" ht="17" x14ac:dyDescent="0.35">
      <c r="F20" s="3" t="str">
        <f>HYPERLINK("mailto:polling@pf.global?subject=" &amp; F7, "polling@pf.global")</f>
        <v>polling@pf.global</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6"/>
  <sheetViews>
    <sheetView showGridLines="0" topLeftCell="A146"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12</v>
      </c>
    </row>
    <row r="6" spans="3:6" x14ac:dyDescent="0.35">
      <c r="D6" s="5" t="str">
        <f>HYPERLINK("#'Full Results'!A1", "Full Results")</f>
        <v>Full Results</v>
      </c>
    </row>
    <row r="8" spans="3:6" x14ac:dyDescent="0.35">
      <c r="C8" s="6" t="s">
        <v>13</v>
      </c>
      <c r="D8" s="7" t="s">
        <v>14</v>
      </c>
      <c r="E8" s="6" t="s">
        <v>15</v>
      </c>
      <c r="F8" s="7" t="s">
        <v>16</v>
      </c>
    </row>
    <row r="9" spans="3:6" x14ac:dyDescent="0.35">
      <c r="C9" s="8">
        <v>1</v>
      </c>
      <c r="D9" s="5" t="str">
        <f>HYPERLINK("#'Table 1'!A1", "Grid Summary: And from the below, in general are you more likely to buy that type of good online or in person?")</f>
        <v>Grid Summary: And from the below, in general are you more likely to buy that type of good online or in person?</v>
      </c>
      <c r="E9" s="9">
        <f>HYPERLINK("#'Full Results'!A163", 163)</f>
        <v>163</v>
      </c>
      <c r="F9" s="10"/>
    </row>
    <row r="10" spans="3:6" x14ac:dyDescent="0.35">
      <c r="C10" s="8">
        <v>2</v>
      </c>
      <c r="D10" s="5" t="str">
        <f>HYPERLINK("#'Table 2'!A1", "And from the below, in general are you more likely to buy that type of good online or in person?: Food and groceries")</f>
        <v>And from the below, in general are you more likely to buy that type of good online or in person?: Food and groceries</v>
      </c>
      <c r="E10" s="9">
        <f>HYPERLINK("#'Full Results'!A163", 163)</f>
        <v>163</v>
      </c>
      <c r="F10" s="10" t="s">
        <v>17</v>
      </c>
    </row>
    <row r="11" spans="3:6" x14ac:dyDescent="0.35">
      <c r="C11" s="8">
        <v>3</v>
      </c>
      <c r="D11" s="5" t="str">
        <f>HYPERLINK("#'Table 3'!A1", "And from the below, in general are you more likely to buy that type of good online or in person?: Books")</f>
        <v>And from the below, in general are you more likely to buy that type of good online or in person?: Books</v>
      </c>
      <c r="E11" s="9">
        <f>HYPERLINK("#'Full Results'!A170", 170)</f>
        <v>170</v>
      </c>
      <c r="F11" s="10" t="s">
        <v>17</v>
      </c>
    </row>
    <row r="12" spans="3:6" x14ac:dyDescent="0.35">
      <c r="C12" s="8">
        <v>4</v>
      </c>
      <c r="D12" s="5" t="str">
        <f>HYPERLINK("#'Table 4'!A1", "And from the below, in general are you more likely to buy that type of good online or in person?: Clothes")</f>
        <v>And from the below, in general are you more likely to buy that type of good online or in person?: Clothes</v>
      </c>
      <c r="E12" s="9">
        <f>HYPERLINK("#'Full Results'!A177", 177)</f>
        <v>177</v>
      </c>
      <c r="F12" s="10" t="s">
        <v>17</v>
      </c>
    </row>
    <row r="13" spans="3:6" x14ac:dyDescent="0.35">
      <c r="C13" s="8">
        <v>5</v>
      </c>
      <c r="D13" s="5" t="str">
        <f>HYPERLINK("#'Table 5'!A1", "And from the below, in general are you more likely to buy that type of good online or in person?: Jewellery")</f>
        <v>And from the below, in general are you more likely to buy that type of good online or in person?: Jewellery</v>
      </c>
      <c r="E13" s="9">
        <f>HYPERLINK("#'Full Results'!A184", 184)</f>
        <v>184</v>
      </c>
      <c r="F13" s="10" t="s">
        <v>17</v>
      </c>
    </row>
    <row r="14" spans="3:6" x14ac:dyDescent="0.35">
      <c r="C14" s="8">
        <v>6</v>
      </c>
      <c r="D14" s="5" t="str">
        <f>HYPERLINK("#'Table 6'!A1", "And from the below, in general are you more likely to buy that type of good online or in person?: Flowers")</f>
        <v>And from the below, in general are you more likely to buy that type of good online or in person?: Flowers</v>
      </c>
      <c r="E14" s="9">
        <f>HYPERLINK("#'Full Results'!A191", 191)</f>
        <v>191</v>
      </c>
      <c r="F14" s="10" t="s">
        <v>17</v>
      </c>
    </row>
    <row r="15" spans="3:6" x14ac:dyDescent="0.35">
      <c r="C15" s="8">
        <v>7</v>
      </c>
      <c r="D15" s="5" t="str">
        <f>HYPERLINK("#'Table 7'!A1", "And from the below, in general are you more likely to buy that type of good online or in person?: Computer game")</f>
        <v>And from the below, in general are you more likely to buy that type of good online or in person?: Computer game</v>
      </c>
      <c r="E15" s="9">
        <f>HYPERLINK("#'Full Results'!A198", 198)</f>
        <v>198</v>
      </c>
      <c r="F15" s="10" t="s">
        <v>17</v>
      </c>
    </row>
    <row r="16" spans="3:6" x14ac:dyDescent="0.35">
      <c r="C16" s="8">
        <v>8</v>
      </c>
      <c r="D16" s="5" t="str">
        <f>HYPERLINK("#'Table 8'!A1", "And from the below, in general are you more likely to buy that type of good online or in person?: Takeaway food")</f>
        <v>And from the below, in general are you more likely to buy that type of good online or in person?: Takeaway food</v>
      </c>
      <c r="E16" s="9">
        <f>HYPERLINK("#'Full Results'!A205", 205)</f>
        <v>205</v>
      </c>
      <c r="F16" s="10" t="s">
        <v>17</v>
      </c>
    </row>
    <row r="17" spans="3:6" x14ac:dyDescent="0.35">
      <c r="C17" s="8">
        <v>9</v>
      </c>
      <c r="D17" s="5" t="str">
        <f>HYPERLINK("#'Table 9'!A1", "And from the below, in general are you more likely to buy that type of good online or in person?: Holiday")</f>
        <v>And from the below, in general are you more likely to buy that type of good online or in person?: Holiday</v>
      </c>
      <c r="E17" s="9">
        <f>HYPERLINK("#'Full Results'!A212", 212)</f>
        <v>212</v>
      </c>
      <c r="F17" s="10" t="s">
        <v>17</v>
      </c>
    </row>
    <row r="18" spans="3:6" x14ac:dyDescent="0.35">
      <c r="C18" s="8">
        <v>10</v>
      </c>
      <c r="D18" s="5" t="str">
        <f>HYPERLINK("#'Table 10'!A1", "And from the below, in general are you more likely to buy that type of good online or in person?: Movies or TV shows")</f>
        <v>And from the below, in general are you more likely to buy that type of good online or in person?: Movies or TV shows</v>
      </c>
      <c r="E18" s="9">
        <f>HYPERLINK("#'Full Results'!A219", 219)</f>
        <v>219</v>
      </c>
      <c r="F18" s="10" t="s">
        <v>17</v>
      </c>
    </row>
    <row r="19" spans="3:6" x14ac:dyDescent="0.35">
      <c r="C19" s="8">
        <v>11</v>
      </c>
      <c r="D19" s="5" t="str">
        <f>HYPERLINK("#'Table 11'!A1", "And from the below, in general are you more likely to buy that type of good online or in person?: Music")</f>
        <v>And from the below, in general are you more likely to buy that type of good online or in person?: Music</v>
      </c>
      <c r="E19" s="9">
        <f>HYPERLINK("#'Full Results'!A226", 226)</f>
        <v>226</v>
      </c>
      <c r="F19" s="10" t="s">
        <v>17</v>
      </c>
    </row>
    <row r="20" spans="3:6" x14ac:dyDescent="0.35">
      <c r="C20" s="8">
        <v>12</v>
      </c>
      <c r="D20" s="5" t="str">
        <f>HYPERLINK("#'Table 12'!A1", "And from the below, in general are you more likely to buy that type of good online or in person?: Toys")</f>
        <v>And from the below, in general are you more likely to buy that type of good online or in person?: Toys</v>
      </c>
      <c r="E20" s="9">
        <f>HYPERLINK("#'Full Results'!A233", 233)</f>
        <v>233</v>
      </c>
      <c r="F20" s="10" t="s">
        <v>17</v>
      </c>
    </row>
    <row r="21" spans="3:6" x14ac:dyDescent="0.35">
      <c r="C21" s="8">
        <v>13</v>
      </c>
      <c r="D21" s="5" t="str">
        <f>HYPERLINK("#'Table 13'!A1", "And from the below, in general are you more likely to buy that type of good online or in person?: Electronics or gadgets")</f>
        <v>And from the below, in general are you more likely to buy that type of good online or in person?: Electronics or gadgets</v>
      </c>
      <c r="E21" s="9">
        <f>HYPERLINK("#'Full Results'!A240", 240)</f>
        <v>240</v>
      </c>
      <c r="F21" s="10" t="s">
        <v>17</v>
      </c>
    </row>
    <row r="22" spans="3:6" x14ac:dyDescent="0.35">
      <c r="C22" s="8">
        <v>14</v>
      </c>
      <c r="D22" s="5" t="str">
        <f>HYPERLINK("#'Table 14'!A1", "And from the below, in general are you more likely to buy that type of good online or in person?: Home appliance")</f>
        <v>And from the below, in general are you more likely to buy that type of good online or in person?: Home appliance</v>
      </c>
      <c r="E22" s="9">
        <f>HYPERLINK("#'Full Results'!A247", 247)</f>
        <v>247</v>
      </c>
      <c r="F22" s="10" t="s">
        <v>17</v>
      </c>
    </row>
    <row r="23" spans="3:6" x14ac:dyDescent="0.35">
      <c r="C23" s="8">
        <v>15</v>
      </c>
      <c r="D23" s="5" t="str">
        <f>HYPERLINK("#'Table 15'!A1", "And from the below, in general are you more likely to buy that type of good online or in person?: DIY tools")</f>
        <v>And from the below, in general are you more likely to buy that type of good online or in person?: DIY tools</v>
      </c>
      <c r="E23" s="9">
        <f>HYPERLINK("#'Full Results'!A254", 254)</f>
        <v>254</v>
      </c>
      <c r="F23" s="10" t="s">
        <v>17</v>
      </c>
    </row>
    <row r="24" spans="3:6" x14ac:dyDescent="0.35">
      <c r="C24" s="8">
        <v>16</v>
      </c>
      <c r="D24" s="5" t="str">
        <f>HYPERLINK("#'Table 16'!A1", "Grid Summary: How important or unimportant are the following reasons in deciding whether to buy something online rather than in person?")</f>
        <v>Grid Summary: How important or unimportant are the following reasons in deciding whether to buy something online rather than in person?</v>
      </c>
      <c r="E24" s="9">
        <f>HYPERLINK("#'Full Results'!A361", 361)</f>
        <v>361</v>
      </c>
      <c r="F24" s="10"/>
    </row>
    <row r="25" spans="3:6" x14ac:dyDescent="0.35">
      <c r="C25" s="8">
        <v>17</v>
      </c>
      <c r="D25" s="5" t="str">
        <f>HYPERLINK("#'Table 17'!A1", "How important or unimportant are the following reasons in deciding whether to buy something online rather than in person?: Greater choice")</f>
        <v>How important or unimportant are the following reasons in deciding whether to buy something online rather than in person?: Greater choice</v>
      </c>
      <c r="E25" s="9">
        <f>HYPERLINK("#'Full Results'!A361", 361)</f>
        <v>361</v>
      </c>
      <c r="F25" s="10" t="s">
        <v>17</v>
      </c>
    </row>
    <row r="26" spans="3:6" x14ac:dyDescent="0.35">
      <c r="C26" s="8">
        <v>18</v>
      </c>
      <c r="D26" s="5" t="str">
        <f>HYPERLINK("#'Table 18'!A1", "How important or unimportant are the following reasons in deciding whether to buy something online rather than in person?: Lower prices")</f>
        <v>How important or unimportant are the following reasons in deciding whether to buy something online rather than in person?: Lower prices</v>
      </c>
      <c r="E26" s="9">
        <f>HYPERLINK("#'Full Results'!A368", 368)</f>
        <v>368</v>
      </c>
      <c r="F26" s="10" t="s">
        <v>17</v>
      </c>
    </row>
    <row r="27" spans="3:6" x14ac:dyDescent="0.35">
      <c r="C27" s="8">
        <v>19</v>
      </c>
      <c r="D27" s="5" t="str">
        <f>HYPERLINK("#'Table 19'!A1", "How important or unimportant are the following reasons in deciding whether to buy something online rather than in person?: More convenient")</f>
        <v>How important or unimportant are the following reasons in deciding whether to buy something online rather than in person?: More convenient</v>
      </c>
      <c r="E27" s="9">
        <f>HYPERLINK("#'Full Results'!A375", 375)</f>
        <v>375</v>
      </c>
      <c r="F27" s="10" t="s">
        <v>17</v>
      </c>
    </row>
    <row r="28" spans="3:6" x14ac:dyDescent="0.35">
      <c r="C28" s="8">
        <v>20</v>
      </c>
      <c r="D28" s="5" t="str">
        <f>HYPERLINK("#'Table 20'!A1", "How important or unimportant are the following reasons in deciding whether to buy something online rather than in person?: Easier to compare different options")</f>
        <v>How important or unimportant are the following reasons in deciding whether to buy something online rather than in person?: Easier to compare different options</v>
      </c>
      <c r="E28" s="9">
        <f>HYPERLINK("#'Full Results'!A382", 382)</f>
        <v>382</v>
      </c>
      <c r="F28" s="10" t="s">
        <v>17</v>
      </c>
    </row>
    <row r="29" spans="3:6" x14ac:dyDescent="0.35">
      <c r="C29" s="8">
        <v>21</v>
      </c>
      <c r="D29" s="5" t="str">
        <f>HYPERLINK("#'Table 21'!A1", "How important or unimportant are the following reasons in deciding whether to buy something online rather than in person?: Availability of stock")</f>
        <v>How important or unimportant are the following reasons in deciding whether to buy something online rather than in person?: Availability of stock</v>
      </c>
      <c r="E29" s="9">
        <f>HYPERLINK("#'Full Results'!A389", 389)</f>
        <v>389</v>
      </c>
      <c r="F29" s="10" t="s">
        <v>17</v>
      </c>
    </row>
    <row r="30" spans="3:6" x14ac:dyDescent="0.35">
      <c r="C30" s="8">
        <v>22</v>
      </c>
      <c r="D30" s="5" t="str">
        <f>HYPERLINK("#'Table 22'!A1", "How important or unimportant are the following reasons in deciding whether to buy something online rather than in person?: Don’t have to leave home")</f>
        <v>How important or unimportant are the following reasons in deciding whether to buy something online rather than in person?: Don’t have to leave home</v>
      </c>
      <c r="E30" s="9">
        <f>HYPERLINK("#'Full Results'!A396", 396)</f>
        <v>396</v>
      </c>
      <c r="F30" s="10" t="s">
        <v>17</v>
      </c>
    </row>
    <row r="31" spans="3:6" x14ac:dyDescent="0.35">
      <c r="C31" s="8">
        <v>23</v>
      </c>
      <c r="D31" s="5" t="str">
        <f>HYPERLINK("#'Table 23'!A1", "How important or unimportant are the following reasons in deciding whether to buy something online rather than in person?: Greater security")</f>
        <v>How important or unimportant are the following reasons in deciding whether to buy something online rather than in person?: Greater security</v>
      </c>
      <c r="E31" s="9">
        <f>HYPERLINK("#'Full Results'!A403", 403)</f>
        <v>403</v>
      </c>
      <c r="F31" s="10" t="s">
        <v>17</v>
      </c>
    </row>
    <row r="32" spans="3:6" x14ac:dyDescent="0.35">
      <c r="C32" s="8">
        <v>24</v>
      </c>
      <c r="D32" s="5" t="str">
        <f>HYPERLINK("#'Table 24'!A1", "How important or unimportant are the following reasons in deciding whether to buy something online rather than in person?: Can get goods delivered to you")</f>
        <v>How important or unimportant are the following reasons in deciding whether to buy something online rather than in person?: Can get goods delivered to you</v>
      </c>
      <c r="E32" s="9">
        <f>HYPERLINK("#'Full Results'!A410", 410)</f>
        <v>410</v>
      </c>
      <c r="F32" s="10" t="s">
        <v>17</v>
      </c>
    </row>
    <row r="33" spans="3:6" x14ac:dyDescent="0.35">
      <c r="C33" s="8">
        <v>25</v>
      </c>
      <c r="D33" s="5" t="str">
        <f>HYPERLINK("#'Table 25'!A1", "How important or unimportant are the following reasons in deciding whether to buy something online rather than in person?: Can buy goods you can’t find in a shop")</f>
        <v>How important or unimportant are the following reasons in deciding whether to buy something online rather than in person?: Can buy goods you can’t find in a shop</v>
      </c>
      <c r="E33" s="9">
        <f>HYPERLINK("#'Full Results'!A417", 417)</f>
        <v>417</v>
      </c>
      <c r="F33" s="10" t="s">
        <v>17</v>
      </c>
    </row>
    <row r="34" spans="3:6" x14ac:dyDescent="0.35">
      <c r="C34" s="8">
        <v>26</v>
      </c>
      <c r="D34" s="5" t="str">
        <f>HYPERLINK("#'Table 26'!A1", "How important or unimportant are the following reasons in deciding whether to buy something online rather than in person?: Choice of payment options")</f>
        <v>How important or unimportant are the following reasons in deciding whether to buy something online rather than in person?: Choice of payment options</v>
      </c>
      <c r="E34" s="9">
        <f>HYPERLINK("#'Full Results'!A424", 424)</f>
        <v>424</v>
      </c>
      <c r="F34" s="10" t="s">
        <v>17</v>
      </c>
    </row>
    <row r="35" spans="3:6" x14ac:dyDescent="0.35">
      <c r="C35" s="8">
        <v>27</v>
      </c>
      <c r="D35" s="5" t="str">
        <f>HYPERLINK("#'Table 27'!A1", "In the last year which, if any, of the following types of business have you bought from?")</f>
        <v>In the last year which, if any, of the following types of business have you bought from?</v>
      </c>
      <c r="E35" s="9">
        <f>HYPERLINK("#'Full Results'!A431", 431)</f>
        <v>431</v>
      </c>
      <c r="F35" s="10" t="s">
        <v>17</v>
      </c>
    </row>
    <row r="36" spans="3:6" x14ac:dyDescent="0.35">
      <c r="C36" s="8">
        <v>28</v>
      </c>
      <c r="D36" s="5" t="str">
        <f>HYPERLINK("#'Table 28'!A1", "When was the last time, if at all, that you bought something online?")</f>
        <v>When was the last time, if at all, that you bought something online?</v>
      </c>
      <c r="E36" s="9">
        <f>HYPERLINK("#'Full Results'!A445", 445)</f>
        <v>445</v>
      </c>
      <c r="F36" s="10" t="s">
        <v>17</v>
      </c>
    </row>
    <row r="37" spans="3:6" x14ac:dyDescent="0.35">
      <c r="C37" s="8">
        <v>29</v>
      </c>
      <c r="D37" s="5" t="str">
        <f>HYPERLINK("#'Table 29'!A1", "In an average month, how much do you spend online?")</f>
        <v>In an average month, how much do you spend online?</v>
      </c>
      <c r="E37" s="9">
        <f>HYPERLINK("#'Full Results'!A457", 457)</f>
        <v>457</v>
      </c>
      <c r="F37" s="10" t="s">
        <v>17</v>
      </c>
    </row>
    <row r="38" spans="3:6" x14ac:dyDescent="0.35">
      <c r="C38" s="8">
        <v>30</v>
      </c>
      <c r="D38" s="5" t="str">
        <f>HYPERLINK("#'Table 30'!A1", "In the next five years, how do you expect the proportion of your monthly expenditure that you spend online to change?")</f>
        <v>In the next five years, how do you expect the proportion of your monthly expenditure that you spend online to change?</v>
      </c>
      <c r="E38" s="9">
        <f>HYPERLINK("#'Full Results'!A470", 470)</f>
        <v>470</v>
      </c>
      <c r="F38" s="10" t="s">
        <v>17</v>
      </c>
    </row>
    <row r="39" spans="3:6" x14ac:dyDescent="0.35">
      <c r="C39" s="8">
        <v>31</v>
      </c>
      <c r="D39" s="5" t="str">
        <f>HYPERLINK("#'Table 31'!A1", "How much cheaper would an item need to be in a shop near you before you bought it there instead of online?")</f>
        <v>How much cheaper would an item need to be in a shop near you before you bought it there instead of online?</v>
      </c>
      <c r="E39" s="9">
        <f>HYPERLINK("#'Full Results'!A483", 483)</f>
        <v>483</v>
      </c>
      <c r="F39" s="10" t="s">
        <v>17</v>
      </c>
    </row>
    <row r="40" spans="3:6" x14ac:dyDescent="0.35">
      <c r="C40" s="8">
        <v>32</v>
      </c>
      <c r="D40" s="5" t="str">
        <f>HYPERLINK("#'Table 32'!A1", "Grid Summary: To what extent do you agree or disagree with the following statements?")</f>
        <v>Grid Summary: To what extent do you agree or disagree with the following statements?</v>
      </c>
      <c r="E40" s="9">
        <f>HYPERLINK("#'Full Results'!A539", 539)</f>
        <v>539</v>
      </c>
      <c r="F40" s="10"/>
    </row>
    <row r="41" spans="3:6" x14ac:dyDescent="0.35">
      <c r="C41" s="8">
        <v>33</v>
      </c>
      <c r="D41" s="5" t="str">
        <f>HYPERLINK("#'Table 33'!A1", "To what extent do you agree or disagree with the following statements?: I would find it hard to buy the products I need without online shopping")</f>
        <v>To what extent do you agree or disagree with the following statements?: I would find it hard to buy the products I need without online shopping</v>
      </c>
      <c r="E41" s="9">
        <f>HYPERLINK("#'Full Results'!A539", 539)</f>
        <v>539</v>
      </c>
      <c r="F41" s="10" t="s">
        <v>17</v>
      </c>
    </row>
    <row r="42" spans="3:6" x14ac:dyDescent="0.35">
      <c r="C42" s="8">
        <v>34</v>
      </c>
      <c r="D42" s="5" t="str">
        <f>HYPERLINK("#'Table 34'!A1", "To what extent do you agree or disagree with the following statements?: Online shopping gives me much more choice.")</f>
        <v>To what extent do you agree or disagree with the following statements?: Online shopping gives me much more choice.</v>
      </c>
      <c r="E42" s="9">
        <f>HYPERLINK("#'Full Results'!A546", 546)</f>
        <v>546</v>
      </c>
      <c r="F42" s="10" t="s">
        <v>17</v>
      </c>
    </row>
    <row r="43" spans="3:6" x14ac:dyDescent="0.35">
      <c r="C43" s="8">
        <v>35</v>
      </c>
      <c r="D43" s="5" t="str">
        <f>HYPERLINK("#'Table 35'!A1", "To what extent do you agree or disagree with the following statements?: I am more likely to shop with retailers that have an online shopping option compared to retailers that only have a physical store.")</f>
        <v>To what extent do you agree or disagree with the following statements?: I am more likely to shop with retailers that have an online shopping option compared to retailers that only have a physical store.</v>
      </c>
      <c r="E43" s="9">
        <f>HYPERLINK("#'Full Results'!A553", 553)</f>
        <v>553</v>
      </c>
      <c r="F43" s="10" t="s">
        <v>17</v>
      </c>
    </row>
    <row r="44" spans="3:6" x14ac:dyDescent="0.35">
      <c r="C44" s="8">
        <v>36</v>
      </c>
      <c r="D44" s="5" t="str">
        <f>HYPERLINK("#'Table 36'!A1", "To what extent do you agree or disagree with the following statements?: I would like to be able to support my neighbourhood shops by buying from them online")</f>
        <v>To what extent do you agree or disagree with the following statements?: I would like to be able to support my neighbourhood shops by buying from them online</v>
      </c>
      <c r="E44" s="9">
        <f>HYPERLINK("#'Full Results'!A560", 560)</f>
        <v>560</v>
      </c>
      <c r="F44" s="10" t="s">
        <v>17</v>
      </c>
    </row>
    <row r="45" spans="3:6" x14ac:dyDescent="0.35">
      <c r="C45" s="8">
        <v>37</v>
      </c>
      <c r="D45" s="5" t="str">
        <f>HYPERLINK("#'Table 37'!A1", "How often, if at all, do you visit your local high street?")</f>
        <v>How often, if at all, do you visit your local high street?</v>
      </c>
      <c r="E45" s="9">
        <f>HYPERLINK("#'Full Results'!A567", 567)</f>
        <v>567</v>
      </c>
      <c r="F45" s="10" t="s">
        <v>17</v>
      </c>
    </row>
    <row r="46" spans="3:6" x14ac:dyDescent="0.35">
      <c r="C46" s="8">
        <v>38</v>
      </c>
      <c r="D46" s="5" t="str">
        <f>HYPERLINK("#'Table 38'!A1", "Grid Summary: Overall, how positive or negative do you feel about each of these ways of buying things?")</f>
        <v>Grid Summary: Overall, how positive or negative do you feel about each of these ways of buying things?</v>
      </c>
      <c r="E46" s="9">
        <f>HYPERLINK("#'Full Results'!A668", 668)</f>
        <v>668</v>
      </c>
      <c r="F46" s="10"/>
    </row>
    <row r="47" spans="3:6" x14ac:dyDescent="0.35">
      <c r="C47" s="8">
        <v>39</v>
      </c>
      <c r="D47" s="5" t="str">
        <f>HYPERLINK("#'Table 39'!A1", "Overall, how positive or negative do you feel about each of these ways of buying things?: A large online marketplace (e.g. Amazon, eBay)")</f>
        <v>Overall, how positive or negative do you feel about each of these ways of buying things?: A large online marketplace (e.g. Amazon, eBay)</v>
      </c>
      <c r="E47" s="9">
        <f>HYPERLINK("#'Full Results'!A668", 668)</f>
        <v>668</v>
      </c>
      <c r="F47" s="10" t="s">
        <v>17</v>
      </c>
    </row>
    <row r="48" spans="3:6" x14ac:dyDescent="0.35">
      <c r="C48" s="8">
        <v>40</v>
      </c>
      <c r="D48" s="5" t="str">
        <f>HYPERLINK("#'Table 40'!A1", "Overall, how positive or negative do you feel about each of these ways of buying things?: An overseas-based marketplace or app (e.g. Temu, Shein, AliExpress)")</f>
        <v>Overall, how positive or negative do you feel about each of these ways of buying things?: An overseas-based marketplace or app (e.g. Temu, Shein, AliExpress)</v>
      </c>
      <c r="E48" s="9">
        <f>HYPERLINK("#'Full Results'!A675", 675)</f>
        <v>675</v>
      </c>
      <c r="F48" s="10" t="s">
        <v>17</v>
      </c>
    </row>
    <row r="49" spans="3:6" x14ac:dyDescent="0.35">
      <c r="C49" s="8">
        <v>41</v>
      </c>
      <c r="D49" s="5" t="str">
        <f>HYPERLINK("#'Table 41'!A1", "Overall, how positive or negative do you feel about each of these ways of buying things?: A second-hand or resale app (e.g. Vinted, Depop)")</f>
        <v>Overall, how positive or negative do you feel about each of these ways of buying things?: A second-hand or resale app (e.g. Vinted, Depop)</v>
      </c>
      <c r="E49" s="9">
        <f>HYPERLINK("#'Full Results'!A682", 682)</f>
        <v>682</v>
      </c>
      <c r="F49" s="10" t="s">
        <v>17</v>
      </c>
    </row>
    <row r="50" spans="3:6" x14ac:dyDescent="0.35">
      <c r="C50" s="8">
        <v>42</v>
      </c>
      <c r="D50" s="5" t="str">
        <f>HYPERLINK("#'Table 42'!A1", "Overall, how positive or negative do you feel about each of these ways of buying things?: Directly through social media (e.g. Instagram, TikTok Shop, Facebook Marketplace)")</f>
        <v>Overall, how positive or negative do you feel about each of these ways of buying things?: Directly through social media (e.g. Instagram, TikTok Shop, Facebook Marketplace)</v>
      </c>
      <c r="E50" s="9">
        <f>HYPERLINK("#'Full Results'!A689", 689)</f>
        <v>689</v>
      </c>
      <c r="F50" s="10" t="s">
        <v>17</v>
      </c>
    </row>
    <row r="51" spans="3:6" x14ac:dyDescent="0.35">
      <c r="C51" s="8">
        <v>43</v>
      </c>
      <c r="D51" s="5" t="str">
        <f>HYPERLINK("#'Table 43'!A1", "Overall, how positive or negative do you feel about each of these ways of buying things?: A large brand which only sells online (ao.com, ASOS, Boohoo.com)")</f>
        <v>Overall, how positive or negative do you feel about each of these ways of buying things?: A large brand which only sells online (ao.com, ASOS, Boohoo.com)</v>
      </c>
      <c r="E51" s="9">
        <f>HYPERLINK("#'Full Results'!A696", 696)</f>
        <v>696</v>
      </c>
      <c r="F51" s="10" t="s">
        <v>17</v>
      </c>
    </row>
    <row r="52" spans="3:6" x14ac:dyDescent="0.35">
      <c r="C52" s="8">
        <v>44</v>
      </c>
      <c r="D52" s="5" t="str">
        <f>HYPERLINK("#'Table 44'!A1", "Overall, how positive or negative do you feel about each of these ways of buying things?: A small or independent seller which only sells online")</f>
        <v>Overall, how positive or negative do you feel about each of these ways of buying things?: A small or independent seller which only sells online</v>
      </c>
      <c r="E52" s="9">
        <f>HYPERLINK("#'Full Results'!A703", 703)</f>
        <v>703</v>
      </c>
      <c r="F52" s="10" t="s">
        <v>17</v>
      </c>
    </row>
    <row r="53" spans="3:6" x14ac:dyDescent="0.35">
      <c r="C53" s="8">
        <v>45</v>
      </c>
      <c r="D53" s="5" t="str">
        <f>HYPERLINK("#'Table 45'!A1", "Overall, how positive or negative do you feel about each of these ways of buying things?: A large brand which also has high street shops (e.g. Tesco, Argos, Zara)")</f>
        <v>Overall, how positive or negative do you feel about each of these ways of buying things?: A large brand which also has high street shops (e.g. Tesco, Argos, Zara)</v>
      </c>
      <c r="E53" s="9">
        <f>HYPERLINK("#'Full Results'!A710", 710)</f>
        <v>710</v>
      </c>
      <c r="F53" s="10" t="s">
        <v>17</v>
      </c>
    </row>
    <row r="54" spans="3:6" x14ac:dyDescent="0.35">
      <c r="C54" s="8">
        <v>46</v>
      </c>
      <c r="D54" s="5" t="str">
        <f>HYPERLINK("#'Table 46'!A1", "Overall, how positive or negative do you feel about each of these ways of buying things?: A small or independent seller which also has a presence on the high street")</f>
        <v>Overall, how positive or negative do you feel about each of these ways of buying things?: A small or independent seller which also has a presence on the high street</v>
      </c>
      <c r="E54" s="9">
        <f>HYPERLINK("#'Full Results'!A717", 717)</f>
        <v>717</v>
      </c>
      <c r="F54" s="10" t="s">
        <v>17</v>
      </c>
    </row>
    <row r="55" spans="3:6" x14ac:dyDescent="0.35">
      <c r="C55" s="8">
        <v>47</v>
      </c>
      <c r="D55" s="5" t="str">
        <f>HYPERLINK("#'Table 47'!A1", "If a shop on your local high street were standing empty, which one of the following would you most like to see take the space?")</f>
        <v>If a shop on your local high street were standing empty, which one of the following would you most like to see take the space?</v>
      </c>
      <c r="E55" s="9">
        <f>HYPERLINK("#'Full Results'!A724", 724)</f>
        <v>724</v>
      </c>
      <c r="F55" s="10" t="s">
        <v>17</v>
      </c>
    </row>
    <row r="56" spans="3:6" x14ac:dyDescent="0.35">
      <c r="C56" s="8">
        <v>48</v>
      </c>
      <c r="D56" s="5" t="str">
        <f>HYPERLINK("#'Table 48'!A1", "In the last twelve months, have you sold anything through any of the following?")</f>
        <v>In the last twelve months, have you sold anything through any of the following?</v>
      </c>
      <c r="E56" s="9">
        <f>HYPERLINK("#'Full Results'!A738", 738)</f>
        <v>738</v>
      </c>
      <c r="F56" s="10" t="s">
        <v>17</v>
      </c>
    </row>
    <row r="57" spans="3:6" x14ac:dyDescent="0.35">
      <c r="C57" s="8">
        <v>49</v>
      </c>
      <c r="D57" s="5" t="str">
        <f>HYPERLINK("#'Table 49'!A1", "Roughly how much have you made in total from selling online in the last twelve months?")</f>
        <v>Roughly how much have you made in total from selling online in the last twelve months?</v>
      </c>
      <c r="E57" s="9">
        <f>HYPERLINK("#'Full Results'!A750", 750)</f>
        <v>750</v>
      </c>
      <c r="F57" s="10" t="s">
        <v>18</v>
      </c>
    </row>
    <row r="58" spans="3:6" x14ac:dyDescent="0.35">
      <c r="C58" s="8">
        <v>50</v>
      </c>
      <c r="D58" s="5" t="str">
        <f>HYPERLINK("#'Table 50'!A1", "Which of the following comes closest to how you think about your online selling?")</f>
        <v>Which of the following comes closest to how you think about your online selling?</v>
      </c>
      <c r="E58" s="9">
        <f>HYPERLINK("#'Full Results'!A764", 764)</f>
        <v>764</v>
      </c>
      <c r="F58" s="10" t="s">
        <v>18</v>
      </c>
    </row>
    <row r="59" spans="3:6" x14ac:dyDescent="0.35">
      <c r="C59" s="8">
        <v>51</v>
      </c>
      <c r="D59" s="5" t="str">
        <f>HYPERLINK("#'Table 51'!A1", "Do you think you would need to declare what you have made from selling online to HMRC?")</f>
        <v>Do you think you would need to declare what you have made from selling online to HMRC?</v>
      </c>
      <c r="E59" s="9">
        <f>HYPERLINK("#'Full Results'!A774", 774)</f>
        <v>774</v>
      </c>
      <c r="F59" s="10" t="s">
        <v>18</v>
      </c>
    </row>
    <row r="60" spans="3:6" x14ac:dyDescent="0.35">
      <c r="C60" s="8">
        <v>52</v>
      </c>
      <c r="D60" s="5" t="str">
        <f>HYPERLINK("#'Table 52'!A1", "Grid Summary: In general, how safe or unsafe do you feel buying products from each of the following?")</f>
        <v>Grid Summary: In general, how safe or unsafe do you feel buying products from each of the following?</v>
      </c>
      <c r="E60" s="9">
        <f>HYPERLINK("#'Full Results'!A893", 893)</f>
        <v>893</v>
      </c>
      <c r="F60" s="10"/>
    </row>
    <row r="61" spans="3:6" x14ac:dyDescent="0.35">
      <c r="C61" s="8">
        <v>53</v>
      </c>
      <c r="D61" s="5" t="str">
        <f>HYPERLINK("#'Table 53'!A1", "In general, how safe or unsafe do you feel buying products from each of the following?: A large online marketplace (e.g. Amazon, eBay)")</f>
        <v>In general, how safe or unsafe do you feel buying products from each of the following?: A large online marketplace (e.g. Amazon, eBay)</v>
      </c>
      <c r="E61" s="9">
        <f>HYPERLINK("#'Full Results'!A893", 893)</f>
        <v>893</v>
      </c>
      <c r="F61" s="10" t="s">
        <v>17</v>
      </c>
    </row>
    <row r="62" spans="3:6" x14ac:dyDescent="0.35">
      <c r="C62" s="8">
        <v>54</v>
      </c>
      <c r="D62" s="5" t="str">
        <f>HYPERLINK("#'Table 54'!A1", "In general, how safe or unsafe do you feel buying products from each of the following?: An overseas-based marketplace or app (e.g. Temu, Shein, AliExpress)")</f>
        <v>In general, how safe or unsafe do you feel buying products from each of the following?: An overseas-based marketplace or app (e.g. Temu, Shein, AliExpress)</v>
      </c>
      <c r="E62" s="9">
        <f>HYPERLINK("#'Full Results'!A900", 900)</f>
        <v>900</v>
      </c>
      <c r="F62" s="10" t="s">
        <v>17</v>
      </c>
    </row>
    <row r="63" spans="3:6" x14ac:dyDescent="0.35">
      <c r="C63" s="8">
        <v>55</v>
      </c>
      <c r="D63" s="5" t="str">
        <f>HYPERLINK("#'Table 55'!A1", "In general, how safe or unsafe do you feel buying products from each of the following?: A second-hand or resale app (e.g. Vinted, Depop)")</f>
        <v>In general, how safe or unsafe do you feel buying products from each of the following?: A second-hand or resale app (e.g. Vinted, Depop)</v>
      </c>
      <c r="E63" s="9">
        <f>HYPERLINK("#'Full Results'!A907", 907)</f>
        <v>907</v>
      </c>
      <c r="F63" s="10" t="s">
        <v>17</v>
      </c>
    </row>
    <row r="64" spans="3:6" x14ac:dyDescent="0.35">
      <c r="C64" s="8">
        <v>56</v>
      </c>
      <c r="D64" s="5" t="str">
        <f>HYPERLINK("#'Table 56'!A1", "In general, how safe or unsafe do you feel buying products from each of the following?: Directly through social media (e.g. Instagram, TikTok Shop, Facebook Marketplace)")</f>
        <v>In general, how safe or unsafe do you feel buying products from each of the following?: Directly through social media (e.g. Instagram, TikTok Shop, Facebook Marketplace)</v>
      </c>
      <c r="E64" s="9">
        <f>HYPERLINK("#'Full Results'!A914", 914)</f>
        <v>914</v>
      </c>
      <c r="F64" s="10" t="s">
        <v>17</v>
      </c>
    </row>
    <row r="65" spans="3:6" x14ac:dyDescent="0.35">
      <c r="C65" s="8">
        <v>57</v>
      </c>
      <c r="D65" s="5" t="str">
        <f>HYPERLINK("#'Table 57'!A1", "In general, how safe or unsafe do you feel buying products from each of the following?: A large brand which only sells online (ao.com, ASOS, Boohoo.com)")</f>
        <v>In general, how safe or unsafe do you feel buying products from each of the following?: A large brand which only sells online (ao.com, ASOS, Boohoo.com)</v>
      </c>
      <c r="E65" s="9">
        <f>HYPERLINK("#'Full Results'!A921", 921)</f>
        <v>921</v>
      </c>
      <c r="F65" s="10" t="s">
        <v>17</v>
      </c>
    </row>
    <row r="66" spans="3:6" x14ac:dyDescent="0.35">
      <c r="C66" s="8">
        <v>58</v>
      </c>
      <c r="D66" s="5" t="str">
        <f>HYPERLINK("#'Table 58'!A1", "In general, how safe or unsafe do you feel buying products from each of the following?: A small or independent seller which only sells online")</f>
        <v>In general, how safe or unsafe do you feel buying products from each of the following?: A small or independent seller which only sells online</v>
      </c>
      <c r="E66" s="9">
        <f>HYPERLINK("#'Full Results'!A928", 928)</f>
        <v>928</v>
      </c>
      <c r="F66" s="10" t="s">
        <v>17</v>
      </c>
    </row>
    <row r="67" spans="3:6" x14ac:dyDescent="0.35">
      <c r="C67" s="8">
        <v>59</v>
      </c>
      <c r="D67" s="5" t="str">
        <f>HYPERLINK("#'Table 59'!A1", "In general, how safe or unsafe do you feel buying products from each of the following?: Online, from a large brand which also has high street shops (e.g. Tesco, Argos, Zara)")</f>
        <v>In general, how safe or unsafe do you feel buying products from each of the following?: Online, from a large brand which also has high street shops (e.g. Tesco, Argos, Zara)</v>
      </c>
      <c r="E67" s="9">
        <f>HYPERLINK("#'Full Results'!A935", 935)</f>
        <v>935</v>
      </c>
      <c r="F67" s="10" t="s">
        <v>17</v>
      </c>
    </row>
    <row r="68" spans="3:6" x14ac:dyDescent="0.35">
      <c r="C68" s="8">
        <v>60</v>
      </c>
      <c r="D68" s="5" t="str">
        <f>HYPERLINK("#'Table 60'!A1", "In general, how safe or unsafe do you feel buying products from each of the following?: In person, from a large brand which also sells online (e.g. Tesco, Argos, Zara)")</f>
        <v>In general, how safe or unsafe do you feel buying products from each of the following?: In person, from a large brand which also sells online (e.g. Tesco, Argos, Zara)</v>
      </c>
      <c r="E68" s="9">
        <f>HYPERLINK("#'Full Results'!A942", 942)</f>
        <v>942</v>
      </c>
      <c r="F68" s="10" t="s">
        <v>17</v>
      </c>
    </row>
    <row r="69" spans="3:6" x14ac:dyDescent="0.35">
      <c r="C69" s="8">
        <v>61</v>
      </c>
      <c r="D69" s="5" t="str">
        <f>HYPERLINK("#'Table 61'!A1", "In general, how safe or unsafe do you feel buying products from each of the following?: Online, from a small or independent seller which also has a presence on the high street")</f>
        <v>In general, how safe or unsafe do you feel buying products from each of the following?: Online, from a small or independent seller which also has a presence on the high street</v>
      </c>
      <c r="E69" s="9">
        <f>HYPERLINK("#'Full Results'!A949", 949)</f>
        <v>949</v>
      </c>
      <c r="F69" s="10" t="s">
        <v>17</v>
      </c>
    </row>
    <row r="70" spans="3:6" x14ac:dyDescent="0.35">
      <c r="C70" s="8">
        <v>62</v>
      </c>
      <c r="D70" s="5" t="str">
        <f>HYPERLINK("#'Table 62'!A1", "In general, how safe or unsafe do you feel buying products from each of the following?: In person, from a small or independent seller which also has a presence online")</f>
        <v>In general, how safe or unsafe do you feel buying products from each of the following?: In person, from a small or independent seller which also has a presence online</v>
      </c>
      <c r="E70" s="9">
        <f>HYPERLINK("#'Full Results'!A956", 956)</f>
        <v>956</v>
      </c>
      <c r="F70" s="10" t="s">
        <v>17</v>
      </c>
    </row>
    <row r="71" spans="3:6" x14ac:dyDescent="0.35">
      <c r="C71" s="8">
        <v>63</v>
      </c>
      <c r="D71" s="5" t="str">
        <f>HYPERLINK("#'Table 63'!A1", "Grid Summary: When you buy something online, how confident are you about each of the following?")</f>
        <v>Grid Summary: When you buy something online, how confident are you about each of the following?</v>
      </c>
      <c r="E71" s="9">
        <f>HYPERLINK("#'Full Results'!A1023", 1023)</f>
        <v>1023</v>
      </c>
      <c r="F71" s="10"/>
    </row>
    <row r="72" spans="3:6" x14ac:dyDescent="0.35">
      <c r="C72" s="8">
        <v>64</v>
      </c>
      <c r="D72" s="5" t="str">
        <f>HYPERLINK("#'Table 64'!A1", "When you buy something online, how confident are you about each of the following?: That the product is safe and meets UK safety rules")</f>
        <v>When you buy something online, how confident are you about each of the following?: That the product is safe and meets UK safety rules</v>
      </c>
      <c r="E72" s="9">
        <f>HYPERLINK("#'Full Results'!A1023", 1023)</f>
        <v>1023</v>
      </c>
      <c r="F72" s="10" t="s">
        <v>17</v>
      </c>
    </row>
    <row r="73" spans="3:6" x14ac:dyDescent="0.35">
      <c r="C73" s="8">
        <v>65</v>
      </c>
      <c r="D73" s="5" t="str">
        <f>HYPERLINK("#'Table 65'!A1", "When you buy something online, how confident are you about each of the following?: That you know which business actually made the product")</f>
        <v>When you buy something online, how confident are you about each of the following?: That you know which business actually made the product</v>
      </c>
      <c r="E73" s="9">
        <f>HYPERLINK("#'Full Results'!A1030", 1030)</f>
        <v>1030</v>
      </c>
      <c r="F73" s="10" t="s">
        <v>17</v>
      </c>
    </row>
    <row r="74" spans="3:6" x14ac:dyDescent="0.35">
      <c r="C74" s="8">
        <v>66</v>
      </c>
      <c r="D74" s="5" t="str">
        <f>HYPERLINK("#'Table 66'!A1", "When you buy something online, how confident are you about each of the following?: That you know which business is responsible if the product turns out to be unsafe")</f>
        <v>When you buy something online, how confident are you about each of the following?: That you know which business is responsible if the product turns out to be unsafe</v>
      </c>
      <c r="E74" s="9">
        <f>HYPERLINK("#'Full Results'!A1037", 1037)</f>
        <v>1037</v>
      </c>
      <c r="F74" s="10" t="s">
        <v>17</v>
      </c>
    </row>
    <row r="75" spans="3:6" x14ac:dyDescent="0.35">
      <c r="C75" s="8">
        <v>67</v>
      </c>
      <c r="D75" s="5" t="str">
        <f>HYPERLINK("#'Table 67'!A1", "When you buy something online, how confident are you about each of the following?: That you could find out where the product was made and what is in it")</f>
        <v>When you buy something online, how confident are you about each of the following?: That you could find out where the product was made and what is in it</v>
      </c>
      <c r="E75" s="9">
        <f>HYPERLINK("#'Full Results'!A1044", 1044)</f>
        <v>1044</v>
      </c>
      <c r="F75" s="10" t="s">
        <v>17</v>
      </c>
    </row>
    <row r="76" spans="3:6" x14ac:dyDescent="0.35">
      <c r="C76" s="8">
        <v>68</v>
      </c>
      <c r="D76" s="5" t="str">
        <f>HYPERLINK("#'Table 68'!A1", "When you buy something online, how confident are you about each of the following?: That you could contact someone in the UK if there were a problem")</f>
        <v>When you buy something online, how confident are you about each of the following?: That you could contact someone in the UK if there were a problem</v>
      </c>
      <c r="E76" s="9">
        <f>HYPERLINK("#'Full Results'!A1051", 1051)</f>
        <v>1051</v>
      </c>
      <c r="F76" s="10" t="s">
        <v>17</v>
      </c>
    </row>
    <row r="77" spans="3:6" x14ac:dyDescent="0.35">
      <c r="C77" s="8">
        <v>69</v>
      </c>
      <c r="D77" s="5" t="str">
        <f>HYPERLINK("#'Table 69'!A1", "When you buy something online, how confident are you about each of the following?: That you could get a refund or a repair if the product were faulty")</f>
        <v>When you buy something online, how confident are you about each of the following?: That you could get a refund or a repair if the product were faulty</v>
      </c>
      <c r="E77" s="9">
        <f>HYPERLINK("#'Full Results'!A1058", 1058)</f>
        <v>1058</v>
      </c>
      <c r="F77" s="10" t="s">
        <v>17</v>
      </c>
    </row>
    <row r="78" spans="3:6" x14ac:dyDescent="0.35">
      <c r="C78" s="8">
        <v>70</v>
      </c>
      <c r="D78" s="5" t="str">
        <f>HYPERLINK("#'Table 70'!A1", "Grid Summary: How much do you trust each of the following to make sure the products they sell are safe?")</f>
        <v>Grid Summary: How much do you trust each of the following to make sure the products they sell are safe?</v>
      </c>
      <c r="E78" s="9">
        <f>HYPERLINK("#'Full Results'!A1153", 1153)</f>
        <v>1153</v>
      </c>
      <c r="F78" s="10"/>
    </row>
    <row r="79" spans="3:6" x14ac:dyDescent="0.35">
      <c r="C79" s="8">
        <v>71</v>
      </c>
      <c r="D79" s="5" t="str">
        <f>HYPERLINK("#'Table 71'!A1", "How much do you trust each of the following to make sure the products they sell are safe?: A large online marketplace (e.g. Amazon, eBay)")</f>
        <v>How much do you trust each of the following to make sure the products they sell are safe?: A large online marketplace (e.g. Amazon, eBay)</v>
      </c>
      <c r="E79" s="9">
        <f>HYPERLINK("#'Full Results'!A1153", 1153)</f>
        <v>1153</v>
      </c>
      <c r="F79" s="10" t="s">
        <v>17</v>
      </c>
    </row>
    <row r="80" spans="3:6" x14ac:dyDescent="0.35">
      <c r="C80" s="8">
        <v>72</v>
      </c>
      <c r="D80" s="5" t="str">
        <f>HYPERLINK("#'Table 72'!A1", "How much do you trust each of the following to make sure the products they sell are safe?: An overseas-based marketplace or app (e.g. Temu, Shein, AliExpress)")</f>
        <v>How much do you trust each of the following to make sure the products they sell are safe?: An overseas-based marketplace or app (e.g. Temu, Shein, AliExpress)</v>
      </c>
      <c r="E80" s="9">
        <f>HYPERLINK("#'Full Results'!A1160", 1160)</f>
        <v>1160</v>
      </c>
      <c r="F80" s="10" t="s">
        <v>17</v>
      </c>
    </row>
    <row r="81" spans="3:6" x14ac:dyDescent="0.35">
      <c r="C81" s="8">
        <v>73</v>
      </c>
      <c r="D81" s="5" t="str">
        <f>HYPERLINK("#'Table 73'!A1", "How much do you trust each of the following to make sure the products they sell are safe?: A second-hand or resale app (e.g. Vinted, Depop)")</f>
        <v>How much do you trust each of the following to make sure the products they sell are safe?: A second-hand or resale app (e.g. Vinted, Depop)</v>
      </c>
      <c r="E81" s="9">
        <f>HYPERLINK("#'Full Results'!A1167", 1167)</f>
        <v>1167</v>
      </c>
      <c r="F81" s="10" t="s">
        <v>17</v>
      </c>
    </row>
    <row r="82" spans="3:6" x14ac:dyDescent="0.35">
      <c r="C82" s="8">
        <v>74</v>
      </c>
      <c r="D82" s="5" t="str">
        <f>HYPERLINK("#'Table 74'!A1", "How much do you trust each of the following to make sure the products they sell are safe?: Directly through social media (e.g. Instagram, TikTok Shop, Facebook Marketplace)")</f>
        <v>How much do you trust each of the following to make sure the products they sell are safe?: Directly through social media (e.g. Instagram, TikTok Shop, Facebook Marketplace)</v>
      </c>
      <c r="E82" s="9">
        <f>HYPERLINK("#'Full Results'!A1174", 1174)</f>
        <v>1174</v>
      </c>
      <c r="F82" s="10" t="s">
        <v>17</v>
      </c>
    </row>
    <row r="83" spans="3:6" x14ac:dyDescent="0.35">
      <c r="C83" s="8">
        <v>75</v>
      </c>
      <c r="D83" s="5" t="str">
        <f>HYPERLINK("#'Table 75'!A1", "How much do you trust each of the following to make sure the products they sell are safe?: A large brand which only sells online (ao.com, ASOS, Boohoo.com)")</f>
        <v>How much do you trust each of the following to make sure the products they sell are safe?: A large brand which only sells online (ao.com, ASOS, Boohoo.com)</v>
      </c>
      <c r="E83" s="9">
        <f>HYPERLINK("#'Full Results'!A1181", 1181)</f>
        <v>1181</v>
      </c>
      <c r="F83" s="10" t="s">
        <v>17</v>
      </c>
    </row>
    <row r="84" spans="3:6" x14ac:dyDescent="0.35">
      <c r="C84" s="8">
        <v>76</v>
      </c>
      <c r="D84" s="5" t="str">
        <f>HYPERLINK("#'Table 76'!A1", "How much do you trust each of the following to make sure the products they sell are safe?: A small or independent seller which only sells online")</f>
        <v>How much do you trust each of the following to make sure the products they sell are safe?: A small or independent seller which only sells online</v>
      </c>
      <c r="E84" s="9">
        <f>HYPERLINK("#'Full Results'!A1188", 1188)</f>
        <v>1188</v>
      </c>
      <c r="F84" s="10" t="s">
        <v>17</v>
      </c>
    </row>
    <row r="85" spans="3:6" x14ac:dyDescent="0.35">
      <c r="C85" s="8">
        <v>77</v>
      </c>
      <c r="D85" s="5" t="str">
        <f>HYPERLINK("#'Table 77'!A1", "How much do you trust each of the following to make sure the products they sell are safe?: A large brand which also has high street shops (e.g. Tesco, Argos, Zara)")</f>
        <v>How much do you trust each of the following to make sure the products they sell are safe?: A large brand which also has high street shops (e.g. Tesco, Argos, Zara)</v>
      </c>
      <c r="E85" s="9">
        <f>HYPERLINK("#'Full Results'!A1195", 1195)</f>
        <v>1195</v>
      </c>
      <c r="F85" s="10" t="s">
        <v>17</v>
      </c>
    </row>
    <row r="86" spans="3:6" x14ac:dyDescent="0.35">
      <c r="C86" s="8">
        <v>78</v>
      </c>
      <c r="D86" s="5" t="str">
        <f>HYPERLINK("#'Table 78'!A1", "How much do you trust each of the following to make sure the products they sell are safe?: A small or independent seller which also has a presence on the high street")</f>
        <v>How much do you trust each of the following to make sure the products they sell are safe?: A small or independent seller which also has a presence on the high street</v>
      </c>
      <c r="E86" s="9">
        <f>HYPERLINK("#'Full Results'!A1202", 1202)</f>
        <v>1202</v>
      </c>
      <c r="F86" s="10" t="s">
        <v>17</v>
      </c>
    </row>
    <row r="87" spans="3:6" x14ac:dyDescent="0.35">
      <c r="C87" s="8">
        <v>79</v>
      </c>
      <c r="D87" s="5" t="str">
        <f>HYPERLINK("#'Table 79'!A1", "Grid Summary: The Government is considering a number of changes to the rules on products sold online. For each of the following, to what extent would you support or oppose it?")</f>
        <v>Grid Summary: The Government is considering a number of changes to the rules on products sold online. For each of the following, to what extent would you support or oppose it?</v>
      </c>
      <c r="E87" s="9">
        <f>HYPERLINK("#'Full Results'!A1275", 1275)</f>
        <v>1275</v>
      </c>
      <c r="F87" s="10"/>
    </row>
    <row r="88" spans="3:6" x14ac:dyDescent="0.35">
      <c r="C88" s="8">
        <v>80</v>
      </c>
      <c r="D88" s="5" t="str">
        <f>HYPERLINK("#'Table 80'!A1", "The Government is considering a number of changes ...")</f>
        <v>The Government is considering a number of changes ...</v>
      </c>
      <c r="E88" s="9">
        <f>HYPERLINK("#'Full Results'!A1275", 1275)</f>
        <v>1275</v>
      </c>
      <c r="F88" s="10" t="s">
        <v>17</v>
      </c>
    </row>
    <row r="89" spans="3:6" x14ac:dyDescent="0.35">
      <c r="C89" s="8">
        <v>81</v>
      </c>
      <c r="D89" s="5" t="str">
        <f>HYPERLINK("#'Table 81'!A1", "The Government is considering a number of changes ...")</f>
        <v>The Government is considering a number of changes ...</v>
      </c>
      <c r="E89" s="9">
        <f>HYPERLINK("#'Full Results'!A1282", 1282)</f>
        <v>1282</v>
      </c>
      <c r="F89" s="10" t="s">
        <v>17</v>
      </c>
    </row>
    <row r="90" spans="3:6" x14ac:dyDescent="0.35">
      <c r="C90" s="8">
        <v>82</v>
      </c>
      <c r="D90" s="5" t="str">
        <f>HYPERLINK("#'Table 82'!A1", "The Government is considering a number of changes ...")</f>
        <v>The Government is considering a number of changes ...</v>
      </c>
      <c r="E90" s="9">
        <f>HYPERLINK("#'Full Results'!A1289", 1289)</f>
        <v>1289</v>
      </c>
      <c r="F90" s="10" t="s">
        <v>17</v>
      </c>
    </row>
    <row r="91" spans="3:6" x14ac:dyDescent="0.35">
      <c r="C91" s="8">
        <v>83</v>
      </c>
      <c r="D91" s="5" t="str">
        <f>HYPERLINK("#'Table 83'!A1", "The Government is considering a number of changes ...")</f>
        <v>The Government is considering a number of changes ...</v>
      </c>
      <c r="E91" s="9">
        <f>HYPERLINK("#'Full Results'!A1296", 1296)</f>
        <v>1296</v>
      </c>
      <c r="F91" s="10" t="s">
        <v>17</v>
      </c>
    </row>
    <row r="92" spans="3:6" x14ac:dyDescent="0.35">
      <c r="C92" s="8">
        <v>84</v>
      </c>
      <c r="D92" s="5" t="str">
        <f>HYPERLINK("#'Table 84'!A1", "The Government is considering a number of changes ...")</f>
        <v>The Government is considering a number of changes ...</v>
      </c>
      <c r="E92" s="9">
        <f>HYPERLINK("#'Full Results'!A1303", 1303)</f>
        <v>1303</v>
      </c>
      <c r="F92" s="10" t="s">
        <v>17</v>
      </c>
    </row>
    <row r="93" spans="3:6" x14ac:dyDescent="0.35">
      <c r="C93" s="8">
        <v>85</v>
      </c>
      <c r="D93" s="5" t="str">
        <f>HYPERLINK("#'Table 85'!A1", "The Government is considering a number of changes ...")</f>
        <v>The Government is considering a number of changes ...</v>
      </c>
      <c r="E93" s="9">
        <f>HYPERLINK("#'Full Results'!A1310", 1310)</f>
        <v>1310</v>
      </c>
      <c r="F93" s="10" t="s">
        <v>17</v>
      </c>
    </row>
    <row r="94" spans="3:6" x14ac:dyDescent="0.35">
      <c r="C94" s="8">
        <v>86</v>
      </c>
      <c r="D94" s="5" t="str">
        <f>HYPERLINK("#'Table 86'!A1", "Under the rules being considered, some online mark...")</f>
        <v>Under the rules being considered, some online mark...</v>
      </c>
      <c r="E94" s="9">
        <f>HYPERLINK("#'Full Results'!A1317", 1317)</f>
        <v>1317</v>
      </c>
      <c r="F94" s="10" t="s">
        <v>17</v>
      </c>
    </row>
    <row r="95" spans="3:6" x14ac:dyDescent="0.35">
      <c r="C95" s="8">
        <v>87</v>
      </c>
      <c r="D95" s="5" t="str">
        <f>HYPERLINK("#'Table 87'!A1", "And if some online marketplaces had to carry out more safety checks than others, which one of the following do you think would be most likely to happen?")</f>
        <v>And if some online marketplaces had to carry out more safety checks than others, which one of the following do you think would be most likely to happen?</v>
      </c>
      <c r="E95" s="9">
        <f>HYPERLINK("#'Full Results'!A1325", 1325)</f>
        <v>1325</v>
      </c>
      <c r="F95" s="10" t="s">
        <v>17</v>
      </c>
    </row>
    <row r="96" spans="3:6" x14ac:dyDescent="0.35">
      <c r="C96" s="8">
        <v>88</v>
      </c>
      <c r="D96" s="5" t="str">
        <f>HYPERLINK("#'Table 88'!A1", "Which approach do you think is more likely to keep products safe?")</f>
        <v>Which approach do you think is more likely to keep products safe?</v>
      </c>
      <c r="E96" s="9">
        <f>HYPERLINK("#'Full Results'!A1337", 1337)</f>
        <v>1337</v>
      </c>
      <c r="F96" s="10" t="s">
        <v>17</v>
      </c>
    </row>
    <row r="97" spans="3:6" x14ac:dyDescent="0.35">
      <c r="C97" s="8">
        <v>89</v>
      </c>
      <c r="D97" s="5" t="str">
        <f>HYPERLINK("#'Table 89'!A1", "Grid Summary: Some products may in future carry a ...")</f>
        <v>Grid Summary: Some products may in future carry a ...</v>
      </c>
      <c r="E97" s="9">
        <f>HYPERLINK("#'Full Results'!A1346", 1346)</f>
        <v>1346</v>
      </c>
      <c r="F97" s="10"/>
    </row>
    <row r="98" spans="3:6" x14ac:dyDescent="0.35">
      <c r="C98" s="8">
        <v>90</v>
      </c>
      <c r="D98" s="5" t="str">
        <f>HYPERLINK("#'Table 90'!A1", "Some products may in future carry a digital record...")</f>
        <v>Some products may in future carry a digital record...</v>
      </c>
      <c r="E98" s="9">
        <f>HYPERLINK("#'Full Results'!A1346", 1346)</f>
        <v>1346</v>
      </c>
      <c r="F98" s="10" t="s">
        <v>17</v>
      </c>
    </row>
    <row r="99" spans="3:6" x14ac:dyDescent="0.35">
      <c r="C99" s="8">
        <v>91</v>
      </c>
      <c r="D99" s="5" t="str">
        <f>HYPERLINK("#'Table 91'!A1", "Some products may in future carry a digital record...")</f>
        <v>Some products may in future carry a digital record...</v>
      </c>
      <c r="E99" s="9">
        <f>HYPERLINK("#'Full Results'!A1356", 1356)</f>
        <v>1356</v>
      </c>
      <c r="F99" s="10" t="s">
        <v>17</v>
      </c>
    </row>
    <row r="100" spans="3:6" x14ac:dyDescent="0.35">
      <c r="C100" s="8">
        <v>92</v>
      </c>
      <c r="D100" s="5" t="str">
        <f>HYPERLINK("#'Table 92'!A1", "Some products may in future carry a digital record...")</f>
        <v>Some products may in future carry a digital record...</v>
      </c>
      <c r="E100" s="9">
        <f>HYPERLINK("#'Full Results'!A1366", 1366)</f>
        <v>1366</v>
      </c>
      <c r="F100" s="10" t="s">
        <v>17</v>
      </c>
    </row>
    <row r="101" spans="3:6" x14ac:dyDescent="0.35">
      <c r="C101" s="8">
        <v>93</v>
      </c>
      <c r="D101" s="5" t="str">
        <f>HYPERLINK("#'Table 93'!A1", "Some products may in future carry a digital record...")</f>
        <v>Some products may in future carry a digital record...</v>
      </c>
      <c r="E101" s="9">
        <f>HYPERLINK("#'Full Results'!A1376", 1376)</f>
        <v>1376</v>
      </c>
      <c r="F101" s="10" t="s">
        <v>17</v>
      </c>
    </row>
    <row r="102" spans="3:6" x14ac:dyDescent="0.35">
      <c r="C102" s="8">
        <v>94</v>
      </c>
      <c r="D102" s="5" t="str">
        <f>HYPERLINK("#'Table 94'!A1", "Some products may in future carry a digital record...")</f>
        <v>Some products may in future carry a digital record...</v>
      </c>
      <c r="E102" s="9">
        <f>HYPERLINK("#'Full Results'!A1386", 1386)</f>
        <v>1386</v>
      </c>
      <c r="F102" s="10" t="s">
        <v>17</v>
      </c>
    </row>
    <row r="103" spans="3:6" x14ac:dyDescent="0.35">
      <c r="C103" s="8">
        <v>95</v>
      </c>
      <c r="D103" s="5" t="str">
        <f>HYPERLINK("#'Table 95'!A1", "Some products may in future carry a digital record...")</f>
        <v>Some products may in future carry a digital record...</v>
      </c>
      <c r="E103" s="9">
        <f>HYPERLINK("#'Full Results'!A1396", 1396)</f>
        <v>1396</v>
      </c>
      <c r="F103" s="10" t="s">
        <v>17</v>
      </c>
    </row>
    <row r="104" spans="3:6" x14ac:dyDescent="0.35">
      <c r="C104" s="8">
        <v>96</v>
      </c>
      <c r="D104" s="5" t="str">
        <f>HYPERLINK("#'Table 96'!A1", "Grid Summary: For each of the following changes, who do you think would end up paying the cost in practice?")</f>
        <v>Grid Summary: For each of the following changes, who do you think would end up paying the cost in practice?</v>
      </c>
      <c r="E104" s="9">
        <f>HYPERLINK("#'Full Results'!A1406", 1406)</f>
        <v>1406</v>
      </c>
      <c r="F104" s="10"/>
    </row>
    <row r="105" spans="3:6" x14ac:dyDescent="0.35">
      <c r="C105" s="8">
        <v>97</v>
      </c>
      <c r="D105" s="5" t="str">
        <f>HYPERLINK("#'Table 97'!A1", "For each of the following changes, who do you think would end up paying the cost in practice?: Online marketplaces having to check sellers and their required product safety documentation")</f>
        <v>For each of the following changes, who do you think would end up paying the cost in practice?: Online marketplaces having to check sellers and their required product safety documentation</v>
      </c>
      <c r="E105" s="9">
        <f>HYPERLINK("#'Full Results'!A1406", 1406)</f>
        <v>1406</v>
      </c>
      <c r="F105" s="10" t="s">
        <v>17</v>
      </c>
    </row>
    <row r="106" spans="3:6" x14ac:dyDescent="0.35">
      <c r="C106" s="8">
        <v>98</v>
      </c>
      <c r="D106" s="5" t="str">
        <f>HYPERLINK("#'Table 98'!A1", "For each of the following changes, who do you think would end up paying the cost in practice?: Online marketplaces having to test a sample of products")</f>
        <v>For each of the following changes, who do you think would end up paying the cost in practice?: Online marketplaces having to test a sample of products</v>
      </c>
      <c r="E106" s="9">
        <f>HYPERLINK("#'Full Results'!A1416", 1416)</f>
        <v>1416</v>
      </c>
      <c r="F106" s="10" t="s">
        <v>17</v>
      </c>
    </row>
    <row r="107" spans="3:6" x14ac:dyDescent="0.35">
      <c r="C107" s="8">
        <v>99</v>
      </c>
      <c r="D107" s="5" t="str">
        <f>HYPERLINK("#'Table 99'!A1", "For each of the following changes, who do you think would end up paying the cost in practice?: Every product having one named UK business responsible for its safety")</f>
        <v>For each of the following changes, who do you think would end up paying the cost in practice?: Every product having one named UK business responsible for its safety</v>
      </c>
      <c r="E107" s="9">
        <f>HYPERLINK("#'Full Results'!A1426", 1426)</f>
        <v>1426</v>
      </c>
      <c r="F107" s="10" t="s">
        <v>17</v>
      </c>
    </row>
    <row r="108" spans="3:6" x14ac:dyDescent="0.35">
      <c r="C108" s="8">
        <v>100</v>
      </c>
      <c r="D108" s="5" t="str">
        <f>HYPERLINK("#'Table 100'!A1", "For each of the following changes, who do you think would end up paying the cost in practice?: Products having to carry a digital record of their safety information")</f>
        <v>For each of the following changes, who do you think would end up paying the cost in practice?: Products having to carry a digital record of their safety information</v>
      </c>
      <c r="E108" s="9">
        <f>HYPERLINK("#'Full Results'!A1436", 1436)</f>
        <v>1436</v>
      </c>
      <c r="F108" s="10" t="s">
        <v>17</v>
      </c>
    </row>
    <row r="109" spans="3:6" x14ac:dyDescent="0.35">
      <c r="C109" s="8">
        <v>101</v>
      </c>
      <c r="D109" s="5" t="str">
        <f>HYPERLINK("#'Table 101'!A1", "For each of the following changes, who do you think would end up paying the cost in practice?: The overall cost of the new requirement")</f>
        <v>For each of the following changes, who do you think would end up paying the cost in practice?: The overall cost of the new requirement</v>
      </c>
      <c r="E109" s="9">
        <f>HYPERLINK("#'Full Results'!A1446", 1446)</f>
        <v>1446</v>
      </c>
      <c r="F109" s="10" t="s">
        <v>17</v>
      </c>
    </row>
    <row r="110" spans="3:6" x14ac:dyDescent="0.35">
      <c r="C110" s="8">
        <v>102</v>
      </c>
      <c r="D110" s="5" t="str">
        <f>HYPERLINK("#'Table 102'!A1", "Suppose stronger safety checks on products sold on...")</f>
        <v>Suppose stronger safety checks on products sold on...</v>
      </c>
      <c r="E110" s="9">
        <f>HYPERLINK("#'Full Results'!A1456", 1456)</f>
        <v>1456</v>
      </c>
      <c r="F110" s="10" t="s">
        <v>17</v>
      </c>
    </row>
    <row r="111" spans="3:6" x14ac:dyDescent="0.35">
      <c r="C111" s="8">
        <v>103</v>
      </c>
      <c r="D111" s="5" t="str">
        <f>HYPERLINK("#'Table 103'!A1", "Grid Summary: At the moment, if someone buys an un...")</f>
        <v>Grid Summary: At the moment, if someone buys an un...</v>
      </c>
      <c r="E111" s="9">
        <f>HYPERLINK("#'Full Results'!A1557", 1557)</f>
        <v>1557</v>
      </c>
      <c r="F111" s="10"/>
    </row>
    <row r="112" spans="3:6" x14ac:dyDescent="0.35">
      <c r="C112" s="8">
        <v>104</v>
      </c>
      <c r="D112" s="5" t="str">
        <f>HYPERLINK("#'Table 104'!A1", "At the moment, if someone buys an unsafe product o...")</f>
        <v>At the moment, if someone buys an unsafe product o...</v>
      </c>
      <c r="E112" s="9">
        <f>HYPERLINK("#'Full Results'!A1557", 1557)</f>
        <v>1557</v>
      </c>
      <c r="F112" s="10" t="s">
        <v>17</v>
      </c>
    </row>
    <row r="113" spans="3:6" x14ac:dyDescent="0.35">
      <c r="C113" s="8">
        <v>105</v>
      </c>
      <c r="D113" s="5" t="str">
        <f>HYPERLINK("#'Table 105'!A1", "At the moment, if someone buys an unsafe product o...")</f>
        <v>At the moment, if someone buys an unsafe product o...</v>
      </c>
      <c r="E113" s="9">
        <f>HYPERLINK("#'Full Results'!A1564", 1564)</f>
        <v>1564</v>
      </c>
      <c r="F113" s="10" t="s">
        <v>17</v>
      </c>
    </row>
    <row r="114" spans="3:6" x14ac:dyDescent="0.35">
      <c r="C114" s="8">
        <v>106</v>
      </c>
      <c r="D114" s="5" t="str">
        <f>HYPERLINK("#'Table 106'!A1", "At the moment, if someone buys an unsafe product o...")</f>
        <v>At the moment, if someone buys an unsafe product o...</v>
      </c>
      <c r="E114" s="9">
        <f>HYPERLINK("#'Full Results'!A1571", 1571)</f>
        <v>1571</v>
      </c>
      <c r="F114" s="10" t="s">
        <v>17</v>
      </c>
    </row>
    <row r="115" spans="3:6" x14ac:dyDescent="0.35">
      <c r="C115" s="8">
        <v>107</v>
      </c>
      <c r="D115" s="5" t="str">
        <f>HYPERLINK("#'Table 107'!A1", "At the moment, if someone buys an unsafe product o...")</f>
        <v>At the moment, if someone buys an unsafe product o...</v>
      </c>
      <c r="E115" s="9">
        <f>HYPERLINK("#'Full Results'!A1578", 1578)</f>
        <v>1578</v>
      </c>
      <c r="F115" s="10" t="s">
        <v>17</v>
      </c>
    </row>
    <row r="116" spans="3:6" x14ac:dyDescent="0.35">
      <c r="C116" s="8">
        <v>108</v>
      </c>
      <c r="D116" s="5" t="str">
        <f>HYPERLINK("#'Table 108'!A1", "At the moment, if someone buys an unsafe product o...")</f>
        <v>At the moment, if someone buys an unsafe product o...</v>
      </c>
      <c r="E116" s="9">
        <f>HYPERLINK("#'Full Results'!A1585", 1585)</f>
        <v>1585</v>
      </c>
      <c r="F116" s="10" t="s">
        <v>17</v>
      </c>
    </row>
    <row r="117" spans="3:6" x14ac:dyDescent="0.35">
      <c r="C117" s="8">
        <v>109</v>
      </c>
      <c r="D117" s="5" t="str">
        <f>HYPERLINK("#'Table 109'!A1", "At the moment, if someone buys an unsafe product o...")</f>
        <v>At the moment, if someone buys an unsafe product o...</v>
      </c>
      <c r="E117" s="9">
        <f>HYPERLINK("#'Full Results'!A1592", 1592)</f>
        <v>1592</v>
      </c>
      <c r="F117" s="10" t="s">
        <v>17</v>
      </c>
    </row>
    <row r="118" spans="3:6" x14ac:dyDescent="0.35">
      <c r="C118" s="8">
        <v>110</v>
      </c>
      <c r="D118" s="5" t="str">
        <f>HYPERLINK("#'Table 110'!A1", "At the moment, if someone buys an unsafe product o...")</f>
        <v>At the moment, if someone buys an unsafe product o...</v>
      </c>
      <c r="E118" s="9">
        <f>HYPERLINK("#'Full Results'!A1599", 1599)</f>
        <v>1599</v>
      </c>
      <c r="F118" s="10" t="s">
        <v>17</v>
      </c>
    </row>
    <row r="119" spans="3:6" x14ac:dyDescent="0.35">
      <c r="C119" s="8">
        <v>111</v>
      </c>
      <c r="D119" s="5" t="str">
        <f>HYPERLINK("#'Table 111'!A1", "At the moment, if someone buys an unsafe product o...")</f>
        <v>At the moment, if someone buys an unsafe product o...</v>
      </c>
      <c r="E119" s="9">
        <f>HYPERLINK("#'Full Results'!A1606", 1606)</f>
        <v>1606</v>
      </c>
      <c r="F119" s="10" t="s">
        <v>17</v>
      </c>
    </row>
    <row r="120" spans="3:6" x14ac:dyDescent="0.35">
      <c r="C120" s="8">
        <v>112</v>
      </c>
      <c r="D120" s="5" t="str">
        <f>HYPERLINK("#'Table 112'!A1", "Grid Summary: For each of the following pairs, please choose the statement that comes closer to your own view, even if neither represents it exactly.")</f>
        <v>Grid Summary: For each of the following pairs, please choose the statement that comes closer to your own view, even if neither represents it exactly.</v>
      </c>
      <c r="E120" s="9">
        <f>HYPERLINK("#'Full Results'!A1613", 1613)</f>
        <v>1613</v>
      </c>
      <c r="F120" s="10"/>
    </row>
    <row r="121" spans="3:6" x14ac:dyDescent="0.35">
      <c r="C121" s="8">
        <v>113</v>
      </c>
      <c r="D121" s="5" t="str">
        <f>HYPERLINK("#'Table 113'!A1", "For each of the following pairs, please choose the...")</f>
        <v>For each of the following pairs, please choose the...</v>
      </c>
      <c r="E121" s="9">
        <f>HYPERLINK("#'Full Results'!A1613", 1613)</f>
        <v>1613</v>
      </c>
      <c r="F121" s="10" t="s">
        <v>17</v>
      </c>
    </row>
    <row r="122" spans="3:6" x14ac:dyDescent="0.35">
      <c r="C122" s="8">
        <v>114</v>
      </c>
      <c r="D122" s="5" t="str">
        <f>HYPERLINK("#'Table 114'!A1", "For each of the following pairs, please choose the...")</f>
        <v>For each of the following pairs, please choose the...</v>
      </c>
      <c r="E122" s="9">
        <f>HYPERLINK("#'Full Results'!A1620", 1620)</f>
        <v>1620</v>
      </c>
      <c r="F122" s="10" t="s">
        <v>17</v>
      </c>
    </row>
    <row r="123" spans="3:6" x14ac:dyDescent="0.35">
      <c r="C123" s="8">
        <v>115</v>
      </c>
      <c r="D123" s="5" t="str">
        <f>HYPERLINK("#'Table 115'!A1", "For each of the following pairs, please choose the...")</f>
        <v>For each of the following pairs, please choose the...</v>
      </c>
      <c r="E123" s="9">
        <f>HYPERLINK("#'Full Results'!A1627", 1627)</f>
        <v>1627</v>
      </c>
      <c r="F123" s="10" t="s">
        <v>17</v>
      </c>
    </row>
    <row r="124" spans="3:6" x14ac:dyDescent="0.35">
      <c r="C124" s="8">
        <v>116</v>
      </c>
      <c r="D124" s="5" t="str">
        <f>HYPERLINK("#'Table 116'!A1", "For each of the following pairs, please choose the...")</f>
        <v>For each of the following pairs, please choose the...</v>
      </c>
      <c r="E124" s="9">
        <f>HYPERLINK("#'Full Results'!A1634", 1634)</f>
        <v>1634</v>
      </c>
      <c r="F124" s="10" t="s">
        <v>17</v>
      </c>
    </row>
    <row r="125" spans="3:6" x14ac:dyDescent="0.35">
      <c r="C125" s="8">
        <v>117</v>
      </c>
      <c r="D125" s="5" t="str">
        <f>HYPERLINK("#'Table 117'!A1", "Rank Summary: Thinking about how online shopping might change over the next three to five years, please put the following in order, from the change you would most like to see to the change you would least like to see.")</f>
        <v>Rank Summary: Thinking about how online shopping might change over the next three to five years, please put the following in order, from the change you would most like to see to the change you would least like to see.</v>
      </c>
      <c r="E125" s="9">
        <f>HYPERLINK("#'Full Results'!A1641", 1641)</f>
        <v>1641</v>
      </c>
      <c r="F125" s="10"/>
    </row>
    <row r="126" spans="3:6" x14ac:dyDescent="0.35">
      <c r="C126" s="8">
        <v>118</v>
      </c>
      <c r="D126" s="5" t="str">
        <f>HYPERLINK("#'Table 118'!A1", "Thinking about how online shopping might change ov...")</f>
        <v>Thinking about how online shopping might change ov...</v>
      </c>
      <c r="E126" s="9">
        <f>HYPERLINK("#'Full Results'!A1641", 1641)</f>
        <v>1641</v>
      </c>
      <c r="F126" s="10" t="s">
        <v>17</v>
      </c>
    </row>
    <row r="127" spans="3:6" x14ac:dyDescent="0.35">
      <c r="C127" s="8">
        <v>119</v>
      </c>
      <c r="D127" s="5" t="str">
        <f>HYPERLINK("#'Table 119'!A1", "Thinking about how online shopping might change ov...")</f>
        <v>Thinking about how online shopping might change ov...</v>
      </c>
      <c r="E127" s="9">
        <f>HYPERLINK("#'Full Results'!A1655", 1655)</f>
        <v>1655</v>
      </c>
      <c r="F127" s="10" t="s">
        <v>17</v>
      </c>
    </row>
    <row r="128" spans="3:6" x14ac:dyDescent="0.35">
      <c r="C128" s="8">
        <v>120</v>
      </c>
      <c r="D128" s="5" t="str">
        <f>HYPERLINK("#'Table 120'!A1", "Thinking about how online shopping might change ov...")</f>
        <v>Thinking about how online shopping might change ov...</v>
      </c>
      <c r="E128" s="9">
        <f>HYPERLINK("#'Full Results'!A1669", 1669)</f>
        <v>1669</v>
      </c>
      <c r="F128" s="10" t="s">
        <v>17</v>
      </c>
    </row>
    <row r="129" spans="3:6" x14ac:dyDescent="0.35">
      <c r="C129" s="8">
        <v>121</v>
      </c>
      <c r="D129" s="5" t="str">
        <f>HYPERLINK("#'Table 121'!A1", "Thinking about how online shopping might change ov...")</f>
        <v>Thinking about how online shopping might change ov...</v>
      </c>
      <c r="E129" s="9">
        <f>HYPERLINK("#'Full Results'!A1683", 1683)</f>
        <v>1683</v>
      </c>
      <c r="F129" s="10" t="s">
        <v>17</v>
      </c>
    </row>
    <row r="130" spans="3:6" x14ac:dyDescent="0.35">
      <c r="C130" s="8">
        <v>122</v>
      </c>
      <c r="D130" s="5" t="str">
        <f>HYPERLINK("#'Table 122'!A1", "Thinking about how online shopping might change ov...")</f>
        <v>Thinking about how online shopping might change ov...</v>
      </c>
      <c r="E130" s="9">
        <f>HYPERLINK("#'Full Results'!A1697", 1697)</f>
        <v>1697</v>
      </c>
      <c r="F130" s="10" t="s">
        <v>17</v>
      </c>
    </row>
    <row r="131" spans="3:6" x14ac:dyDescent="0.35">
      <c r="C131" s="8">
        <v>123</v>
      </c>
      <c r="D131" s="5" t="str">
        <f>HYPERLINK("#'Table 123'!A1", "Thinking about how online shopping might change ov...")</f>
        <v>Thinking about how online shopping might change ov...</v>
      </c>
      <c r="E131" s="9">
        <f>HYPERLINK("#'Full Results'!A1711", 1711)</f>
        <v>1711</v>
      </c>
      <c r="F131" s="10" t="s">
        <v>17</v>
      </c>
    </row>
    <row r="132" spans="3:6" x14ac:dyDescent="0.35">
      <c r="C132" s="8">
        <v>124</v>
      </c>
      <c r="D132" s="5" t="str">
        <f>HYPERLINK("#'Table 124'!A1", "Thinking about how online shopping might change ov...")</f>
        <v>Thinking about how online shopping might change ov...</v>
      </c>
      <c r="E132" s="9">
        <f>HYPERLINK("#'Full Results'!A1725", 1725)</f>
        <v>1725</v>
      </c>
      <c r="F132" s="10" t="s">
        <v>17</v>
      </c>
    </row>
    <row r="133" spans="3:6" x14ac:dyDescent="0.35">
      <c r="C133" s="8">
        <v>125</v>
      </c>
      <c r="D133" s="5" t="str">
        <f>HYPERLINK("#'Table 125'!A1", "Thinking about how online shopping might change ov...")</f>
        <v>Thinking about how online shopping might change ov...</v>
      </c>
      <c r="E133" s="9">
        <f>HYPERLINK("#'Full Results'!A1739", 1739)</f>
        <v>1739</v>
      </c>
      <c r="F133" s="10" t="s">
        <v>17</v>
      </c>
    </row>
    <row r="134" spans="3:6" x14ac:dyDescent="0.35">
      <c r="C134" s="8">
        <v>126</v>
      </c>
      <c r="D134" s="5" t="str">
        <f>HYPERLINK("#'Table 126'!A1", "Online shopping cannot be all things at once. If only one of the following could be improved over the next few years, which would you choose?")</f>
        <v>Online shopping cannot be all things at once. If only one of the following could be improved over the next few years, which would you choose?</v>
      </c>
      <c r="E134" s="9">
        <f>HYPERLINK("#'Full Results'!A1753", 1753)</f>
        <v>1753</v>
      </c>
      <c r="F134" s="10" t="s">
        <v>17</v>
      </c>
    </row>
    <row r="135" spans="3:6" x14ac:dyDescent="0.35">
      <c r="C135" s="8">
        <v>127</v>
      </c>
      <c r="D135" s="5" t="str">
        <f>HYPERLINK("#'Table 127'!A1", "Grid Summary: How acceptable or unacceptable would you find each of the following, if it made online shopping better in other ways?")</f>
        <v>Grid Summary: How acceptable or unacceptable would you find each of the following, if it made online shopping better in other ways?</v>
      </c>
      <c r="E135" s="9">
        <f>HYPERLINK("#'Full Results'!A1763", 1763)</f>
        <v>1763</v>
      </c>
      <c r="F135" s="10"/>
    </row>
    <row r="136" spans="3:6" x14ac:dyDescent="0.35">
      <c r="C136" s="8">
        <v>128</v>
      </c>
      <c r="D136" s="5" t="str">
        <f>HYPERLINK("#'Table 128'!A1", "How acceptable or unacceptable would you find each of the following, if it made online shopping better in other ways?: Sharing more information about yourself and what you buy with a shopping platform")</f>
        <v>How acceptable or unacceptable would you find each of the following, if it made online shopping better in other ways?: Sharing more information about yourself and what you buy with a shopping platform</v>
      </c>
      <c r="E136" s="9">
        <f>HYPERLINK("#'Full Results'!A1763", 1763)</f>
        <v>1763</v>
      </c>
      <c r="F136" s="10" t="s">
        <v>17</v>
      </c>
    </row>
    <row r="137" spans="3:6" x14ac:dyDescent="0.35">
      <c r="C137" s="8">
        <v>129</v>
      </c>
      <c r="D137" s="5" t="str">
        <f>HYPERLINK("#'Table 129'!A1", "How acceptable or unacceptable would you find each of the following, if it made online shopping better in other ways?: Having fewer ways to speak to a person when something goes wrong")</f>
        <v>How acceptable or unacceptable would you find each of the following, if it made online shopping better in other ways?: Having fewer ways to speak to a person when something goes wrong</v>
      </c>
      <c r="E137" s="9">
        <f>HYPERLINK("#'Full Results'!A1773", 1773)</f>
        <v>1773</v>
      </c>
      <c r="F137" s="10" t="s">
        <v>17</v>
      </c>
    </row>
    <row r="138" spans="3:6" x14ac:dyDescent="0.35">
      <c r="C138" s="8">
        <v>130</v>
      </c>
      <c r="D138" s="5" t="str">
        <f>HYPERLINK("#'Table 130'!A1", "How acceptable or unacceptable would you find each of the following, if it made online shopping better in other ways?: Buying from a brand you have never heard of, because an AI assistant recommended it")</f>
        <v>How acceptable or unacceptable would you find each of the following, if it made online shopping better in other ways?: Buying from a brand you have never heard of, because an AI assistant recommended it</v>
      </c>
      <c r="E138" s="9">
        <f>HYPERLINK("#'Full Results'!A1783", 1783)</f>
        <v>1783</v>
      </c>
      <c r="F138" s="10" t="s">
        <v>17</v>
      </c>
    </row>
    <row r="139" spans="3:6" x14ac:dyDescent="0.35">
      <c r="C139" s="8">
        <v>131</v>
      </c>
      <c r="D139" s="5" t="str">
        <f>HYPERLINK("#'Table 131'!A1", "How acceptable or unacceptable would you find each of the following, if it made online shopping better in other ways?: A slower checkout, because of extra checks on who you are")</f>
        <v>How acceptable or unacceptable would you find each of the following, if it made online shopping better in other ways?: A slower checkout, because of extra checks on who you are</v>
      </c>
      <c r="E139" s="9">
        <f>HYPERLINK("#'Full Results'!A1793", 1793)</f>
        <v>1793</v>
      </c>
      <c r="F139" s="10" t="s">
        <v>17</v>
      </c>
    </row>
    <row r="140" spans="3:6" x14ac:dyDescent="0.35">
      <c r="C140" s="8">
        <v>132</v>
      </c>
      <c r="D140" s="5" t="str">
        <f>HYPERLINK("#'Table 132'!A1", "How acceptable or unacceptable would you find each of the following, if it made online shopping better in other ways?: Paying slightly more to buy from a seller that carries a recognised safety check")</f>
        <v>How acceptable or unacceptable would you find each of the following, if it made online shopping better in other ways?: Paying slightly more to buy from a seller that carries a recognised safety check</v>
      </c>
      <c r="E140" s="9">
        <f>HYPERLINK("#'Full Results'!A1803", 1803)</f>
        <v>1803</v>
      </c>
      <c r="F140" s="10" t="s">
        <v>17</v>
      </c>
    </row>
    <row r="141" spans="3:6" x14ac:dyDescent="0.35">
      <c r="C141" s="8">
        <v>133</v>
      </c>
      <c r="D141" s="5" t="str">
        <f>HYPERLINK("#'Table 133'!A1", "How acceptable or unacceptable would you find each of the following, if it made online shopping better in other ways?: Being shown small or independent UK sellers you would not have found yourself")</f>
        <v>How acceptable or unacceptable would you find each of the following, if it made online shopping better in other ways?: Being shown small or independent UK sellers you would not have found yourself</v>
      </c>
      <c r="E141" s="9">
        <f>HYPERLINK("#'Full Results'!A1813", 1813)</f>
        <v>1813</v>
      </c>
      <c r="F141" s="10" t="s">
        <v>17</v>
      </c>
    </row>
    <row r="142" spans="3:6" x14ac:dyDescent="0.35">
      <c r="C142" s="8">
        <v>134</v>
      </c>
      <c r="D142" s="5" t="str">
        <f>HYPERLINK("#'Table 134'!A1", "How acceptable or unacceptable would you find each of the following, if it made online shopping better in other ways?: Buying from a small seller with few reviews, rather than a large well-known one")</f>
        <v>How acceptable or unacceptable would you find each of the following, if it made online shopping better in other ways?: Buying from a small seller with few reviews, rather than a large well-known one</v>
      </c>
      <c r="E142" s="9">
        <f>HYPERLINK("#'Full Results'!A1823", 1823)</f>
        <v>1823</v>
      </c>
      <c r="F142" s="10" t="s">
        <v>17</v>
      </c>
    </row>
    <row r="143" spans="3:6" x14ac:dyDescent="0.35">
      <c r="C143" s="8">
        <v>135</v>
      </c>
      <c r="D143" s="5" t="str">
        <f>HYPERLINK("#'Table 135'!A1", "How acceptable or unacceptable would you find each of the following, if it made online shopping better in other ways?: Letting an app decide which products you get shown, based on what it knows about you")</f>
        <v>How acceptable or unacceptable would you find each of the following, if it made online shopping better in other ways?: Letting an app decide which products you get shown, based on what it knows about you</v>
      </c>
      <c r="E143" s="9">
        <f>HYPERLINK("#'Full Results'!A1833", 1833)</f>
        <v>1833</v>
      </c>
      <c r="F143" s="10" t="s">
        <v>17</v>
      </c>
    </row>
    <row r="144" spans="3:6" x14ac:dyDescent="0.35">
      <c r="C144" s="8">
        <v>136</v>
      </c>
      <c r="D144" s="5" t="str">
        <f>HYPERLINK("#'Table 136'!A1", "Which of the following, if any, have you ever done using an AI tool or assistant (such as ChatGPT, Google's AI results, Copilot, Gemini or an AI feature built into a shopping site)?")</f>
        <v>Which of the following, if any, have you ever done using an AI tool or assistant (such as ChatGPT, Google's AI results, Copilot, Gemini or an AI feature built into a shopping site)?</v>
      </c>
      <c r="E144" s="9">
        <f>HYPERLINK("#'Full Results'!A1843", 1843)</f>
        <v>1843</v>
      </c>
      <c r="F144" s="10" t="s">
        <v>17</v>
      </c>
    </row>
    <row r="145" spans="3:6" x14ac:dyDescent="0.35">
      <c r="C145" s="8">
        <v>137</v>
      </c>
      <c r="D145" s="5" t="str">
        <f>HYPERLINK("#'Table 137'!A1", "Some shoppers now use AI tools that can search for products and buy them automatically, without the shopper browsing sites themselves. How much have you heard about this?")</f>
        <v>Some shoppers now use AI tools that can search for products and buy them automatically, without the shopper browsing sites themselves. How much have you heard about this?</v>
      </c>
      <c r="E145" s="9">
        <f>HYPERLINK("#'Full Results'!A1857", 1857)</f>
        <v>1857</v>
      </c>
      <c r="F145" s="10" t="s">
        <v>17</v>
      </c>
    </row>
    <row r="146" spans="3:6" x14ac:dyDescent="0.35">
      <c r="C146" s="8">
        <v>138</v>
      </c>
      <c r="D146" s="5" t="str">
        <f>HYPERLINK("#'Table 138'!A1", "Have you used an AI assistant to purchase something online?")</f>
        <v>Have you used an AI assistant to purchase something online?</v>
      </c>
      <c r="E146" s="9">
        <f>HYPERLINK("#'Full Results'!A1867", 1867)</f>
        <v>1867</v>
      </c>
      <c r="F146" s="10" t="s">
        <v>17</v>
      </c>
    </row>
    <row r="147" spans="3:6" x14ac:dyDescent="0.35">
      <c r="C147" s="8">
        <v>139</v>
      </c>
      <c r="D147" s="5" t="str">
        <f>HYPERLINK("#'Table 139'!A1", "Grid Summary: And how do you feel about AI assistants that search for and buy products on your behalf? Please give your view on each of the following.")</f>
        <v>Grid Summary: And how do you feel about AI assistants that search for and buy products on your behalf? Please give your view on each of the following.</v>
      </c>
      <c r="E147" s="9">
        <f>HYPERLINK("#'Full Results'!A1942", 1942)</f>
        <v>1942</v>
      </c>
      <c r="F147" s="10"/>
    </row>
    <row r="148" spans="3:6" x14ac:dyDescent="0.35">
      <c r="C148" s="8">
        <v>140</v>
      </c>
      <c r="D148" s="5" t="str">
        <f>HYPERLINK("#'Table 140'!A1", "And how do you feel about AI assistants that search for and buy products on your behalf? Please give your view on each of the following.: This could be a real opportunity for me as a shopper")</f>
        <v>And how do you feel about AI assistants that search for and buy products on your behalf? Please give your view on each of the following.: This could be a real opportunity for me as a shopper</v>
      </c>
      <c r="E148" s="9">
        <f>HYPERLINK("#'Full Results'!A1942", 1942)</f>
        <v>1942</v>
      </c>
      <c r="F148" s="10" t="s">
        <v>17</v>
      </c>
    </row>
    <row r="149" spans="3:6" x14ac:dyDescent="0.35">
      <c r="C149" s="8">
        <v>141</v>
      </c>
      <c r="D149" s="5" t="str">
        <f>HYPERLINK("#'Table 141'!A1", "And how do you feel about AI assistants that search for and buy products on your behalf? Please give your view on each of the following.: I would trust an AI assistant to pick products that are right for me")</f>
        <v>And how do you feel about AI assistants that search for and buy products on your behalf? Please give your view on each of the following.: I would trust an AI assistant to pick products that are right for me</v>
      </c>
      <c r="E149" s="9">
        <f>HYPERLINK("#'Full Results'!A1949", 1949)</f>
        <v>1949</v>
      </c>
      <c r="F149" s="10" t="s">
        <v>17</v>
      </c>
    </row>
    <row r="150" spans="3:6" x14ac:dyDescent="0.35">
      <c r="C150" s="8">
        <v>142</v>
      </c>
      <c r="D150" s="5" t="str">
        <f>HYPERLINK("#'Table 142'!A1", "And how do you feel about AI assistants that searc...")</f>
        <v>And how do you feel about AI assistants that searc...</v>
      </c>
      <c r="E150" s="9">
        <f>HYPERLINK("#'Full Results'!A1956", 1956)</f>
        <v>1956</v>
      </c>
      <c r="F150" s="10" t="s">
        <v>17</v>
      </c>
    </row>
    <row r="151" spans="3:6" x14ac:dyDescent="0.35">
      <c r="C151" s="8">
        <v>143</v>
      </c>
      <c r="D151" s="5" t="str">
        <f>HYPERLINK("#'Table 143'!A1", "And how do you feel about AI assistants that search for and buy products on your behalf? Please give your view on each of the following.: I would worry about ending up paying more than I needed to")</f>
        <v>And how do you feel about AI assistants that search for and buy products on your behalf? Please give your view on each of the following.: I would worry about ending up paying more than I needed to</v>
      </c>
      <c r="E151" s="9">
        <f>HYPERLINK("#'Full Results'!A1963", 1963)</f>
        <v>1963</v>
      </c>
      <c r="F151" s="10" t="s">
        <v>17</v>
      </c>
    </row>
    <row r="152" spans="3:6" x14ac:dyDescent="0.35">
      <c r="C152" s="8">
        <v>144</v>
      </c>
      <c r="D152" s="5" t="str">
        <f>HYPERLINK("#'Table 144'!A1", "And how do you feel about AI assistants that search for and buy products on your behalf? Please give your view on each of the following.: I would know how to check what an AI assistant had chosen for me and why")</f>
        <v>And how do you feel about AI assistants that search for and buy products on your behalf? Please give your view on each of the following.: I would know how to check what an AI assistant had chosen for me and why</v>
      </c>
      <c r="E152" s="9">
        <f>HYPERLINK("#'Full Results'!A1970", 1970)</f>
        <v>1970</v>
      </c>
      <c r="F152" s="10" t="s">
        <v>17</v>
      </c>
    </row>
    <row r="153" spans="3:6" x14ac:dyDescent="0.35">
      <c r="C153" s="8">
        <v>145</v>
      </c>
      <c r="D153" s="5" t="str">
        <f>HYPERLINK("#'Table 145'!A1", "And how do you feel about AI assistants that search for and buy products on your behalf? Please give your view on each of the following.: Large retailers will benefit from this far more than small businesses will")</f>
        <v>And how do you feel about AI assistants that search for and buy products on your behalf? Please give your view on each of the following.: Large retailers will benefit from this far more than small businesses will</v>
      </c>
      <c r="E153" s="9">
        <f>HYPERLINK("#'Full Results'!A1977", 1977)</f>
        <v>1977</v>
      </c>
      <c r="F153" s="10" t="s">
        <v>17</v>
      </c>
    </row>
    <row r="154" spans="3:6" x14ac:dyDescent="0.35">
      <c r="C154" s="8">
        <v>146</v>
      </c>
      <c r="D154" s="5" t="str">
        <f>HYPERLINK("#'Table 146'!A1", "What, if anything, would make you more comfortable letting an AI assistant buy something on your behalf?")</f>
        <v>What, if anything, would make you more comfortable letting an AI assistant buy something on your behalf?</v>
      </c>
      <c r="E154" s="9">
        <f>HYPERLINK("#'Full Results'!A1984", 1984)</f>
        <v>1984</v>
      </c>
      <c r="F154" s="10" t="s">
        <v>17</v>
      </c>
    </row>
    <row r="155" spans="3:6" x14ac:dyDescent="0.35">
      <c r="C155" s="8">
        <v>147</v>
      </c>
      <c r="D155" s="5" t="str">
        <f>HYPERLINK("#'Table 147'!A1", "Some apps and websites now sell products through l...")</f>
        <v>Some apps and websites now sell products through l...</v>
      </c>
      <c r="E155" s="9">
        <f>HYPERLINK("#'Full Results'!A1998", 1998)</f>
        <v>1998</v>
      </c>
      <c r="F155" s="10" t="s">
        <v>17</v>
      </c>
    </row>
    <row r="156" spans="3:6" x14ac:dyDescent="0.35">
      <c r="C156" s="8">
        <v>148</v>
      </c>
      <c r="D156" s="5" t="str">
        <f>HYPERLINK("#'Table 148'!A1", "And how likely are you to buy something through a live video in the next twelve months?")</f>
        <v>And how likely are you to buy something through a live video in the next twelve months?</v>
      </c>
      <c r="E156" s="9">
        <f>HYPERLINK("#'Full Results'!A2008", 2008)</f>
        <v>2008</v>
      </c>
      <c r="F156" s="10" t="s">
        <v>17</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C2018"/>
  <sheetViews>
    <sheetView showGridLines="0" workbookViewId="0">
      <pane xSplit="2" ySplit="8" topLeftCell="C1476" activePane="bottomRight" state="frozen"/>
      <selection pane="topRight"/>
      <selection pane="bottomLeft"/>
      <selection pane="bottomRight" activeCell="E1469" sqref="E1469"/>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1" ht="40" customHeight="1" x14ac:dyDescent="0.55000000000000004">
      <c r="D2" s="4" t="s">
        <v>19</v>
      </c>
    </row>
    <row r="5" spans="2:81" ht="30" customHeight="1"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1"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1" x14ac:dyDescent="0.35">
      <c r="B7" s="11" t="s">
        <v>92</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1" x14ac:dyDescent="0.35">
      <c r="B8" s="12" t="s">
        <v>93</v>
      </c>
      <c r="C8" s="13">
        <v>1909</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1" ht="72.5" x14ac:dyDescent="0.35">
      <c r="B9" s="14" t="s">
        <v>94</v>
      </c>
    </row>
    <row r="10" spans="2:81" x14ac:dyDescent="0.35">
      <c r="B10" s="15" t="s">
        <v>17</v>
      </c>
    </row>
    <row r="11" spans="2:81" x14ac:dyDescent="0.35">
      <c r="B11" s="11" t="s">
        <v>95</v>
      </c>
      <c r="C11" s="16">
        <v>1906</v>
      </c>
      <c r="D11" s="16">
        <v>245</v>
      </c>
      <c r="E11" s="16">
        <v>322</v>
      </c>
      <c r="F11" s="16">
        <v>330</v>
      </c>
      <c r="G11" s="16">
        <v>336</v>
      </c>
      <c r="H11" s="16">
        <v>276</v>
      </c>
      <c r="I11" s="16">
        <v>397</v>
      </c>
      <c r="K11" s="16">
        <v>942</v>
      </c>
      <c r="L11" s="16">
        <v>959</v>
      </c>
      <c r="N11" s="16">
        <v>158</v>
      </c>
      <c r="O11" s="16">
        <v>63</v>
      </c>
      <c r="P11" s="16">
        <v>96</v>
      </c>
      <c r="Q11" s="16">
        <v>78</v>
      </c>
      <c r="R11" s="16">
        <v>211</v>
      </c>
      <c r="S11" s="16">
        <v>156</v>
      </c>
      <c r="T11" s="16">
        <v>138</v>
      </c>
      <c r="U11" s="16">
        <v>178</v>
      </c>
      <c r="V11" s="16">
        <v>270</v>
      </c>
      <c r="W11" s="16">
        <v>232</v>
      </c>
      <c r="X11" s="16">
        <v>160</v>
      </c>
      <c r="Y11" s="16">
        <v>166</v>
      </c>
      <c r="AA11" s="16">
        <v>527</v>
      </c>
      <c r="AB11" s="16">
        <v>481</v>
      </c>
      <c r="AC11" s="16">
        <v>429</v>
      </c>
      <c r="AD11" s="16">
        <v>463</v>
      </c>
      <c r="AF11" s="16">
        <v>27</v>
      </c>
      <c r="AG11" s="16">
        <v>98</v>
      </c>
      <c r="AH11" s="16">
        <v>113</v>
      </c>
      <c r="AI11" s="16">
        <v>112</v>
      </c>
      <c r="AJ11" s="16">
        <v>174</v>
      </c>
      <c r="AK11" s="16">
        <v>207</v>
      </c>
      <c r="AL11" s="16">
        <v>170</v>
      </c>
      <c r="AM11" s="16">
        <v>133</v>
      </c>
      <c r="AN11" s="16">
        <v>100</v>
      </c>
      <c r="AO11" s="16">
        <v>131</v>
      </c>
      <c r="AP11" s="16">
        <v>193</v>
      </c>
      <c r="AQ11" s="16">
        <v>93</v>
      </c>
      <c r="AR11" s="16">
        <v>79</v>
      </c>
      <c r="AS11" s="16">
        <v>47</v>
      </c>
      <c r="AT11" s="16">
        <v>48</v>
      </c>
      <c r="AU11" s="16">
        <v>122</v>
      </c>
      <c r="AV11" s="16">
        <v>59</v>
      </c>
      <c r="AX11" s="16">
        <v>1557</v>
      </c>
      <c r="AY11" s="16">
        <v>338</v>
      </c>
      <c r="BA11" s="16">
        <v>1221</v>
      </c>
      <c r="BB11" s="16">
        <v>685</v>
      </c>
      <c r="BD11" s="16">
        <v>474</v>
      </c>
      <c r="BE11" s="16">
        <v>416</v>
      </c>
      <c r="BF11" s="16">
        <v>224</v>
      </c>
      <c r="BG11" s="16">
        <v>439</v>
      </c>
      <c r="BH11" s="16">
        <v>242</v>
      </c>
      <c r="BI11" s="16">
        <v>51</v>
      </c>
      <c r="BJ11" s="16">
        <v>60</v>
      </c>
      <c r="BL11" s="16">
        <v>334</v>
      </c>
      <c r="BM11" s="16">
        <v>619</v>
      </c>
      <c r="BN11" s="16">
        <v>136</v>
      </c>
      <c r="BO11" s="16">
        <v>105</v>
      </c>
      <c r="BP11" s="16">
        <v>257</v>
      </c>
      <c r="BQ11" s="16">
        <v>42</v>
      </c>
      <c r="BR11" s="16">
        <v>49</v>
      </c>
      <c r="BS11" s="16">
        <v>364</v>
      </c>
      <c r="BU11" s="16">
        <v>279</v>
      </c>
      <c r="BV11" s="16">
        <v>479</v>
      </c>
      <c r="BW11" s="16">
        <v>122</v>
      </c>
      <c r="BX11" s="16">
        <v>151</v>
      </c>
      <c r="BY11" s="16">
        <v>421</v>
      </c>
      <c r="BZ11" s="16">
        <v>64</v>
      </c>
      <c r="CA11" s="16">
        <v>123</v>
      </c>
      <c r="CB11" s="16">
        <v>156</v>
      </c>
      <c r="CC11" s="16">
        <v>111</v>
      </c>
    </row>
    <row r="12" spans="2:81" x14ac:dyDescent="0.35">
      <c r="B12" s="12" t="s">
        <v>96</v>
      </c>
      <c r="C12" s="16">
        <v>1910</v>
      </c>
      <c r="D12" s="16">
        <v>202</v>
      </c>
      <c r="E12" s="16">
        <v>325</v>
      </c>
      <c r="F12" s="16">
        <v>324</v>
      </c>
      <c r="G12" s="16">
        <v>294</v>
      </c>
      <c r="H12" s="16">
        <v>309</v>
      </c>
      <c r="I12" s="16">
        <v>457</v>
      </c>
      <c r="K12" s="16">
        <v>921</v>
      </c>
      <c r="L12" s="16">
        <v>983</v>
      </c>
      <c r="N12" s="16">
        <v>157</v>
      </c>
      <c r="O12" s="16">
        <v>52</v>
      </c>
      <c r="P12" s="16">
        <v>89</v>
      </c>
      <c r="Q12" s="16">
        <v>77</v>
      </c>
      <c r="R12" s="16">
        <v>212</v>
      </c>
      <c r="S12" s="16">
        <v>155</v>
      </c>
      <c r="T12" s="16">
        <v>140</v>
      </c>
      <c r="U12" s="16">
        <v>167</v>
      </c>
      <c r="V12" s="16">
        <v>248</v>
      </c>
      <c r="W12" s="16">
        <v>264</v>
      </c>
      <c r="X12" s="16">
        <v>165</v>
      </c>
      <c r="Y12" s="16">
        <v>180</v>
      </c>
      <c r="AA12" s="16">
        <v>514</v>
      </c>
      <c r="AB12" s="16">
        <v>496</v>
      </c>
      <c r="AC12" s="16">
        <v>419</v>
      </c>
      <c r="AD12" s="16">
        <v>477</v>
      </c>
      <c r="AF12" s="16">
        <v>25</v>
      </c>
      <c r="AG12" s="16">
        <v>96</v>
      </c>
      <c r="AH12" s="16">
        <v>115</v>
      </c>
      <c r="AI12" s="16">
        <v>117</v>
      </c>
      <c r="AJ12" s="16">
        <v>175</v>
      </c>
      <c r="AK12" s="16">
        <v>213</v>
      </c>
      <c r="AL12" s="16">
        <v>169</v>
      </c>
      <c r="AM12" s="16">
        <v>134</v>
      </c>
      <c r="AN12" s="16">
        <v>99</v>
      </c>
      <c r="AO12" s="16">
        <v>131</v>
      </c>
      <c r="AP12" s="16">
        <v>193</v>
      </c>
      <c r="AQ12" s="16">
        <v>94</v>
      </c>
      <c r="AR12" s="16">
        <v>79</v>
      </c>
      <c r="AS12" s="16">
        <v>46</v>
      </c>
      <c r="AT12" s="16">
        <v>46</v>
      </c>
      <c r="AU12" s="16">
        <v>118</v>
      </c>
      <c r="AV12" s="16">
        <v>59</v>
      </c>
      <c r="AX12" s="16">
        <v>1583</v>
      </c>
      <c r="AY12" s="16">
        <v>316</v>
      </c>
      <c r="BA12" s="16">
        <v>1241</v>
      </c>
      <c r="BB12" s="16">
        <v>669</v>
      </c>
      <c r="BD12" s="16">
        <v>490</v>
      </c>
      <c r="BE12" s="16">
        <v>410</v>
      </c>
      <c r="BF12" s="16">
        <v>226</v>
      </c>
      <c r="BG12" s="16">
        <v>430</v>
      </c>
      <c r="BH12" s="16">
        <v>237</v>
      </c>
      <c r="BI12" s="16">
        <v>51</v>
      </c>
      <c r="BJ12" s="16">
        <v>65</v>
      </c>
      <c r="BL12" s="16">
        <v>349</v>
      </c>
      <c r="BM12" s="16">
        <v>614</v>
      </c>
      <c r="BN12" s="16">
        <v>143</v>
      </c>
      <c r="BO12" s="16">
        <v>101</v>
      </c>
      <c r="BP12" s="16">
        <v>257</v>
      </c>
      <c r="BQ12" s="16">
        <v>42</v>
      </c>
      <c r="BR12" s="16">
        <v>47</v>
      </c>
      <c r="BS12" s="16">
        <v>356</v>
      </c>
      <c r="BU12" s="16">
        <v>288</v>
      </c>
      <c r="BV12" s="16">
        <v>472</v>
      </c>
      <c r="BW12" s="16">
        <v>126</v>
      </c>
      <c r="BX12" s="16">
        <v>142</v>
      </c>
      <c r="BY12" s="16">
        <v>432</v>
      </c>
      <c r="BZ12" s="16">
        <v>64</v>
      </c>
      <c r="CA12" s="16">
        <v>123</v>
      </c>
      <c r="CB12" s="16">
        <v>159</v>
      </c>
      <c r="CC12" s="16">
        <v>106</v>
      </c>
    </row>
    <row r="13" spans="2:81" x14ac:dyDescent="0.35">
      <c r="B13" s="17" t="s">
        <v>97</v>
      </c>
      <c r="C13" s="18">
        <v>5.6686031132251027E-2</v>
      </c>
      <c r="D13" s="18">
        <v>5.1276107852758782E-2</v>
      </c>
      <c r="E13" s="18">
        <v>6.5955323342515124E-2</v>
      </c>
      <c r="F13" s="18">
        <v>7.2099203065244019E-2</v>
      </c>
      <c r="G13" s="18">
        <v>5.8951202488603673E-2</v>
      </c>
      <c r="H13" s="18">
        <v>5.6155257218108927E-2</v>
      </c>
      <c r="I13" s="18">
        <v>4.0457809989023728E-2</v>
      </c>
      <c r="K13" s="18">
        <v>4.7721741117922462E-2</v>
      </c>
      <c r="L13" s="18">
        <v>6.5365612721587349E-2</v>
      </c>
      <c r="N13" s="18">
        <v>6.4154903526031717E-2</v>
      </c>
      <c r="O13" s="18">
        <v>8.0460337670936688E-2</v>
      </c>
      <c r="P13" s="18">
        <v>1.9458521966282789E-2</v>
      </c>
      <c r="Q13" s="18">
        <v>3.9129910078987168E-2</v>
      </c>
      <c r="R13" s="18">
        <v>5.4511256589067761E-2</v>
      </c>
      <c r="S13" s="18">
        <v>3.2132207580532007E-2</v>
      </c>
      <c r="T13" s="18">
        <v>4.9331692231859819E-2</v>
      </c>
      <c r="U13" s="18">
        <v>3.7079446183667632E-2</v>
      </c>
      <c r="V13" s="18">
        <v>3.9373987479737957E-2</v>
      </c>
      <c r="W13" s="18">
        <v>6.7865631008124996E-2</v>
      </c>
      <c r="X13" s="18">
        <v>8.6354755191346291E-2</v>
      </c>
      <c r="Y13" s="18">
        <v>9.7094970721609525E-2</v>
      </c>
      <c r="AA13" s="18">
        <v>5.1526743456780898E-2</v>
      </c>
      <c r="AB13" s="18">
        <v>4.3537511286422068E-2</v>
      </c>
      <c r="AC13" s="18">
        <v>5.1653310413085428E-2</v>
      </c>
      <c r="AD13" s="18">
        <v>8.0767340978097776E-2</v>
      </c>
      <c r="AF13" s="18">
        <v>7.9532617267769959E-2</v>
      </c>
      <c r="AG13" s="18">
        <v>0.1362277124572995</v>
      </c>
      <c r="AH13" s="18">
        <v>8.7582114922341872E-2</v>
      </c>
      <c r="AI13" s="18">
        <v>8.3377488606433042E-2</v>
      </c>
      <c r="AJ13" s="18">
        <v>7.07623940105363E-2</v>
      </c>
      <c r="AK13" s="18">
        <v>5.5528225880735173E-2</v>
      </c>
      <c r="AL13" s="18">
        <v>6.4681675363302576E-2</v>
      </c>
      <c r="AM13" s="18">
        <v>4.8786267980460409E-2</v>
      </c>
      <c r="AN13" s="18">
        <v>5.1099920860523312E-2</v>
      </c>
      <c r="AO13" s="18">
        <v>1.4011767724744949E-2</v>
      </c>
      <c r="AP13" s="18">
        <v>3.5301606221009009E-2</v>
      </c>
      <c r="AQ13" s="18">
        <v>9.3301077273118555E-3</v>
      </c>
      <c r="AR13" s="18">
        <v>5.1210967653337977E-2</v>
      </c>
      <c r="AS13" s="18">
        <v>3.8642451412908223E-2</v>
      </c>
      <c r="AT13" s="18">
        <v>6.4743940817077558E-2</v>
      </c>
      <c r="AU13" s="18">
        <v>6.9929614552382127E-2</v>
      </c>
      <c r="AV13" s="18">
        <v>0</v>
      </c>
      <c r="AX13" s="18">
        <v>5.8053219638743353E-2</v>
      </c>
      <c r="AY13" s="18">
        <v>5.1717720087127758E-2</v>
      </c>
      <c r="BA13" s="18">
        <v>5.6516794997645309E-2</v>
      </c>
      <c r="BB13" s="18">
        <v>5.7000021227519682E-2</v>
      </c>
      <c r="BD13" s="18">
        <v>7.1767660916561379E-2</v>
      </c>
      <c r="BE13" s="18">
        <v>6.4059189548252168E-2</v>
      </c>
      <c r="BF13" s="18">
        <v>5.3388893327917047E-2</v>
      </c>
      <c r="BG13" s="18">
        <v>2.8728040606504111E-2</v>
      </c>
      <c r="BH13" s="18">
        <v>6.6814046881106245E-2</v>
      </c>
      <c r="BI13" s="18">
        <v>6.0497455563983588E-2</v>
      </c>
      <c r="BJ13" s="18">
        <v>5.2939118793948067E-2</v>
      </c>
      <c r="BL13" s="18">
        <v>5.0831190632930359E-2</v>
      </c>
      <c r="BM13" s="18">
        <v>5.9033437216059179E-2</v>
      </c>
      <c r="BN13" s="18">
        <v>3.5481758302238459E-2</v>
      </c>
      <c r="BO13" s="18">
        <v>9.1055051004947513E-2</v>
      </c>
      <c r="BP13" s="18">
        <v>4.1824553844844563E-2</v>
      </c>
      <c r="BQ13" s="18">
        <v>7.2730385019481217E-2</v>
      </c>
      <c r="BR13" s="18">
        <v>3.9577133500119453E-2</v>
      </c>
      <c r="BS13" s="18">
        <v>6.8282612763284123E-2</v>
      </c>
      <c r="BU13" s="18">
        <v>6.4728459910624911E-2</v>
      </c>
      <c r="BV13" s="18">
        <v>6.3646475247357004E-2</v>
      </c>
      <c r="BW13" s="18">
        <v>5.0458604449840377E-2</v>
      </c>
      <c r="BX13" s="18">
        <v>6.1314077546115772E-2</v>
      </c>
      <c r="BY13" s="18">
        <v>5.2430136175555843E-2</v>
      </c>
      <c r="BZ13" s="18">
        <v>7.9863491853313068E-2</v>
      </c>
      <c r="CA13" s="18">
        <v>6.8975009409713947E-2</v>
      </c>
      <c r="CB13" s="18">
        <v>1.869398941691788E-2</v>
      </c>
      <c r="CC13" s="18">
        <v>5.1122351364286098E-2</v>
      </c>
    </row>
    <row r="14" spans="2:81" x14ac:dyDescent="0.35">
      <c r="B14" s="17" t="s">
        <v>98</v>
      </c>
      <c r="C14" s="18">
        <v>0.12561823941752329</v>
      </c>
      <c r="D14" s="18">
        <v>0.13023830914876469</v>
      </c>
      <c r="E14" s="18">
        <v>0.1409203134958949</v>
      </c>
      <c r="F14" s="18">
        <v>0.15825821294829709</v>
      </c>
      <c r="G14" s="18">
        <v>0.1177976256447122</v>
      </c>
      <c r="H14" s="18">
        <v>9.8411576363991671E-2</v>
      </c>
      <c r="I14" s="18">
        <v>0.1129784196108993</v>
      </c>
      <c r="K14" s="18">
        <v>0.13328981968163309</v>
      </c>
      <c r="L14" s="18">
        <v>0.11905072407097041</v>
      </c>
      <c r="N14" s="18">
        <v>9.1742176581728119E-2</v>
      </c>
      <c r="O14" s="18">
        <v>6.1896602686647463E-2</v>
      </c>
      <c r="P14" s="18">
        <v>0.15378157596304601</v>
      </c>
      <c r="Q14" s="18">
        <v>6.7390529532480689E-2</v>
      </c>
      <c r="R14" s="18">
        <v>8.4744816269322384E-2</v>
      </c>
      <c r="S14" s="18">
        <v>0.17979444053637969</v>
      </c>
      <c r="T14" s="18">
        <v>0.17688328240043061</v>
      </c>
      <c r="U14" s="18">
        <v>0.1519325137818581</v>
      </c>
      <c r="V14" s="18">
        <v>0.121113456322184</v>
      </c>
      <c r="W14" s="18">
        <v>0.14648093786178171</v>
      </c>
      <c r="X14" s="18">
        <v>9.6760769658675347E-2</v>
      </c>
      <c r="Y14" s="18">
        <v>0.1238196733738644</v>
      </c>
      <c r="AA14" s="18">
        <v>0.13031348091401371</v>
      </c>
      <c r="AB14" s="18">
        <v>0.12549839582856409</v>
      </c>
      <c r="AC14" s="18">
        <v>9.5519621830055287E-2</v>
      </c>
      <c r="AD14" s="18">
        <v>0.14807246594207429</v>
      </c>
      <c r="AF14" s="18">
        <v>0.22170293934689919</v>
      </c>
      <c r="AG14" s="18">
        <v>0.132428854202542</v>
      </c>
      <c r="AH14" s="18">
        <v>0.12998423373244641</v>
      </c>
      <c r="AI14" s="18">
        <v>0.13759113486399191</v>
      </c>
      <c r="AJ14" s="18">
        <v>0.1256470536222431</v>
      </c>
      <c r="AK14" s="18">
        <v>0.13737524990330019</v>
      </c>
      <c r="AL14" s="18">
        <v>0.14663440416015189</v>
      </c>
      <c r="AM14" s="18">
        <v>0.14226534815596789</v>
      </c>
      <c r="AN14" s="18">
        <v>0.1108944152470506</v>
      </c>
      <c r="AO14" s="18">
        <v>8.9519830224697158E-2</v>
      </c>
      <c r="AP14" s="18">
        <v>9.2375523978517504E-2</v>
      </c>
      <c r="AQ14" s="18">
        <v>8.196015884429389E-2</v>
      </c>
      <c r="AR14" s="18">
        <v>0.16874774439852069</v>
      </c>
      <c r="AS14" s="18">
        <v>0.15215575877904569</v>
      </c>
      <c r="AT14" s="18">
        <v>0.10933709648279399</v>
      </c>
      <c r="AU14" s="18">
        <v>0.12269288984961919</v>
      </c>
      <c r="AV14" s="18">
        <v>0.124219388742283</v>
      </c>
      <c r="AX14" s="18">
        <v>0.12638037985729281</v>
      </c>
      <c r="AY14" s="18">
        <v>0.11964516760817411</v>
      </c>
      <c r="BA14" s="18">
        <v>0.12566814363798731</v>
      </c>
      <c r="BB14" s="18">
        <v>0.12552565026111009</v>
      </c>
      <c r="BD14" s="18">
        <v>0.1164586835289888</v>
      </c>
      <c r="BE14" s="18">
        <v>0.1208608778504526</v>
      </c>
      <c r="BF14" s="18">
        <v>0.1207631154277556</v>
      </c>
      <c r="BG14" s="18">
        <v>0.1098794037157831</v>
      </c>
      <c r="BH14" s="18">
        <v>0.17046508780989461</v>
      </c>
      <c r="BI14" s="18">
        <v>0.16003046584997579</v>
      </c>
      <c r="BJ14" s="18">
        <v>0.15513515081385701</v>
      </c>
      <c r="BL14" s="18">
        <v>9.4281604178774903E-2</v>
      </c>
      <c r="BM14" s="18">
        <v>0.1198477593200753</v>
      </c>
      <c r="BN14" s="18">
        <v>0.16345304914420411</v>
      </c>
      <c r="BO14" s="18">
        <v>0.14838782327418101</v>
      </c>
      <c r="BP14" s="18">
        <v>0.14562220024144579</v>
      </c>
      <c r="BQ14" s="18">
        <v>6.6264322730787251E-2</v>
      </c>
      <c r="BR14" s="18">
        <v>0.10815063895581439</v>
      </c>
      <c r="BS14" s="18">
        <v>0.13950236938005009</v>
      </c>
      <c r="BU14" s="18">
        <v>0.1200384965502531</v>
      </c>
      <c r="BV14" s="18">
        <v>0.1061086796044006</v>
      </c>
      <c r="BW14" s="18">
        <v>0.19713484041564441</v>
      </c>
      <c r="BX14" s="18">
        <v>0.16533562227425069</v>
      </c>
      <c r="BY14" s="18">
        <v>0.1224072750547863</v>
      </c>
      <c r="BZ14" s="18">
        <v>0.12014091846045639</v>
      </c>
      <c r="CA14" s="18">
        <v>0.1078728477397998</v>
      </c>
      <c r="CB14" s="18">
        <v>0.1244896240467102</v>
      </c>
      <c r="CC14" s="18">
        <v>0.12771157610845221</v>
      </c>
    </row>
    <row r="15" spans="2:81" ht="29" x14ac:dyDescent="0.35">
      <c r="B15" s="17" t="s">
        <v>99</v>
      </c>
      <c r="C15" s="18">
        <v>0.2630689322553813</v>
      </c>
      <c r="D15" s="18">
        <v>0.28653178698942039</v>
      </c>
      <c r="E15" s="18">
        <v>0.35378821239259511</v>
      </c>
      <c r="F15" s="18">
        <v>0.33540123172201181</v>
      </c>
      <c r="G15" s="18">
        <v>0.26742311734300439</v>
      </c>
      <c r="H15" s="18">
        <v>0.1919441048283354</v>
      </c>
      <c r="I15" s="18">
        <v>0.18219383540767611</v>
      </c>
      <c r="K15" s="18">
        <v>0.24524511483623779</v>
      </c>
      <c r="L15" s="18">
        <v>0.28001398220066892</v>
      </c>
      <c r="N15" s="18">
        <v>0.2082330391849124</v>
      </c>
      <c r="O15" s="18">
        <v>0.1913142350248225</v>
      </c>
      <c r="P15" s="18">
        <v>0.26748616936997438</v>
      </c>
      <c r="Q15" s="18">
        <v>0.26067070363495792</v>
      </c>
      <c r="R15" s="18">
        <v>0.30333886043063729</v>
      </c>
      <c r="S15" s="18">
        <v>0.21617876479561629</v>
      </c>
      <c r="T15" s="18">
        <v>0.25795464660990841</v>
      </c>
      <c r="U15" s="18">
        <v>0.25351511496972412</v>
      </c>
      <c r="V15" s="18">
        <v>0.34489097278471831</v>
      </c>
      <c r="W15" s="18">
        <v>0.2474192311848909</v>
      </c>
      <c r="X15" s="18">
        <v>0.24725681398152091</v>
      </c>
      <c r="Y15" s="18">
        <v>0.26097391315971419</v>
      </c>
      <c r="AA15" s="18">
        <v>0.27706863835663931</v>
      </c>
      <c r="AB15" s="18">
        <v>0.2453336217338859</v>
      </c>
      <c r="AC15" s="18">
        <v>0.27161460571246288</v>
      </c>
      <c r="AD15" s="18">
        <v>0.25948794230039962</v>
      </c>
      <c r="AF15" s="18">
        <v>6.5110624105525663E-2</v>
      </c>
      <c r="AG15" s="18">
        <v>0.26339441151504139</v>
      </c>
      <c r="AH15" s="18">
        <v>0.24278917073451961</v>
      </c>
      <c r="AI15" s="18">
        <v>0.2877075731534286</v>
      </c>
      <c r="AJ15" s="18">
        <v>0.2522269165604899</v>
      </c>
      <c r="AK15" s="18">
        <v>0.26226738687139911</v>
      </c>
      <c r="AL15" s="18">
        <v>0.22927451619469791</v>
      </c>
      <c r="AM15" s="18">
        <v>0.27067695999520769</v>
      </c>
      <c r="AN15" s="18">
        <v>0.23126636420313509</v>
      </c>
      <c r="AO15" s="18">
        <v>0.33501299682063362</v>
      </c>
      <c r="AP15" s="18">
        <v>0.27335872302945002</v>
      </c>
      <c r="AQ15" s="18">
        <v>0.35097318758083218</v>
      </c>
      <c r="AR15" s="18">
        <v>0.15692748893196251</v>
      </c>
      <c r="AS15" s="18">
        <v>0.29836740332487988</v>
      </c>
      <c r="AT15" s="18">
        <v>0.33582141602832338</v>
      </c>
      <c r="AU15" s="18">
        <v>0.32830990965073997</v>
      </c>
      <c r="AV15" s="18">
        <v>9.9475158307055875E-2</v>
      </c>
      <c r="AX15" s="18">
        <v>0.25035416268559141</v>
      </c>
      <c r="AY15" s="18">
        <v>0.32613890999577261</v>
      </c>
      <c r="BA15" s="18">
        <v>0.28119741684709221</v>
      </c>
      <c r="BB15" s="18">
        <v>0.2294344805037575</v>
      </c>
      <c r="BD15" s="18">
        <v>0.27337439267045888</v>
      </c>
      <c r="BE15" s="18">
        <v>0.22658628207199319</v>
      </c>
      <c r="BF15" s="18">
        <v>0.25698655843466178</v>
      </c>
      <c r="BG15" s="18">
        <v>0.29047760208821688</v>
      </c>
      <c r="BH15" s="18">
        <v>0.25159259700395792</v>
      </c>
      <c r="BI15" s="18">
        <v>0.35703433446834237</v>
      </c>
      <c r="BJ15" s="18">
        <v>0.22308781131775171</v>
      </c>
      <c r="BL15" s="18">
        <v>0.23210863559546119</v>
      </c>
      <c r="BM15" s="18">
        <v>0.3127942948673561</v>
      </c>
      <c r="BN15" s="18">
        <v>0.2145461333398761</v>
      </c>
      <c r="BO15" s="18">
        <v>0.24588462852889739</v>
      </c>
      <c r="BP15" s="18">
        <v>0.30497683010798099</v>
      </c>
      <c r="BQ15" s="18">
        <v>0.28879177107587028</v>
      </c>
      <c r="BR15" s="18">
        <v>0.3039176716031029</v>
      </c>
      <c r="BS15" s="18">
        <v>0.1931763021763257</v>
      </c>
      <c r="BU15" s="18">
        <v>0.2485960194710794</v>
      </c>
      <c r="BV15" s="18">
        <v>0.31098794838898558</v>
      </c>
      <c r="BW15" s="18">
        <v>0.21044941805423059</v>
      </c>
      <c r="BX15" s="18">
        <v>0.24706463681062801</v>
      </c>
      <c r="BY15" s="18">
        <v>0.29330577854822742</v>
      </c>
      <c r="BZ15" s="18">
        <v>0.29566688289952919</v>
      </c>
      <c r="CA15" s="18">
        <v>0.1954732340223739</v>
      </c>
      <c r="CB15" s="18">
        <v>0.18775409424590439</v>
      </c>
      <c r="CC15" s="18">
        <v>0.22140215072828079</v>
      </c>
    </row>
    <row r="16" spans="2:81" x14ac:dyDescent="0.35">
      <c r="B16" s="17" t="s">
        <v>100</v>
      </c>
      <c r="C16" s="18">
        <v>0.23801369650139981</v>
      </c>
      <c r="D16" s="18">
        <v>0.2341806700505879</v>
      </c>
      <c r="E16" s="18">
        <v>0.22398472444260251</v>
      </c>
      <c r="F16" s="18">
        <v>0.2350216899113623</v>
      </c>
      <c r="G16" s="18">
        <v>0.24770371311522549</v>
      </c>
      <c r="H16" s="18">
        <v>0.28017023383967338</v>
      </c>
      <c r="I16" s="18">
        <v>0.21706167786426669</v>
      </c>
      <c r="K16" s="18">
        <v>0.23388595728385941</v>
      </c>
      <c r="L16" s="18">
        <v>0.2402005617156624</v>
      </c>
      <c r="N16" s="18">
        <v>0.2965178049990852</v>
      </c>
      <c r="O16" s="18">
        <v>0.26078532825481032</v>
      </c>
      <c r="P16" s="18">
        <v>0.194914847361574</v>
      </c>
      <c r="Q16" s="18">
        <v>0.28928328109890011</v>
      </c>
      <c r="R16" s="18">
        <v>0.24829857519436649</v>
      </c>
      <c r="S16" s="18">
        <v>0.21751532426185199</v>
      </c>
      <c r="T16" s="18">
        <v>0.21932293641888881</v>
      </c>
      <c r="U16" s="18">
        <v>0.22639572768402491</v>
      </c>
      <c r="V16" s="18">
        <v>0.25323374114109348</v>
      </c>
      <c r="W16" s="18">
        <v>0.21811655378209921</v>
      </c>
      <c r="X16" s="18">
        <v>0.29503690643797348</v>
      </c>
      <c r="Y16" s="18">
        <v>0.1665807186176293</v>
      </c>
      <c r="AA16" s="18">
        <v>0.24227333301219639</v>
      </c>
      <c r="AB16" s="18">
        <v>0.2428581244965001</v>
      </c>
      <c r="AC16" s="18">
        <v>0.26872358604959362</v>
      </c>
      <c r="AD16" s="18">
        <v>0.19962990034317121</v>
      </c>
      <c r="AF16" s="18">
        <v>0.32950599621651128</v>
      </c>
      <c r="AG16" s="18">
        <v>0.17422522479198219</v>
      </c>
      <c r="AH16" s="18">
        <v>0.24512999549036441</v>
      </c>
      <c r="AI16" s="18">
        <v>0.21010977069698969</v>
      </c>
      <c r="AJ16" s="18">
        <v>0.27839092222303802</v>
      </c>
      <c r="AK16" s="18">
        <v>0.24561318891447939</v>
      </c>
      <c r="AL16" s="18">
        <v>0.24447755440638611</v>
      </c>
      <c r="AM16" s="18">
        <v>0.22432694098986281</v>
      </c>
      <c r="AN16" s="18">
        <v>0.21807433846898711</v>
      </c>
      <c r="AO16" s="18">
        <v>0.23970838627677979</v>
      </c>
      <c r="AP16" s="18">
        <v>0.20797641635527439</v>
      </c>
      <c r="AQ16" s="18">
        <v>0.17629302214616591</v>
      </c>
      <c r="AR16" s="18">
        <v>0.28846218970054222</v>
      </c>
      <c r="AS16" s="18">
        <v>0.28437494689290749</v>
      </c>
      <c r="AT16" s="18">
        <v>0.23967324589712169</v>
      </c>
      <c r="AU16" s="18">
        <v>0.25664464116698038</v>
      </c>
      <c r="AV16" s="18">
        <v>0.29455518854593349</v>
      </c>
      <c r="AX16" s="18">
        <v>0.23569655380545201</v>
      </c>
      <c r="AY16" s="18">
        <v>0.25162831750031539</v>
      </c>
      <c r="BA16" s="18">
        <v>0.23524582866221369</v>
      </c>
      <c r="BB16" s="18">
        <v>0.24314902465423091</v>
      </c>
      <c r="BD16" s="18">
        <v>0.22835039976631441</v>
      </c>
      <c r="BE16" s="18">
        <v>0.26431418861217659</v>
      </c>
      <c r="BF16" s="18">
        <v>0.19193314360392519</v>
      </c>
      <c r="BG16" s="18">
        <v>0.25068952888000168</v>
      </c>
      <c r="BH16" s="18">
        <v>0.24109715094541609</v>
      </c>
      <c r="BI16" s="18">
        <v>0.27758271409287388</v>
      </c>
      <c r="BJ16" s="18">
        <v>0.17849853495819679</v>
      </c>
      <c r="BL16" s="18">
        <v>0.2477491499066406</v>
      </c>
      <c r="BM16" s="18">
        <v>0.2422630393452686</v>
      </c>
      <c r="BN16" s="18">
        <v>0.21008949731569021</v>
      </c>
      <c r="BO16" s="18">
        <v>0.1875373499523737</v>
      </c>
      <c r="BP16" s="18">
        <v>0.21193576510583151</v>
      </c>
      <c r="BQ16" s="18">
        <v>0.28132115179041728</v>
      </c>
      <c r="BR16" s="18">
        <v>0.28426419794258262</v>
      </c>
      <c r="BS16" s="18">
        <v>0.25432407822162217</v>
      </c>
      <c r="BU16" s="18">
        <v>0.23739426338057629</v>
      </c>
      <c r="BV16" s="18">
        <v>0.2224172997178519</v>
      </c>
      <c r="BW16" s="18">
        <v>0.23180139628273669</v>
      </c>
      <c r="BX16" s="18">
        <v>0.21751328799091041</v>
      </c>
      <c r="BY16" s="18">
        <v>0.2277565887596745</v>
      </c>
      <c r="BZ16" s="18">
        <v>0.32773885827041882</v>
      </c>
      <c r="CA16" s="18">
        <v>0.30650395773848232</v>
      </c>
      <c r="CB16" s="18">
        <v>0.32181384073019892</v>
      </c>
      <c r="CC16" s="18">
        <v>0.12662738726481729</v>
      </c>
    </row>
    <row r="17" spans="2:81" x14ac:dyDescent="0.35">
      <c r="B17" s="17" t="s">
        <v>101</v>
      </c>
      <c r="C17" s="18">
        <v>0.30478792192588361</v>
      </c>
      <c r="D17" s="18">
        <v>0.27103961089819201</v>
      </c>
      <c r="E17" s="18">
        <v>0.2091089540016734</v>
      </c>
      <c r="F17" s="18">
        <v>0.18674655894875331</v>
      </c>
      <c r="G17" s="18">
        <v>0.30470017243526071</v>
      </c>
      <c r="H17" s="18">
        <v>0.35594443044378932</v>
      </c>
      <c r="I17" s="18">
        <v>0.43691132184063303</v>
      </c>
      <c r="K17" s="18">
        <v>0.32922972669409761</v>
      </c>
      <c r="L17" s="18">
        <v>0.28236342377661738</v>
      </c>
      <c r="N17" s="18">
        <v>0.3393520757082425</v>
      </c>
      <c r="O17" s="18">
        <v>0.40554349636278308</v>
      </c>
      <c r="P17" s="18">
        <v>0.35570351976050529</v>
      </c>
      <c r="Q17" s="18">
        <v>0.31111922236216949</v>
      </c>
      <c r="R17" s="18">
        <v>0.29429935801690099</v>
      </c>
      <c r="S17" s="18">
        <v>0.33337023463480309</v>
      </c>
      <c r="T17" s="18">
        <v>0.29650744233891241</v>
      </c>
      <c r="U17" s="18">
        <v>0.32522524853485762</v>
      </c>
      <c r="V17" s="18">
        <v>0.22836980434076851</v>
      </c>
      <c r="W17" s="18">
        <v>0.29975334003023502</v>
      </c>
      <c r="X17" s="18">
        <v>0.26834198495304379</v>
      </c>
      <c r="Y17" s="18">
        <v>0.33894895816774501</v>
      </c>
      <c r="AA17" s="18">
        <v>0.29113911303595219</v>
      </c>
      <c r="AB17" s="18">
        <v>0.32744235643936659</v>
      </c>
      <c r="AC17" s="18">
        <v>0.31019562404669743</v>
      </c>
      <c r="AD17" s="18">
        <v>0.29093110629097879</v>
      </c>
      <c r="AF17" s="18">
        <v>0.2229803253913975</v>
      </c>
      <c r="AG17" s="18">
        <v>0.26737852811165952</v>
      </c>
      <c r="AH17" s="18">
        <v>0.29451448512032768</v>
      </c>
      <c r="AI17" s="18">
        <v>0.27272989604471393</v>
      </c>
      <c r="AJ17" s="18">
        <v>0.24894459534433269</v>
      </c>
      <c r="AK17" s="18">
        <v>0.28927191406249209</v>
      </c>
      <c r="AL17" s="18">
        <v>0.31493184987546141</v>
      </c>
      <c r="AM17" s="18">
        <v>0.29258391162230257</v>
      </c>
      <c r="AN17" s="18">
        <v>0.38866496122030381</v>
      </c>
      <c r="AO17" s="18">
        <v>0.31335010788184231</v>
      </c>
      <c r="AP17" s="18">
        <v>0.37924244714869759</v>
      </c>
      <c r="AQ17" s="18">
        <v>0.38144352370139611</v>
      </c>
      <c r="AR17" s="18">
        <v>0.32230365288184942</v>
      </c>
      <c r="AS17" s="18">
        <v>0.2264594395902588</v>
      </c>
      <c r="AT17" s="18">
        <v>0.25042430077468331</v>
      </c>
      <c r="AU17" s="18">
        <v>0.21403783933722281</v>
      </c>
      <c r="AV17" s="18">
        <v>0.43901366089176608</v>
      </c>
      <c r="AX17" s="18">
        <v>0.31755977712082772</v>
      </c>
      <c r="AY17" s="18">
        <v>0.23930850706759191</v>
      </c>
      <c r="BA17" s="18">
        <v>0.29047381896982738</v>
      </c>
      <c r="BB17" s="18">
        <v>0.3313454095530286</v>
      </c>
      <c r="BD17" s="18">
        <v>0.29964881055270431</v>
      </c>
      <c r="BE17" s="18">
        <v>0.31250265356457108</v>
      </c>
      <c r="BF17" s="18">
        <v>0.37126209445514402</v>
      </c>
      <c r="BG17" s="18">
        <v>0.31186850829773499</v>
      </c>
      <c r="BH17" s="18">
        <v>0.26579257537588652</v>
      </c>
      <c r="BI17" s="18">
        <v>9.9826041005025345E-2</v>
      </c>
      <c r="BJ17" s="18">
        <v>0.32050682901384592</v>
      </c>
      <c r="BL17" s="18">
        <v>0.36915306736658149</v>
      </c>
      <c r="BM17" s="18">
        <v>0.25932247320038099</v>
      </c>
      <c r="BN17" s="18">
        <v>0.37642956189799098</v>
      </c>
      <c r="BO17" s="18">
        <v>0.28078581385327078</v>
      </c>
      <c r="BP17" s="18">
        <v>0.29114559474265728</v>
      </c>
      <c r="BQ17" s="18">
        <v>0.29089236938344409</v>
      </c>
      <c r="BR17" s="18">
        <v>0.16257594666695269</v>
      </c>
      <c r="BS17" s="18">
        <v>0.32859838996711749</v>
      </c>
      <c r="BU17" s="18">
        <v>0.32076775893193649</v>
      </c>
      <c r="BV17" s="18">
        <v>0.29235149483085893</v>
      </c>
      <c r="BW17" s="18">
        <v>0.31015574079754787</v>
      </c>
      <c r="BX17" s="18">
        <v>0.28307193468440539</v>
      </c>
      <c r="BY17" s="18">
        <v>0.30225033032419141</v>
      </c>
      <c r="BZ17" s="18">
        <v>0.15776031003879301</v>
      </c>
      <c r="CA17" s="18">
        <v>0.29424142769045059</v>
      </c>
      <c r="CB17" s="18">
        <v>0.29489021523237502</v>
      </c>
      <c r="CC17" s="18">
        <v>0.46582108198557498</v>
      </c>
    </row>
    <row r="18" spans="2:81" x14ac:dyDescent="0.35">
      <c r="B18" s="17" t="s">
        <v>102</v>
      </c>
      <c r="C18" s="18">
        <v>1.182517876756089E-2</v>
      </c>
      <c r="D18" s="18">
        <v>2.6733515060275981E-2</v>
      </c>
      <c r="E18" s="18">
        <v>6.2424723247189746E-3</v>
      </c>
      <c r="F18" s="18">
        <v>1.2473103404331391E-2</v>
      </c>
      <c r="G18" s="18">
        <v>3.424168973193472E-3</v>
      </c>
      <c r="H18" s="18">
        <v>1.73743973061013E-2</v>
      </c>
      <c r="I18" s="18">
        <v>1.039693528750105E-2</v>
      </c>
      <c r="K18" s="18">
        <v>1.0627640386249641E-2</v>
      </c>
      <c r="L18" s="18">
        <v>1.300569551449347E-2</v>
      </c>
      <c r="N18" s="18">
        <v>0</v>
      </c>
      <c r="O18" s="18">
        <v>0</v>
      </c>
      <c r="P18" s="18">
        <v>8.6553655786175271E-3</v>
      </c>
      <c r="Q18" s="18">
        <v>3.2406353292504998E-2</v>
      </c>
      <c r="R18" s="18">
        <v>1.4807133499704981E-2</v>
      </c>
      <c r="S18" s="18">
        <v>2.100902819081682E-2</v>
      </c>
      <c r="T18" s="18">
        <v>0</v>
      </c>
      <c r="U18" s="18">
        <v>5.8519488458674837E-3</v>
      </c>
      <c r="V18" s="18">
        <v>1.301803793149791E-2</v>
      </c>
      <c r="W18" s="18">
        <v>2.036430613286826E-2</v>
      </c>
      <c r="X18" s="18">
        <v>6.2487697774400849E-3</v>
      </c>
      <c r="Y18" s="18">
        <v>1.258176595943759E-2</v>
      </c>
      <c r="AA18" s="18">
        <v>7.6786912244175822E-3</v>
      </c>
      <c r="AB18" s="18">
        <v>1.5329990215261199E-2</v>
      </c>
      <c r="AC18" s="18">
        <v>2.2932519481053499E-3</v>
      </c>
      <c r="AD18" s="18">
        <v>2.111124414527852E-2</v>
      </c>
      <c r="AF18" s="18">
        <v>8.116749767189628E-2</v>
      </c>
      <c r="AG18" s="18">
        <v>2.6345268921475349E-2</v>
      </c>
      <c r="AH18" s="18">
        <v>0</v>
      </c>
      <c r="AI18" s="18">
        <v>8.4841366344428886E-3</v>
      </c>
      <c r="AJ18" s="18">
        <v>2.4028118239360019E-2</v>
      </c>
      <c r="AK18" s="18">
        <v>9.9440343675938833E-3</v>
      </c>
      <c r="AL18" s="18">
        <v>0</v>
      </c>
      <c r="AM18" s="18">
        <v>2.1360571256198752E-2</v>
      </c>
      <c r="AN18" s="18">
        <v>0</v>
      </c>
      <c r="AO18" s="18">
        <v>8.3969110713022054E-3</v>
      </c>
      <c r="AP18" s="18">
        <v>1.1745283267051531E-2</v>
      </c>
      <c r="AQ18" s="18">
        <v>0</v>
      </c>
      <c r="AR18" s="18">
        <v>1.2347956433787151E-2</v>
      </c>
      <c r="AS18" s="18">
        <v>0</v>
      </c>
      <c r="AT18" s="18">
        <v>0</v>
      </c>
      <c r="AU18" s="18">
        <v>8.385105443055544E-3</v>
      </c>
      <c r="AV18" s="18">
        <v>4.2736603512961581E-2</v>
      </c>
      <c r="AX18" s="18">
        <v>1.195590689209273E-2</v>
      </c>
      <c r="AY18" s="18">
        <v>1.156137774101842E-2</v>
      </c>
      <c r="BA18" s="18">
        <v>1.089799688523419E-2</v>
      </c>
      <c r="BB18" s="18">
        <v>1.354541380035325E-2</v>
      </c>
      <c r="BD18" s="18">
        <v>1.040005256497236E-2</v>
      </c>
      <c r="BE18" s="18">
        <v>1.1676808352554279E-2</v>
      </c>
      <c r="BF18" s="18">
        <v>5.6661947505962894E-3</v>
      </c>
      <c r="BG18" s="18">
        <v>8.3569164117591414E-3</v>
      </c>
      <c r="BH18" s="18">
        <v>4.2385419837385552E-3</v>
      </c>
      <c r="BI18" s="18">
        <v>4.5028989019798869E-2</v>
      </c>
      <c r="BJ18" s="18">
        <v>6.9832555102400592E-2</v>
      </c>
      <c r="BL18" s="18">
        <v>5.8763523196113283E-3</v>
      </c>
      <c r="BM18" s="18">
        <v>6.73899605085981E-3</v>
      </c>
      <c r="BN18" s="18">
        <v>0</v>
      </c>
      <c r="BO18" s="18">
        <v>4.6349333386329718E-2</v>
      </c>
      <c r="BP18" s="18">
        <v>4.4950559572398772E-3</v>
      </c>
      <c r="BQ18" s="18">
        <v>0</v>
      </c>
      <c r="BR18" s="18">
        <v>0.1015144113314279</v>
      </c>
      <c r="BS18" s="18">
        <v>1.6116247491600511E-2</v>
      </c>
      <c r="BU18" s="18">
        <v>8.4750017555299591E-3</v>
      </c>
      <c r="BV18" s="18">
        <v>4.4881022105459139E-3</v>
      </c>
      <c r="BW18" s="18">
        <v>0</v>
      </c>
      <c r="BX18" s="18">
        <v>2.5700440693689638E-2</v>
      </c>
      <c r="BY18" s="18">
        <v>1.849891137564558E-3</v>
      </c>
      <c r="BZ18" s="18">
        <v>1.882953847748943E-2</v>
      </c>
      <c r="CA18" s="18">
        <v>2.6933523399179461E-2</v>
      </c>
      <c r="CB18" s="18">
        <v>5.2358236327893659E-2</v>
      </c>
      <c r="CC18" s="18">
        <v>7.3154525485885349E-3</v>
      </c>
    </row>
    <row r="20" spans="2:81" ht="58" x14ac:dyDescent="0.35">
      <c r="B20" s="14" t="s">
        <v>103</v>
      </c>
    </row>
    <row r="21" spans="2:81" x14ac:dyDescent="0.35">
      <c r="B21" s="15" t="s">
        <v>17</v>
      </c>
    </row>
    <row r="22" spans="2:81" x14ac:dyDescent="0.35">
      <c r="B22" s="11" t="s">
        <v>95</v>
      </c>
      <c r="C22" s="16">
        <v>1906</v>
      </c>
      <c r="D22" s="16">
        <v>245</v>
      </c>
      <c r="E22" s="16">
        <v>322</v>
      </c>
      <c r="F22" s="16">
        <v>330</v>
      </c>
      <c r="G22" s="16">
        <v>336</v>
      </c>
      <c r="H22" s="16">
        <v>276</v>
      </c>
      <c r="I22" s="16">
        <v>397</v>
      </c>
      <c r="K22" s="16">
        <v>942</v>
      </c>
      <c r="L22" s="16">
        <v>959</v>
      </c>
      <c r="N22" s="16">
        <v>158</v>
      </c>
      <c r="O22" s="16">
        <v>63</v>
      </c>
      <c r="P22" s="16">
        <v>96</v>
      </c>
      <c r="Q22" s="16">
        <v>78</v>
      </c>
      <c r="R22" s="16">
        <v>211</v>
      </c>
      <c r="S22" s="16">
        <v>156</v>
      </c>
      <c r="T22" s="16">
        <v>138</v>
      </c>
      <c r="U22" s="16">
        <v>178</v>
      </c>
      <c r="V22" s="16">
        <v>270</v>
      </c>
      <c r="W22" s="16">
        <v>232</v>
      </c>
      <c r="X22" s="16">
        <v>160</v>
      </c>
      <c r="Y22" s="16">
        <v>166</v>
      </c>
      <c r="AA22" s="16">
        <v>527</v>
      </c>
      <c r="AB22" s="16">
        <v>481</v>
      </c>
      <c r="AC22" s="16">
        <v>429</v>
      </c>
      <c r="AD22" s="16">
        <v>463</v>
      </c>
      <c r="AF22" s="16">
        <v>27</v>
      </c>
      <c r="AG22" s="16">
        <v>98</v>
      </c>
      <c r="AH22" s="16">
        <v>113</v>
      </c>
      <c r="AI22" s="16">
        <v>112</v>
      </c>
      <c r="AJ22" s="16">
        <v>174</v>
      </c>
      <c r="AK22" s="16">
        <v>207</v>
      </c>
      <c r="AL22" s="16">
        <v>170</v>
      </c>
      <c r="AM22" s="16">
        <v>133</v>
      </c>
      <c r="AN22" s="16">
        <v>100</v>
      </c>
      <c r="AO22" s="16">
        <v>131</v>
      </c>
      <c r="AP22" s="16">
        <v>193</v>
      </c>
      <c r="AQ22" s="16">
        <v>93</v>
      </c>
      <c r="AR22" s="16">
        <v>79</v>
      </c>
      <c r="AS22" s="16">
        <v>47</v>
      </c>
      <c r="AT22" s="16">
        <v>48</v>
      </c>
      <c r="AU22" s="16">
        <v>122</v>
      </c>
      <c r="AV22" s="16">
        <v>59</v>
      </c>
      <c r="AX22" s="16">
        <v>1557</v>
      </c>
      <c r="AY22" s="16">
        <v>338</v>
      </c>
      <c r="BA22" s="16">
        <v>1221</v>
      </c>
      <c r="BB22" s="16">
        <v>685</v>
      </c>
      <c r="BD22" s="16">
        <v>474</v>
      </c>
      <c r="BE22" s="16">
        <v>416</v>
      </c>
      <c r="BF22" s="16">
        <v>224</v>
      </c>
      <c r="BG22" s="16">
        <v>439</v>
      </c>
      <c r="BH22" s="16">
        <v>242</v>
      </c>
      <c r="BI22" s="16">
        <v>51</v>
      </c>
      <c r="BJ22" s="16">
        <v>60</v>
      </c>
      <c r="BL22" s="16">
        <v>334</v>
      </c>
      <c r="BM22" s="16">
        <v>619</v>
      </c>
      <c r="BN22" s="16">
        <v>136</v>
      </c>
      <c r="BO22" s="16">
        <v>105</v>
      </c>
      <c r="BP22" s="16">
        <v>257</v>
      </c>
      <c r="BQ22" s="16">
        <v>42</v>
      </c>
      <c r="BR22" s="16">
        <v>49</v>
      </c>
      <c r="BS22" s="16">
        <v>364</v>
      </c>
      <c r="BU22" s="16">
        <v>279</v>
      </c>
      <c r="BV22" s="16">
        <v>479</v>
      </c>
      <c r="BW22" s="16">
        <v>122</v>
      </c>
      <c r="BX22" s="16">
        <v>151</v>
      </c>
      <c r="BY22" s="16">
        <v>421</v>
      </c>
      <c r="BZ22" s="16">
        <v>64</v>
      </c>
      <c r="CA22" s="16">
        <v>123</v>
      </c>
      <c r="CB22" s="16">
        <v>156</v>
      </c>
      <c r="CC22" s="16">
        <v>111</v>
      </c>
    </row>
    <row r="23" spans="2:81" x14ac:dyDescent="0.35">
      <c r="B23" s="12" t="s">
        <v>96</v>
      </c>
      <c r="C23" s="16">
        <v>1910</v>
      </c>
      <c r="D23" s="16">
        <v>202</v>
      </c>
      <c r="E23" s="16">
        <v>325</v>
      </c>
      <c r="F23" s="16">
        <v>324</v>
      </c>
      <c r="G23" s="16">
        <v>294</v>
      </c>
      <c r="H23" s="16">
        <v>309</v>
      </c>
      <c r="I23" s="16">
        <v>457</v>
      </c>
      <c r="K23" s="16">
        <v>921</v>
      </c>
      <c r="L23" s="16">
        <v>983</v>
      </c>
      <c r="N23" s="16">
        <v>157</v>
      </c>
      <c r="O23" s="16">
        <v>52</v>
      </c>
      <c r="P23" s="16">
        <v>89</v>
      </c>
      <c r="Q23" s="16">
        <v>77</v>
      </c>
      <c r="R23" s="16">
        <v>212</v>
      </c>
      <c r="S23" s="16">
        <v>155</v>
      </c>
      <c r="T23" s="16">
        <v>140</v>
      </c>
      <c r="U23" s="16">
        <v>167</v>
      </c>
      <c r="V23" s="16">
        <v>248</v>
      </c>
      <c r="W23" s="16">
        <v>264</v>
      </c>
      <c r="X23" s="16">
        <v>165</v>
      </c>
      <c r="Y23" s="16">
        <v>180</v>
      </c>
      <c r="AA23" s="16">
        <v>514</v>
      </c>
      <c r="AB23" s="16">
        <v>496</v>
      </c>
      <c r="AC23" s="16">
        <v>419</v>
      </c>
      <c r="AD23" s="16">
        <v>477</v>
      </c>
      <c r="AF23" s="16">
        <v>25</v>
      </c>
      <c r="AG23" s="16">
        <v>96</v>
      </c>
      <c r="AH23" s="16">
        <v>115</v>
      </c>
      <c r="AI23" s="16">
        <v>117</v>
      </c>
      <c r="AJ23" s="16">
        <v>175</v>
      </c>
      <c r="AK23" s="16">
        <v>213</v>
      </c>
      <c r="AL23" s="16">
        <v>169</v>
      </c>
      <c r="AM23" s="16">
        <v>134</v>
      </c>
      <c r="AN23" s="16">
        <v>99</v>
      </c>
      <c r="AO23" s="16">
        <v>131</v>
      </c>
      <c r="AP23" s="16">
        <v>193</v>
      </c>
      <c r="AQ23" s="16">
        <v>94</v>
      </c>
      <c r="AR23" s="16">
        <v>79</v>
      </c>
      <c r="AS23" s="16">
        <v>46</v>
      </c>
      <c r="AT23" s="16">
        <v>46</v>
      </c>
      <c r="AU23" s="16">
        <v>118</v>
      </c>
      <c r="AV23" s="16">
        <v>59</v>
      </c>
      <c r="AX23" s="16">
        <v>1583</v>
      </c>
      <c r="AY23" s="16">
        <v>316</v>
      </c>
      <c r="BA23" s="16">
        <v>1241</v>
      </c>
      <c r="BB23" s="16">
        <v>669</v>
      </c>
      <c r="BD23" s="16">
        <v>490</v>
      </c>
      <c r="BE23" s="16">
        <v>410</v>
      </c>
      <c r="BF23" s="16">
        <v>226</v>
      </c>
      <c r="BG23" s="16">
        <v>430</v>
      </c>
      <c r="BH23" s="16">
        <v>237</v>
      </c>
      <c r="BI23" s="16">
        <v>51</v>
      </c>
      <c r="BJ23" s="16">
        <v>65</v>
      </c>
      <c r="BL23" s="16">
        <v>349</v>
      </c>
      <c r="BM23" s="16">
        <v>614</v>
      </c>
      <c r="BN23" s="16">
        <v>143</v>
      </c>
      <c r="BO23" s="16">
        <v>101</v>
      </c>
      <c r="BP23" s="16">
        <v>257</v>
      </c>
      <c r="BQ23" s="16">
        <v>42</v>
      </c>
      <c r="BR23" s="16">
        <v>47</v>
      </c>
      <c r="BS23" s="16">
        <v>356</v>
      </c>
      <c r="BU23" s="16">
        <v>288</v>
      </c>
      <c r="BV23" s="16">
        <v>472</v>
      </c>
      <c r="BW23" s="16">
        <v>126</v>
      </c>
      <c r="BX23" s="16">
        <v>142</v>
      </c>
      <c r="BY23" s="16">
        <v>432</v>
      </c>
      <c r="BZ23" s="16">
        <v>64</v>
      </c>
      <c r="CA23" s="16">
        <v>123</v>
      </c>
      <c r="CB23" s="16">
        <v>159</v>
      </c>
      <c r="CC23" s="16">
        <v>106</v>
      </c>
    </row>
    <row r="24" spans="2:81" x14ac:dyDescent="0.35">
      <c r="B24" s="17" t="s">
        <v>97</v>
      </c>
      <c r="C24" s="18">
        <v>0.1002012004651832</v>
      </c>
      <c r="D24" s="18">
        <v>7.7186278500731495E-2</v>
      </c>
      <c r="E24" s="18">
        <v>8.7111182988456312E-2</v>
      </c>
      <c r="F24" s="18">
        <v>9.05947505468752E-2</v>
      </c>
      <c r="G24" s="18">
        <v>0.11780960759905371</v>
      </c>
      <c r="H24" s="18">
        <v>0.1151149980670766</v>
      </c>
      <c r="I24" s="18">
        <v>0.10508056417963479</v>
      </c>
      <c r="K24" s="18">
        <v>9.5060502402211006E-2</v>
      </c>
      <c r="L24" s="18">
        <v>0.1055131183666408</v>
      </c>
      <c r="N24" s="18">
        <v>0.15073865274983331</v>
      </c>
      <c r="O24" s="18">
        <v>0.15428751294183909</v>
      </c>
      <c r="P24" s="18">
        <v>2.784877122043045E-2</v>
      </c>
      <c r="Q24" s="18">
        <v>0.1049033464812585</v>
      </c>
      <c r="R24" s="18">
        <v>0.1156934144618334</v>
      </c>
      <c r="S24" s="18">
        <v>0.12708902788486531</v>
      </c>
      <c r="T24" s="18">
        <v>8.5968478816512206E-2</v>
      </c>
      <c r="U24" s="18">
        <v>0.1247227666988598</v>
      </c>
      <c r="V24" s="18">
        <v>9.6638451223327315E-2</v>
      </c>
      <c r="W24" s="18">
        <v>7.2596329659697839E-2</v>
      </c>
      <c r="X24" s="18">
        <v>8.6272658023384102E-2</v>
      </c>
      <c r="Y24" s="18">
        <v>7.9342126621158429E-2</v>
      </c>
      <c r="AA24" s="18">
        <v>0.1085428477422949</v>
      </c>
      <c r="AB24" s="18">
        <v>0.1183454889115092</v>
      </c>
      <c r="AC24" s="18">
        <v>7.6337427385582413E-2</v>
      </c>
      <c r="AD24" s="18">
        <v>9.4065548741174218E-2</v>
      </c>
      <c r="AF24" s="18">
        <v>7.1716900718628671E-2</v>
      </c>
      <c r="AG24" s="18">
        <v>0.13541564516577881</v>
      </c>
      <c r="AH24" s="18">
        <v>0.1599990816539307</v>
      </c>
      <c r="AI24" s="18">
        <v>9.1603657045083414E-2</v>
      </c>
      <c r="AJ24" s="18">
        <v>0.11654839434937379</v>
      </c>
      <c r="AK24" s="18">
        <v>6.5180653249968287E-2</v>
      </c>
      <c r="AL24" s="18">
        <v>0.13119520751883049</v>
      </c>
      <c r="AM24" s="18">
        <v>9.3075889346218521E-2</v>
      </c>
      <c r="AN24" s="18">
        <v>7.4745425777567306E-2</v>
      </c>
      <c r="AO24" s="18">
        <v>7.5485425654569047E-2</v>
      </c>
      <c r="AP24" s="18">
        <v>0.10897598370510909</v>
      </c>
      <c r="AQ24" s="18">
        <v>7.4450262389496161E-2</v>
      </c>
      <c r="AR24" s="18">
        <v>0.20059437335378941</v>
      </c>
      <c r="AS24" s="18">
        <v>0.1067648405675822</v>
      </c>
      <c r="AT24" s="18">
        <v>6.601188189539238E-2</v>
      </c>
      <c r="AU24" s="18">
        <v>4.8913645699525263E-2</v>
      </c>
      <c r="AV24" s="18">
        <v>5.9510657473029589E-2</v>
      </c>
      <c r="AX24" s="18">
        <v>0.1010613006804966</v>
      </c>
      <c r="AY24" s="18">
        <v>9.6685526304447766E-2</v>
      </c>
      <c r="BA24" s="18">
        <v>0.1023467638149497</v>
      </c>
      <c r="BB24" s="18">
        <v>9.6220456978175273E-2</v>
      </c>
      <c r="BD24" s="18">
        <v>8.2293828737589517E-2</v>
      </c>
      <c r="BE24" s="18">
        <v>0.1073722984772522</v>
      </c>
      <c r="BF24" s="18">
        <v>0.1147106187708955</v>
      </c>
      <c r="BG24" s="18">
        <v>0.10070643541518159</v>
      </c>
      <c r="BH24" s="18">
        <v>0.1107293905322024</v>
      </c>
      <c r="BI24" s="18">
        <v>8.0466038681546947E-2</v>
      </c>
      <c r="BJ24" s="18">
        <v>0.1133631098012505</v>
      </c>
      <c r="BL24" s="18">
        <v>0.10810720751501469</v>
      </c>
      <c r="BM24" s="18">
        <v>9.583716780166919E-2</v>
      </c>
      <c r="BN24" s="18">
        <v>8.6565315702416351E-2</v>
      </c>
      <c r="BO24" s="18">
        <v>7.8205819733689994E-2</v>
      </c>
      <c r="BP24" s="18">
        <v>8.3393364929210623E-2</v>
      </c>
      <c r="BQ24" s="18">
        <v>0.1457572022696848</v>
      </c>
      <c r="BR24" s="18">
        <v>4.9136409539290903E-2</v>
      </c>
      <c r="BS24" s="18">
        <v>0.12533770565127991</v>
      </c>
      <c r="BU24" s="18">
        <v>0.15909363544320351</v>
      </c>
      <c r="BV24" s="18">
        <v>9.9654028823119356E-2</v>
      </c>
      <c r="BW24" s="18">
        <v>9.3596175676123577E-2</v>
      </c>
      <c r="BX24" s="18">
        <v>7.3683967874639614E-2</v>
      </c>
      <c r="BY24" s="18">
        <v>9.8359260212853517E-2</v>
      </c>
      <c r="BZ24" s="18">
        <v>8.0039760426093953E-2</v>
      </c>
      <c r="CA24" s="18">
        <v>8.6877932138736513E-2</v>
      </c>
      <c r="CB24" s="18">
        <v>6.8940462552288362E-2</v>
      </c>
      <c r="CC24" s="18">
        <v>6.7881740001417265E-2</v>
      </c>
    </row>
    <row r="25" spans="2:81" x14ac:dyDescent="0.35">
      <c r="B25" s="17" t="s">
        <v>98</v>
      </c>
      <c r="C25" s="18">
        <v>0.20522681950670249</v>
      </c>
      <c r="D25" s="18">
        <v>0.15170396993577731</v>
      </c>
      <c r="E25" s="18">
        <v>0.19619455542734249</v>
      </c>
      <c r="F25" s="18">
        <v>0.2059465239719131</v>
      </c>
      <c r="G25" s="18">
        <v>0.24094202941581691</v>
      </c>
      <c r="H25" s="18">
        <v>0.19219762387404779</v>
      </c>
      <c r="I25" s="18">
        <v>0.22063116794084209</v>
      </c>
      <c r="K25" s="18">
        <v>0.2143379423301231</v>
      </c>
      <c r="L25" s="18">
        <v>0.19664818890196009</v>
      </c>
      <c r="N25" s="18">
        <v>0.1881805518194348</v>
      </c>
      <c r="O25" s="18">
        <v>0.16898376878961771</v>
      </c>
      <c r="P25" s="18">
        <v>0.25776062373837461</v>
      </c>
      <c r="Q25" s="18">
        <v>0.1498643244264678</v>
      </c>
      <c r="R25" s="18">
        <v>0.19897007645096229</v>
      </c>
      <c r="S25" s="18">
        <v>0.1741544007403602</v>
      </c>
      <c r="T25" s="18">
        <v>0.25769466570052402</v>
      </c>
      <c r="U25" s="18">
        <v>0.20110471803307409</v>
      </c>
      <c r="V25" s="18">
        <v>0.18175089255406821</v>
      </c>
      <c r="W25" s="18">
        <v>0.22333770237937481</v>
      </c>
      <c r="X25" s="18">
        <v>0.22796247453403409</v>
      </c>
      <c r="Y25" s="18">
        <v>0.21035575030045581</v>
      </c>
      <c r="AA25" s="18">
        <v>0.2435994808412926</v>
      </c>
      <c r="AB25" s="18">
        <v>0.20892830884907879</v>
      </c>
      <c r="AC25" s="18">
        <v>0.2034251462500439</v>
      </c>
      <c r="AD25" s="18">
        <v>0.16030629014035799</v>
      </c>
      <c r="AF25" s="18">
        <v>0.12917958793378609</v>
      </c>
      <c r="AG25" s="18">
        <v>0.1193859790894347</v>
      </c>
      <c r="AH25" s="18">
        <v>0.16716355294650201</v>
      </c>
      <c r="AI25" s="18">
        <v>0.18786779739621501</v>
      </c>
      <c r="AJ25" s="18">
        <v>0.19601853332975011</v>
      </c>
      <c r="AK25" s="18">
        <v>0.23333558808296689</v>
      </c>
      <c r="AL25" s="18">
        <v>0.20106232565676471</v>
      </c>
      <c r="AM25" s="18">
        <v>0.20824826373942959</v>
      </c>
      <c r="AN25" s="18">
        <v>0.21212958088085321</v>
      </c>
      <c r="AO25" s="18">
        <v>0.26300548011698399</v>
      </c>
      <c r="AP25" s="18">
        <v>0.17304529897602611</v>
      </c>
      <c r="AQ25" s="18">
        <v>0.27193129345102168</v>
      </c>
      <c r="AR25" s="18">
        <v>0.17835568640261781</v>
      </c>
      <c r="AS25" s="18">
        <v>0.1827152911889223</v>
      </c>
      <c r="AT25" s="18">
        <v>0.26439488503137609</v>
      </c>
      <c r="AU25" s="18">
        <v>0.28816552051448729</v>
      </c>
      <c r="AV25" s="18">
        <v>0.117192270035284</v>
      </c>
      <c r="AX25" s="18">
        <v>0.2099744712639621</v>
      </c>
      <c r="AY25" s="18">
        <v>0.18825046615710961</v>
      </c>
      <c r="BA25" s="18">
        <v>0.20768038846976319</v>
      </c>
      <c r="BB25" s="18">
        <v>0.20067462174908759</v>
      </c>
      <c r="BD25" s="18">
        <v>0.1636904498480351</v>
      </c>
      <c r="BE25" s="18">
        <v>0.2146005124982763</v>
      </c>
      <c r="BF25" s="18">
        <v>0.187101947882551</v>
      </c>
      <c r="BG25" s="18">
        <v>0.246082800548027</v>
      </c>
      <c r="BH25" s="18">
        <v>0.23768901573727891</v>
      </c>
      <c r="BI25" s="18">
        <v>0.26304393546796201</v>
      </c>
      <c r="BJ25" s="18">
        <v>8.7203575880336337E-2</v>
      </c>
      <c r="BL25" s="18">
        <v>0.2158974943909526</v>
      </c>
      <c r="BM25" s="18">
        <v>0.21451124608590261</v>
      </c>
      <c r="BN25" s="18">
        <v>0.32070974086971071</v>
      </c>
      <c r="BO25" s="18">
        <v>0.14578096592819981</v>
      </c>
      <c r="BP25" s="18">
        <v>0.235502242359487</v>
      </c>
      <c r="BQ25" s="18">
        <v>0.1399799035065738</v>
      </c>
      <c r="BR25" s="18">
        <v>0.1227068205825336</v>
      </c>
      <c r="BS25" s="18">
        <v>0.14595920697122189</v>
      </c>
      <c r="BU25" s="18">
        <v>0.20817814818520711</v>
      </c>
      <c r="BV25" s="18">
        <v>0.21239285557898771</v>
      </c>
      <c r="BW25" s="18">
        <v>0.32603085557532868</v>
      </c>
      <c r="BX25" s="18">
        <v>0.18624987160629311</v>
      </c>
      <c r="BY25" s="18">
        <v>0.21699856035065421</v>
      </c>
      <c r="BZ25" s="18">
        <v>0.1409855711200326</v>
      </c>
      <c r="CA25" s="18">
        <v>0.13263100937972119</v>
      </c>
      <c r="CB25" s="18">
        <v>0.14034391779297431</v>
      </c>
      <c r="CC25" s="18">
        <v>0.21861171221973741</v>
      </c>
    </row>
    <row r="26" spans="2:81" ht="29" x14ac:dyDescent="0.35">
      <c r="B26" s="17" t="s">
        <v>99</v>
      </c>
      <c r="C26" s="18">
        <v>0.30953039603060911</v>
      </c>
      <c r="D26" s="18">
        <v>0.31095081084242321</v>
      </c>
      <c r="E26" s="18">
        <v>0.37485166515288432</v>
      </c>
      <c r="F26" s="18">
        <v>0.33560154023236738</v>
      </c>
      <c r="G26" s="18">
        <v>0.29235961358578078</v>
      </c>
      <c r="H26" s="18">
        <v>0.29404013557788328</v>
      </c>
      <c r="I26" s="18">
        <v>0.26549290555496008</v>
      </c>
      <c r="K26" s="18">
        <v>0.30033450632699132</v>
      </c>
      <c r="L26" s="18">
        <v>0.3187841907112528</v>
      </c>
      <c r="N26" s="18">
        <v>0.29217441074816919</v>
      </c>
      <c r="O26" s="18">
        <v>0.34306646409556718</v>
      </c>
      <c r="P26" s="18">
        <v>0.30948677506001071</v>
      </c>
      <c r="Q26" s="18">
        <v>0.31765947473336931</v>
      </c>
      <c r="R26" s="18">
        <v>0.31652757916009161</v>
      </c>
      <c r="S26" s="18">
        <v>0.30164921176166698</v>
      </c>
      <c r="T26" s="18">
        <v>0.30812930374674119</v>
      </c>
      <c r="U26" s="18">
        <v>0.25340533010085092</v>
      </c>
      <c r="V26" s="18">
        <v>0.33176014038697799</v>
      </c>
      <c r="W26" s="18">
        <v>0.3209534216283535</v>
      </c>
      <c r="X26" s="18">
        <v>0.30711218114210209</v>
      </c>
      <c r="Y26" s="18">
        <v>0.31806685509028698</v>
      </c>
      <c r="AA26" s="18">
        <v>0.34546428941774338</v>
      </c>
      <c r="AB26" s="18">
        <v>0.314278174848931</v>
      </c>
      <c r="AC26" s="18">
        <v>0.31528491709523271</v>
      </c>
      <c r="AD26" s="18">
        <v>0.26315888001459548</v>
      </c>
      <c r="AF26" s="18">
        <v>0.2640329221234855</v>
      </c>
      <c r="AG26" s="18">
        <v>0.31197933676790102</v>
      </c>
      <c r="AH26" s="18">
        <v>0.26613914782844811</v>
      </c>
      <c r="AI26" s="18">
        <v>0.27470202493297691</v>
      </c>
      <c r="AJ26" s="18">
        <v>0.27499981333599738</v>
      </c>
      <c r="AK26" s="18">
        <v>0.29488768902256202</v>
      </c>
      <c r="AL26" s="18">
        <v>0.25206582325531979</v>
      </c>
      <c r="AM26" s="18">
        <v>0.27208508112609819</v>
      </c>
      <c r="AN26" s="18">
        <v>0.35410617559599639</v>
      </c>
      <c r="AO26" s="18">
        <v>0.33313841663710081</v>
      </c>
      <c r="AP26" s="18">
        <v>0.38971619914489891</v>
      </c>
      <c r="AQ26" s="18">
        <v>0.28177518390425288</v>
      </c>
      <c r="AR26" s="18">
        <v>0.29544409943411443</v>
      </c>
      <c r="AS26" s="18">
        <v>0.36492589085301408</v>
      </c>
      <c r="AT26" s="18">
        <v>0.35463764048423269</v>
      </c>
      <c r="AU26" s="18">
        <v>0.3947733682993545</v>
      </c>
      <c r="AV26" s="18">
        <v>0.30905426574298372</v>
      </c>
      <c r="AX26" s="18">
        <v>0.29481857607282408</v>
      </c>
      <c r="AY26" s="18">
        <v>0.37526953307251942</v>
      </c>
      <c r="BA26" s="18">
        <v>0.31304184783012529</v>
      </c>
      <c r="BB26" s="18">
        <v>0.3030154688985871</v>
      </c>
      <c r="BD26" s="18">
        <v>0.28259348074976598</v>
      </c>
      <c r="BE26" s="18">
        <v>0.29622049747049212</v>
      </c>
      <c r="BF26" s="18">
        <v>0.33117593834494491</v>
      </c>
      <c r="BG26" s="18">
        <v>0.33878300418990021</v>
      </c>
      <c r="BH26" s="18">
        <v>0.34178267820550112</v>
      </c>
      <c r="BI26" s="18">
        <v>0.40847778450052868</v>
      </c>
      <c r="BJ26" s="18">
        <v>0.13116095043309431</v>
      </c>
      <c r="BL26" s="18">
        <v>0.27435934025733433</v>
      </c>
      <c r="BM26" s="18">
        <v>0.33510575540838761</v>
      </c>
      <c r="BN26" s="18">
        <v>0.34061130092205372</v>
      </c>
      <c r="BO26" s="18">
        <v>0.36471894855383419</v>
      </c>
      <c r="BP26" s="18">
        <v>0.29117983045398133</v>
      </c>
      <c r="BQ26" s="18">
        <v>0.38939800209270792</v>
      </c>
      <c r="BR26" s="18">
        <v>0.34198196956911298</v>
      </c>
      <c r="BS26" s="18">
        <v>0.27126011844789222</v>
      </c>
      <c r="BU26" s="18">
        <v>0.27465370016458418</v>
      </c>
      <c r="BV26" s="18">
        <v>0.3369160783707299</v>
      </c>
      <c r="BW26" s="18">
        <v>0.28629649108323829</v>
      </c>
      <c r="BX26" s="18">
        <v>0.35307162341256898</v>
      </c>
      <c r="BY26" s="18">
        <v>0.29731510450473331</v>
      </c>
      <c r="BZ26" s="18">
        <v>0.37816701902900618</v>
      </c>
      <c r="CA26" s="18">
        <v>0.25474263700368027</v>
      </c>
      <c r="CB26" s="18">
        <v>0.3496904195379249</v>
      </c>
      <c r="CC26" s="18">
        <v>0.26338620167736437</v>
      </c>
    </row>
    <row r="27" spans="2:81" x14ac:dyDescent="0.35">
      <c r="B27" s="17" t="s">
        <v>100</v>
      </c>
      <c r="C27" s="18">
        <v>0.14264433133531471</v>
      </c>
      <c r="D27" s="18">
        <v>0.2296770908623767</v>
      </c>
      <c r="E27" s="18">
        <v>0.19698723814589111</v>
      </c>
      <c r="F27" s="18">
        <v>0.1387224297505826</v>
      </c>
      <c r="G27" s="18">
        <v>9.7064223009145384E-2</v>
      </c>
      <c r="H27" s="18">
        <v>0.13039829094456301</v>
      </c>
      <c r="I27" s="18">
        <v>0.10592034778389819</v>
      </c>
      <c r="K27" s="18">
        <v>0.1331354123193248</v>
      </c>
      <c r="L27" s="18">
        <v>0.1502942410754525</v>
      </c>
      <c r="N27" s="18">
        <v>0.13460089158399799</v>
      </c>
      <c r="O27" s="18">
        <v>0.13873258401840899</v>
      </c>
      <c r="P27" s="18">
        <v>0.1237831442846425</v>
      </c>
      <c r="Q27" s="18">
        <v>0.136970088757353</v>
      </c>
      <c r="R27" s="18">
        <v>0.14205866075477239</v>
      </c>
      <c r="S27" s="18">
        <v>0.1200235735998504</v>
      </c>
      <c r="T27" s="18">
        <v>0.1170499240956601</v>
      </c>
      <c r="U27" s="18">
        <v>0.14181874392048521</v>
      </c>
      <c r="V27" s="18">
        <v>0.19493030120412361</v>
      </c>
      <c r="W27" s="18">
        <v>0.13346605631749289</v>
      </c>
      <c r="X27" s="18">
        <v>0.17221126840088469</v>
      </c>
      <c r="Y27" s="18">
        <v>0.11770481504392299</v>
      </c>
      <c r="AA27" s="18">
        <v>0.14163782409676989</v>
      </c>
      <c r="AB27" s="18">
        <v>0.12640250459963159</v>
      </c>
      <c r="AC27" s="18">
        <v>0.16565287426768319</v>
      </c>
      <c r="AD27" s="18">
        <v>0.1393234954886701</v>
      </c>
      <c r="AF27" s="18">
        <v>0.15982960274141819</v>
      </c>
      <c r="AG27" s="18">
        <v>0.12954469136811439</v>
      </c>
      <c r="AH27" s="18">
        <v>0.1114362462845182</v>
      </c>
      <c r="AI27" s="18">
        <v>8.6375441804173059E-2</v>
      </c>
      <c r="AJ27" s="18">
        <v>0.16256611488477729</v>
      </c>
      <c r="AK27" s="18">
        <v>0.1501161779404957</v>
      </c>
      <c r="AL27" s="18">
        <v>0.14355021511721411</v>
      </c>
      <c r="AM27" s="18">
        <v>0.14290027146197451</v>
      </c>
      <c r="AN27" s="18">
        <v>0.109586568033277</v>
      </c>
      <c r="AO27" s="18">
        <v>0.14822765821827169</v>
      </c>
      <c r="AP27" s="18">
        <v>0.11938353153136561</v>
      </c>
      <c r="AQ27" s="18">
        <v>0.16941706291976749</v>
      </c>
      <c r="AR27" s="18">
        <v>0.16590744140832889</v>
      </c>
      <c r="AS27" s="18">
        <v>0.25690955648307118</v>
      </c>
      <c r="AT27" s="18">
        <v>0.2033173650485614</v>
      </c>
      <c r="AU27" s="18">
        <v>0.15937082047530901</v>
      </c>
      <c r="AV27" s="18">
        <v>0.1165918222963061</v>
      </c>
      <c r="AX27" s="18">
        <v>0.13536515392492221</v>
      </c>
      <c r="AY27" s="18">
        <v>0.18375629620459141</v>
      </c>
      <c r="BA27" s="18">
        <v>0.14376664951633511</v>
      </c>
      <c r="BB27" s="18">
        <v>0.1405620526694652</v>
      </c>
      <c r="BD27" s="18">
        <v>0.12239132142015779</v>
      </c>
      <c r="BE27" s="18">
        <v>0.14994002551082189</v>
      </c>
      <c r="BF27" s="18">
        <v>0.1387429208916324</v>
      </c>
      <c r="BG27" s="18">
        <v>0.1508347914812351</v>
      </c>
      <c r="BH27" s="18">
        <v>0.16732674513835361</v>
      </c>
      <c r="BI27" s="18">
        <v>0.11783353318883411</v>
      </c>
      <c r="BJ27" s="18">
        <v>0.1380382270730352</v>
      </c>
      <c r="BL27" s="18">
        <v>0.12429343403766641</v>
      </c>
      <c r="BM27" s="18">
        <v>0.15898418401874889</v>
      </c>
      <c r="BN27" s="18">
        <v>8.539825593903129E-2</v>
      </c>
      <c r="BO27" s="18">
        <v>0.18906083831007309</v>
      </c>
      <c r="BP27" s="18">
        <v>0.14119353180627409</v>
      </c>
      <c r="BQ27" s="18">
        <v>7.2838235234615162E-2</v>
      </c>
      <c r="BR27" s="18">
        <v>0.15991367576171339</v>
      </c>
      <c r="BS27" s="18">
        <v>0.1492193700194791</v>
      </c>
      <c r="BU27" s="18">
        <v>0.12828433152180049</v>
      </c>
      <c r="BV27" s="18">
        <v>0.15224646863298091</v>
      </c>
      <c r="BW27" s="18">
        <v>0.12773673179685779</v>
      </c>
      <c r="BX27" s="18">
        <v>0.17130897586978969</v>
      </c>
      <c r="BY27" s="18">
        <v>0.12749175199465629</v>
      </c>
      <c r="BZ27" s="18">
        <v>0.1863355903067348</v>
      </c>
      <c r="CA27" s="18">
        <v>0.12668055781678519</v>
      </c>
      <c r="CB27" s="18">
        <v>0.14121101790768381</v>
      </c>
      <c r="CC27" s="18">
        <v>0.1745162269081707</v>
      </c>
    </row>
    <row r="28" spans="2:81" x14ac:dyDescent="0.35">
      <c r="B28" s="17" t="s">
        <v>101</v>
      </c>
      <c r="C28" s="18">
        <v>9.5566355635019626E-2</v>
      </c>
      <c r="D28" s="18">
        <v>0.102335779830214</v>
      </c>
      <c r="E28" s="18">
        <v>6.7817480020842327E-2</v>
      </c>
      <c r="F28" s="18">
        <v>9.1788499293851869E-2</v>
      </c>
      <c r="G28" s="18">
        <v>7.385021572133639E-2</v>
      </c>
      <c r="H28" s="18">
        <v>9.4318468423618837E-2</v>
      </c>
      <c r="I28" s="18">
        <v>0.12979891554818679</v>
      </c>
      <c r="K28" s="18">
        <v>9.1336130812553942E-2</v>
      </c>
      <c r="L28" s="18">
        <v>9.8973559741746125E-2</v>
      </c>
      <c r="N28" s="18">
        <v>7.0818133644960382E-2</v>
      </c>
      <c r="O28" s="18">
        <v>8.5704843185666651E-2</v>
      </c>
      <c r="P28" s="18">
        <v>8.6807189255991957E-2</v>
      </c>
      <c r="Q28" s="18">
        <v>0.14901441915347921</v>
      </c>
      <c r="R28" s="18">
        <v>0.1021712105258685</v>
      </c>
      <c r="S28" s="18">
        <v>9.446771182337467E-2</v>
      </c>
      <c r="T28" s="18">
        <v>0.1137562247330222</v>
      </c>
      <c r="U28" s="18">
        <v>0.13895190349095721</v>
      </c>
      <c r="V28" s="18">
        <v>8.955821308837239E-2</v>
      </c>
      <c r="W28" s="18">
        <v>7.5222049076856354E-2</v>
      </c>
      <c r="X28" s="18">
        <v>7.6080372521718453E-2</v>
      </c>
      <c r="Y28" s="18">
        <v>9.6213925849885265E-2</v>
      </c>
      <c r="AA28" s="18">
        <v>7.8413150179512447E-2</v>
      </c>
      <c r="AB28" s="18">
        <v>0.1042753443370215</v>
      </c>
      <c r="AC28" s="18">
        <v>9.9091755452631047E-2</v>
      </c>
      <c r="AD28" s="18">
        <v>0.1012273204389833</v>
      </c>
      <c r="AF28" s="18">
        <v>6.6768104899064651E-2</v>
      </c>
      <c r="AG28" s="18">
        <v>8.9914836465154954E-2</v>
      </c>
      <c r="AH28" s="18">
        <v>0.13568862947184429</v>
      </c>
      <c r="AI28" s="18">
        <v>0.12630323997739989</v>
      </c>
      <c r="AJ28" s="18">
        <v>0.1094676217744687</v>
      </c>
      <c r="AK28" s="18">
        <v>8.2321651763289649E-2</v>
      </c>
      <c r="AL28" s="18">
        <v>9.7034508800223046E-2</v>
      </c>
      <c r="AM28" s="18">
        <v>9.6053408679701496E-2</v>
      </c>
      <c r="AN28" s="18">
        <v>8.3005315611704295E-2</v>
      </c>
      <c r="AO28" s="18">
        <v>8.7137401693332409E-2</v>
      </c>
      <c r="AP28" s="18">
        <v>8.2906245312711013E-2</v>
      </c>
      <c r="AQ28" s="18">
        <v>0.13889634317303309</v>
      </c>
      <c r="AR28" s="18">
        <v>7.0099011226968808E-2</v>
      </c>
      <c r="AS28" s="18">
        <v>4.4659053551157048E-2</v>
      </c>
      <c r="AT28" s="18">
        <v>2.1577223238447359E-2</v>
      </c>
      <c r="AU28" s="18">
        <v>7.6011507080798568E-2</v>
      </c>
      <c r="AV28" s="18">
        <v>0.16163964616448431</v>
      </c>
      <c r="AX28" s="18">
        <v>9.860860679944275E-2</v>
      </c>
      <c r="AY28" s="18">
        <v>7.7626877528132895E-2</v>
      </c>
      <c r="BA28" s="18">
        <v>0.1010211005864895</v>
      </c>
      <c r="BB28" s="18">
        <v>8.5445964437427954E-2</v>
      </c>
      <c r="BD28" s="18">
        <v>0.108915631105285</v>
      </c>
      <c r="BE28" s="18">
        <v>8.9290762477105129E-2</v>
      </c>
      <c r="BF28" s="18">
        <v>0.11102967232844201</v>
      </c>
      <c r="BG28" s="18">
        <v>8.6073573907480369E-2</v>
      </c>
      <c r="BH28" s="18">
        <v>7.7669597789590247E-2</v>
      </c>
      <c r="BI28" s="18">
        <v>6.3001074683503605E-2</v>
      </c>
      <c r="BJ28" s="18">
        <v>0.134756672213213</v>
      </c>
      <c r="BL28" s="18">
        <v>0.1373856024085007</v>
      </c>
      <c r="BM28" s="18">
        <v>7.7711176002919755E-2</v>
      </c>
      <c r="BN28" s="18">
        <v>7.7855760939334426E-2</v>
      </c>
      <c r="BO28" s="18">
        <v>0.1409714278782577</v>
      </c>
      <c r="BP28" s="18">
        <v>0.10684098287295871</v>
      </c>
      <c r="BQ28" s="18">
        <v>8.7064097339098839E-2</v>
      </c>
      <c r="BR28" s="18">
        <v>0.111247495933576</v>
      </c>
      <c r="BS28" s="18">
        <v>7.026731380909608E-2</v>
      </c>
      <c r="BU28" s="18">
        <v>0.11633907799679109</v>
      </c>
      <c r="BV28" s="18">
        <v>8.2134880975761507E-2</v>
      </c>
      <c r="BW28" s="18">
        <v>5.9239986550731601E-2</v>
      </c>
      <c r="BX28" s="18">
        <v>0.11489685809373761</v>
      </c>
      <c r="BY28" s="18">
        <v>9.9674314523141669E-2</v>
      </c>
      <c r="BZ28" s="18">
        <v>5.7252296064828623E-2</v>
      </c>
      <c r="CA28" s="18">
        <v>6.3827497985247714E-2</v>
      </c>
      <c r="CB28" s="18">
        <v>0.1107684680334628</v>
      </c>
      <c r="CC28" s="18">
        <v>0.13683360688553239</v>
      </c>
    </row>
    <row r="29" spans="2:81" x14ac:dyDescent="0.35">
      <c r="B29" s="17" t="s">
        <v>102</v>
      </c>
      <c r="C29" s="18">
        <v>0.14683089702717081</v>
      </c>
      <c r="D29" s="18">
        <v>0.12814607002847719</v>
      </c>
      <c r="E29" s="18">
        <v>7.703787826458347E-2</v>
      </c>
      <c r="F29" s="18">
        <v>0.13734625620440991</v>
      </c>
      <c r="G29" s="18">
        <v>0.17797431066886671</v>
      </c>
      <c r="H29" s="18">
        <v>0.1739304831128104</v>
      </c>
      <c r="I29" s="18">
        <v>0.17307609899247819</v>
      </c>
      <c r="K29" s="18">
        <v>0.16579550580879579</v>
      </c>
      <c r="L29" s="18">
        <v>0.12978670120294769</v>
      </c>
      <c r="N29" s="18">
        <v>0.16348735945360421</v>
      </c>
      <c r="O29" s="18">
        <v>0.1092248269689005</v>
      </c>
      <c r="P29" s="18">
        <v>0.19431349644054979</v>
      </c>
      <c r="Q29" s="18">
        <v>0.14158834644807239</v>
      </c>
      <c r="R29" s="18">
        <v>0.1245790586464718</v>
      </c>
      <c r="S29" s="18">
        <v>0.18261607418988229</v>
      </c>
      <c r="T29" s="18">
        <v>0.11740140290754041</v>
      </c>
      <c r="U29" s="18">
        <v>0.1399965377557727</v>
      </c>
      <c r="V29" s="18">
        <v>0.10536200154313061</v>
      </c>
      <c r="W29" s="18">
        <v>0.1744244409382246</v>
      </c>
      <c r="X29" s="18">
        <v>0.1303610453778766</v>
      </c>
      <c r="Y29" s="18">
        <v>0.17831652709429061</v>
      </c>
      <c r="AA29" s="18">
        <v>8.2342407722386615E-2</v>
      </c>
      <c r="AB29" s="18">
        <v>0.12777017845382779</v>
      </c>
      <c r="AC29" s="18">
        <v>0.14020787954882671</v>
      </c>
      <c r="AD29" s="18">
        <v>0.24191846517621901</v>
      </c>
      <c r="AF29" s="18">
        <v>0.3084728815836168</v>
      </c>
      <c r="AG29" s="18">
        <v>0.21375951114361619</v>
      </c>
      <c r="AH29" s="18">
        <v>0.1595733418147568</v>
      </c>
      <c r="AI29" s="18">
        <v>0.2331478388441518</v>
      </c>
      <c r="AJ29" s="18">
        <v>0.14039952232563269</v>
      </c>
      <c r="AK29" s="18">
        <v>0.17415823994071741</v>
      </c>
      <c r="AL29" s="18">
        <v>0.1750919196516478</v>
      </c>
      <c r="AM29" s="18">
        <v>0.18763708564657791</v>
      </c>
      <c r="AN29" s="18">
        <v>0.16642693410060161</v>
      </c>
      <c r="AO29" s="18">
        <v>9.300561767974215E-2</v>
      </c>
      <c r="AP29" s="18">
        <v>0.12597274132988931</v>
      </c>
      <c r="AQ29" s="18">
        <v>6.3529854162428692E-2</v>
      </c>
      <c r="AR29" s="18">
        <v>8.9599388174180519E-2</v>
      </c>
      <c r="AS29" s="18">
        <v>4.4025367356253238E-2</v>
      </c>
      <c r="AT29" s="18">
        <v>9.0061004301989878E-2</v>
      </c>
      <c r="AU29" s="18">
        <v>3.27651379305254E-2</v>
      </c>
      <c r="AV29" s="18">
        <v>0.2360113382879124</v>
      </c>
      <c r="AX29" s="18">
        <v>0.16017189125835221</v>
      </c>
      <c r="AY29" s="18">
        <v>7.8411300733199144E-2</v>
      </c>
      <c r="BA29" s="18">
        <v>0.1321432497823371</v>
      </c>
      <c r="BB29" s="18">
        <v>0.174081435267257</v>
      </c>
      <c r="BD29" s="18">
        <v>0.2401152881391666</v>
      </c>
      <c r="BE29" s="18">
        <v>0.1425759035660524</v>
      </c>
      <c r="BF29" s="18">
        <v>0.1172389017815344</v>
      </c>
      <c r="BG29" s="18">
        <v>7.7519394458175683E-2</v>
      </c>
      <c r="BH29" s="18">
        <v>6.4802572597073851E-2</v>
      </c>
      <c r="BI29" s="18">
        <v>6.717763347762451E-2</v>
      </c>
      <c r="BJ29" s="18">
        <v>0.39547746459907068</v>
      </c>
      <c r="BL29" s="18">
        <v>0.13995692139053101</v>
      </c>
      <c r="BM29" s="18">
        <v>0.11785047068237189</v>
      </c>
      <c r="BN29" s="18">
        <v>8.8859625627453476E-2</v>
      </c>
      <c r="BO29" s="18">
        <v>8.1261999595945059E-2</v>
      </c>
      <c r="BP29" s="18">
        <v>0.1418900475780884</v>
      </c>
      <c r="BQ29" s="18">
        <v>0.16496255955731981</v>
      </c>
      <c r="BR29" s="18">
        <v>0.21501362861377321</v>
      </c>
      <c r="BS29" s="18">
        <v>0.2379562851010309</v>
      </c>
      <c r="BU29" s="18">
        <v>0.1134511066884136</v>
      </c>
      <c r="BV29" s="18">
        <v>0.1166556876184207</v>
      </c>
      <c r="BW29" s="18">
        <v>0.10709975931771989</v>
      </c>
      <c r="BX29" s="18">
        <v>0.10078870314297091</v>
      </c>
      <c r="BY29" s="18">
        <v>0.16016100841396111</v>
      </c>
      <c r="BZ29" s="18">
        <v>0.15721976305330379</v>
      </c>
      <c r="CA29" s="18">
        <v>0.33524036567582899</v>
      </c>
      <c r="CB29" s="18">
        <v>0.18904571417566601</v>
      </c>
      <c r="CC29" s="18">
        <v>0.1387705123077777</v>
      </c>
    </row>
    <row r="31" spans="2:81" ht="58" x14ac:dyDescent="0.35">
      <c r="B31" s="14" t="s">
        <v>104</v>
      </c>
    </row>
    <row r="32" spans="2:81" x14ac:dyDescent="0.35">
      <c r="B32" s="15" t="s">
        <v>17</v>
      </c>
    </row>
    <row r="33" spans="2:81" x14ac:dyDescent="0.35">
      <c r="B33" s="11" t="s">
        <v>95</v>
      </c>
      <c r="C33" s="16">
        <v>1906</v>
      </c>
      <c r="D33" s="16">
        <v>245</v>
      </c>
      <c r="E33" s="16">
        <v>322</v>
      </c>
      <c r="F33" s="16">
        <v>330</v>
      </c>
      <c r="G33" s="16">
        <v>336</v>
      </c>
      <c r="H33" s="16">
        <v>276</v>
      </c>
      <c r="I33" s="16">
        <v>397</v>
      </c>
      <c r="K33" s="16">
        <v>942</v>
      </c>
      <c r="L33" s="16">
        <v>959</v>
      </c>
      <c r="N33" s="16">
        <v>158</v>
      </c>
      <c r="O33" s="16">
        <v>63</v>
      </c>
      <c r="P33" s="16">
        <v>96</v>
      </c>
      <c r="Q33" s="16">
        <v>78</v>
      </c>
      <c r="R33" s="16">
        <v>211</v>
      </c>
      <c r="S33" s="16">
        <v>156</v>
      </c>
      <c r="T33" s="16">
        <v>138</v>
      </c>
      <c r="U33" s="16">
        <v>178</v>
      </c>
      <c r="V33" s="16">
        <v>270</v>
      </c>
      <c r="W33" s="16">
        <v>232</v>
      </c>
      <c r="X33" s="16">
        <v>160</v>
      </c>
      <c r="Y33" s="16">
        <v>166</v>
      </c>
      <c r="AA33" s="16">
        <v>527</v>
      </c>
      <c r="AB33" s="16">
        <v>481</v>
      </c>
      <c r="AC33" s="16">
        <v>429</v>
      </c>
      <c r="AD33" s="16">
        <v>463</v>
      </c>
      <c r="AF33" s="16">
        <v>27</v>
      </c>
      <c r="AG33" s="16">
        <v>98</v>
      </c>
      <c r="AH33" s="16">
        <v>113</v>
      </c>
      <c r="AI33" s="16">
        <v>112</v>
      </c>
      <c r="AJ33" s="16">
        <v>174</v>
      </c>
      <c r="AK33" s="16">
        <v>207</v>
      </c>
      <c r="AL33" s="16">
        <v>170</v>
      </c>
      <c r="AM33" s="16">
        <v>133</v>
      </c>
      <c r="AN33" s="16">
        <v>100</v>
      </c>
      <c r="AO33" s="16">
        <v>131</v>
      </c>
      <c r="AP33" s="16">
        <v>193</v>
      </c>
      <c r="AQ33" s="16">
        <v>93</v>
      </c>
      <c r="AR33" s="16">
        <v>79</v>
      </c>
      <c r="AS33" s="16">
        <v>47</v>
      </c>
      <c r="AT33" s="16">
        <v>48</v>
      </c>
      <c r="AU33" s="16">
        <v>122</v>
      </c>
      <c r="AV33" s="16">
        <v>59</v>
      </c>
      <c r="AX33" s="16">
        <v>1557</v>
      </c>
      <c r="AY33" s="16">
        <v>338</v>
      </c>
      <c r="BA33" s="16">
        <v>1221</v>
      </c>
      <c r="BB33" s="16">
        <v>685</v>
      </c>
      <c r="BD33" s="16">
        <v>474</v>
      </c>
      <c r="BE33" s="16">
        <v>416</v>
      </c>
      <c r="BF33" s="16">
        <v>224</v>
      </c>
      <c r="BG33" s="16">
        <v>439</v>
      </c>
      <c r="BH33" s="16">
        <v>242</v>
      </c>
      <c r="BI33" s="16">
        <v>51</v>
      </c>
      <c r="BJ33" s="16">
        <v>60</v>
      </c>
      <c r="BL33" s="16">
        <v>334</v>
      </c>
      <c r="BM33" s="16">
        <v>619</v>
      </c>
      <c r="BN33" s="16">
        <v>136</v>
      </c>
      <c r="BO33" s="16">
        <v>105</v>
      </c>
      <c r="BP33" s="16">
        <v>257</v>
      </c>
      <c r="BQ33" s="16">
        <v>42</v>
      </c>
      <c r="BR33" s="16">
        <v>49</v>
      </c>
      <c r="BS33" s="16">
        <v>364</v>
      </c>
      <c r="BU33" s="16">
        <v>279</v>
      </c>
      <c r="BV33" s="16">
        <v>479</v>
      </c>
      <c r="BW33" s="16">
        <v>122</v>
      </c>
      <c r="BX33" s="16">
        <v>151</v>
      </c>
      <c r="BY33" s="16">
        <v>421</v>
      </c>
      <c r="BZ33" s="16">
        <v>64</v>
      </c>
      <c r="CA33" s="16">
        <v>123</v>
      </c>
      <c r="CB33" s="16">
        <v>156</v>
      </c>
      <c r="CC33" s="16">
        <v>111</v>
      </c>
    </row>
    <row r="34" spans="2:81" x14ac:dyDescent="0.35">
      <c r="B34" s="12" t="s">
        <v>96</v>
      </c>
      <c r="C34" s="16">
        <v>1910</v>
      </c>
      <c r="D34" s="16">
        <v>202</v>
      </c>
      <c r="E34" s="16">
        <v>325</v>
      </c>
      <c r="F34" s="16">
        <v>324</v>
      </c>
      <c r="G34" s="16">
        <v>294</v>
      </c>
      <c r="H34" s="16">
        <v>309</v>
      </c>
      <c r="I34" s="16">
        <v>457</v>
      </c>
      <c r="K34" s="16">
        <v>921</v>
      </c>
      <c r="L34" s="16">
        <v>983</v>
      </c>
      <c r="N34" s="16">
        <v>157</v>
      </c>
      <c r="O34" s="16">
        <v>52</v>
      </c>
      <c r="P34" s="16">
        <v>89</v>
      </c>
      <c r="Q34" s="16">
        <v>77</v>
      </c>
      <c r="R34" s="16">
        <v>212</v>
      </c>
      <c r="S34" s="16">
        <v>155</v>
      </c>
      <c r="T34" s="16">
        <v>140</v>
      </c>
      <c r="U34" s="16">
        <v>167</v>
      </c>
      <c r="V34" s="16">
        <v>248</v>
      </c>
      <c r="W34" s="16">
        <v>264</v>
      </c>
      <c r="X34" s="16">
        <v>165</v>
      </c>
      <c r="Y34" s="16">
        <v>180</v>
      </c>
      <c r="AA34" s="16">
        <v>514</v>
      </c>
      <c r="AB34" s="16">
        <v>496</v>
      </c>
      <c r="AC34" s="16">
        <v>419</v>
      </c>
      <c r="AD34" s="16">
        <v>477</v>
      </c>
      <c r="AF34" s="16">
        <v>25</v>
      </c>
      <c r="AG34" s="16">
        <v>96</v>
      </c>
      <c r="AH34" s="16">
        <v>115</v>
      </c>
      <c r="AI34" s="16">
        <v>117</v>
      </c>
      <c r="AJ34" s="16">
        <v>175</v>
      </c>
      <c r="AK34" s="16">
        <v>213</v>
      </c>
      <c r="AL34" s="16">
        <v>169</v>
      </c>
      <c r="AM34" s="16">
        <v>134</v>
      </c>
      <c r="AN34" s="16">
        <v>99</v>
      </c>
      <c r="AO34" s="16">
        <v>131</v>
      </c>
      <c r="AP34" s="16">
        <v>193</v>
      </c>
      <c r="AQ34" s="16">
        <v>94</v>
      </c>
      <c r="AR34" s="16">
        <v>79</v>
      </c>
      <c r="AS34" s="16">
        <v>46</v>
      </c>
      <c r="AT34" s="16">
        <v>46</v>
      </c>
      <c r="AU34" s="16">
        <v>118</v>
      </c>
      <c r="AV34" s="16">
        <v>59</v>
      </c>
      <c r="AX34" s="16">
        <v>1583</v>
      </c>
      <c r="AY34" s="16">
        <v>316</v>
      </c>
      <c r="BA34" s="16">
        <v>1241</v>
      </c>
      <c r="BB34" s="16">
        <v>669</v>
      </c>
      <c r="BD34" s="16">
        <v>490</v>
      </c>
      <c r="BE34" s="16">
        <v>410</v>
      </c>
      <c r="BF34" s="16">
        <v>226</v>
      </c>
      <c r="BG34" s="16">
        <v>430</v>
      </c>
      <c r="BH34" s="16">
        <v>237</v>
      </c>
      <c r="BI34" s="16">
        <v>51</v>
      </c>
      <c r="BJ34" s="16">
        <v>65</v>
      </c>
      <c r="BL34" s="16">
        <v>349</v>
      </c>
      <c r="BM34" s="16">
        <v>614</v>
      </c>
      <c r="BN34" s="16">
        <v>143</v>
      </c>
      <c r="BO34" s="16">
        <v>101</v>
      </c>
      <c r="BP34" s="16">
        <v>257</v>
      </c>
      <c r="BQ34" s="16">
        <v>42</v>
      </c>
      <c r="BR34" s="16">
        <v>47</v>
      </c>
      <c r="BS34" s="16">
        <v>356</v>
      </c>
      <c r="BU34" s="16">
        <v>288</v>
      </c>
      <c r="BV34" s="16">
        <v>472</v>
      </c>
      <c r="BW34" s="16">
        <v>126</v>
      </c>
      <c r="BX34" s="16">
        <v>142</v>
      </c>
      <c r="BY34" s="16">
        <v>432</v>
      </c>
      <c r="BZ34" s="16">
        <v>64</v>
      </c>
      <c r="CA34" s="16">
        <v>123</v>
      </c>
      <c r="CB34" s="16">
        <v>159</v>
      </c>
      <c r="CC34" s="16">
        <v>106</v>
      </c>
    </row>
    <row r="35" spans="2:81" x14ac:dyDescent="0.35">
      <c r="B35" s="17" t="s">
        <v>97</v>
      </c>
      <c r="C35" s="18">
        <v>8.2083139576159897E-2</v>
      </c>
      <c r="D35" s="18">
        <v>8.7146104559234452E-2</v>
      </c>
      <c r="E35" s="18">
        <v>8.7696021749027575E-2</v>
      </c>
      <c r="F35" s="18">
        <v>0.1109867260714532</v>
      </c>
      <c r="G35" s="18">
        <v>7.9535229725781115E-2</v>
      </c>
      <c r="H35" s="18">
        <v>8.2622333736978401E-2</v>
      </c>
      <c r="I35" s="18">
        <v>5.6630686092241103E-2</v>
      </c>
      <c r="K35" s="18">
        <v>7.20519669924745E-2</v>
      </c>
      <c r="L35" s="18">
        <v>9.0832239775024387E-2</v>
      </c>
      <c r="N35" s="18">
        <v>7.19097246979961E-2</v>
      </c>
      <c r="O35" s="18">
        <v>0.1119866059596748</v>
      </c>
      <c r="P35" s="18">
        <v>7.3417414786102295E-2</v>
      </c>
      <c r="Q35" s="18">
        <v>8.1103043641154865E-2</v>
      </c>
      <c r="R35" s="18">
        <v>6.9650027898082847E-2</v>
      </c>
      <c r="S35" s="18">
        <v>6.5743649097215182E-2</v>
      </c>
      <c r="T35" s="18">
        <v>9.9256422361833185E-2</v>
      </c>
      <c r="U35" s="18">
        <v>0.1050969256774473</v>
      </c>
      <c r="V35" s="18">
        <v>9.3338290706607555E-2</v>
      </c>
      <c r="W35" s="18">
        <v>5.7179124299530509E-2</v>
      </c>
      <c r="X35" s="18">
        <v>9.5549491393735558E-2</v>
      </c>
      <c r="Y35" s="18">
        <v>8.9701335548554584E-2</v>
      </c>
      <c r="AA35" s="18">
        <v>6.2954566679311874E-2</v>
      </c>
      <c r="AB35" s="18">
        <v>7.8022858549983143E-2</v>
      </c>
      <c r="AC35" s="18">
        <v>7.3013835346764311E-2</v>
      </c>
      <c r="AD35" s="18">
        <v>0.1155049373498731</v>
      </c>
      <c r="AF35" s="18">
        <v>0.18764991098759859</v>
      </c>
      <c r="AG35" s="18">
        <v>0.16941532541871379</v>
      </c>
      <c r="AH35" s="18">
        <v>0.1344157122342004</v>
      </c>
      <c r="AI35" s="18">
        <v>7.9795322966079732E-2</v>
      </c>
      <c r="AJ35" s="18">
        <v>0.1039953340224134</v>
      </c>
      <c r="AK35" s="18">
        <v>8.7399928319287307E-2</v>
      </c>
      <c r="AL35" s="18">
        <v>7.9099085938456687E-2</v>
      </c>
      <c r="AM35" s="18">
        <v>5.5430182010950839E-2</v>
      </c>
      <c r="AN35" s="18">
        <v>8.3995593371383515E-2</v>
      </c>
      <c r="AO35" s="18">
        <v>6.2537108369464162E-2</v>
      </c>
      <c r="AP35" s="18">
        <v>5.9038913150313517E-2</v>
      </c>
      <c r="AQ35" s="18">
        <v>2.6435259833035459E-2</v>
      </c>
      <c r="AR35" s="18">
        <v>4.4896884222619213E-2</v>
      </c>
      <c r="AS35" s="18">
        <v>9.0992733079931845E-2</v>
      </c>
      <c r="AT35" s="18">
        <v>2.407349868673303E-2</v>
      </c>
      <c r="AU35" s="18">
        <v>8.8724100008004902E-2</v>
      </c>
      <c r="AV35" s="18">
        <v>6.1824920895374613E-2</v>
      </c>
      <c r="AX35" s="18">
        <v>8.3611285173154581E-2</v>
      </c>
      <c r="AY35" s="18">
        <v>7.4628614923180528E-2</v>
      </c>
      <c r="BA35" s="18">
        <v>7.8831379496097101E-2</v>
      </c>
      <c r="BB35" s="18">
        <v>8.811625100185172E-2</v>
      </c>
      <c r="BD35" s="18">
        <v>9.3042039310913413E-2</v>
      </c>
      <c r="BE35" s="18">
        <v>0.10713442673738829</v>
      </c>
      <c r="BF35" s="18">
        <v>4.403853349495037E-2</v>
      </c>
      <c r="BG35" s="18">
        <v>7.1594972039727298E-2</v>
      </c>
      <c r="BH35" s="18">
        <v>6.4441004476481933E-2</v>
      </c>
      <c r="BI35" s="18">
        <v>9.9067142770497163E-2</v>
      </c>
      <c r="BJ35" s="18">
        <v>9.4185398743359877E-2</v>
      </c>
      <c r="BL35" s="18">
        <v>6.4578338779932035E-2</v>
      </c>
      <c r="BM35" s="18">
        <v>8.3110525272955871E-2</v>
      </c>
      <c r="BN35" s="18">
        <v>6.6619635179468714E-2</v>
      </c>
      <c r="BO35" s="18">
        <v>0.1206666371521488</v>
      </c>
      <c r="BP35" s="18">
        <v>7.4624254024738962E-2</v>
      </c>
      <c r="BQ35" s="18">
        <v>8.1484780215560382E-2</v>
      </c>
      <c r="BR35" s="18">
        <v>5.2532683995581038E-2</v>
      </c>
      <c r="BS35" s="18">
        <v>0.10215326726751831</v>
      </c>
      <c r="BU35" s="18">
        <v>8.6357910969169616E-2</v>
      </c>
      <c r="BV35" s="18">
        <v>8.0458352582388717E-2</v>
      </c>
      <c r="BW35" s="18">
        <v>6.0091991381942697E-2</v>
      </c>
      <c r="BX35" s="18">
        <v>9.1270984936342711E-2</v>
      </c>
      <c r="BY35" s="18">
        <v>0.1001399899265052</v>
      </c>
      <c r="BZ35" s="18">
        <v>4.9080568064931877E-2</v>
      </c>
      <c r="CA35" s="18">
        <v>7.9132732131980549E-2</v>
      </c>
      <c r="CB35" s="18">
        <v>3.8465839046891923E-2</v>
      </c>
      <c r="CC35" s="18">
        <v>0.10669169430497021</v>
      </c>
    </row>
    <row r="36" spans="2:81" x14ac:dyDescent="0.35">
      <c r="B36" s="17" t="s">
        <v>98</v>
      </c>
      <c r="C36" s="18">
        <v>0.1787049870491601</v>
      </c>
      <c r="D36" s="18">
        <v>0.20534941681345131</v>
      </c>
      <c r="E36" s="18">
        <v>0.21044316038793179</v>
      </c>
      <c r="F36" s="18">
        <v>0.16729505064492681</v>
      </c>
      <c r="G36" s="18">
        <v>0.1842561128617935</v>
      </c>
      <c r="H36" s="18">
        <v>0.15471746555059909</v>
      </c>
      <c r="I36" s="18">
        <v>0.1651015464316796</v>
      </c>
      <c r="K36" s="18">
        <v>0.1592063745320442</v>
      </c>
      <c r="L36" s="18">
        <v>0.19785808510501729</v>
      </c>
      <c r="N36" s="18">
        <v>0.20208675625171729</v>
      </c>
      <c r="O36" s="18">
        <v>0.15360808060991249</v>
      </c>
      <c r="P36" s="18">
        <v>0.21536696357127291</v>
      </c>
      <c r="Q36" s="18">
        <v>0.1179610295345342</v>
      </c>
      <c r="R36" s="18">
        <v>0.1443233676678469</v>
      </c>
      <c r="S36" s="18">
        <v>0.16333843384839919</v>
      </c>
      <c r="T36" s="18">
        <v>0.21462540511239189</v>
      </c>
      <c r="U36" s="18">
        <v>0.1772923165054951</v>
      </c>
      <c r="V36" s="18">
        <v>0.16742928943061811</v>
      </c>
      <c r="W36" s="18">
        <v>0.1788091875625237</v>
      </c>
      <c r="X36" s="18">
        <v>0.17456547374145051</v>
      </c>
      <c r="Y36" s="18">
        <v>0.2196941975047553</v>
      </c>
      <c r="AA36" s="18">
        <v>0.18412139236225031</v>
      </c>
      <c r="AB36" s="18">
        <v>0.17098587591677319</v>
      </c>
      <c r="AC36" s="18">
        <v>0.1843595669862623</v>
      </c>
      <c r="AD36" s="18">
        <v>0.1747608201057271</v>
      </c>
      <c r="AF36" s="18">
        <v>0.21558151565307371</v>
      </c>
      <c r="AG36" s="18">
        <v>0.15312623696317351</v>
      </c>
      <c r="AH36" s="18">
        <v>0.16570881055029271</v>
      </c>
      <c r="AI36" s="18">
        <v>0.24959270714717449</v>
      </c>
      <c r="AJ36" s="18">
        <v>0.16600586175374199</v>
      </c>
      <c r="AK36" s="18">
        <v>0.17889914223769449</v>
      </c>
      <c r="AL36" s="18">
        <v>0.13498838759027429</v>
      </c>
      <c r="AM36" s="18">
        <v>0.22589282077202899</v>
      </c>
      <c r="AN36" s="18">
        <v>0.16774190787404381</v>
      </c>
      <c r="AO36" s="18">
        <v>0.1718603743603617</v>
      </c>
      <c r="AP36" s="18">
        <v>0.16896226049029139</v>
      </c>
      <c r="AQ36" s="18">
        <v>0.136393669107959</v>
      </c>
      <c r="AR36" s="18">
        <v>0.20190104092320871</v>
      </c>
      <c r="AS36" s="18">
        <v>0.1459765510014919</v>
      </c>
      <c r="AT36" s="18">
        <v>0.25044541137086801</v>
      </c>
      <c r="AU36" s="18">
        <v>0.20616720316713141</v>
      </c>
      <c r="AV36" s="18">
        <v>0.16096764075809181</v>
      </c>
      <c r="AX36" s="18">
        <v>0.17733603025798569</v>
      </c>
      <c r="AY36" s="18">
        <v>0.18490895631267409</v>
      </c>
      <c r="BA36" s="18">
        <v>0.17798970622244781</v>
      </c>
      <c r="BB36" s="18">
        <v>0.18003207417181549</v>
      </c>
      <c r="BD36" s="18">
        <v>0.17453410492150001</v>
      </c>
      <c r="BE36" s="18">
        <v>0.18366651674459999</v>
      </c>
      <c r="BF36" s="18">
        <v>0.1455180428875498</v>
      </c>
      <c r="BG36" s="18">
        <v>0.1781360293786392</v>
      </c>
      <c r="BH36" s="18">
        <v>0.1894691801021392</v>
      </c>
      <c r="BI36" s="18">
        <v>0.2199529462471512</v>
      </c>
      <c r="BJ36" s="18">
        <v>0.22654797301008359</v>
      </c>
      <c r="BL36" s="18">
        <v>0.1300047287496664</v>
      </c>
      <c r="BM36" s="18">
        <v>0.16567808896527009</v>
      </c>
      <c r="BN36" s="18">
        <v>0.23846889725802559</v>
      </c>
      <c r="BO36" s="18">
        <v>0.22423621221509721</v>
      </c>
      <c r="BP36" s="18">
        <v>0.1897792741086399</v>
      </c>
      <c r="BQ36" s="18">
        <v>0.13148893562605349</v>
      </c>
      <c r="BR36" s="18">
        <v>0.2463344731427505</v>
      </c>
      <c r="BS36" s="18">
        <v>0.2005670873409201</v>
      </c>
      <c r="BU36" s="18">
        <v>0.18780060941886409</v>
      </c>
      <c r="BV36" s="18">
        <v>0.16017047560495379</v>
      </c>
      <c r="BW36" s="18">
        <v>0.2499114419664554</v>
      </c>
      <c r="BX36" s="18">
        <v>0.17987394127412609</v>
      </c>
      <c r="BY36" s="18">
        <v>0.1634490161378124</v>
      </c>
      <c r="BZ36" s="18">
        <v>0.19513895315880281</v>
      </c>
      <c r="CA36" s="18">
        <v>0.18049141209285879</v>
      </c>
      <c r="CB36" s="18">
        <v>0.18997907304495451</v>
      </c>
      <c r="CC36" s="18">
        <v>0.18337862543594971</v>
      </c>
    </row>
    <row r="37" spans="2:81" ht="29" x14ac:dyDescent="0.35">
      <c r="B37" s="17" t="s">
        <v>99</v>
      </c>
      <c r="C37" s="18">
        <v>0.39113021296052142</v>
      </c>
      <c r="D37" s="18">
        <v>0.36172967730748379</v>
      </c>
      <c r="E37" s="18">
        <v>0.43958213334122909</v>
      </c>
      <c r="F37" s="18">
        <v>0.43766787950638741</v>
      </c>
      <c r="G37" s="18">
        <v>0.39776611548818669</v>
      </c>
      <c r="H37" s="18">
        <v>0.38210742000952708</v>
      </c>
      <c r="I37" s="18">
        <v>0.33850636289586539</v>
      </c>
      <c r="K37" s="18">
        <v>0.36720500908482978</v>
      </c>
      <c r="L37" s="18">
        <v>0.4135159143094374</v>
      </c>
      <c r="N37" s="18">
        <v>0.41366128319237011</v>
      </c>
      <c r="O37" s="18">
        <v>0.2519625606769596</v>
      </c>
      <c r="P37" s="18">
        <v>0.34756196361581049</v>
      </c>
      <c r="Q37" s="18">
        <v>0.42245297756124051</v>
      </c>
      <c r="R37" s="18">
        <v>0.44664170591811952</v>
      </c>
      <c r="S37" s="18">
        <v>0.39239256848850201</v>
      </c>
      <c r="T37" s="18">
        <v>0.38667250060996622</v>
      </c>
      <c r="U37" s="18">
        <v>0.38354874441308362</v>
      </c>
      <c r="V37" s="18">
        <v>0.37582820722304527</v>
      </c>
      <c r="W37" s="18">
        <v>0.38516939440635212</v>
      </c>
      <c r="X37" s="18">
        <v>0.40779600943541933</v>
      </c>
      <c r="Y37" s="18">
        <v>0.37840731355897722</v>
      </c>
      <c r="AA37" s="18">
        <v>0.40771040053893243</v>
      </c>
      <c r="AB37" s="18">
        <v>0.3823574128039009</v>
      </c>
      <c r="AC37" s="18">
        <v>0.40975810143664859</v>
      </c>
      <c r="AD37" s="18">
        <v>0.36679402030619568</v>
      </c>
      <c r="AF37" s="18">
        <v>0.1750703999446635</v>
      </c>
      <c r="AG37" s="18">
        <v>0.2926303891538875</v>
      </c>
      <c r="AH37" s="18">
        <v>0.35384915234178549</v>
      </c>
      <c r="AI37" s="18">
        <v>0.3277813237567106</v>
      </c>
      <c r="AJ37" s="18">
        <v>0.42974766923435309</v>
      </c>
      <c r="AK37" s="18">
        <v>0.41924248258061281</v>
      </c>
      <c r="AL37" s="18">
        <v>0.43087678565250143</v>
      </c>
      <c r="AM37" s="18">
        <v>0.3564482346412185</v>
      </c>
      <c r="AN37" s="18">
        <v>0.47269485337375883</v>
      </c>
      <c r="AO37" s="18">
        <v>0.40028655714656758</v>
      </c>
      <c r="AP37" s="18">
        <v>0.35606340542549109</v>
      </c>
      <c r="AQ37" s="18">
        <v>0.48691377808359809</v>
      </c>
      <c r="AR37" s="18">
        <v>0.39940502536631461</v>
      </c>
      <c r="AS37" s="18">
        <v>0.41741512085890142</v>
      </c>
      <c r="AT37" s="18">
        <v>0.33202520590538392</v>
      </c>
      <c r="AU37" s="18">
        <v>0.41072579748644827</v>
      </c>
      <c r="AV37" s="18">
        <v>0.3703709303898638</v>
      </c>
      <c r="AX37" s="18">
        <v>0.39225156714538639</v>
      </c>
      <c r="AY37" s="18">
        <v>0.38637940110938879</v>
      </c>
      <c r="BA37" s="18">
        <v>0.39298722918342049</v>
      </c>
      <c r="BB37" s="18">
        <v>0.38768482169049551</v>
      </c>
      <c r="BD37" s="18">
        <v>0.3987065972838098</v>
      </c>
      <c r="BE37" s="18">
        <v>0.36452522753873051</v>
      </c>
      <c r="BF37" s="18">
        <v>0.40827975698138008</v>
      </c>
      <c r="BG37" s="18">
        <v>0.40445523122422278</v>
      </c>
      <c r="BH37" s="18">
        <v>0.3933569544663576</v>
      </c>
      <c r="BI37" s="18">
        <v>0.48844379501789181</v>
      </c>
      <c r="BJ37" s="18">
        <v>0.26869186228148167</v>
      </c>
      <c r="BL37" s="18">
        <v>0.37132456049996809</v>
      </c>
      <c r="BM37" s="18">
        <v>0.42362049758303699</v>
      </c>
      <c r="BN37" s="18">
        <v>0.32222591339486989</v>
      </c>
      <c r="BO37" s="18">
        <v>0.41446162001845999</v>
      </c>
      <c r="BP37" s="18">
        <v>0.38937578645030457</v>
      </c>
      <c r="BQ37" s="18">
        <v>0.52477916136941938</v>
      </c>
      <c r="BR37" s="18">
        <v>0.33581054083100981</v>
      </c>
      <c r="BS37" s="18">
        <v>0.36845534569786459</v>
      </c>
      <c r="BU37" s="18">
        <v>0.39388630428804688</v>
      </c>
      <c r="BV37" s="18">
        <v>0.44578026209262511</v>
      </c>
      <c r="BW37" s="18">
        <v>0.33075868640146561</v>
      </c>
      <c r="BX37" s="18">
        <v>0.36788465178235491</v>
      </c>
      <c r="BY37" s="18">
        <v>0.37814828011928342</v>
      </c>
      <c r="BZ37" s="18">
        <v>0.3923036655514221</v>
      </c>
      <c r="CA37" s="18">
        <v>0.41488808170683011</v>
      </c>
      <c r="CB37" s="18">
        <v>0.36547729983873289</v>
      </c>
      <c r="CC37" s="18">
        <v>0.3062627878476229</v>
      </c>
    </row>
    <row r="38" spans="2:81" x14ac:dyDescent="0.35">
      <c r="B38" s="17" t="s">
        <v>100</v>
      </c>
      <c r="C38" s="18">
        <v>0.1996733345711714</v>
      </c>
      <c r="D38" s="18">
        <v>0.2074124346148622</v>
      </c>
      <c r="E38" s="18">
        <v>0.19115906951337819</v>
      </c>
      <c r="F38" s="18">
        <v>0.16969053193684869</v>
      </c>
      <c r="G38" s="18">
        <v>0.18890740588176641</v>
      </c>
      <c r="H38" s="18">
        <v>0.2164524598726569</v>
      </c>
      <c r="I38" s="18">
        <v>0.21914934889707391</v>
      </c>
      <c r="K38" s="18">
        <v>0.23001868366684419</v>
      </c>
      <c r="L38" s="18">
        <v>0.17133440880076201</v>
      </c>
      <c r="N38" s="18">
        <v>0.20948540413018249</v>
      </c>
      <c r="O38" s="18">
        <v>0.3156419093079908</v>
      </c>
      <c r="P38" s="18">
        <v>0.19908448821451721</v>
      </c>
      <c r="Q38" s="18">
        <v>0.2282536094473889</v>
      </c>
      <c r="R38" s="18">
        <v>0.22086917449201229</v>
      </c>
      <c r="S38" s="18">
        <v>0.17771153445924759</v>
      </c>
      <c r="T38" s="18">
        <v>0.1582935768651908</v>
      </c>
      <c r="U38" s="18">
        <v>0.15550430618620509</v>
      </c>
      <c r="V38" s="18">
        <v>0.23498881192506049</v>
      </c>
      <c r="W38" s="18">
        <v>0.19860730608797519</v>
      </c>
      <c r="X38" s="18">
        <v>0.2002805156793388</v>
      </c>
      <c r="Y38" s="18">
        <v>0.16513908831633581</v>
      </c>
      <c r="AA38" s="18">
        <v>0.21184679459888731</v>
      </c>
      <c r="AB38" s="18">
        <v>0.2252989732191458</v>
      </c>
      <c r="AC38" s="18">
        <v>0.1924375465382773</v>
      </c>
      <c r="AD38" s="18">
        <v>0.16633862374024011</v>
      </c>
      <c r="AF38" s="18">
        <v>0.27539734475896471</v>
      </c>
      <c r="AG38" s="18">
        <v>0.15021359974945911</v>
      </c>
      <c r="AH38" s="18">
        <v>0.18429575659190439</v>
      </c>
      <c r="AI38" s="18">
        <v>0.20369546721549639</v>
      </c>
      <c r="AJ38" s="18">
        <v>0.21817674261160069</v>
      </c>
      <c r="AK38" s="18">
        <v>0.16379635891161931</v>
      </c>
      <c r="AL38" s="18">
        <v>0.17026843088255489</v>
      </c>
      <c r="AM38" s="18">
        <v>0.1853515693806613</v>
      </c>
      <c r="AN38" s="18">
        <v>0.16968887977455599</v>
      </c>
      <c r="AO38" s="18">
        <v>0.2226351731242032</v>
      </c>
      <c r="AP38" s="18">
        <v>0.21999953232111291</v>
      </c>
      <c r="AQ38" s="18">
        <v>0.19565202453784361</v>
      </c>
      <c r="AR38" s="18">
        <v>0.21922488312665611</v>
      </c>
      <c r="AS38" s="18">
        <v>0.2570051117686562</v>
      </c>
      <c r="AT38" s="18">
        <v>0.23336320974766231</v>
      </c>
      <c r="AU38" s="18">
        <v>0.2265996186918498</v>
      </c>
      <c r="AV38" s="18">
        <v>0.25076902971786491</v>
      </c>
      <c r="AX38" s="18">
        <v>0.19656659770469009</v>
      </c>
      <c r="AY38" s="18">
        <v>0.21912559987743219</v>
      </c>
      <c r="BA38" s="18">
        <v>0.1933367425276073</v>
      </c>
      <c r="BB38" s="18">
        <v>0.2114298494790105</v>
      </c>
      <c r="BD38" s="18">
        <v>0.18612764653788469</v>
      </c>
      <c r="BE38" s="18">
        <v>0.20141554728062161</v>
      </c>
      <c r="BF38" s="18">
        <v>0.22825700008031621</v>
      </c>
      <c r="BG38" s="18">
        <v>0.18506496619721269</v>
      </c>
      <c r="BH38" s="18">
        <v>0.23829117915131151</v>
      </c>
      <c r="BI38" s="18">
        <v>0.13119920648357339</v>
      </c>
      <c r="BJ38" s="18">
        <v>0.20097457317904741</v>
      </c>
      <c r="BL38" s="18">
        <v>0.24835337107405811</v>
      </c>
      <c r="BM38" s="18">
        <v>0.19260839253641071</v>
      </c>
      <c r="BN38" s="18">
        <v>0.1841614963045968</v>
      </c>
      <c r="BO38" s="18">
        <v>0.15038301720391409</v>
      </c>
      <c r="BP38" s="18">
        <v>0.18421277775209069</v>
      </c>
      <c r="BQ38" s="18">
        <v>0.18999469354311921</v>
      </c>
      <c r="BR38" s="18">
        <v>0.19682824289213191</v>
      </c>
      <c r="BS38" s="18">
        <v>0.19703892500168721</v>
      </c>
      <c r="BU38" s="18">
        <v>0.2020902413841682</v>
      </c>
      <c r="BV38" s="18">
        <v>0.19373783755211041</v>
      </c>
      <c r="BW38" s="18">
        <v>0.149356184699172</v>
      </c>
      <c r="BX38" s="18">
        <v>0.25609253033859292</v>
      </c>
      <c r="BY38" s="18">
        <v>0.19257164755608669</v>
      </c>
      <c r="BZ38" s="18">
        <v>0.26805841885054771</v>
      </c>
      <c r="CA38" s="18">
        <v>0.20341488642970559</v>
      </c>
      <c r="CB38" s="18">
        <v>0.17751765809590819</v>
      </c>
      <c r="CC38" s="18">
        <v>0.22069323245378139</v>
      </c>
    </row>
    <row r="39" spans="2:81" x14ac:dyDescent="0.35">
      <c r="B39" s="17" t="s">
        <v>101</v>
      </c>
      <c r="C39" s="18">
        <v>0.1349696197490057</v>
      </c>
      <c r="D39" s="18">
        <v>0.10150032850932079</v>
      </c>
      <c r="E39" s="18">
        <v>5.8897909721939243E-2</v>
      </c>
      <c r="F39" s="18">
        <v>0.1016577887878516</v>
      </c>
      <c r="G39" s="18">
        <v>0.14321940199860289</v>
      </c>
      <c r="H39" s="18">
        <v>0.1491077041410451</v>
      </c>
      <c r="I39" s="18">
        <v>0.21260854354354949</v>
      </c>
      <c r="K39" s="18">
        <v>0.15745185010332011</v>
      </c>
      <c r="L39" s="18">
        <v>0.1135421211161486</v>
      </c>
      <c r="N39" s="18">
        <v>0.1028568317277339</v>
      </c>
      <c r="O39" s="18">
        <v>0.16680084344546239</v>
      </c>
      <c r="P39" s="18">
        <v>0.16456916981229699</v>
      </c>
      <c r="Q39" s="18">
        <v>0.11671916667607971</v>
      </c>
      <c r="R39" s="18">
        <v>0.10468872697500151</v>
      </c>
      <c r="S39" s="18">
        <v>0.1849193799067306</v>
      </c>
      <c r="T39" s="18">
        <v>0.12602864883621179</v>
      </c>
      <c r="U39" s="18">
        <v>0.17365072569112799</v>
      </c>
      <c r="V39" s="18">
        <v>0.1095743095254772</v>
      </c>
      <c r="W39" s="18">
        <v>0.1513062263127308</v>
      </c>
      <c r="X39" s="18">
        <v>0.1155812778590295</v>
      </c>
      <c r="Y39" s="18">
        <v>0.1394750041687732</v>
      </c>
      <c r="AA39" s="18">
        <v>0.12756760618720511</v>
      </c>
      <c r="AB39" s="18">
        <v>0.12962802882751809</v>
      </c>
      <c r="AC39" s="18">
        <v>0.12888309122301331</v>
      </c>
      <c r="AD39" s="18">
        <v>0.1534470834442625</v>
      </c>
      <c r="AF39" s="18">
        <v>0.1035132713134098</v>
      </c>
      <c r="AG39" s="18">
        <v>0.20527899896156149</v>
      </c>
      <c r="AH39" s="18">
        <v>0.16173056828181709</v>
      </c>
      <c r="AI39" s="18">
        <v>0.13913517891453889</v>
      </c>
      <c r="AJ39" s="18">
        <v>7.7730114309783493E-2</v>
      </c>
      <c r="AK39" s="18">
        <v>0.13600468390874679</v>
      </c>
      <c r="AL39" s="18">
        <v>0.16028148191049391</v>
      </c>
      <c r="AM39" s="18">
        <v>0.15636658767202641</v>
      </c>
      <c r="AN39" s="18">
        <v>9.7205526503524306E-2</v>
      </c>
      <c r="AO39" s="18">
        <v>0.1358093295929273</v>
      </c>
      <c r="AP39" s="18">
        <v>0.17262406226585539</v>
      </c>
      <c r="AQ39" s="18">
        <v>0.15460526843756381</v>
      </c>
      <c r="AR39" s="18">
        <v>0.1345721663612012</v>
      </c>
      <c r="AS39" s="18">
        <v>8.8610483291018768E-2</v>
      </c>
      <c r="AT39" s="18">
        <v>0.16009267428935259</v>
      </c>
      <c r="AU39" s="18">
        <v>5.1469679642538367E-2</v>
      </c>
      <c r="AV39" s="18">
        <v>0.1082523160861199</v>
      </c>
      <c r="AX39" s="18">
        <v>0.13858092412969791</v>
      </c>
      <c r="AY39" s="18">
        <v>0.11214718125655419</v>
      </c>
      <c r="BA39" s="18">
        <v>0.1439117835809107</v>
      </c>
      <c r="BB39" s="18">
        <v>0.1183788905880671</v>
      </c>
      <c r="BD39" s="18">
        <v>0.13761701191864059</v>
      </c>
      <c r="BE39" s="18">
        <v>0.12737723472213239</v>
      </c>
      <c r="BF39" s="18">
        <v>0.16328570841164991</v>
      </c>
      <c r="BG39" s="18">
        <v>0.15407673941452801</v>
      </c>
      <c r="BH39" s="18">
        <v>0.1015787420007551</v>
      </c>
      <c r="BI39" s="18">
        <v>1.9608186349517019E-2</v>
      </c>
      <c r="BJ39" s="18">
        <v>0.15070724237956379</v>
      </c>
      <c r="BL39" s="18">
        <v>0.17273335652586441</v>
      </c>
      <c r="BM39" s="18">
        <v>0.12550218179941741</v>
      </c>
      <c r="BN39" s="18">
        <v>0.17514678499459779</v>
      </c>
      <c r="BO39" s="18">
        <v>6.4018051276957172E-2</v>
      </c>
      <c r="BP39" s="18">
        <v>0.15866666493119561</v>
      </c>
      <c r="BQ39" s="18">
        <v>7.2252429245847752E-2</v>
      </c>
      <c r="BR39" s="18">
        <v>8.0949339738729031E-2</v>
      </c>
      <c r="BS39" s="18">
        <v>0.11569421329518299</v>
      </c>
      <c r="BU39" s="18">
        <v>0.12511028404657371</v>
      </c>
      <c r="BV39" s="18">
        <v>0.1095761208184996</v>
      </c>
      <c r="BW39" s="18">
        <v>0.20124445453653361</v>
      </c>
      <c r="BX39" s="18">
        <v>8.5309061743647399E-2</v>
      </c>
      <c r="BY39" s="18">
        <v>0.15656162554026881</v>
      </c>
      <c r="BZ39" s="18">
        <v>6.368674867618597E-2</v>
      </c>
      <c r="CA39" s="18">
        <v>0.1102107083603395</v>
      </c>
      <c r="CB39" s="18">
        <v>0.1892840285934721</v>
      </c>
      <c r="CC39" s="18">
        <v>0.1646375212855993</v>
      </c>
    </row>
    <row r="40" spans="2:81" x14ac:dyDescent="0.35">
      <c r="B40" s="17" t="s">
        <v>102</v>
      </c>
      <c r="C40" s="18">
        <v>1.343870609398148E-2</v>
      </c>
      <c r="D40" s="18">
        <v>3.6862038195647248E-2</v>
      </c>
      <c r="E40" s="18">
        <v>1.222170528649405E-2</v>
      </c>
      <c r="F40" s="18">
        <v>1.2702023052532209E-2</v>
      </c>
      <c r="G40" s="18">
        <v>6.3157340438695104E-3</v>
      </c>
      <c r="H40" s="18">
        <v>1.4992616689193401E-2</v>
      </c>
      <c r="I40" s="18">
        <v>8.0035121395904078E-3</v>
      </c>
      <c r="K40" s="18">
        <v>1.406611562048723E-2</v>
      </c>
      <c r="L40" s="18">
        <v>1.291723089361029E-2</v>
      </c>
      <c r="N40" s="18">
        <v>0</v>
      </c>
      <c r="O40" s="18">
        <v>0</v>
      </c>
      <c r="P40" s="18">
        <v>0</v>
      </c>
      <c r="Q40" s="18">
        <v>3.3510173139601918E-2</v>
      </c>
      <c r="R40" s="18">
        <v>1.3826997048936749E-2</v>
      </c>
      <c r="S40" s="18">
        <v>1.5894434199905369E-2</v>
      </c>
      <c r="T40" s="18">
        <v>1.512344621440616E-2</v>
      </c>
      <c r="U40" s="18">
        <v>4.9069815266407938E-3</v>
      </c>
      <c r="V40" s="18">
        <v>1.884109118919125E-2</v>
      </c>
      <c r="W40" s="18">
        <v>2.8928761330887801E-2</v>
      </c>
      <c r="X40" s="18">
        <v>6.2272318910263783E-3</v>
      </c>
      <c r="Y40" s="18">
        <v>7.5830609026039178E-3</v>
      </c>
      <c r="AA40" s="18">
        <v>5.7992396334130133E-3</v>
      </c>
      <c r="AB40" s="18">
        <v>1.3706850682678779E-2</v>
      </c>
      <c r="AC40" s="18">
        <v>1.154785846903413E-2</v>
      </c>
      <c r="AD40" s="18">
        <v>2.315451505370154E-2</v>
      </c>
      <c r="AF40" s="18">
        <v>4.2787557342289742E-2</v>
      </c>
      <c r="AG40" s="18">
        <v>2.9335449753204582E-2</v>
      </c>
      <c r="AH40" s="18">
        <v>0</v>
      </c>
      <c r="AI40" s="18">
        <v>0</v>
      </c>
      <c r="AJ40" s="18">
        <v>4.3442780681073392E-3</v>
      </c>
      <c r="AK40" s="18">
        <v>1.4657404042039321E-2</v>
      </c>
      <c r="AL40" s="18">
        <v>2.4485828025719039E-2</v>
      </c>
      <c r="AM40" s="18">
        <v>2.0510605523114019E-2</v>
      </c>
      <c r="AN40" s="18">
        <v>8.6732391027333246E-3</v>
      </c>
      <c r="AO40" s="18">
        <v>6.8714574064760994E-3</v>
      </c>
      <c r="AP40" s="18">
        <v>2.3311826346935721E-2</v>
      </c>
      <c r="AQ40" s="18">
        <v>0</v>
      </c>
      <c r="AR40" s="18">
        <v>0</v>
      </c>
      <c r="AS40" s="18">
        <v>0</v>
      </c>
      <c r="AT40" s="18">
        <v>0</v>
      </c>
      <c r="AU40" s="18">
        <v>1.6313601004027341E-2</v>
      </c>
      <c r="AV40" s="18">
        <v>4.7815162152685137E-2</v>
      </c>
      <c r="AX40" s="18">
        <v>1.1653595589085301E-2</v>
      </c>
      <c r="AY40" s="18">
        <v>2.2810246520770239E-2</v>
      </c>
      <c r="BA40" s="18">
        <v>1.2943158989516619E-2</v>
      </c>
      <c r="BB40" s="18">
        <v>1.43581130687598E-2</v>
      </c>
      <c r="BD40" s="18">
        <v>9.9726000272513764E-3</v>
      </c>
      <c r="BE40" s="18">
        <v>1.5881046976527251E-2</v>
      </c>
      <c r="BF40" s="18">
        <v>1.062095814415367E-2</v>
      </c>
      <c r="BG40" s="18">
        <v>6.6720617456700049E-3</v>
      </c>
      <c r="BH40" s="18">
        <v>1.286293980295454E-2</v>
      </c>
      <c r="BI40" s="18">
        <v>4.172872313136932E-2</v>
      </c>
      <c r="BJ40" s="18">
        <v>5.8892950406463508E-2</v>
      </c>
      <c r="BL40" s="18">
        <v>1.300564437051087E-2</v>
      </c>
      <c r="BM40" s="18">
        <v>9.4803138429089117E-3</v>
      </c>
      <c r="BN40" s="18">
        <v>1.337727286844104E-2</v>
      </c>
      <c r="BO40" s="18">
        <v>2.6234462133422669E-2</v>
      </c>
      <c r="BP40" s="18">
        <v>3.341242733030284E-3</v>
      </c>
      <c r="BQ40" s="18">
        <v>0</v>
      </c>
      <c r="BR40" s="18">
        <v>8.7544719399797744E-2</v>
      </c>
      <c r="BS40" s="18">
        <v>1.6091161396826901E-2</v>
      </c>
      <c r="BU40" s="18">
        <v>4.7546498931776114E-3</v>
      </c>
      <c r="BV40" s="18">
        <v>1.027695134942236E-2</v>
      </c>
      <c r="BW40" s="18">
        <v>8.6372410144306393E-3</v>
      </c>
      <c r="BX40" s="18">
        <v>1.9568829924935981E-2</v>
      </c>
      <c r="BY40" s="18">
        <v>9.1294407200434823E-3</v>
      </c>
      <c r="BZ40" s="18">
        <v>3.173164569810958E-2</v>
      </c>
      <c r="CA40" s="18">
        <v>1.186217927828544E-2</v>
      </c>
      <c r="CB40" s="18">
        <v>3.9276101380040319E-2</v>
      </c>
      <c r="CC40" s="18">
        <v>1.833613867207641E-2</v>
      </c>
    </row>
    <row r="42" spans="2:81" ht="72.5" x14ac:dyDescent="0.35">
      <c r="B42" s="14" t="s">
        <v>105</v>
      </c>
    </row>
    <row r="43" spans="2:81" x14ac:dyDescent="0.35">
      <c r="B43" s="15" t="s">
        <v>17</v>
      </c>
    </row>
    <row r="44" spans="2:81" x14ac:dyDescent="0.35">
      <c r="B44" s="11" t="s">
        <v>95</v>
      </c>
      <c r="C44" s="16">
        <v>1906</v>
      </c>
      <c r="D44" s="16">
        <v>245</v>
      </c>
      <c r="E44" s="16">
        <v>322</v>
      </c>
      <c r="F44" s="16">
        <v>330</v>
      </c>
      <c r="G44" s="16">
        <v>336</v>
      </c>
      <c r="H44" s="16">
        <v>276</v>
      </c>
      <c r="I44" s="16">
        <v>397</v>
      </c>
      <c r="K44" s="16">
        <v>942</v>
      </c>
      <c r="L44" s="16">
        <v>959</v>
      </c>
      <c r="N44" s="16">
        <v>158</v>
      </c>
      <c r="O44" s="16">
        <v>63</v>
      </c>
      <c r="P44" s="16">
        <v>96</v>
      </c>
      <c r="Q44" s="16">
        <v>78</v>
      </c>
      <c r="R44" s="16">
        <v>211</v>
      </c>
      <c r="S44" s="16">
        <v>156</v>
      </c>
      <c r="T44" s="16">
        <v>138</v>
      </c>
      <c r="U44" s="16">
        <v>178</v>
      </c>
      <c r="V44" s="16">
        <v>270</v>
      </c>
      <c r="W44" s="16">
        <v>232</v>
      </c>
      <c r="X44" s="16">
        <v>160</v>
      </c>
      <c r="Y44" s="16">
        <v>166</v>
      </c>
      <c r="AA44" s="16">
        <v>527</v>
      </c>
      <c r="AB44" s="16">
        <v>481</v>
      </c>
      <c r="AC44" s="16">
        <v>429</v>
      </c>
      <c r="AD44" s="16">
        <v>463</v>
      </c>
      <c r="AF44" s="16">
        <v>27</v>
      </c>
      <c r="AG44" s="16">
        <v>98</v>
      </c>
      <c r="AH44" s="16">
        <v>113</v>
      </c>
      <c r="AI44" s="16">
        <v>112</v>
      </c>
      <c r="AJ44" s="16">
        <v>174</v>
      </c>
      <c r="AK44" s="16">
        <v>207</v>
      </c>
      <c r="AL44" s="16">
        <v>170</v>
      </c>
      <c r="AM44" s="16">
        <v>133</v>
      </c>
      <c r="AN44" s="16">
        <v>100</v>
      </c>
      <c r="AO44" s="16">
        <v>131</v>
      </c>
      <c r="AP44" s="16">
        <v>193</v>
      </c>
      <c r="AQ44" s="16">
        <v>93</v>
      </c>
      <c r="AR44" s="16">
        <v>79</v>
      </c>
      <c r="AS44" s="16">
        <v>47</v>
      </c>
      <c r="AT44" s="16">
        <v>48</v>
      </c>
      <c r="AU44" s="16">
        <v>122</v>
      </c>
      <c r="AV44" s="16">
        <v>59</v>
      </c>
      <c r="AX44" s="16">
        <v>1557</v>
      </c>
      <c r="AY44" s="16">
        <v>338</v>
      </c>
      <c r="BA44" s="16">
        <v>1221</v>
      </c>
      <c r="BB44" s="16">
        <v>685</v>
      </c>
      <c r="BD44" s="16">
        <v>474</v>
      </c>
      <c r="BE44" s="16">
        <v>416</v>
      </c>
      <c r="BF44" s="16">
        <v>224</v>
      </c>
      <c r="BG44" s="16">
        <v>439</v>
      </c>
      <c r="BH44" s="16">
        <v>242</v>
      </c>
      <c r="BI44" s="16">
        <v>51</v>
      </c>
      <c r="BJ44" s="16">
        <v>60</v>
      </c>
      <c r="BL44" s="16">
        <v>334</v>
      </c>
      <c r="BM44" s="16">
        <v>619</v>
      </c>
      <c r="BN44" s="16">
        <v>136</v>
      </c>
      <c r="BO44" s="16">
        <v>105</v>
      </c>
      <c r="BP44" s="16">
        <v>257</v>
      </c>
      <c r="BQ44" s="16">
        <v>42</v>
      </c>
      <c r="BR44" s="16">
        <v>49</v>
      </c>
      <c r="BS44" s="16">
        <v>364</v>
      </c>
      <c r="BU44" s="16">
        <v>279</v>
      </c>
      <c r="BV44" s="16">
        <v>479</v>
      </c>
      <c r="BW44" s="16">
        <v>122</v>
      </c>
      <c r="BX44" s="16">
        <v>151</v>
      </c>
      <c r="BY44" s="16">
        <v>421</v>
      </c>
      <c r="BZ44" s="16">
        <v>64</v>
      </c>
      <c r="CA44" s="16">
        <v>123</v>
      </c>
      <c r="CB44" s="16">
        <v>156</v>
      </c>
      <c r="CC44" s="16">
        <v>111</v>
      </c>
    </row>
    <row r="45" spans="2:81" x14ac:dyDescent="0.35">
      <c r="B45" s="12" t="s">
        <v>96</v>
      </c>
      <c r="C45" s="16">
        <v>1910</v>
      </c>
      <c r="D45" s="16">
        <v>202</v>
      </c>
      <c r="E45" s="16">
        <v>325</v>
      </c>
      <c r="F45" s="16">
        <v>324</v>
      </c>
      <c r="G45" s="16">
        <v>294</v>
      </c>
      <c r="H45" s="16">
        <v>309</v>
      </c>
      <c r="I45" s="16">
        <v>457</v>
      </c>
      <c r="K45" s="16">
        <v>921</v>
      </c>
      <c r="L45" s="16">
        <v>983</v>
      </c>
      <c r="N45" s="16">
        <v>157</v>
      </c>
      <c r="O45" s="16">
        <v>52</v>
      </c>
      <c r="P45" s="16">
        <v>89</v>
      </c>
      <c r="Q45" s="16">
        <v>77</v>
      </c>
      <c r="R45" s="16">
        <v>212</v>
      </c>
      <c r="S45" s="16">
        <v>155</v>
      </c>
      <c r="T45" s="16">
        <v>140</v>
      </c>
      <c r="U45" s="16">
        <v>167</v>
      </c>
      <c r="V45" s="16">
        <v>248</v>
      </c>
      <c r="W45" s="16">
        <v>264</v>
      </c>
      <c r="X45" s="16">
        <v>165</v>
      </c>
      <c r="Y45" s="16">
        <v>180</v>
      </c>
      <c r="AA45" s="16">
        <v>514</v>
      </c>
      <c r="AB45" s="16">
        <v>496</v>
      </c>
      <c r="AC45" s="16">
        <v>419</v>
      </c>
      <c r="AD45" s="16">
        <v>477</v>
      </c>
      <c r="AF45" s="16">
        <v>25</v>
      </c>
      <c r="AG45" s="16">
        <v>96</v>
      </c>
      <c r="AH45" s="16">
        <v>115</v>
      </c>
      <c r="AI45" s="16">
        <v>117</v>
      </c>
      <c r="AJ45" s="16">
        <v>175</v>
      </c>
      <c r="AK45" s="16">
        <v>213</v>
      </c>
      <c r="AL45" s="16">
        <v>169</v>
      </c>
      <c r="AM45" s="16">
        <v>134</v>
      </c>
      <c r="AN45" s="16">
        <v>99</v>
      </c>
      <c r="AO45" s="16">
        <v>131</v>
      </c>
      <c r="AP45" s="16">
        <v>193</v>
      </c>
      <c r="AQ45" s="16">
        <v>94</v>
      </c>
      <c r="AR45" s="16">
        <v>79</v>
      </c>
      <c r="AS45" s="16">
        <v>46</v>
      </c>
      <c r="AT45" s="16">
        <v>46</v>
      </c>
      <c r="AU45" s="16">
        <v>118</v>
      </c>
      <c r="AV45" s="16">
        <v>59</v>
      </c>
      <c r="AX45" s="16">
        <v>1583</v>
      </c>
      <c r="AY45" s="16">
        <v>316</v>
      </c>
      <c r="BA45" s="16">
        <v>1241</v>
      </c>
      <c r="BB45" s="16">
        <v>669</v>
      </c>
      <c r="BD45" s="16">
        <v>490</v>
      </c>
      <c r="BE45" s="16">
        <v>410</v>
      </c>
      <c r="BF45" s="16">
        <v>226</v>
      </c>
      <c r="BG45" s="16">
        <v>430</v>
      </c>
      <c r="BH45" s="16">
        <v>237</v>
      </c>
      <c r="BI45" s="16">
        <v>51</v>
      </c>
      <c r="BJ45" s="16">
        <v>65</v>
      </c>
      <c r="BL45" s="16">
        <v>349</v>
      </c>
      <c r="BM45" s="16">
        <v>614</v>
      </c>
      <c r="BN45" s="16">
        <v>143</v>
      </c>
      <c r="BO45" s="16">
        <v>101</v>
      </c>
      <c r="BP45" s="16">
        <v>257</v>
      </c>
      <c r="BQ45" s="16">
        <v>42</v>
      </c>
      <c r="BR45" s="16">
        <v>47</v>
      </c>
      <c r="BS45" s="16">
        <v>356</v>
      </c>
      <c r="BU45" s="16">
        <v>288</v>
      </c>
      <c r="BV45" s="16">
        <v>472</v>
      </c>
      <c r="BW45" s="16">
        <v>126</v>
      </c>
      <c r="BX45" s="16">
        <v>142</v>
      </c>
      <c r="BY45" s="16">
        <v>432</v>
      </c>
      <c r="BZ45" s="16">
        <v>64</v>
      </c>
      <c r="CA45" s="16">
        <v>123</v>
      </c>
      <c r="CB45" s="16">
        <v>159</v>
      </c>
      <c r="CC45" s="16">
        <v>106</v>
      </c>
    </row>
    <row r="46" spans="2:81" x14ac:dyDescent="0.35">
      <c r="B46" s="17" t="s">
        <v>97</v>
      </c>
      <c r="C46" s="18">
        <v>4.7756118118429849E-2</v>
      </c>
      <c r="D46" s="18">
        <v>6.2747239713223879E-2</v>
      </c>
      <c r="E46" s="18">
        <v>6.2341626971763132E-2</v>
      </c>
      <c r="F46" s="18">
        <v>5.7011882340176019E-2</v>
      </c>
      <c r="G46" s="18">
        <v>7.7175638890407045E-2</v>
      </c>
      <c r="H46" s="18">
        <v>2.135208799028248E-2</v>
      </c>
      <c r="I46" s="18">
        <v>2.312077047907286E-2</v>
      </c>
      <c r="K46" s="18">
        <v>4.6840671083996768E-2</v>
      </c>
      <c r="L46" s="18">
        <v>4.8849859682014378E-2</v>
      </c>
      <c r="N46" s="18">
        <v>5.4751195751954473E-2</v>
      </c>
      <c r="O46" s="18">
        <v>7.7817974507228174E-2</v>
      </c>
      <c r="P46" s="18">
        <v>4.2779692167634949E-2</v>
      </c>
      <c r="Q46" s="18">
        <v>2.8716922566188269E-2</v>
      </c>
      <c r="R46" s="18">
        <v>5.9440079161427191E-2</v>
      </c>
      <c r="S46" s="18">
        <v>5.9495599798169277E-2</v>
      </c>
      <c r="T46" s="18">
        <v>2.9956214042769928E-2</v>
      </c>
      <c r="U46" s="18">
        <v>3.8250115446521023E-2</v>
      </c>
      <c r="V46" s="18">
        <v>6.8308856078574454E-2</v>
      </c>
      <c r="W46" s="18">
        <v>2.4702855969924779E-2</v>
      </c>
      <c r="X46" s="18">
        <v>5.4632250001782373E-2</v>
      </c>
      <c r="Y46" s="18">
        <v>4.156019676819428E-2</v>
      </c>
      <c r="AA46" s="18">
        <v>4.5453725833630582E-2</v>
      </c>
      <c r="AB46" s="18">
        <v>3.7163451251661588E-2</v>
      </c>
      <c r="AC46" s="18">
        <v>4.2745838861283927E-2</v>
      </c>
      <c r="AD46" s="18">
        <v>6.6014008084277362E-2</v>
      </c>
      <c r="AF46" s="18">
        <v>0.14874768703643479</v>
      </c>
      <c r="AG46" s="18">
        <v>0.10326709072450579</v>
      </c>
      <c r="AH46" s="18">
        <v>8.9601670189236773E-2</v>
      </c>
      <c r="AI46" s="18">
        <v>2.8298198522193931E-2</v>
      </c>
      <c r="AJ46" s="18">
        <v>5.6660605746302398E-2</v>
      </c>
      <c r="AK46" s="18">
        <v>5.4367524346813509E-2</v>
      </c>
      <c r="AL46" s="18">
        <v>5.7153603722084771E-2</v>
      </c>
      <c r="AM46" s="18">
        <v>1.410706264816346E-2</v>
      </c>
      <c r="AN46" s="18">
        <v>2.6622149101123479E-2</v>
      </c>
      <c r="AO46" s="18">
        <v>2.7774826231299971E-2</v>
      </c>
      <c r="AP46" s="18">
        <v>6.6278521244249516E-2</v>
      </c>
      <c r="AQ46" s="18">
        <v>2.650164921466857E-2</v>
      </c>
      <c r="AR46" s="18">
        <v>1.15140714717899E-2</v>
      </c>
      <c r="AS46" s="18">
        <v>3.8642451412908223E-2</v>
      </c>
      <c r="AT46" s="18">
        <v>0</v>
      </c>
      <c r="AU46" s="18">
        <v>5.6057877513351027E-2</v>
      </c>
      <c r="AV46" s="18">
        <v>0</v>
      </c>
      <c r="AX46" s="18">
        <v>4.5724917931424483E-2</v>
      </c>
      <c r="AY46" s="18">
        <v>5.9490401892558269E-2</v>
      </c>
      <c r="BA46" s="18">
        <v>5.2856840493583593E-2</v>
      </c>
      <c r="BB46" s="18">
        <v>3.8292558174540137E-2</v>
      </c>
      <c r="BD46" s="18">
        <v>5.2435089009838967E-2</v>
      </c>
      <c r="BE46" s="18">
        <v>5.5934600989131909E-2</v>
      </c>
      <c r="BF46" s="18">
        <v>4.5332220244753113E-2</v>
      </c>
      <c r="BG46" s="18">
        <v>3.5123924851140402E-2</v>
      </c>
      <c r="BH46" s="18">
        <v>5.1542168298921671E-2</v>
      </c>
      <c r="BI46" s="18">
        <v>9.7104484813645281E-2</v>
      </c>
      <c r="BJ46" s="18">
        <v>0</v>
      </c>
      <c r="BL46" s="18">
        <v>5.7351264121319002E-2</v>
      </c>
      <c r="BM46" s="18">
        <v>5.2618310181155439E-2</v>
      </c>
      <c r="BN46" s="18">
        <v>6.5164298064950953E-3</v>
      </c>
      <c r="BO46" s="18">
        <v>9.3718481432574899E-2</v>
      </c>
      <c r="BP46" s="18">
        <v>2.8610872421581779E-2</v>
      </c>
      <c r="BQ46" s="18">
        <v>4.0441811747186369E-2</v>
      </c>
      <c r="BR46" s="18">
        <v>1.710796905491432E-2</v>
      </c>
      <c r="BS46" s="18">
        <v>5.22470577288245E-2</v>
      </c>
      <c r="BU46" s="18">
        <v>6.9636120342812649E-2</v>
      </c>
      <c r="BV46" s="18">
        <v>5.236225107175483E-2</v>
      </c>
      <c r="BW46" s="18">
        <v>2.4006109427098101E-2</v>
      </c>
      <c r="BX46" s="18">
        <v>5.2855722031803019E-2</v>
      </c>
      <c r="BY46" s="18">
        <v>4.0227888251360817E-2</v>
      </c>
      <c r="BZ46" s="18">
        <v>7.2430059032284194E-2</v>
      </c>
      <c r="CA46" s="18">
        <v>4.6471720759018877E-2</v>
      </c>
      <c r="CB46" s="18">
        <v>2.7845451987541289E-2</v>
      </c>
      <c r="CC46" s="18">
        <v>3.6438236841065119E-2</v>
      </c>
    </row>
    <row r="47" spans="2:81" x14ac:dyDescent="0.35">
      <c r="B47" s="17" t="s">
        <v>98</v>
      </c>
      <c r="C47" s="18">
        <v>0.1079200459363121</v>
      </c>
      <c r="D47" s="18">
        <v>0.13983315589105871</v>
      </c>
      <c r="E47" s="18">
        <v>0.18241326114210271</v>
      </c>
      <c r="F47" s="18">
        <v>0.12512514525810359</v>
      </c>
      <c r="G47" s="18">
        <v>8.3057126066847453E-2</v>
      </c>
      <c r="H47" s="18">
        <v>7.925720458272624E-2</v>
      </c>
      <c r="I47" s="18">
        <v>6.402577836298555E-2</v>
      </c>
      <c r="K47" s="18">
        <v>9.52292605595986E-2</v>
      </c>
      <c r="L47" s="18">
        <v>0.1193251706819321</v>
      </c>
      <c r="N47" s="18">
        <v>0.13398531756668469</v>
      </c>
      <c r="O47" s="18">
        <v>9.3613273650594311E-2</v>
      </c>
      <c r="P47" s="18">
        <v>9.7328423525127092E-2</v>
      </c>
      <c r="Q47" s="18">
        <v>0.12946178699538249</v>
      </c>
      <c r="R47" s="18">
        <v>9.6970221907024617E-2</v>
      </c>
      <c r="S47" s="18">
        <v>5.9982148728256662E-2</v>
      </c>
      <c r="T47" s="18">
        <v>0.14033121643019039</v>
      </c>
      <c r="U47" s="18">
        <v>0.13573478577336059</v>
      </c>
      <c r="V47" s="18">
        <v>0.1091073172312627</v>
      </c>
      <c r="W47" s="18">
        <v>9.2392629996591355E-2</v>
      </c>
      <c r="X47" s="18">
        <v>8.8890362414186339E-2</v>
      </c>
      <c r="Y47" s="18">
        <v>0.12708351450326771</v>
      </c>
      <c r="AA47" s="18">
        <v>0.1191638765145573</v>
      </c>
      <c r="AB47" s="18">
        <v>0.1141302610526897</v>
      </c>
      <c r="AC47" s="18">
        <v>9.6651548882590838E-2</v>
      </c>
      <c r="AD47" s="18">
        <v>9.8935228835487179E-2</v>
      </c>
      <c r="AF47" s="18">
        <v>8.0057283752818689E-2</v>
      </c>
      <c r="AG47" s="18">
        <v>0.1258976837089264</v>
      </c>
      <c r="AH47" s="18">
        <v>0.1112422212963549</v>
      </c>
      <c r="AI47" s="18">
        <v>7.5198035318767897E-2</v>
      </c>
      <c r="AJ47" s="18">
        <v>9.5320081203697879E-2</v>
      </c>
      <c r="AK47" s="18">
        <v>9.5889011305960212E-2</v>
      </c>
      <c r="AL47" s="18">
        <v>0.14204502006780001</v>
      </c>
      <c r="AM47" s="18">
        <v>0.10519123699590351</v>
      </c>
      <c r="AN47" s="18">
        <v>0.1042792963873085</v>
      </c>
      <c r="AO47" s="18">
        <v>8.2870596046935044E-2</v>
      </c>
      <c r="AP47" s="18">
        <v>6.2343413975796548E-2</v>
      </c>
      <c r="AQ47" s="18">
        <v>0.14521377113572981</v>
      </c>
      <c r="AR47" s="18">
        <v>0.1152751732248188</v>
      </c>
      <c r="AS47" s="18">
        <v>0.21851441942448169</v>
      </c>
      <c r="AT47" s="18">
        <v>0.12550577705955601</v>
      </c>
      <c r="AU47" s="18">
        <v>0.15579575504009591</v>
      </c>
      <c r="AV47" s="18">
        <v>8.4928789204504404E-2</v>
      </c>
      <c r="AX47" s="18">
        <v>0.10027314707749629</v>
      </c>
      <c r="AY47" s="18">
        <v>0.14675776283660599</v>
      </c>
      <c r="BA47" s="18">
        <v>0.10347958733018479</v>
      </c>
      <c r="BB47" s="18">
        <v>0.1161585939510294</v>
      </c>
      <c r="BD47" s="18">
        <v>8.6437743269037026E-2</v>
      </c>
      <c r="BE47" s="18">
        <v>9.7976808473953958E-2</v>
      </c>
      <c r="BF47" s="18">
        <v>9.5875751349127541E-2</v>
      </c>
      <c r="BG47" s="18">
        <v>0.127500581840609</v>
      </c>
      <c r="BH47" s="18">
        <v>0.15940575067957349</v>
      </c>
      <c r="BI47" s="18">
        <v>9.3575686492408494E-2</v>
      </c>
      <c r="BJ47" s="18">
        <v>6.7961624913211963E-2</v>
      </c>
      <c r="BL47" s="18">
        <v>6.3425217167558598E-2</v>
      </c>
      <c r="BM47" s="18">
        <v>0.13632055944766089</v>
      </c>
      <c r="BN47" s="18">
        <v>0.1096240679444572</v>
      </c>
      <c r="BO47" s="18">
        <v>0.14062953546328841</v>
      </c>
      <c r="BP47" s="18">
        <v>9.8659587160017839E-2</v>
      </c>
      <c r="BQ47" s="18">
        <v>0.11811297687082641</v>
      </c>
      <c r="BR47" s="18">
        <v>0.1057160497325058</v>
      </c>
      <c r="BS47" s="18">
        <v>9.83810509446187E-2</v>
      </c>
      <c r="BU47" s="18">
        <v>0.1004730810348694</v>
      </c>
      <c r="BV47" s="18">
        <v>0.15220369066016709</v>
      </c>
      <c r="BW47" s="18">
        <v>0.1015500461734342</v>
      </c>
      <c r="BX47" s="18">
        <v>0.20676536996078049</v>
      </c>
      <c r="BY47" s="18">
        <v>6.5581117201263389E-2</v>
      </c>
      <c r="BZ47" s="18">
        <v>0.12733498677782129</v>
      </c>
      <c r="CA47" s="18">
        <v>7.1338361474117901E-2</v>
      </c>
      <c r="CB47" s="18">
        <v>7.8562724707729029E-2</v>
      </c>
      <c r="CC47" s="18">
        <v>5.3085179795703513E-2</v>
      </c>
    </row>
    <row r="48" spans="2:81" ht="29" x14ac:dyDescent="0.35">
      <c r="B48" s="17" t="s">
        <v>99</v>
      </c>
      <c r="C48" s="18">
        <v>0.26160474335320411</v>
      </c>
      <c r="D48" s="18">
        <v>0.31754214946466242</v>
      </c>
      <c r="E48" s="18">
        <v>0.36586513545617738</v>
      </c>
      <c r="F48" s="18">
        <v>0.30115966549419898</v>
      </c>
      <c r="G48" s="18">
        <v>0.26312008762502059</v>
      </c>
      <c r="H48" s="18">
        <v>0.1996743936124645</v>
      </c>
      <c r="I48" s="18">
        <v>0.17559952951493149</v>
      </c>
      <c r="K48" s="18">
        <v>0.24566097043269089</v>
      </c>
      <c r="L48" s="18">
        <v>0.27783660485913098</v>
      </c>
      <c r="N48" s="18">
        <v>0.28821329950471808</v>
      </c>
      <c r="O48" s="18">
        <v>0.18890011681996999</v>
      </c>
      <c r="P48" s="18">
        <v>0.30228997512446248</v>
      </c>
      <c r="Q48" s="18">
        <v>0.26277889968768081</v>
      </c>
      <c r="R48" s="18">
        <v>0.28011761896862031</v>
      </c>
      <c r="S48" s="18">
        <v>0.25479726404322028</v>
      </c>
      <c r="T48" s="18">
        <v>0.24892326932476619</v>
      </c>
      <c r="U48" s="18">
        <v>0.25521910030238931</v>
      </c>
      <c r="V48" s="18">
        <v>0.2719740551968502</v>
      </c>
      <c r="W48" s="18">
        <v>0.22428359340089671</v>
      </c>
      <c r="X48" s="18">
        <v>0.30664623403718899</v>
      </c>
      <c r="Y48" s="18">
        <v>0.2377896873064036</v>
      </c>
      <c r="AA48" s="18">
        <v>0.27459144237654609</v>
      </c>
      <c r="AB48" s="18">
        <v>0.25220671758156737</v>
      </c>
      <c r="AC48" s="18">
        <v>0.28717351911494132</v>
      </c>
      <c r="AD48" s="18">
        <v>0.23586571861908509</v>
      </c>
      <c r="AF48" s="18">
        <v>0.23915428457978949</v>
      </c>
      <c r="AG48" s="18">
        <v>0.2722861013055381</v>
      </c>
      <c r="AH48" s="18">
        <v>0.19911412752007551</v>
      </c>
      <c r="AI48" s="18">
        <v>0.25237922911465638</v>
      </c>
      <c r="AJ48" s="18">
        <v>0.28478308030370081</v>
      </c>
      <c r="AK48" s="18">
        <v>0.27078796830243729</v>
      </c>
      <c r="AL48" s="18">
        <v>0.27653268335836428</v>
      </c>
      <c r="AM48" s="18">
        <v>0.19988831306415</v>
      </c>
      <c r="AN48" s="18">
        <v>0.29642242373377142</v>
      </c>
      <c r="AO48" s="18">
        <v>0.2420325524130888</v>
      </c>
      <c r="AP48" s="18">
        <v>0.26646409827071588</v>
      </c>
      <c r="AQ48" s="18">
        <v>0.28714805855560699</v>
      </c>
      <c r="AR48" s="18">
        <v>0.29624126078957608</v>
      </c>
      <c r="AS48" s="18">
        <v>0.23188356404010191</v>
      </c>
      <c r="AT48" s="18">
        <v>0.28016208157262762</v>
      </c>
      <c r="AU48" s="18">
        <v>0.31923526910167321</v>
      </c>
      <c r="AV48" s="18">
        <v>0.16473531171454639</v>
      </c>
      <c r="AX48" s="18">
        <v>0.25569658544861101</v>
      </c>
      <c r="AY48" s="18">
        <v>0.29062155695944641</v>
      </c>
      <c r="BA48" s="18">
        <v>0.25963292723405318</v>
      </c>
      <c r="BB48" s="18">
        <v>0.26526312714072592</v>
      </c>
      <c r="BD48" s="18">
        <v>0.20667020952498211</v>
      </c>
      <c r="BE48" s="18">
        <v>0.29319302244997553</v>
      </c>
      <c r="BF48" s="18">
        <v>0.25994414835445939</v>
      </c>
      <c r="BG48" s="18">
        <v>0.26745962500482767</v>
      </c>
      <c r="BH48" s="18">
        <v>0.29348811135343261</v>
      </c>
      <c r="BI48" s="18">
        <v>0.44329758982870621</v>
      </c>
      <c r="BJ48" s="18">
        <v>0.18387911665704801</v>
      </c>
      <c r="BL48" s="18">
        <v>0.23191110067786549</v>
      </c>
      <c r="BM48" s="18">
        <v>0.27731896449968652</v>
      </c>
      <c r="BN48" s="18">
        <v>0.21658136088036781</v>
      </c>
      <c r="BO48" s="18">
        <v>0.29007408912627031</v>
      </c>
      <c r="BP48" s="18">
        <v>0.26931162112621038</v>
      </c>
      <c r="BQ48" s="18">
        <v>0.34554641255322971</v>
      </c>
      <c r="BR48" s="18">
        <v>0.25164188687678363</v>
      </c>
      <c r="BS48" s="18">
        <v>0.25950043377094179</v>
      </c>
      <c r="BU48" s="18">
        <v>0.23601020060333039</v>
      </c>
      <c r="BV48" s="18">
        <v>0.27692410226185349</v>
      </c>
      <c r="BW48" s="18">
        <v>0.24025019912156589</v>
      </c>
      <c r="BX48" s="18">
        <v>0.25240746245262541</v>
      </c>
      <c r="BY48" s="18">
        <v>0.2876501499149976</v>
      </c>
      <c r="BZ48" s="18">
        <v>0.31872281096390248</v>
      </c>
      <c r="CA48" s="18">
        <v>0.26950575259436022</v>
      </c>
      <c r="CB48" s="18">
        <v>0.22708375758999619</v>
      </c>
      <c r="CC48" s="18">
        <v>0.2025542206525425</v>
      </c>
    </row>
    <row r="49" spans="2:81" x14ac:dyDescent="0.35">
      <c r="B49" s="17" t="s">
        <v>100</v>
      </c>
      <c r="C49" s="18">
        <v>0.20946931313222669</v>
      </c>
      <c r="D49" s="18">
        <v>0.2405994510564369</v>
      </c>
      <c r="E49" s="18">
        <v>0.21651352952568109</v>
      </c>
      <c r="F49" s="18">
        <v>0.27151874437614121</v>
      </c>
      <c r="G49" s="18">
        <v>0.17330818388631589</v>
      </c>
      <c r="H49" s="18">
        <v>0.20118521385179769</v>
      </c>
      <c r="I49" s="18">
        <v>0.17556271036687229</v>
      </c>
      <c r="K49" s="18">
        <v>0.189043356710621</v>
      </c>
      <c r="L49" s="18">
        <v>0.22875118614555351</v>
      </c>
      <c r="N49" s="18">
        <v>0.1860627107742471</v>
      </c>
      <c r="O49" s="18">
        <v>0.30446365209498522</v>
      </c>
      <c r="P49" s="18">
        <v>0.1470707830109543</v>
      </c>
      <c r="Q49" s="18">
        <v>0.1774937081994846</v>
      </c>
      <c r="R49" s="18">
        <v>0.22274417763627491</v>
      </c>
      <c r="S49" s="18">
        <v>0.25641132305512271</v>
      </c>
      <c r="T49" s="18">
        <v>0.30873259827064792</v>
      </c>
      <c r="U49" s="18">
        <v>0.20234420908142489</v>
      </c>
      <c r="V49" s="18">
        <v>0.21730621752655821</v>
      </c>
      <c r="W49" s="18">
        <v>0.18399757455233151</v>
      </c>
      <c r="X49" s="18">
        <v>0.21128157422227151</v>
      </c>
      <c r="Y49" s="18">
        <v>0.14522218348739269</v>
      </c>
      <c r="AA49" s="18">
        <v>0.22202022257780321</v>
      </c>
      <c r="AB49" s="18">
        <v>0.20796139856713311</v>
      </c>
      <c r="AC49" s="18">
        <v>0.22566253605351111</v>
      </c>
      <c r="AD49" s="18">
        <v>0.18487310148245301</v>
      </c>
      <c r="AF49" s="18">
        <v>0.29970765929019888</v>
      </c>
      <c r="AG49" s="18">
        <v>0.13733141628816239</v>
      </c>
      <c r="AH49" s="18">
        <v>0.15502197116748179</v>
      </c>
      <c r="AI49" s="18">
        <v>0.18969429111858971</v>
      </c>
      <c r="AJ49" s="18">
        <v>0.19825733984886099</v>
      </c>
      <c r="AK49" s="18">
        <v>0.21431179364797359</v>
      </c>
      <c r="AL49" s="18">
        <v>0.1986025445279779</v>
      </c>
      <c r="AM49" s="18">
        <v>0.2369711989855755</v>
      </c>
      <c r="AN49" s="18">
        <v>0.2285877564965226</v>
      </c>
      <c r="AO49" s="18">
        <v>0.19510270551523701</v>
      </c>
      <c r="AP49" s="18">
        <v>0.21162722886469409</v>
      </c>
      <c r="AQ49" s="18">
        <v>0.1997154712486626</v>
      </c>
      <c r="AR49" s="18">
        <v>0.17962764151068819</v>
      </c>
      <c r="AS49" s="18">
        <v>0.19480022564081609</v>
      </c>
      <c r="AT49" s="18">
        <v>0.32246487039579141</v>
      </c>
      <c r="AU49" s="18">
        <v>0.3056979755914524</v>
      </c>
      <c r="AV49" s="18">
        <v>0.19836239012123261</v>
      </c>
      <c r="AX49" s="18">
        <v>0.1929820923499953</v>
      </c>
      <c r="AY49" s="18">
        <v>0.28939091537149642</v>
      </c>
      <c r="BA49" s="18">
        <v>0.2197467220272277</v>
      </c>
      <c r="BB49" s="18">
        <v>0.19040125414131251</v>
      </c>
      <c r="BD49" s="18">
        <v>0.20854997425977659</v>
      </c>
      <c r="BE49" s="18">
        <v>0.21263119316720211</v>
      </c>
      <c r="BF49" s="18">
        <v>0.24686594139189769</v>
      </c>
      <c r="BG49" s="18">
        <v>0.19937083274942771</v>
      </c>
      <c r="BH49" s="18">
        <v>0.20389503962435229</v>
      </c>
      <c r="BI49" s="18">
        <v>0.21626092556166021</v>
      </c>
      <c r="BJ49" s="18">
        <v>0.1479354410820419</v>
      </c>
      <c r="BL49" s="18">
        <v>0.20069141710748159</v>
      </c>
      <c r="BM49" s="18">
        <v>0.22937842121696109</v>
      </c>
      <c r="BN49" s="18">
        <v>0.2389510180719642</v>
      </c>
      <c r="BO49" s="18">
        <v>0.15100364903085989</v>
      </c>
      <c r="BP49" s="18">
        <v>0.2096083419344742</v>
      </c>
      <c r="BQ49" s="18">
        <v>0.186596521130308</v>
      </c>
      <c r="BR49" s="18">
        <v>0.27544000012772751</v>
      </c>
      <c r="BS49" s="18">
        <v>0.1822839985731825</v>
      </c>
      <c r="BU49" s="18">
        <v>0.211066335664197</v>
      </c>
      <c r="BV49" s="18">
        <v>0.2186498825221416</v>
      </c>
      <c r="BW49" s="18">
        <v>0.19815771893388839</v>
      </c>
      <c r="BX49" s="18">
        <v>0.2179911576853516</v>
      </c>
      <c r="BY49" s="18">
        <v>0.21599959828078169</v>
      </c>
      <c r="BZ49" s="18">
        <v>0.21661014281363</v>
      </c>
      <c r="CA49" s="18">
        <v>0.18619673329985109</v>
      </c>
      <c r="CB49" s="18">
        <v>0.1376782182628101</v>
      </c>
      <c r="CC49" s="18">
        <v>0.27013090076071877</v>
      </c>
    </row>
    <row r="50" spans="2:81" x14ac:dyDescent="0.35">
      <c r="B50" s="17" t="s">
        <v>101</v>
      </c>
      <c r="C50" s="18">
        <v>0.15865773548422879</v>
      </c>
      <c r="D50" s="18">
        <v>0.14434407658920281</v>
      </c>
      <c r="E50" s="18">
        <v>8.976224018501483E-2</v>
      </c>
      <c r="F50" s="18">
        <v>9.7704908936957713E-2</v>
      </c>
      <c r="G50" s="18">
        <v>0.18633866248577419</v>
      </c>
      <c r="H50" s="18">
        <v>0.21188320473099731</v>
      </c>
      <c r="I50" s="18">
        <v>0.2033933974041742</v>
      </c>
      <c r="K50" s="18">
        <v>0.1646871340532659</v>
      </c>
      <c r="L50" s="18">
        <v>0.15170784883100411</v>
      </c>
      <c r="N50" s="18">
        <v>0.1402717748051121</v>
      </c>
      <c r="O50" s="18">
        <v>0.22720530880592071</v>
      </c>
      <c r="P50" s="18">
        <v>0.17660695389483741</v>
      </c>
      <c r="Q50" s="18">
        <v>0.19060694304275291</v>
      </c>
      <c r="R50" s="18">
        <v>0.1550257945555843</v>
      </c>
      <c r="S50" s="18">
        <v>0.15843859117909079</v>
      </c>
      <c r="T50" s="18">
        <v>0.13179572521288921</v>
      </c>
      <c r="U50" s="18">
        <v>0.16427603218689979</v>
      </c>
      <c r="V50" s="18">
        <v>0.1518011139725659</v>
      </c>
      <c r="W50" s="18">
        <v>0.17175216188618711</v>
      </c>
      <c r="X50" s="18">
        <v>8.9773128667579527E-2</v>
      </c>
      <c r="Y50" s="18">
        <v>0.20588177852726941</v>
      </c>
      <c r="AA50" s="18">
        <v>0.17581641706780701</v>
      </c>
      <c r="AB50" s="18">
        <v>0.16158817298665579</v>
      </c>
      <c r="AC50" s="18">
        <v>0.15177481355410599</v>
      </c>
      <c r="AD50" s="18">
        <v>0.14436707591813869</v>
      </c>
      <c r="AF50" s="18">
        <v>4.088433271241617E-2</v>
      </c>
      <c r="AG50" s="18">
        <v>0.13088459778439571</v>
      </c>
      <c r="AH50" s="18">
        <v>0.14102372852691761</v>
      </c>
      <c r="AI50" s="18">
        <v>0.14023022646405639</v>
      </c>
      <c r="AJ50" s="18">
        <v>9.9723960920534288E-2</v>
      </c>
      <c r="AK50" s="18">
        <v>0.15874363375261849</v>
      </c>
      <c r="AL50" s="18">
        <v>0.14312066966479389</v>
      </c>
      <c r="AM50" s="18">
        <v>0.21058430087552091</v>
      </c>
      <c r="AN50" s="18">
        <v>0.18282503740277301</v>
      </c>
      <c r="AO50" s="18">
        <v>0.18260371736273701</v>
      </c>
      <c r="AP50" s="18">
        <v>0.19788846992700501</v>
      </c>
      <c r="AQ50" s="18">
        <v>0.21663816426980201</v>
      </c>
      <c r="AR50" s="18">
        <v>0.2198296338889128</v>
      </c>
      <c r="AS50" s="18">
        <v>0.21465881260462291</v>
      </c>
      <c r="AT50" s="18">
        <v>0.120258438710036</v>
      </c>
      <c r="AU50" s="18">
        <v>5.4735892933124239E-2</v>
      </c>
      <c r="AV50" s="18">
        <v>0.22283968285705649</v>
      </c>
      <c r="AX50" s="18">
        <v>0.16424583362492029</v>
      </c>
      <c r="AY50" s="18">
        <v>0.12974321180796869</v>
      </c>
      <c r="BA50" s="18">
        <v>0.17662009604264009</v>
      </c>
      <c r="BB50" s="18">
        <v>0.1253314998305658</v>
      </c>
      <c r="BD50" s="18">
        <v>0.1806466214899862</v>
      </c>
      <c r="BE50" s="18">
        <v>0.14501041093103681</v>
      </c>
      <c r="BF50" s="18">
        <v>0.12813591886180969</v>
      </c>
      <c r="BG50" s="18">
        <v>0.1721458926858194</v>
      </c>
      <c r="BH50" s="18">
        <v>0.15795757845176961</v>
      </c>
      <c r="BI50" s="18">
        <v>8.8553280521225602E-2</v>
      </c>
      <c r="BJ50" s="18">
        <v>0.15339561646295879</v>
      </c>
      <c r="BL50" s="18">
        <v>0.22411602200318739</v>
      </c>
      <c r="BM50" s="18">
        <v>0.14529959809998921</v>
      </c>
      <c r="BN50" s="18">
        <v>0.16396308621550171</v>
      </c>
      <c r="BO50" s="18">
        <v>0.1117520717841774</v>
      </c>
      <c r="BP50" s="18">
        <v>0.15279743970547571</v>
      </c>
      <c r="BQ50" s="18">
        <v>0.1419605298856933</v>
      </c>
      <c r="BR50" s="18">
        <v>4.6048748588499319E-2</v>
      </c>
      <c r="BS50" s="18">
        <v>0.14987911173223389</v>
      </c>
      <c r="BU50" s="18">
        <v>0.1795221600643219</v>
      </c>
      <c r="BV50" s="18">
        <v>0.1191661689318866</v>
      </c>
      <c r="BW50" s="18">
        <v>0.19347349652001411</v>
      </c>
      <c r="BX50" s="18">
        <v>0.13641313864122501</v>
      </c>
      <c r="BY50" s="18">
        <v>0.17222361273579109</v>
      </c>
      <c r="BZ50" s="18">
        <v>0.12631933346053989</v>
      </c>
      <c r="CA50" s="18">
        <v>0.1242064941425144</v>
      </c>
      <c r="CB50" s="18">
        <v>0.19699341661636061</v>
      </c>
      <c r="CC50" s="18">
        <v>0.2129947529982672</v>
      </c>
    </row>
    <row r="51" spans="2:81" x14ac:dyDescent="0.35">
      <c r="B51" s="17" t="s">
        <v>102</v>
      </c>
      <c r="C51" s="18">
        <v>0.2145920439755985</v>
      </c>
      <c r="D51" s="18">
        <v>9.4933927285415193E-2</v>
      </c>
      <c r="E51" s="18">
        <v>8.3104206719260942E-2</v>
      </c>
      <c r="F51" s="18">
        <v>0.14747965359442239</v>
      </c>
      <c r="G51" s="18">
        <v>0.21700030104563489</v>
      </c>
      <c r="H51" s="18">
        <v>0.28664789523173168</v>
      </c>
      <c r="I51" s="18">
        <v>0.35829781387196352</v>
      </c>
      <c r="K51" s="18">
        <v>0.25853860715982679</v>
      </c>
      <c r="L51" s="18">
        <v>0.1735293298003649</v>
      </c>
      <c r="N51" s="18">
        <v>0.19671570159728349</v>
      </c>
      <c r="O51" s="18">
        <v>0.1079996741213016</v>
      </c>
      <c r="P51" s="18">
        <v>0.23392417227698381</v>
      </c>
      <c r="Q51" s="18">
        <v>0.21094173950851119</v>
      </c>
      <c r="R51" s="18">
        <v>0.18570210777106869</v>
      </c>
      <c r="S51" s="18">
        <v>0.21087507319614021</v>
      </c>
      <c r="T51" s="18">
        <v>0.14026097671873641</v>
      </c>
      <c r="U51" s="18">
        <v>0.20417575720940431</v>
      </c>
      <c r="V51" s="18">
        <v>0.18150243999418861</v>
      </c>
      <c r="W51" s="18">
        <v>0.30287118419406872</v>
      </c>
      <c r="X51" s="18">
        <v>0.24877645065699119</v>
      </c>
      <c r="Y51" s="18">
        <v>0.2424626394074722</v>
      </c>
      <c r="AA51" s="18">
        <v>0.16295431562965579</v>
      </c>
      <c r="AB51" s="18">
        <v>0.2269499985602923</v>
      </c>
      <c r="AC51" s="18">
        <v>0.19599174353356691</v>
      </c>
      <c r="AD51" s="18">
        <v>0.26994486706055892</v>
      </c>
      <c r="AF51" s="18">
        <v>0.19144875262834199</v>
      </c>
      <c r="AG51" s="18">
        <v>0.23033311018847161</v>
      </c>
      <c r="AH51" s="18">
        <v>0.30399628129993361</v>
      </c>
      <c r="AI51" s="18">
        <v>0.31420001946173581</v>
      </c>
      <c r="AJ51" s="18">
        <v>0.26525493197690359</v>
      </c>
      <c r="AK51" s="18">
        <v>0.2059000686441968</v>
      </c>
      <c r="AL51" s="18">
        <v>0.1825454786589793</v>
      </c>
      <c r="AM51" s="18">
        <v>0.23325788743068679</v>
      </c>
      <c r="AN51" s="18">
        <v>0.161263336878501</v>
      </c>
      <c r="AO51" s="18">
        <v>0.26961560243070232</v>
      </c>
      <c r="AP51" s="18">
        <v>0.19539826771753899</v>
      </c>
      <c r="AQ51" s="18">
        <v>0.12478288557552999</v>
      </c>
      <c r="AR51" s="18">
        <v>0.177512219114214</v>
      </c>
      <c r="AS51" s="18">
        <v>0.1015005268770693</v>
      </c>
      <c r="AT51" s="18">
        <v>0.15160883226198901</v>
      </c>
      <c r="AU51" s="18">
        <v>0.1084772298203034</v>
      </c>
      <c r="AV51" s="18">
        <v>0.32913382610266029</v>
      </c>
      <c r="AX51" s="18">
        <v>0.2410774235675526</v>
      </c>
      <c r="AY51" s="18">
        <v>8.3996151131924435E-2</v>
      </c>
      <c r="BA51" s="18">
        <v>0.1876638268723107</v>
      </c>
      <c r="BB51" s="18">
        <v>0.26455296676182632</v>
      </c>
      <c r="BD51" s="18">
        <v>0.26526036244637913</v>
      </c>
      <c r="BE51" s="18">
        <v>0.19525396398869971</v>
      </c>
      <c r="BF51" s="18">
        <v>0.2238460197979526</v>
      </c>
      <c r="BG51" s="18">
        <v>0.1983991428681757</v>
      </c>
      <c r="BH51" s="18">
        <v>0.13371135159195041</v>
      </c>
      <c r="BI51" s="18">
        <v>6.1208032782354108E-2</v>
      </c>
      <c r="BJ51" s="18">
        <v>0.44682820088473918</v>
      </c>
      <c r="BL51" s="18">
        <v>0.22250497892258769</v>
      </c>
      <c r="BM51" s="18">
        <v>0.1590641465545467</v>
      </c>
      <c r="BN51" s="18">
        <v>0.26436403708121392</v>
      </c>
      <c r="BO51" s="18">
        <v>0.2128221731628292</v>
      </c>
      <c r="BP51" s="18">
        <v>0.24101213765224011</v>
      </c>
      <c r="BQ51" s="18">
        <v>0.1673417478127564</v>
      </c>
      <c r="BR51" s="18">
        <v>0.30404534561956947</v>
      </c>
      <c r="BS51" s="18">
        <v>0.25770834725019859</v>
      </c>
      <c r="BU51" s="18">
        <v>0.20329210229046871</v>
      </c>
      <c r="BV51" s="18">
        <v>0.1806939045521963</v>
      </c>
      <c r="BW51" s="18">
        <v>0.2425624298239992</v>
      </c>
      <c r="BX51" s="18">
        <v>0.13356714922821461</v>
      </c>
      <c r="BY51" s="18">
        <v>0.21831763361580531</v>
      </c>
      <c r="BZ51" s="18">
        <v>0.13858266695182209</v>
      </c>
      <c r="CA51" s="18">
        <v>0.30228093773013759</v>
      </c>
      <c r="CB51" s="18">
        <v>0.3318364308355628</v>
      </c>
      <c r="CC51" s="18">
        <v>0.22479670895170281</v>
      </c>
    </row>
    <row r="53" spans="2:81" ht="72.5" x14ac:dyDescent="0.35">
      <c r="B53" s="14" t="s">
        <v>106</v>
      </c>
    </row>
    <row r="54" spans="2:81" x14ac:dyDescent="0.35">
      <c r="B54" s="15" t="s">
        <v>17</v>
      </c>
    </row>
    <row r="55" spans="2:81" x14ac:dyDescent="0.35">
      <c r="B55" s="11" t="s">
        <v>95</v>
      </c>
      <c r="C55" s="16">
        <v>1906</v>
      </c>
      <c r="D55" s="16">
        <v>245</v>
      </c>
      <c r="E55" s="16">
        <v>322</v>
      </c>
      <c r="F55" s="16">
        <v>330</v>
      </c>
      <c r="G55" s="16">
        <v>336</v>
      </c>
      <c r="H55" s="16">
        <v>276</v>
      </c>
      <c r="I55" s="16">
        <v>397</v>
      </c>
      <c r="K55" s="16">
        <v>942</v>
      </c>
      <c r="L55" s="16">
        <v>959</v>
      </c>
      <c r="N55" s="16">
        <v>158</v>
      </c>
      <c r="O55" s="16">
        <v>63</v>
      </c>
      <c r="P55" s="16">
        <v>96</v>
      </c>
      <c r="Q55" s="16">
        <v>78</v>
      </c>
      <c r="R55" s="16">
        <v>211</v>
      </c>
      <c r="S55" s="16">
        <v>156</v>
      </c>
      <c r="T55" s="16">
        <v>138</v>
      </c>
      <c r="U55" s="16">
        <v>178</v>
      </c>
      <c r="V55" s="16">
        <v>270</v>
      </c>
      <c r="W55" s="16">
        <v>232</v>
      </c>
      <c r="X55" s="16">
        <v>160</v>
      </c>
      <c r="Y55" s="16">
        <v>166</v>
      </c>
      <c r="AA55" s="16">
        <v>527</v>
      </c>
      <c r="AB55" s="16">
        <v>481</v>
      </c>
      <c r="AC55" s="16">
        <v>429</v>
      </c>
      <c r="AD55" s="16">
        <v>463</v>
      </c>
      <c r="AF55" s="16">
        <v>27</v>
      </c>
      <c r="AG55" s="16">
        <v>98</v>
      </c>
      <c r="AH55" s="16">
        <v>113</v>
      </c>
      <c r="AI55" s="16">
        <v>112</v>
      </c>
      <c r="AJ55" s="16">
        <v>174</v>
      </c>
      <c r="AK55" s="16">
        <v>207</v>
      </c>
      <c r="AL55" s="16">
        <v>170</v>
      </c>
      <c r="AM55" s="16">
        <v>133</v>
      </c>
      <c r="AN55" s="16">
        <v>100</v>
      </c>
      <c r="AO55" s="16">
        <v>131</v>
      </c>
      <c r="AP55" s="16">
        <v>193</v>
      </c>
      <c r="AQ55" s="16">
        <v>93</v>
      </c>
      <c r="AR55" s="16">
        <v>79</v>
      </c>
      <c r="AS55" s="16">
        <v>47</v>
      </c>
      <c r="AT55" s="16">
        <v>48</v>
      </c>
      <c r="AU55" s="16">
        <v>122</v>
      </c>
      <c r="AV55" s="16">
        <v>59</v>
      </c>
      <c r="AX55" s="16">
        <v>1557</v>
      </c>
      <c r="AY55" s="16">
        <v>338</v>
      </c>
      <c r="BA55" s="16">
        <v>1221</v>
      </c>
      <c r="BB55" s="16">
        <v>685</v>
      </c>
      <c r="BD55" s="16">
        <v>474</v>
      </c>
      <c r="BE55" s="16">
        <v>416</v>
      </c>
      <c r="BF55" s="16">
        <v>224</v>
      </c>
      <c r="BG55" s="16">
        <v>439</v>
      </c>
      <c r="BH55" s="16">
        <v>242</v>
      </c>
      <c r="BI55" s="16">
        <v>51</v>
      </c>
      <c r="BJ55" s="16">
        <v>60</v>
      </c>
      <c r="BL55" s="16">
        <v>334</v>
      </c>
      <c r="BM55" s="16">
        <v>619</v>
      </c>
      <c r="BN55" s="16">
        <v>136</v>
      </c>
      <c r="BO55" s="16">
        <v>105</v>
      </c>
      <c r="BP55" s="16">
        <v>257</v>
      </c>
      <c r="BQ55" s="16">
        <v>42</v>
      </c>
      <c r="BR55" s="16">
        <v>49</v>
      </c>
      <c r="BS55" s="16">
        <v>364</v>
      </c>
      <c r="BU55" s="16">
        <v>279</v>
      </c>
      <c r="BV55" s="16">
        <v>479</v>
      </c>
      <c r="BW55" s="16">
        <v>122</v>
      </c>
      <c r="BX55" s="16">
        <v>151</v>
      </c>
      <c r="BY55" s="16">
        <v>421</v>
      </c>
      <c r="BZ55" s="16">
        <v>64</v>
      </c>
      <c r="CA55" s="16">
        <v>123</v>
      </c>
      <c r="CB55" s="16">
        <v>156</v>
      </c>
      <c r="CC55" s="16">
        <v>111</v>
      </c>
    </row>
    <row r="56" spans="2:81" x14ac:dyDescent="0.35">
      <c r="B56" s="12" t="s">
        <v>96</v>
      </c>
      <c r="C56" s="16">
        <v>1910</v>
      </c>
      <c r="D56" s="16">
        <v>202</v>
      </c>
      <c r="E56" s="16">
        <v>325</v>
      </c>
      <c r="F56" s="16">
        <v>324</v>
      </c>
      <c r="G56" s="16">
        <v>294</v>
      </c>
      <c r="H56" s="16">
        <v>309</v>
      </c>
      <c r="I56" s="16">
        <v>457</v>
      </c>
      <c r="K56" s="16">
        <v>921</v>
      </c>
      <c r="L56" s="16">
        <v>983</v>
      </c>
      <c r="N56" s="16">
        <v>157</v>
      </c>
      <c r="O56" s="16">
        <v>52</v>
      </c>
      <c r="P56" s="16">
        <v>89</v>
      </c>
      <c r="Q56" s="16">
        <v>77</v>
      </c>
      <c r="R56" s="16">
        <v>212</v>
      </c>
      <c r="S56" s="16">
        <v>155</v>
      </c>
      <c r="T56" s="16">
        <v>140</v>
      </c>
      <c r="U56" s="16">
        <v>167</v>
      </c>
      <c r="V56" s="16">
        <v>248</v>
      </c>
      <c r="W56" s="16">
        <v>264</v>
      </c>
      <c r="X56" s="16">
        <v>165</v>
      </c>
      <c r="Y56" s="16">
        <v>180</v>
      </c>
      <c r="AA56" s="16">
        <v>514</v>
      </c>
      <c r="AB56" s="16">
        <v>496</v>
      </c>
      <c r="AC56" s="16">
        <v>419</v>
      </c>
      <c r="AD56" s="16">
        <v>477</v>
      </c>
      <c r="AF56" s="16">
        <v>25</v>
      </c>
      <c r="AG56" s="16">
        <v>96</v>
      </c>
      <c r="AH56" s="16">
        <v>115</v>
      </c>
      <c r="AI56" s="16">
        <v>117</v>
      </c>
      <c r="AJ56" s="16">
        <v>175</v>
      </c>
      <c r="AK56" s="16">
        <v>213</v>
      </c>
      <c r="AL56" s="16">
        <v>169</v>
      </c>
      <c r="AM56" s="16">
        <v>134</v>
      </c>
      <c r="AN56" s="16">
        <v>99</v>
      </c>
      <c r="AO56" s="16">
        <v>131</v>
      </c>
      <c r="AP56" s="16">
        <v>193</v>
      </c>
      <c r="AQ56" s="16">
        <v>94</v>
      </c>
      <c r="AR56" s="16">
        <v>79</v>
      </c>
      <c r="AS56" s="16">
        <v>46</v>
      </c>
      <c r="AT56" s="16">
        <v>46</v>
      </c>
      <c r="AU56" s="16">
        <v>118</v>
      </c>
      <c r="AV56" s="16">
        <v>59</v>
      </c>
      <c r="AX56" s="16">
        <v>1583</v>
      </c>
      <c r="AY56" s="16">
        <v>316</v>
      </c>
      <c r="BA56" s="16">
        <v>1241</v>
      </c>
      <c r="BB56" s="16">
        <v>669</v>
      </c>
      <c r="BD56" s="16">
        <v>490</v>
      </c>
      <c r="BE56" s="16">
        <v>410</v>
      </c>
      <c r="BF56" s="16">
        <v>226</v>
      </c>
      <c r="BG56" s="16">
        <v>430</v>
      </c>
      <c r="BH56" s="16">
        <v>237</v>
      </c>
      <c r="BI56" s="16">
        <v>51</v>
      </c>
      <c r="BJ56" s="16">
        <v>65</v>
      </c>
      <c r="BL56" s="16">
        <v>349</v>
      </c>
      <c r="BM56" s="16">
        <v>614</v>
      </c>
      <c r="BN56" s="16">
        <v>143</v>
      </c>
      <c r="BO56" s="16">
        <v>101</v>
      </c>
      <c r="BP56" s="16">
        <v>257</v>
      </c>
      <c r="BQ56" s="16">
        <v>42</v>
      </c>
      <c r="BR56" s="16">
        <v>47</v>
      </c>
      <c r="BS56" s="16">
        <v>356</v>
      </c>
      <c r="BU56" s="16">
        <v>288</v>
      </c>
      <c r="BV56" s="16">
        <v>472</v>
      </c>
      <c r="BW56" s="16">
        <v>126</v>
      </c>
      <c r="BX56" s="16">
        <v>142</v>
      </c>
      <c r="BY56" s="16">
        <v>432</v>
      </c>
      <c r="BZ56" s="16">
        <v>64</v>
      </c>
      <c r="CA56" s="16">
        <v>123</v>
      </c>
      <c r="CB56" s="16">
        <v>159</v>
      </c>
      <c r="CC56" s="16">
        <v>106</v>
      </c>
    </row>
    <row r="57" spans="2:81" x14ac:dyDescent="0.35">
      <c r="B57" s="17" t="s">
        <v>97</v>
      </c>
      <c r="C57" s="18">
        <v>4.1805217229613723E-2</v>
      </c>
      <c r="D57" s="18">
        <v>2.546130943325357E-2</v>
      </c>
      <c r="E57" s="18">
        <v>5.0008861029606257E-2</v>
      </c>
      <c r="F57" s="18">
        <v>4.5371973396891772E-2</v>
      </c>
      <c r="G57" s="18">
        <v>5.5238207136716608E-2</v>
      </c>
      <c r="H57" s="18">
        <v>5.4799157515799002E-2</v>
      </c>
      <c r="I57" s="18">
        <v>2.323813552807695E-2</v>
      </c>
      <c r="K57" s="18">
        <v>4.1492762729552053E-2</v>
      </c>
      <c r="L57" s="18">
        <v>4.2304553867634327E-2</v>
      </c>
      <c r="N57" s="18">
        <v>3.6863576559245763E-2</v>
      </c>
      <c r="O57" s="18">
        <v>0</v>
      </c>
      <c r="P57" s="18">
        <v>9.9145319444920669E-3</v>
      </c>
      <c r="Q57" s="18">
        <v>1.3268202910136371E-2</v>
      </c>
      <c r="R57" s="18">
        <v>6.0491720655318319E-2</v>
      </c>
      <c r="S57" s="18">
        <v>4.452389593953926E-2</v>
      </c>
      <c r="T57" s="18">
        <v>4.2366886077878169E-2</v>
      </c>
      <c r="U57" s="18">
        <v>3.377988464095262E-2</v>
      </c>
      <c r="V57" s="18">
        <v>2.4928715814976729E-2</v>
      </c>
      <c r="W57" s="18">
        <v>4.7532687387668568E-2</v>
      </c>
      <c r="X57" s="18">
        <v>4.5132584868998217E-2</v>
      </c>
      <c r="Y57" s="18">
        <v>8.0628879917110527E-2</v>
      </c>
      <c r="AA57" s="18">
        <v>4.7419374531212172E-2</v>
      </c>
      <c r="AB57" s="18">
        <v>2.7003681992833681E-2</v>
      </c>
      <c r="AC57" s="18">
        <v>4.3963796204261087E-2</v>
      </c>
      <c r="AD57" s="18">
        <v>4.675327594655368E-2</v>
      </c>
      <c r="AF57" s="18">
        <v>4.2758166833366383E-2</v>
      </c>
      <c r="AG57" s="18">
        <v>3.8663225204486923E-2</v>
      </c>
      <c r="AH57" s="18">
        <v>6.6879589764848577E-2</v>
      </c>
      <c r="AI57" s="18">
        <v>6.775651804577644E-2</v>
      </c>
      <c r="AJ57" s="18">
        <v>6.3654414289876865E-2</v>
      </c>
      <c r="AK57" s="18">
        <v>2.260801302346014E-2</v>
      </c>
      <c r="AL57" s="18">
        <v>2.2431846774220401E-2</v>
      </c>
      <c r="AM57" s="18">
        <v>3.5345356197026258E-2</v>
      </c>
      <c r="AN57" s="18">
        <v>5.1273380432433853E-2</v>
      </c>
      <c r="AO57" s="18">
        <v>5.8497065744074622E-2</v>
      </c>
      <c r="AP57" s="18">
        <v>3.3364622003718043E-2</v>
      </c>
      <c r="AQ57" s="18">
        <v>1.0289543674555819E-2</v>
      </c>
      <c r="AR57" s="18">
        <v>8.0675893816870306E-2</v>
      </c>
      <c r="AS57" s="18">
        <v>7.1375961586228942E-2</v>
      </c>
      <c r="AT57" s="18">
        <v>0</v>
      </c>
      <c r="AU57" s="18">
        <v>4.3309168791544721E-2</v>
      </c>
      <c r="AV57" s="18">
        <v>0</v>
      </c>
      <c r="AX57" s="18">
        <v>4.3805652158289868E-2</v>
      </c>
      <c r="AY57" s="18">
        <v>3.3178880397772108E-2</v>
      </c>
      <c r="BA57" s="18">
        <v>4.340442547399178E-2</v>
      </c>
      <c r="BB57" s="18">
        <v>3.8838146691300361E-2</v>
      </c>
      <c r="BD57" s="18">
        <v>2.5919754381948459E-2</v>
      </c>
      <c r="BE57" s="18">
        <v>5.7186077585779857E-2</v>
      </c>
      <c r="BF57" s="18">
        <v>3.0256676879362909E-2</v>
      </c>
      <c r="BG57" s="18">
        <v>3.6786706846978323E-2</v>
      </c>
      <c r="BH57" s="18">
        <v>6.3199872763207654E-2</v>
      </c>
      <c r="BI57" s="18">
        <v>6.0590778365123527E-2</v>
      </c>
      <c r="BJ57" s="18">
        <v>4.5044616585768957E-2</v>
      </c>
      <c r="BL57" s="18">
        <v>4.6506989322888492E-2</v>
      </c>
      <c r="BM57" s="18">
        <v>4.4408045389936222E-2</v>
      </c>
      <c r="BN57" s="18">
        <v>4.2396545390054691E-2</v>
      </c>
      <c r="BO57" s="18">
        <v>5.9772896535951317E-2</v>
      </c>
      <c r="BP57" s="18">
        <v>3.5510746571881739E-2</v>
      </c>
      <c r="BQ57" s="18">
        <v>4.8167152296460861E-2</v>
      </c>
      <c r="BR57" s="18">
        <v>0</v>
      </c>
      <c r="BS57" s="18">
        <v>3.6725845196011339E-2</v>
      </c>
      <c r="BU57" s="18">
        <v>5.6163236158955632E-2</v>
      </c>
      <c r="BV57" s="18">
        <v>4.0568294569340177E-2</v>
      </c>
      <c r="BW57" s="18">
        <v>4.4169689156804547E-2</v>
      </c>
      <c r="BX57" s="18">
        <v>4.8885237818952133E-2</v>
      </c>
      <c r="BY57" s="18">
        <v>4.6769640185375667E-2</v>
      </c>
      <c r="BZ57" s="18">
        <v>4.7500302104100819E-2</v>
      </c>
      <c r="CA57" s="18">
        <v>3.281849337174924E-2</v>
      </c>
      <c r="CB57" s="18">
        <v>1.757670488345087E-2</v>
      </c>
      <c r="CC57" s="18">
        <v>1.896104421627896E-2</v>
      </c>
    </row>
    <row r="58" spans="2:81" x14ac:dyDescent="0.35">
      <c r="B58" s="17" t="s">
        <v>98</v>
      </c>
      <c r="C58" s="18">
        <v>8.5143266331987544E-2</v>
      </c>
      <c r="D58" s="18">
        <v>0.1307447264007893</v>
      </c>
      <c r="E58" s="18">
        <v>0.10712871600003369</v>
      </c>
      <c r="F58" s="18">
        <v>9.6194558714635198E-2</v>
      </c>
      <c r="G58" s="18">
        <v>6.9075061172882493E-2</v>
      </c>
      <c r="H58" s="18">
        <v>5.2930483908192383E-2</v>
      </c>
      <c r="I58" s="18">
        <v>7.3636729091516737E-2</v>
      </c>
      <c r="K58" s="18">
        <v>9.7450759957367461E-2</v>
      </c>
      <c r="L58" s="18">
        <v>7.403193354928006E-2</v>
      </c>
      <c r="N58" s="18">
        <v>6.1756675638332967E-2</v>
      </c>
      <c r="O58" s="18">
        <v>2.9864826166868589E-2</v>
      </c>
      <c r="P58" s="18">
        <v>5.4097805959367369E-2</v>
      </c>
      <c r="Q58" s="18">
        <v>4.8549511014949052E-2</v>
      </c>
      <c r="R58" s="18">
        <v>5.5238084654106123E-2</v>
      </c>
      <c r="S58" s="18">
        <v>8.5477687716204259E-2</v>
      </c>
      <c r="T58" s="18">
        <v>0.1185464662873858</v>
      </c>
      <c r="U58" s="18">
        <v>0.12747028893329851</v>
      </c>
      <c r="V58" s="18">
        <v>9.6481142281283475E-2</v>
      </c>
      <c r="W58" s="18">
        <v>0.1137279638990588</v>
      </c>
      <c r="X58" s="18">
        <v>5.4265201486166183E-2</v>
      </c>
      <c r="Y58" s="18">
        <v>9.2958080573310259E-2</v>
      </c>
      <c r="AA58" s="18">
        <v>0.1036410326695974</v>
      </c>
      <c r="AB58" s="18">
        <v>8.2125205932104053E-2</v>
      </c>
      <c r="AC58" s="18">
        <v>8.7864674930743777E-2</v>
      </c>
      <c r="AD58" s="18">
        <v>6.6602492004909308E-2</v>
      </c>
      <c r="AF58" s="18">
        <v>0.17448113746024671</v>
      </c>
      <c r="AG58" s="18">
        <v>5.3622845634806272E-2</v>
      </c>
      <c r="AH58" s="18">
        <v>5.9501133007947973E-2</v>
      </c>
      <c r="AI58" s="18">
        <v>7.545135057527709E-2</v>
      </c>
      <c r="AJ58" s="18">
        <v>7.2777197504792127E-2</v>
      </c>
      <c r="AK58" s="18">
        <v>0.1002687617223024</v>
      </c>
      <c r="AL58" s="18">
        <v>8.6296198422977463E-2</v>
      </c>
      <c r="AM58" s="18">
        <v>7.6933911888082393E-2</v>
      </c>
      <c r="AN58" s="18">
        <v>8.1451638072850149E-2</v>
      </c>
      <c r="AO58" s="18">
        <v>6.6357512656049902E-2</v>
      </c>
      <c r="AP58" s="18">
        <v>7.2422607246217574E-2</v>
      </c>
      <c r="AQ58" s="18">
        <v>0.1127856732743044</v>
      </c>
      <c r="AR58" s="18">
        <v>9.8746474562703926E-2</v>
      </c>
      <c r="AS58" s="18">
        <v>0.1187063983628157</v>
      </c>
      <c r="AT58" s="18">
        <v>9.9262856575835459E-2</v>
      </c>
      <c r="AU58" s="18">
        <v>0.14765617726107719</v>
      </c>
      <c r="AV58" s="18">
        <v>3.048902957207187E-2</v>
      </c>
      <c r="AX58" s="18">
        <v>7.7198436526336497E-2</v>
      </c>
      <c r="AY58" s="18">
        <v>0.1247198284438546</v>
      </c>
      <c r="BA58" s="18">
        <v>9.146520553587513E-2</v>
      </c>
      <c r="BB58" s="18">
        <v>7.3413937382612385E-2</v>
      </c>
      <c r="BD58" s="18">
        <v>6.6448888961014488E-2</v>
      </c>
      <c r="BE58" s="18">
        <v>7.7404889430181131E-2</v>
      </c>
      <c r="BF58" s="18">
        <v>6.2070846527308918E-2</v>
      </c>
      <c r="BG58" s="18">
        <v>9.9546660481243263E-2</v>
      </c>
      <c r="BH58" s="18">
        <v>0.1052668042151884</v>
      </c>
      <c r="BI58" s="18">
        <v>0.20723306379434539</v>
      </c>
      <c r="BJ58" s="18">
        <v>9.0409868631081844E-2</v>
      </c>
      <c r="BL58" s="18">
        <v>9.1293985372433412E-2</v>
      </c>
      <c r="BM58" s="18">
        <v>7.6472997664870659E-2</v>
      </c>
      <c r="BN58" s="18">
        <v>0.11932699556375399</v>
      </c>
      <c r="BO58" s="18">
        <v>0.1224581630432955</v>
      </c>
      <c r="BP58" s="18">
        <v>9.3009573059111991E-2</v>
      </c>
      <c r="BQ58" s="18">
        <v>4.6280688133489359E-2</v>
      </c>
      <c r="BR58" s="18">
        <v>0.10306771168865329</v>
      </c>
      <c r="BS58" s="18">
        <v>6.6196482121001168E-2</v>
      </c>
      <c r="BU58" s="18">
        <v>9.7053122122368857E-2</v>
      </c>
      <c r="BV58" s="18">
        <v>8.303232778587348E-2</v>
      </c>
      <c r="BW58" s="18">
        <v>0.1174246942749247</v>
      </c>
      <c r="BX58" s="18">
        <v>0.1083292350967248</v>
      </c>
      <c r="BY58" s="18">
        <v>8.0563092520843274E-2</v>
      </c>
      <c r="BZ58" s="18">
        <v>4.3423476940955788E-2</v>
      </c>
      <c r="CA58" s="18">
        <v>6.461960825434393E-2</v>
      </c>
      <c r="CB58" s="18">
        <v>6.0625990163401193E-2</v>
      </c>
      <c r="CC58" s="18">
        <v>9.6880631744621151E-2</v>
      </c>
    </row>
    <row r="59" spans="2:81" ht="29" x14ac:dyDescent="0.35">
      <c r="B59" s="17" t="s">
        <v>99</v>
      </c>
      <c r="C59" s="18">
        <v>0.16944867423751311</v>
      </c>
      <c r="D59" s="18">
        <v>0.19436374793941349</v>
      </c>
      <c r="E59" s="18">
        <v>0.23670193858818911</v>
      </c>
      <c r="F59" s="18">
        <v>0.2091478209007086</v>
      </c>
      <c r="G59" s="18">
        <v>0.1474684641049554</v>
      </c>
      <c r="H59" s="18">
        <v>0.1091042411807702</v>
      </c>
      <c r="I59" s="18">
        <v>0.13741300740008969</v>
      </c>
      <c r="K59" s="18">
        <v>0.1651694648725939</v>
      </c>
      <c r="L59" s="18">
        <v>0.1742955495644718</v>
      </c>
      <c r="N59" s="18">
        <v>0.20385994529623269</v>
      </c>
      <c r="O59" s="18">
        <v>0.1145444510206779</v>
      </c>
      <c r="P59" s="18">
        <v>0.1739103895141835</v>
      </c>
      <c r="Q59" s="18">
        <v>0.22794224252675499</v>
      </c>
      <c r="R59" s="18">
        <v>0.19480773130782991</v>
      </c>
      <c r="S59" s="18">
        <v>0.1079604658044151</v>
      </c>
      <c r="T59" s="18">
        <v>0.13772561694108559</v>
      </c>
      <c r="U59" s="18">
        <v>0.17928643782579021</v>
      </c>
      <c r="V59" s="18">
        <v>0.22831862065879899</v>
      </c>
      <c r="W59" s="18">
        <v>0.1274255724186131</v>
      </c>
      <c r="X59" s="18">
        <v>0.167245487222871</v>
      </c>
      <c r="Y59" s="18">
        <v>0.1492380942039418</v>
      </c>
      <c r="AA59" s="18">
        <v>0.2213465051252054</v>
      </c>
      <c r="AB59" s="18">
        <v>0.1448258631314836</v>
      </c>
      <c r="AC59" s="18">
        <v>0.16564448160211021</v>
      </c>
      <c r="AD59" s="18">
        <v>0.14375222214835459</v>
      </c>
      <c r="AF59" s="18">
        <v>6.8634380976552625E-2</v>
      </c>
      <c r="AG59" s="18">
        <v>0.194408652431656</v>
      </c>
      <c r="AH59" s="18">
        <v>0.1466102712117672</v>
      </c>
      <c r="AI59" s="18">
        <v>0.14532088734227491</v>
      </c>
      <c r="AJ59" s="18">
        <v>0.1648478972743263</v>
      </c>
      <c r="AK59" s="18">
        <v>0.143914178311707</v>
      </c>
      <c r="AL59" s="18">
        <v>0.13843786848819331</v>
      </c>
      <c r="AM59" s="18">
        <v>0.15190173501367349</v>
      </c>
      <c r="AN59" s="18">
        <v>0.18146344691797911</v>
      </c>
      <c r="AO59" s="18">
        <v>0.16932379647074311</v>
      </c>
      <c r="AP59" s="18">
        <v>0.1647752188584603</v>
      </c>
      <c r="AQ59" s="18">
        <v>0.15013614423191801</v>
      </c>
      <c r="AR59" s="18">
        <v>0.20386086344544069</v>
      </c>
      <c r="AS59" s="18">
        <v>0.2315052730672619</v>
      </c>
      <c r="AT59" s="18">
        <v>0.25130658441982778</v>
      </c>
      <c r="AU59" s="18">
        <v>0.26390894834349521</v>
      </c>
      <c r="AV59" s="18">
        <v>0.1787891342156909</v>
      </c>
      <c r="AX59" s="18">
        <v>0.15719043623411971</v>
      </c>
      <c r="AY59" s="18">
        <v>0.22944196753035609</v>
      </c>
      <c r="BA59" s="18">
        <v>0.17235935809659411</v>
      </c>
      <c r="BB59" s="18">
        <v>0.1640483742109321</v>
      </c>
      <c r="BD59" s="18">
        <v>0.13147611169748519</v>
      </c>
      <c r="BE59" s="18">
        <v>0.16362684461270971</v>
      </c>
      <c r="BF59" s="18">
        <v>0.1662292726502051</v>
      </c>
      <c r="BG59" s="18">
        <v>0.1983096815122371</v>
      </c>
      <c r="BH59" s="18">
        <v>0.22324898918579769</v>
      </c>
      <c r="BI59" s="18">
        <v>0.25476991471068261</v>
      </c>
      <c r="BJ59" s="18">
        <v>4.8457483728705703E-2</v>
      </c>
      <c r="BL59" s="18">
        <v>0.14838034294639299</v>
      </c>
      <c r="BM59" s="18">
        <v>0.2066428430656658</v>
      </c>
      <c r="BN59" s="18">
        <v>0.18713531046530249</v>
      </c>
      <c r="BO59" s="18">
        <v>0.1820702345096761</v>
      </c>
      <c r="BP59" s="18">
        <v>0.1914110883748579</v>
      </c>
      <c r="BQ59" s="18">
        <v>0.2127790832294631</v>
      </c>
      <c r="BR59" s="18">
        <v>0.12179542313625751</v>
      </c>
      <c r="BS59" s="18">
        <v>0.1005539149403246</v>
      </c>
      <c r="BU59" s="18">
        <v>0.17829228589935661</v>
      </c>
      <c r="BV59" s="18">
        <v>0.209129678221226</v>
      </c>
      <c r="BW59" s="18">
        <v>0.13793425739660881</v>
      </c>
      <c r="BX59" s="18">
        <v>0.21583050184392291</v>
      </c>
      <c r="BY59" s="18">
        <v>0.1566801696450163</v>
      </c>
      <c r="BZ59" s="18">
        <v>0.26328367667816899</v>
      </c>
      <c r="CA59" s="18">
        <v>0.10675402836375621</v>
      </c>
      <c r="CB59" s="18">
        <v>9.3230378112606468E-2</v>
      </c>
      <c r="CC59" s="18">
        <v>0.12645664764612799</v>
      </c>
    </row>
    <row r="60" spans="2:81" x14ac:dyDescent="0.35">
      <c r="B60" s="17" t="s">
        <v>100</v>
      </c>
      <c r="C60" s="18">
        <v>0.25641931207551771</v>
      </c>
      <c r="D60" s="18">
        <v>0.20595843870195449</v>
      </c>
      <c r="E60" s="18">
        <v>0.28588289901138891</v>
      </c>
      <c r="F60" s="18">
        <v>0.30461859331232888</v>
      </c>
      <c r="G60" s="18">
        <v>0.25013755752734951</v>
      </c>
      <c r="H60" s="18">
        <v>0.24053072320957819</v>
      </c>
      <c r="I60" s="18">
        <v>0.23838281902226671</v>
      </c>
      <c r="K60" s="18">
        <v>0.24953264696137381</v>
      </c>
      <c r="L60" s="18">
        <v>0.26324694430994761</v>
      </c>
      <c r="N60" s="18">
        <v>0.27625283803145351</v>
      </c>
      <c r="O60" s="18">
        <v>0.33386432134434751</v>
      </c>
      <c r="P60" s="18">
        <v>0.32591782478683368</v>
      </c>
      <c r="Q60" s="18">
        <v>0.19532800526937019</v>
      </c>
      <c r="R60" s="18">
        <v>0.28962907036677049</v>
      </c>
      <c r="S60" s="18">
        <v>0.25670365147120588</v>
      </c>
      <c r="T60" s="18">
        <v>0.22807927055379229</v>
      </c>
      <c r="U60" s="18">
        <v>0.2336695009025308</v>
      </c>
      <c r="V60" s="18">
        <v>0.26380653906989959</v>
      </c>
      <c r="W60" s="18">
        <v>0.224825996392338</v>
      </c>
      <c r="X60" s="18">
        <v>0.29869000472970131</v>
      </c>
      <c r="Y60" s="18">
        <v>0.2097181431972949</v>
      </c>
      <c r="AA60" s="18">
        <v>0.2494076763763288</v>
      </c>
      <c r="AB60" s="18">
        <v>0.26040232935398611</v>
      </c>
      <c r="AC60" s="18">
        <v>0.26363824892880211</v>
      </c>
      <c r="AD60" s="18">
        <v>0.25295823013770252</v>
      </c>
      <c r="AF60" s="18">
        <v>0.1521872252856418</v>
      </c>
      <c r="AG60" s="18">
        <v>0.23509902737507599</v>
      </c>
      <c r="AH60" s="18">
        <v>0.21618364774413881</v>
      </c>
      <c r="AI60" s="18">
        <v>0.1919621122666009</v>
      </c>
      <c r="AJ60" s="18">
        <v>0.2648259040537167</v>
      </c>
      <c r="AK60" s="18">
        <v>0.29595301809550828</v>
      </c>
      <c r="AL60" s="18">
        <v>0.26784327557013871</v>
      </c>
      <c r="AM60" s="18">
        <v>0.28096990289736512</v>
      </c>
      <c r="AN60" s="18">
        <v>0.2402740478900865</v>
      </c>
      <c r="AO60" s="18">
        <v>0.25874720213909719</v>
      </c>
      <c r="AP60" s="18">
        <v>0.26519413162143751</v>
      </c>
      <c r="AQ60" s="18">
        <v>0.23644370828433631</v>
      </c>
      <c r="AR60" s="18">
        <v>0.20688896077923771</v>
      </c>
      <c r="AS60" s="18">
        <v>0.25590143501819612</v>
      </c>
      <c r="AT60" s="18">
        <v>0.36823701916329121</v>
      </c>
      <c r="AU60" s="18">
        <v>0.29308151409158878</v>
      </c>
      <c r="AV60" s="18">
        <v>0.21735846527877289</v>
      </c>
      <c r="AX60" s="18">
        <v>0.25340074816651897</v>
      </c>
      <c r="AY60" s="18">
        <v>0.27412976809383771</v>
      </c>
      <c r="BA60" s="18">
        <v>0.27461278737434908</v>
      </c>
      <c r="BB60" s="18">
        <v>0.2226642806476449</v>
      </c>
      <c r="BD60" s="18">
        <v>0.26548541039758589</v>
      </c>
      <c r="BE60" s="18">
        <v>0.2420596758180055</v>
      </c>
      <c r="BF60" s="18">
        <v>0.26252781450255752</v>
      </c>
      <c r="BG60" s="18">
        <v>0.24856552686801381</v>
      </c>
      <c r="BH60" s="18">
        <v>0.27595691600852212</v>
      </c>
      <c r="BI60" s="18">
        <v>0.2825337738109277</v>
      </c>
      <c r="BJ60" s="18">
        <v>0.21729961216508081</v>
      </c>
      <c r="BL60" s="18">
        <v>0.26216211635461523</v>
      </c>
      <c r="BM60" s="18">
        <v>0.29346421009285251</v>
      </c>
      <c r="BN60" s="18">
        <v>0.25485473890448701</v>
      </c>
      <c r="BO60" s="18">
        <v>0.25218506911261529</v>
      </c>
      <c r="BP60" s="18">
        <v>0.25502544146142941</v>
      </c>
      <c r="BQ60" s="18">
        <v>0.2163080091665455</v>
      </c>
      <c r="BR60" s="18">
        <v>0.25780260040013803</v>
      </c>
      <c r="BS60" s="18">
        <v>0.1941779814902212</v>
      </c>
      <c r="BU60" s="18">
        <v>0.2510186231130021</v>
      </c>
      <c r="BV60" s="18">
        <v>0.26379457032672682</v>
      </c>
      <c r="BW60" s="18">
        <v>0.30118787713258682</v>
      </c>
      <c r="BX60" s="18">
        <v>0.21268982268285239</v>
      </c>
      <c r="BY60" s="18">
        <v>0.27575612184266179</v>
      </c>
      <c r="BZ60" s="18">
        <v>0.25181788661688281</v>
      </c>
      <c r="CA60" s="18">
        <v>0.1756654639683603</v>
      </c>
      <c r="CB60" s="18">
        <v>0.26973242641052098</v>
      </c>
      <c r="CC60" s="18">
        <v>0.24103469665527019</v>
      </c>
    </row>
    <row r="61" spans="2:81" x14ac:dyDescent="0.35">
      <c r="B61" s="17" t="s">
        <v>101</v>
      </c>
      <c r="C61" s="18">
        <v>0.28363910202273229</v>
      </c>
      <c r="D61" s="18">
        <v>0.3036996014452315</v>
      </c>
      <c r="E61" s="18">
        <v>0.24174818117889499</v>
      </c>
      <c r="F61" s="18">
        <v>0.22925703754878191</v>
      </c>
      <c r="G61" s="18">
        <v>0.28220186764578647</v>
      </c>
      <c r="H61" s="18">
        <v>0.32357919876483532</v>
      </c>
      <c r="I61" s="18">
        <v>0.3170376613646162</v>
      </c>
      <c r="K61" s="18">
        <v>0.27123053128443592</v>
      </c>
      <c r="L61" s="18">
        <v>0.2926183126314289</v>
      </c>
      <c r="N61" s="18">
        <v>0.22657144647388139</v>
      </c>
      <c r="O61" s="18">
        <v>0.36409854095117289</v>
      </c>
      <c r="P61" s="18">
        <v>0.31616175116576373</v>
      </c>
      <c r="Q61" s="18">
        <v>0.32105449828201782</v>
      </c>
      <c r="R61" s="18">
        <v>0.28925344074186238</v>
      </c>
      <c r="S61" s="18">
        <v>0.30549738735350529</v>
      </c>
      <c r="T61" s="18">
        <v>0.31263926239322981</v>
      </c>
      <c r="U61" s="18">
        <v>0.29848320735435641</v>
      </c>
      <c r="V61" s="18">
        <v>0.21764801636403769</v>
      </c>
      <c r="W61" s="18">
        <v>0.28325378658570682</v>
      </c>
      <c r="X61" s="18">
        <v>0.26721916343620372</v>
      </c>
      <c r="Y61" s="18">
        <v>0.32286010568051798</v>
      </c>
      <c r="AA61" s="18">
        <v>0.2446993670564101</v>
      </c>
      <c r="AB61" s="18">
        <v>0.30816285991198888</v>
      </c>
      <c r="AC61" s="18">
        <v>0.30748363597592071</v>
      </c>
      <c r="AD61" s="18">
        <v>0.28017316698542982</v>
      </c>
      <c r="AF61" s="18">
        <v>0.29605893453966742</v>
      </c>
      <c r="AG61" s="18">
        <v>0.19357594397529659</v>
      </c>
      <c r="AH61" s="18">
        <v>0.29253641879517628</v>
      </c>
      <c r="AI61" s="18">
        <v>0.3211204611534802</v>
      </c>
      <c r="AJ61" s="18">
        <v>0.29076585522392562</v>
      </c>
      <c r="AK61" s="18">
        <v>0.25111177744098973</v>
      </c>
      <c r="AL61" s="18">
        <v>0.31340525760756388</v>
      </c>
      <c r="AM61" s="18">
        <v>0.29856556549002677</v>
      </c>
      <c r="AN61" s="18">
        <v>0.27619548139590872</v>
      </c>
      <c r="AO61" s="18">
        <v>0.32811418387410529</v>
      </c>
      <c r="AP61" s="18">
        <v>0.30164237291322032</v>
      </c>
      <c r="AQ61" s="18">
        <v>0.38705196988357959</v>
      </c>
      <c r="AR61" s="18">
        <v>0.31618125953857468</v>
      </c>
      <c r="AS61" s="18">
        <v>0.23607933026228861</v>
      </c>
      <c r="AT61" s="18">
        <v>0.2070251737518255</v>
      </c>
      <c r="AU61" s="18">
        <v>0.16550447538126339</v>
      </c>
      <c r="AV61" s="18">
        <v>0.28835399407993989</v>
      </c>
      <c r="AX61" s="18">
        <v>0.28964317472124917</v>
      </c>
      <c r="AY61" s="18">
        <v>0.24821856257676661</v>
      </c>
      <c r="BA61" s="18">
        <v>0.28590909782437068</v>
      </c>
      <c r="BB61" s="18">
        <v>0.27942749437950409</v>
      </c>
      <c r="BD61" s="18">
        <v>0.28465942675479489</v>
      </c>
      <c r="BE61" s="18">
        <v>0.30377295447103508</v>
      </c>
      <c r="BF61" s="18">
        <v>0.30436866690063902</v>
      </c>
      <c r="BG61" s="18">
        <v>0.28341961092884083</v>
      </c>
      <c r="BH61" s="18">
        <v>0.24166888098749009</v>
      </c>
      <c r="BI61" s="18">
        <v>0.1183251680092867</v>
      </c>
      <c r="BJ61" s="18">
        <v>0.36196251744776681</v>
      </c>
      <c r="BL61" s="18">
        <v>0.32599406533629921</v>
      </c>
      <c r="BM61" s="18">
        <v>0.25770608241525472</v>
      </c>
      <c r="BN61" s="18">
        <v>0.23400005878313629</v>
      </c>
      <c r="BO61" s="18">
        <v>0.3159550531621067</v>
      </c>
      <c r="BP61" s="18">
        <v>0.25684102507683088</v>
      </c>
      <c r="BQ61" s="18">
        <v>0.2823367693145698</v>
      </c>
      <c r="BR61" s="18">
        <v>0.18206735466828991</v>
      </c>
      <c r="BS61" s="18">
        <v>0.3306945477453932</v>
      </c>
      <c r="BU61" s="18">
        <v>0.27858404458958608</v>
      </c>
      <c r="BV61" s="18">
        <v>0.25928029016595672</v>
      </c>
      <c r="BW61" s="18">
        <v>0.2311256771541525</v>
      </c>
      <c r="BX61" s="18">
        <v>0.31396949665532409</v>
      </c>
      <c r="BY61" s="18">
        <v>0.27589730882985258</v>
      </c>
      <c r="BZ61" s="18">
        <v>0.24741655935750281</v>
      </c>
      <c r="CA61" s="18">
        <v>0.32126084448608699</v>
      </c>
      <c r="CB61" s="18">
        <v>0.32794880534384452</v>
      </c>
      <c r="CC61" s="18">
        <v>0.37149903054586092</v>
      </c>
    </row>
    <row r="62" spans="2:81" x14ac:dyDescent="0.35">
      <c r="B62" s="17" t="s">
        <v>102</v>
      </c>
      <c r="C62" s="18">
        <v>0.1635444281026357</v>
      </c>
      <c r="D62" s="18">
        <v>0.13977217607935741</v>
      </c>
      <c r="E62" s="18">
        <v>7.8529404191887281E-2</v>
      </c>
      <c r="F62" s="18">
        <v>0.1154100161266535</v>
      </c>
      <c r="G62" s="18">
        <v>0.19587884241230949</v>
      </c>
      <c r="H62" s="18">
        <v>0.21905619542082469</v>
      </c>
      <c r="I62" s="18">
        <v>0.2102916475934338</v>
      </c>
      <c r="K62" s="18">
        <v>0.17512383419467689</v>
      </c>
      <c r="L62" s="18">
        <v>0.15350270607723729</v>
      </c>
      <c r="N62" s="18">
        <v>0.19469551800085361</v>
      </c>
      <c r="O62" s="18">
        <v>0.157627860516933</v>
      </c>
      <c r="P62" s="18">
        <v>0.1199976966293597</v>
      </c>
      <c r="Q62" s="18">
        <v>0.19385753999677191</v>
      </c>
      <c r="R62" s="18">
        <v>0.1105799522741128</v>
      </c>
      <c r="S62" s="18">
        <v>0.1998369117151301</v>
      </c>
      <c r="T62" s="18">
        <v>0.16064249774662839</v>
      </c>
      <c r="U62" s="18">
        <v>0.1273106803430713</v>
      </c>
      <c r="V62" s="18">
        <v>0.1688169658110035</v>
      </c>
      <c r="W62" s="18">
        <v>0.20323399331661479</v>
      </c>
      <c r="X62" s="18">
        <v>0.1674475582560597</v>
      </c>
      <c r="Y62" s="18">
        <v>0.14459669642782449</v>
      </c>
      <c r="AA62" s="18">
        <v>0.13348604424124599</v>
      </c>
      <c r="AB62" s="18">
        <v>0.17748005967760361</v>
      </c>
      <c r="AC62" s="18">
        <v>0.1314051623581623</v>
      </c>
      <c r="AD62" s="18">
        <v>0.20976061277705019</v>
      </c>
      <c r="AF62" s="18">
        <v>0.2658801549045251</v>
      </c>
      <c r="AG62" s="18">
        <v>0.28463030537867812</v>
      </c>
      <c r="AH62" s="18">
        <v>0.21828893947612121</v>
      </c>
      <c r="AI62" s="18">
        <v>0.1983886706165906</v>
      </c>
      <c r="AJ62" s="18">
        <v>0.14312873165336229</v>
      </c>
      <c r="AK62" s="18">
        <v>0.18614425140603261</v>
      </c>
      <c r="AL62" s="18">
        <v>0.1715855531369064</v>
      </c>
      <c r="AM62" s="18">
        <v>0.1562835285138261</v>
      </c>
      <c r="AN62" s="18">
        <v>0.16934200529074159</v>
      </c>
      <c r="AO62" s="18">
        <v>0.1189602391159299</v>
      </c>
      <c r="AP62" s="18">
        <v>0.16260104735694639</v>
      </c>
      <c r="AQ62" s="18">
        <v>0.103292960651306</v>
      </c>
      <c r="AR62" s="18">
        <v>9.364654785717258E-2</v>
      </c>
      <c r="AS62" s="18">
        <v>8.6431601703208794E-2</v>
      </c>
      <c r="AT62" s="18">
        <v>7.4168366089219992E-2</v>
      </c>
      <c r="AU62" s="18">
        <v>8.65397161310308E-2</v>
      </c>
      <c r="AV62" s="18">
        <v>0.28500937685352451</v>
      </c>
      <c r="AX62" s="18">
        <v>0.1787615521934858</v>
      </c>
      <c r="AY62" s="18">
        <v>9.0310992957412919E-2</v>
      </c>
      <c r="BA62" s="18">
        <v>0.13224912569481931</v>
      </c>
      <c r="BB62" s="18">
        <v>0.22160776668800619</v>
      </c>
      <c r="BD62" s="18">
        <v>0.22601040780717099</v>
      </c>
      <c r="BE62" s="18">
        <v>0.1559495580822888</v>
      </c>
      <c r="BF62" s="18">
        <v>0.17454672253992659</v>
      </c>
      <c r="BG62" s="18">
        <v>0.13337181336268661</v>
      </c>
      <c r="BH62" s="18">
        <v>9.0658536839794079E-2</v>
      </c>
      <c r="BI62" s="18">
        <v>7.6547301309634067E-2</v>
      </c>
      <c r="BJ62" s="18">
        <v>0.2368259014415959</v>
      </c>
      <c r="BL62" s="18">
        <v>0.1256625006673707</v>
      </c>
      <c r="BM62" s="18">
        <v>0.1213058213714201</v>
      </c>
      <c r="BN62" s="18">
        <v>0.1622863508932654</v>
      </c>
      <c r="BO62" s="18">
        <v>6.7558583636355293E-2</v>
      </c>
      <c r="BP62" s="18">
        <v>0.1682021254558882</v>
      </c>
      <c r="BQ62" s="18">
        <v>0.19412829785947169</v>
      </c>
      <c r="BR62" s="18">
        <v>0.33526691010666132</v>
      </c>
      <c r="BS62" s="18">
        <v>0.27165122850704859</v>
      </c>
      <c r="BU62" s="18">
        <v>0.13888868811673091</v>
      </c>
      <c r="BV62" s="18">
        <v>0.14419483893087681</v>
      </c>
      <c r="BW62" s="18">
        <v>0.16815780488492249</v>
      </c>
      <c r="BX62" s="18">
        <v>0.1002957059022237</v>
      </c>
      <c r="BY62" s="18">
        <v>0.16433366697625021</v>
      </c>
      <c r="BZ62" s="18">
        <v>0.14655809830238889</v>
      </c>
      <c r="CA62" s="18">
        <v>0.29888156155570339</v>
      </c>
      <c r="CB62" s="18">
        <v>0.23088569508617601</v>
      </c>
      <c r="CC62" s="18">
        <v>0.14516794919184081</v>
      </c>
    </row>
    <row r="64" spans="2:81" ht="72.5" x14ac:dyDescent="0.35">
      <c r="B64" s="14" t="s">
        <v>107</v>
      </c>
    </row>
    <row r="65" spans="2:81" x14ac:dyDescent="0.35">
      <c r="B65" s="15" t="s">
        <v>17</v>
      </c>
    </row>
    <row r="66" spans="2:81" x14ac:dyDescent="0.35">
      <c r="B66" s="11" t="s">
        <v>95</v>
      </c>
      <c r="C66" s="16">
        <v>1906</v>
      </c>
      <c r="D66" s="16">
        <v>245</v>
      </c>
      <c r="E66" s="16">
        <v>322</v>
      </c>
      <c r="F66" s="16">
        <v>330</v>
      </c>
      <c r="G66" s="16">
        <v>336</v>
      </c>
      <c r="H66" s="16">
        <v>276</v>
      </c>
      <c r="I66" s="16">
        <v>397</v>
      </c>
      <c r="K66" s="16">
        <v>942</v>
      </c>
      <c r="L66" s="16">
        <v>959</v>
      </c>
      <c r="N66" s="16">
        <v>158</v>
      </c>
      <c r="O66" s="16">
        <v>63</v>
      </c>
      <c r="P66" s="16">
        <v>96</v>
      </c>
      <c r="Q66" s="16">
        <v>78</v>
      </c>
      <c r="R66" s="16">
        <v>211</v>
      </c>
      <c r="S66" s="16">
        <v>156</v>
      </c>
      <c r="T66" s="16">
        <v>138</v>
      </c>
      <c r="U66" s="16">
        <v>178</v>
      </c>
      <c r="V66" s="16">
        <v>270</v>
      </c>
      <c r="W66" s="16">
        <v>232</v>
      </c>
      <c r="X66" s="16">
        <v>160</v>
      </c>
      <c r="Y66" s="16">
        <v>166</v>
      </c>
      <c r="AA66" s="16">
        <v>527</v>
      </c>
      <c r="AB66" s="16">
        <v>481</v>
      </c>
      <c r="AC66" s="16">
        <v>429</v>
      </c>
      <c r="AD66" s="16">
        <v>463</v>
      </c>
      <c r="AF66" s="16">
        <v>27</v>
      </c>
      <c r="AG66" s="16">
        <v>98</v>
      </c>
      <c r="AH66" s="16">
        <v>113</v>
      </c>
      <c r="AI66" s="16">
        <v>112</v>
      </c>
      <c r="AJ66" s="16">
        <v>174</v>
      </c>
      <c r="AK66" s="16">
        <v>207</v>
      </c>
      <c r="AL66" s="16">
        <v>170</v>
      </c>
      <c r="AM66" s="16">
        <v>133</v>
      </c>
      <c r="AN66" s="16">
        <v>100</v>
      </c>
      <c r="AO66" s="16">
        <v>131</v>
      </c>
      <c r="AP66" s="16">
        <v>193</v>
      </c>
      <c r="AQ66" s="16">
        <v>93</v>
      </c>
      <c r="AR66" s="16">
        <v>79</v>
      </c>
      <c r="AS66" s="16">
        <v>47</v>
      </c>
      <c r="AT66" s="16">
        <v>48</v>
      </c>
      <c r="AU66" s="16">
        <v>122</v>
      </c>
      <c r="AV66" s="16">
        <v>59</v>
      </c>
      <c r="AX66" s="16">
        <v>1557</v>
      </c>
      <c r="AY66" s="16">
        <v>338</v>
      </c>
      <c r="BA66" s="16">
        <v>1221</v>
      </c>
      <c r="BB66" s="16">
        <v>685</v>
      </c>
      <c r="BD66" s="16">
        <v>474</v>
      </c>
      <c r="BE66" s="16">
        <v>416</v>
      </c>
      <c r="BF66" s="16">
        <v>224</v>
      </c>
      <c r="BG66" s="16">
        <v>439</v>
      </c>
      <c r="BH66" s="16">
        <v>242</v>
      </c>
      <c r="BI66" s="16">
        <v>51</v>
      </c>
      <c r="BJ66" s="16">
        <v>60</v>
      </c>
      <c r="BL66" s="16">
        <v>334</v>
      </c>
      <c r="BM66" s="16">
        <v>619</v>
      </c>
      <c r="BN66" s="16">
        <v>136</v>
      </c>
      <c r="BO66" s="16">
        <v>105</v>
      </c>
      <c r="BP66" s="16">
        <v>257</v>
      </c>
      <c r="BQ66" s="16">
        <v>42</v>
      </c>
      <c r="BR66" s="16">
        <v>49</v>
      </c>
      <c r="BS66" s="16">
        <v>364</v>
      </c>
      <c r="BU66" s="16">
        <v>279</v>
      </c>
      <c r="BV66" s="16">
        <v>479</v>
      </c>
      <c r="BW66" s="16">
        <v>122</v>
      </c>
      <c r="BX66" s="16">
        <v>151</v>
      </c>
      <c r="BY66" s="16">
        <v>421</v>
      </c>
      <c r="BZ66" s="16">
        <v>64</v>
      </c>
      <c r="CA66" s="16">
        <v>123</v>
      </c>
      <c r="CB66" s="16">
        <v>156</v>
      </c>
      <c r="CC66" s="16">
        <v>111</v>
      </c>
    </row>
    <row r="67" spans="2:81" x14ac:dyDescent="0.35">
      <c r="B67" s="12" t="s">
        <v>96</v>
      </c>
      <c r="C67" s="16">
        <v>1910</v>
      </c>
      <c r="D67" s="16">
        <v>202</v>
      </c>
      <c r="E67" s="16">
        <v>325</v>
      </c>
      <c r="F67" s="16">
        <v>324</v>
      </c>
      <c r="G67" s="16">
        <v>294</v>
      </c>
      <c r="H67" s="16">
        <v>309</v>
      </c>
      <c r="I67" s="16">
        <v>457</v>
      </c>
      <c r="K67" s="16">
        <v>921</v>
      </c>
      <c r="L67" s="16">
        <v>983</v>
      </c>
      <c r="N67" s="16">
        <v>157</v>
      </c>
      <c r="O67" s="16">
        <v>52</v>
      </c>
      <c r="P67" s="16">
        <v>89</v>
      </c>
      <c r="Q67" s="16">
        <v>77</v>
      </c>
      <c r="R67" s="16">
        <v>212</v>
      </c>
      <c r="S67" s="16">
        <v>155</v>
      </c>
      <c r="T67" s="16">
        <v>140</v>
      </c>
      <c r="U67" s="16">
        <v>167</v>
      </c>
      <c r="V67" s="16">
        <v>248</v>
      </c>
      <c r="W67" s="16">
        <v>264</v>
      </c>
      <c r="X67" s="16">
        <v>165</v>
      </c>
      <c r="Y67" s="16">
        <v>180</v>
      </c>
      <c r="AA67" s="16">
        <v>514</v>
      </c>
      <c r="AB67" s="16">
        <v>496</v>
      </c>
      <c r="AC67" s="16">
        <v>419</v>
      </c>
      <c r="AD67" s="16">
        <v>477</v>
      </c>
      <c r="AF67" s="16">
        <v>25</v>
      </c>
      <c r="AG67" s="16">
        <v>96</v>
      </c>
      <c r="AH67" s="16">
        <v>115</v>
      </c>
      <c r="AI67" s="16">
        <v>117</v>
      </c>
      <c r="AJ67" s="16">
        <v>175</v>
      </c>
      <c r="AK67" s="16">
        <v>213</v>
      </c>
      <c r="AL67" s="16">
        <v>169</v>
      </c>
      <c r="AM67" s="16">
        <v>134</v>
      </c>
      <c r="AN67" s="16">
        <v>99</v>
      </c>
      <c r="AO67" s="16">
        <v>131</v>
      </c>
      <c r="AP67" s="16">
        <v>193</v>
      </c>
      <c r="AQ67" s="16">
        <v>94</v>
      </c>
      <c r="AR67" s="16">
        <v>79</v>
      </c>
      <c r="AS67" s="16">
        <v>46</v>
      </c>
      <c r="AT67" s="16">
        <v>46</v>
      </c>
      <c r="AU67" s="16">
        <v>118</v>
      </c>
      <c r="AV67" s="16">
        <v>59</v>
      </c>
      <c r="AX67" s="16">
        <v>1583</v>
      </c>
      <c r="AY67" s="16">
        <v>316</v>
      </c>
      <c r="BA67" s="16">
        <v>1241</v>
      </c>
      <c r="BB67" s="16">
        <v>669</v>
      </c>
      <c r="BD67" s="16">
        <v>490</v>
      </c>
      <c r="BE67" s="16">
        <v>410</v>
      </c>
      <c r="BF67" s="16">
        <v>226</v>
      </c>
      <c r="BG67" s="16">
        <v>430</v>
      </c>
      <c r="BH67" s="16">
        <v>237</v>
      </c>
      <c r="BI67" s="16">
        <v>51</v>
      </c>
      <c r="BJ67" s="16">
        <v>65</v>
      </c>
      <c r="BL67" s="16">
        <v>349</v>
      </c>
      <c r="BM67" s="16">
        <v>614</v>
      </c>
      <c r="BN67" s="16">
        <v>143</v>
      </c>
      <c r="BO67" s="16">
        <v>101</v>
      </c>
      <c r="BP67" s="16">
        <v>257</v>
      </c>
      <c r="BQ67" s="16">
        <v>42</v>
      </c>
      <c r="BR67" s="16">
        <v>47</v>
      </c>
      <c r="BS67" s="16">
        <v>356</v>
      </c>
      <c r="BU67" s="16">
        <v>288</v>
      </c>
      <c r="BV67" s="16">
        <v>472</v>
      </c>
      <c r="BW67" s="16">
        <v>126</v>
      </c>
      <c r="BX67" s="16">
        <v>142</v>
      </c>
      <c r="BY67" s="16">
        <v>432</v>
      </c>
      <c r="BZ67" s="16">
        <v>64</v>
      </c>
      <c r="CA67" s="16">
        <v>123</v>
      </c>
      <c r="CB67" s="16">
        <v>159</v>
      </c>
      <c r="CC67" s="16">
        <v>106</v>
      </c>
    </row>
    <row r="68" spans="2:81" x14ac:dyDescent="0.35">
      <c r="B68" s="17" t="s">
        <v>97</v>
      </c>
      <c r="C68" s="18">
        <v>0.12729620558587959</v>
      </c>
      <c r="D68" s="18">
        <v>0.21412696575748549</v>
      </c>
      <c r="E68" s="18">
        <v>0.16317050936276151</v>
      </c>
      <c r="F68" s="18">
        <v>0.15326969554946149</v>
      </c>
      <c r="G68" s="18">
        <v>0.13409934264591</v>
      </c>
      <c r="H68" s="18">
        <v>0.10495606400706591</v>
      </c>
      <c r="I68" s="18">
        <v>5.5712673926249061E-2</v>
      </c>
      <c r="K68" s="18">
        <v>0.15853974066192519</v>
      </c>
      <c r="L68" s="18">
        <v>9.668548309021785E-2</v>
      </c>
      <c r="N68" s="18">
        <v>0.1664917390397343</v>
      </c>
      <c r="O68" s="18">
        <v>0.17708609519861801</v>
      </c>
      <c r="P68" s="18">
        <v>0.1101216636385301</v>
      </c>
      <c r="Q68" s="18">
        <v>8.8592826575313227E-2</v>
      </c>
      <c r="R68" s="18">
        <v>0.15076726041291341</v>
      </c>
      <c r="S68" s="18">
        <v>0.12197089233045739</v>
      </c>
      <c r="T68" s="18">
        <v>0.15184759312944851</v>
      </c>
      <c r="U68" s="18">
        <v>0.12602089498321439</v>
      </c>
      <c r="V68" s="18">
        <v>0.1248715402002555</v>
      </c>
      <c r="W68" s="18">
        <v>0.1076196954493568</v>
      </c>
      <c r="X68" s="18">
        <v>0.12030832173165</v>
      </c>
      <c r="Y68" s="18">
        <v>0.1014079454326498</v>
      </c>
      <c r="AA68" s="18">
        <v>0.1317249823235066</v>
      </c>
      <c r="AB68" s="18">
        <v>0.1409634976891696</v>
      </c>
      <c r="AC68" s="18">
        <v>0.12075960956240279</v>
      </c>
      <c r="AD68" s="18">
        <v>0.1135964340552643</v>
      </c>
      <c r="AF68" s="18">
        <v>0.17215267030326101</v>
      </c>
      <c r="AG68" s="18">
        <v>0.14676117538216241</v>
      </c>
      <c r="AH68" s="18">
        <v>8.9523201898334875E-2</v>
      </c>
      <c r="AI68" s="18">
        <v>7.4586685027473787E-2</v>
      </c>
      <c r="AJ68" s="18">
        <v>0.13829180473761521</v>
      </c>
      <c r="AK68" s="18">
        <v>9.3982852332130981E-2</v>
      </c>
      <c r="AL68" s="18">
        <v>0.21041107153686939</v>
      </c>
      <c r="AM68" s="18">
        <v>9.541767946917494E-2</v>
      </c>
      <c r="AN68" s="18">
        <v>0.11483721296335619</v>
      </c>
      <c r="AO68" s="18">
        <v>0.18920441906893251</v>
      </c>
      <c r="AP68" s="18">
        <v>0.11777927032226131</v>
      </c>
      <c r="AQ68" s="18">
        <v>0.1226967728288365</v>
      </c>
      <c r="AR68" s="18">
        <v>0.17573082914931609</v>
      </c>
      <c r="AS68" s="18">
        <v>8.6914985132144976E-2</v>
      </c>
      <c r="AT68" s="18">
        <v>0.18213625104335371</v>
      </c>
      <c r="AU68" s="18">
        <v>0.1057043750820932</v>
      </c>
      <c r="AV68" s="18">
        <v>6.4802638813606983E-2</v>
      </c>
      <c r="AX68" s="18">
        <v>0.12921060782521429</v>
      </c>
      <c r="AY68" s="18">
        <v>0.1192478282838136</v>
      </c>
      <c r="BA68" s="18">
        <v>0.1134888196734731</v>
      </c>
      <c r="BB68" s="18">
        <v>0.152913562234611</v>
      </c>
      <c r="BD68" s="18">
        <v>9.7068496586347447E-2</v>
      </c>
      <c r="BE68" s="18">
        <v>0.15337422171578419</v>
      </c>
      <c r="BF68" s="18">
        <v>9.3229935898108282E-2</v>
      </c>
      <c r="BG68" s="18">
        <v>0.14102676822753621</v>
      </c>
      <c r="BH68" s="18">
        <v>0.16378837877879851</v>
      </c>
      <c r="BI68" s="18">
        <v>0.17781883908713281</v>
      </c>
      <c r="BJ68" s="18">
        <v>4.4779409096966247E-2</v>
      </c>
      <c r="BL68" s="18">
        <v>0.1069917801417148</v>
      </c>
      <c r="BM68" s="18">
        <v>0.14915050934803589</v>
      </c>
      <c r="BN68" s="18">
        <v>0.1100592772342255</v>
      </c>
      <c r="BO68" s="18">
        <v>0.14993410076386671</v>
      </c>
      <c r="BP68" s="18">
        <v>0.1116131731034449</v>
      </c>
      <c r="BQ68" s="18">
        <v>0.18515224034207309</v>
      </c>
      <c r="BR68" s="18">
        <v>7.2420580187770742E-2</v>
      </c>
      <c r="BS68" s="18">
        <v>0.12185154014515</v>
      </c>
      <c r="BU68" s="18">
        <v>0.1323323765138239</v>
      </c>
      <c r="BV68" s="18">
        <v>0.14180693778426651</v>
      </c>
      <c r="BW68" s="18">
        <v>0.1112318891070157</v>
      </c>
      <c r="BX68" s="18">
        <v>0.16343444439272081</v>
      </c>
      <c r="BY68" s="18">
        <v>0.1239942697717209</v>
      </c>
      <c r="BZ68" s="18">
        <v>0.1501028193815411</v>
      </c>
      <c r="CA68" s="18">
        <v>0.12806507005676351</v>
      </c>
      <c r="CB68" s="18">
        <v>6.21294847074167E-2</v>
      </c>
      <c r="CC68" s="18">
        <v>0.11612616392303669</v>
      </c>
    </row>
    <row r="69" spans="2:81" x14ac:dyDescent="0.35">
      <c r="B69" s="17" t="s">
        <v>98</v>
      </c>
      <c r="C69" s="18">
        <v>0.1877717190022426</v>
      </c>
      <c r="D69" s="18">
        <v>0.22241999667759749</v>
      </c>
      <c r="E69" s="18">
        <v>0.29932058131939582</v>
      </c>
      <c r="F69" s="18">
        <v>0.24157643692951611</v>
      </c>
      <c r="G69" s="18">
        <v>0.22276848567326049</v>
      </c>
      <c r="H69" s="18">
        <v>0.15747194175899629</v>
      </c>
      <c r="I69" s="18">
        <v>5.2957399595724187E-2</v>
      </c>
      <c r="K69" s="18">
        <v>0.19725267435557339</v>
      </c>
      <c r="L69" s="18">
        <v>0.17876030816392799</v>
      </c>
      <c r="N69" s="18">
        <v>0.1916981052886314</v>
      </c>
      <c r="O69" s="18">
        <v>0.21444855362861209</v>
      </c>
      <c r="P69" s="18">
        <v>9.7920990853591489E-2</v>
      </c>
      <c r="Q69" s="18">
        <v>0.1393493723979756</v>
      </c>
      <c r="R69" s="18">
        <v>0.17708924078535529</v>
      </c>
      <c r="S69" s="18">
        <v>0.1878077237477821</v>
      </c>
      <c r="T69" s="18">
        <v>0.1881686496534741</v>
      </c>
      <c r="U69" s="18">
        <v>0.20914080689484549</v>
      </c>
      <c r="V69" s="18">
        <v>0.23454561455820769</v>
      </c>
      <c r="W69" s="18">
        <v>0.1649800681338158</v>
      </c>
      <c r="X69" s="18">
        <v>0.16266582288866391</v>
      </c>
      <c r="Y69" s="18">
        <v>0.22619374270744549</v>
      </c>
      <c r="AA69" s="18">
        <v>0.21487310032151111</v>
      </c>
      <c r="AB69" s="18">
        <v>0.1785918387825394</v>
      </c>
      <c r="AC69" s="18">
        <v>0.21879844464394979</v>
      </c>
      <c r="AD69" s="18">
        <v>0.14115404970969839</v>
      </c>
      <c r="AF69" s="18">
        <v>0.1157062282830288</v>
      </c>
      <c r="AG69" s="18">
        <v>0.14528936916520249</v>
      </c>
      <c r="AH69" s="18">
        <v>0.1098294392453705</v>
      </c>
      <c r="AI69" s="18">
        <v>0.15222347217698981</v>
      </c>
      <c r="AJ69" s="18">
        <v>0.1740529297752923</v>
      </c>
      <c r="AK69" s="18">
        <v>0.16233070822772541</v>
      </c>
      <c r="AL69" s="18">
        <v>0.14685939822532509</v>
      </c>
      <c r="AM69" s="18">
        <v>0.2246737483900878</v>
      </c>
      <c r="AN69" s="18">
        <v>0.18443921584950079</v>
      </c>
      <c r="AO69" s="18">
        <v>0.1281744788263823</v>
      </c>
      <c r="AP69" s="18">
        <v>0.20046403082835421</v>
      </c>
      <c r="AQ69" s="18">
        <v>0.2068072556826952</v>
      </c>
      <c r="AR69" s="18">
        <v>0.26465406209368059</v>
      </c>
      <c r="AS69" s="18">
        <v>0.35262778741880457</v>
      </c>
      <c r="AT69" s="18">
        <v>0.32318962244925831</v>
      </c>
      <c r="AU69" s="18">
        <v>0.31975349475459491</v>
      </c>
      <c r="AV69" s="18">
        <v>0.14314731387880811</v>
      </c>
      <c r="AX69" s="18">
        <v>0.17079554503868419</v>
      </c>
      <c r="AY69" s="18">
        <v>0.27271587008348458</v>
      </c>
      <c r="BA69" s="18">
        <v>0.18701252707441979</v>
      </c>
      <c r="BB69" s="18">
        <v>0.18918027602406079</v>
      </c>
      <c r="BD69" s="18">
        <v>0.1581455096094509</v>
      </c>
      <c r="BE69" s="18">
        <v>0.17533739245165431</v>
      </c>
      <c r="BF69" s="18">
        <v>0.17157580967718239</v>
      </c>
      <c r="BG69" s="18">
        <v>0.22673938828128401</v>
      </c>
      <c r="BH69" s="18">
        <v>0.2215687040038874</v>
      </c>
      <c r="BI69" s="18">
        <v>0.26841368845716418</v>
      </c>
      <c r="BJ69" s="18">
        <v>0.10070323507325681</v>
      </c>
      <c r="BL69" s="18">
        <v>0.14666748133449431</v>
      </c>
      <c r="BM69" s="18">
        <v>0.21513652937008379</v>
      </c>
      <c r="BN69" s="18">
        <v>0.16350658528841711</v>
      </c>
      <c r="BO69" s="18">
        <v>0.2435486428812956</v>
      </c>
      <c r="BP69" s="18">
        <v>0.1571483831791281</v>
      </c>
      <c r="BQ69" s="18">
        <v>0.19617983410455181</v>
      </c>
      <c r="BR69" s="18">
        <v>0.22076249712598389</v>
      </c>
      <c r="BS69" s="18">
        <v>0.1915523843929744</v>
      </c>
      <c r="BU69" s="18">
        <v>0.18409989963405191</v>
      </c>
      <c r="BV69" s="18">
        <v>0.24077351408814929</v>
      </c>
      <c r="BW69" s="18">
        <v>0.1937230569711027</v>
      </c>
      <c r="BX69" s="18">
        <v>0.2404572133914499</v>
      </c>
      <c r="BY69" s="18">
        <v>0.15906962247599701</v>
      </c>
      <c r="BZ69" s="18">
        <v>0.17787137232037381</v>
      </c>
      <c r="CA69" s="18">
        <v>0.15321453027640891</v>
      </c>
      <c r="CB69" s="18">
        <v>0.13295894084922669</v>
      </c>
      <c r="CC69" s="18">
        <v>0.1288511594364376</v>
      </c>
    </row>
    <row r="70" spans="2:81" ht="29" x14ac:dyDescent="0.35">
      <c r="B70" s="17" t="s">
        <v>99</v>
      </c>
      <c r="C70" s="18">
        <v>0.20775219219931851</v>
      </c>
      <c r="D70" s="18">
        <v>0.27412756793759341</v>
      </c>
      <c r="E70" s="18">
        <v>0.30471838406341922</v>
      </c>
      <c r="F70" s="18">
        <v>0.29789972076892463</v>
      </c>
      <c r="G70" s="18">
        <v>0.22234443823585459</v>
      </c>
      <c r="H70" s="18">
        <v>0.14264387330004141</v>
      </c>
      <c r="I70" s="18">
        <v>8.0173933895149138E-2</v>
      </c>
      <c r="K70" s="18">
        <v>0.22667774678176239</v>
      </c>
      <c r="L70" s="18">
        <v>0.19104561537336209</v>
      </c>
      <c r="N70" s="18">
        <v>0.1538805666741607</v>
      </c>
      <c r="O70" s="18">
        <v>0.20786493019641519</v>
      </c>
      <c r="P70" s="18">
        <v>0.23585808160960731</v>
      </c>
      <c r="Q70" s="18">
        <v>0.27094057884722461</v>
      </c>
      <c r="R70" s="18">
        <v>0.23281414804536649</v>
      </c>
      <c r="S70" s="18">
        <v>0.1665032691482129</v>
      </c>
      <c r="T70" s="18">
        <v>0.22873992807014151</v>
      </c>
      <c r="U70" s="18">
        <v>0.21703878334365709</v>
      </c>
      <c r="V70" s="18">
        <v>0.21332097255526941</v>
      </c>
      <c r="W70" s="18">
        <v>0.1987899399956724</v>
      </c>
      <c r="X70" s="18">
        <v>0.2444512783885858</v>
      </c>
      <c r="Y70" s="18">
        <v>0.16667492400103009</v>
      </c>
      <c r="AA70" s="18">
        <v>0.1951729833506505</v>
      </c>
      <c r="AB70" s="18">
        <v>0.18734047529830869</v>
      </c>
      <c r="AC70" s="18">
        <v>0.24411582064615911</v>
      </c>
      <c r="AD70" s="18">
        <v>0.21100985930445679</v>
      </c>
      <c r="AF70" s="18">
        <v>0.1040168992640043</v>
      </c>
      <c r="AG70" s="18">
        <v>0.23096325334722681</v>
      </c>
      <c r="AH70" s="18">
        <v>0.19765641296339431</v>
      </c>
      <c r="AI70" s="18">
        <v>0.21715973519176121</v>
      </c>
      <c r="AJ70" s="18">
        <v>0.2115773518271164</v>
      </c>
      <c r="AK70" s="18">
        <v>0.19868575715002931</v>
      </c>
      <c r="AL70" s="18">
        <v>0.17164262791262361</v>
      </c>
      <c r="AM70" s="18">
        <v>0.17265404067491399</v>
      </c>
      <c r="AN70" s="18">
        <v>0.23653300879864539</v>
      </c>
      <c r="AO70" s="18">
        <v>0.2066409381370623</v>
      </c>
      <c r="AP70" s="18">
        <v>0.2028317488202227</v>
      </c>
      <c r="AQ70" s="18">
        <v>0.23159357411466841</v>
      </c>
      <c r="AR70" s="18">
        <v>0.24162668770729581</v>
      </c>
      <c r="AS70" s="18">
        <v>0.1451085051216901</v>
      </c>
      <c r="AT70" s="18">
        <v>0.24136620996691821</v>
      </c>
      <c r="AU70" s="18">
        <v>0.29088118072056168</v>
      </c>
      <c r="AV70" s="18">
        <v>0.1628143612463343</v>
      </c>
      <c r="AX70" s="18">
        <v>0.19606944209603289</v>
      </c>
      <c r="AY70" s="18">
        <v>0.26368745616363959</v>
      </c>
      <c r="BA70" s="18">
        <v>0.22201405968617641</v>
      </c>
      <c r="BB70" s="18">
        <v>0.18129161898107449</v>
      </c>
      <c r="BD70" s="18">
        <v>0.18133484948393161</v>
      </c>
      <c r="BE70" s="18">
        <v>0.21561033420270301</v>
      </c>
      <c r="BF70" s="18">
        <v>0.23094673992025719</v>
      </c>
      <c r="BG70" s="18">
        <v>0.22315283862338209</v>
      </c>
      <c r="BH70" s="18">
        <v>0.19190363012831119</v>
      </c>
      <c r="BI70" s="18">
        <v>0.30811296695668949</v>
      </c>
      <c r="BJ70" s="18">
        <v>0.15348302082397661</v>
      </c>
      <c r="BL70" s="18">
        <v>0.18825968024122711</v>
      </c>
      <c r="BM70" s="18">
        <v>0.2147864754593648</v>
      </c>
      <c r="BN70" s="18">
        <v>0.16728709597801891</v>
      </c>
      <c r="BO70" s="18">
        <v>0.19749155900032089</v>
      </c>
      <c r="BP70" s="18">
        <v>0.29084504537171502</v>
      </c>
      <c r="BQ70" s="18">
        <v>0.15392986217782501</v>
      </c>
      <c r="BR70" s="18">
        <v>0.1868537386461856</v>
      </c>
      <c r="BS70" s="18">
        <v>0.18289195926535079</v>
      </c>
      <c r="BU70" s="18">
        <v>0.18276020646846719</v>
      </c>
      <c r="BV70" s="18">
        <v>0.21561701946593501</v>
      </c>
      <c r="BW70" s="18">
        <v>0.1406491963196701</v>
      </c>
      <c r="BX70" s="18">
        <v>0.21986959414711349</v>
      </c>
      <c r="BY70" s="18">
        <v>0.22720256404231531</v>
      </c>
      <c r="BZ70" s="18">
        <v>0.24074928371073781</v>
      </c>
      <c r="CA70" s="18">
        <v>0.21419362888391091</v>
      </c>
      <c r="CB70" s="18">
        <v>0.20039898381812221</v>
      </c>
      <c r="CC70" s="18">
        <v>0.2088656019743414</v>
      </c>
    </row>
    <row r="71" spans="2:81" x14ac:dyDescent="0.35">
      <c r="B71" s="17" t="s">
        <v>100</v>
      </c>
      <c r="C71" s="18">
        <v>6.5063712474163066E-2</v>
      </c>
      <c r="D71" s="18">
        <v>0.1200544353361931</v>
      </c>
      <c r="E71" s="18">
        <v>9.318078507306804E-2</v>
      </c>
      <c r="F71" s="18">
        <v>8.2293210592994215E-2</v>
      </c>
      <c r="G71" s="18">
        <v>5.5201598029117463E-2</v>
      </c>
      <c r="H71" s="18">
        <v>4.7079986306533671E-2</v>
      </c>
      <c r="I71" s="18">
        <v>2.7049653480123781E-2</v>
      </c>
      <c r="K71" s="18">
        <v>6.8348198181769973E-2</v>
      </c>
      <c r="L71" s="18">
        <v>6.1415510290220847E-2</v>
      </c>
      <c r="N71" s="18">
        <v>6.8960007489915195E-2</v>
      </c>
      <c r="O71" s="18">
        <v>3.1567669898147369E-2</v>
      </c>
      <c r="P71" s="18">
        <v>7.9419595718574057E-2</v>
      </c>
      <c r="Q71" s="18">
        <v>3.917516572554481E-2</v>
      </c>
      <c r="R71" s="18">
        <v>7.7438436763578811E-2</v>
      </c>
      <c r="S71" s="18">
        <v>7.6556885399162763E-2</v>
      </c>
      <c r="T71" s="18">
        <v>6.3607051470962073E-2</v>
      </c>
      <c r="U71" s="18">
        <v>6.8613854702843854E-2</v>
      </c>
      <c r="V71" s="18">
        <v>9.586683219293067E-2</v>
      </c>
      <c r="W71" s="18">
        <v>5.1624618987175748E-2</v>
      </c>
      <c r="X71" s="18">
        <v>4.9289197438798393E-2</v>
      </c>
      <c r="Y71" s="18">
        <v>4.041653270193498E-2</v>
      </c>
      <c r="AA71" s="18">
        <v>6.309540837062487E-2</v>
      </c>
      <c r="AB71" s="18">
        <v>4.6606447858345397E-2</v>
      </c>
      <c r="AC71" s="18">
        <v>7.0141145336175312E-2</v>
      </c>
      <c r="AD71" s="18">
        <v>8.2409269559677922E-2</v>
      </c>
      <c r="AF71" s="18">
        <v>0.18163634128924469</v>
      </c>
      <c r="AG71" s="18">
        <v>6.3234712986307201E-2</v>
      </c>
      <c r="AH71" s="18">
        <v>4.9426332880741247E-2</v>
      </c>
      <c r="AI71" s="18">
        <v>4.7490069870576038E-2</v>
      </c>
      <c r="AJ71" s="18">
        <v>0.1039587874994049</v>
      </c>
      <c r="AK71" s="18">
        <v>7.8848574692339787E-2</v>
      </c>
      <c r="AL71" s="18">
        <v>5.8116816147151362E-2</v>
      </c>
      <c r="AM71" s="18">
        <v>7.209147808150343E-2</v>
      </c>
      <c r="AN71" s="18">
        <v>1.8508165002639201E-2</v>
      </c>
      <c r="AO71" s="18">
        <v>4.588386663052877E-2</v>
      </c>
      <c r="AP71" s="18">
        <v>3.9815157078180813E-2</v>
      </c>
      <c r="AQ71" s="18">
        <v>6.2608619020702805E-2</v>
      </c>
      <c r="AR71" s="18">
        <v>8.7560178622673943E-2</v>
      </c>
      <c r="AS71" s="18">
        <v>7.8534677750823331E-2</v>
      </c>
      <c r="AT71" s="18">
        <v>3.4442148540911731E-2</v>
      </c>
      <c r="AU71" s="18">
        <v>9.8473726812882842E-2</v>
      </c>
      <c r="AV71" s="18">
        <v>4.6946591958679562E-2</v>
      </c>
      <c r="AX71" s="18">
        <v>5.4207057473746462E-2</v>
      </c>
      <c r="AY71" s="18">
        <v>0.12150962884959179</v>
      </c>
      <c r="BA71" s="18">
        <v>6.8187475809416143E-2</v>
      </c>
      <c r="BB71" s="18">
        <v>5.926807816995313E-2</v>
      </c>
      <c r="BD71" s="18">
        <v>5.6900463837186277E-2</v>
      </c>
      <c r="BE71" s="18">
        <v>4.7990224071221221E-2</v>
      </c>
      <c r="BF71" s="18">
        <v>8.0391938535263524E-2</v>
      </c>
      <c r="BG71" s="18">
        <v>6.4636852206104933E-2</v>
      </c>
      <c r="BH71" s="18">
        <v>8.7498066017727319E-2</v>
      </c>
      <c r="BI71" s="18">
        <v>0.12935313397423809</v>
      </c>
      <c r="BJ71" s="18">
        <v>5.1363559142431729E-2</v>
      </c>
      <c r="BL71" s="18">
        <v>5.5728144475259998E-2</v>
      </c>
      <c r="BM71" s="18">
        <v>8.0477943969059662E-2</v>
      </c>
      <c r="BN71" s="18">
        <v>6.6456808110730972E-2</v>
      </c>
      <c r="BO71" s="18">
        <v>8.395236439906982E-2</v>
      </c>
      <c r="BP71" s="18">
        <v>8.930635427918529E-2</v>
      </c>
      <c r="BQ71" s="18">
        <v>2.4041205792363012E-2</v>
      </c>
      <c r="BR71" s="18">
        <v>1.849775309920295E-2</v>
      </c>
      <c r="BS71" s="18">
        <v>3.5160395536438467E-2</v>
      </c>
      <c r="BU71" s="18">
        <v>4.4874307386991087E-2</v>
      </c>
      <c r="BV71" s="18">
        <v>7.0477110631478337E-2</v>
      </c>
      <c r="BW71" s="18">
        <v>5.3506818376231842E-2</v>
      </c>
      <c r="BX71" s="18">
        <v>0.10499409688953761</v>
      </c>
      <c r="BY71" s="18">
        <v>5.8645772652262639E-2</v>
      </c>
      <c r="BZ71" s="18">
        <v>7.7012740029280768E-2</v>
      </c>
      <c r="CA71" s="18">
        <v>3.880164513460703E-2</v>
      </c>
      <c r="CB71" s="18">
        <v>7.1017136815556867E-2</v>
      </c>
      <c r="CC71" s="18">
        <v>9.6663673246018253E-2</v>
      </c>
    </row>
    <row r="72" spans="2:81" x14ac:dyDescent="0.35">
      <c r="B72" s="17" t="s">
        <v>101</v>
      </c>
      <c r="C72" s="18">
        <v>3.629567854229257E-2</v>
      </c>
      <c r="D72" s="18">
        <v>5.4378628585351897E-2</v>
      </c>
      <c r="E72" s="18">
        <v>4.2352790753066243E-2</v>
      </c>
      <c r="F72" s="18">
        <v>5.1293835188364729E-2</v>
      </c>
      <c r="G72" s="18">
        <v>4.5684412532647378E-2</v>
      </c>
      <c r="H72" s="18">
        <v>2.0908877222003689E-2</v>
      </c>
      <c r="I72" s="18">
        <v>1.772260678353911E-2</v>
      </c>
      <c r="K72" s="18">
        <v>4.2361246362723641E-2</v>
      </c>
      <c r="L72" s="18">
        <v>3.0791624447443711E-2</v>
      </c>
      <c r="N72" s="18">
        <v>4.199481194530999E-2</v>
      </c>
      <c r="O72" s="18">
        <v>1.411991701623173E-2</v>
      </c>
      <c r="P72" s="18">
        <v>5.2719549256397352E-2</v>
      </c>
      <c r="Q72" s="18">
        <v>5.6091434696325798E-2</v>
      </c>
      <c r="R72" s="18">
        <v>1.879279533035956E-2</v>
      </c>
      <c r="S72" s="18">
        <v>6.706795850619067E-2</v>
      </c>
      <c r="T72" s="18">
        <v>4.3164507621663462E-2</v>
      </c>
      <c r="U72" s="18">
        <v>1.6068381802868001E-2</v>
      </c>
      <c r="V72" s="18">
        <v>6.3739004271653826E-2</v>
      </c>
      <c r="W72" s="18">
        <v>1.137188670287223E-2</v>
      </c>
      <c r="X72" s="18">
        <v>2.4114695123988259E-2</v>
      </c>
      <c r="Y72" s="18">
        <v>3.8592618798253042E-2</v>
      </c>
      <c r="AA72" s="18">
        <v>2.3588701902297199E-2</v>
      </c>
      <c r="AB72" s="18">
        <v>3.5491601938158847E-2</v>
      </c>
      <c r="AC72" s="18">
        <v>4.1799299143598208E-2</v>
      </c>
      <c r="AD72" s="18">
        <v>4.6264553570028261E-2</v>
      </c>
      <c r="AF72" s="18">
        <v>6.6430235185717848E-2</v>
      </c>
      <c r="AG72" s="18">
        <v>6.5484266063632543E-2</v>
      </c>
      <c r="AH72" s="18">
        <v>4.9067949103474763E-2</v>
      </c>
      <c r="AI72" s="18">
        <v>9.0254767222748816E-3</v>
      </c>
      <c r="AJ72" s="18">
        <v>2.2568792898401181E-2</v>
      </c>
      <c r="AK72" s="18">
        <v>5.160078901509909E-2</v>
      </c>
      <c r="AL72" s="18">
        <v>4.5993544972358878E-2</v>
      </c>
      <c r="AM72" s="18">
        <v>3.6858025571206383E-2</v>
      </c>
      <c r="AN72" s="18">
        <v>6.0613791092285499E-2</v>
      </c>
      <c r="AO72" s="18">
        <v>3.4492449086430947E-2</v>
      </c>
      <c r="AP72" s="18">
        <v>2.5505390487198569E-2</v>
      </c>
      <c r="AQ72" s="18">
        <v>3.0756909867596261E-2</v>
      </c>
      <c r="AR72" s="18">
        <v>1.253933873527637E-2</v>
      </c>
      <c r="AS72" s="18">
        <v>2.3120816466080388E-2</v>
      </c>
      <c r="AT72" s="18">
        <v>1.6828919642736421E-2</v>
      </c>
      <c r="AU72" s="18">
        <v>3.1648538140329287E-2</v>
      </c>
      <c r="AV72" s="18">
        <v>3.520603247537795E-2</v>
      </c>
      <c r="AX72" s="18">
        <v>2.912154126182193E-2</v>
      </c>
      <c r="AY72" s="18">
        <v>7.0686795803770935E-2</v>
      </c>
      <c r="BA72" s="18">
        <v>3.9647918669537603E-2</v>
      </c>
      <c r="BB72" s="18">
        <v>3.0076142747710231E-2</v>
      </c>
      <c r="BD72" s="18">
        <v>4.4096162388334387E-2</v>
      </c>
      <c r="BE72" s="18">
        <v>3.1176568876531419E-2</v>
      </c>
      <c r="BF72" s="18">
        <v>3.3758015235999653E-2</v>
      </c>
      <c r="BG72" s="18">
        <v>2.260062551827716E-2</v>
      </c>
      <c r="BH72" s="18">
        <v>5.2578927236282068E-2</v>
      </c>
      <c r="BI72" s="18">
        <v>0</v>
      </c>
      <c r="BJ72" s="18">
        <v>7.8565165020623509E-2</v>
      </c>
      <c r="BL72" s="18">
        <v>3.304609671994635E-2</v>
      </c>
      <c r="BM72" s="18">
        <v>4.2015197226757929E-2</v>
      </c>
      <c r="BN72" s="18">
        <v>4.51719544455777E-2</v>
      </c>
      <c r="BO72" s="18">
        <v>3.7385708317907267E-2</v>
      </c>
      <c r="BP72" s="18">
        <v>4.0951404018598557E-2</v>
      </c>
      <c r="BQ72" s="18">
        <v>4.4781103675979532E-2</v>
      </c>
      <c r="BR72" s="18">
        <v>8.0890070772392769E-2</v>
      </c>
      <c r="BS72" s="18">
        <v>1.541071012040013E-2</v>
      </c>
      <c r="BU72" s="18">
        <v>2.1253665161296249E-2</v>
      </c>
      <c r="BV72" s="18">
        <v>3.9659661891595033E-2</v>
      </c>
      <c r="BW72" s="18">
        <v>3.2046549149244798E-2</v>
      </c>
      <c r="BX72" s="18">
        <v>3.2543945467021843E-2</v>
      </c>
      <c r="BY72" s="18">
        <v>3.0856665215208579E-2</v>
      </c>
      <c r="BZ72" s="18">
        <v>4.2349618699219042E-2</v>
      </c>
      <c r="CA72" s="18">
        <v>3.1649067145237512E-2</v>
      </c>
      <c r="CB72" s="18">
        <v>4.7350902023642297E-2</v>
      </c>
      <c r="CC72" s="18">
        <v>7.9795071754600336E-2</v>
      </c>
    </row>
    <row r="73" spans="2:81" x14ac:dyDescent="0.35">
      <c r="B73" s="17" t="s">
        <v>102</v>
      </c>
      <c r="C73" s="18">
        <v>0.37582049219610369</v>
      </c>
      <c r="D73" s="18">
        <v>0.1148924057057784</v>
      </c>
      <c r="E73" s="18">
        <v>9.725694942828926E-2</v>
      </c>
      <c r="F73" s="18">
        <v>0.17366710097073881</v>
      </c>
      <c r="G73" s="18">
        <v>0.31990172288321012</v>
      </c>
      <c r="H73" s="18">
        <v>0.52693925740535896</v>
      </c>
      <c r="I73" s="18">
        <v>0.76638373231921475</v>
      </c>
      <c r="K73" s="18">
        <v>0.30682039365624542</v>
      </c>
      <c r="L73" s="18">
        <v>0.44130145863482739</v>
      </c>
      <c r="N73" s="18">
        <v>0.37697476956224818</v>
      </c>
      <c r="O73" s="18">
        <v>0.35491283406197571</v>
      </c>
      <c r="P73" s="18">
        <v>0.42396011892329988</v>
      </c>
      <c r="Q73" s="18">
        <v>0.40585062175761621</v>
      </c>
      <c r="R73" s="18">
        <v>0.34309811866242651</v>
      </c>
      <c r="S73" s="18">
        <v>0.38009327086819428</v>
      </c>
      <c r="T73" s="18">
        <v>0.3244722700543104</v>
      </c>
      <c r="U73" s="18">
        <v>0.36311727827257101</v>
      </c>
      <c r="V73" s="18">
        <v>0.26765603622168282</v>
      </c>
      <c r="W73" s="18">
        <v>0.46561379073110698</v>
      </c>
      <c r="X73" s="18">
        <v>0.39917068442831372</v>
      </c>
      <c r="Y73" s="18">
        <v>0.42671423635868633</v>
      </c>
      <c r="AA73" s="18">
        <v>0.37154482373140968</v>
      </c>
      <c r="AB73" s="18">
        <v>0.411006138433478</v>
      </c>
      <c r="AC73" s="18">
        <v>0.30438568066771488</v>
      </c>
      <c r="AD73" s="18">
        <v>0.4055658338008743</v>
      </c>
      <c r="AF73" s="18">
        <v>0.3600576256747432</v>
      </c>
      <c r="AG73" s="18">
        <v>0.34826722305546859</v>
      </c>
      <c r="AH73" s="18">
        <v>0.50449666390868431</v>
      </c>
      <c r="AI73" s="18">
        <v>0.49951456101092429</v>
      </c>
      <c r="AJ73" s="18">
        <v>0.34955033326217</v>
      </c>
      <c r="AK73" s="18">
        <v>0.41455131858267541</v>
      </c>
      <c r="AL73" s="18">
        <v>0.36697654120567169</v>
      </c>
      <c r="AM73" s="18">
        <v>0.39830502781311361</v>
      </c>
      <c r="AN73" s="18">
        <v>0.38506860629357281</v>
      </c>
      <c r="AO73" s="18">
        <v>0.3956038482506633</v>
      </c>
      <c r="AP73" s="18">
        <v>0.41360440246378227</v>
      </c>
      <c r="AQ73" s="18">
        <v>0.34553686848550091</v>
      </c>
      <c r="AR73" s="18">
        <v>0.21788890369175701</v>
      </c>
      <c r="AS73" s="18">
        <v>0.31369322811045669</v>
      </c>
      <c r="AT73" s="18">
        <v>0.20203684835682151</v>
      </c>
      <c r="AU73" s="18">
        <v>0.1535386844895382</v>
      </c>
      <c r="AV73" s="18">
        <v>0.54708306162719322</v>
      </c>
      <c r="AX73" s="18">
        <v>0.42059580630450022</v>
      </c>
      <c r="AY73" s="18">
        <v>0.15215242081569941</v>
      </c>
      <c r="BA73" s="18">
        <v>0.36964919908697702</v>
      </c>
      <c r="BB73" s="18">
        <v>0.38727032184259053</v>
      </c>
      <c r="BD73" s="18">
        <v>0.46245451809474941</v>
      </c>
      <c r="BE73" s="18">
        <v>0.37651125868210578</v>
      </c>
      <c r="BF73" s="18">
        <v>0.39009756073318907</v>
      </c>
      <c r="BG73" s="18">
        <v>0.32184352714341552</v>
      </c>
      <c r="BH73" s="18">
        <v>0.28266229383499342</v>
      </c>
      <c r="BI73" s="18">
        <v>0.1163013715247755</v>
      </c>
      <c r="BJ73" s="18">
        <v>0.57110561084274514</v>
      </c>
      <c r="BL73" s="18">
        <v>0.46930681708735728</v>
      </c>
      <c r="BM73" s="18">
        <v>0.29843334462669779</v>
      </c>
      <c r="BN73" s="18">
        <v>0.4475182789430297</v>
      </c>
      <c r="BO73" s="18">
        <v>0.28768762463753988</v>
      </c>
      <c r="BP73" s="18">
        <v>0.31013564004792821</v>
      </c>
      <c r="BQ73" s="18">
        <v>0.39591575390720768</v>
      </c>
      <c r="BR73" s="18">
        <v>0.42057536016846397</v>
      </c>
      <c r="BS73" s="18">
        <v>0.4531330105396863</v>
      </c>
      <c r="BU73" s="18">
        <v>0.43467954483536969</v>
      </c>
      <c r="BV73" s="18">
        <v>0.29166575613857582</v>
      </c>
      <c r="BW73" s="18">
        <v>0.46884249007673479</v>
      </c>
      <c r="BX73" s="18">
        <v>0.23870070571215629</v>
      </c>
      <c r="BY73" s="18">
        <v>0.40023110584249538</v>
      </c>
      <c r="BZ73" s="18">
        <v>0.31191416585884751</v>
      </c>
      <c r="CA73" s="18">
        <v>0.43407605850307213</v>
      </c>
      <c r="CB73" s="18">
        <v>0.48614455178603527</v>
      </c>
      <c r="CC73" s="18">
        <v>0.36969832966556559</v>
      </c>
    </row>
    <row r="75" spans="2:81" ht="72.5" x14ac:dyDescent="0.35">
      <c r="B75" s="14" t="s">
        <v>108</v>
      </c>
    </row>
    <row r="76" spans="2:81" x14ac:dyDescent="0.35">
      <c r="B76" s="15" t="s">
        <v>17</v>
      </c>
    </row>
    <row r="77" spans="2:81" x14ac:dyDescent="0.35">
      <c r="B77" s="11" t="s">
        <v>95</v>
      </c>
      <c r="C77" s="16">
        <v>1906</v>
      </c>
      <c r="D77" s="16">
        <v>245</v>
      </c>
      <c r="E77" s="16">
        <v>322</v>
      </c>
      <c r="F77" s="16">
        <v>330</v>
      </c>
      <c r="G77" s="16">
        <v>336</v>
      </c>
      <c r="H77" s="16">
        <v>276</v>
      </c>
      <c r="I77" s="16">
        <v>397</v>
      </c>
      <c r="K77" s="16">
        <v>942</v>
      </c>
      <c r="L77" s="16">
        <v>959</v>
      </c>
      <c r="N77" s="16">
        <v>158</v>
      </c>
      <c r="O77" s="16">
        <v>63</v>
      </c>
      <c r="P77" s="16">
        <v>96</v>
      </c>
      <c r="Q77" s="16">
        <v>78</v>
      </c>
      <c r="R77" s="16">
        <v>211</v>
      </c>
      <c r="S77" s="16">
        <v>156</v>
      </c>
      <c r="T77" s="16">
        <v>138</v>
      </c>
      <c r="U77" s="16">
        <v>178</v>
      </c>
      <c r="V77" s="16">
        <v>270</v>
      </c>
      <c r="W77" s="16">
        <v>232</v>
      </c>
      <c r="X77" s="16">
        <v>160</v>
      </c>
      <c r="Y77" s="16">
        <v>166</v>
      </c>
      <c r="AA77" s="16">
        <v>527</v>
      </c>
      <c r="AB77" s="16">
        <v>481</v>
      </c>
      <c r="AC77" s="16">
        <v>429</v>
      </c>
      <c r="AD77" s="16">
        <v>463</v>
      </c>
      <c r="AF77" s="16">
        <v>27</v>
      </c>
      <c r="AG77" s="16">
        <v>98</v>
      </c>
      <c r="AH77" s="16">
        <v>113</v>
      </c>
      <c r="AI77" s="16">
        <v>112</v>
      </c>
      <c r="AJ77" s="16">
        <v>174</v>
      </c>
      <c r="AK77" s="16">
        <v>207</v>
      </c>
      <c r="AL77" s="16">
        <v>170</v>
      </c>
      <c r="AM77" s="16">
        <v>133</v>
      </c>
      <c r="AN77" s="16">
        <v>100</v>
      </c>
      <c r="AO77" s="16">
        <v>131</v>
      </c>
      <c r="AP77" s="16">
        <v>193</v>
      </c>
      <c r="AQ77" s="16">
        <v>93</v>
      </c>
      <c r="AR77" s="16">
        <v>79</v>
      </c>
      <c r="AS77" s="16">
        <v>47</v>
      </c>
      <c r="AT77" s="16">
        <v>48</v>
      </c>
      <c r="AU77" s="16">
        <v>122</v>
      </c>
      <c r="AV77" s="16">
        <v>59</v>
      </c>
      <c r="AX77" s="16">
        <v>1557</v>
      </c>
      <c r="AY77" s="16">
        <v>338</v>
      </c>
      <c r="BA77" s="16">
        <v>1221</v>
      </c>
      <c r="BB77" s="16">
        <v>685</v>
      </c>
      <c r="BD77" s="16">
        <v>474</v>
      </c>
      <c r="BE77" s="16">
        <v>416</v>
      </c>
      <c r="BF77" s="16">
        <v>224</v>
      </c>
      <c r="BG77" s="16">
        <v>439</v>
      </c>
      <c r="BH77" s="16">
        <v>242</v>
      </c>
      <c r="BI77" s="16">
        <v>51</v>
      </c>
      <c r="BJ77" s="16">
        <v>60</v>
      </c>
      <c r="BL77" s="16">
        <v>334</v>
      </c>
      <c r="BM77" s="16">
        <v>619</v>
      </c>
      <c r="BN77" s="16">
        <v>136</v>
      </c>
      <c r="BO77" s="16">
        <v>105</v>
      </c>
      <c r="BP77" s="16">
        <v>257</v>
      </c>
      <c r="BQ77" s="16">
        <v>42</v>
      </c>
      <c r="BR77" s="16">
        <v>49</v>
      </c>
      <c r="BS77" s="16">
        <v>364</v>
      </c>
      <c r="BU77" s="16">
        <v>279</v>
      </c>
      <c r="BV77" s="16">
        <v>479</v>
      </c>
      <c r="BW77" s="16">
        <v>122</v>
      </c>
      <c r="BX77" s="16">
        <v>151</v>
      </c>
      <c r="BY77" s="16">
        <v>421</v>
      </c>
      <c r="BZ77" s="16">
        <v>64</v>
      </c>
      <c r="CA77" s="16">
        <v>123</v>
      </c>
      <c r="CB77" s="16">
        <v>156</v>
      </c>
      <c r="CC77" s="16">
        <v>111</v>
      </c>
    </row>
    <row r="78" spans="2:81" x14ac:dyDescent="0.35">
      <c r="B78" s="12" t="s">
        <v>96</v>
      </c>
      <c r="C78" s="16">
        <v>1910</v>
      </c>
      <c r="D78" s="16">
        <v>202</v>
      </c>
      <c r="E78" s="16">
        <v>325</v>
      </c>
      <c r="F78" s="16">
        <v>324</v>
      </c>
      <c r="G78" s="16">
        <v>294</v>
      </c>
      <c r="H78" s="16">
        <v>309</v>
      </c>
      <c r="I78" s="16">
        <v>457</v>
      </c>
      <c r="K78" s="16">
        <v>921</v>
      </c>
      <c r="L78" s="16">
        <v>983</v>
      </c>
      <c r="N78" s="16">
        <v>157</v>
      </c>
      <c r="O78" s="16">
        <v>52</v>
      </c>
      <c r="P78" s="16">
        <v>89</v>
      </c>
      <c r="Q78" s="16">
        <v>77</v>
      </c>
      <c r="R78" s="16">
        <v>212</v>
      </c>
      <c r="S78" s="16">
        <v>155</v>
      </c>
      <c r="T78" s="16">
        <v>140</v>
      </c>
      <c r="U78" s="16">
        <v>167</v>
      </c>
      <c r="V78" s="16">
        <v>248</v>
      </c>
      <c r="W78" s="16">
        <v>264</v>
      </c>
      <c r="X78" s="16">
        <v>165</v>
      </c>
      <c r="Y78" s="16">
        <v>180</v>
      </c>
      <c r="AA78" s="16">
        <v>514</v>
      </c>
      <c r="AB78" s="16">
        <v>496</v>
      </c>
      <c r="AC78" s="16">
        <v>419</v>
      </c>
      <c r="AD78" s="16">
        <v>477</v>
      </c>
      <c r="AF78" s="16">
        <v>25</v>
      </c>
      <c r="AG78" s="16">
        <v>96</v>
      </c>
      <c r="AH78" s="16">
        <v>115</v>
      </c>
      <c r="AI78" s="16">
        <v>117</v>
      </c>
      <c r="AJ78" s="16">
        <v>175</v>
      </c>
      <c r="AK78" s="16">
        <v>213</v>
      </c>
      <c r="AL78" s="16">
        <v>169</v>
      </c>
      <c r="AM78" s="16">
        <v>134</v>
      </c>
      <c r="AN78" s="16">
        <v>99</v>
      </c>
      <c r="AO78" s="16">
        <v>131</v>
      </c>
      <c r="AP78" s="16">
        <v>193</v>
      </c>
      <c r="AQ78" s="16">
        <v>94</v>
      </c>
      <c r="AR78" s="16">
        <v>79</v>
      </c>
      <c r="AS78" s="16">
        <v>46</v>
      </c>
      <c r="AT78" s="16">
        <v>46</v>
      </c>
      <c r="AU78" s="16">
        <v>118</v>
      </c>
      <c r="AV78" s="16">
        <v>59</v>
      </c>
      <c r="AX78" s="16">
        <v>1583</v>
      </c>
      <c r="AY78" s="16">
        <v>316</v>
      </c>
      <c r="BA78" s="16">
        <v>1241</v>
      </c>
      <c r="BB78" s="16">
        <v>669</v>
      </c>
      <c r="BD78" s="16">
        <v>490</v>
      </c>
      <c r="BE78" s="16">
        <v>410</v>
      </c>
      <c r="BF78" s="16">
        <v>226</v>
      </c>
      <c r="BG78" s="16">
        <v>430</v>
      </c>
      <c r="BH78" s="16">
        <v>237</v>
      </c>
      <c r="BI78" s="16">
        <v>51</v>
      </c>
      <c r="BJ78" s="16">
        <v>65</v>
      </c>
      <c r="BL78" s="16">
        <v>349</v>
      </c>
      <c r="BM78" s="16">
        <v>614</v>
      </c>
      <c r="BN78" s="16">
        <v>143</v>
      </c>
      <c r="BO78" s="16">
        <v>101</v>
      </c>
      <c r="BP78" s="16">
        <v>257</v>
      </c>
      <c r="BQ78" s="16">
        <v>42</v>
      </c>
      <c r="BR78" s="16">
        <v>47</v>
      </c>
      <c r="BS78" s="16">
        <v>356</v>
      </c>
      <c r="BU78" s="16">
        <v>288</v>
      </c>
      <c r="BV78" s="16">
        <v>472</v>
      </c>
      <c r="BW78" s="16">
        <v>126</v>
      </c>
      <c r="BX78" s="16">
        <v>142</v>
      </c>
      <c r="BY78" s="16">
        <v>432</v>
      </c>
      <c r="BZ78" s="16">
        <v>64</v>
      </c>
      <c r="CA78" s="16">
        <v>123</v>
      </c>
      <c r="CB78" s="16">
        <v>159</v>
      </c>
      <c r="CC78" s="16">
        <v>106</v>
      </c>
    </row>
    <row r="79" spans="2:81" x14ac:dyDescent="0.35">
      <c r="B79" s="17" t="s">
        <v>97</v>
      </c>
      <c r="C79" s="18">
        <v>0.13785703349114509</v>
      </c>
      <c r="D79" s="18">
        <v>0.16421035219776761</v>
      </c>
      <c r="E79" s="18">
        <v>0.20725160980263771</v>
      </c>
      <c r="F79" s="18">
        <v>0.16740906008192841</v>
      </c>
      <c r="G79" s="18">
        <v>0.13716778046616021</v>
      </c>
      <c r="H79" s="18">
        <v>0.12719371332649149</v>
      </c>
      <c r="I79" s="18">
        <v>6.3563441409414792E-2</v>
      </c>
      <c r="K79" s="18">
        <v>0.1262355805036818</v>
      </c>
      <c r="L79" s="18">
        <v>0.1484081257079517</v>
      </c>
      <c r="N79" s="18">
        <v>0.1681222375149152</v>
      </c>
      <c r="O79" s="18">
        <v>0.10134715816326299</v>
      </c>
      <c r="P79" s="18">
        <v>0.12626249418066099</v>
      </c>
      <c r="Q79" s="18">
        <v>9.8463368892126271E-2</v>
      </c>
      <c r="R79" s="18">
        <v>0.16200294635871881</v>
      </c>
      <c r="S79" s="18">
        <v>0.11060222772786189</v>
      </c>
      <c r="T79" s="18">
        <v>0.15823976779978841</v>
      </c>
      <c r="U79" s="18">
        <v>0.1075306936759413</v>
      </c>
      <c r="V79" s="18">
        <v>0.12592844293851879</v>
      </c>
      <c r="W79" s="18">
        <v>0.1666258074460843</v>
      </c>
      <c r="X79" s="18">
        <v>0.13596188269393689</v>
      </c>
      <c r="Y79" s="18">
        <v>0.1278824759882255</v>
      </c>
      <c r="AA79" s="18">
        <v>0.12651867494388619</v>
      </c>
      <c r="AB79" s="18">
        <v>0.134404646500801</v>
      </c>
      <c r="AC79" s="18">
        <v>0.13495487829208819</v>
      </c>
      <c r="AD79" s="18">
        <v>0.1558638059110527</v>
      </c>
      <c r="AF79" s="18">
        <v>0.1838170219594607</v>
      </c>
      <c r="AG79" s="18">
        <v>0.17261789034142269</v>
      </c>
      <c r="AH79" s="18">
        <v>0.18631557290381809</v>
      </c>
      <c r="AI79" s="18">
        <v>9.5250247238125627E-2</v>
      </c>
      <c r="AJ79" s="18">
        <v>0.15599991277850239</v>
      </c>
      <c r="AK79" s="18">
        <v>0.12749346146145241</v>
      </c>
      <c r="AL79" s="18">
        <v>0.17254868668420489</v>
      </c>
      <c r="AM79" s="18">
        <v>0.14595113839640289</v>
      </c>
      <c r="AN79" s="18">
        <v>0.12016569810266819</v>
      </c>
      <c r="AO79" s="18">
        <v>7.9236659122510072E-2</v>
      </c>
      <c r="AP79" s="18">
        <v>0.16447610990683931</v>
      </c>
      <c r="AQ79" s="18">
        <v>0.12594731553384231</v>
      </c>
      <c r="AR79" s="18">
        <v>0.18431812188679411</v>
      </c>
      <c r="AS79" s="18">
        <v>7.513375812453682E-2</v>
      </c>
      <c r="AT79" s="18">
        <v>0.1032424580023082</v>
      </c>
      <c r="AU79" s="18">
        <v>9.7875121692328315E-2</v>
      </c>
      <c r="AV79" s="18">
        <v>0.1021021516919286</v>
      </c>
      <c r="AX79" s="18">
        <v>0.1440395886382819</v>
      </c>
      <c r="AY79" s="18">
        <v>0.1088097047897553</v>
      </c>
      <c r="BA79" s="18">
        <v>0.1273838841704803</v>
      </c>
      <c r="BB79" s="18">
        <v>0.1572882569743545</v>
      </c>
      <c r="BD79" s="18">
        <v>0.14004930068612431</v>
      </c>
      <c r="BE79" s="18">
        <v>0.1646730986544408</v>
      </c>
      <c r="BF79" s="18">
        <v>0.1006849303689477</v>
      </c>
      <c r="BG79" s="18">
        <v>0.14290567963143869</v>
      </c>
      <c r="BH79" s="18">
        <v>0.12449979526837079</v>
      </c>
      <c r="BI79" s="18">
        <v>0.1226859644778328</v>
      </c>
      <c r="BJ79" s="18">
        <v>0.1084403920196122</v>
      </c>
      <c r="BL79" s="18">
        <v>0.1019156820347419</v>
      </c>
      <c r="BM79" s="18">
        <v>0.15632694457625251</v>
      </c>
      <c r="BN79" s="18">
        <v>6.8646593192471753E-2</v>
      </c>
      <c r="BO79" s="18">
        <v>0.18750300189853911</v>
      </c>
      <c r="BP79" s="18">
        <v>0.11520329183988311</v>
      </c>
      <c r="BQ79" s="18">
        <v>0.2253527657128804</v>
      </c>
      <c r="BR79" s="18">
        <v>0.14150708931143269</v>
      </c>
      <c r="BS79" s="18">
        <v>0.16058001814281059</v>
      </c>
      <c r="BU79" s="18">
        <v>0.1238579842475707</v>
      </c>
      <c r="BV79" s="18">
        <v>0.16470198195134769</v>
      </c>
      <c r="BW79" s="18">
        <v>7.552643301635735E-2</v>
      </c>
      <c r="BX79" s="18">
        <v>0.19823615791747809</v>
      </c>
      <c r="BY79" s="18">
        <v>0.1283464133634632</v>
      </c>
      <c r="BZ79" s="18">
        <v>0.2063068358053779</v>
      </c>
      <c r="CA79" s="18">
        <v>0.1679114518584488</v>
      </c>
      <c r="CB79" s="18">
        <v>9.7845811881580272E-2</v>
      </c>
      <c r="CC79" s="18">
        <v>7.2215191151779518E-2</v>
      </c>
    </row>
    <row r="80" spans="2:81" x14ac:dyDescent="0.35">
      <c r="B80" s="17" t="s">
        <v>98</v>
      </c>
      <c r="C80" s="18">
        <v>0.1957038467221715</v>
      </c>
      <c r="D80" s="18">
        <v>0.2693484803776634</v>
      </c>
      <c r="E80" s="18">
        <v>0.21677593138430029</v>
      </c>
      <c r="F80" s="18">
        <v>0.2269369888804468</v>
      </c>
      <c r="G80" s="18">
        <v>0.2420997312227324</v>
      </c>
      <c r="H80" s="18">
        <v>0.17910213443652009</v>
      </c>
      <c r="I80" s="18">
        <v>0.10738853460463441</v>
      </c>
      <c r="K80" s="18">
        <v>0.19678103988201401</v>
      </c>
      <c r="L80" s="18">
        <v>0.1946059027102193</v>
      </c>
      <c r="N80" s="18">
        <v>0.12020738751310669</v>
      </c>
      <c r="O80" s="18">
        <v>0.1333525270995059</v>
      </c>
      <c r="P80" s="18">
        <v>0.16696258045607421</v>
      </c>
      <c r="Q80" s="18">
        <v>9.9997955199435926E-2</v>
      </c>
      <c r="R80" s="18">
        <v>0.20054895267892631</v>
      </c>
      <c r="S80" s="18">
        <v>0.1677749412999226</v>
      </c>
      <c r="T80" s="18">
        <v>0.23969574383797479</v>
      </c>
      <c r="U80" s="18">
        <v>0.29637983508084992</v>
      </c>
      <c r="V80" s="18">
        <v>0.20951101246054829</v>
      </c>
      <c r="W80" s="18">
        <v>0.1914310800876497</v>
      </c>
      <c r="X80" s="18">
        <v>0.21121679997870429</v>
      </c>
      <c r="Y80" s="18">
        <v>0.19846342743020509</v>
      </c>
      <c r="AA80" s="18">
        <v>0.19825160756526211</v>
      </c>
      <c r="AB80" s="18">
        <v>0.2158175569269484</v>
      </c>
      <c r="AC80" s="18">
        <v>0.17804676251622201</v>
      </c>
      <c r="AD80" s="18">
        <v>0.18799761911640231</v>
      </c>
      <c r="AF80" s="18">
        <v>0.24044658874443081</v>
      </c>
      <c r="AG80" s="18">
        <v>0.134943521790794</v>
      </c>
      <c r="AH80" s="18">
        <v>0.1902908450306659</v>
      </c>
      <c r="AI80" s="18">
        <v>0.161997389180838</v>
      </c>
      <c r="AJ80" s="18">
        <v>0.194707849288173</v>
      </c>
      <c r="AK80" s="18">
        <v>0.14162803390012041</v>
      </c>
      <c r="AL80" s="18">
        <v>0.19167640610984141</v>
      </c>
      <c r="AM80" s="18">
        <v>0.26314165729593803</v>
      </c>
      <c r="AN80" s="18">
        <v>0.22588676934270291</v>
      </c>
      <c r="AO80" s="18">
        <v>0.16470109808334549</v>
      </c>
      <c r="AP80" s="18">
        <v>0.1873927596080969</v>
      </c>
      <c r="AQ80" s="18">
        <v>0.1938920034836582</v>
      </c>
      <c r="AR80" s="18">
        <v>0.23325485494660189</v>
      </c>
      <c r="AS80" s="18">
        <v>0.2299146585401475</v>
      </c>
      <c r="AT80" s="18">
        <v>0.35158441271800789</v>
      </c>
      <c r="AU80" s="18">
        <v>0.27890129624323112</v>
      </c>
      <c r="AV80" s="18">
        <v>9.3572865877863259E-2</v>
      </c>
      <c r="AX80" s="18">
        <v>0.19056667922884871</v>
      </c>
      <c r="AY80" s="18">
        <v>0.22131531564380871</v>
      </c>
      <c r="BA80" s="18">
        <v>0.19841259380459619</v>
      </c>
      <c r="BB80" s="18">
        <v>0.19067820750835529</v>
      </c>
      <c r="BD80" s="18">
        <v>0.18042324653469111</v>
      </c>
      <c r="BE80" s="18">
        <v>0.23159831902807229</v>
      </c>
      <c r="BF80" s="18">
        <v>0.17241235533055871</v>
      </c>
      <c r="BG80" s="18">
        <v>0.18462981380504059</v>
      </c>
      <c r="BH80" s="18">
        <v>0.22521355934246889</v>
      </c>
      <c r="BI80" s="18">
        <v>0.1872126284757081</v>
      </c>
      <c r="BJ80" s="18">
        <v>0.13727759096131451</v>
      </c>
      <c r="BL80" s="18">
        <v>0.1440779392962771</v>
      </c>
      <c r="BM80" s="18">
        <v>0.20281012005694171</v>
      </c>
      <c r="BN80" s="18">
        <v>0.20864509847152171</v>
      </c>
      <c r="BO80" s="18">
        <v>0.20173160413647581</v>
      </c>
      <c r="BP80" s="18">
        <v>0.2145558978917273</v>
      </c>
      <c r="BQ80" s="18">
        <v>9.708735752053467E-2</v>
      </c>
      <c r="BR80" s="18">
        <v>0.30725143598041682</v>
      </c>
      <c r="BS80" s="18">
        <v>0.2102973318635116</v>
      </c>
      <c r="BU80" s="18">
        <v>0.18094494734936731</v>
      </c>
      <c r="BV80" s="18">
        <v>0.21464065823906639</v>
      </c>
      <c r="BW80" s="18">
        <v>0.1821150637797008</v>
      </c>
      <c r="BX80" s="18">
        <v>0.24740251963997989</v>
      </c>
      <c r="BY80" s="18">
        <v>0.1979945688117592</v>
      </c>
      <c r="BZ80" s="18">
        <v>0.14419353068335611</v>
      </c>
      <c r="CA80" s="18">
        <v>0.1838590320469585</v>
      </c>
      <c r="CB80" s="18">
        <v>0.1917292852533887</v>
      </c>
      <c r="CC80" s="18">
        <v>0.13944617066026069</v>
      </c>
    </row>
    <row r="81" spans="2:81" ht="29" x14ac:dyDescent="0.35">
      <c r="B81" s="17" t="s">
        <v>99</v>
      </c>
      <c r="C81" s="18">
        <v>0.24718393810950659</v>
      </c>
      <c r="D81" s="18">
        <v>0.28896011512946013</v>
      </c>
      <c r="E81" s="18">
        <v>0.34084942832383192</v>
      </c>
      <c r="F81" s="18">
        <v>0.33234221152625942</v>
      </c>
      <c r="G81" s="18">
        <v>0.27477592295235931</v>
      </c>
      <c r="H81" s="18">
        <v>0.19482330032971429</v>
      </c>
      <c r="I81" s="18">
        <v>0.11938090893934281</v>
      </c>
      <c r="K81" s="18">
        <v>0.25318521233807878</v>
      </c>
      <c r="L81" s="18">
        <v>0.240808060987967</v>
      </c>
      <c r="N81" s="18">
        <v>0.23228801464760621</v>
      </c>
      <c r="O81" s="18">
        <v>0.36307458250921598</v>
      </c>
      <c r="P81" s="18">
        <v>0.28105644091141879</v>
      </c>
      <c r="Q81" s="18">
        <v>0.2396455165779528</v>
      </c>
      <c r="R81" s="18">
        <v>0.28405735293624551</v>
      </c>
      <c r="S81" s="18">
        <v>0.26403859043745609</v>
      </c>
      <c r="T81" s="18">
        <v>0.30204216736366779</v>
      </c>
      <c r="U81" s="18">
        <v>0.2386167134587843</v>
      </c>
      <c r="V81" s="18">
        <v>0.29287253377789169</v>
      </c>
      <c r="W81" s="18">
        <v>0.1802667428463906</v>
      </c>
      <c r="X81" s="18">
        <v>0.23886909923102481</v>
      </c>
      <c r="Y81" s="18">
        <v>0.16333071238406829</v>
      </c>
      <c r="AA81" s="18">
        <v>0.25065956115729049</v>
      </c>
      <c r="AB81" s="18">
        <v>0.24625130224965069</v>
      </c>
      <c r="AC81" s="18">
        <v>0.26701239934515508</v>
      </c>
      <c r="AD81" s="18">
        <v>0.225146436101435</v>
      </c>
      <c r="AF81" s="18">
        <v>0.14081964037261691</v>
      </c>
      <c r="AG81" s="18">
        <v>0.1768702822843094</v>
      </c>
      <c r="AH81" s="18">
        <v>0.19520747930785309</v>
      </c>
      <c r="AI81" s="18">
        <v>0.28203489541082982</v>
      </c>
      <c r="AJ81" s="18">
        <v>0.23524437007990631</v>
      </c>
      <c r="AK81" s="18">
        <v>0.29209550765544168</v>
      </c>
      <c r="AL81" s="18">
        <v>0.23358499330055879</v>
      </c>
      <c r="AM81" s="18">
        <v>0.21509919274702799</v>
      </c>
      <c r="AN81" s="18">
        <v>0.26491041342490013</v>
      </c>
      <c r="AO81" s="18">
        <v>0.22045362379149699</v>
      </c>
      <c r="AP81" s="18">
        <v>0.27037100122120578</v>
      </c>
      <c r="AQ81" s="18">
        <v>0.25985465345292391</v>
      </c>
      <c r="AR81" s="18">
        <v>0.17739390435965041</v>
      </c>
      <c r="AS81" s="18">
        <v>0.302839261025729</v>
      </c>
      <c r="AT81" s="18">
        <v>0.30515878896285148</v>
      </c>
      <c r="AU81" s="18">
        <v>0.30873819466804459</v>
      </c>
      <c r="AV81" s="18">
        <v>0.24036579140422859</v>
      </c>
      <c r="AX81" s="18">
        <v>0.23099231185452049</v>
      </c>
      <c r="AY81" s="18">
        <v>0.32984608316626568</v>
      </c>
      <c r="BA81" s="18">
        <v>0.26097202768896272</v>
      </c>
      <c r="BB81" s="18">
        <v>0.22160238266502491</v>
      </c>
      <c r="BD81" s="18">
        <v>0.2251706042888236</v>
      </c>
      <c r="BE81" s="18">
        <v>0.22783672043697689</v>
      </c>
      <c r="BF81" s="18">
        <v>0.28023186362618813</v>
      </c>
      <c r="BG81" s="18">
        <v>0.27988851376056673</v>
      </c>
      <c r="BH81" s="18">
        <v>0.24373339861218321</v>
      </c>
      <c r="BI81" s="18">
        <v>0.28977876289311622</v>
      </c>
      <c r="BJ81" s="18">
        <v>0.18264865537288641</v>
      </c>
      <c r="BL81" s="18">
        <v>0.2277952523686855</v>
      </c>
      <c r="BM81" s="18">
        <v>0.27336959200008543</v>
      </c>
      <c r="BN81" s="18">
        <v>0.18512419168204811</v>
      </c>
      <c r="BO81" s="18">
        <v>0.27008655066989529</v>
      </c>
      <c r="BP81" s="18">
        <v>0.23714285954265901</v>
      </c>
      <c r="BQ81" s="18">
        <v>0.23888826394468621</v>
      </c>
      <c r="BR81" s="18">
        <v>0.16123147212301159</v>
      </c>
      <c r="BS81" s="18">
        <v>0.25915306306321911</v>
      </c>
      <c r="BU81" s="18">
        <v>0.23287758119724039</v>
      </c>
      <c r="BV81" s="18">
        <v>0.25690408518104058</v>
      </c>
      <c r="BW81" s="18">
        <v>0.1885150145986873</v>
      </c>
      <c r="BX81" s="18">
        <v>0.3094481681345258</v>
      </c>
      <c r="BY81" s="18">
        <v>0.26553133879995872</v>
      </c>
      <c r="BZ81" s="18">
        <v>0.23187343089740631</v>
      </c>
      <c r="CA81" s="18">
        <v>0.246399919761569</v>
      </c>
      <c r="CB81" s="18">
        <v>0.21951914604438119</v>
      </c>
      <c r="CC81" s="18">
        <v>0.2058690033359567</v>
      </c>
    </row>
    <row r="82" spans="2:81" x14ac:dyDescent="0.35">
      <c r="B82" s="17" t="s">
        <v>100</v>
      </c>
      <c r="C82" s="18">
        <v>0.14839312693595141</v>
      </c>
      <c r="D82" s="18">
        <v>0.18250736514382651</v>
      </c>
      <c r="E82" s="18">
        <v>0.15276125781648681</v>
      </c>
      <c r="F82" s="18">
        <v>0.1499519666103919</v>
      </c>
      <c r="G82" s="18">
        <v>0.1293415375204188</v>
      </c>
      <c r="H82" s="18">
        <v>0.1511306461518612</v>
      </c>
      <c r="I82" s="18">
        <v>0.13950734733159351</v>
      </c>
      <c r="K82" s="18">
        <v>0.16019883497021961</v>
      </c>
      <c r="L82" s="18">
        <v>0.137172341780263</v>
      </c>
      <c r="N82" s="18">
        <v>0.21205071581716881</v>
      </c>
      <c r="O82" s="18">
        <v>0.1121139692629457</v>
      </c>
      <c r="P82" s="18">
        <v>0.14130179814570051</v>
      </c>
      <c r="Q82" s="18">
        <v>0.16293047033416511</v>
      </c>
      <c r="R82" s="18">
        <v>0.14549408992344501</v>
      </c>
      <c r="S82" s="18">
        <v>0.15903435385457229</v>
      </c>
      <c r="T82" s="18">
        <v>8.5931920566283695E-2</v>
      </c>
      <c r="U82" s="18">
        <v>9.932557431497778E-2</v>
      </c>
      <c r="V82" s="18">
        <v>0.1905053789903336</v>
      </c>
      <c r="W82" s="18">
        <v>0.1499085477479499</v>
      </c>
      <c r="X82" s="18">
        <v>0.13771740282664491</v>
      </c>
      <c r="Y82" s="18">
        <v>0.13853569754753861</v>
      </c>
      <c r="AA82" s="18">
        <v>0.16082250397807549</v>
      </c>
      <c r="AB82" s="18">
        <v>0.15812797764913319</v>
      </c>
      <c r="AC82" s="18">
        <v>0.16050102316943021</v>
      </c>
      <c r="AD82" s="18">
        <v>0.115363859209793</v>
      </c>
      <c r="AF82" s="18">
        <v>0.17646119109296349</v>
      </c>
      <c r="AG82" s="18">
        <v>0.1728446867823028</v>
      </c>
      <c r="AH82" s="18">
        <v>0.10014434481240959</v>
      </c>
      <c r="AI82" s="18">
        <v>0.1260855368273702</v>
      </c>
      <c r="AJ82" s="18">
        <v>0.14844773918550011</v>
      </c>
      <c r="AK82" s="18">
        <v>0.12774010813798439</v>
      </c>
      <c r="AL82" s="18">
        <v>0.15267480996188351</v>
      </c>
      <c r="AM82" s="18">
        <v>8.0153955100022878E-2</v>
      </c>
      <c r="AN82" s="18">
        <v>8.5545801287035969E-2</v>
      </c>
      <c r="AO82" s="18">
        <v>0.19146158852667131</v>
      </c>
      <c r="AP82" s="18">
        <v>0.12725844798188929</v>
      </c>
      <c r="AQ82" s="18">
        <v>0.1598701740549619</v>
      </c>
      <c r="AR82" s="18">
        <v>0.25129598598535519</v>
      </c>
      <c r="AS82" s="18">
        <v>0.26008798857831039</v>
      </c>
      <c r="AT82" s="18">
        <v>0.10143905345103831</v>
      </c>
      <c r="AU82" s="18">
        <v>0.2180346347742847</v>
      </c>
      <c r="AV82" s="18">
        <v>0.18622565173051131</v>
      </c>
      <c r="AX82" s="18">
        <v>0.1354696869644601</v>
      </c>
      <c r="AY82" s="18">
        <v>0.21189657008874949</v>
      </c>
      <c r="BA82" s="18">
        <v>0.15411252686953081</v>
      </c>
      <c r="BB82" s="18">
        <v>0.13778171150621521</v>
      </c>
      <c r="BD82" s="18">
        <v>0.14434463649550691</v>
      </c>
      <c r="BE82" s="18">
        <v>0.13918274247569859</v>
      </c>
      <c r="BF82" s="18">
        <v>0.15161946453227129</v>
      </c>
      <c r="BG82" s="18">
        <v>0.15185280972264401</v>
      </c>
      <c r="BH82" s="18">
        <v>0.1664336336498535</v>
      </c>
      <c r="BI82" s="18">
        <v>0.21586897649669659</v>
      </c>
      <c r="BJ82" s="18">
        <v>8.3620424422959652E-2</v>
      </c>
      <c r="BL82" s="18">
        <v>0.15420066923641221</v>
      </c>
      <c r="BM82" s="18">
        <v>0.18331035626309619</v>
      </c>
      <c r="BN82" s="18">
        <v>0.15602748685902021</v>
      </c>
      <c r="BO82" s="18">
        <v>7.6655730544457387E-2</v>
      </c>
      <c r="BP82" s="18">
        <v>0.14111986864714129</v>
      </c>
      <c r="BQ82" s="18">
        <v>0.20850057217670581</v>
      </c>
      <c r="BR82" s="18">
        <v>0.18751171158538579</v>
      </c>
      <c r="BS82" s="18">
        <v>9.2705080774466597E-2</v>
      </c>
      <c r="BU82" s="18">
        <v>0.1315775652135181</v>
      </c>
      <c r="BV82" s="18">
        <v>0.1719603632154052</v>
      </c>
      <c r="BW82" s="18">
        <v>0.1794341536746927</v>
      </c>
      <c r="BX82" s="18">
        <v>0.10415185463025101</v>
      </c>
      <c r="BY82" s="18">
        <v>0.1182902197832444</v>
      </c>
      <c r="BZ82" s="18">
        <v>0.20783427175510349</v>
      </c>
      <c r="CA82" s="18">
        <v>0.1088848505142456</v>
      </c>
      <c r="CB82" s="18">
        <v>0.16266643857003771</v>
      </c>
      <c r="CC82" s="18">
        <v>0.22309041877736099</v>
      </c>
    </row>
    <row r="83" spans="2:81" x14ac:dyDescent="0.35">
      <c r="B83" s="17" t="s">
        <v>101</v>
      </c>
      <c r="C83" s="18">
        <v>0.14038059256045049</v>
      </c>
      <c r="D83" s="18">
        <v>6.2871926861114369E-2</v>
      </c>
      <c r="E83" s="18">
        <v>6.638363363512495E-2</v>
      </c>
      <c r="F83" s="18">
        <v>8.5477264794210778E-2</v>
      </c>
      <c r="G83" s="18">
        <v>0.14818088901768739</v>
      </c>
      <c r="H83" s="18">
        <v>0.19798122507423721</v>
      </c>
      <c r="I83" s="18">
        <v>0.22222391087590199</v>
      </c>
      <c r="K83" s="18">
        <v>0.16521406134763089</v>
      </c>
      <c r="L83" s="18">
        <v>0.11780543936804699</v>
      </c>
      <c r="N83" s="18">
        <v>0.17865885232454279</v>
      </c>
      <c r="O83" s="18">
        <v>0.18742620484902561</v>
      </c>
      <c r="P83" s="18">
        <v>0.15790041839684149</v>
      </c>
      <c r="Q83" s="18">
        <v>0.15253224294028339</v>
      </c>
      <c r="R83" s="18">
        <v>0.1111634913737299</v>
      </c>
      <c r="S83" s="18">
        <v>0.1257511526412709</v>
      </c>
      <c r="T83" s="18">
        <v>0.13433036035093299</v>
      </c>
      <c r="U83" s="18">
        <v>0.14884864321345709</v>
      </c>
      <c r="V83" s="18">
        <v>0.10448344300221429</v>
      </c>
      <c r="W83" s="18">
        <v>0.14465392172127611</v>
      </c>
      <c r="X83" s="18">
        <v>0.10821400883934799</v>
      </c>
      <c r="Y83" s="18">
        <v>0.19607615356803629</v>
      </c>
      <c r="AA83" s="18">
        <v>0.13113792953523451</v>
      </c>
      <c r="AB83" s="18">
        <v>0.1186004065954637</v>
      </c>
      <c r="AC83" s="18">
        <v>0.15996103652971949</v>
      </c>
      <c r="AD83" s="18">
        <v>0.15685023128868031</v>
      </c>
      <c r="AF83" s="18">
        <v>0.1177746539834128</v>
      </c>
      <c r="AG83" s="18">
        <v>0.19672652171606431</v>
      </c>
      <c r="AH83" s="18">
        <v>0.1695976117365233</v>
      </c>
      <c r="AI83" s="18">
        <v>8.3757589719634623E-2</v>
      </c>
      <c r="AJ83" s="18">
        <v>0.15768831995429591</v>
      </c>
      <c r="AK83" s="18">
        <v>0.14180377402292349</v>
      </c>
      <c r="AL83" s="18">
        <v>0.1508569218582263</v>
      </c>
      <c r="AM83" s="18">
        <v>0.1231694264494519</v>
      </c>
      <c r="AN83" s="18">
        <v>0.17116876960220759</v>
      </c>
      <c r="AO83" s="18">
        <v>0.15789164203483069</v>
      </c>
      <c r="AP83" s="18">
        <v>0.16516052483359869</v>
      </c>
      <c r="AQ83" s="18">
        <v>0.16133386500615149</v>
      </c>
      <c r="AR83" s="18">
        <v>9.2114692556798466E-2</v>
      </c>
      <c r="AS83" s="18">
        <v>0.10721945924523441</v>
      </c>
      <c r="AT83" s="18">
        <v>5.6798516584516699E-2</v>
      </c>
      <c r="AU83" s="18">
        <v>7.1094622809655603E-2</v>
      </c>
      <c r="AV83" s="18">
        <v>0.1548906657478879</v>
      </c>
      <c r="AX83" s="18">
        <v>0.1479603955959069</v>
      </c>
      <c r="AY83" s="18">
        <v>0.1013933920238704</v>
      </c>
      <c r="BA83" s="18">
        <v>0.14229426708509971</v>
      </c>
      <c r="BB83" s="18">
        <v>0.13683008103578301</v>
      </c>
      <c r="BD83" s="18">
        <v>0.1764998206916647</v>
      </c>
      <c r="BE83" s="18">
        <v>0.11676884104042461</v>
      </c>
      <c r="BF83" s="18">
        <v>0.13778488813080281</v>
      </c>
      <c r="BG83" s="18">
        <v>0.13953956116442051</v>
      </c>
      <c r="BH83" s="18">
        <v>0.1141533517795336</v>
      </c>
      <c r="BI83" s="18">
        <v>7.7108169011095434E-2</v>
      </c>
      <c r="BJ83" s="18">
        <v>0.17729743577362969</v>
      </c>
      <c r="BL83" s="18">
        <v>0.17084753158912769</v>
      </c>
      <c r="BM83" s="18">
        <v>0.1157721882665407</v>
      </c>
      <c r="BN83" s="18">
        <v>0.15993147170683361</v>
      </c>
      <c r="BO83" s="18">
        <v>0.142103094154718</v>
      </c>
      <c r="BP83" s="18">
        <v>0.16414814080787421</v>
      </c>
      <c r="BQ83" s="18">
        <v>0.20884303780618191</v>
      </c>
      <c r="BR83" s="18">
        <v>1.9011926153842749E-2</v>
      </c>
      <c r="BS83" s="18">
        <v>0.13552446685178751</v>
      </c>
      <c r="BU83" s="18">
        <v>0.1293213318226695</v>
      </c>
      <c r="BV83" s="18">
        <v>0.13540024958152569</v>
      </c>
      <c r="BW83" s="18">
        <v>0.1369131354131197</v>
      </c>
      <c r="BX83" s="18">
        <v>8.1384798163216449E-2</v>
      </c>
      <c r="BY83" s="18">
        <v>0.1676120453696863</v>
      </c>
      <c r="BZ83" s="18">
        <v>0.1747879662009425</v>
      </c>
      <c r="CA83" s="18">
        <v>0.1186089862607234</v>
      </c>
      <c r="CB83" s="18">
        <v>0.14152665622785451</v>
      </c>
      <c r="CC83" s="18">
        <v>0.1677937825327048</v>
      </c>
    </row>
    <row r="84" spans="2:81" x14ac:dyDescent="0.35">
      <c r="B84" s="17" t="s">
        <v>102</v>
      </c>
      <c r="C84" s="18">
        <v>0.1304814621807748</v>
      </c>
      <c r="D84" s="18">
        <v>3.2101760290167841E-2</v>
      </c>
      <c r="E84" s="18">
        <v>1.597813903761856E-2</v>
      </c>
      <c r="F84" s="18">
        <v>3.7882508106762643E-2</v>
      </c>
      <c r="G84" s="18">
        <v>6.8434138820642018E-2</v>
      </c>
      <c r="H84" s="18">
        <v>0.14976898068117581</v>
      </c>
      <c r="I84" s="18">
        <v>0.34793585683911249</v>
      </c>
      <c r="K84" s="18">
        <v>9.8385270958374835E-2</v>
      </c>
      <c r="L84" s="18">
        <v>0.16120012944555201</v>
      </c>
      <c r="N84" s="18">
        <v>8.8672792182660345E-2</v>
      </c>
      <c r="O84" s="18">
        <v>0.1026855581160437</v>
      </c>
      <c r="P84" s="18">
        <v>0.1265162679093039</v>
      </c>
      <c r="Q84" s="18">
        <v>0.24643044605603681</v>
      </c>
      <c r="R84" s="18">
        <v>9.6733166728934492E-2</v>
      </c>
      <c r="S84" s="18">
        <v>0.17279873403891621</v>
      </c>
      <c r="T84" s="18">
        <v>7.9760040081352276E-2</v>
      </c>
      <c r="U84" s="18">
        <v>0.10929854025598949</v>
      </c>
      <c r="V84" s="18">
        <v>7.6699188830493176E-2</v>
      </c>
      <c r="W84" s="18">
        <v>0.1671139001506495</v>
      </c>
      <c r="X84" s="18">
        <v>0.16802080643034109</v>
      </c>
      <c r="Y84" s="18">
        <v>0.17571153308192611</v>
      </c>
      <c r="AA84" s="18">
        <v>0.13260972282025121</v>
      </c>
      <c r="AB84" s="18">
        <v>0.1267981100780031</v>
      </c>
      <c r="AC84" s="18">
        <v>9.9523900147385019E-2</v>
      </c>
      <c r="AD84" s="18">
        <v>0.1587780483726367</v>
      </c>
      <c r="AF84" s="18">
        <v>0.14068090384711529</v>
      </c>
      <c r="AG84" s="18">
        <v>0.1459970970851068</v>
      </c>
      <c r="AH84" s="18">
        <v>0.15844414620873001</v>
      </c>
      <c r="AI84" s="18">
        <v>0.25087434162320182</v>
      </c>
      <c r="AJ84" s="18">
        <v>0.1079118087136223</v>
      </c>
      <c r="AK84" s="18">
        <v>0.1692391148220776</v>
      </c>
      <c r="AL84" s="18">
        <v>9.8658182085285095E-2</v>
      </c>
      <c r="AM84" s="18">
        <v>0.17248463001115649</v>
      </c>
      <c r="AN84" s="18">
        <v>0.1323225482404852</v>
      </c>
      <c r="AO84" s="18">
        <v>0.18625538844114559</v>
      </c>
      <c r="AP84" s="18">
        <v>8.5341156448370037E-2</v>
      </c>
      <c r="AQ84" s="18">
        <v>9.9101988468462229E-2</v>
      </c>
      <c r="AR84" s="18">
        <v>6.1622440264799787E-2</v>
      </c>
      <c r="AS84" s="18">
        <v>2.4804874486041989E-2</v>
      </c>
      <c r="AT84" s="18">
        <v>8.1776770281277167E-2</v>
      </c>
      <c r="AU84" s="18">
        <v>2.5356129812455889E-2</v>
      </c>
      <c r="AV84" s="18">
        <v>0.22284287354758031</v>
      </c>
      <c r="AX84" s="18">
        <v>0.15097133771798199</v>
      </c>
      <c r="AY84" s="18">
        <v>2.6738934287550541E-2</v>
      </c>
      <c r="BA84" s="18">
        <v>0.11682470038133019</v>
      </c>
      <c r="BB84" s="18">
        <v>0.15581936031026711</v>
      </c>
      <c r="BD84" s="18">
        <v>0.13351239130318951</v>
      </c>
      <c r="BE84" s="18">
        <v>0.1199402783643867</v>
      </c>
      <c r="BF84" s="18">
        <v>0.15726649801123141</v>
      </c>
      <c r="BG84" s="18">
        <v>0.1011836219158893</v>
      </c>
      <c r="BH84" s="18">
        <v>0.12596626134759001</v>
      </c>
      <c r="BI84" s="18">
        <v>0.1073454986455509</v>
      </c>
      <c r="BJ84" s="18">
        <v>0.31071550144959742</v>
      </c>
      <c r="BL84" s="18">
        <v>0.20116292547475531</v>
      </c>
      <c r="BM84" s="18">
        <v>6.8410798837083467E-2</v>
      </c>
      <c r="BN84" s="18">
        <v>0.22162515808810451</v>
      </c>
      <c r="BO84" s="18">
        <v>0.1219200185959145</v>
      </c>
      <c r="BP84" s="18">
        <v>0.12782994127071501</v>
      </c>
      <c r="BQ84" s="18">
        <v>2.1328002839011231E-2</v>
      </c>
      <c r="BR84" s="18">
        <v>0.1834863648459103</v>
      </c>
      <c r="BS84" s="18">
        <v>0.1417400393042047</v>
      </c>
      <c r="BU84" s="18">
        <v>0.2014205901696341</v>
      </c>
      <c r="BV84" s="18">
        <v>5.6392661831614427E-2</v>
      </c>
      <c r="BW84" s="18">
        <v>0.23749619951744211</v>
      </c>
      <c r="BX84" s="18">
        <v>5.9376501514548631E-2</v>
      </c>
      <c r="BY84" s="18">
        <v>0.12222541387188809</v>
      </c>
      <c r="BZ84" s="18">
        <v>3.5003964657813698E-2</v>
      </c>
      <c r="CA84" s="18">
        <v>0.17433575955805469</v>
      </c>
      <c r="CB84" s="18">
        <v>0.1867126620227576</v>
      </c>
      <c r="CC84" s="18">
        <v>0.19158543354193719</v>
      </c>
    </row>
    <row r="86" spans="2:81" ht="72.5" x14ac:dyDescent="0.35">
      <c r="B86" s="14" t="s">
        <v>109</v>
      </c>
    </row>
    <row r="87" spans="2:81" x14ac:dyDescent="0.35">
      <c r="B87" s="15" t="s">
        <v>17</v>
      </c>
    </row>
    <row r="88" spans="2:81" x14ac:dyDescent="0.35">
      <c r="B88" s="11" t="s">
        <v>95</v>
      </c>
      <c r="C88" s="16">
        <v>1906</v>
      </c>
      <c r="D88" s="16">
        <v>245</v>
      </c>
      <c r="E88" s="16">
        <v>322</v>
      </c>
      <c r="F88" s="16">
        <v>330</v>
      </c>
      <c r="G88" s="16">
        <v>336</v>
      </c>
      <c r="H88" s="16">
        <v>276</v>
      </c>
      <c r="I88" s="16">
        <v>397</v>
      </c>
      <c r="K88" s="16">
        <v>942</v>
      </c>
      <c r="L88" s="16">
        <v>959</v>
      </c>
      <c r="N88" s="16">
        <v>158</v>
      </c>
      <c r="O88" s="16">
        <v>63</v>
      </c>
      <c r="P88" s="16">
        <v>96</v>
      </c>
      <c r="Q88" s="16">
        <v>78</v>
      </c>
      <c r="R88" s="16">
        <v>211</v>
      </c>
      <c r="S88" s="16">
        <v>156</v>
      </c>
      <c r="T88" s="16">
        <v>138</v>
      </c>
      <c r="U88" s="16">
        <v>178</v>
      </c>
      <c r="V88" s="16">
        <v>270</v>
      </c>
      <c r="W88" s="16">
        <v>232</v>
      </c>
      <c r="X88" s="16">
        <v>160</v>
      </c>
      <c r="Y88" s="16">
        <v>166</v>
      </c>
      <c r="AA88" s="16">
        <v>527</v>
      </c>
      <c r="AB88" s="16">
        <v>481</v>
      </c>
      <c r="AC88" s="16">
        <v>429</v>
      </c>
      <c r="AD88" s="16">
        <v>463</v>
      </c>
      <c r="AF88" s="16">
        <v>27</v>
      </c>
      <c r="AG88" s="16">
        <v>98</v>
      </c>
      <c r="AH88" s="16">
        <v>113</v>
      </c>
      <c r="AI88" s="16">
        <v>112</v>
      </c>
      <c r="AJ88" s="16">
        <v>174</v>
      </c>
      <c r="AK88" s="16">
        <v>207</v>
      </c>
      <c r="AL88" s="16">
        <v>170</v>
      </c>
      <c r="AM88" s="16">
        <v>133</v>
      </c>
      <c r="AN88" s="16">
        <v>100</v>
      </c>
      <c r="AO88" s="16">
        <v>131</v>
      </c>
      <c r="AP88" s="16">
        <v>193</v>
      </c>
      <c r="AQ88" s="16">
        <v>93</v>
      </c>
      <c r="AR88" s="16">
        <v>79</v>
      </c>
      <c r="AS88" s="16">
        <v>47</v>
      </c>
      <c r="AT88" s="16">
        <v>48</v>
      </c>
      <c r="AU88" s="16">
        <v>122</v>
      </c>
      <c r="AV88" s="16">
        <v>59</v>
      </c>
      <c r="AX88" s="16">
        <v>1557</v>
      </c>
      <c r="AY88" s="16">
        <v>338</v>
      </c>
      <c r="BA88" s="16">
        <v>1221</v>
      </c>
      <c r="BB88" s="16">
        <v>685</v>
      </c>
      <c r="BD88" s="16">
        <v>474</v>
      </c>
      <c r="BE88" s="16">
        <v>416</v>
      </c>
      <c r="BF88" s="16">
        <v>224</v>
      </c>
      <c r="BG88" s="16">
        <v>439</v>
      </c>
      <c r="BH88" s="16">
        <v>242</v>
      </c>
      <c r="BI88" s="16">
        <v>51</v>
      </c>
      <c r="BJ88" s="16">
        <v>60</v>
      </c>
      <c r="BL88" s="16">
        <v>334</v>
      </c>
      <c r="BM88" s="16">
        <v>619</v>
      </c>
      <c r="BN88" s="16">
        <v>136</v>
      </c>
      <c r="BO88" s="16">
        <v>105</v>
      </c>
      <c r="BP88" s="16">
        <v>257</v>
      </c>
      <c r="BQ88" s="16">
        <v>42</v>
      </c>
      <c r="BR88" s="16">
        <v>49</v>
      </c>
      <c r="BS88" s="16">
        <v>364</v>
      </c>
      <c r="BU88" s="16">
        <v>279</v>
      </c>
      <c r="BV88" s="16">
        <v>479</v>
      </c>
      <c r="BW88" s="16">
        <v>122</v>
      </c>
      <c r="BX88" s="16">
        <v>151</v>
      </c>
      <c r="BY88" s="16">
        <v>421</v>
      </c>
      <c r="BZ88" s="16">
        <v>64</v>
      </c>
      <c r="CA88" s="16">
        <v>123</v>
      </c>
      <c r="CB88" s="16">
        <v>156</v>
      </c>
      <c r="CC88" s="16">
        <v>111</v>
      </c>
    </row>
    <row r="89" spans="2:81" x14ac:dyDescent="0.35">
      <c r="B89" s="12" t="s">
        <v>96</v>
      </c>
      <c r="C89" s="16">
        <v>1910</v>
      </c>
      <c r="D89" s="16">
        <v>202</v>
      </c>
      <c r="E89" s="16">
        <v>325</v>
      </c>
      <c r="F89" s="16">
        <v>324</v>
      </c>
      <c r="G89" s="16">
        <v>294</v>
      </c>
      <c r="H89" s="16">
        <v>309</v>
      </c>
      <c r="I89" s="16">
        <v>457</v>
      </c>
      <c r="K89" s="16">
        <v>921</v>
      </c>
      <c r="L89" s="16">
        <v>983</v>
      </c>
      <c r="N89" s="16">
        <v>157</v>
      </c>
      <c r="O89" s="16">
        <v>52</v>
      </c>
      <c r="P89" s="16">
        <v>89</v>
      </c>
      <c r="Q89" s="16">
        <v>77</v>
      </c>
      <c r="R89" s="16">
        <v>212</v>
      </c>
      <c r="S89" s="16">
        <v>155</v>
      </c>
      <c r="T89" s="16">
        <v>140</v>
      </c>
      <c r="U89" s="16">
        <v>167</v>
      </c>
      <c r="V89" s="16">
        <v>248</v>
      </c>
      <c r="W89" s="16">
        <v>264</v>
      </c>
      <c r="X89" s="16">
        <v>165</v>
      </c>
      <c r="Y89" s="16">
        <v>180</v>
      </c>
      <c r="AA89" s="16">
        <v>514</v>
      </c>
      <c r="AB89" s="16">
        <v>496</v>
      </c>
      <c r="AC89" s="16">
        <v>419</v>
      </c>
      <c r="AD89" s="16">
        <v>477</v>
      </c>
      <c r="AF89" s="16">
        <v>25</v>
      </c>
      <c r="AG89" s="16">
        <v>96</v>
      </c>
      <c r="AH89" s="16">
        <v>115</v>
      </c>
      <c r="AI89" s="16">
        <v>117</v>
      </c>
      <c r="AJ89" s="16">
        <v>175</v>
      </c>
      <c r="AK89" s="16">
        <v>213</v>
      </c>
      <c r="AL89" s="16">
        <v>169</v>
      </c>
      <c r="AM89" s="16">
        <v>134</v>
      </c>
      <c r="AN89" s="16">
        <v>99</v>
      </c>
      <c r="AO89" s="16">
        <v>131</v>
      </c>
      <c r="AP89" s="16">
        <v>193</v>
      </c>
      <c r="AQ89" s="16">
        <v>94</v>
      </c>
      <c r="AR89" s="16">
        <v>79</v>
      </c>
      <c r="AS89" s="16">
        <v>46</v>
      </c>
      <c r="AT89" s="16">
        <v>46</v>
      </c>
      <c r="AU89" s="16">
        <v>118</v>
      </c>
      <c r="AV89" s="16">
        <v>59</v>
      </c>
      <c r="AX89" s="16">
        <v>1583</v>
      </c>
      <c r="AY89" s="16">
        <v>316</v>
      </c>
      <c r="BA89" s="16">
        <v>1241</v>
      </c>
      <c r="BB89" s="16">
        <v>669</v>
      </c>
      <c r="BD89" s="16">
        <v>490</v>
      </c>
      <c r="BE89" s="16">
        <v>410</v>
      </c>
      <c r="BF89" s="16">
        <v>226</v>
      </c>
      <c r="BG89" s="16">
        <v>430</v>
      </c>
      <c r="BH89" s="16">
        <v>237</v>
      </c>
      <c r="BI89" s="16">
        <v>51</v>
      </c>
      <c r="BJ89" s="16">
        <v>65</v>
      </c>
      <c r="BL89" s="16">
        <v>349</v>
      </c>
      <c r="BM89" s="16">
        <v>614</v>
      </c>
      <c r="BN89" s="16">
        <v>143</v>
      </c>
      <c r="BO89" s="16">
        <v>101</v>
      </c>
      <c r="BP89" s="16">
        <v>257</v>
      </c>
      <c r="BQ89" s="16">
        <v>42</v>
      </c>
      <c r="BR89" s="16">
        <v>47</v>
      </c>
      <c r="BS89" s="16">
        <v>356</v>
      </c>
      <c r="BU89" s="16">
        <v>288</v>
      </c>
      <c r="BV89" s="16">
        <v>472</v>
      </c>
      <c r="BW89" s="16">
        <v>126</v>
      </c>
      <c r="BX89" s="16">
        <v>142</v>
      </c>
      <c r="BY89" s="16">
        <v>432</v>
      </c>
      <c r="BZ89" s="16">
        <v>64</v>
      </c>
      <c r="CA89" s="16">
        <v>123</v>
      </c>
      <c r="CB89" s="16">
        <v>159</v>
      </c>
      <c r="CC89" s="16">
        <v>106</v>
      </c>
    </row>
    <row r="90" spans="2:81" x14ac:dyDescent="0.35">
      <c r="B90" s="17" t="s">
        <v>97</v>
      </c>
      <c r="C90" s="18">
        <v>0.27509715584213118</v>
      </c>
      <c r="D90" s="18">
        <v>0.28132748044864742</v>
      </c>
      <c r="E90" s="18">
        <v>0.29676626520246852</v>
      </c>
      <c r="F90" s="18">
        <v>0.21986274129918901</v>
      </c>
      <c r="G90" s="18">
        <v>0.30987382699213217</v>
      </c>
      <c r="H90" s="18">
        <v>0.29668569295416952</v>
      </c>
      <c r="I90" s="18">
        <v>0.25913247019517888</v>
      </c>
      <c r="K90" s="18">
        <v>0.2745978149234678</v>
      </c>
      <c r="L90" s="18">
        <v>0.27692435043169761</v>
      </c>
      <c r="N90" s="18">
        <v>0.33018945444211317</v>
      </c>
      <c r="O90" s="18">
        <v>0.23191591018829269</v>
      </c>
      <c r="P90" s="18">
        <v>0.22868124134008219</v>
      </c>
      <c r="Q90" s="18">
        <v>0.24520523419271539</v>
      </c>
      <c r="R90" s="18">
        <v>0.31169608447287928</v>
      </c>
      <c r="S90" s="18">
        <v>0.23532598897151319</v>
      </c>
      <c r="T90" s="18">
        <v>0.32742409657072802</v>
      </c>
      <c r="U90" s="18">
        <v>0.20360571229723551</v>
      </c>
      <c r="V90" s="18">
        <v>0.2299976097543924</v>
      </c>
      <c r="W90" s="18">
        <v>0.29314299916134029</v>
      </c>
      <c r="X90" s="18">
        <v>0.26912364985849541</v>
      </c>
      <c r="Y90" s="18">
        <v>0.33317297256674872</v>
      </c>
      <c r="AA90" s="18">
        <v>0.31289947374262628</v>
      </c>
      <c r="AB90" s="18">
        <v>0.32326199210631329</v>
      </c>
      <c r="AC90" s="18">
        <v>0.23595009375412579</v>
      </c>
      <c r="AD90" s="18">
        <v>0.21935415204578551</v>
      </c>
      <c r="AF90" s="18">
        <v>0.17801193601297419</v>
      </c>
      <c r="AG90" s="18">
        <v>0.14242828417306</v>
      </c>
      <c r="AH90" s="18">
        <v>0.2489090163942119</v>
      </c>
      <c r="AI90" s="18">
        <v>0.1748988441808956</v>
      </c>
      <c r="AJ90" s="18">
        <v>0.25453840031873981</v>
      </c>
      <c r="AK90" s="18">
        <v>0.25381281499530828</v>
      </c>
      <c r="AL90" s="18">
        <v>0.30757759768203152</v>
      </c>
      <c r="AM90" s="18">
        <v>0.34522980187716801</v>
      </c>
      <c r="AN90" s="18">
        <v>0.26443456641728841</v>
      </c>
      <c r="AO90" s="18">
        <v>0.30522831872974798</v>
      </c>
      <c r="AP90" s="18">
        <v>0.35885713145767761</v>
      </c>
      <c r="AQ90" s="18">
        <v>0.30753474639261807</v>
      </c>
      <c r="AR90" s="18">
        <v>0.41456424560282801</v>
      </c>
      <c r="AS90" s="18">
        <v>0.2713240143508508</v>
      </c>
      <c r="AT90" s="18">
        <v>0.28964295109152738</v>
      </c>
      <c r="AU90" s="18">
        <v>0.21187586200934591</v>
      </c>
      <c r="AV90" s="18">
        <v>0.2223809581062067</v>
      </c>
      <c r="AX90" s="18">
        <v>0.28162330996414958</v>
      </c>
      <c r="AY90" s="18">
        <v>0.24030814859454619</v>
      </c>
      <c r="BA90" s="18">
        <v>0.25793112668530521</v>
      </c>
      <c r="BB90" s="18">
        <v>0.30694592822690281</v>
      </c>
      <c r="BD90" s="18">
        <v>0.26656580328405732</v>
      </c>
      <c r="BE90" s="18">
        <v>0.29448534398601289</v>
      </c>
      <c r="BF90" s="18">
        <v>0.2316925464053918</v>
      </c>
      <c r="BG90" s="18">
        <v>0.30293434413197312</v>
      </c>
      <c r="BH90" s="18">
        <v>0.29876557992152741</v>
      </c>
      <c r="BI90" s="18">
        <v>0.19487242338255981</v>
      </c>
      <c r="BJ90" s="18">
        <v>0.1596576963792837</v>
      </c>
      <c r="BL90" s="18">
        <v>0.24764271275809899</v>
      </c>
      <c r="BM90" s="18">
        <v>0.29048749688258851</v>
      </c>
      <c r="BN90" s="18">
        <v>0.25417263576674642</v>
      </c>
      <c r="BO90" s="18">
        <v>0.28813664082978752</v>
      </c>
      <c r="BP90" s="18">
        <v>0.27915142645523838</v>
      </c>
      <c r="BQ90" s="18">
        <v>0.33480327029710549</v>
      </c>
      <c r="BR90" s="18">
        <v>0.15954088709805531</v>
      </c>
      <c r="BS90" s="18">
        <v>0.28563895056220528</v>
      </c>
      <c r="BU90" s="18">
        <v>0.26062584720577892</v>
      </c>
      <c r="BV90" s="18">
        <v>0.28550456850117878</v>
      </c>
      <c r="BW90" s="18">
        <v>0.31668780426229942</v>
      </c>
      <c r="BX90" s="18">
        <v>0.31644106246564879</v>
      </c>
      <c r="BY90" s="18">
        <v>0.28091914867831091</v>
      </c>
      <c r="BZ90" s="18">
        <v>0.28328328711271539</v>
      </c>
      <c r="CA90" s="18">
        <v>0.2384750270158813</v>
      </c>
      <c r="CB90" s="18">
        <v>0.25147605541696738</v>
      </c>
      <c r="CC90" s="18">
        <v>0.2119424508225761</v>
      </c>
    </row>
    <row r="91" spans="2:81" x14ac:dyDescent="0.35">
      <c r="B91" s="17" t="s">
        <v>98</v>
      </c>
      <c r="C91" s="18">
        <v>0.28820389646383843</v>
      </c>
      <c r="D91" s="18">
        <v>0.2468589596307165</v>
      </c>
      <c r="E91" s="18">
        <v>0.24195238843715691</v>
      </c>
      <c r="F91" s="18">
        <v>0.32930422742315962</v>
      </c>
      <c r="G91" s="18">
        <v>0.2968903023497047</v>
      </c>
      <c r="H91" s="18">
        <v>0.27521357990404549</v>
      </c>
      <c r="I91" s="18">
        <v>0.31341452592139152</v>
      </c>
      <c r="K91" s="18">
        <v>0.27799728570288063</v>
      </c>
      <c r="L91" s="18">
        <v>0.29714348286346548</v>
      </c>
      <c r="N91" s="18">
        <v>0.26865089461813912</v>
      </c>
      <c r="O91" s="18">
        <v>0.42832807317017202</v>
      </c>
      <c r="P91" s="18">
        <v>0.30519906092303761</v>
      </c>
      <c r="Q91" s="18">
        <v>0.1516894268198869</v>
      </c>
      <c r="R91" s="18">
        <v>0.27844111763063112</v>
      </c>
      <c r="S91" s="18">
        <v>0.33988366073794318</v>
      </c>
      <c r="T91" s="18">
        <v>0.29350189905413132</v>
      </c>
      <c r="U91" s="18">
        <v>0.35258470321741781</v>
      </c>
      <c r="V91" s="18">
        <v>0.29281328588234162</v>
      </c>
      <c r="W91" s="18">
        <v>0.2590984174146736</v>
      </c>
      <c r="X91" s="18">
        <v>0.31581342182461791</v>
      </c>
      <c r="Y91" s="18">
        <v>0.2289453512045273</v>
      </c>
      <c r="AA91" s="18">
        <v>0.29854407245304082</v>
      </c>
      <c r="AB91" s="18">
        <v>0.31409710983718109</v>
      </c>
      <c r="AC91" s="18">
        <v>0.28400694128926129</v>
      </c>
      <c r="AD91" s="18">
        <v>0.25384142145023558</v>
      </c>
      <c r="AF91" s="18">
        <v>0.27522428286195388</v>
      </c>
      <c r="AG91" s="18">
        <v>0.1698615380348692</v>
      </c>
      <c r="AH91" s="18">
        <v>0.221611402801802</v>
      </c>
      <c r="AI91" s="18">
        <v>0.31373383151358092</v>
      </c>
      <c r="AJ91" s="18">
        <v>0.1869489618632714</v>
      </c>
      <c r="AK91" s="18">
        <v>0.29246033941848332</v>
      </c>
      <c r="AL91" s="18">
        <v>0.28677756423703771</v>
      </c>
      <c r="AM91" s="18">
        <v>0.28259212460580863</v>
      </c>
      <c r="AN91" s="18">
        <v>0.41658858995275649</v>
      </c>
      <c r="AO91" s="18">
        <v>0.26195285659842771</v>
      </c>
      <c r="AP91" s="18">
        <v>0.29935700246131519</v>
      </c>
      <c r="AQ91" s="18">
        <v>0.35576140390705052</v>
      </c>
      <c r="AR91" s="18">
        <v>0.35178750697394767</v>
      </c>
      <c r="AS91" s="18">
        <v>0.3957166511530183</v>
      </c>
      <c r="AT91" s="18">
        <v>0.34982642497820532</v>
      </c>
      <c r="AU91" s="18">
        <v>0.34388799474145632</v>
      </c>
      <c r="AV91" s="18">
        <v>0.2373062082519431</v>
      </c>
      <c r="AX91" s="18">
        <v>0.28967637911383631</v>
      </c>
      <c r="AY91" s="18">
        <v>0.27396278927550038</v>
      </c>
      <c r="BA91" s="18">
        <v>0.30903081004129768</v>
      </c>
      <c r="BB91" s="18">
        <v>0.24956294904694329</v>
      </c>
      <c r="BD91" s="18">
        <v>0.25591867740463431</v>
      </c>
      <c r="BE91" s="18">
        <v>0.34866604614118518</v>
      </c>
      <c r="BF91" s="18">
        <v>0.25494237402814768</v>
      </c>
      <c r="BG91" s="18">
        <v>0.31061602726130783</v>
      </c>
      <c r="BH91" s="18">
        <v>0.29563731816392103</v>
      </c>
      <c r="BI91" s="18">
        <v>0.28820563322169729</v>
      </c>
      <c r="BJ91" s="18">
        <v>8.909281719149105E-2</v>
      </c>
      <c r="BL91" s="18">
        <v>0.30633741516715551</v>
      </c>
      <c r="BM91" s="18">
        <v>0.27874262986927928</v>
      </c>
      <c r="BN91" s="18">
        <v>0.28127891431851271</v>
      </c>
      <c r="BO91" s="18">
        <v>0.28777913985143339</v>
      </c>
      <c r="BP91" s="18">
        <v>0.27157909480641018</v>
      </c>
      <c r="BQ91" s="18">
        <v>0.27075972533403542</v>
      </c>
      <c r="BR91" s="18">
        <v>0.27179931462635182</v>
      </c>
      <c r="BS91" s="18">
        <v>0.30591835795475791</v>
      </c>
      <c r="BU91" s="18">
        <v>0.33522149800117401</v>
      </c>
      <c r="BV91" s="18">
        <v>0.28373089569756799</v>
      </c>
      <c r="BW91" s="18">
        <v>0.32387202649485108</v>
      </c>
      <c r="BX91" s="18">
        <v>0.32092220060802279</v>
      </c>
      <c r="BY91" s="18">
        <v>0.27443586010567572</v>
      </c>
      <c r="BZ91" s="18">
        <v>0.25962867389891409</v>
      </c>
      <c r="CA91" s="18">
        <v>0.2381314656875278</v>
      </c>
      <c r="CB91" s="18">
        <v>0.25529506472725311</v>
      </c>
      <c r="CC91" s="18">
        <v>0.2745570714291648</v>
      </c>
    </row>
    <row r="92" spans="2:81" ht="29" x14ac:dyDescent="0.35">
      <c r="B92" s="17" t="s">
        <v>99</v>
      </c>
      <c r="C92" s="18">
        <v>0.19774579382025831</v>
      </c>
      <c r="D92" s="18">
        <v>0.17574524750783721</v>
      </c>
      <c r="E92" s="18">
        <v>0.270341150168314</v>
      </c>
      <c r="F92" s="18">
        <v>0.20118911038920601</v>
      </c>
      <c r="G92" s="18">
        <v>0.17480766551577301</v>
      </c>
      <c r="H92" s="18">
        <v>0.18114377181095501</v>
      </c>
      <c r="I92" s="18">
        <v>0.17940069131206479</v>
      </c>
      <c r="K92" s="18">
        <v>0.1972315884248983</v>
      </c>
      <c r="L92" s="18">
        <v>0.19825929982753099</v>
      </c>
      <c r="N92" s="18">
        <v>0.1426026781791532</v>
      </c>
      <c r="O92" s="18">
        <v>0.14695639334418409</v>
      </c>
      <c r="P92" s="18">
        <v>0.2245453432427483</v>
      </c>
      <c r="Q92" s="18">
        <v>0.218469211383815</v>
      </c>
      <c r="R92" s="18">
        <v>0.1728916500805551</v>
      </c>
      <c r="S92" s="18">
        <v>0.21583832448645479</v>
      </c>
      <c r="T92" s="18">
        <v>0.205803777969225</v>
      </c>
      <c r="U92" s="18">
        <v>0.21564565921634571</v>
      </c>
      <c r="V92" s="18">
        <v>0.2343033610522601</v>
      </c>
      <c r="W92" s="18">
        <v>0.1864957735463032</v>
      </c>
      <c r="X92" s="18">
        <v>0.2194550510778889</v>
      </c>
      <c r="Y92" s="18">
        <v>0.17545024120039979</v>
      </c>
      <c r="AA92" s="18">
        <v>0.2270309317300287</v>
      </c>
      <c r="AB92" s="18">
        <v>0.17404373572693771</v>
      </c>
      <c r="AC92" s="18">
        <v>0.23940606385280269</v>
      </c>
      <c r="AD92" s="18">
        <v>0.15573639160392641</v>
      </c>
      <c r="AF92" s="18">
        <v>0.13451425506404599</v>
      </c>
      <c r="AG92" s="18">
        <v>0.21546363726485049</v>
      </c>
      <c r="AH92" s="18">
        <v>0.11874272601048171</v>
      </c>
      <c r="AI92" s="18">
        <v>0.2259156169639745</v>
      </c>
      <c r="AJ92" s="18">
        <v>0.21733898645565111</v>
      </c>
      <c r="AK92" s="18">
        <v>0.2161329943051169</v>
      </c>
      <c r="AL92" s="18">
        <v>0.20560541657822701</v>
      </c>
      <c r="AM92" s="18">
        <v>0.17028526229181309</v>
      </c>
      <c r="AN92" s="18">
        <v>0.16612888477101179</v>
      </c>
      <c r="AO92" s="18">
        <v>0.23187141547267309</v>
      </c>
      <c r="AP92" s="18">
        <v>0.20649327667489459</v>
      </c>
      <c r="AQ92" s="18">
        <v>0.2420753914548826</v>
      </c>
      <c r="AR92" s="18">
        <v>0.1092676757179641</v>
      </c>
      <c r="AS92" s="18">
        <v>0.17001026082356341</v>
      </c>
      <c r="AT92" s="18">
        <v>0.15357992199440779</v>
      </c>
      <c r="AU92" s="18">
        <v>0.25139155089533538</v>
      </c>
      <c r="AV92" s="18">
        <v>0.1549385362752411</v>
      </c>
      <c r="AX92" s="18">
        <v>0.1889476731347644</v>
      </c>
      <c r="AY92" s="18">
        <v>0.24827225241319881</v>
      </c>
      <c r="BA92" s="18">
        <v>0.20859265109951511</v>
      </c>
      <c r="BB92" s="18">
        <v>0.17762121606141321</v>
      </c>
      <c r="BD92" s="18">
        <v>0.1875656501465755</v>
      </c>
      <c r="BE92" s="18">
        <v>0.15007011929248551</v>
      </c>
      <c r="BF92" s="18">
        <v>0.25819521324000833</v>
      </c>
      <c r="BG92" s="18">
        <v>0.19977693458151491</v>
      </c>
      <c r="BH92" s="18">
        <v>0.2300915493676195</v>
      </c>
      <c r="BI92" s="18">
        <v>0.31313623645085692</v>
      </c>
      <c r="BJ92" s="18">
        <v>0.14262193512330679</v>
      </c>
      <c r="BL92" s="18">
        <v>0.2350405920420417</v>
      </c>
      <c r="BM92" s="18">
        <v>0.20423163937393291</v>
      </c>
      <c r="BN92" s="18">
        <v>0.2022453274825966</v>
      </c>
      <c r="BO92" s="18">
        <v>0.2288212422110773</v>
      </c>
      <c r="BP92" s="18">
        <v>0.22057098342753609</v>
      </c>
      <c r="BQ92" s="18">
        <v>0.1636603503017483</v>
      </c>
      <c r="BR92" s="18">
        <v>0.1200433290831434</v>
      </c>
      <c r="BS92" s="18">
        <v>0.13710416052965599</v>
      </c>
      <c r="BU92" s="18">
        <v>0.20880066091091071</v>
      </c>
      <c r="BV92" s="18">
        <v>0.21666091406077559</v>
      </c>
      <c r="BW92" s="18">
        <v>0.16221265372882529</v>
      </c>
      <c r="BX92" s="18">
        <v>0.14886710279263851</v>
      </c>
      <c r="BY92" s="18">
        <v>0.21002361720805371</v>
      </c>
      <c r="BZ92" s="18">
        <v>0.22619625226526599</v>
      </c>
      <c r="CA92" s="18">
        <v>0.19498672934115721</v>
      </c>
      <c r="CB92" s="18">
        <v>0.18674837133822081</v>
      </c>
      <c r="CC92" s="18">
        <v>0.14375584346990539</v>
      </c>
    </row>
    <row r="93" spans="2:81" x14ac:dyDescent="0.35">
      <c r="B93" s="17" t="s">
        <v>100</v>
      </c>
      <c r="C93" s="18">
        <v>7.459073568786459E-2</v>
      </c>
      <c r="D93" s="18">
        <v>0.12679583240408651</v>
      </c>
      <c r="E93" s="18">
        <v>9.2279023984173147E-2</v>
      </c>
      <c r="F93" s="18">
        <v>0.1023976816597586</v>
      </c>
      <c r="G93" s="18">
        <v>5.9480397046096929E-2</v>
      </c>
      <c r="H93" s="18">
        <v>4.4550723999548229E-2</v>
      </c>
      <c r="I93" s="18">
        <v>4.9251482813568483E-2</v>
      </c>
      <c r="K93" s="18">
        <v>8.6168503911356997E-2</v>
      </c>
      <c r="L93" s="18">
        <v>6.4111008663637545E-2</v>
      </c>
      <c r="N93" s="18">
        <v>0.1284200144542379</v>
      </c>
      <c r="O93" s="18">
        <v>4.7327838512008967E-2</v>
      </c>
      <c r="P93" s="18">
        <v>4.2984275010879119E-2</v>
      </c>
      <c r="Q93" s="18">
        <v>9.4146602229540632E-2</v>
      </c>
      <c r="R93" s="18">
        <v>8.6280465835086653E-2</v>
      </c>
      <c r="S93" s="18">
        <v>8.5542459685784403E-2</v>
      </c>
      <c r="T93" s="18">
        <v>4.1579773568458808E-2</v>
      </c>
      <c r="U93" s="18">
        <v>6.5163309509674347E-2</v>
      </c>
      <c r="V93" s="18">
        <v>9.3147896339036362E-2</v>
      </c>
      <c r="W93" s="18">
        <v>6.3629971837084992E-2</v>
      </c>
      <c r="X93" s="18">
        <v>4.8808615066264903E-2</v>
      </c>
      <c r="Y93" s="18">
        <v>6.8142466831129761E-2</v>
      </c>
      <c r="AA93" s="18">
        <v>7.4040399286555605E-2</v>
      </c>
      <c r="AB93" s="18">
        <v>5.9085732106831587E-2</v>
      </c>
      <c r="AC93" s="18">
        <v>8.1438259663089305E-2</v>
      </c>
      <c r="AD93" s="18">
        <v>8.5855685754794672E-2</v>
      </c>
      <c r="AF93" s="18">
        <v>0.15558004631055311</v>
      </c>
      <c r="AG93" s="18">
        <v>5.9446915181743713E-2</v>
      </c>
      <c r="AH93" s="18">
        <v>0.16539919831917599</v>
      </c>
      <c r="AI93" s="18">
        <v>5.9302163368460808E-2</v>
      </c>
      <c r="AJ93" s="18">
        <v>9.2992686129154012E-2</v>
      </c>
      <c r="AK93" s="18">
        <v>6.044074647436893E-2</v>
      </c>
      <c r="AL93" s="18">
        <v>5.9896325598501277E-2</v>
      </c>
      <c r="AM93" s="18">
        <v>7.1489625455291236E-2</v>
      </c>
      <c r="AN93" s="18">
        <v>5.9379043274168007E-2</v>
      </c>
      <c r="AO93" s="18">
        <v>7.8314191416165413E-2</v>
      </c>
      <c r="AP93" s="18">
        <v>3.9614164337235518E-2</v>
      </c>
      <c r="AQ93" s="18">
        <v>4.1268641526806961E-2</v>
      </c>
      <c r="AR93" s="18">
        <v>2.384242668795224E-2</v>
      </c>
      <c r="AS93" s="18">
        <v>6.8722867983689512E-2</v>
      </c>
      <c r="AT93" s="18">
        <v>0.1398992567008672</v>
      </c>
      <c r="AU93" s="18">
        <v>0.1215916432507705</v>
      </c>
      <c r="AV93" s="18">
        <v>7.6774719336295344E-2</v>
      </c>
      <c r="AX93" s="18">
        <v>6.2000166879020373E-2</v>
      </c>
      <c r="AY93" s="18">
        <v>0.1346438216032676</v>
      </c>
      <c r="BA93" s="18">
        <v>7.2431484454808126E-2</v>
      </c>
      <c r="BB93" s="18">
        <v>7.8596874813860851E-2</v>
      </c>
      <c r="BD93" s="18">
        <v>7.288874962949414E-2</v>
      </c>
      <c r="BE93" s="18">
        <v>7.3077222984234511E-2</v>
      </c>
      <c r="BF93" s="18">
        <v>6.4559376188831327E-2</v>
      </c>
      <c r="BG93" s="18">
        <v>7.73011361296045E-2</v>
      </c>
      <c r="BH93" s="18">
        <v>7.2844981209260168E-2</v>
      </c>
      <c r="BI93" s="18">
        <v>0.1196742852044833</v>
      </c>
      <c r="BJ93" s="18">
        <v>8.4909386608099047E-2</v>
      </c>
      <c r="BL93" s="18">
        <v>7.300440839816387E-2</v>
      </c>
      <c r="BM93" s="18">
        <v>0.10193953510349429</v>
      </c>
      <c r="BN93" s="18">
        <v>8.3149893078508383E-2</v>
      </c>
      <c r="BO93" s="18">
        <v>4.03339003234333E-2</v>
      </c>
      <c r="BP93" s="18">
        <v>5.6293230032381333E-2</v>
      </c>
      <c r="BQ93" s="18">
        <v>8.7961537603030396E-2</v>
      </c>
      <c r="BR93" s="18">
        <v>0.10392038593165701</v>
      </c>
      <c r="BS93" s="18">
        <v>4.2987440640508648E-2</v>
      </c>
      <c r="BU93" s="18">
        <v>7.9041070936379382E-2</v>
      </c>
      <c r="BV93" s="18">
        <v>8.5378717848465888E-2</v>
      </c>
      <c r="BW93" s="18">
        <v>5.2568468094919808E-2</v>
      </c>
      <c r="BX93" s="18">
        <v>6.8249216746925301E-2</v>
      </c>
      <c r="BY93" s="18">
        <v>6.2079904559433539E-2</v>
      </c>
      <c r="BZ93" s="18">
        <v>9.0170780957148602E-2</v>
      </c>
      <c r="CA93" s="18">
        <v>3.9392398018358879E-2</v>
      </c>
      <c r="CB93" s="18">
        <v>8.5845016225170837E-2</v>
      </c>
      <c r="CC93" s="18">
        <v>0.1149723759554184</v>
      </c>
    </row>
    <row r="94" spans="2:81" x14ac:dyDescent="0.35">
      <c r="B94" s="17" t="s">
        <v>101</v>
      </c>
      <c r="C94" s="18">
        <v>5.8849993011478911E-2</v>
      </c>
      <c r="D94" s="18">
        <v>7.2364050452460124E-2</v>
      </c>
      <c r="E94" s="18">
        <v>3.7481059027738801E-2</v>
      </c>
      <c r="F94" s="18">
        <v>5.2327885481962468E-2</v>
      </c>
      <c r="G94" s="18">
        <v>5.599293020472796E-2</v>
      </c>
      <c r="H94" s="18">
        <v>6.9221541199069467E-2</v>
      </c>
      <c r="I94" s="18">
        <v>6.7518887615329676E-2</v>
      </c>
      <c r="K94" s="18">
        <v>7.1579432260727757E-2</v>
      </c>
      <c r="L94" s="18">
        <v>4.6321225272294257E-2</v>
      </c>
      <c r="N94" s="18">
        <v>2.9143068031506621E-2</v>
      </c>
      <c r="O94" s="18">
        <v>0.10298482703151859</v>
      </c>
      <c r="P94" s="18">
        <v>6.7760750383823454E-2</v>
      </c>
      <c r="Q94" s="18">
        <v>0.1201269554557696</v>
      </c>
      <c r="R94" s="18">
        <v>5.462765861280551E-2</v>
      </c>
      <c r="S94" s="18">
        <v>5.9571414250408211E-2</v>
      </c>
      <c r="T94" s="18">
        <v>7.5434893504248132E-2</v>
      </c>
      <c r="U94" s="18">
        <v>5.7709560275569838E-2</v>
      </c>
      <c r="V94" s="18">
        <v>5.4788343544754523E-2</v>
      </c>
      <c r="W94" s="18">
        <v>5.3778642316767253E-2</v>
      </c>
      <c r="X94" s="18">
        <v>2.722296841552169E-2</v>
      </c>
      <c r="Y94" s="18">
        <v>7.5928356188143337E-2</v>
      </c>
      <c r="AA94" s="18">
        <v>4.8513461072719533E-2</v>
      </c>
      <c r="AB94" s="18">
        <v>5.0281474990792947E-2</v>
      </c>
      <c r="AC94" s="18">
        <v>6.155372811973811E-2</v>
      </c>
      <c r="AD94" s="18">
        <v>7.6968316868516989E-2</v>
      </c>
      <c r="AF94" s="18">
        <v>0.1017436707431635</v>
      </c>
      <c r="AG94" s="18">
        <v>7.4693837774509234E-2</v>
      </c>
      <c r="AH94" s="18">
        <v>5.2759290635248923E-2</v>
      </c>
      <c r="AI94" s="18">
        <v>5.3256887309623961E-2</v>
      </c>
      <c r="AJ94" s="18">
        <v>6.4885761714974483E-2</v>
      </c>
      <c r="AK94" s="18">
        <v>6.9953997895831871E-2</v>
      </c>
      <c r="AL94" s="18">
        <v>6.1910162832474268E-2</v>
      </c>
      <c r="AM94" s="18">
        <v>6.58218727454951E-2</v>
      </c>
      <c r="AN94" s="18">
        <v>5.9624289355618823E-2</v>
      </c>
      <c r="AO94" s="18">
        <v>5.0207452217238359E-2</v>
      </c>
      <c r="AP94" s="18">
        <v>4.8526562164761852E-2</v>
      </c>
      <c r="AQ94" s="18">
        <v>3.5095603157675438E-2</v>
      </c>
      <c r="AR94" s="18">
        <v>4.8494296564072267E-2</v>
      </c>
      <c r="AS94" s="18">
        <v>5.0820039614814308E-2</v>
      </c>
      <c r="AT94" s="18">
        <v>3.7032052975645921E-2</v>
      </c>
      <c r="AU94" s="18">
        <v>3.1777474961479202E-2</v>
      </c>
      <c r="AV94" s="18">
        <v>0.1363029342271331</v>
      </c>
      <c r="AX94" s="18">
        <v>5.9921135042520862E-2</v>
      </c>
      <c r="AY94" s="18">
        <v>5.5433742497477963E-2</v>
      </c>
      <c r="BA94" s="18">
        <v>6.4370749765987945E-2</v>
      </c>
      <c r="BB94" s="18">
        <v>4.8607127660400977E-2</v>
      </c>
      <c r="BD94" s="18">
        <v>6.0203143500379509E-2</v>
      </c>
      <c r="BE94" s="18">
        <v>5.0368889931109669E-2</v>
      </c>
      <c r="BF94" s="18">
        <v>8.6171226435571457E-2</v>
      </c>
      <c r="BG94" s="18">
        <v>5.3659510976123301E-2</v>
      </c>
      <c r="BH94" s="18">
        <v>4.4193712990443251E-2</v>
      </c>
      <c r="BI94" s="18">
        <v>1.7171357766796298E-2</v>
      </c>
      <c r="BJ94" s="18">
        <v>0.12823991061774681</v>
      </c>
      <c r="BL94" s="18">
        <v>7.1647124123345576E-2</v>
      </c>
      <c r="BM94" s="18">
        <v>6.2120057514008759E-2</v>
      </c>
      <c r="BN94" s="18">
        <v>7.8442269029390707E-2</v>
      </c>
      <c r="BO94" s="18">
        <v>3.1486433008644218E-2</v>
      </c>
      <c r="BP94" s="18">
        <v>5.4221835744702608E-2</v>
      </c>
      <c r="BQ94" s="18">
        <v>2.3526974015205451E-2</v>
      </c>
      <c r="BR94" s="18">
        <v>8.3676413406036709E-2</v>
      </c>
      <c r="BS94" s="18">
        <v>4.4739574170244142E-2</v>
      </c>
      <c r="BU94" s="18">
        <v>5.579994586199713E-2</v>
      </c>
      <c r="BV94" s="18">
        <v>4.7158126137601931E-2</v>
      </c>
      <c r="BW94" s="18">
        <v>6.1490049035096812E-2</v>
      </c>
      <c r="BX94" s="18">
        <v>4.6643977081372898E-2</v>
      </c>
      <c r="BY94" s="18">
        <v>7.4114016720924047E-2</v>
      </c>
      <c r="BZ94" s="18">
        <v>1.5471053200975089E-2</v>
      </c>
      <c r="CA94" s="18">
        <v>3.3248930107256783E-2</v>
      </c>
      <c r="CB94" s="18">
        <v>4.8423836883517327E-2</v>
      </c>
      <c r="CC94" s="18">
        <v>0.14186633187825171</v>
      </c>
    </row>
    <row r="95" spans="2:81" x14ac:dyDescent="0.35">
      <c r="B95" s="17" t="s">
        <v>102</v>
      </c>
      <c r="C95" s="18">
        <v>0.10551242517442851</v>
      </c>
      <c r="D95" s="18">
        <v>9.6908429556252201E-2</v>
      </c>
      <c r="E95" s="18">
        <v>6.1180113180148862E-2</v>
      </c>
      <c r="F95" s="18">
        <v>9.4918353746724388E-2</v>
      </c>
      <c r="G95" s="18">
        <v>0.10295487789156529</v>
      </c>
      <c r="H95" s="18">
        <v>0.13318469013221229</v>
      </c>
      <c r="I95" s="18">
        <v>0.13128194214246661</v>
      </c>
      <c r="K95" s="18">
        <v>9.2425374776668554E-2</v>
      </c>
      <c r="L95" s="18">
        <v>0.117240632941374</v>
      </c>
      <c r="N95" s="18">
        <v>0.1009938902748498</v>
      </c>
      <c r="O95" s="18">
        <v>4.2486957753823731E-2</v>
      </c>
      <c r="P95" s="18">
        <v>0.13082932909942929</v>
      </c>
      <c r="Q95" s="18">
        <v>0.17036256991827259</v>
      </c>
      <c r="R95" s="18">
        <v>9.6063023368042386E-2</v>
      </c>
      <c r="S95" s="18">
        <v>6.3838151867896084E-2</v>
      </c>
      <c r="T95" s="18">
        <v>5.6255559333208791E-2</v>
      </c>
      <c r="U95" s="18">
        <v>0.1052910554837566</v>
      </c>
      <c r="V95" s="18">
        <v>9.4949503427215157E-2</v>
      </c>
      <c r="W95" s="18">
        <v>0.14385419572383071</v>
      </c>
      <c r="X95" s="18">
        <v>0.1195762937572112</v>
      </c>
      <c r="Y95" s="18">
        <v>0.1183606120090511</v>
      </c>
      <c r="AA95" s="18">
        <v>3.8971661715028923E-2</v>
      </c>
      <c r="AB95" s="18">
        <v>7.9229955231943303E-2</v>
      </c>
      <c r="AC95" s="18">
        <v>9.7644913320982685E-2</v>
      </c>
      <c r="AD95" s="18">
        <v>0.2082440322767409</v>
      </c>
      <c r="AF95" s="18">
        <v>0.15492580900730951</v>
      </c>
      <c r="AG95" s="18">
        <v>0.33810578757096732</v>
      </c>
      <c r="AH95" s="18">
        <v>0.19257836583907961</v>
      </c>
      <c r="AI95" s="18">
        <v>0.17289265666346429</v>
      </c>
      <c r="AJ95" s="18">
        <v>0.1832952035182093</v>
      </c>
      <c r="AK95" s="18">
        <v>0.1071991069108906</v>
      </c>
      <c r="AL95" s="18">
        <v>7.8232933071728364E-2</v>
      </c>
      <c r="AM95" s="18">
        <v>6.4581313024423964E-2</v>
      </c>
      <c r="AN95" s="18">
        <v>3.3844626229156308E-2</v>
      </c>
      <c r="AO95" s="18">
        <v>7.242576556574741E-2</v>
      </c>
      <c r="AP95" s="18">
        <v>4.7151862904115202E-2</v>
      </c>
      <c r="AQ95" s="18">
        <v>1.8264213560966351E-2</v>
      </c>
      <c r="AR95" s="18">
        <v>5.2043848453235619E-2</v>
      </c>
      <c r="AS95" s="18">
        <v>4.34061660740638E-2</v>
      </c>
      <c r="AT95" s="18">
        <v>3.0019392259346401E-2</v>
      </c>
      <c r="AU95" s="18">
        <v>3.9475474141612989E-2</v>
      </c>
      <c r="AV95" s="18">
        <v>0.17229664380318069</v>
      </c>
      <c r="AX95" s="18">
        <v>0.1178313358657086</v>
      </c>
      <c r="AY95" s="18">
        <v>4.7379245616009209E-2</v>
      </c>
      <c r="BA95" s="18">
        <v>8.7643177953085988E-2</v>
      </c>
      <c r="BB95" s="18">
        <v>0.13866590419047911</v>
      </c>
      <c r="BD95" s="18">
        <v>0.1568579760348591</v>
      </c>
      <c r="BE95" s="18">
        <v>8.3332377664972188E-2</v>
      </c>
      <c r="BF95" s="18">
        <v>0.10443926370204951</v>
      </c>
      <c r="BG95" s="18">
        <v>5.571204691947626E-2</v>
      </c>
      <c r="BH95" s="18">
        <v>5.8466858347228673E-2</v>
      </c>
      <c r="BI95" s="18">
        <v>6.6940063973606467E-2</v>
      </c>
      <c r="BJ95" s="18">
        <v>0.39547825408007259</v>
      </c>
      <c r="BL95" s="18">
        <v>6.6327747511194163E-2</v>
      </c>
      <c r="BM95" s="18">
        <v>6.2478641256696082E-2</v>
      </c>
      <c r="BN95" s="18">
        <v>0.1007109603242452</v>
      </c>
      <c r="BO95" s="18">
        <v>0.1234426437756244</v>
      </c>
      <c r="BP95" s="18">
        <v>0.1181834295337315</v>
      </c>
      <c r="BQ95" s="18">
        <v>0.1192881424488752</v>
      </c>
      <c r="BR95" s="18">
        <v>0.26101966985475572</v>
      </c>
      <c r="BS95" s="18">
        <v>0.18361151614262811</v>
      </c>
      <c r="BU95" s="18">
        <v>6.0510977083760048E-2</v>
      </c>
      <c r="BV95" s="18">
        <v>8.1566777754409722E-2</v>
      </c>
      <c r="BW95" s="18">
        <v>8.3168998384007473E-2</v>
      </c>
      <c r="BX95" s="18">
        <v>9.8876440305391597E-2</v>
      </c>
      <c r="BY95" s="18">
        <v>9.8427452727602074E-2</v>
      </c>
      <c r="BZ95" s="18">
        <v>0.12524995256498089</v>
      </c>
      <c r="CA95" s="18">
        <v>0.25576544982981808</v>
      </c>
      <c r="CB95" s="18">
        <v>0.1722116554088706</v>
      </c>
      <c r="CC95" s="18">
        <v>0.1129059264446835</v>
      </c>
    </row>
    <row r="97" spans="2:81" ht="72.5" x14ac:dyDescent="0.35">
      <c r="B97" s="14" t="s">
        <v>110</v>
      </c>
    </row>
    <row r="98" spans="2:81" x14ac:dyDescent="0.35">
      <c r="B98" s="15" t="s">
        <v>17</v>
      </c>
    </row>
    <row r="99" spans="2:81" x14ac:dyDescent="0.35">
      <c r="B99" s="11" t="s">
        <v>95</v>
      </c>
      <c r="C99" s="16">
        <v>1906</v>
      </c>
      <c r="D99" s="16">
        <v>245</v>
      </c>
      <c r="E99" s="16">
        <v>322</v>
      </c>
      <c r="F99" s="16">
        <v>330</v>
      </c>
      <c r="G99" s="16">
        <v>336</v>
      </c>
      <c r="H99" s="16">
        <v>276</v>
      </c>
      <c r="I99" s="16">
        <v>397</v>
      </c>
      <c r="K99" s="16">
        <v>942</v>
      </c>
      <c r="L99" s="16">
        <v>959</v>
      </c>
      <c r="N99" s="16">
        <v>158</v>
      </c>
      <c r="O99" s="16">
        <v>63</v>
      </c>
      <c r="P99" s="16">
        <v>96</v>
      </c>
      <c r="Q99" s="16">
        <v>78</v>
      </c>
      <c r="R99" s="16">
        <v>211</v>
      </c>
      <c r="S99" s="16">
        <v>156</v>
      </c>
      <c r="T99" s="16">
        <v>138</v>
      </c>
      <c r="U99" s="16">
        <v>178</v>
      </c>
      <c r="V99" s="16">
        <v>270</v>
      </c>
      <c r="W99" s="16">
        <v>232</v>
      </c>
      <c r="X99" s="16">
        <v>160</v>
      </c>
      <c r="Y99" s="16">
        <v>166</v>
      </c>
      <c r="AA99" s="16">
        <v>527</v>
      </c>
      <c r="AB99" s="16">
        <v>481</v>
      </c>
      <c r="AC99" s="16">
        <v>429</v>
      </c>
      <c r="AD99" s="16">
        <v>463</v>
      </c>
      <c r="AF99" s="16">
        <v>27</v>
      </c>
      <c r="AG99" s="16">
        <v>98</v>
      </c>
      <c r="AH99" s="16">
        <v>113</v>
      </c>
      <c r="AI99" s="16">
        <v>112</v>
      </c>
      <c r="AJ99" s="16">
        <v>174</v>
      </c>
      <c r="AK99" s="16">
        <v>207</v>
      </c>
      <c r="AL99" s="16">
        <v>170</v>
      </c>
      <c r="AM99" s="16">
        <v>133</v>
      </c>
      <c r="AN99" s="16">
        <v>100</v>
      </c>
      <c r="AO99" s="16">
        <v>131</v>
      </c>
      <c r="AP99" s="16">
        <v>193</v>
      </c>
      <c r="AQ99" s="16">
        <v>93</v>
      </c>
      <c r="AR99" s="16">
        <v>79</v>
      </c>
      <c r="AS99" s="16">
        <v>47</v>
      </c>
      <c r="AT99" s="16">
        <v>48</v>
      </c>
      <c r="AU99" s="16">
        <v>122</v>
      </c>
      <c r="AV99" s="16">
        <v>59</v>
      </c>
      <c r="AX99" s="16">
        <v>1557</v>
      </c>
      <c r="AY99" s="16">
        <v>338</v>
      </c>
      <c r="BA99" s="16">
        <v>1221</v>
      </c>
      <c r="BB99" s="16">
        <v>685</v>
      </c>
      <c r="BD99" s="16">
        <v>474</v>
      </c>
      <c r="BE99" s="16">
        <v>416</v>
      </c>
      <c r="BF99" s="16">
        <v>224</v>
      </c>
      <c r="BG99" s="16">
        <v>439</v>
      </c>
      <c r="BH99" s="16">
        <v>242</v>
      </c>
      <c r="BI99" s="16">
        <v>51</v>
      </c>
      <c r="BJ99" s="16">
        <v>60</v>
      </c>
      <c r="BL99" s="16">
        <v>334</v>
      </c>
      <c r="BM99" s="16">
        <v>619</v>
      </c>
      <c r="BN99" s="16">
        <v>136</v>
      </c>
      <c r="BO99" s="16">
        <v>105</v>
      </c>
      <c r="BP99" s="16">
        <v>257</v>
      </c>
      <c r="BQ99" s="16">
        <v>42</v>
      </c>
      <c r="BR99" s="16">
        <v>49</v>
      </c>
      <c r="BS99" s="16">
        <v>364</v>
      </c>
      <c r="BU99" s="16">
        <v>279</v>
      </c>
      <c r="BV99" s="16">
        <v>479</v>
      </c>
      <c r="BW99" s="16">
        <v>122</v>
      </c>
      <c r="BX99" s="16">
        <v>151</v>
      </c>
      <c r="BY99" s="16">
        <v>421</v>
      </c>
      <c r="BZ99" s="16">
        <v>64</v>
      </c>
      <c r="CA99" s="16">
        <v>123</v>
      </c>
      <c r="CB99" s="16">
        <v>156</v>
      </c>
      <c r="CC99" s="16">
        <v>111</v>
      </c>
    </row>
    <row r="100" spans="2:81" x14ac:dyDescent="0.35">
      <c r="B100" s="12" t="s">
        <v>96</v>
      </c>
      <c r="C100" s="16">
        <v>1910</v>
      </c>
      <c r="D100" s="16">
        <v>202</v>
      </c>
      <c r="E100" s="16">
        <v>325</v>
      </c>
      <c r="F100" s="16">
        <v>324</v>
      </c>
      <c r="G100" s="16">
        <v>294</v>
      </c>
      <c r="H100" s="16">
        <v>309</v>
      </c>
      <c r="I100" s="16">
        <v>457</v>
      </c>
      <c r="K100" s="16">
        <v>921</v>
      </c>
      <c r="L100" s="16">
        <v>983</v>
      </c>
      <c r="N100" s="16">
        <v>157</v>
      </c>
      <c r="O100" s="16">
        <v>52</v>
      </c>
      <c r="P100" s="16">
        <v>89</v>
      </c>
      <c r="Q100" s="16">
        <v>77</v>
      </c>
      <c r="R100" s="16">
        <v>212</v>
      </c>
      <c r="S100" s="16">
        <v>155</v>
      </c>
      <c r="T100" s="16">
        <v>140</v>
      </c>
      <c r="U100" s="16">
        <v>167</v>
      </c>
      <c r="V100" s="16">
        <v>248</v>
      </c>
      <c r="W100" s="16">
        <v>264</v>
      </c>
      <c r="X100" s="16">
        <v>165</v>
      </c>
      <c r="Y100" s="16">
        <v>180</v>
      </c>
      <c r="AA100" s="16">
        <v>514</v>
      </c>
      <c r="AB100" s="16">
        <v>496</v>
      </c>
      <c r="AC100" s="16">
        <v>419</v>
      </c>
      <c r="AD100" s="16">
        <v>477</v>
      </c>
      <c r="AF100" s="16">
        <v>25</v>
      </c>
      <c r="AG100" s="16">
        <v>96</v>
      </c>
      <c r="AH100" s="16">
        <v>115</v>
      </c>
      <c r="AI100" s="16">
        <v>117</v>
      </c>
      <c r="AJ100" s="16">
        <v>175</v>
      </c>
      <c r="AK100" s="16">
        <v>213</v>
      </c>
      <c r="AL100" s="16">
        <v>169</v>
      </c>
      <c r="AM100" s="16">
        <v>134</v>
      </c>
      <c r="AN100" s="16">
        <v>99</v>
      </c>
      <c r="AO100" s="16">
        <v>131</v>
      </c>
      <c r="AP100" s="16">
        <v>193</v>
      </c>
      <c r="AQ100" s="16">
        <v>94</v>
      </c>
      <c r="AR100" s="16">
        <v>79</v>
      </c>
      <c r="AS100" s="16">
        <v>46</v>
      </c>
      <c r="AT100" s="16">
        <v>46</v>
      </c>
      <c r="AU100" s="16">
        <v>118</v>
      </c>
      <c r="AV100" s="16">
        <v>59</v>
      </c>
      <c r="AX100" s="16">
        <v>1583</v>
      </c>
      <c r="AY100" s="16">
        <v>316</v>
      </c>
      <c r="BA100" s="16">
        <v>1241</v>
      </c>
      <c r="BB100" s="16">
        <v>669</v>
      </c>
      <c r="BD100" s="16">
        <v>490</v>
      </c>
      <c r="BE100" s="16">
        <v>410</v>
      </c>
      <c r="BF100" s="16">
        <v>226</v>
      </c>
      <c r="BG100" s="16">
        <v>430</v>
      </c>
      <c r="BH100" s="16">
        <v>237</v>
      </c>
      <c r="BI100" s="16">
        <v>51</v>
      </c>
      <c r="BJ100" s="16">
        <v>65</v>
      </c>
      <c r="BL100" s="16">
        <v>349</v>
      </c>
      <c r="BM100" s="16">
        <v>614</v>
      </c>
      <c r="BN100" s="16">
        <v>143</v>
      </c>
      <c r="BO100" s="16">
        <v>101</v>
      </c>
      <c r="BP100" s="16">
        <v>257</v>
      </c>
      <c r="BQ100" s="16">
        <v>42</v>
      </c>
      <c r="BR100" s="16">
        <v>47</v>
      </c>
      <c r="BS100" s="16">
        <v>356</v>
      </c>
      <c r="BU100" s="16">
        <v>288</v>
      </c>
      <c r="BV100" s="16">
        <v>472</v>
      </c>
      <c r="BW100" s="16">
        <v>126</v>
      </c>
      <c r="BX100" s="16">
        <v>142</v>
      </c>
      <c r="BY100" s="16">
        <v>432</v>
      </c>
      <c r="BZ100" s="16">
        <v>64</v>
      </c>
      <c r="CA100" s="16">
        <v>123</v>
      </c>
      <c r="CB100" s="16">
        <v>159</v>
      </c>
      <c r="CC100" s="16">
        <v>106</v>
      </c>
    </row>
    <row r="101" spans="2:81" x14ac:dyDescent="0.35">
      <c r="B101" s="17" t="s">
        <v>97</v>
      </c>
      <c r="C101" s="18">
        <v>0.20856765667325289</v>
      </c>
      <c r="D101" s="18">
        <v>0.19790061106038651</v>
      </c>
      <c r="E101" s="18">
        <v>0.2221208619276569</v>
      </c>
      <c r="F101" s="18">
        <v>0.2406136984487858</v>
      </c>
      <c r="G101" s="18">
        <v>0.25260186962586728</v>
      </c>
      <c r="H101" s="18">
        <v>0.19963811895130709</v>
      </c>
      <c r="I101" s="18">
        <v>0.15862626866094559</v>
      </c>
      <c r="K101" s="18">
        <v>0.2322316376248296</v>
      </c>
      <c r="L101" s="18">
        <v>0.18640591535694789</v>
      </c>
      <c r="N101" s="18">
        <v>0.28264123639801969</v>
      </c>
      <c r="O101" s="18">
        <v>0.27108455287555222</v>
      </c>
      <c r="P101" s="18">
        <v>0.1329879001777248</v>
      </c>
      <c r="Q101" s="18">
        <v>0.16937533943602359</v>
      </c>
      <c r="R101" s="18">
        <v>0.1934134138990852</v>
      </c>
      <c r="S101" s="18">
        <v>0.15293408401508241</v>
      </c>
      <c r="T101" s="18">
        <v>0.28179087745479459</v>
      </c>
      <c r="U101" s="18">
        <v>0.1761764949241304</v>
      </c>
      <c r="V101" s="18">
        <v>0.22519191553470189</v>
      </c>
      <c r="W101" s="18">
        <v>0.17601723441128181</v>
      </c>
      <c r="X101" s="18">
        <v>0.23928789671310549</v>
      </c>
      <c r="Y101" s="18">
        <v>0.21556541066244039</v>
      </c>
      <c r="AA101" s="18">
        <v>0.2214594862315048</v>
      </c>
      <c r="AB101" s="18">
        <v>0.2397718434504473</v>
      </c>
      <c r="AC101" s="18">
        <v>0.1975128416257004</v>
      </c>
      <c r="AD101" s="18">
        <v>0.17351702015842391</v>
      </c>
      <c r="AF101" s="18">
        <v>0.14995955584060389</v>
      </c>
      <c r="AG101" s="18">
        <v>0.18308605714003359</v>
      </c>
      <c r="AH101" s="18">
        <v>0.21530157407037201</v>
      </c>
      <c r="AI101" s="18">
        <v>9.7132604846976292E-2</v>
      </c>
      <c r="AJ101" s="18">
        <v>0.15567860920243509</v>
      </c>
      <c r="AK101" s="18">
        <v>0.20518498499335269</v>
      </c>
      <c r="AL101" s="18">
        <v>0.21950259594137789</v>
      </c>
      <c r="AM101" s="18">
        <v>0.26072404420192002</v>
      </c>
      <c r="AN101" s="18">
        <v>0.15415634262481251</v>
      </c>
      <c r="AO101" s="18">
        <v>0.234247229031912</v>
      </c>
      <c r="AP101" s="18">
        <v>0.26106099964738388</v>
      </c>
      <c r="AQ101" s="18">
        <v>0.32035249244670883</v>
      </c>
      <c r="AR101" s="18">
        <v>0.30853318139430419</v>
      </c>
      <c r="AS101" s="18">
        <v>0.26550710663149663</v>
      </c>
      <c r="AT101" s="18">
        <v>0.20231090377596489</v>
      </c>
      <c r="AU101" s="18">
        <v>0.16811105954465361</v>
      </c>
      <c r="AV101" s="18">
        <v>9.2839857323606306E-2</v>
      </c>
      <c r="AX101" s="18">
        <v>0.2093129808558695</v>
      </c>
      <c r="AY101" s="18">
        <v>0.2052454523766839</v>
      </c>
      <c r="BA101" s="18">
        <v>0.2173866328974807</v>
      </c>
      <c r="BB101" s="18">
        <v>0.19220548206279839</v>
      </c>
      <c r="BD101" s="18">
        <v>0.1722327534243103</v>
      </c>
      <c r="BE101" s="18">
        <v>0.22377513598467669</v>
      </c>
      <c r="BF101" s="18">
        <v>0.2013710041307874</v>
      </c>
      <c r="BG101" s="18">
        <v>0.25345956381158502</v>
      </c>
      <c r="BH101" s="18">
        <v>0.23189168615661571</v>
      </c>
      <c r="BI101" s="18">
        <v>0.170788087936011</v>
      </c>
      <c r="BJ101" s="18">
        <v>5.8115189186647598E-2</v>
      </c>
      <c r="BL101" s="18">
        <v>0.18052181761971051</v>
      </c>
      <c r="BM101" s="18">
        <v>0.23120666110598051</v>
      </c>
      <c r="BN101" s="18">
        <v>0.1540030515230732</v>
      </c>
      <c r="BO101" s="18">
        <v>0.27510426766923157</v>
      </c>
      <c r="BP101" s="18">
        <v>0.2071257794716051</v>
      </c>
      <c r="BQ101" s="18">
        <v>0.31131559363867689</v>
      </c>
      <c r="BR101" s="18">
        <v>0.1139380125227161</v>
      </c>
      <c r="BS101" s="18">
        <v>0.20159280031115301</v>
      </c>
      <c r="BU101" s="18">
        <v>0.20987123274076089</v>
      </c>
      <c r="BV101" s="18">
        <v>0.22788791198850769</v>
      </c>
      <c r="BW101" s="18">
        <v>0.22264979036194271</v>
      </c>
      <c r="BX101" s="18">
        <v>0.23625780780895481</v>
      </c>
      <c r="BY101" s="18">
        <v>0.21623608864514229</v>
      </c>
      <c r="BZ101" s="18">
        <v>0.29189252367856899</v>
      </c>
      <c r="CA101" s="18">
        <v>0.1469211022235026</v>
      </c>
      <c r="CB101" s="18">
        <v>0.15092752398374989</v>
      </c>
      <c r="CC101" s="18">
        <v>0.14126967629624829</v>
      </c>
    </row>
    <row r="102" spans="2:81" x14ac:dyDescent="0.35">
      <c r="B102" s="17" t="s">
        <v>98</v>
      </c>
      <c r="C102" s="18">
        <v>0.2437902092817244</v>
      </c>
      <c r="D102" s="18">
        <v>0.21706993789861601</v>
      </c>
      <c r="E102" s="18">
        <v>0.27216745477126641</v>
      </c>
      <c r="F102" s="18">
        <v>0.28151710922999851</v>
      </c>
      <c r="G102" s="18">
        <v>0.29355580203724829</v>
      </c>
      <c r="H102" s="18">
        <v>0.2023751695958016</v>
      </c>
      <c r="I102" s="18">
        <v>0.20465761369368979</v>
      </c>
      <c r="K102" s="18">
        <v>0.24646190005106991</v>
      </c>
      <c r="L102" s="18">
        <v>0.24143583626055071</v>
      </c>
      <c r="N102" s="18">
        <v>0.25384262069607838</v>
      </c>
      <c r="O102" s="18">
        <v>0.27935936468451111</v>
      </c>
      <c r="P102" s="18">
        <v>0.27791803064215781</v>
      </c>
      <c r="Q102" s="18">
        <v>0.1036797483656714</v>
      </c>
      <c r="R102" s="18">
        <v>0.27940326184614411</v>
      </c>
      <c r="S102" s="18">
        <v>0.23097313759704699</v>
      </c>
      <c r="T102" s="18">
        <v>0.24739950631752511</v>
      </c>
      <c r="U102" s="18">
        <v>0.24324053642618779</v>
      </c>
      <c r="V102" s="18">
        <v>0.24752289365799321</v>
      </c>
      <c r="W102" s="18">
        <v>0.2310745300522086</v>
      </c>
      <c r="X102" s="18">
        <v>0.24545313648370509</v>
      </c>
      <c r="Y102" s="18">
        <v>0.24658535698589529</v>
      </c>
      <c r="AA102" s="18">
        <v>0.27678236842036108</v>
      </c>
      <c r="AB102" s="18">
        <v>0.23377877285510121</v>
      </c>
      <c r="AC102" s="18">
        <v>0.25712337259649543</v>
      </c>
      <c r="AD102" s="18">
        <v>0.20635180983885609</v>
      </c>
      <c r="AF102" s="18">
        <v>0.15765346906438429</v>
      </c>
      <c r="AG102" s="18">
        <v>0.18589050397806511</v>
      </c>
      <c r="AH102" s="18">
        <v>0.20510437844512991</v>
      </c>
      <c r="AI102" s="18">
        <v>0.29057294306987991</v>
      </c>
      <c r="AJ102" s="18">
        <v>0.2371471856678477</v>
      </c>
      <c r="AK102" s="18">
        <v>0.21053547951850349</v>
      </c>
      <c r="AL102" s="18">
        <v>0.24437339622724411</v>
      </c>
      <c r="AM102" s="18">
        <v>0.23722462547709761</v>
      </c>
      <c r="AN102" s="18">
        <v>0.26189792977411791</v>
      </c>
      <c r="AO102" s="18">
        <v>0.19901493810285981</v>
      </c>
      <c r="AP102" s="18">
        <v>0.25914776519984378</v>
      </c>
      <c r="AQ102" s="18">
        <v>0.26668639390337318</v>
      </c>
      <c r="AR102" s="18">
        <v>0.284579338980466</v>
      </c>
      <c r="AS102" s="18">
        <v>0.29841720736337302</v>
      </c>
      <c r="AT102" s="18">
        <v>0.30156761022353312</v>
      </c>
      <c r="AU102" s="18">
        <v>0.33781589753745123</v>
      </c>
      <c r="AV102" s="18">
        <v>0.1627595990599261</v>
      </c>
      <c r="AX102" s="18">
        <v>0.24915811498450191</v>
      </c>
      <c r="AY102" s="18">
        <v>0.2186790332484416</v>
      </c>
      <c r="BA102" s="18">
        <v>0.26119996430716907</v>
      </c>
      <c r="BB102" s="18">
        <v>0.21148924322752621</v>
      </c>
      <c r="BD102" s="18">
        <v>0.21636071767363929</v>
      </c>
      <c r="BE102" s="18">
        <v>0.2982103438941458</v>
      </c>
      <c r="BF102" s="18">
        <v>0.18905402757993339</v>
      </c>
      <c r="BG102" s="18">
        <v>0.23878824754333969</v>
      </c>
      <c r="BH102" s="18">
        <v>0.27611953210701068</v>
      </c>
      <c r="BI102" s="18">
        <v>0.34064849255601343</v>
      </c>
      <c r="BJ102" s="18">
        <v>0.13580475940219669</v>
      </c>
      <c r="BL102" s="18">
        <v>0.19521249357082851</v>
      </c>
      <c r="BM102" s="18">
        <v>0.28585490602801561</v>
      </c>
      <c r="BN102" s="18">
        <v>0.24855320142857709</v>
      </c>
      <c r="BO102" s="18">
        <v>0.21571664420744849</v>
      </c>
      <c r="BP102" s="18">
        <v>0.2270273040012914</v>
      </c>
      <c r="BQ102" s="18">
        <v>0.2683917269218315</v>
      </c>
      <c r="BR102" s="18">
        <v>0.19811201201814149</v>
      </c>
      <c r="BS102" s="18">
        <v>0.24026979427075221</v>
      </c>
      <c r="BU102" s="18">
        <v>0.19064854934677961</v>
      </c>
      <c r="BV102" s="18">
        <v>0.28389724728796861</v>
      </c>
      <c r="BW102" s="18">
        <v>0.2508313432168584</v>
      </c>
      <c r="BX102" s="18">
        <v>0.29643871170564101</v>
      </c>
      <c r="BY102" s="18">
        <v>0.24526915162295521</v>
      </c>
      <c r="BZ102" s="18">
        <v>0.20286079804271831</v>
      </c>
      <c r="CA102" s="18">
        <v>0.18713213627402281</v>
      </c>
      <c r="CB102" s="18">
        <v>0.2147911637155118</v>
      </c>
      <c r="CC102" s="18">
        <v>0.25826587836084453</v>
      </c>
    </row>
    <row r="103" spans="2:81" ht="29" x14ac:dyDescent="0.35">
      <c r="B103" s="17" t="s">
        <v>99</v>
      </c>
      <c r="C103" s="18">
        <v>0.19251370439838569</v>
      </c>
      <c r="D103" s="18">
        <v>0.23128198315453799</v>
      </c>
      <c r="E103" s="18">
        <v>0.2704995347203511</v>
      </c>
      <c r="F103" s="18">
        <v>0.21792523089173529</v>
      </c>
      <c r="G103" s="18">
        <v>0.19153922388278319</v>
      </c>
      <c r="H103" s="18">
        <v>0.207695103871124</v>
      </c>
      <c r="I103" s="18">
        <v>9.2265694101627049E-2</v>
      </c>
      <c r="K103" s="18">
        <v>0.2096453447746737</v>
      </c>
      <c r="L103" s="18">
        <v>0.17741271722299079</v>
      </c>
      <c r="N103" s="18">
        <v>0.1246753657071023</v>
      </c>
      <c r="O103" s="18">
        <v>0.14834869499467651</v>
      </c>
      <c r="P103" s="18">
        <v>0.19102940393546369</v>
      </c>
      <c r="Q103" s="18">
        <v>0.29813581215124679</v>
      </c>
      <c r="R103" s="18">
        <v>0.23869656677771781</v>
      </c>
      <c r="S103" s="18">
        <v>0.2152062645821286</v>
      </c>
      <c r="T103" s="18">
        <v>0.20713327551702551</v>
      </c>
      <c r="U103" s="18">
        <v>0.22080601785456341</v>
      </c>
      <c r="V103" s="18">
        <v>0.1905331353549117</v>
      </c>
      <c r="W103" s="18">
        <v>0.16132376331902129</v>
      </c>
      <c r="X103" s="18">
        <v>0.2160454272523584</v>
      </c>
      <c r="Y103" s="18">
        <v>0.13534417142495439</v>
      </c>
      <c r="AA103" s="18">
        <v>0.1986446977778715</v>
      </c>
      <c r="AB103" s="18">
        <v>0.1908194682257302</v>
      </c>
      <c r="AC103" s="18">
        <v>0.20685954007480989</v>
      </c>
      <c r="AD103" s="18">
        <v>0.17393513829912019</v>
      </c>
      <c r="AF103" s="18">
        <v>0.1031155900431092</v>
      </c>
      <c r="AG103" s="18">
        <v>0.23701512535546079</v>
      </c>
      <c r="AH103" s="18">
        <v>0.1355300784313227</v>
      </c>
      <c r="AI103" s="18">
        <v>0.1925322086607397</v>
      </c>
      <c r="AJ103" s="18">
        <v>0.1930062200238257</v>
      </c>
      <c r="AK103" s="18">
        <v>0.18038516249404851</v>
      </c>
      <c r="AL103" s="18">
        <v>0.21097443997764309</v>
      </c>
      <c r="AM103" s="18">
        <v>0.17001956867836979</v>
      </c>
      <c r="AN103" s="18">
        <v>0.24707233182876681</v>
      </c>
      <c r="AO103" s="18">
        <v>0.18437416654960481</v>
      </c>
      <c r="AP103" s="18">
        <v>0.15098081133817551</v>
      </c>
      <c r="AQ103" s="18">
        <v>0.16731001082754321</v>
      </c>
      <c r="AR103" s="18">
        <v>0.16893500908164821</v>
      </c>
      <c r="AS103" s="18">
        <v>0.233116284866732</v>
      </c>
      <c r="AT103" s="18">
        <v>0.21225197104487961</v>
      </c>
      <c r="AU103" s="18">
        <v>0.27424206422258413</v>
      </c>
      <c r="AV103" s="18">
        <v>0.23444921561115201</v>
      </c>
      <c r="AX103" s="18">
        <v>0.1845975627980937</v>
      </c>
      <c r="AY103" s="18">
        <v>0.23307705841843671</v>
      </c>
      <c r="BA103" s="18">
        <v>0.18970640497475341</v>
      </c>
      <c r="BB103" s="18">
        <v>0.19772219143649669</v>
      </c>
      <c r="BD103" s="18">
        <v>0.18223304171119301</v>
      </c>
      <c r="BE103" s="18">
        <v>0.16219058436762041</v>
      </c>
      <c r="BF103" s="18">
        <v>0.25262634846120868</v>
      </c>
      <c r="BG103" s="18">
        <v>0.18673887584193111</v>
      </c>
      <c r="BH103" s="18">
        <v>0.208827715368233</v>
      </c>
      <c r="BI103" s="18">
        <v>0.28775395900816059</v>
      </c>
      <c r="BJ103" s="18">
        <v>0.15598479320813849</v>
      </c>
      <c r="BL103" s="18">
        <v>0.1782250333163598</v>
      </c>
      <c r="BM103" s="18">
        <v>0.21253860555175991</v>
      </c>
      <c r="BN103" s="18">
        <v>0.14942879664405981</v>
      </c>
      <c r="BO103" s="18">
        <v>0.1695769438087866</v>
      </c>
      <c r="BP103" s="18">
        <v>0.22039471094822111</v>
      </c>
      <c r="BQ103" s="18">
        <v>0.1539044683672588</v>
      </c>
      <c r="BR103" s="18">
        <v>0.2061807797692265</v>
      </c>
      <c r="BS103" s="18">
        <v>0.17834755922876591</v>
      </c>
      <c r="BU103" s="18">
        <v>0.186006879333316</v>
      </c>
      <c r="BV103" s="18">
        <v>0.21640397017340621</v>
      </c>
      <c r="BW103" s="18">
        <v>0.1212432182696459</v>
      </c>
      <c r="BX103" s="18">
        <v>0.1951135725132456</v>
      </c>
      <c r="BY103" s="18">
        <v>0.19767007050450591</v>
      </c>
      <c r="BZ103" s="18">
        <v>0.18133945872243801</v>
      </c>
      <c r="CA103" s="18">
        <v>0.2433181607854436</v>
      </c>
      <c r="CB103" s="18">
        <v>0.1456637913966059</v>
      </c>
      <c r="CC103" s="18">
        <v>0.1822823128098193</v>
      </c>
    </row>
    <row r="104" spans="2:81" x14ac:dyDescent="0.35">
      <c r="B104" s="17" t="s">
        <v>100</v>
      </c>
      <c r="C104" s="18">
        <v>6.6041074726973514E-2</v>
      </c>
      <c r="D104" s="18">
        <v>0.1206090442222804</v>
      </c>
      <c r="E104" s="18">
        <v>0.100992774195691</v>
      </c>
      <c r="F104" s="18">
        <v>0.11048556167873359</v>
      </c>
      <c r="G104" s="18">
        <v>3.866257659713164E-2</v>
      </c>
      <c r="H104" s="18">
        <v>3.5320932500114741E-2</v>
      </c>
      <c r="I104" s="18">
        <v>2.3937288847767829E-2</v>
      </c>
      <c r="K104" s="18">
        <v>6.7340289753049579E-2</v>
      </c>
      <c r="L104" s="18">
        <v>6.3312481588869984E-2</v>
      </c>
      <c r="N104" s="18">
        <v>8.5454353037567599E-2</v>
      </c>
      <c r="O104" s="18">
        <v>6.570590985790091E-2</v>
      </c>
      <c r="P104" s="18">
        <v>7.3236410309643757E-2</v>
      </c>
      <c r="Q104" s="18">
        <v>4.8483681545005972E-2</v>
      </c>
      <c r="R104" s="18">
        <v>6.3391881832484315E-2</v>
      </c>
      <c r="S104" s="18">
        <v>7.6151639643096694E-2</v>
      </c>
      <c r="T104" s="18">
        <v>4.2380431907373131E-2</v>
      </c>
      <c r="U104" s="18">
        <v>8.5962878910975718E-2</v>
      </c>
      <c r="V104" s="18">
        <v>8.9839202618555283E-2</v>
      </c>
      <c r="W104" s="18">
        <v>4.524690596722461E-2</v>
      </c>
      <c r="X104" s="18">
        <v>4.8717688525149939E-2</v>
      </c>
      <c r="Y104" s="18">
        <v>6.1080741831325738E-2</v>
      </c>
      <c r="AA104" s="18">
        <v>5.7653362311544443E-2</v>
      </c>
      <c r="AB104" s="18">
        <v>4.3503032679015549E-2</v>
      </c>
      <c r="AC104" s="18">
        <v>6.9650703356006427E-2</v>
      </c>
      <c r="AD104" s="18">
        <v>9.584402799815081E-2</v>
      </c>
      <c r="AF104" s="18">
        <v>0.25538873672907902</v>
      </c>
      <c r="AG104" s="18">
        <v>6.1132142242292263E-2</v>
      </c>
      <c r="AH104" s="18">
        <v>5.3385019548301743E-2</v>
      </c>
      <c r="AI104" s="18">
        <v>8.6532909668273414E-2</v>
      </c>
      <c r="AJ104" s="18">
        <v>8.6402777226350799E-2</v>
      </c>
      <c r="AK104" s="18">
        <v>4.7486972553964488E-2</v>
      </c>
      <c r="AL104" s="18">
        <v>5.8315000788124911E-2</v>
      </c>
      <c r="AM104" s="18">
        <v>8.6312387637085514E-2</v>
      </c>
      <c r="AN104" s="18">
        <v>8.8400684994017792E-2</v>
      </c>
      <c r="AO104" s="18">
        <v>4.819249712071625E-2</v>
      </c>
      <c r="AP104" s="18">
        <v>2.880918183582928E-2</v>
      </c>
      <c r="AQ104" s="18">
        <v>8.860154491568728E-2</v>
      </c>
      <c r="AR104" s="18">
        <v>6.1748071816629981E-2</v>
      </c>
      <c r="AS104" s="18">
        <v>6.9951277567985054E-2</v>
      </c>
      <c r="AT104" s="18">
        <v>4.2224527292581138E-2</v>
      </c>
      <c r="AU104" s="18">
        <v>7.2556552512018146E-2</v>
      </c>
      <c r="AV104" s="18">
        <v>5.6946840902014857E-2</v>
      </c>
      <c r="AX104" s="18">
        <v>5.4147316980790297E-2</v>
      </c>
      <c r="AY104" s="18">
        <v>0.12770632699344511</v>
      </c>
      <c r="BA104" s="18">
        <v>6.1006855523965738E-2</v>
      </c>
      <c r="BB104" s="18">
        <v>7.5381248861996708E-2</v>
      </c>
      <c r="BD104" s="18">
        <v>6.7229973879257124E-2</v>
      </c>
      <c r="BE104" s="18">
        <v>6.7063484179590363E-2</v>
      </c>
      <c r="BF104" s="18">
        <v>5.4514118394573367E-2</v>
      </c>
      <c r="BG104" s="18">
        <v>6.9741376692856058E-2</v>
      </c>
      <c r="BH104" s="18">
        <v>6.5342630225756926E-2</v>
      </c>
      <c r="BI104" s="18">
        <v>3.6753904023108269E-2</v>
      </c>
      <c r="BJ104" s="18">
        <v>9.1929631951803814E-2</v>
      </c>
      <c r="BL104" s="18">
        <v>6.47862762105339E-2</v>
      </c>
      <c r="BM104" s="18">
        <v>6.5651303573814088E-2</v>
      </c>
      <c r="BN104" s="18">
        <v>7.7807210312597075E-2</v>
      </c>
      <c r="BO104" s="18">
        <v>0.1116588283706868</v>
      </c>
      <c r="BP104" s="18">
        <v>8.8295348285471198E-2</v>
      </c>
      <c r="BQ104" s="18">
        <v>2.4041205792363012E-2</v>
      </c>
      <c r="BR104" s="18">
        <v>6.0528493846860709E-2</v>
      </c>
      <c r="BS104" s="18">
        <v>3.9794676691409812E-2</v>
      </c>
      <c r="BU104" s="18">
        <v>5.9427218366369508E-2</v>
      </c>
      <c r="BV104" s="18">
        <v>6.8374634886735272E-2</v>
      </c>
      <c r="BW104" s="18">
        <v>4.5578984362755877E-2</v>
      </c>
      <c r="BX104" s="18">
        <v>0.1229327670879601</v>
      </c>
      <c r="BY104" s="18">
        <v>6.0036210750476937E-2</v>
      </c>
      <c r="BZ104" s="18">
        <v>0.10528629427865591</v>
      </c>
      <c r="CA104" s="18">
        <v>2.505452798402167E-2</v>
      </c>
      <c r="CB104" s="18">
        <v>4.5725444566844353E-2</v>
      </c>
      <c r="CC104" s="18">
        <v>0.10069850454102069</v>
      </c>
    </row>
    <row r="105" spans="2:81" x14ac:dyDescent="0.35">
      <c r="B105" s="17" t="s">
        <v>101</v>
      </c>
      <c r="C105" s="18">
        <v>4.2515222559295893E-2</v>
      </c>
      <c r="D105" s="18">
        <v>7.9952092465628427E-2</v>
      </c>
      <c r="E105" s="18">
        <v>4.6304731291715362E-2</v>
      </c>
      <c r="F105" s="18">
        <v>2.4593177401559561E-2</v>
      </c>
      <c r="G105" s="18">
        <v>5.0176610592918933E-2</v>
      </c>
      <c r="H105" s="18">
        <v>2.382872565578183E-2</v>
      </c>
      <c r="I105" s="18">
        <v>4.3687813359809993E-2</v>
      </c>
      <c r="K105" s="18">
        <v>4.0344047483728732E-2</v>
      </c>
      <c r="L105" s="18">
        <v>4.4759677005951022E-2</v>
      </c>
      <c r="N105" s="18">
        <v>3.9626672527626167E-2</v>
      </c>
      <c r="O105" s="18">
        <v>3.4799647883506493E-2</v>
      </c>
      <c r="P105" s="18">
        <v>6.7177204584805167E-2</v>
      </c>
      <c r="Q105" s="18">
        <v>7.1615493599215707E-2</v>
      </c>
      <c r="R105" s="18">
        <v>3.1515958306128418E-2</v>
      </c>
      <c r="S105" s="18">
        <v>5.2070372421521967E-2</v>
      </c>
      <c r="T105" s="18">
        <v>5.1512796299728381E-2</v>
      </c>
      <c r="U105" s="18">
        <v>5.1707414308768872E-2</v>
      </c>
      <c r="V105" s="18">
        <v>4.7634806521502392E-2</v>
      </c>
      <c r="W105" s="18">
        <v>4.2639361692949108E-2</v>
      </c>
      <c r="X105" s="18">
        <v>5.313745486023075E-3</v>
      </c>
      <c r="Y105" s="18">
        <v>3.8687127585713563E-2</v>
      </c>
      <c r="AA105" s="18">
        <v>4.0948719491793059E-2</v>
      </c>
      <c r="AB105" s="18">
        <v>3.3204176028776192E-2</v>
      </c>
      <c r="AC105" s="18">
        <v>4.9755758130812129E-2</v>
      </c>
      <c r="AD105" s="18">
        <v>4.642615134337813E-2</v>
      </c>
      <c r="AF105" s="18">
        <v>5.6900431032196178E-2</v>
      </c>
      <c r="AG105" s="18">
        <v>3.7175791084250072E-2</v>
      </c>
      <c r="AH105" s="18">
        <v>1.8150994167434081E-2</v>
      </c>
      <c r="AI105" s="18">
        <v>4.6373568858768657E-2</v>
      </c>
      <c r="AJ105" s="18">
        <v>5.32710893563208E-2</v>
      </c>
      <c r="AK105" s="18">
        <v>6.955692001505058E-2</v>
      </c>
      <c r="AL105" s="18">
        <v>2.9904875817170998E-2</v>
      </c>
      <c r="AM105" s="18">
        <v>3.528634888567498E-2</v>
      </c>
      <c r="AN105" s="18">
        <v>4.1105021792121089E-2</v>
      </c>
      <c r="AO105" s="18">
        <v>2.8236332991881961E-2</v>
      </c>
      <c r="AP105" s="18">
        <v>6.3357627019981627E-2</v>
      </c>
      <c r="AQ105" s="18">
        <v>2.2727050522770499E-2</v>
      </c>
      <c r="AR105" s="18">
        <v>2.6969334131034979E-2</v>
      </c>
      <c r="AS105" s="18">
        <v>2.4804874486041989E-2</v>
      </c>
      <c r="AT105" s="18">
        <v>9.2781700338171846E-2</v>
      </c>
      <c r="AU105" s="18">
        <v>2.565292516833877E-2</v>
      </c>
      <c r="AV105" s="18">
        <v>3.4686514382033691E-2</v>
      </c>
      <c r="AX105" s="18">
        <v>3.8422082186326589E-2</v>
      </c>
      <c r="AY105" s="18">
        <v>6.1201482327790248E-2</v>
      </c>
      <c r="BA105" s="18">
        <v>4.1886202763714582E-2</v>
      </c>
      <c r="BB105" s="18">
        <v>4.3682266382416617E-2</v>
      </c>
      <c r="BD105" s="18">
        <v>4.0225849999319538E-2</v>
      </c>
      <c r="BE105" s="18">
        <v>2.811430525162064E-2</v>
      </c>
      <c r="BF105" s="18">
        <v>3.995840437196832E-2</v>
      </c>
      <c r="BG105" s="18">
        <v>5.0948535700103853E-2</v>
      </c>
      <c r="BH105" s="18">
        <v>5.6421814179055882E-2</v>
      </c>
      <c r="BI105" s="18">
        <v>3.2956448810735062E-2</v>
      </c>
      <c r="BJ105" s="18">
        <v>6.055916091137991E-2</v>
      </c>
      <c r="BL105" s="18">
        <v>4.6758500635994828E-2</v>
      </c>
      <c r="BM105" s="18">
        <v>4.8576677078265358E-2</v>
      </c>
      <c r="BN105" s="18">
        <v>4.7230773156662957E-2</v>
      </c>
      <c r="BO105" s="18">
        <v>5.5413328764360087E-2</v>
      </c>
      <c r="BP105" s="18">
        <v>3.4993452944524397E-2</v>
      </c>
      <c r="BQ105" s="18">
        <v>4.3280769789725018E-2</v>
      </c>
      <c r="BR105" s="18">
        <v>4.3123391529894972E-2</v>
      </c>
      <c r="BS105" s="18">
        <v>2.758673963486338E-2</v>
      </c>
      <c r="BU105" s="18">
        <v>5.2897327237961062E-2</v>
      </c>
      <c r="BV105" s="18">
        <v>3.9492604739309697E-2</v>
      </c>
      <c r="BW105" s="18">
        <v>5.4280322385266637E-2</v>
      </c>
      <c r="BX105" s="18">
        <v>2.1923668555763859E-2</v>
      </c>
      <c r="BY105" s="18">
        <v>2.465642579528466E-2</v>
      </c>
      <c r="BZ105" s="18">
        <v>6.2844903744623093E-2</v>
      </c>
      <c r="CA105" s="18">
        <v>3.6440248035914592E-2</v>
      </c>
      <c r="CB105" s="18">
        <v>3.4643775380084493E-2</v>
      </c>
      <c r="CC105" s="18">
        <v>0.12104836544680191</v>
      </c>
    </row>
    <row r="106" spans="2:81" x14ac:dyDescent="0.35">
      <c r="B106" s="17" t="s">
        <v>102</v>
      </c>
      <c r="C106" s="18">
        <v>0.2465721323603676</v>
      </c>
      <c r="D106" s="18">
        <v>0.15318633119855049</v>
      </c>
      <c r="E106" s="18">
        <v>8.7914643093319492E-2</v>
      </c>
      <c r="F106" s="18">
        <v>0.1248652223491872</v>
      </c>
      <c r="G106" s="18">
        <v>0.17346391726405061</v>
      </c>
      <c r="H106" s="18">
        <v>0.33114194942587077</v>
      </c>
      <c r="I106" s="18">
        <v>0.47682532133615979</v>
      </c>
      <c r="K106" s="18">
        <v>0.20397678031264849</v>
      </c>
      <c r="L106" s="18">
        <v>0.2866733725646895</v>
      </c>
      <c r="N106" s="18">
        <v>0.21375975163360589</v>
      </c>
      <c r="O106" s="18">
        <v>0.20070182970385281</v>
      </c>
      <c r="P106" s="18">
        <v>0.25765105035020491</v>
      </c>
      <c r="Q106" s="18">
        <v>0.30870992490283677</v>
      </c>
      <c r="R106" s="18">
        <v>0.19357891733844021</v>
      </c>
      <c r="S106" s="18">
        <v>0.27266450174112339</v>
      </c>
      <c r="T106" s="18">
        <v>0.16978311250355341</v>
      </c>
      <c r="U106" s="18">
        <v>0.22210665757537371</v>
      </c>
      <c r="V106" s="18">
        <v>0.1992780463123357</v>
      </c>
      <c r="W106" s="18">
        <v>0.34369820455731459</v>
      </c>
      <c r="X106" s="18">
        <v>0.24518210553965791</v>
      </c>
      <c r="Y106" s="18">
        <v>0.30273719150967049</v>
      </c>
      <c r="AA106" s="18">
        <v>0.20451136576692511</v>
      </c>
      <c r="AB106" s="18">
        <v>0.2589227067609296</v>
      </c>
      <c r="AC106" s="18">
        <v>0.21909778421617571</v>
      </c>
      <c r="AD106" s="18">
        <v>0.30392585236207081</v>
      </c>
      <c r="AF106" s="18">
        <v>0.27698221729062761</v>
      </c>
      <c r="AG106" s="18">
        <v>0.29570038019989808</v>
      </c>
      <c r="AH106" s="18">
        <v>0.37252795533743982</v>
      </c>
      <c r="AI106" s="18">
        <v>0.28685576489536219</v>
      </c>
      <c r="AJ106" s="18">
        <v>0.27449411852321992</v>
      </c>
      <c r="AK106" s="18">
        <v>0.28685048042508021</v>
      </c>
      <c r="AL106" s="18">
        <v>0.2369296912484391</v>
      </c>
      <c r="AM106" s="18">
        <v>0.21043302511985221</v>
      </c>
      <c r="AN106" s="18">
        <v>0.2073676889861639</v>
      </c>
      <c r="AO106" s="18">
        <v>0.30593483620302542</v>
      </c>
      <c r="AP106" s="18">
        <v>0.23664361495878589</v>
      </c>
      <c r="AQ106" s="18">
        <v>0.13432250738391691</v>
      </c>
      <c r="AR106" s="18">
        <v>0.14923506459591651</v>
      </c>
      <c r="AS106" s="18">
        <v>0.1082032490843715</v>
      </c>
      <c r="AT106" s="18">
        <v>0.1488632873248692</v>
      </c>
      <c r="AU106" s="18">
        <v>0.12162150101495441</v>
      </c>
      <c r="AV106" s="18">
        <v>0.4183179727212672</v>
      </c>
      <c r="AX106" s="18">
        <v>0.26436194219441811</v>
      </c>
      <c r="AY106" s="18">
        <v>0.15409064663520269</v>
      </c>
      <c r="BA106" s="18">
        <v>0.22881393953291659</v>
      </c>
      <c r="BB106" s="18">
        <v>0.27951956802876549</v>
      </c>
      <c r="BD106" s="18">
        <v>0.32171766331228069</v>
      </c>
      <c r="BE106" s="18">
        <v>0.22064614632234611</v>
      </c>
      <c r="BF106" s="18">
        <v>0.26247609706152891</v>
      </c>
      <c r="BG106" s="18">
        <v>0.20032340041018429</v>
      </c>
      <c r="BH106" s="18">
        <v>0.16139662196332791</v>
      </c>
      <c r="BI106" s="18">
        <v>0.1310991076659718</v>
      </c>
      <c r="BJ106" s="18">
        <v>0.49760646533983338</v>
      </c>
      <c r="BL106" s="18">
        <v>0.33449587864657238</v>
      </c>
      <c r="BM106" s="18">
        <v>0.1561718466621646</v>
      </c>
      <c r="BN106" s="18">
        <v>0.32297696693502992</v>
      </c>
      <c r="BO106" s="18">
        <v>0.1725299871794865</v>
      </c>
      <c r="BP106" s="18">
        <v>0.22216340434888679</v>
      </c>
      <c r="BQ106" s="18">
        <v>0.19906623549014499</v>
      </c>
      <c r="BR106" s="18">
        <v>0.37811731031316032</v>
      </c>
      <c r="BS106" s="18">
        <v>0.31240842986305578</v>
      </c>
      <c r="BU106" s="18">
        <v>0.30114879297481312</v>
      </c>
      <c r="BV106" s="18">
        <v>0.1639436309240726</v>
      </c>
      <c r="BW106" s="18">
        <v>0.30541634140353052</v>
      </c>
      <c r="BX106" s="18">
        <v>0.1273334723284347</v>
      </c>
      <c r="BY106" s="18">
        <v>0.25613205268163503</v>
      </c>
      <c r="BZ106" s="18">
        <v>0.15577602153299569</v>
      </c>
      <c r="CA106" s="18">
        <v>0.36113382469709482</v>
      </c>
      <c r="CB106" s="18">
        <v>0.4082483009572036</v>
      </c>
      <c r="CC106" s="18">
        <v>0.1964352625452653</v>
      </c>
    </row>
    <row r="108" spans="2:81" ht="58" x14ac:dyDescent="0.35">
      <c r="B108" s="14" t="s">
        <v>111</v>
      </c>
    </row>
    <row r="109" spans="2:81" x14ac:dyDescent="0.35">
      <c r="B109" s="15" t="s">
        <v>17</v>
      </c>
    </row>
    <row r="110" spans="2:81" x14ac:dyDescent="0.35">
      <c r="B110" s="11" t="s">
        <v>95</v>
      </c>
      <c r="C110" s="16">
        <v>1906</v>
      </c>
      <c r="D110" s="16">
        <v>245</v>
      </c>
      <c r="E110" s="16">
        <v>322</v>
      </c>
      <c r="F110" s="16">
        <v>330</v>
      </c>
      <c r="G110" s="16">
        <v>336</v>
      </c>
      <c r="H110" s="16">
        <v>276</v>
      </c>
      <c r="I110" s="16">
        <v>397</v>
      </c>
      <c r="K110" s="16">
        <v>942</v>
      </c>
      <c r="L110" s="16">
        <v>959</v>
      </c>
      <c r="N110" s="16">
        <v>158</v>
      </c>
      <c r="O110" s="16">
        <v>63</v>
      </c>
      <c r="P110" s="16">
        <v>96</v>
      </c>
      <c r="Q110" s="16">
        <v>78</v>
      </c>
      <c r="R110" s="16">
        <v>211</v>
      </c>
      <c r="S110" s="16">
        <v>156</v>
      </c>
      <c r="T110" s="16">
        <v>138</v>
      </c>
      <c r="U110" s="16">
        <v>178</v>
      </c>
      <c r="V110" s="16">
        <v>270</v>
      </c>
      <c r="W110" s="16">
        <v>232</v>
      </c>
      <c r="X110" s="16">
        <v>160</v>
      </c>
      <c r="Y110" s="16">
        <v>166</v>
      </c>
      <c r="AA110" s="16">
        <v>527</v>
      </c>
      <c r="AB110" s="16">
        <v>481</v>
      </c>
      <c r="AC110" s="16">
        <v>429</v>
      </c>
      <c r="AD110" s="16">
        <v>463</v>
      </c>
      <c r="AF110" s="16">
        <v>27</v>
      </c>
      <c r="AG110" s="16">
        <v>98</v>
      </c>
      <c r="AH110" s="16">
        <v>113</v>
      </c>
      <c r="AI110" s="16">
        <v>112</v>
      </c>
      <c r="AJ110" s="16">
        <v>174</v>
      </c>
      <c r="AK110" s="16">
        <v>207</v>
      </c>
      <c r="AL110" s="16">
        <v>170</v>
      </c>
      <c r="AM110" s="16">
        <v>133</v>
      </c>
      <c r="AN110" s="16">
        <v>100</v>
      </c>
      <c r="AO110" s="16">
        <v>131</v>
      </c>
      <c r="AP110" s="16">
        <v>193</v>
      </c>
      <c r="AQ110" s="16">
        <v>93</v>
      </c>
      <c r="AR110" s="16">
        <v>79</v>
      </c>
      <c r="AS110" s="16">
        <v>47</v>
      </c>
      <c r="AT110" s="16">
        <v>48</v>
      </c>
      <c r="AU110" s="16">
        <v>122</v>
      </c>
      <c r="AV110" s="16">
        <v>59</v>
      </c>
      <c r="AX110" s="16">
        <v>1557</v>
      </c>
      <c r="AY110" s="16">
        <v>338</v>
      </c>
      <c r="BA110" s="16">
        <v>1221</v>
      </c>
      <c r="BB110" s="16">
        <v>685</v>
      </c>
      <c r="BD110" s="16">
        <v>474</v>
      </c>
      <c r="BE110" s="16">
        <v>416</v>
      </c>
      <c r="BF110" s="16">
        <v>224</v>
      </c>
      <c r="BG110" s="16">
        <v>439</v>
      </c>
      <c r="BH110" s="16">
        <v>242</v>
      </c>
      <c r="BI110" s="16">
        <v>51</v>
      </c>
      <c r="BJ110" s="16">
        <v>60</v>
      </c>
      <c r="BL110" s="16">
        <v>334</v>
      </c>
      <c r="BM110" s="16">
        <v>619</v>
      </c>
      <c r="BN110" s="16">
        <v>136</v>
      </c>
      <c r="BO110" s="16">
        <v>105</v>
      </c>
      <c r="BP110" s="16">
        <v>257</v>
      </c>
      <c r="BQ110" s="16">
        <v>42</v>
      </c>
      <c r="BR110" s="16">
        <v>49</v>
      </c>
      <c r="BS110" s="16">
        <v>364</v>
      </c>
      <c r="BU110" s="16">
        <v>279</v>
      </c>
      <c r="BV110" s="16">
        <v>479</v>
      </c>
      <c r="BW110" s="16">
        <v>122</v>
      </c>
      <c r="BX110" s="16">
        <v>151</v>
      </c>
      <c r="BY110" s="16">
        <v>421</v>
      </c>
      <c r="BZ110" s="16">
        <v>64</v>
      </c>
      <c r="CA110" s="16">
        <v>123</v>
      </c>
      <c r="CB110" s="16">
        <v>156</v>
      </c>
      <c r="CC110" s="16">
        <v>111</v>
      </c>
    </row>
    <row r="111" spans="2:81" x14ac:dyDescent="0.35">
      <c r="B111" s="12" t="s">
        <v>96</v>
      </c>
      <c r="C111" s="16">
        <v>1910</v>
      </c>
      <c r="D111" s="16">
        <v>202</v>
      </c>
      <c r="E111" s="16">
        <v>325</v>
      </c>
      <c r="F111" s="16">
        <v>324</v>
      </c>
      <c r="G111" s="16">
        <v>294</v>
      </c>
      <c r="H111" s="16">
        <v>309</v>
      </c>
      <c r="I111" s="16">
        <v>457</v>
      </c>
      <c r="K111" s="16">
        <v>921</v>
      </c>
      <c r="L111" s="16">
        <v>983</v>
      </c>
      <c r="N111" s="16">
        <v>157</v>
      </c>
      <c r="O111" s="16">
        <v>52</v>
      </c>
      <c r="P111" s="16">
        <v>89</v>
      </c>
      <c r="Q111" s="16">
        <v>77</v>
      </c>
      <c r="R111" s="16">
        <v>212</v>
      </c>
      <c r="S111" s="16">
        <v>155</v>
      </c>
      <c r="T111" s="16">
        <v>140</v>
      </c>
      <c r="U111" s="16">
        <v>167</v>
      </c>
      <c r="V111" s="16">
        <v>248</v>
      </c>
      <c r="W111" s="16">
        <v>264</v>
      </c>
      <c r="X111" s="16">
        <v>165</v>
      </c>
      <c r="Y111" s="16">
        <v>180</v>
      </c>
      <c r="AA111" s="16">
        <v>514</v>
      </c>
      <c r="AB111" s="16">
        <v>496</v>
      </c>
      <c r="AC111" s="16">
        <v>419</v>
      </c>
      <c r="AD111" s="16">
        <v>477</v>
      </c>
      <c r="AF111" s="16">
        <v>25</v>
      </c>
      <c r="AG111" s="16">
        <v>96</v>
      </c>
      <c r="AH111" s="16">
        <v>115</v>
      </c>
      <c r="AI111" s="16">
        <v>117</v>
      </c>
      <c r="AJ111" s="16">
        <v>175</v>
      </c>
      <c r="AK111" s="16">
        <v>213</v>
      </c>
      <c r="AL111" s="16">
        <v>169</v>
      </c>
      <c r="AM111" s="16">
        <v>134</v>
      </c>
      <c r="AN111" s="16">
        <v>99</v>
      </c>
      <c r="AO111" s="16">
        <v>131</v>
      </c>
      <c r="AP111" s="16">
        <v>193</v>
      </c>
      <c r="AQ111" s="16">
        <v>94</v>
      </c>
      <c r="AR111" s="16">
        <v>79</v>
      </c>
      <c r="AS111" s="16">
        <v>46</v>
      </c>
      <c r="AT111" s="16">
        <v>46</v>
      </c>
      <c r="AU111" s="16">
        <v>118</v>
      </c>
      <c r="AV111" s="16">
        <v>59</v>
      </c>
      <c r="AX111" s="16">
        <v>1583</v>
      </c>
      <c r="AY111" s="16">
        <v>316</v>
      </c>
      <c r="BA111" s="16">
        <v>1241</v>
      </c>
      <c r="BB111" s="16">
        <v>669</v>
      </c>
      <c r="BD111" s="16">
        <v>490</v>
      </c>
      <c r="BE111" s="16">
        <v>410</v>
      </c>
      <c r="BF111" s="16">
        <v>226</v>
      </c>
      <c r="BG111" s="16">
        <v>430</v>
      </c>
      <c r="BH111" s="16">
        <v>237</v>
      </c>
      <c r="BI111" s="16">
        <v>51</v>
      </c>
      <c r="BJ111" s="16">
        <v>65</v>
      </c>
      <c r="BL111" s="16">
        <v>349</v>
      </c>
      <c r="BM111" s="16">
        <v>614</v>
      </c>
      <c r="BN111" s="16">
        <v>143</v>
      </c>
      <c r="BO111" s="16">
        <v>101</v>
      </c>
      <c r="BP111" s="16">
        <v>257</v>
      </c>
      <c r="BQ111" s="16">
        <v>42</v>
      </c>
      <c r="BR111" s="16">
        <v>47</v>
      </c>
      <c r="BS111" s="16">
        <v>356</v>
      </c>
      <c r="BU111" s="16">
        <v>288</v>
      </c>
      <c r="BV111" s="16">
        <v>472</v>
      </c>
      <c r="BW111" s="16">
        <v>126</v>
      </c>
      <c r="BX111" s="16">
        <v>142</v>
      </c>
      <c r="BY111" s="16">
        <v>432</v>
      </c>
      <c r="BZ111" s="16">
        <v>64</v>
      </c>
      <c r="CA111" s="16">
        <v>123</v>
      </c>
      <c r="CB111" s="16">
        <v>159</v>
      </c>
      <c r="CC111" s="16">
        <v>106</v>
      </c>
    </row>
    <row r="112" spans="2:81" x14ac:dyDescent="0.35">
      <c r="B112" s="17" t="s">
        <v>97</v>
      </c>
      <c r="C112" s="18">
        <v>0.19723645861989331</v>
      </c>
      <c r="D112" s="18">
        <v>0.19024802906798269</v>
      </c>
      <c r="E112" s="18">
        <v>0.27430479436731309</v>
      </c>
      <c r="F112" s="18">
        <v>0.21033598836679451</v>
      </c>
      <c r="G112" s="18">
        <v>0.25606364691094502</v>
      </c>
      <c r="H112" s="18">
        <v>0.19121359183807721</v>
      </c>
      <c r="I112" s="18">
        <v>0.10246241883295221</v>
      </c>
      <c r="K112" s="18">
        <v>0.22797725313314909</v>
      </c>
      <c r="L112" s="18">
        <v>0.16838779746861421</v>
      </c>
      <c r="N112" s="18">
        <v>0.24760544989416361</v>
      </c>
      <c r="O112" s="18">
        <v>0.24883064258905099</v>
      </c>
      <c r="P112" s="18">
        <v>0.217422429377742</v>
      </c>
      <c r="Q112" s="18">
        <v>0.15032348563935899</v>
      </c>
      <c r="R112" s="18">
        <v>0.19022343385163279</v>
      </c>
      <c r="S112" s="18">
        <v>0.1732375108706645</v>
      </c>
      <c r="T112" s="18">
        <v>0.21418412929178421</v>
      </c>
      <c r="U112" s="18">
        <v>0.14310182450748379</v>
      </c>
      <c r="V112" s="18">
        <v>0.23016280674120199</v>
      </c>
      <c r="W112" s="18">
        <v>0.17685069656951569</v>
      </c>
      <c r="X112" s="18">
        <v>0.18507166516190959</v>
      </c>
      <c r="Y112" s="18">
        <v>0.21013951146910759</v>
      </c>
      <c r="AA112" s="18">
        <v>0.21728647599322831</v>
      </c>
      <c r="AB112" s="18">
        <v>0.2161483213467715</v>
      </c>
      <c r="AC112" s="18">
        <v>0.18270790780059429</v>
      </c>
      <c r="AD112" s="18">
        <v>0.16879950358045831</v>
      </c>
      <c r="AF112" s="18">
        <v>0.22037758683551539</v>
      </c>
      <c r="AG112" s="18">
        <v>0.14535804134530489</v>
      </c>
      <c r="AH112" s="18">
        <v>0.185941906825976</v>
      </c>
      <c r="AI112" s="18">
        <v>0.15604631547099129</v>
      </c>
      <c r="AJ112" s="18">
        <v>0.1698276720974379</v>
      </c>
      <c r="AK112" s="18">
        <v>0.15765105656465089</v>
      </c>
      <c r="AL112" s="18">
        <v>0.1963598449828847</v>
      </c>
      <c r="AM112" s="18">
        <v>0.19089894123972159</v>
      </c>
      <c r="AN112" s="18">
        <v>0.20835934600101849</v>
      </c>
      <c r="AO112" s="18">
        <v>0.23147414612436351</v>
      </c>
      <c r="AP112" s="18">
        <v>0.2479116918708025</v>
      </c>
      <c r="AQ112" s="18">
        <v>0.20298498855530939</v>
      </c>
      <c r="AR112" s="18">
        <v>0.25148189294977419</v>
      </c>
      <c r="AS112" s="18">
        <v>0.2915199631122421</v>
      </c>
      <c r="AT112" s="18">
        <v>0.27236939596824322</v>
      </c>
      <c r="AU112" s="18">
        <v>0.1935365337292245</v>
      </c>
      <c r="AV112" s="18">
        <v>0.14977104716352019</v>
      </c>
      <c r="AX112" s="18">
        <v>0.18647547483379309</v>
      </c>
      <c r="AY112" s="18">
        <v>0.24857075814905119</v>
      </c>
      <c r="BA112" s="18">
        <v>0.1974175238797084</v>
      </c>
      <c r="BB112" s="18">
        <v>0.19690052150863979</v>
      </c>
      <c r="BD112" s="18">
        <v>0.15290995770963761</v>
      </c>
      <c r="BE112" s="18">
        <v>0.18064414322154149</v>
      </c>
      <c r="BF112" s="18">
        <v>0.20907250035551919</v>
      </c>
      <c r="BG112" s="18">
        <v>0.23215529935586171</v>
      </c>
      <c r="BH112" s="18">
        <v>0.25510730092800887</v>
      </c>
      <c r="BI112" s="18">
        <v>0.25375791787658641</v>
      </c>
      <c r="BJ112" s="18">
        <v>0.10765405645186379</v>
      </c>
      <c r="BL112" s="18">
        <v>0.19422563212465269</v>
      </c>
      <c r="BM112" s="18">
        <v>0.21474700328914881</v>
      </c>
      <c r="BN112" s="18">
        <v>0.1237406453249954</v>
      </c>
      <c r="BO112" s="18">
        <v>0.29931095781859779</v>
      </c>
      <c r="BP112" s="18">
        <v>0.18011128558206441</v>
      </c>
      <c r="BQ112" s="18">
        <v>0.26753741814748261</v>
      </c>
      <c r="BR112" s="18">
        <v>0.1198551365982865</v>
      </c>
      <c r="BS112" s="18">
        <v>0.18489966876814989</v>
      </c>
      <c r="BU112" s="18">
        <v>0.19310092323117731</v>
      </c>
      <c r="BV112" s="18">
        <v>0.2367886928734784</v>
      </c>
      <c r="BW112" s="18">
        <v>0.13720133509206711</v>
      </c>
      <c r="BX112" s="18">
        <v>0.24305243261130599</v>
      </c>
      <c r="BY112" s="18">
        <v>0.2009997013451747</v>
      </c>
      <c r="BZ112" s="18">
        <v>0.25402237242369768</v>
      </c>
      <c r="CA112" s="18">
        <v>0.17181498494866221</v>
      </c>
      <c r="CB112" s="18">
        <v>0.117993660143555</v>
      </c>
      <c r="CC112" s="18">
        <v>0.141011190631778</v>
      </c>
    </row>
    <row r="113" spans="2:81" x14ac:dyDescent="0.35">
      <c r="B113" s="17" t="s">
        <v>98</v>
      </c>
      <c r="C113" s="18">
        <v>0.22629700964439811</v>
      </c>
      <c r="D113" s="18">
        <v>0.18603201717189691</v>
      </c>
      <c r="E113" s="18">
        <v>0.2450148389837872</v>
      </c>
      <c r="F113" s="18">
        <v>0.28584502554164082</v>
      </c>
      <c r="G113" s="18">
        <v>0.24023373977102419</v>
      </c>
      <c r="H113" s="18">
        <v>0.2101314985188181</v>
      </c>
      <c r="I113" s="18">
        <v>0.19052307222006831</v>
      </c>
      <c r="K113" s="18">
        <v>0.22415215030123381</v>
      </c>
      <c r="L113" s="18">
        <v>0.2294249124654672</v>
      </c>
      <c r="N113" s="18">
        <v>0.18842712805457881</v>
      </c>
      <c r="O113" s="18">
        <v>0.21650335992309711</v>
      </c>
      <c r="P113" s="18">
        <v>0.1511872394291468</v>
      </c>
      <c r="Q113" s="18">
        <v>0.18903111973576431</v>
      </c>
      <c r="R113" s="18">
        <v>0.25505560093140273</v>
      </c>
      <c r="S113" s="18">
        <v>0.2018567035407105</v>
      </c>
      <c r="T113" s="18">
        <v>0.27026629028848181</v>
      </c>
      <c r="U113" s="18">
        <v>0.25965862345770763</v>
      </c>
      <c r="V113" s="18">
        <v>0.25048902835600079</v>
      </c>
      <c r="W113" s="18">
        <v>0.21416453600961091</v>
      </c>
      <c r="X113" s="18">
        <v>0.25572284733682199</v>
      </c>
      <c r="Y113" s="18">
        <v>0.19474997413953951</v>
      </c>
      <c r="AA113" s="18">
        <v>0.25034700391687781</v>
      </c>
      <c r="AB113" s="18">
        <v>0.25417246702399771</v>
      </c>
      <c r="AC113" s="18">
        <v>0.21548264866358249</v>
      </c>
      <c r="AD113" s="18">
        <v>0.1764630023367251</v>
      </c>
      <c r="AF113" s="18">
        <v>0.21700778815011851</v>
      </c>
      <c r="AG113" s="18">
        <v>0.16583725761066201</v>
      </c>
      <c r="AH113" s="18">
        <v>0.16711797427918629</v>
      </c>
      <c r="AI113" s="18">
        <v>0.20869979115058249</v>
      </c>
      <c r="AJ113" s="18">
        <v>0.17898814069219729</v>
      </c>
      <c r="AK113" s="18">
        <v>0.2313327121139076</v>
      </c>
      <c r="AL113" s="18">
        <v>0.2158673519370771</v>
      </c>
      <c r="AM113" s="18">
        <v>0.24991694655517591</v>
      </c>
      <c r="AN113" s="18">
        <v>0.24545689470239451</v>
      </c>
      <c r="AO113" s="18">
        <v>0.24148369262687261</v>
      </c>
      <c r="AP113" s="18">
        <v>0.20096012462622351</v>
      </c>
      <c r="AQ113" s="18">
        <v>0.26591401871153181</v>
      </c>
      <c r="AR113" s="18">
        <v>0.24501009078254099</v>
      </c>
      <c r="AS113" s="18">
        <v>0.23101799708983911</v>
      </c>
      <c r="AT113" s="18">
        <v>0.31067524949183561</v>
      </c>
      <c r="AU113" s="18">
        <v>0.33873039680078049</v>
      </c>
      <c r="AV113" s="18">
        <v>0.21219658915551659</v>
      </c>
      <c r="AX113" s="18">
        <v>0.227887405537857</v>
      </c>
      <c r="AY113" s="18">
        <v>0.2196506462574464</v>
      </c>
      <c r="BA113" s="18">
        <v>0.24153590998626789</v>
      </c>
      <c r="BB113" s="18">
        <v>0.19802371102953309</v>
      </c>
      <c r="BD113" s="18">
        <v>0.19848822560531271</v>
      </c>
      <c r="BE113" s="18">
        <v>0.25606131804700683</v>
      </c>
      <c r="BF113" s="18">
        <v>0.1706427577663899</v>
      </c>
      <c r="BG113" s="18">
        <v>0.2444536874892633</v>
      </c>
      <c r="BH113" s="18">
        <v>0.26596258665948752</v>
      </c>
      <c r="BI113" s="18">
        <v>0.20735008579774369</v>
      </c>
      <c r="BJ113" s="18">
        <v>0.19133098165297729</v>
      </c>
      <c r="BL113" s="18">
        <v>0.21286054184936409</v>
      </c>
      <c r="BM113" s="18">
        <v>0.25573873681542442</v>
      </c>
      <c r="BN113" s="18">
        <v>0.2390564963101344</v>
      </c>
      <c r="BO113" s="18">
        <v>0.16636632399761089</v>
      </c>
      <c r="BP113" s="18">
        <v>0.254574831561455</v>
      </c>
      <c r="BQ113" s="18">
        <v>0.2492245984221988</v>
      </c>
      <c r="BR113" s="18">
        <v>0.2401867241409259</v>
      </c>
      <c r="BS113" s="18">
        <v>0.17554467039019911</v>
      </c>
      <c r="BU113" s="18">
        <v>0.23648033586374939</v>
      </c>
      <c r="BV113" s="18">
        <v>0.25363201756270848</v>
      </c>
      <c r="BW113" s="18">
        <v>0.29085826108273288</v>
      </c>
      <c r="BX113" s="18">
        <v>0.19819906520532449</v>
      </c>
      <c r="BY113" s="18">
        <v>0.24593096156423169</v>
      </c>
      <c r="BZ113" s="18">
        <v>0.19302941907620419</v>
      </c>
      <c r="CA113" s="18">
        <v>0.1471532376296795</v>
      </c>
      <c r="CB113" s="18">
        <v>0.17907636492418921</v>
      </c>
      <c r="CC113" s="18">
        <v>0.13967032154859141</v>
      </c>
    </row>
    <row r="114" spans="2:81" ht="29" x14ac:dyDescent="0.35">
      <c r="B114" s="17" t="s">
        <v>99</v>
      </c>
      <c r="C114" s="18">
        <v>0.2032092066505542</v>
      </c>
      <c r="D114" s="18">
        <v>0.27084904269332549</v>
      </c>
      <c r="E114" s="18">
        <v>0.22741705790061079</v>
      </c>
      <c r="F114" s="18">
        <v>0.2160842767113304</v>
      </c>
      <c r="G114" s="18">
        <v>0.20865798683860229</v>
      </c>
      <c r="H114" s="18">
        <v>0.20460389072143509</v>
      </c>
      <c r="I114" s="18">
        <v>0.14251469389885871</v>
      </c>
      <c r="K114" s="18">
        <v>0.20664126217178111</v>
      </c>
      <c r="L114" s="18">
        <v>0.19899645052095949</v>
      </c>
      <c r="N114" s="18">
        <v>0.19375116821985611</v>
      </c>
      <c r="O114" s="18">
        <v>0.17470634631866369</v>
      </c>
      <c r="P114" s="18">
        <v>0.19306925681253731</v>
      </c>
      <c r="Q114" s="18">
        <v>0.30154753557536113</v>
      </c>
      <c r="R114" s="18">
        <v>0.21037311187146801</v>
      </c>
      <c r="S114" s="18">
        <v>0.20008151191502441</v>
      </c>
      <c r="T114" s="18">
        <v>0.21504935013481449</v>
      </c>
      <c r="U114" s="18">
        <v>0.25071678595400271</v>
      </c>
      <c r="V114" s="18">
        <v>0.18063625495459151</v>
      </c>
      <c r="W114" s="18">
        <v>0.18275308062926759</v>
      </c>
      <c r="X114" s="18">
        <v>0.20342295406032079</v>
      </c>
      <c r="Y114" s="18">
        <v>0.18451728669766371</v>
      </c>
      <c r="AA114" s="18">
        <v>0.21166791785574229</v>
      </c>
      <c r="AB114" s="18">
        <v>0.16108423688904169</v>
      </c>
      <c r="AC114" s="18">
        <v>0.23529108300331991</v>
      </c>
      <c r="AD114" s="18">
        <v>0.2112534891436757</v>
      </c>
      <c r="AF114" s="18">
        <v>0.1441233796892587</v>
      </c>
      <c r="AG114" s="18">
        <v>0.2317168512389374</v>
      </c>
      <c r="AH114" s="18">
        <v>0.14783005404837121</v>
      </c>
      <c r="AI114" s="18">
        <v>0.143861747974173</v>
      </c>
      <c r="AJ114" s="18">
        <v>0.24043672879100289</v>
      </c>
      <c r="AK114" s="18">
        <v>0.24684484441112359</v>
      </c>
      <c r="AL114" s="18">
        <v>0.20199769715194521</v>
      </c>
      <c r="AM114" s="18">
        <v>0.18985500903758401</v>
      </c>
      <c r="AN114" s="18">
        <v>0.21664211468988601</v>
      </c>
      <c r="AO114" s="18">
        <v>0.18543938525264669</v>
      </c>
      <c r="AP114" s="18">
        <v>0.19595100122132339</v>
      </c>
      <c r="AQ114" s="18">
        <v>0.17836630026419559</v>
      </c>
      <c r="AR114" s="18">
        <v>0.15551272485537321</v>
      </c>
      <c r="AS114" s="18">
        <v>0.27549900145973211</v>
      </c>
      <c r="AT114" s="18">
        <v>0.23727033963825411</v>
      </c>
      <c r="AU114" s="18">
        <v>0.2346778968062572</v>
      </c>
      <c r="AV114" s="18">
        <v>0.17299039502816449</v>
      </c>
      <c r="AX114" s="18">
        <v>0.19769385271023149</v>
      </c>
      <c r="AY114" s="18">
        <v>0.2285910336975133</v>
      </c>
      <c r="BA114" s="18">
        <v>0.19950557295805879</v>
      </c>
      <c r="BB114" s="18">
        <v>0.2100806959968223</v>
      </c>
      <c r="BD114" s="18">
        <v>0.21567781753845949</v>
      </c>
      <c r="BE114" s="18">
        <v>0.175393332029841</v>
      </c>
      <c r="BF114" s="18">
        <v>0.25255795201001757</v>
      </c>
      <c r="BG114" s="18">
        <v>0.18798708040767029</v>
      </c>
      <c r="BH114" s="18">
        <v>0.20331674127570609</v>
      </c>
      <c r="BI114" s="18">
        <v>0.32580610664427467</v>
      </c>
      <c r="BJ114" s="18">
        <v>0.11662114011201841</v>
      </c>
      <c r="BL114" s="18">
        <v>0.1523565732646418</v>
      </c>
      <c r="BM114" s="18">
        <v>0.2435862409113399</v>
      </c>
      <c r="BN114" s="18">
        <v>0.25611841950763092</v>
      </c>
      <c r="BO114" s="18">
        <v>0.17972328984995531</v>
      </c>
      <c r="BP114" s="18">
        <v>0.19236382880585531</v>
      </c>
      <c r="BQ114" s="18">
        <v>0.18281676556475249</v>
      </c>
      <c r="BR114" s="18">
        <v>0.16686658479312891</v>
      </c>
      <c r="BS114" s="18">
        <v>0.1839384075576303</v>
      </c>
      <c r="BU114" s="18">
        <v>0.17805272994314769</v>
      </c>
      <c r="BV114" s="18">
        <v>0.22815273168111461</v>
      </c>
      <c r="BW114" s="18">
        <v>0.17237143556133441</v>
      </c>
      <c r="BX114" s="18">
        <v>0.19717226555012091</v>
      </c>
      <c r="BY114" s="18">
        <v>0.19403139116177481</v>
      </c>
      <c r="BZ114" s="18">
        <v>0.24567604425699779</v>
      </c>
      <c r="CA114" s="18">
        <v>0.16709931351843571</v>
      </c>
      <c r="CB114" s="18">
        <v>0.1905540924521322</v>
      </c>
      <c r="CC114" s="18">
        <v>0.27833274676568898</v>
      </c>
    </row>
    <row r="115" spans="2:81" x14ac:dyDescent="0.35">
      <c r="B115" s="17" t="s">
        <v>100</v>
      </c>
      <c r="C115" s="18">
        <v>7.1446367469347669E-2</v>
      </c>
      <c r="D115" s="18">
        <v>0.1057619453772537</v>
      </c>
      <c r="E115" s="18">
        <v>9.852636655640884E-2</v>
      </c>
      <c r="F115" s="18">
        <v>7.4082137625194777E-2</v>
      </c>
      <c r="G115" s="18">
        <v>4.6597180923588361E-2</v>
      </c>
      <c r="H115" s="18">
        <v>7.2825979492106702E-2</v>
      </c>
      <c r="I115" s="18">
        <v>5.0208268395744028E-2</v>
      </c>
      <c r="K115" s="18">
        <v>7.9460212460194593E-2</v>
      </c>
      <c r="L115" s="18">
        <v>6.3398323406904433E-2</v>
      </c>
      <c r="N115" s="18">
        <v>6.4095171704838166E-2</v>
      </c>
      <c r="O115" s="18">
        <v>4.4125212623568312E-2</v>
      </c>
      <c r="P115" s="18">
        <v>8.3919272563708638E-2</v>
      </c>
      <c r="Q115" s="18">
        <v>7.5961510084157802E-2</v>
      </c>
      <c r="R115" s="18">
        <v>7.3045987723903083E-2</v>
      </c>
      <c r="S115" s="18">
        <v>9.5161707605174548E-2</v>
      </c>
      <c r="T115" s="18">
        <v>6.2096272149162253E-2</v>
      </c>
      <c r="U115" s="18">
        <v>6.4922566463190959E-2</v>
      </c>
      <c r="V115" s="18">
        <v>9.950157062023475E-2</v>
      </c>
      <c r="W115" s="18">
        <v>5.8729404804267513E-2</v>
      </c>
      <c r="X115" s="18">
        <v>5.2179854325638798E-2</v>
      </c>
      <c r="Y115" s="18">
        <v>6.633049657668022E-2</v>
      </c>
      <c r="AA115" s="18">
        <v>7.3573234903123869E-2</v>
      </c>
      <c r="AB115" s="18">
        <v>5.5145440058569889E-2</v>
      </c>
      <c r="AC115" s="18">
        <v>8.2212858471991099E-2</v>
      </c>
      <c r="AD115" s="18">
        <v>7.7187843160741329E-2</v>
      </c>
      <c r="AF115" s="18">
        <v>0.1774239852135481</v>
      </c>
      <c r="AG115" s="18">
        <v>0.1145131625093531</v>
      </c>
      <c r="AH115" s="18">
        <v>7.4418494101276961E-2</v>
      </c>
      <c r="AI115" s="18">
        <v>5.684759042719293E-2</v>
      </c>
      <c r="AJ115" s="18">
        <v>8.5856422629567483E-2</v>
      </c>
      <c r="AK115" s="18">
        <v>6.924670112327129E-2</v>
      </c>
      <c r="AL115" s="18">
        <v>7.9447173319807482E-2</v>
      </c>
      <c r="AM115" s="18">
        <v>3.5470163443802091E-2</v>
      </c>
      <c r="AN115" s="18">
        <v>5.3595526641796253E-2</v>
      </c>
      <c r="AO115" s="18">
        <v>4.4675197193278053E-2</v>
      </c>
      <c r="AP115" s="18">
        <v>6.8385999700039168E-2</v>
      </c>
      <c r="AQ115" s="18">
        <v>9.429692494408265E-2</v>
      </c>
      <c r="AR115" s="18">
        <v>6.5014609095915818E-2</v>
      </c>
      <c r="AS115" s="18">
        <v>7.1902424655747324E-2</v>
      </c>
      <c r="AT115" s="18">
        <v>1.9845009841387699E-2</v>
      </c>
      <c r="AU115" s="18">
        <v>0.1034722235917814</v>
      </c>
      <c r="AV115" s="18">
        <v>5.1244796542124042E-2</v>
      </c>
      <c r="AX115" s="18">
        <v>6.7623086788564005E-2</v>
      </c>
      <c r="AY115" s="18">
        <v>9.0237483988134873E-2</v>
      </c>
      <c r="BA115" s="18">
        <v>6.4381657071997875E-2</v>
      </c>
      <c r="BB115" s="18">
        <v>8.4553787441312978E-2</v>
      </c>
      <c r="BD115" s="18">
        <v>7.0127354608798542E-2</v>
      </c>
      <c r="BE115" s="18">
        <v>7.6012765093717155E-2</v>
      </c>
      <c r="BF115" s="18">
        <v>6.3297817839819664E-2</v>
      </c>
      <c r="BG115" s="18">
        <v>7.3185919200667665E-2</v>
      </c>
      <c r="BH115" s="18">
        <v>7.686605560867886E-2</v>
      </c>
      <c r="BI115" s="18">
        <v>9.078719265513914E-2</v>
      </c>
      <c r="BJ115" s="18">
        <v>3.4173641579243283E-2</v>
      </c>
      <c r="BL115" s="18">
        <v>7.0131718803783827E-2</v>
      </c>
      <c r="BM115" s="18">
        <v>7.6925556300682901E-2</v>
      </c>
      <c r="BN115" s="18">
        <v>4.6678477277396657E-2</v>
      </c>
      <c r="BO115" s="18">
        <v>0.1524350607934386</v>
      </c>
      <c r="BP115" s="18">
        <v>8.1989887270277159E-2</v>
      </c>
      <c r="BQ115" s="18">
        <v>7.2691995244266921E-2</v>
      </c>
      <c r="BR115" s="18">
        <v>5.5608772786052071E-2</v>
      </c>
      <c r="BS115" s="18">
        <v>4.4512571436706179E-2</v>
      </c>
      <c r="BU115" s="18">
        <v>7.5159772320990498E-2</v>
      </c>
      <c r="BV115" s="18">
        <v>7.5408986778783174E-2</v>
      </c>
      <c r="BW115" s="18">
        <v>5.600379711232014E-2</v>
      </c>
      <c r="BX115" s="18">
        <v>0.14419839914809729</v>
      </c>
      <c r="BY115" s="18">
        <v>5.2890217928253228E-2</v>
      </c>
      <c r="BZ115" s="18">
        <v>9.5065053556382548E-2</v>
      </c>
      <c r="CA115" s="18">
        <v>4.9865191538062743E-2</v>
      </c>
      <c r="CB115" s="18">
        <v>4.8557224702271251E-2</v>
      </c>
      <c r="CC115" s="18">
        <v>8.5374860086415136E-2</v>
      </c>
    </row>
    <row r="116" spans="2:81" x14ac:dyDescent="0.35">
      <c r="B116" s="17" t="s">
        <v>101</v>
      </c>
      <c r="C116" s="18">
        <v>4.7838243514880703E-2</v>
      </c>
      <c r="D116" s="18">
        <v>7.3889280794493375E-2</v>
      </c>
      <c r="E116" s="18">
        <v>2.377071404089099E-2</v>
      </c>
      <c r="F116" s="18">
        <v>4.0564937615754471E-2</v>
      </c>
      <c r="G116" s="18">
        <v>4.8091552454934537E-2</v>
      </c>
      <c r="H116" s="18">
        <v>4.7639536879931187E-2</v>
      </c>
      <c r="I116" s="18">
        <v>5.8562957916151757E-2</v>
      </c>
      <c r="K116" s="18">
        <v>4.7684082627904953E-2</v>
      </c>
      <c r="L116" s="18">
        <v>4.7190366236567478E-2</v>
      </c>
      <c r="N116" s="18">
        <v>4.9956374565225677E-2</v>
      </c>
      <c r="O116" s="18">
        <v>7.8132319424278854E-2</v>
      </c>
      <c r="P116" s="18">
        <v>6.3807853104529993E-2</v>
      </c>
      <c r="Q116" s="18">
        <v>4.407445638815477E-2</v>
      </c>
      <c r="R116" s="18">
        <v>4.0385875091261743E-2</v>
      </c>
      <c r="S116" s="18">
        <v>4.8516292103516621E-2</v>
      </c>
      <c r="T116" s="18">
        <v>5.2473955554337502E-2</v>
      </c>
      <c r="U116" s="18">
        <v>2.886897077037516E-2</v>
      </c>
      <c r="V116" s="18">
        <v>5.0068855211759418E-2</v>
      </c>
      <c r="W116" s="18">
        <v>4.1442856628788299E-2</v>
      </c>
      <c r="X116" s="18">
        <v>2.4243139458938481E-2</v>
      </c>
      <c r="Y116" s="18">
        <v>8.1075459491175145E-2</v>
      </c>
      <c r="AA116" s="18">
        <v>4.2835710465772822E-2</v>
      </c>
      <c r="AB116" s="18">
        <v>4.7998467559041427E-2</v>
      </c>
      <c r="AC116" s="18">
        <v>4.7597465103411403E-2</v>
      </c>
      <c r="AD116" s="18">
        <v>5.3635575686965191E-2</v>
      </c>
      <c r="AF116" s="18">
        <v>3.2409122514649218E-2</v>
      </c>
      <c r="AG116" s="18">
        <v>6.4600499121999527E-2</v>
      </c>
      <c r="AH116" s="18">
        <v>4.6611886876302203E-2</v>
      </c>
      <c r="AI116" s="18">
        <v>5.9632774949949958E-2</v>
      </c>
      <c r="AJ116" s="18">
        <v>3.3821352423502232E-2</v>
      </c>
      <c r="AK116" s="18">
        <v>5.7820276931760443E-2</v>
      </c>
      <c r="AL116" s="18">
        <v>3.6341461416224477E-2</v>
      </c>
      <c r="AM116" s="18">
        <v>7.2080695533313963E-2</v>
      </c>
      <c r="AN116" s="18">
        <v>8.281855352125396E-2</v>
      </c>
      <c r="AO116" s="18">
        <v>5.0136907836960093E-2</v>
      </c>
      <c r="AP116" s="18">
        <v>3.8392771298885388E-2</v>
      </c>
      <c r="AQ116" s="18">
        <v>5.2408312018926907E-2</v>
      </c>
      <c r="AR116" s="18">
        <v>2.8224657576349621E-2</v>
      </c>
      <c r="AS116" s="18">
        <v>2.4804874486041989E-2</v>
      </c>
      <c r="AT116" s="18">
        <v>1.9165567720117849E-2</v>
      </c>
      <c r="AU116" s="18">
        <v>8.9074162766061404E-3</v>
      </c>
      <c r="AV116" s="18">
        <v>9.3515823768897777E-2</v>
      </c>
      <c r="AX116" s="18">
        <v>4.8958644927346841E-2</v>
      </c>
      <c r="AY116" s="18">
        <v>4.3812411409731848E-2</v>
      </c>
      <c r="BA116" s="18">
        <v>4.8289898240812319E-2</v>
      </c>
      <c r="BB116" s="18">
        <v>4.700027170257131E-2</v>
      </c>
      <c r="BD116" s="18">
        <v>5.6982622457040479E-2</v>
      </c>
      <c r="BE116" s="18">
        <v>3.6315834137815077E-2</v>
      </c>
      <c r="BF116" s="18">
        <v>5.7976456306986363E-2</v>
      </c>
      <c r="BG116" s="18">
        <v>4.0758744859712967E-2</v>
      </c>
      <c r="BH116" s="18">
        <v>4.8905907020856718E-2</v>
      </c>
      <c r="BI116" s="18">
        <v>3.7126019434378682E-2</v>
      </c>
      <c r="BJ116" s="18">
        <v>6.7841332356760264E-2</v>
      </c>
      <c r="BL116" s="18">
        <v>7.446353478340817E-2</v>
      </c>
      <c r="BM116" s="18">
        <v>3.5641751838550458E-2</v>
      </c>
      <c r="BN116" s="18">
        <v>5.4381011881116027E-2</v>
      </c>
      <c r="BO116" s="18">
        <v>6.1001041825514489E-2</v>
      </c>
      <c r="BP116" s="18">
        <v>5.5870256858153278E-2</v>
      </c>
      <c r="BQ116" s="18">
        <v>4.1674776191003238E-2</v>
      </c>
      <c r="BR116" s="18">
        <v>4.6000646815151557E-2</v>
      </c>
      <c r="BS116" s="18">
        <v>3.1525943812179331E-2</v>
      </c>
      <c r="BU116" s="18">
        <v>7.6742496152511053E-2</v>
      </c>
      <c r="BV116" s="18">
        <v>2.8897877397021911E-2</v>
      </c>
      <c r="BW116" s="18">
        <v>4.577035061829493E-2</v>
      </c>
      <c r="BX116" s="18">
        <v>4.9344638669257278E-2</v>
      </c>
      <c r="BY116" s="18">
        <v>4.8066168484933981E-2</v>
      </c>
      <c r="BZ116" s="18">
        <v>2.6281898977664839E-2</v>
      </c>
      <c r="CA116" s="18">
        <v>3.5172643764823458E-2</v>
      </c>
      <c r="CB116" s="18">
        <v>3.2951823125167513E-2</v>
      </c>
      <c r="CC116" s="18">
        <v>0.1033258949829943</v>
      </c>
    </row>
    <row r="117" spans="2:81" x14ac:dyDescent="0.35">
      <c r="B117" s="17" t="s">
        <v>102</v>
      </c>
      <c r="C117" s="18">
        <v>0.25397271410092592</v>
      </c>
      <c r="D117" s="18">
        <v>0.17321968489504769</v>
      </c>
      <c r="E117" s="18">
        <v>0.1309662281509891</v>
      </c>
      <c r="F117" s="18">
        <v>0.1730876341392851</v>
      </c>
      <c r="G117" s="18">
        <v>0.20035589310090571</v>
      </c>
      <c r="H117" s="18">
        <v>0.27358550254963171</v>
      </c>
      <c r="I117" s="18">
        <v>0.45572858873622502</v>
      </c>
      <c r="K117" s="18">
        <v>0.21408503930573641</v>
      </c>
      <c r="L117" s="18">
        <v>0.29260214990148709</v>
      </c>
      <c r="N117" s="18">
        <v>0.25616470756133758</v>
      </c>
      <c r="O117" s="18">
        <v>0.23770211912134101</v>
      </c>
      <c r="P117" s="18">
        <v>0.29059394871233529</v>
      </c>
      <c r="Q117" s="18">
        <v>0.23906189257720331</v>
      </c>
      <c r="R117" s="18">
        <v>0.2309159905303316</v>
      </c>
      <c r="S117" s="18">
        <v>0.28114627396490938</v>
      </c>
      <c r="T117" s="18">
        <v>0.18593000258141981</v>
      </c>
      <c r="U117" s="18">
        <v>0.25273122884723959</v>
      </c>
      <c r="V117" s="18">
        <v>0.18914148411621151</v>
      </c>
      <c r="W117" s="18">
        <v>0.32605942535854998</v>
      </c>
      <c r="X117" s="18">
        <v>0.27935953965637023</v>
      </c>
      <c r="Y117" s="18">
        <v>0.26318727162583372</v>
      </c>
      <c r="AA117" s="18">
        <v>0.20428965686525491</v>
      </c>
      <c r="AB117" s="18">
        <v>0.26545106712257782</v>
      </c>
      <c r="AC117" s="18">
        <v>0.2367080369571008</v>
      </c>
      <c r="AD117" s="18">
        <v>0.31266058609143438</v>
      </c>
      <c r="AF117" s="18">
        <v>0.2086581375969101</v>
      </c>
      <c r="AG117" s="18">
        <v>0.27797418817374298</v>
      </c>
      <c r="AH117" s="18">
        <v>0.3780796838688873</v>
      </c>
      <c r="AI117" s="18">
        <v>0.37491178002711051</v>
      </c>
      <c r="AJ117" s="18">
        <v>0.29106968336629219</v>
      </c>
      <c r="AK117" s="18">
        <v>0.23710440885528611</v>
      </c>
      <c r="AL117" s="18">
        <v>0.26998647119206098</v>
      </c>
      <c r="AM117" s="18">
        <v>0.26177824419040252</v>
      </c>
      <c r="AN117" s="18">
        <v>0.1931275644436507</v>
      </c>
      <c r="AO117" s="18">
        <v>0.24679067096587909</v>
      </c>
      <c r="AP117" s="18">
        <v>0.24839841128272599</v>
      </c>
      <c r="AQ117" s="18">
        <v>0.20602945550595361</v>
      </c>
      <c r="AR117" s="18">
        <v>0.25475602474004599</v>
      </c>
      <c r="AS117" s="18">
        <v>0.1052557391963974</v>
      </c>
      <c r="AT117" s="18">
        <v>0.1406744373401615</v>
      </c>
      <c r="AU117" s="18">
        <v>0.1206755327953502</v>
      </c>
      <c r="AV117" s="18">
        <v>0.32028134834177702</v>
      </c>
      <c r="AX117" s="18">
        <v>0.27136153520220763</v>
      </c>
      <c r="AY117" s="18">
        <v>0.16913766649812251</v>
      </c>
      <c r="BA117" s="18">
        <v>0.2488694378631548</v>
      </c>
      <c r="BB117" s="18">
        <v>0.26344101232112072</v>
      </c>
      <c r="BD117" s="18">
        <v>0.30581402208075109</v>
      </c>
      <c r="BE117" s="18">
        <v>0.27557260747007839</v>
      </c>
      <c r="BF117" s="18">
        <v>0.24645251572126739</v>
      </c>
      <c r="BG117" s="18">
        <v>0.221459268686824</v>
      </c>
      <c r="BH117" s="18">
        <v>0.14984140850726191</v>
      </c>
      <c r="BI117" s="18">
        <v>8.5172677591877424E-2</v>
      </c>
      <c r="BJ117" s="18">
        <v>0.48237884784713692</v>
      </c>
      <c r="BL117" s="18">
        <v>0.29596199917414928</v>
      </c>
      <c r="BM117" s="18">
        <v>0.17336071084485349</v>
      </c>
      <c r="BN117" s="18">
        <v>0.28002494969872649</v>
      </c>
      <c r="BO117" s="18">
        <v>0.14116332571488299</v>
      </c>
      <c r="BP117" s="18">
        <v>0.23508990992219489</v>
      </c>
      <c r="BQ117" s="18">
        <v>0.1860544464302962</v>
      </c>
      <c r="BR117" s="18">
        <v>0.37148213486645498</v>
      </c>
      <c r="BS117" s="18">
        <v>0.37957873803513542</v>
      </c>
      <c r="BU117" s="18">
        <v>0.240463742488424</v>
      </c>
      <c r="BV117" s="18">
        <v>0.1771196937068934</v>
      </c>
      <c r="BW117" s="18">
        <v>0.29779482053325029</v>
      </c>
      <c r="BX117" s="18">
        <v>0.1680331988158941</v>
      </c>
      <c r="BY117" s="18">
        <v>0.2580815595156315</v>
      </c>
      <c r="BZ117" s="18">
        <v>0.18592521170905291</v>
      </c>
      <c r="CA117" s="18">
        <v>0.42889462860033639</v>
      </c>
      <c r="CB117" s="18">
        <v>0.43086683465268488</v>
      </c>
      <c r="CC117" s="18">
        <v>0.2522849859845322</v>
      </c>
    </row>
    <row r="119" spans="2:81" ht="58" x14ac:dyDescent="0.35">
      <c r="B119" s="14" t="s">
        <v>112</v>
      </c>
    </row>
    <row r="120" spans="2:81" x14ac:dyDescent="0.35">
      <c r="B120" s="15" t="s">
        <v>17</v>
      </c>
    </row>
    <row r="121" spans="2:81" x14ac:dyDescent="0.35">
      <c r="B121" s="11" t="s">
        <v>95</v>
      </c>
      <c r="C121" s="16">
        <v>1906</v>
      </c>
      <c r="D121" s="16">
        <v>245</v>
      </c>
      <c r="E121" s="16">
        <v>322</v>
      </c>
      <c r="F121" s="16">
        <v>330</v>
      </c>
      <c r="G121" s="16">
        <v>336</v>
      </c>
      <c r="H121" s="16">
        <v>276</v>
      </c>
      <c r="I121" s="16">
        <v>397</v>
      </c>
      <c r="K121" s="16">
        <v>942</v>
      </c>
      <c r="L121" s="16">
        <v>959</v>
      </c>
      <c r="N121" s="16">
        <v>158</v>
      </c>
      <c r="O121" s="16">
        <v>63</v>
      </c>
      <c r="P121" s="16">
        <v>96</v>
      </c>
      <c r="Q121" s="16">
        <v>78</v>
      </c>
      <c r="R121" s="16">
        <v>211</v>
      </c>
      <c r="S121" s="16">
        <v>156</v>
      </c>
      <c r="T121" s="16">
        <v>138</v>
      </c>
      <c r="U121" s="16">
        <v>178</v>
      </c>
      <c r="V121" s="16">
        <v>270</v>
      </c>
      <c r="W121" s="16">
        <v>232</v>
      </c>
      <c r="X121" s="16">
        <v>160</v>
      </c>
      <c r="Y121" s="16">
        <v>166</v>
      </c>
      <c r="AA121" s="16">
        <v>527</v>
      </c>
      <c r="AB121" s="16">
        <v>481</v>
      </c>
      <c r="AC121" s="16">
        <v>429</v>
      </c>
      <c r="AD121" s="16">
        <v>463</v>
      </c>
      <c r="AF121" s="16">
        <v>27</v>
      </c>
      <c r="AG121" s="16">
        <v>98</v>
      </c>
      <c r="AH121" s="16">
        <v>113</v>
      </c>
      <c r="AI121" s="16">
        <v>112</v>
      </c>
      <c r="AJ121" s="16">
        <v>174</v>
      </c>
      <c r="AK121" s="16">
        <v>207</v>
      </c>
      <c r="AL121" s="16">
        <v>170</v>
      </c>
      <c r="AM121" s="16">
        <v>133</v>
      </c>
      <c r="AN121" s="16">
        <v>100</v>
      </c>
      <c r="AO121" s="16">
        <v>131</v>
      </c>
      <c r="AP121" s="16">
        <v>193</v>
      </c>
      <c r="AQ121" s="16">
        <v>93</v>
      </c>
      <c r="AR121" s="16">
        <v>79</v>
      </c>
      <c r="AS121" s="16">
        <v>47</v>
      </c>
      <c r="AT121" s="16">
        <v>48</v>
      </c>
      <c r="AU121" s="16">
        <v>122</v>
      </c>
      <c r="AV121" s="16">
        <v>59</v>
      </c>
      <c r="AX121" s="16">
        <v>1557</v>
      </c>
      <c r="AY121" s="16">
        <v>338</v>
      </c>
      <c r="BA121" s="16">
        <v>1221</v>
      </c>
      <c r="BB121" s="16">
        <v>685</v>
      </c>
      <c r="BD121" s="16">
        <v>474</v>
      </c>
      <c r="BE121" s="16">
        <v>416</v>
      </c>
      <c r="BF121" s="16">
        <v>224</v>
      </c>
      <c r="BG121" s="16">
        <v>439</v>
      </c>
      <c r="BH121" s="16">
        <v>242</v>
      </c>
      <c r="BI121" s="16">
        <v>51</v>
      </c>
      <c r="BJ121" s="16">
        <v>60</v>
      </c>
      <c r="BL121" s="16">
        <v>334</v>
      </c>
      <c r="BM121" s="16">
        <v>619</v>
      </c>
      <c r="BN121" s="16">
        <v>136</v>
      </c>
      <c r="BO121" s="16">
        <v>105</v>
      </c>
      <c r="BP121" s="16">
        <v>257</v>
      </c>
      <c r="BQ121" s="16">
        <v>42</v>
      </c>
      <c r="BR121" s="16">
        <v>49</v>
      </c>
      <c r="BS121" s="16">
        <v>364</v>
      </c>
      <c r="BU121" s="16">
        <v>279</v>
      </c>
      <c r="BV121" s="16">
        <v>479</v>
      </c>
      <c r="BW121" s="16">
        <v>122</v>
      </c>
      <c r="BX121" s="16">
        <v>151</v>
      </c>
      <c r="BY121" s="16">
        <v>421</v>
      </c>
      <c r="BZ121" s="16">
        <v>64</v>
      </c>
      <c r="CA121" s="16">
        <v>123</v>
      </c>
      <c r="CB121" s="16">
        <v>156</v>
      </c>
      <c r="CC121" s="16">
        <v>111</v>
      </c>
    </row>
    <row r="122" spans="2:81" x14ac:dyDescent="0.35">
      <c r="B122" s="12" t="s">
        <v>96</v>
      </c>
      <c r="C122" s="16">
        <v>1910</v>
      </c>
      <c r="D122" s="16">
        <v>202</v>
      </c>
      <c r="E122" s="16">
        <v>325</v>
      </c>
      <c r="F122" s="16">
        <v>324</v>
      </c>
      <c r="G122" s="16">
        <v>294</v>
      </c>
      <c r="H122" s="16">
        <v>309</v>
      </c>
      <c r="I122" s="16">
        <v>457</v>
      </c>
      <c r="K122" s="16">
        <v>921</v>
      </c>
      <c r="L122" s="16">
        <v>983</v>
      </c>
      <c r="N122" s="16">
        <v>157</v>
      </c>
      <c r="O122" s="16">
        <v>52</v>
      </c>
      <c r="P122" s="16">
        <v>89</v>
      </c>
      <c r="Q122" s="16">
        <v>77</v>
      </c>
      <c r="R122" s="16">
        <v>212</v>
      </c>
      <c r="S122" s="16">
        <v>155</v>
      </c>
      <c r="T122" s="16">
        <v>140</v>
      </c>
      <c r="U122" s="16">
        <v>167</v>
      </c>
      <c r="V122" s="16">
        <v>248</v>
      </c>
      <c r="W122" s="16">
        <v>264</v>
      </c>
      <c r="X122" s="16">
        <v>165</v>
      </c>
      <c r="Y122" s="16">
        <v>180</v>
      </c>
      <c r="AA122" s="16">
        <v>514</v>
      </c>
      <c r="AB122" s="16">
        <v>496</v>
      </c>
      <c r="AC122" s="16">
        <v>419</v>
      </c>
      <c r="AD122" s="16">
        <v>477</v>
      </c>
      <c r="AF122" s="16">
        <v>25</v>
      </c>
      <c r="AG122" s="16">
        <v>96</v>
      </c>
      <c r="AH122" s="16">
        <v>115</v>
      </c>
      <c r="AI122" s="16">
        <v>117</v>
      </c>
      <c r="AJ122" s="16">
        <v>175</v>
      </c>
      <c r="AK122" s="16">
        <v>213</v>
      </c>
      <c r="AL122" s="16">
        <v>169</v>
      </c>
      <c r="AM122" s="16">
        <v>134</v>
      </c>
      <c r="AN122" s="16">
        <v>99</v>
      </c>
      <c r="AO122" s="16">
        <v>131</v>
      </c>
      <c r="AP122" s="16">
        <v>193</v>
      </c>
      <c r="AQ122" s="16">
        <v>94</v>
      </c>
      <c r="AR122" s="16">
        <v>79</v>
      </c>
      <c r="AS122" s="16">
        <v>46</v>
      </c>
      <c r="AT122" s="16">
        <v>46</v>
      </c>
      <c r="AU122" s="16">
        <v>118</v>
      </c>
      <c r="AV122" s="16">
        <v>59</v>
      </c>
      <c r="AX122" s="16">
        <v>1583</v>
      </c>
      <c r="AY122" s="16">
        <v>316</v>
      </c>
      <c r="BA122" s="16">
        <v>1241</v>
      </c>
      <c r="BB122" s="16">
        <v>669</v>
      </c>
      <c r="BD122" s="16">
        <v>490</v>
      </c>
      <c r="BE122" s="16">
        <v>410</v>
      </c>
      <c r="BF122" s="16">
        <v>226</v>
      </c>
      <c r="BG122" s="16">
        <v>430</v>
      </c>
      <c r="BH122" s="16">
        <v>237</v>
      </c>
      <c r="BI122" s="16">
        <v>51</v>
      </c>
      <c r="BJ122" s="16">
        <v>65</v>
      </c>
      <c r="BL122" s="16">
        <v>349</v>
      </c>
      <c r="BM122" s="16">
        <v>614</v>
      </c>
      <c r="BN122" s="16">
        <v>143</v>
      </c>
      <c r="BO122" s="16">
        <v>101</v>
      </c>
      <c r="BP122" s="16">
        <v>257</v>
      </c>
      <c r="BQ122" s="16">
        <v>42</v>
      </c>
      <c r="BR122" s="16">
        <v>47</v>
      </c>
      <c r="BS122" s="16">
        <v>356</v>
      </c>
      <c r="BU122" s="16">
        <v>288</v>
      </c>
      <c r="BV122" s="16">
        <v>472</v>
      </c>
      <c r="BW122" s="16">
        <v>126</v>
      </c>
      <c r="BX122" s="16">
        <v>142</v>
      </c>
      <c r="BY122" s="16">
        <v>432</v>
      </c>
      <c r="BZ122" s="16">
        <v>64</v>
      </c>
      <c r="CA122" s="16">
        <v>123</v>
      </c>
      <c r="CB122" s="16">
        <v>159</v>
      </c>
      <c r="CC122" s="16">
        <v>106</v>
      </c>
    </row>
    <row r="123" spans="2:81" x14ac:dyDescent="0.35">
      <c r="B123" s="17" t="s">
        <v>97</v>
      </c>
      <c r="C123" s="18">
        <v>6.2453616644845701E-2</v>
      </c>
      <c r="D123" s="18">
        <v>7.0622774389406603E-2</v>
      </c>
      <c r="E123" s="18">
        <v>8.7731880302578252E-2</v>
      </c>
      <c r="F123" s="18">
        <v>6.6877972420516671E-2</v>
      </c>
      <c r="G123" s="18">
        <v>4.8290005321281602E-2</v>
      </c>
      <c r="H123" s="18">
        <v>5.1714578965829407E-2</v>
      </c>
      <c r="I123" s="18">
        <v>5.4107005008193439E-2</v>
      </c>
      <c r="K123" s="18">
        <v>6.1301367303719177E-2</v>
      </c>
      <c r="L123" s="18">
        <v>6.3841864042363028E-2</v>
      </c>
      <c r="N123" s="18">
        <v>8.0079512810265943E-2</v>
      </c>
      <c r="O123" s="18">
        <v>2.9278013144383181E-2</v>
      </c>
      <c r="P123" s="18">
        <v>5.3928892749457447E-2</v>
      </c>
      <c r="Q123" s="18">
        <v>5.2563644784136769E-2</v>
      </c>
      <c r="R123" s="18">
        <v>6.1190291340285898E-2</v>
      </c>
      <c r="S123" s="18">
        <v>4.4780727333522313E-2</v>
      </c>
      <c r="T123" s="18">
        <v>4.017292874146363E-2</v>
      </c>
      <c r="U123" s="18">
        <v>7.1608722619373982E-2</v>
      </c>
      <c r="V123" s="18">
        <v>7.4536698334839391E-2</v>
      </c>
      <c r="W123" s="18">
        <v>5.9075966561373261E-2</v>
      </c>
      <c r="X123" s="18">
        <v>7.8057997243903901E-2</v>
      </c>
      <c r="Y123" s="18">
        <v>6.4653388103105669E-2</v>
      </c>
      <c r="AA123" s="18">
        <v>4.918581790400036E-2</v>
      </c>
      <c r="AB123" s="18">
        <v>5.0866553036120733E-2</v>
      </c>
      <c r="AC123" s="18">
        <v>5.1057937816423947E-2</v>
      </c>
      <c r="AD123" s="18">
        <v>9.9281640330746823E-2</v>
      </c>
      <c r="AF123" s="18">
        <v>0.15245595389000241</v>
      </c>
      <c r="AG123" s="18">
        <v>9.9024175803296866E-2</v>
      </c>
      <c r="AH123" s="18">
        <v>0.11906497004688429</v>
      </c>
      <c r="AI123" s="18">
        <v>5.1670775693411927E-2</v>
      </c>
      <c r="AJ123" s="18">
        <v>6.5993970954218703E-2</v>
      </c>
      <c r="AK123" s="18">
        <v>6.2784219905416036E-2</v>
      </c>
      <c r="AL123" s="18">
        <v>9.7423960334246912E-2</v>
      </c>
      <c r="AM123" s="18">
        <v>4.7576254408278562E-2</v>
      </c>
      <c r="AN123" s="18">
        <v>5.9682522752368683E-2</v>
      </c>
      <c r="AO123" s="18">
        <v>4.1904950656777608E-2</v>
      </c>
      <c r="AP123" s="18">
        <v>6.0222947852150738E-2</v>
      </c>
      <c r="AQ123" s="18">
        <v>3.1638282717164491E-2</v>
      </c>
      <c r="AR123" s="18">
        <v>3.7532194887666223E-2</v>
      </c>
      <c r="AS123" s="18">
        <v>2.6015165128772319E-2</v>
      </c>
      <c r="AT123" s="18">
        <v>9.4964158804593538E-2</v>
      </c>
      <c r="AU123" s="18">
        <v>3.2519130312388941E-2</v>
      </c>
      <c r="AV123" s="18">
        <v>0</v>
      </c>
      <c r="AX123" s="18">
        <v>6.2213399617172267E-2</v>
      </c>
      <c r="AY123" s="18">
        <v>6.5715026834581566E-2</v>
      </c>
      <c r="BA123" s="18">
        <v>6.1388632678197212E-2</v>
      </c>
      <c r="BB123" s="18">
        <v>6.4429521010226087E-2</v>
      </c>
      <c r="BD123" s="18">
        <v>5.9134366709988763E-2</v>
      </c>
      <c r="BE123" s="18">
        <v>6.7372025272420838E-2</v>
      </c>
      <c r="BF123" s="18">
        <v>4.2880693479559258E-2</v>
      </c>
      <c r="BG123" s="18">
        <v>5.936989135198123E-2</v>
      </c>
      <c r="BH123" s="18">
        <v>7.2739589666254573E-2</v>
      </c>
      <c r="BI123" s="18">
        <v>8.623360154150346E-2</v>
      </c>
      <c r="BJ123" s="18">
        <v>8.8811198346963841E-2</v>
      </c>
      <c r="BL123" s="18">
        <v>5.8902975801547082E-2</v>
      </c>
      <c r="BM123" s="18">
        <v>7.2278681594211316E-2</v>
      </c>
      <c r="BN123" s="18">
        <v>5.3386429500266792E-2</v>
      </c>
      <c r="BO123" s="18">
        <v>7.2865475477335087E-2</v>
      </c>
      <c r="BP123" s="18">
        <v>7.2223172008729727E-2</v>
      </c>
      <c r="BQ123" s="18">
        <v>9.6509726017119865E-2</v>
      </c>
      <c r="BR123" s="18">
        <v>1.710796905491432E-2</v>
      </c>
      <c r="BS123" s="18">
        <v>4.46207734519889E-2</v>
      </c>
      <c r="BU123" s="18">
        <v>7.9901942136866605E-2</v>
      </c>
      <c r="BV123" s="18">
        <v>6.1574551529915048E-2</v>
      </c>
      <c r="BW123" s="18">
        <v>3.9590620832999017E-2</v>
      </c>
      <c r="BX123" s="18">
        <v>5.325753757059655E-2</v>
      </c>
      <c r="BY123" s="18">
        <v>7.4612218533391533E-2</v>
      </c>
      <c r="BZ123" s="18">
        <v>0.10547333719155021</v>
      </c>
      <c r="CA123" s="18">
        <v>5.9663271720043598E-2</v>
      </c>
      <c r="CB123" s="18">
        <v>2.0294283640863331E-2</v>
      </c>
      <c r="CC123" s="18">
        <v>4.950119791127517E-2</v>
      </c>
    </row>
    <row r="124" spans="2:81" x14ac:dyDescent="0.35">
      <c r="B124" s="17" t="s">
        <v>98</v>
      </c>
      <c r="C124" s="18">
        <v>0.14579546664243451</v>
      </c>
      <c r="D124" s="18">
        <v>0.14238424072091571</v>
      </c>
      <c r="E124" s="18">
        <v>0.1998623203575835</v>
      </c>
      <c r="F124" s="18">
        <v>0.18426926267498969</v>
      </c>
      <c r="G124" s="18">
        <v>0.13262842958736801</v>
      </c>
      <c r="H124" s="18">
        <v>0.1151107211903859</v>
      </c>
      <c r="I124" s="18">
        <v>0.1107991753954055</v>
      </c>
      <c r="K124" s="18">
        <v>0.14240222685710649</v>
      </c>
      <c r="L124" s="18">
        <v>0.14969531835447261</v>
      </c>
      <c r="N124" s="18">
        <v>0.14002901277161681</v>
      </c>
      <c r="O124" s="18">
        <v>7.941911594557538E-2</v>
      </c>
      <c r="P124" s="18">
        <v>8.4139785061965219E-2</v>
      </c>
      <c r="Q124" s="18">
        <v>7.4273618420294452E-2</v>
      </c>
      <c r="R124" s="18">
        <v>0.14870096632358429</v>
      </c>
      <c r="S124" s="18">
        <v>0.1219799587345889</v>
      </c>
      <c r="T124" s="18">
        <v>0.1765684380816355</v>
      </c>
      <c r="U124" s="18">
        <v>0.2201289763514819</v>
      </c>
      <c r="V124" s="18">
        <v>0.16806612121276829</v>
      </c>
      <c r="W124" s="18">
        <v>0.12808656937790469</v>
      </c>
      <c r="X124" s="18">
        <v>0.14927651576210549</v>
      </c>
      <c r="Y124" s="18">
        <v>0.147365161918905</v>
      </c>
      <c r="AA124" s="18">
        <v>0.175639312068438</v>
      </c>
      <c r="AB124" s="18">
        <v>0.13946986157646499</v>
      </c>
      <c r="AC124" s="18">
        <v>0.1574911889965592</v>
      </c>
      <c r="AD124" s="18">
        <v>0.1099175965435116</v>
      </c>
      <c r="AF124" s="18">
        <v>0.1416574732805379</v>
      </c>
      <c r="AG124" s="18">
        <v>0.1358594112534901</v>
      </c>
      <c r="AH124" s="18">
        <v>0.1257671003790003</v>
      </c>
      <c r="AI124" s="18">
        <v>7.7787459497545106E-2</v>
      </c>
      <c r="AJ124" s="18">
        <v>0.14583993785201929</v>
      </c>
      <c r="AK124" s="18">
        <v>0.12083969723786719</v>
      </c>
      <c r="AL124" s="18">
        <v>0.16324827344670981</v>
      </c>
      <c r="AM124" s="18">
        <v>0.143847166669269</v>
      </c>
      <c r="AN124" s="18">
        <v>0.10905971484307531</v>
      </c>
      <c r="AO124" s="18">
        <v>0.1347905312097134</v>
      </c>
      <c r="AP124" s="18">
        <v>0.1345602225262828</v>
      </c>
      <c r="AQ124" s="18">
        <v>0.16323330000775579</v>
      </c>
      <c r="AR124" s="18">
        <v>0.24597000362701041</v>
      </c>
      <c r="AS124" s="18">
        <v>0.115625169238255</v>
      </c>
      <c r="AT124" s="18">
        <v>0.23244137590458411</v>
      </c>
      <c r="AU124" s="18">
        <v>0.23486785235483881</v>
      </c>
      <c r="AV124" s="18">
        <v>0.12097239106485989</v>
      </c>
      <c r="AX124" s="18">
        <v>0.13769406685056099</v>
      </c>
      <c r="AY124" s="18">
        <v>0.1881556583311185</v>
      </c>
      <c r="BA124" s="18">
        <v>0.1578019164911707</v>
      </c>
      <c r="BB124" s="18">
        <v>0.12351945365841149</v>
      </c>
      <c r="BD124" s="18">
        <v>0.11214906316818909</v>
      </c>
      <c r="BE124" s="18">
        <v>0.14152909474671579</v>
      </c>
      <c r="BF124" s="18">
        <v>0.1228906410460054</v>
      </c>
      <c r="BG124" s="18">
        <v>0.16549500089769811</v>
      </c>
      <c r="BH124" s="18">
        <v>0.19608629205814529</v>
      </c>
      <c r="BI124" s="18">
        <v>0.23478849759969811</v>
      </c>
      <c r="BJ124" s="18">
        <v>0.12195459326733429</v>
      </c>
      <c r="BL124" s="18">
        <v>0.1169690459573469</v>
      </c>
      <c r="BM124" s="18">
        <v>0.1662898449193809</v>
      </c>
      <c r="BN124" s="18">
        <v>0.1172320493449701</v>
      </c>
      <c r="BO124" s="18">
        <v>0.17311248765329229</v>
      </c>
      <c r="BP124" s="18">
        <v>0.1671304370864016</v>
      </c>
      <c r="BQ124" s="18">
        <v>0.11925548858992779</v>
      </c>
      <c r="BR124" s="18">
        <v>0.1016090897768428</v>
      </c>
      <c r="BS124" s="18">
        <v>0.13599370473874531</v>
      </c>
      <c r="BU124" s="18">
        <v>0.13166797604241151</v>
      </c>
      <c r="BV124" s="18">
        <v>0.1698214686211402</v>
      </c>
      <c r="BW124" s="18">
        <v>0.1437495265792374</v>
      </c>
      <c r="BX124" s="18">
        <v>0.21069967171598211</v>
      </c>
      <c r="BY124" s="18">
        <v>0.15790238947851909</v>
      </c>
      <c r="BZ124" s="18">
        <v>0.10936942676140569</v>
      </c>
      <c r="CA124" s="18">
        <v>8.5519993040419962E-2</v>
      </c>
      <c r="CB124" s="18">
        <v>0.1179992678209475</v>
      </c>
      <c r="CC124" s="18">
        <v>7.6374717337409956E-2</v>
      </c>
    </row>
    <row r="125" spans="2:81" ht="29" x14ac:dyDescent="0.35">
      <c r="B125" s="17" t="s">
        <v>99</v>
      </c>
      <c r="C125" s="18">
        <v>0.31163864674213348</v>
      </c>
      <c r="D125" s="18">
        <v>0.33630419703504683</v>
      </c>
      <c r="E125" s="18">
        <v>0.37327038387038169</v>
      </c>
      <c r="F125" s="18">
        <v>0.38318921197922401</v>
      </c>
      <c r="G125" s="18">
        <v>0.30851231204587498</v>
      </c>
      <c r="H125" s="18">
        <v>0.29525972557853908</v>
      </c>
      <c r="I125" s="18">
        <v>0.21925883082688019</v>
      </c>
      <c r="K125" s="18">
        <v>0.30249648654491151</v>
      </c>
      <c r="L125" s="18">
        <v>0.31969664587472069</v>
      </c>
      <c r="N125" s="18">
        <v>0.28137119243891612</v>
      </c>
      <c r="O125" s="18">
        <v>0.3412522112896228</v>
      </c>
      <c r="P125" s="18">
        <v>0.29136260622763999</v>
      </c>
      <c r="Q125" s="18">
        <v>0.29231413490342228</v>
      </c>
      <c r="R125" s="18">
        <v>0.36013168182157262</v>
      </c>
      <c r="S125" s="18">
        <v>0.32343829444972849</v>
      </c>
      <c r="T125" s="18">
        <v>0.32240035957684848</v>
      </c>
      <c r="U125" s="18">
        <v>0.29067475872336612</v>
      </c>
      <c r="V125" s="18">
        <v>0.2670642187965368</v>
      </c>
      <c r="W125" s="18">
        <v>0.29346348445180448</v>
      </c>
      <c r="X125" s="18">
        <v>0.34802536275232071</v>
      </c>
      <c r="Y125" s="18">
        <v>0.34629624996769998</v>
      </c>
      <c r="AA125" s="18">
        <v>0.31404164394472622</v>
      </c>
      <c r="AB125" s="18">
        <v>0.32092650491725683</v>
      </c>
      <c r="AC125" s="18">
        <v>0.33237666438348917</v>
      </c>
      <c r="AD125" s="18">
        <v>0.27963848228226479</v>
      </c>
      <c r="AF125" s="18">
        <v>0.17202578977019439</v>
      </c>
      <c r="AG125" s="18">
        <v>0.29872505572531949</v>
      </c>
      <c r="AH125" s="18">
        <v>0.21504466026178981</v>
      </c>
      <c r="AI125" s="18">
        <v>0.26731750561767248</v>
      </c>
      <c r="AJ125" s="18">
        <v>0.34774087067601622</v>
      </c>
      <c r="AK125" s="18">
        <v>0.24215386361712599</v>
      </c>
      <c r="AL125" s="18">
        <v>0.29424972824973078</v>
      </c>
      <c r="AM125" s="18">
        <v>0.30481829672224631</v>
      </c>
      <c r="AN125" s="18">
        <v>0.35486930043139842</v>
      </c>
      <c r="AO125" s="18">
        <v>0.31244231334955902</v>
      </c>
      <c r="AP125" s="18">
        <v>0.37303426772041498</v>
      </c>
      <c r="AQ125" s="18">
        <v>0.36792380944570008</v>
      </c>
      <c r="AR125" s="18">
        <v>0.34525010573137471</v>
      </c>
      <c r="AS125" s="18">
        <v>0.4199725326835817</v>
      </c>
      <c r="AT125" s="18">
        <v>0.28739852764676549</v>
      </c>
      <c r="AU125" s="18">
        <v>0.36013365873709252</v>
      </c>
      <c r="AV125" s="18">
        <v>0.30624346093604859</v>
      </c>
      <c r="AX125" s="18">
        <v>0.30760859724110262</v>
      </c>
      <c r="AY125" s="18">
        <v>0.32434505792046431</v>
      </c>
      <c r="BA125" s="18">
        <v>0.34784043500289091</v>
      </c>
      <c r="BB125" s="18">
        <v>0.24447212245715849</v>
      </c>
      <c r="BD125" s="18">
        <v>0.31586644708142497</v>
      </c>
      <c r="BE125" s="18">
        <v>0.28387969293471921</v>
      </c>
      <c r="BF125" s="18">
        <v>0.35010688949370772</v>
      </c>
      <c r="BG125" s="18">
        <v>0.31440858999085308</v>
      </c>
      <c r="BH125" s="18">
        <v>0.32099082627286979</v>
      </c>
      <c r="BI125" s="18">
        <v>0.38809320000641218</v>
      </c>
      <c r="BJ125" s="18">
        <v>0.20797952468003991</v>
      </c>
      <c r="BL125" s="18">
        <v>0.28099642259479168</v>
      </c>
      <c r="BM125" s="18">
        <v>0.32760168311812959</v>
      </c>
      <c r="BN125" s="18">
        <v>0.32047093474180061</v>
      </c>
      <c r="BO125" s="18">
        <v>0.23748878680518609</v>
      </c>
      <c r="BP125" s="18">
        <v>0.31315941908912381</v>
      </c>
      <c r="BQ125" s="18">
        <v>0.29836844308645932</v>
      </c>
      <c r="BR125" s="18">
        <v>0.39403799824923569</v>
      </c>
      <c r="BS125" s="18">
        <v>0.32119041464972781</v>
      </c>
      <c r="BU125" s="18">
        <v>0.28615537807799318</v>
      </c>
      <c r="BV125" s="18">
        <v>0.31264067724530742</v>
      </c>
      <c r="BW125" s="18">
        <v>0.30870208002410959</v>
      </c>
      <c r="BX125" s="18">
        <v>0.26122099611269561</v>
      </c>
      <c r="BY125" s="18">
        <v>0.33740361897873561</v>
      </c>
      <c r="BZ125" s="18">
        <v>0.32599136368156512</v>
      </c>
      <c r="CA125" s="18">
        <v>0.33812518462587438</v>
      </c>
      <c r="CB125" s="18">
        <v>0.29971510357696107</v>
      </c>
      <c r="CC125" s="18">
        <v>0.32104771304114171</v>
      </c>
    </row>
    <row r="126" spans="2:81" x14ac:dyDescent="0.35">
      <c r="B126" s="17" t="s">
        <v>100</v>
      </c>
      <c r="C126" s="18">
        <v>0.13471273385858271</v>
      </c>
      <c r="D126" s="18">
        <v>0.15415489832052351</v>
      </c>
      <c r="E126" s="18">
        <v>0.19918350906477311</v>
      </c>
      <c r="F126" s="18">
        <v>0.15362238208974541</v>
      </c>
      <c r="G126" s="18">
        <v>0.12930493616299499</v>
      </c>
      <c r="H126" s="18">
        <v>9.7285815844679394E-2</v>
      </c>
      <c r="I126" s="18">
        <v>9.5657649151748236E-2</v>
      </c>
      <c r="K126" s="18">
        <v>0.13905020674417601</v>
      </c>
      <c r="L126" s="18">
        <v>0.1294766338734519</v>
      </c>
      <c r="N126" s="18">
        <v>0.14780083500008401</v>
      </c>
      <c r="O126" s="18">
        <v>0.16918366557712411</v>
      </c>
      <c r="P126" s="18">
        <v>0.14248892182458939</v>
      </c>
      <c r="Q126" s="18">
        <v>0.1126905781983016</v>
      </c>
      <c r="R126" s="18">
        <v>0.1220876862682653</v>
      </c>
      <c r="S126" s="18">
        <v>0.14348409452337449</v>
      </c>
      <c r="T126" s="18">
        <v>0.18020520440426649</v>
      </c>
      <c r="U126" s="18">
        <v>0.13153992080208329</v>
      </c>
      <c r="V126" s="18">
        <v>0.17161148725141709</v>
      </c>
      <c r="W126" s="18">
        <v>9.8929320589123348E-2</v>
      </c>
      <c r="X126" s="18">
        <v>0.14013591890248989</v>
      </c>
      <c r="Y126" s="18">
        <v>9.0464385888774645E-2</v>
      </c>
      <c r="AA126" s="18">
        <v>0.15061610436013731</v>
      </c>
      <c r="AB126" s="18">
        <v>0.1390004232120616</v>
      </c>
      <c r="AC126" s="18">
        <v>0.1392064518879485</v>
      </c>
      <c r="AD126" s="18">
        <v>0.11018899722717181</v>
      </c>
      <c r="AF126" s="18">
        <v>0.1855610691139733</v>
      </c>
      <c r="AG126" s="18">
        <v>9.4419127483025347E-2</v>
      </c>
      <c r="AH126" s="18">
        <v>0.13246906631229649</v>
      </c>
      <c r="AI126" s="18">
        <v>0.1226556128110719</v>
      </c>
      <c r="AJ126" s="18">
        <v>9.5044778602334123E-2</v>
      </c>
      <c r="AK126" s="18">
        <v>0.13657525903529369</v>
      </c>
      <c r="AL126" s="18">
        <v>0.15501736057718399</v>
      </c>
      <c r="AM126" s="18">
        <v>0.1132671529036041</v>
      </c>
      <c r="AN126" s="18">
        <v>0.1163766618070801</v>
      </c>
      <c r="AO126" s="18">
        <v>0.1701987057373503</v>
      </c>
      <c r="AP126" s="18">
        <v>0.10494966856762331</v>
      </c>
      <c r="AQ126" s="18">
        <v>0.1238969125035039</v>
      </c>
      <c r="AR126" s="18">
        <v>0.16169069109751269</v>
      </c>
      <c r="AS126" s="18">
        <v>0.1873328843031907</v>
      </c>
      <c r="AT126" s="18">
        <v>0.24657860344765059</v>
      </c>
      <c r="AU126" s="18">
        <v>0.18227801301973459</v>
      </c>
      <c r="AV126" s="18">
        <v>0.1157523300594447</v>
      </c>
      <c r="AX126" s="18">
        <v>0.123592046382559</v>
      </c>
      <c r="AY126" s="18">
        <v>0.1918985990548982</v>
      </c>
      <c r="BA126" s="18">
        <v>0.1535513570096505</v>
      </c>
      <c r="BB126" s="18">
        <v>9.9760735624194435E-2</v>
      </c>
      <c r="BD126" s="18">
        <v>0.1029581005771659</v>
      </c>
      <c r="BE126" s="18">
        <v>0.14054356357858741</v>
      </c>
      <c r="BF126" s="18">
        <v>0.14247187703234659</v>
      </c>
      <c r="BG126" s="18">
        <v>0.14131569588624329</v>
      </c>
      <c r="BH126" s="18">
        <v>0.1806506439365137</v>
      </c>
      <c r="BI126" s="18">
        <v>0.13385050675288851</v>
      </c>
      <c r="BJ126" s="18">
        <v>9.9434669698044043E-2</v>
      </c>
      <c r="BL126" s="18">
        <v>0.14014262607567321</v>
      </c>
      <c r="BM126" s="18">
        <v>0.15685422462721371</v>
      </c>
      <c r="BN126" s="18">
        <v>0.13918586304647959</v>
      </c>
      <c r="BO126" s="18">
        <v>0.17219079540396429</v>
      </c>
      <c r="BP126" s="18">
        <v>0.13316862063928181</v>
      </c>
      <c r="BQ126" s="18">
        <v>0.1162470660681927</v>
      </c>
      <c r="BR126" s="18">
        <v>8.3792975845084619E-2</v>
      </c>
      <c r="BS126" s="18">
        <v>8.8756770315080766E-2</v>
      </c>
      <c r="BU126" s="18">
        <v>0.14629121290142061</v>
      </c>
      <c r="BV126" s="18">
        <v>0.16749835815180411</v>
      </c>
      <c r="BW126" s="18">
        <v>0.1314540554142371</v>
      </c>
      <c r="BX126" s="18">
        <v>0.17532565931563521</v>
      </c>
      <c r="BY126" s="18">
        <v>0.10136279055959049</v>
      </c>
      <c r="BZ126" s="18">
        <v>0.106004074602112</v>
      </c>
      <c r="CA126" s="18">
        <v>7.2726664560932366E-2</v>
      </c>
      <c r="CB126" s="18">
        <v>0.13833238360636549</v>
      </c>
      <c r="CC126" s="18">
        <v>0.12628938131555009</v>
      </c>
    </row>
    <row r="127" spans="2:81" x14ac:dyDescent="0.35">
      <c r="B127" s="17" t="s">
        <v>101</v>
      </c>
      <c r="C127" s="18">
        <v>7.1677876330983686E-2</v>
      </c>
      <c r="D127" s="18">
        <v>0.10790446977996961</v>
      </c>
      <c r="E127" s="18">
        <v>4.8573036074179142E-2</v>
      </c>
      <c r="F127" s="18">
        <v>6.919999706075794E-2</v>
      </c>
      <c r="G127" s="18">
        <v>5.6958437496553743E-2</v>
      </c>
      <c r="H127" s="18">
        <v>6.0797365235888759E-2</v>
      </c>
      <c r="I127" s="18">
        <v>9.0676114932015134E-2</v>
      </c>
      <c r="K127" s="18">
        <v>6.3426849202872171E-2</v>
      </c>
      <c r="L127" s="18">
        <v>7.976321306096959E-2</v>
      </c>
      <c r="N127" s="18">
        <v>4.1371272054744918E-2</v>
      </c>
      <c r="O127" s="18">
        <v>8.6400478764590408E-2</v>
      </c>
      <c r="P127" s="18">
        <v>4.0506363223654217E-2</v>
      </c>
      <c r="Q127" s="18">
        <v>6.9533753309281632E-2</v>
      </c>
      <c r="R127" s="18">
        <v>6.4037514352645888E-2</v>
      </c>
      <c r="S127" s="18">
        <v>0.10623741330172649</v>
      </c>
      <c r="T127" s="18">
        <v>6.0097649190901048E-2</v>
      </c>
      <c r="U127" s="18">
        <v>9.7893586910596325E-2</v>
      </c>
      <c r="V127" s="18">
        <v>9.1654373846728546E-2</v>
      </c>
      <c r="W127" s="18">
        <v>5.0245042917010582E-2</v>
      </c>
      <c r="X127" s="18">
        <v>3.9437548174276048E-2</v>
      </c>
      <c r="Y127" s="18">
        <v>0.1075772274209144</v>
      </c>
      <c r="AA127" s="18">
        <v>6.063050071027043E-2</v>
      </c>
      <c r="AB127" s="18">
        <v>7.6241584213641161E-2</v>
      </c>
      <c r="AC127" s="18">
        <v>7.9428773096885549E-2</v>
      </c>
      <c r="AD127" s="18">
        <v>7.2570444563795328E-2</v>
      </c>
      <c r="AF127" s="18">
        <v>7.6890321270996653E-2</v>
      </c>
      <c r="AG127" s="18">
        <v>0.1071268026860957</v>
      </c>
      <c r="AH127" s="18">
        <v>5.6357526934574097E-2</v>
      </c>
      <c r="AI127" s="18">
        <v>5.7001517569014788E-2</v>
      </c>
      <c r="AJ127" s="18">
        <v>8.8365680206263453E-2</v>
      </c>
      <c r="AK127" s="18">
        <v>8.2388209723922315E-2</v>
      </c>
      <c r="AL127" s="18">
        <v>6.4421290213134461E-2</v>
      </c>
      <c r="AM127" s="18">
        <v>6.6998212054881962E-2</v>
      </c>
      <c r="AN127" s="18">
        <v>7.0180423002795131E-2</v>
      </c>
      <c r="AO127" s="18">
        <v>7.796835980461557E-2</v>
      </c>
      <c r="AP127" s="18">
        <v>7.7089075905921858E-2</v>
      </c>
      <c r="AQ127" s="18">
        <v>6.773687036340606E-2</v>
      </c>
      <c r="AR127" s="18">
        <v>5.5382973162477922E-2</v>
      </c>
      <c r="AS127" s="18">
        <v>2.4901750472286401E-2</v>
      </c>
      <c r="AT127" s="18">
        <v>3.2105500463530313E-2</v>
      </c>
      <c r="AU127" s="18">
        <v>6.3886686791949449E-2</v>
      </c>
      <c r="AV127" s="18">
        <v>9.5808175880273502E-2</v>
      </c>
      <c r="AX127" s="18">
        <v>7.163512944216574E-2</v>
      </c>
      <c r="AY127" s="18">
        <v>7.4255885210571582E-2</v>
      </c>
      <c r="BA127" s="18">
        <v>8.5856013304366458E-2</v>
      </c>
      <c r="BB127" s="18">
        <v>4.5372651448744833E-2</v>
      </c>
      <c r="BD127" s="18">
        <v>7.2315296154455408E-2</v>
      </c>
      <c r="BE127" s="18">
        <v>8.9647229275982163E-2</v>
      </c>
      <c r="BF127" s="18">
        <v>5.1935745900855902E-2</v>
      </c>
      <c r="BG127" s="18">
        <v>7.1299051940893809E-2</v>
      </c>
      <c r="BH127" s="18">
        <v>5.9523087054833598E-2</v>
      </c>
      <c r="BI127" s="18">
        <v>4.0105634713766922E-2</v>
      </c>
      <c r="BJ127" s="18">
        <v>9.395680823883025E-2</v>
      </c>
      <c r="BL127" s="18">
        <v>0.10389530226677179</v>
      </c>
      <c r="BM127" s="18">
        <v>7.523375331878096E-2</v>
      </c>
      <c r="BN127" s="18">
        <v>6.4660102862058408E-2</v>
      </c>
      <c r="BO127" s="18">
        <v>6.1573300975716339E-2</v>
      </c>
      <c r="BP127" s="18">
        <v>6.6321787892561129E-2</v>
      </c>
      <c r="BQ127" s="18">
        <v>4.2276706517429749E-2</v>
      </c>
      <c r="BR127" s="18">
        <v>4.6000646815151557E-2</v>
      </c>
      <c r="BS127" s="18">
        <v>5.0352319035337482E-2</v>
      </c>
      <c r="BU127" s="18">
        <v>7.2982286417042852E-2</v>
      </c>
      <c r="BV127" s="18">
        <v>8.2062877348025462E-2</v>
      </c>
      <c r="BW127" s="18">
        <v>3.3641018587781131E-2</v>
      </c>
      <c r="BX127" s="18">
        <v>8.1836876557103214E-2</v>
      </c>
      <c r="BY127" s="18">
        <v>6.6877843191368691E-2</v>
      </c>
      <c r="BZ127" s="18">
        <v>2.7800650235361529E-2</v>
      </c>
      <c r="CA127" s="18">
        <v>5.7555688237602119E-2</v>
      </c>
      <c r="CB127" s="18">
        <v>4.1799999047890932E-2</v>
      </c>
      <c r="CC127" s="18">
        <v>0.1610309595934786</v>
      </c>
    </row>
    <row r="128" spans="2:81" x14ac:dyDescent="0.35">
      <c r="B128" s="17" t="s">
        <v>102</v>
      </c>
      <c r="C128" s="18">
        <v>0.27372165978101981</v>
      </c>
      <c r="D128" s="18">
        <v>0.18862941975413761</v>
      </c>
      <c r="E128" s="18">
        <v>9.1378870330504347E-2</v>
      </c>
      <c r="F128" s="18">
        <v>0.14284117377476629</v>
      </c>
      <c r="G128" s="18">
        <v>0.32430587938592659</v>
      </c>
      <c r="H128" s="18">
        <v>0.37983179318467741</v>
      </c>
      <c r="I128" s="18">
        <v>0.42950122468575752</v>
      </c>
      <c r="K128" s="18">
        <v>0.29132286334721458</v>
      </c>
      <c r="L128" s="18">
        <v>0.25752632479402199</v>
      </c>
      <c r="N128" s="18">
        <v>0.30934817492437211</v>
      </c>
      <c r="O128" s="18">
        <v>0.2944665152787041</v>
      </c>
      <c r="P128" s="18">
        <v>0.38757343091269381</v>
      </c>
      <c r="Q128" s="18">
        <v>0.39862427038456338</v>
      </c>
      <c r="R128" s="18">
        <v>0.24385185989364599</v>
      </c>
      <c r="S128" s="18">
        <v>0.26007951165705923</v>
      </c>
      <c r="T128" s="18">
        <v>0.2205554200048849</v>
      </c>
      <c r="U128" s="18">
        <v>0.18815403459309821</v>
      </c>
      <c r="V128" s="18">
        <v>0.2270671005577099</v>
      </c>
      <c r="W128" s="18">
        <v>0.37019961610278379</v>
      </c>
      <c r="X128" s="18">
        <v>0.24506665716490381</v>
      </c>
      <c r="Y128" s="18">
        <v>0.24364358670060021</v>
      </c>
      <c r="AA128" s="18">
        <v>0.2498866210124277</v>
      </c>
      <c r="AB128" s="18">
        <v>0.2734950730444547</v>
      </c>
      <c r="AC128" s="18">
        <v>0.24043898381869361</v>
      </c>
      <c r="AD128" s="18">
        <v>0.32840283905250972</v>
      </c>
      <c r="AF128" s="18">
        <v>0.27140939267429531</v>
      </c>
      <c r="AG128" s="18">
        <v>0.26484542704877262</v>
      </c>
      <c r="AH128" s="18">
        <v>0.351296676065455</v>
      </c>
      <c r="AI128" s="18">
        <v>0.42356712881128389</v>
      </c>
      <c r="AJ128" s="18">
        <v>0.25701476170914828</v>
      </c>
      <c r="AK128" s="18">
        <v>0.35525875048037481</v>
      </c>
      <c r="AL128" s="18">
        <v>0.22563938717899401</v>
      </c>
      <c r="AM128" s="18">
        <v>0.32349291724172019</v>
      </c>
      <c r="AN128" s="18">
        <v>0.28983137716328222</v>
      </c>
      <c r="AO128" s="18">
        <v>0.26269513924198418</v>
      </c>
      <c r="AP128" s="18">
        <v>0.25014381742760627</v>
      </c>
      <c r="AQ128" s="18">
        <v>0.24557082496246951</v>
      </c>
      <c r="AR128" s="18">
        <v>0.15417403149395811</v>
      </c>
      <c r="AS128" s="18">
        <v>0.22615249817391389</v>
      </c>
      <c r="AT128" s="18">
        <v>0.1065118337328757</v>
      </c>
      <c r="AU128" s="18">
        <v>0.12631465878399581</v>
      </c>
      <c r="AV128" s="18">
        <v>0.36122364205937352</v>
      </c>
      <c r="AX128" s="18">
        <v>0.29725676046643951</v>
      </c>
      <c r="AY128" s="18">
        <v>0.15562977264836589</v>
      </c>
      <c r="BA128" s="18">
        <v>0.19356164551372421</v>
      </c>
      <c r="BB128" s="18">
        <v>0.4224455158012646</v>
      </c>
      <c r="BD128" s="18">
        <v>0.33757672630877578</v>
      </c>
      <c r="BE128" s="18">
        <v>0.2770283941915746</v>
      </c>
      <c r="BF128" s="18">
        <v>0.28971415304752512</v>
      </c>
      <c r="BG128" s="18">
        <v>0.24811176993233039</v>
      </c>
      <c r="BH128" s="18">
        <v>0.17000956101138309</v>
      </c>
      <c r="BI128" s="18">
        <v>0.1169285593857307</v>
      </c>
      <c r="BJ128" s="18">
        <v>0.38786320576878769</v>
      </c>
      <c r="BL128" s="18">
        <v>0.29909362730386918</v>
      </c>
      <c r="BM128" s="18">
        <v>0.2017418124222834</v>
      </c>
      <c r="BN128" s="18">
        <v>0.30506462050442451</v>
      </c>
      <c r="BO128" s="18">
        <v>0.28276915368450611</v>
      </c>
      <c r="BP128" s="18">
        <v>0.24799656328390191</v>
      </c>
      <c r="BQ128" s="18">
        <v>0.32734256972087078</v>
      </c>
      <c r="BR128" s="18">
        <v>0.35745132025877091</v>
      </c>
      <c r="BS128" s="18">
        <v>0.35908601780911992</v>
      </c>
      <c r="BU128" s="18">
        <v>0.28300120442426541</v>
      </c>
      <c r="BV128" s="18">
        <v>0.20640206710380771</v>
      </c>
      <c r="BW128" s="18">
        <v>0.34286269856163548</v>
      </c>
      <c r="BX128" s="18">
        <v>0.21765925872798739</v>
      </c>
      <c r="BY128" s="18">
        <v>0.26184113925839447</v>
      </c>
      <c r="BZ128" s="18">
        <v>0.32536114752800549</v>
      </c>
      <c r="CA128" s="18">
        <v>0.3864091978151275</v>
      </c>
      <c r="CB128" s="18">
        <v>0.38185896230697158</v>
      </c>
      <c r="CC128" s="18">
        <v>0.26575603080114429</v>
      </c>
    </row>
    <row r="130" spans="2:81" ht="72.5" x14ac:dyDescent="0.35">
      <c r="B130" s="14" t="s">
        <v>113</v>
      </c>
    </row>
    <row r="131" spans="2:81" x14ac:dyDescent="0.35">
      <c r="B131" s="15" t="s">
        <v>17</v>
      </c>
    </row>
    <row r="132" spans="2:81" x14ac:dyDescent="0.35">
      <c r="B132" s="11" t="s">
        <v>95</v>
      </c>
      <c r="C132" s="16">
        <v>1906</v>
      </c>
      <c r="D132" s="16">
        <v>245</v>
      </c>
      <c r="E132" s="16">
        <v>322</v>
      </c>
      <c r="F132" s="16">
        <v>330</v>
      </c>
      <c r="G132" s="16">
        <v>336</v>
      </c>
      <c r="H132" s="16">
        <v>276</v>
      </c>
      <c r="I132" s="16">
        <v>397</v>
      </c>
      <c r="K132" s="16">
        <v>942</v>
      </c>
      <c r="L132" s="16">
        <v>959</v>
      </c>
      <c r="N132" s="16">
        <v>158</v>
      </c>
      <c r="O132" s="16">
        <v>63</v>
      </c>
      <c r="P132" s="16">
        <v>96</v>
      </c>
      <c r="Q132" s="16">
        <v>78</v>
      </c>
      <c r="R132" s="16">
        <v>211</v>
      </c>
      <c r="S132" s="16">
        <v>156</v>
      </c>
      <c r="T132" s="16">
        <v>138</v>
      </c>
      <c r="U132" s="16">
        <v>178</v>
      </c>
      <c r="V132" s="16">
        <v>270</v>
      </c>
      <c r="W132" s="16">
        <v>232</v>
      </c>
      <c r="X132" s="16">
        <v>160</v>
      </c>
      <c r="Y132" s="16">
        <v>166</v>
      </c>
      <c r="AA132" s="16">
        <v>527</v>
      </c>
      <c r="AB132" s="16">
        <v>481</v>
      </c>
      <c r="AC132" s="16">
        <v>429</v>
      </c>
      <c r="AD132" s="16">
        <v>463</v>
      </c>
      <c r="AF132" s="16">
        <v>27</v>
      </c>
      <c r="AG132" s="16">
        <v>98</v>
      </c>
      <c r="AH132" s="16">
        <v>113</v>
      </c>
      <c r="AI132" s="16">
        <v>112</v>
      </c>
      <c r="AJ132" s="16">
        <v>174</v>
      </c>
      <c r="AK132" s="16">
        <v>207</v>
      </c>
      <c r="AL132" s="16">
        <v>170</v>
      </c>
      <c r="AM132" s="16">
        <v>133</v>
      </c>
      <c r="AN132" s="16">
        <v>100</v>
      </c>
      <c r="AO132" s="16">
        <v>131</v>
      </c>
      <c r="AP132" s="16">
        <v>193</v>
      </c>
      <c r="AQ132" s="16">
        <v>93</v>
      </c>
      <c r="AR132" s="16">
        <v>79</v>
      </c>
      <c r="AS132" s="16">
        <v>47</v>
      </c>
      <c r="AT132" s="16">
        <v>48</v>
      </c>
      <c r="AU132" s="16">
        <v>122</v>
      </c>
      <c r="AV132" s="16">
        <v>59</v>
      </c>
      <c r="AX132" s="16">
        <v>1557</v>
      </c>
      <c r="AY132" s="16">
        <v>338</v>
      </c>
      <c r="BA132" s="16">
        <v>1221</v>
      </c>
      <c r="BB132" s="16">
        <v>685</v>
      </c>
      <c r="BD132" s="16">
        <v>474</v>
      </c>
      <c r="BE132" s="16">
        <v>416</v>
      </c>
      <c r="BF132" s="16">
        <v>224</v>
      </c>
      <c r="BG132" s="16">
        <v>439</v>
      </c>
      <c r="BH132" s="16">
        <v>242</v>
      </c>
      <c r="BI132" s="16">
        <v>51</v>
      </c>
      <c r="BJ132" s="16">
        <v>60</v>
      </c>
      <c r="BL132" s="16">
        <v>334</v>
      </c>
      <c r="BM132" s="16">
        <v>619</v>
      </c>
      <c r="BN132" s="16">
        <v>136</v>
      </c>
      <c r="BO132" s="16">
        <v>105</v>
      </c>
      <c r="BP132" s="16">
        <v>257</v>
      </c>
      <c r="BQ132" s="16">
        <v>42</v>
      </c>
      <c r="BR132" s="16">
        <v>49</v>
      </c>
      <c r="BS132" s="16">
        <v>364</v>
      </c>
      <c r="BU132" s="16">
        <v>279</v>
      </c>
      <c r="BV132" s="16">
        <v>479</v>
      </c>
      <c r="BW132" s="16">
        <v>122</v>
      </c>
      <c r="BX132" s="16">
        <v>151</v>
      </c>
      <c r="BY132" s="16">
        <v>421</v>
      </c>
      <c r="BZ132" s="16">
        <v>64</v>
      </c>
      <c r="CA132" s="16">
        <v>123</v>
      </c>
      <c r="CB132" s="16">
        <v>156</v>
      </c>
      <c r="CC132" s="16">
        <v>111</v>
      </c>
    </row>
    <row r="133" spans="2:81" x14ac:dyDescent="0.35">
      <c r="B133" s="12" t="s">
        <v>96</v>
      </c>
      <c r="C133" s="16">
        <v>1910</v>
      </c>
      <c r="D133" s="16">
        <v>202</v>
      </c>
      <c r="E133" s="16">
        <v>325</v>
      </c>
      <c r="F133" s="16">
        <v>324</v>
      </c>
      <c r="G133" s="16">
        <v>294</v>
      </c>
      <c r="H133" s="16">
        <v>309</v>
      </c>
      <c r="I133" s="16">
        <v>457</v>
      </c>
      <c r="K133" s="16">
        <v>921</v>
      </c>
      <c r="L133" s="16">
        <v>983</v>
      </c>
      <c r="N133" s="16">
        <v>157</v>
      </c>
      <c r="O133" s="16">
        <v>52</v>
      </c>
      <c r="P133" s="16">
        <v>89</v>
      </c>
      <c r="Q133" s="16">
        <v>77</v>
      </c>
      <c r="R133" s="16">
        <v>212</v>
      </c>
      <c r="S133" s="16">
        <v>155</v>
      </c>
      <c r="T133" s="16">
        <v>140</v>
      </c>
      <c r="U133" s="16">
        <v>167</v>
      </c>
      <c r="V133" s="16">
        <v>248</v>
      </c>
      <c r="W133" s="16">
        <v>264</v>
      </c>
      <c r="X133" s="16">
        <v>165</v>
      </c>
      <c r="Y133" s="16">
        <v>180</v>
      </c>
      <c r="AA133" s="16">
        <v>514</v>
      </c>
      <c r="AB133" s="16">
        <v>496</v>
      </c>
      <c r="AC133" s="16">
        <v>419</v>
      </c>
      <c r="AD133" s="16">
        <v>477</v>
      </c>
      <c r="AF133" s="16">
        <v>25</v>
      </c>
      <c r="AG133" s="16">
        <v>96</v>
      </c>
      <c r="AH133" s="16">
        <v>115</v>
      </c>
      <c r="AI133" s="16">
        <v>117</v>
      </c>
      <c r="AJ133" s="16">
        <v>175</v>
      </c>
      <c r="AK133" s="16">
        <v>213</v>
      </c>
      <c r="AL133" s="16">
        <v>169</v>
      </c>
      <c r="AM133" s="16">
        <v>134</v>
      </c>
      <c r="AN133" s="16">
        <v>99</v>
      </c>
      <c r="AO133" s="16">
        <v>131</v>
      </c>
      <c r="AP133" s="16">
        <v>193</v>
      </c>
      <c r="AQ133" s="16">
        <v>94</v>
      </c>
      <c r="AR133" s="16">
        <v>79</v>
      </c>
      <c r="AS133" s="16">
        <v>46</v>
      </c>
      <c r="AT133" s="16">
        <v>46</v>
      </c>
      <c r="AU133" s="16">
        <v>118</v>
      </c>
      <c r="AV133" s="16">
        <v>59</v>
      </c>
      <c r="AX133" s="16">
        <v>1583</v>
      </c>
      <c r="AY133" s="16">
        <v>316</v>
      </c>
      <c r="BA133" s="16">
        <v>1241</v>
      </c>
      <c r="BB133" s="16">
        <v>669</v>
      </c>
      <c r="BD133" s="16">
        <v>490</v>
      </c>
      <c r="BE133" s="16">
        <v>410</v>
      </c>
      <c r="BF133" s="16">
        <v>226</v>
      </c>
      <c r="BG133" s="16">
        <v>430</v>
      </c>
      <c r="BH133" s="16">
        <v>237</v>
      </c>
      <c r="BI133" s="16">
        <v>51</v>
      </c>
      <c r="BJ133" s="16">
        <v>65</v>
      </c>
      <c r="BL133" s="16">
        <v>349</v>
      </c>
      <c r="BM133" s="16">
        <v>614</v>
      </c>
      <c r="BN133" s="16">
        <v>143</v>
      </c>
      <c r="BO133" s="16">
        <v>101</v>
      </c>
      <c r="BP133" s="16">
        <v>257</v>
      </c>
      <c r="BQ133" s="16">
        <v>42</v>
      </c>
      <c r="BR133" s="16">
        <v>47</v>
      </c>
      <c r="BS133" s="16">
        <v>356</v>
      </c>
      <c r="BU133" s="16">
        <v>288</v>
      </c>
      <c r="BV133" s="16">
        <v>472</v>
      </c>
      <c r="BW133" s="16">
        <v>126</v>
      </c>
      <c r="BX133" s="16">
        <v>142</v>
      </c>
      <c r="BY133" s="16">
        <v>432</v>
      </c>
      <c r="BZ133" s="16">
        <v>64</v>
      </c>
      <c r="CA133" s="16">
        <v>123</v>
      </c>
      <c r="CB133" s="16">
        <v>159</v>
      </c>
      <c r="CC133" s="16">
        <v>106</v>
      </c>
    </row>
    <row r="134" spans="2:81" x14ac:dyDescent="0.35">
      <c r="B134" s="17" t="s">
        <v>97</v>
      </c>
      <c r="C134" s="18">
        <v>0.11135474577534391</v>
      </c>
      <c r="D134" s="18">
        <v>0.15172688337203441</v>
      </c>
      <c r="E134" s="18">
        <v>0.1035476753219656</v>
      </c>
      <c r="F134" s="18">
        <v>0.1047715076461407</v>
      </c>
      <c r="G134" s="18">
        <v>0.1024542440080925</v>
      </c>
      <c r="H134" s="18">
        <v>0.1101670133315452</v>
      </c>
      <c r="I134" s="18">
        <v>0.1102562814152029</v>
      </c>
      <c r="K134" s="18">
        <v>0.1173110912856222</v>
      </c>
      <c r="L134" s="18">
        <v>0.1052682792482017</v>
      </c>
      <c r="N134" s="18">
        <v>0.12801260545440149</v>
      </c>
      <c r="O134" s="18">
        <v>8.3837728805712053E-2</v>
      </c>
      <c r="P134" s="18">
        <v>6.1890439654046607E-2</v>
      </c>
      <c r="Q134" s="18">
        <v>3.8988464597441853E-2</v>
      </c>
      <c r="R134" s="18">
        <v>0.11068073068794131</v>
      </c>
      <c r="S134" s="18">
        <v>0.12676739114642011</v>
      </c>
      <c r="T134" s="18">
        <v>9.4318283080123411E-2</v>
      </c>
      <c r="U134" s="18">
        <v>0.16844864798470349</v>
      </c>
      <c r="V134" s="18">
        <v>0.1296244450062059</v>
      </c>
      <c r="W134" s="18">
        <v>8.3000604579475307E-2</v>
      </c>
      <c r="X134" s="18">
        <v>0.1051339220774854</v>
      </c>
      <c r="Y134" s="18">
        <v>0.13010699848151161</v>
      </c>
      <c r="AA134" s="18">
        <v>0.1072156013116343</v>
      </c>
      <c r="AB134" s="18">
        <v>0.1242698320747937</v>
      </c>
      <c r="AC134" s="18">
        <v>9.1101632799658938E-2</v>
      </c>
      <c r="AD134" s="18">
        <v>0.1210182323536701</v>
      </c>
      <c r="AF134" s="18">
        <v>0.18262212743239861</v>
      </c>
      <c r="AG134" s="18">
        <v>0.1646328174622998</v>
      </c>
      <c r="AH134" s="18">
        <v>0.13490707084549419</v>
      </c>
      <c r="AI134" s="18">
        <v>0.10446696200501671</v>
      </c>
      <c r="AJ134" s="18">
        <v>0.11303120054657941</v>
      </c>
      <c r="AK134" s="18">
        <v>0.1191393006090128</v>
      </c>
      <c r="AL134" s="18">
        <v>0.1362314335601979</v>
      </c>
      <c r="AM134" s="18">
        <v>9.7373512421648351E-2</v>
      </c>
      <c r="AN134" s="18">
        <v>8.5720396953569547E-2</v>
      </c>
      <c r="AO134" s="18">
        <v>8.9927073920812145E-2</v>
      </c>
      <c r="AP134" s="18">
        <v>0.1241339651795851</v>
      </c>
      <c r="AQ134" s="18">
        <v>0.10232450991495209</v>
      </c>
      <c r="AR134" s="18">
        <v>0.13443479844718281</v>
      </c>
      <c r="AS134" s="18">
        <v>8.9408191070194265E-2</v>
      </c>
      <c r="AT134" s="18">
        <v>3.8320749330268807E-2</v>
      </c>
      <c r="AU134" s="18">
        <v>0.10203007629205529</v>
      </c>
      <c r="AV134" s="18">
        <v>1.3569373660689429E-2</v>
      </c>
      <c r="AX134" s="18">
        <v>0.11425899638803901</v>
      </c>
      <c r="AY134" s="18">
        <v>9.7983081854434537E-2</v>
      </c>
      <c r="BA134" s="18">
        <v>9.8276018730776848E-2</v>
      </c>
      <c r="BB134" s="18">
        <v>0.13562019452412061</v>
      </c>
      <c r="BD134" s="18">
        <v>0.1213140438724908</v>
      </c>
      <c r="BE134" s="18">
        <v>0.1204540786476487</v>
      </c>
      <c r="BF134" s="18">
        <v>6.3010120443051987E-2</v>
      </c>
      <c r="BG134" s="18">
        <v>0.12667926726632739</v>
      </c>
      <c r="BH134" s="18">
        <v>0.1094552904667154</v>
      </c>
      <c r="BI134" s="18">
        <v>5.9969993825076937E-2</v>
      </c>
      <c r="BJ134" s="18">
        <v>9.2668349656179663E-2</v>
      </c>
      <c r="BL134" s="18">
        <v>8.9442520529887826E-2</v>
      </c>
      <c r="BM134" s="18">
        <v>0.1108919453357267</v>
      </c>
      <c r="BN134" s="18">
        <v>7.7766124356182173E-2</v>
      </c>
      <c r="BO134" s="18">
        <v>0.13652620095831369</v>
      </c>
      <c r="BP134" s="18">
        <v>0.1266242678375851</v>
      </c>
      <c r="BQ134" s="18">
        <v>0.1074024616511675</v>
      </c>
      <c r="BR134" s="18">
        <v>6.3529825842645701E-2</v>
      </c>
      <c r="BS134" s="18">
        <v>0.13580703271847411</v>
      </c>
      <c r="BU134" s="18">
        <v>0.1250789014788159</v>
      </c>
      <c r="BV134" s="18">
        <v>0.1231011726404711</v>
      </c>
      <c r="BW134" s="18">
        <v>7.9672732783086994E-2</v>
      </c>
      <c r="BX134" s="18">
        <v>8.4241733270929986E-2</v>
      </c>
      <c r="BY134" s="18">
        <v>0.1080405713587148</v>
      </c>
      <c r="BZ134" s="18">
        <v>9.582140231348299E-2</v>
      </c>
      <c r="CA134" s="18">
        <v>0.1357206525165931</v>
      </c>
      <c r="CB134" s="18">
        <v>8.8782156685561192E-2</v>
      </c>
      <c r="CC134" s="18">
        <v>0.12437998367787061</v>
      </c>
    </row>
    <row r="135" spans="2:81" x14ac:dyDescent="0.35">
      <c r="B135" s="17" t="s">
        <v>98</v>
      </c>
      <c r="C135" s="18">
        <v>0.25186905309448171</v>
      </c>
      <c r="D135" s="18">
        <v>0.2215765722053134</v>
      </c>
      <c r="E135" s="18">
        <v>0.2450984631235236</v>
      </c>
      <c r="F135" s="18">
        <v>0.26237011481199313</v>
      </c>
      <c r="G135" s="18">
        <v>0.27299640322917601</v>
      </c>
      <c r="H135" s="18">
        <v>0.2364084219946784</v>
      </c>
      <c r="I135" s="18">
        <v>0.25948904081224777</v>
      </c>
      <c r="K135" s="18">
        <v>0.27182375837451828</v>
      </c>
      <c r="L135" s="18">
        <v>0.2333874552937234</v>
      </c>
      <c r="N135" s="18">
        <v>0.28320745959580901</v>
      </c>
      <c r="O135" s="18">
        <v>0.2431948889201066</v>
      </c>
      <c r="P135" s="18">
        <v>0.26325773706287869</v>
      </c>
      <c r="Q135" s="18">
        <v>0.24475549705215471</v>
      </c>
      <c r="R135" s="18">
        <v>0.19482154612482511</v>
      </c>
      <c r="S135" s="18">
        <v>0.26412736880319282</v>
      </c>
      <c r="T135" s="18">
        <v>0.27272503858786851</v>
      </c>
      <c r="U135" s="18">
        <v>0.23887169111209999</v>
      </c>
      <c r="V135" s="18">
        <v>0.2447562323300928</v>
      </c>
      <c r="W135" s="18">
        <v>0.25718295774625172</v>
      </c>
      <c r="X135" s="18">
        <v>0.287652510823449</v>
      </c>
      <c r="Y135" s="18">
        <v>0.24612870281422411</v>
      </c>
      <c r="AA135" s="18">
        <v>0.28226303333477099</v>
      </c>
      <c r="AB135" s="18">
        <v>0.27424144918914128</v>
      </c>
      <c r="AC135" s="18">
        <v>0.22821092072460891</v>
      </c>
      <c r="AD135" s="18">
        <v>0.21611112761467841</v>
      </c>
      <c r="AF135" s="18">
        <v>0.21403084319258719</v>
      </c>
      <c r="AG135" s="18">
        <v>0.21335490475628449</v>
      </c>
      <c r="AH135" s="18">
        <v>0.15525093867988421</v>
      </c>
      <c r="AI135" s="18">
        <v>0.30853244330590202</v>
      </c>
      <c r="AJ135" s="18">
        <v>0.27274428935959072</v>
      </c>
      <c r="AK135" s="18">
        <v>0.20375132175397781</v>
      </c>
      <c r="AL135" s="18">
        <v>0.27412034544190239</v>
      </c>
      <c r="AM135" s="18">
        <v>0.31294873344834517</v>
      </c>
      <c r="AN135" s="18">
        <v>0.24892182688962211</v>
      </c>
      <c r="AO135" s="18">
        <v>0.18302104370218561</v>
      </c>
      <c r="AP135" s="18">
        <v>0.30155793298489358</v>
      </c>
      <c r="AQ135" s="18">
        <v>0.24861100104672709</v>
      </c>
      <c r="AR135" s="18">
        <v>0.38007179872191332</v>
      </c>
      <c r="AS135" s="18">
        <v>0.29607315678225382</v>
      </c>
      <c r="AT135" s="18">
        <v>0.18140488803266289</v>
      </c>
      <c r="AU135" s="18">
        <v>0.25717967810581621</v>
      </c>
      <c r="AV135" s="18">
        <v>0.15423342605103049</v>
      </c>
      <c r="AX135" s="18">
        <v>0.25476739373947221</v>
      </c>
      <c r="AY135" s="18">
        <v>0.24004028835710281</v>
      </c>
      <c r="BA135" s="18">
        <v>0.25473746536661851</v>
      </c>
      <c r="BB135" s="18">
        <v>0.24654718111544921</v>
      </c>
      <c r="BD135" s="18">
        <v>0.22697120413796151</v>
      </c>
      <c r="BE135" s="18">
        <v>0.23818476942417111</v>
      </c>
      <c r="BF135" s="18">
        <v>0.2318442927585071</v>
      </c>
      <c r="BG135" s="18">
        <v>0.28200936287900541</v>
      </c>
      <c r="BH135" s="18">
        <v>0.28943098374731341</v>
      </c>
      <c r="BI135" s="18">
        <v>0.217651376728936</v>
      </c>
      <c r="BJ135" s="18">
        <v>0.28603572921688719</v>
      </c>
      <c r="BL135" s="18">
        <v>0.1769157465832347</v>
      </c>
      <c r="BM135" s="18">
        <v>0.26969253192897569</v>
      </c>
      <c r="BN135" s="18">
        <v>0.34370837615487931</v>
      </c>
      <c r="BO135" s="18">
        <v>0.30066708235952799</v>
      </c>
      <c r="BP135" s="18">
        <v>0.27067609135771542</v>
      </c>
      <c r="BQ135" s="18">
        <v>0.1883947590657333</v>
      </c>
      <c r="BR135" s="18">
        <v>0.22197528304190631</v>
      </c>
      <c r="BS135" s="18">
        <v>0.24173408966671661</v>
      </c>
      <c r="BU135" s="18">
        <v>0.2317239493225306</v>
      </c>
      <c r="BV135" s="18">
        <v>0.25645010281584579</v>
      </c>
      <c r="BW135" s="18">
        <v>0.38431984152977811</v>
      </c>
      <c r="BX135" s="18">
        <v>0.31207248509939223</v>
      </c>
      <c r="BY135" s="18">
        <v>0.26421942882375882</v>
      </c>
      <c r="BZ135" s="18">
        <v>0.21348982703939309</v>
      </c>
      <c r="CA135" s="18">
        <v>0.17674404798953941</v>
      </c>
      <c r="CB135" s="18">
        <v>0.18619917599549299</v>
      </c>
      <c r="CC135" s="18">
        <v>0.2054154862849033</v>
      </c>
    </row>
    <row r="136" spans="2:81" ht="29" x14ac:dyDescent="0.35">
      <c r="B136" s="17" t="s">
        <v>99</v>
      </c>
      <c r="C136" s="18">
        <v>0.34255263597063018</v>
      </c>
      <c r="D136" s="18">
        <v>0.29148167612849252</v>
      </c>
      <c r="E136" s="18">
        <v>0.37198270025221591</v>
      </c>
      <c r="F136" s="18">
        <v>0.38477984350714323</v>
      </c>
      <c r="G136" s="18">
        <v>0.36242115322311019</v>
      </c>
      <c r="H136" s="18">
        <v>0.38380715290653161</v>
      </c>
      <c r="I136" s="18">
        <v>0.27357640793794602</v>
      </c>
      <c r="K136" s="18">
        <v>0.35741544590571872</v>
      </c>
      <c r="L136" s="18">
        <v>0.32835417930709487</v>
      </c>
      <c r="N136" s="18">
        <v>0.30451442086226049</v>
      </c>
      <c r="O136" s="18">
        <v>0.3274398394721863</v>
      </c>
      <c r="P136" s="18">
        <v>0.38673771214558678</v>
      </c>
      <c r="Q136" s="18">
        <v>0.33260288347210248</v>
      </c>
      <c r="R136" s="18">
        <v>0.39389405903048991</v>
      </c>
      <c r="S136" s="18">
        <v>0.27377919157560843</v>
      </c>
      <c r="T136" s="18">
        <v>0.37933604874562199</v>
      </c>
      <c r="U136" s="18">
        <v>0.28903726901550852</v>
      </c>
      <c r="V136" s="18">
        <v>0.33289762951582941</v>
      </c>
      <c r="W136" s="18">
        <v>0.38725049489783409</v>
      </c>
      <c r="X136" s="18">
        <v>0.33259995077880722</v>
      </c>
      <c r="Y136" s="18">
        <v>0.33916824580128641</v>
      </c>
      <c r="AA136" s="18">
        <v>0.34093042368232013</v>
      </c>
      <c r="AB136" s="18">
        <v>0.30567115801689942</v>
      </c>
      <c r="AC136" s="18">
        <v>0.38408577906019531</v>
      </c>
      <c r="AD136" s="18">
        <v>0.34506153631334618</v>
      </c>
      <c r="AF136" s="18">
        <v>0.18139336002817641</v>
      </c>
      <c r="AG136" s="18">
        <v>0.2967719207281509</v>
      </c>
      <c r="AH136" s="18">
        <v>0.28085492158014957</v>
      </c>
      <c r="AI136" s="18">
        <v>0.25622103750262393</v>
      </c>
      <c r="AJ136" s="18">
        <v>0.34028813324888157</v>
      </c>
      <c r="AK136" s="18">
        <v>0.37458091305724428</v>
      </c>
      <c r="AL136" s="18">
        <v>0.29081652137754699</v>
      </c>
      <c r="AM136" s="18">
        <v>0.35662476133622878</v>
      </c>
      <c r="AN136" s="18">
        <v>0.42247624800621442</v>
      </c>
      <c r="AO136" s="18">
        <v>0.39965728026322378</v>
      </c>
      <c r="AP136" s="18">
        <v>0.33854747605534519</v>
      </c>
      <c r="AQ136" s="18">
        <v>0.3714075549118882</v>
      </c>
      <c r="AR136" s="18">
        <v>0.32948743137450559</v>
      </c>
      <c r="AS136" s="18">
        <v>0.34296252285608791</v>
      </c>
      <c r="AT136" s="18">
        <v>0.38953561892484101</v>
      </c>
      <c r="AU136" s="18">
        <v>0.34459511211075339</v>
      </c>
      <c r="AV136" s="18">
        <v>0.46774101493553621</v>
      </c>
      <c r="AX136" s="18">
        <v>0.34134727995256747</v>
      </c>
      <c r="AY136" s="18">
        <v>0.34377103076054127</v>
      </c>
      <c r="BA136" s="18">
        <v>0.33577523334787213</v>
      </c>
      <c r="BB136" s="18">
        <v>0.35512700314198892</v>
      </c>
      <c r="BD136" s="18">
        <v>0.35471268088341601</v>
      </c>
      <c r="BE136" s="18">
        <v>0.37214346377762642</v>
      </c>
      <c r="BF136" s="18">
        <v>0.35596192768742302</v>
      </c>
      <c r="BG136" s="18">
        <v>0.31634256169173941</v>
      </c>
      <c r="BH136" s="18">
        <v>0.32500754275495047</v>
      </c>
      <c r="BI136" s="18">
        <v>0.42346158785217602</v>
      </c>
      <c r="BJ136" s="18">
        <v>0.1905523966744247</v>
      </c>
      <c r="BL136" s="18">
        <v>0.38244755960599652</v>
      </c>
      <c r="BM136" s="18">
        <v>0.37288735454279048</v>
      </c>
      <c r="BN136" s="18">
        <v>0.26608934086453362</v>
      </c>
      <c r="BO136" s="18">
        <v>0.27796072267103972</v>
      </c>
      <c r="BP136" s="18">
        <v>0.29425166538669539</v>
      </c>
      <c r="BQ136" s="18">
        <v>0.36058721008729561</v>
      </c>
      <c r="BR136" s="18">
        <v>0.39162411645415007</v>
      </c>
      <c r="BS136" s="18">
        <v>0.32641184545488161</v>
      </c>
      <c r="BU136" s="18">
        <v>0.35473914584781241</v>
      </c>
      <c r="BV136" s="18">
        <v>0.3664385933413602</v>
      </c>
      <c r="BW136" s="18">
        <v>0.26933585829076911</v>
      </c>
      <c r="BX136" s="18">
        <v>0.34228720243193472</v>
      </c>
      <c r="BY136" s="18">
        <v>0.34960812829531912</v>
      </c>
      <c r="BZ136" s="18">
        <v>0.36336295665360702</v>
      </c>
      <c r="CA136" s="18">
        <v>0.34375583032263829</v>
      </c>
      <c r="CB136" s="18">
        <v>0.31571170150073891</v>
      </c>
      <c r="CC136" s="18">
        <v>0.28813860740997621</v>
      </c>
    </row>
    <row r="137" spans="2:81" x14ac:dyDescent="0.35">
      <c r="B137" s="17" t="s">
        <v>100</v>
      </c>
      <c r="C137" s="18">
        <v>0.16222965863958741</v>
      </c>
      <c r="D137" s="18">
        <v>0.19360617937710189</v>
      </c>
      <c r="E137" s="18">
        <v>0.18161926355104499</v>
      </c>
      <c r="F137" s="18">
        <v>0.16367190939934639</v>
      </c>
      <c r="G137" s="18">
        <v>0.13740072197893491</v>
      </c>
      <c r="H137" s="18">
        <v>0.1477270142889599</v>
      </c>
      <c r="I137" s="18">
        <v>0.1593325105444274</v>
      </c>
      <c r="K137" s="18">
        <v>0.1486501173266504</v>
      </c>
      <c r="L137" s="18">
        <v>0.17486306217706621</v>
      </c>
      <c r="N137" s="18">
        <v>0.15456133947322581</v>
      </c>
      <c r="O137" s="18">
        <v>0.22481076044871751</v>
      </c>
      <c r="P137" s="18">
        <v>0.1132026443440232</v>
      </c>
      <c r="Q137" s="18">
        <v>0.22178093584556841</v>
      </c>
      <c r="R137" s="18">
        <v>0.17716550233980641</v>
      </c>
      <c r="S137" s="18">
        <v>0.17624158645188409</v>
      </c>
      <c r="T137" s="18">
        <v>0.1774100920049925</v>
      </c>
      <c r="U137" s="18">
        <v>0.179701526629411</v>
      </c>
      <c r="V137" s="18">
        <v>0.15163831473132749</v>
      </c>
      <c r="W137" s="18">
        <v>0.1239560859090937</v>
      </c>
      <c r="X137" s="18">
        <v>0.17153206213623981</v>
      </c>
      <c r="Y137" s="18">
        <v>0.15413184533619581</v>
      </c>
      <c r="AA137" s="18">
        <v>0.17206875964235241</v>
      </c>
      <c r="AB137" s="18">
        <v>0.16030285576904041</v>
      </c>
      <c r="AC137" s="18">
        <v>0.16633742973771681</v>
      </c>
      <c r="AD137" s="18">
        <v>0.14981280023809529</v>
      </c>
      <c r="AF137" s="18">
        <v>0.1205235541813519</v>
      </c>
      <c r="AG137" s="18">
        <v>0.17458002950687451</v>
      </c>
      <c r="AH137" s="18">
        <v>0.21780936949722099</v>
      </c>
      <c r="AI137" s="18">
        <v>0.13007091411497701</v>
      </c>
      <c r="AJ137" s="18">
        <v>0.15628918582949411</v>
      </c>
      <c r="AK137" s="18">
        <v>0.14578232774539651</v>
      </c>
      <c r="AL137" s="18">
        <v>0.15031549993770349</v>
      </c>
      <c r="AM137" s="18">
        <v>0.12560255428718731</v>
      </c>
      <c r="AN137" s="18">
        <v>0.17455823410225951</v>
      </c>
      <c r="AO137" s="18">
        <v>0.19027018874452889</v>
      </c>
      <c r="AP137" s="18">
        <v>0.12515886939337251</v>
      </c>
      <c r="AQ137" s="18">
        <v>0.15310828990943801</v>
      </c>
      <c r="AR137" s="18">
        <v>7.8489848923650615E-2</v>
      </c>
      <c r="AS137" s="18">
        <v>0.1901220123579945</v>
      </c>
      <c r="AT137" s="18">
        <v>0.31845838990222253</v>
      </c>
      <c r="AU137" s="18">
        <v>0.224777085230775</v>
      </c>
      <c r="AV137" s="18">
        <v>0.20728602479239719</v>
      </c>
      <c r="AX137" s="18">
        <v>0.15597251015225699</v>
      </c>
      <c r="AY137" s="18">
        <v>0.1928478375377746</v>
      </c>
      <c r="BA137" s="18">
        <v>0.1754198776157801</v>
      </c>
      <c r="BB137" s="18">
        <v>0.13775735476312539</v>
      </c>
      <c r="BD137" s="18">
        <v>0.14046699073575569</v>
      </c>
      <c r="BE137" s="18">
        <v>0.1386162071545062</v>
      </c>
      <c r="BF137" s="18">
        <v>0.22029420559424709</v>
      </c>
      <c r="BG137" s="18">
        <v>0.160926981030483</v>
      </c>
      <c r="BH137" s="18">
        <v>0.1917816904716822</v>
      </c>
      <c r="BI137" s="18">
        <v>0.2205848814377025</v>
      </c>
      <c r="BJ137" s="18">
        <v>0.12813892116156361</v>
      </c>
      <c r="BL137" s="18">
        <v>0.19608627300917331</v>
      </c>
      <c r="BM137" s="18">
        <v>0.1473650894808966</v>
      </c>
      <c r="BN137" s="18">
        <v>0.17260427413299681</v>
      </c>
      <c r="BO137" s="18">
        <v>0.1576139524487486</v>
      </c>
      <c r="BP137" s="18">
        <v>0.17767445635879009</v>
      </c>
      <c r="BQ137" s="18">
        <v>0.1352529575576554</v>
      </c>
      <c r="BR137" s="18">
        <v>7.8299068684952344E-2</v>
      </c>
      <c r="BS137" s="18">
        <v>0.15497511324832469</v>
      </c>
      <c r="BU137" s="18">
        <v>0.1726139542282111</v>
      </c>
      <c r="BV137" s="18">
        <v>0.15366465072155869</v>
      </c>
      <c r="BW137" s="18">
        <v>0.12721612913662131</v>
      </c>
      <c r="BX137" s="18">
        <v>0.15221648264411469</v>
      </c>
      <c r="BY137" s="18">
        <v>0.15780420830976341</v>
      </c>
      <c r="BZ137" s="18">
        <v>0.13413449099095931</v>
      </c>
      <c r="CA137" s="18">
        <v>0.15711603577729941</v>
      </c>
      <c r="CB137" s="18">
        <v>0.18877462656973801</v>
      </c>
      <c r="CC137" s="18">
        <v>0.22870739141198851</v>
      </c>
    </row>
    <row r="138" spans="2:81" x14ac:dyDescent="0.35">
      <c r="B138" s="17" t="s">
        <v>101</v>
      </c>
      <c r="C138" s="18">
        <v>9.24987091349532E-2</v>
      </c>
      <c r="D138" s="18">
        <v>9.1241493608974156E-2</v>
      </c>
      <c r="E138" s="18">
        <v>8.8401754846862163E-2</v>
      </c>
      <c r="F138" s="18">
        <v>4.6491192354073063E-2</v>
      </c>
      <c r="G138" s="18">
        <v>8.9540584781025848E-2</v>
      </c>
      <c r="H138" s="18">
        <v>7.6104911522571345E-2</v>
      </c>
      <c r="I138" s="18">
        <v>0.1415851733994721</v>
      </c>
      <c r="K138" s="18">
        <v>8.2928259243960203E-2</v>
      </c>
      <c r="L138" s="18">
        <v>0.10192321700891641</v>
      </c>
      <c r="N138" s="18">
        <v>0.1094062587967134</v>
      </c>
      <c r="O138" s="18">
        <v>9.1774640900138357E-2</v>
      </c>
      <c r="P138" s="18">
        <v>0.13422736390104001</v>
      </c>
      <c r="Q138" s="18">
        <v>0.1039257005668887</v>
      </c>
      <c r="R138" s="18">
        <v>9.1835628894890317E-2</v>
      </c>
      <c r="S138" s="18">
        <v>9.8148778862728173E-2</v>
      </c>
      <c r="T138" s="18">
        <v>5.4107292836709439E-2</v>
      </c>
      <c r="U138" s="18">
        <v>7.8020557679757616E-2</v>
      </c>
      <c r="V138" s="18">
        <v>0.1085714738507938</v>
      </c>
      <c r="W138" s="18">
        <v>6.5418427744997884E-2</v>
      </c>
      <c r="X138" s="18">
        <v>8.4297161848167698E-2</v>
      </c>
      <c r="Y138" s="18">
        <v>0.1167390162625342</v>
      </c>
      <c r="AA138" s="18">
        <v>7.7274066653872611E-2</v>
      </c>
      <c r="AB138" s="18">
        <v>8.7938922162488789E-2</v>
      </c>
      <c r="AC138" s="18">
        <v>0.10718136159153401</v>
      </c>
      <c r="AD138" s="18">
        <v>0.1014480675519364</v>
      </c>
      <c r="AF138" s="18">
        <v>0.12672809864730181</v>
      </c>
      <c r="AG138" s="18">
        <v>6.6505379142517071E-2</v>
      </c>
      <c r="AH138" s="18">
        <v>0.14947101252312281</v>
      </c>
      <c r="AI138" s="18">
        <v>0.13518601869898969</v>
      </c>
      <c r="AJ138" s="18">
        <v>7.7863846245499913E-2</v>
      </c>
      <c r="AK138" s="18">
        <v>0.1021301834444919</v>
      </c>
      <c r="AL138" s="18">
        <v>0.1174058186326932</v>
      </c>
      <c r="AM138" s="18">
        <v>9.352579791357829E-2</v>
      </c>
      <c r="AN138" s="18">
        <v>4.7908494277160457E-2</v>
      </c>
      <c r="AO138" s="18">
        <v>9.9485961281082683E-2</v>
      </c>
      <c r="AP138" s="18">
        <v>8.7401024702390848E-2</v>
      </c>
      <c r="AQ138" s="18">
        <v>0.1245486442169946</v>
      </c>
      <c r="AR138" s="18">
        <v>6.2410687569208832E-2</v>
      </c>
      <c r="AS138" s="18">
        <v>6.2779419322974664E-2</v>
      </c>
      <c r="AT138" s="18">
        <v>2.0013203381364138E-2</v>
      </c>
      <c r="AU138" s="18">
        <v>5.5664558457530572E-2</v>
      </c>
      <c r="AV138" s="18">
        <v>7.7048409218686179E-2</v>
      </c>
      <c r="AX138" s="18">
        <v>9.2510532210438493E-2</v>
      </c>
      <c r="AY138" s="18">
        <v>9.5490535083646078E-2</v>
      </c>
      <c r="BA138" s="18">
        <v>0.10371425962472119</v>
      </c>
      <c r="BB138" s="18">
        <v>7.1690081149110088E-2</v>
      </c>
      <c r="BD138" s="18">
        <v>0.1126511064133601</v>
      </c>
      <c r="BE138" s="18">
        <v>9.3004788345168635E-2</v>
      </c>
      <c r="BF138" s="18">
        <v>9.9811666002446078E-2</v>
      </c>
      <c r="BG138" s="18">
        <v>8.4252913536879984E-2</v>
      </c>
      <c r="BH138" s="18">
        <v>6.7840661317698253E-2</v>
      </c>
      <c r="BI138" s="18">
        <v>3.3303171136309553E-2</v>
      </c>
      <c r="BJ138" s="18">
        <v>0.1031184131967766</v>
      </c>
      <c r="BL138" s="18">
        <v>0.12649562923216251</v>
      </c>
      <c r="BM138" s="18">
        <v>8.1096576990923971E-2</v>
      </c>
      <c r="BN138" s="18">
        <v>6.9690252616269127E-2</v>
      </c>
      <c r="BO138" s="18">
        <v>6.3008868094574316E-2</v>
      </c>
      <c r="BP138" s="18">
        <v>0.10308368474318989</v>
      </c>
      <c r="BQ138" s="18">
        <v>0.18636068344248971</v>
      </c>
      <c r="BR138" s="18">
        <v>6.7265508712646235E-2</v>
      </c>
      <c r="BS138" s="18">
        <v>8.1014601305478162E-2</v>
      </c>
      <c r="BU138" s="18">
        <v>9.0643841908718145E-2</v>
      </c>
      <c r="BV138" s="18">
        <v>8.1412206750039559E-2</v>
      </c>
      <c r="BW138" s="18">
        <v>8.1339403649037939E-2</v>
      </c>
      <c r="BX138" s="18">
        <v>6.7042826172730982E-2</v>
      </c>
      <c r="BY138" s="18">
        <v>9.2139437323122561E-2</v>
      </c>
      <c r="BZ138" s="18">
        <v>0.1598935829867372</v>
      </c>
      <c r="CA138" s="18">
        <v>8.171517993649037E-2</v>
      </c>
      <c r="CB138" s="18">
        <v>0.1126058952520755</v>
      </c>
      <c r="CC138" s="18">
        <v>0.13787391122671261</v>
      </c>
    </row>
    <row r="139" spans="2:81" x14ac:dyDescent="0.35">
      <c r="B139" s="17" t="s">
        <v>102</v>
      </c>
      <c r="C139" s="18">
        <v>3.9495197385003622E-2</v>
      </c>
      <c r="D139" s="18">
        <v>5.0367195308083403E-2</v>
      </c>
      <c r="E139" s="18">
        <v>9.3501429043878273E-3</v>
      </c>
      <c r="F139" s="18">
        <v>3.7915432281303528E-2</v>
      </c>
      <c r="G139" s="18">
        <v>3.5186892779660528E-2</v>
      </c>
      <c r="H139" s="18">
        <v>4.5785485955713558E-2</v>
      </c>
      <c r="I139" s="18">
        <v>5.5760585890703783E-2</v>
      </c>
      <c r="K139" s="18">
        <v>2.1871327863530111E-2</v>
      </c>
      <c r="L139" s="18">
        <v>5.620380696499748E-2</v>
      </c>
      <c r="N139" s="18">
        <v>2.0297915817589801E-2</v>
      </c>
      <c r="O139" s="18">
        <v>2.8942141453139121E-2</v>
      </c>
      <c r="P139" s="18">
        <v>4.0684102892424648E-2</v>
      </c>
      <c r="Q139" s="18">
        <v>5.7946518465844032E-2</v>
      </c>
      <c r="R139" s="18">
        <v>3.1602532922046997E-2</v>
      </c>
      <c r="S139" s="18">
        <v>6.0935683160166343E-2</v>
      </c>
      <c r="T139" s="18">
        <v>2.210324474468418E-2</v>
      </c>
      <c r="U139" s="18">
        <v>4.5920307578519261E-2</v>
      </c>
      <c r="V139" s="18">
        <v>3.2511904565750711E-2</v>
      </c>
      <c r="W139" s="18">
        <v>8.3191429122347407E-2</v>
      </c>
      <c r="X139" s="18">
        <v>1.878439233585083E-2</v>
      </c>
      <c r="Y139" s="18">
        <v>1.3725191304247821E-2</v>
      </c>
      <c r="AA139" s="18">
        <v>2.0248115375049551E-2</v>
      </c>
      <c r="AB139" s="18">
        <v>4.7575782787636411E-2</v>
      </c>
      <c r="AC139" s="18">
        <v>2.3082876086286171E-2</v>
      </c>
      <c r="AD139" s="18">
        <v>6.6548235928273747E-2</v>
      </c>
      <c r="AF139" s="18">
        <v>0.17470201651818401</v>
      </c>
      <c r="AG139" s="18">
        <v>8.4154948403873164E-2</v>
      </c>
      <c r="AH139" s="18">
        <v>6.1706686874128128E-2</v>
      </c>
      <c r="AI139" s="18">
        <v>6.5522624372490831E-2</v>
      </c>
      <c r="AJ139" s="18">
        <v>3.9783344769954349E-2</v>
      </c>
      <c r="AK139" s="18">
        <v>5.4615953389876758E-2</v>
      </c>
      <c r="AL139" s="18">
        <v>3.1110381049956028E-2</v>
      </c>
      <c r="AM139" s="18">
        <v>1.392464059301216E-2</v>
      </c>
      <c r="AN139" s="18">
        <v>2.0414799771173799E-2</v>
      </c>
      <c r="AO139" s="18">
        <v>3.7638452088166789E-2</v>
      </c>
      <c r="AP139" s="18">
        <v>2.3200731684412779E-2</v>
      </c>
      <c r="AQ139" s="18">
        <v>0</v>
      </c>
      <c r="AR139" s="18">
        <v>1.510543496353862E-2</v>
      </c>
      <c r="AS139" s="18">
        <v>1.8654697610494882E-2</v>
      </c>
      <c r="AT139" s="18">
        <v>5.2267150428640559E-2</v>
      </c>
      <c r="AU139" s="18">
        <v>1.5753489803069551E-2</v>
      </c>
      <c r="AV139" s="18">
        <v>8.0121751341660594E-2</v>
      </c>
      <c r="AX139" s="18">
        <v>4.1143287557225697E-2</v>
      </c>
      <c r="AY139" s="18">
        <v>2.9867226406500871E-2</v>
      </c>
      <c r="BA139" s="18">
        <v>3.2077145314231441E-2</v>
      </c>
      <c r="BB139" s="18">
        <v>5.3258185306205998E-2</v>
      </c>
      <c r="BD139" s="18">
        <v>4.3883973957015897E-2</v>
      </c>
      <c r="BE139" s="18">
        <v>3.7596692650879039E-2</v>
      </c>
      <c r="BF139" s="18">
        <v>2.907778751432475E-2</v>
      </c>
      <c r="BG139" s="18">
        <v>2.9788913595564692E-2</v>
      </c>
      <c r="BH139" s="18">
        <v>1.648383124164024E-2</v>
      </c>
      <c r="BI139" s="18">
        <v>4.5028989019798869E-2</v>
      </c>
      <c r="BJ139" s="18">
        <v>0.1994861900941681</v>
      </c>
      <c r="BL139" s="18">
        <v>2.8612271039545171E-2</v>
      </c>
      <c r="BM139" s="18">
        <v>1.8066501720686402E-2</v>
      </c>
      <c r="BN139" s="18">
        <v>7.0141631875138902E-2</v>
      </c>
      <c r="BO139" s="18">
        <v>6.4223173467795824E-2</v>
      </c>
      <c r="BP139" s="18">
        <v>2.7689834316024061E-2</v>
      </c>
      <c r="BQ139" s="18">
        <v>2.200192819565859E-2</v>
      </c>
      <c r="BR139" s="18">
        <v>0.1773061972636992</v>
      </c>
      <c r="BS139" s="18">
        <v>6.005731760612508E-2</v>
      </c>
      <c r="BU139" s="18">
        <v>2.520020721391196E-2</v>
      </c>
      <c r="BV139" s="18">
        <v>1.8933273730724481E-2</v>
      </c>
      <c r="BW139" s="18">
        <v>5.8116034610706427E-2</v>
      </c>
      <c r="BX139" s="18">
        <v>4.2139270380897452E-2</v>
      </c>
      <c r="BY139" s="18">
        <v>2.8188225889321308E-2</v>
      </c>
      <c r="BZ139" s="18">
        <v>3.3297740015820393E-2</v>
      </c>
      <c r="CA139" s="18">
        <v>0.1049482534574394</v>
      </c>
      <c r="CB139" s="18">
        <v>0.10792644399639351</v>
      </c>
      <c r="CC139" s="18">
        <v>1.5484619988548909E-2</v>
      </c>
    </row>
    <row r="141" spans="2:81" ht="72.5" x14ac:dyDescent="0.35">
      <c r="B141" s="14" t="s">
        <v>114</v>
      </c>
    </row>
    <row r="142" spans="2:81" x14ac:dyDescent="0.35">
      <c r="B142" s="15" t="s">
        <v>17</v>
      </c>
    </row>
    <row r="143" spans="2:81" x14ac:dyDescent="0.35">
      <c r="B143" s="11" t="s">
        <v>95</v>
      </c>
      <c r="C143" s="16">
        <v>1906</v>
      </c>
      <c r="D143" s="16">
        <v>245</v>
      </c>
      <c r="E143" s="16">
        <v>322</v>
      </c>
      <c r="F143" s="16">
        <v>330</v>
      </c>
      <c r="G143" s="16">
        <v>336</v>
      </c>
      <c r="H143" s="16">
        <v>276</v>
      </c>
      <c r="I143" s="16">
        <v>397</v>
      </c>
      <c r="K143" s="16">
        <v>942</v>
      </c>
      <c r="L143" s="16">
        <v>959</v>
      </c>
      <c r="N143" s="16">
        <v>158</v>
      </c>
      <c r="O143" s="16">
        <v>63</v>
      </c>
      <c r="P143" s="16">
        <v>96</v>
      </c>
      <c r="Q143" s="16">
        <v>78</v>
      </c>
      <c r="R143" s="16">
        <v>211</v>
      </c>
      <c r="S143" s="16">
        <v>156</v>
      </c>
      <c r="T143" s="16">
        <v>138</v>
      </c>
      <c r="U143" s="16">
        <v>178</v>
      </c>
      <c r="V143" s="16">
        <v>270</v>
      </c>
      <c r="W143" s="16">
        <v>232</v>
      </c>
      <c r="X143" s="16">
        <v>160</v>
      </c>
      <c r="Y143" s="16">
        <v>166</v>
      </c>
      <c r="AA143" s="16">
        <v>527</v>
      </c>
      <c r="AB143" s="16">
        <v>481</v>
      </c>
      <c r="AC143" s="16">
        <v>429</v>
      </c>
      <c r="AD143" s="16">
        <v>463</v>
      </c>
      <c r="AF143" s="16">
        <v>27</v>
      </c>
      <c r="AG143" s="16">
        <v>98</v>
      </c>
      <c r="AH143" s="16">
        <v>113</v>
      </c>
      <c r="AI143" s="16">
        <v>112</v>
      </c>
      <c r="AJ143" s="16">
        <v>174</v>
      </c>
      <c r="AK143" s="16">
        <v>207</v>
      </c>
      <c r="AL143" s="16">
        <v>170</v>
      </c>
      <c r="AM143" s="16">
        <v>133</v>
      </c>
      <c r="AN143" s="16">
        <v>100</v>
      </c>
      <c r="AO143" s="16">
        <v>131</v>
      </c>
      <c r="AP143" s="16">
        <v>193</v>
      </c>
      <c r="AQ143" s="16">
        <v>93</v>
      </c>
      <c r="AR143" s="16">
        <v>79</v>
      </c>
      <c r="AS143" s="16">
        <v>47</v>
      </c>
      <c r="AT143" s="16">
        <v>48</v>
      </c>
      <c r="AU143" s="16">
        <v>122</v>
      </c>
      <c r="AV143" s="16">
        <v>59</v>
      </c>
      <c r="AX143" s="16">
        <v>1557</v>
      </c>
      <c r="AY143" s="16">
        <v>338</v>
      </c>
      <c r="BA143" s="16">
        <v>1221</v>
      </c>
      <c r="BB143" s="16">
        <v>685</v>
      </c>
      <c r="BD143" s="16">
        <v>474</v>
      </c>
      <c r="BE143" s="16">
        <v>416</v>
      </c>
      <c r="BF143" s="16">
        <v>224</v>
      </c>
      <c r="BG143" s="16">
        <v>439</v>
      </c>
      <c r="BH143" s="16">
        <v>242</v>
      </c>
      <c r="BI143" s="16">
        <v>51</v>
      </c>
      <c r="BJ143" s="16">
        <v>60</v>
      </c>
      <c r="BL143" s="16">
        <v>334</v>
      </c>
      <c r="BM143" s="16">
        <v>619</v>
      </c>
      <c r="BN143" s="16">
        <v>136</v>
      </c>
      <c r="BO143" s="16">
        <v>105</v>
      </c>
      <c r="BP143" s="16">
        <v>257</v>
      </c>
      <c r="BQ143" s="16">
        <v>42</v>
      </c>
      <c r="BR143" s="16">
        <v>49</v>
      </c>
      <c r="BS143" s="16">
        <v>364</v>
      </c>
      <c r="BU143" s="16">
        <v>279</v>
      </c>
      <c r="BV143" s="16">
        <v>479</v>
      </c>
      <c r="BW143" s="16">
        <v>122</v>
      </c>
      <c r="BX143" s="16">
        <v>151</v>
      </c>
      <c r="BY143" s="16">
        <v>421</v>
      </c>
      <c r="BZ143" s="16">
        <v>64</v>
      </c>
      <c r="CA143" s="16">
        <v>123</v>
      </c>
      <c r="CB143" s="16">
        <v>156</v>
      </c>
      <c r="CC143" s="16">
        <v>111</v>
      </c>
    </row>
    <row r="144" spans="2:81" x14ac:dyDescent="0.35">
      <c r="B144" s="12" t="s">
        <v>96</v>
      </c>
      <c r="C144" s="16">
        <v>1910</v>
      </c>
      <c r="D144" s="16">
        <v>202</v>
      </c>
      <c r="E144" s="16">
        <v>325</v>
      </c>
      <c r="F144" s="16">
        <v>324</v>
      </c>
      <c r="G144" s="16">
        <v>294</v>
      </c>
      <c r="H144" s="16">
        <v>309</v>
      </c>
      <c r="I144" s="16">
        <v>457</v>
      </c>
      <c r="K144" s="16">
        <v>921</v>
      </c>
      <c r="L144" s="16">
        <v>983</v>
      </c>
      <c r="N144" s="16">
        <v>157</v>
      </c>
      <c r="O144" s="16">
        <v>52</v>
      </c>
      <c r="P144" s="16">
        <v>89</v>
      </c>
      <c r="Q144" s="16">
        <v>77</v>
      </c>
      <c r="R144" s="16">
        <v>212</v>
      </c>
      <c r="S144" s="16">
        <v>155</v>
      </c>
      <c r="T144" s="16">
        <v>140</v>
      </c>
      <c r="U144" s="16">
        <v>167</v>
      </c>
      <c r="V144" s="16">
        <v>248</v>
      </c>
      <c r="W144" s="16">
        <v>264</v>
      </c>
      <c r="X144" s="16">
        <v>165</v>
      </c>
      <c r="Y144" s="16">
        <v>180</v>
      </c>
      <c r="AA144" s="16">
        <v>514</v>
      </c>
      <c r="AB144" s="16">
        <v>496</v>
      </c>
      <c r="AC144" s="16">
        <v>419</v>
      </c>
      <c r="AD144" s="16">
        <v>477</v>
      </c>
      <c r="AF144" s="16">
        <v>25</v>
      </c>
      <c r="AG144" s="16">
        <v>96</v>
      </c>
      <c r="AH144" s="16">
        <v>115</v>
      </c>
      <c r="AI144" s="16">
        <v>117</v>
      </c>
      <c r="AJ144" s="16">
        <v>175</v>
      </c>
      <c r="AK144" s="16">
        <v>213</v>
      </c>
      <c r="AL144" s="16">
        <v>169</v>
      </c>
      <c r="AM144" s="16">
        <v>134</v>
      </c>
      <c r="AN144" s="16">
        <v>99</v>
      </c>
      <c r="AO144" s="16">
        <v>131</v>
      </c>
      <c r="AP144" s="16">
        <v>193</v>
      </c>
      <c r="AQ144" s="16">
        <v>94</v>
      </c>
      <c r="AR144" s="16">
        <v>79</v>
      </c>
      <c r="AS144" s="16">
        <v>46</v>
      </c>
      <c r="AT144" s="16">
        <v>46</v>
      </c>
      <c r="AU144" s="16">
        <v>118</v>
      </c>
      <c r="AV144" s="16">
        <v>59</v>
      </c>
      <c r="AX144" s="16">
        <v>1583</v>
      </c>
      <c r="AY144" s="16">
        <v>316</v>
      </c>
      <c r="BA144" s="16">
        <v>1241</v>
      </c>
      <c r="BB144" s="16">
        <v>669</v>
      </c>
      <c r="BD144" s="16">
        <v>490</v>
      </c>
      <c r="BE144" s="16">
        <v>410</v>
      </c>
      <c r="BF144" s="16">
        <v>226</v>
      </c>
      <c r="BG144" s="16">
        <v>430</v>
      </c>
      <c r="BH144" s="16">
        <v>237</v>
      </c>
      <c r="BI144" s="16">
        <v>51</v>
      </c>
      <c r="BJ144" s="16">
        <v>65</v>
      </c>
      <c r="BL144" s="16">
        <v>349</v>
      </c>
      <c r="BM144" s="16">
        <v>614</v>
      </c>
      <c r="BN144" s="16">
        <v>143</v>
      </c>
      <c r="BO144" s="16">
        <v>101</v>
      </c>
      <c r="BP144" s="16">
        <v>257</v>
      </c>
      <c r="BQ144" s="16">
        <v>42</v>
      </c>
      <c r="BR144" s="16">
        <v>47</v>
      </c>
      <c r="BS144" s="16">
        <v>356</v>
      </c>
      <c r="BU144" s="16">
        <v>288</v>
      </c>
      <c r="BV144" s="16">
        <v>472</v>
      </c>
      <c r="BW144" s="16">
        <v>126</v>
      </c>
      <c r="BX144" s="16">
        <v>142</v>
      </c>
      <c r="BY144" s="16">
        <v>432</v>
      </c>
      <c r="BZ144" s="16">
        <v>64</v>
      </c>
      <c r="CA144" s="16">
        <v>123</v>
      </c>
      <c r="CB144" s="16">
        <v>159</v>
      </c>
      <c r="CC144" s="16">
        <v>106</v>
      </c>
    </row>
    <row r="145" spans="2:81" x14ac:dyDescent="0.35">
      <c r="B145" s="17" t="s">
        <v>97</v>
      </c>
      <c r="C145" s="18">
        <v>0.10429976341991461</v>
      </c>
      <c r="D145" s="18">
        <v>7.3982157848017191E-2</v>
      </c>
      <c r="E145" s="18">
        <v>8.4008352234286973E-2</v>
      </c>
      <c r="F145" s="18">
        <v>0.120473796438944</v>
      </c>
      <c r="G145" s="18">
        <v>0.1174452807376274</v>
      </c>
      <c r="H145" s="18">
        <v>0.12726307408298049</v>
      </c>
      <c r="I145" s="18">
        <v>9.6672525138350146E-2</v>
      </c>
      <c r="K145" s="18">
        <v>0.1056531950247406</v>
      </c>
      <c r="L145" s="18">
        <v>0.1035469744665731</v>
      </c>
      <c r="N145" s="18">
        <v>0.12636404951652161</v>
      </c>
      <c r="O145" s="18">
        <v>9.9862783457070559E-2</v>
      </c>
      <c r="P145" s="18">
        <v>9.0764761818502668E-2</v>
      </c>
      <c r="Q145" s="18">
        <v>0.1221826632850803</v>
      </c>
      <c r="R145" s="18">
        <v>0.1007846035732396</v>
      </c>
      <c r="S145" s="18">
        <v>0.11065520198932539</v>
      </c>
      <c r="T145" s="18">
        <v>8.833301883556563E-2</v>
      </c>
      <c r="U145" s="18">
        <v>0.1047893154631358</v>
      </c>
      <c r="V145" s="18">
        <v>9.4658758363936224E-2</v>
      </c>
      <c r="W145" s="18">
        <v>7.8188541728038963E-2</v>
      </c>
      <c r="X145" s="18">
        <v>0.13112088606463729</v>
      </c>
      <c r="Y145" s="18">
        <v>0.1230043321353914</v>
      </c>
      <c r="AA145" s="18">
        <v>8.7514098223492612E-2</v>
      </c>
      <c r="AB145" s="18">
        <v>9.9669290597936333E-2</v>
      </c>
      <c r="AC145" s="18">
        <v>9.7903272322090479E-2</v>
      </c>
      <c r="AD145" s="18">
        <v>0.133610060387931</v>
      </c>
      <c r="AF145" s="18">
        <v>0.14263138822339319</v>
      </c>
      <c r="AG145" s="18">
        <v>0.21279097712861081</v>
      </c>
      <c r="AH145" s="18">
        <v>0.1750236499444518</v>
      </c>
      <c r="AI145" s="18">
        <v>0.1022907601946197</v>
      </c>
      <c r="AJ145" s="18">
        <v>7.8325339213223627E-2</v>
      </c>
      <c r="AK145" s="18">
        <v>0.1159123879619491</v>
      </c>
      <c r="AL145" s="18">
        <v>0.14148598745585811</v>
      </c>
      <c r="AM145" s="18">
        <v>8.7453591978743334E-2</v>
      </c>
      <c r="AN145" s="18">
        <v>0.1172476690211407</v>
      </c>
      <c r="AO145" s="18">
        <v>4.2149913552683139E-2</v>
      </c>
      <c r="AP145" s="18">
        <v>7.8689688537924546E-2</v>
      </c>
      <c r="AQ145" s="18">
        <v>0.1247955303298741</v>
      </c>
      <c r="AR145" s="18">
        <v>8.1657552731644101E-2</v>
      </c>
      <c r="AS145" s="18">
        <v>8.2396026006492581E-2</v>
      </c>
      <c r="AT145" s="18">
        <v>0.1118985419637543</v>
      </c>
      <c r="AU145" s="18">
        <v>7.3761361909123024E-2</v>
      </c>
      <c r="AV145" s="18">
        <v>1.3569373660689429E-2</v>
      </c>
      <c r="AX145" s="18">
        <v>0.1135223226445226</v>
      </c>
      <c r="AY145" s="18">
        <v>5.9094199810273168E-2</v>
      </c>
      <c r="BA145" s="18">
        <v>0.1080254610066067</v>
      </c>
      <c r="BB145" s="18">
        <v>9.7387338110077243E-2</v>
      </c>
      <c r="BD145" s="18">
        <v>0.11647337810158501</v>
      </c>
      <c r="BE145" s="18">
        <v>0.12240466408878151</v>
      </c>
      <c r="BF145" s="18">
        <v>8.3532677901386951E-2</v>
      </c>
      <c r="BG145" s="18">
        <v>9.8094226452624861E-2</v>
      </c>
      <c r="BH145" s="18">
        <v>7.0968709381684841E-2</v>
      </c>
      <c r="BI145" s="18">
        <v>8.0815723967501696E-2</v>
      </c>
      <c r="BJ145" s="18">
        <v>0.15197800539256351</v>
      </c>
      <c r="BL145" s="18">
        <v>0.10498447108798491</v>
      </c>
      <c r="BM145" s="18">
        <v>9.1885818310851269E-2</v>
      </c>
      <c r="BN145" s="18">
        <v>6.0311230778251963E-2</v>
      </c>
      <c r="BO145" s="18">
        <v>0.10840608102253101</v>
      </c>
      <c r="BP145" s="18">
        <v>0.14231118462892789</v>
      </c>
      <c r="BQ145" s="18">
        <v>0.1390898782022747</v>
      </c>
      <c r="BR145" s="18">
        <v>6.0765508091231782E-2</v>
      </c>
      <c r="BS145" s="18">
        <v>0.1157724310750164</v>
      </c>
      <c r="BU145" s="18">
        <v>0.1171752658790275</v>
      </c>
      <c r="BV145" s="18">
        <v>0.105320726415599</v>
      </c>
      <c r="BW145" s="18">
        <v>6.2552929180595629E-2</v>
      </c>
      <c r="BX145" s="18">
        <v>6.9042229020966212E-2</v>
      </c>
      <c r="BY145" s="18">
        <v>0.12438333950894789</v>
      </c>
      <c r="BZ145" s="18">
        <v>0.13670314610937881</v>
      </c>
      <c r="CA145" s="18">
        <v>9.6629830829345689E-2</v>
      </c>
      <c r="CB145" s="18">
        <v>8.0196079713866289E-2</v>
      </c>
      <c r="CC145" s="18">
        <v>0.105529769296587</v>
      </c>
    </row>
    <row r="146" spans="2:81" x14ac:dyDescent="0.35">
      <c r="B146" s="17" t="s">
        <v>98</v>
      </c>
      <c r="C146" s="18">
        <v>0.22673591033664781</v>
      </c>
      <c r="D146" s="18">
        <v>0.1916830685153264</v>
      </c>
      <c r="E146" s="18">
        <v>0.21703283776788321</v>
      </c>
      <c r="F146" s="18">
        <v>0.22056055770009689</v>
      </c>
      <c r="G146" s="18">
        <v>0.24717073355385399</v>
      </c>
      <c r="H146" s="18">
        <v>0.24005390100881641</v>
      </c>
      <c r="I146" s="18">
        <v>0.2313562573745532</v>
      </c>
      <c r="K146" s="18">
        <v>0.21425755295076149</v>
      </c>
      <c r="L146" s="18">
        <v>0.23954840469137231</v>
      </c>
      <c r="N146" s="18">
        <v>0.28003746888041448</v>
      </c>
      <c r="O146" s="18">
        <v>0.1084175268868289</v>
      </c>
      <c r="P146" s="18">
        <v>0.28951683753313351</v>
      </c>
      <c r="Q146" s="18">
        <v>0.16784068253107889</v>
      </c>
      <c r="R146" s="18">
        <v>0.17230612767961681</v>
      </c>
      <c r="S146" s="18">
        <v>0.18401922340537299</v>
      </c>
      <c r="T146" s="18">
        <v>0.2529026831065519</v>
      </c>
      <c r="U146" s="18">
        <v>0.2180508324062613</v>
      </c>
      <c r="V146" s="18">
        <v>0.22179554039263541</v>
      </c>
      <c r="W146" s="18">
        <v>0.24854170335287901</v>
      </c>
      <c r="X146" s="18">
        <v>0.24336523459408749</v>
      </c>
      <c r="Y146" s="18">
        <v>0.25675535179261449</v>
      </c>
      <c r="AA146" s="18">
        <v>0.25093326964493767</v>
      </c>
      <c r="AB146" s="18">
        <v>0.23634218766742951</v>
      </c>
      <c r="AC146" s="18">
        <v>0.1898958511515543</v>
      </c>
      <c r="AD146" s="18">
        <v>0.2223188648224233</v>
      </c>
      <c r="AF146" s="18">
        <v>0.1855876446361466</v>
      </c>
      <c r="AG146" s="18">
        <v>0.11968829647119029</v>
      </c>
      <c r="AH146" s="18">
        <v>0.17495099610359449</v>
      </c>
      <c r="AI146" s="18">
        <v>0.27280698210975762</v>
      </c>
      <c r="AJ146" s="18">
        <v>0.24997580298833169</v>
      </c>
      <c r="AK146" s="18">
        <v>0.20701494776784679</v>
      </c>
      <c r="AL146" s="18">
        <v>0.20249960266409919</v>
      </c>
      <c r="AM146" s="18">
        <v>0.23307251078666119</v>
      </c>
      <c r="AN146" s="18">
        <v>0.20659931863228631</v>
      </c>
      <c r="AO146" s="18">
        <v>0.22046492312742319</v>
      </c>
      <c r="AP146" s="18">
        <v>0.25762322483493127</v>
      </c>
      <c r="AQ146" s="18">
        <v>0.23727328885643401</v>
      </c>
      <c r="AR146" s="18">
        <v>0.35841025281536681</v>
      </c>
      <c r="AS146" s="18">
        <v>0.34799704269515042</v>
      </c>
      <c r="AT146" s="18">
        <v>0.26206067061309002</v>
      </c>
      <c r="AU146" s="18">
        <v>0.22330306381566539</v>
      </c>
      <c r="AV146" s="18">
        <v>0.123796316187364</v>
      </c>
      <c r="AX146" s="18">
        <v>0.23283961421299471</v>
      </c>
      <c r="AY146" s="18">
        <v>0.19447724467538219</v>
      </c>
      <c r="BA146" s="18">
        <v>0.22971533087198359</v>
      </c>
      <c r="BB146" s="18">
        <v>0.22120808059795199</v>
      </c>
      <c r="BD146" s="18">
        <v>0.20910054082600171</v>
      </c>
      <c r="BE146" s="18">
        <v>0.24256525373151441</v>
      </c>
      <c r="BF146" s="18">
        <v>0.23984592430616941</v>
      </c>
      <c r="BG146" s="18">
        <v>0.2162316902957149</v>
      </c>
      <c r="BH146" s="18">
        <v>0.23379903991007461</v>
      </c>
      <c r="BI146" s="18">
        <v>0.23698070971372209</v>
      </c>
      <c r="BJ146" s="18">
        <v>0.25010028094457548</v>
      </c>
      <c r="BL146" s="18">
        <v>0.20142489703428271</v>
      </c>
      <c r="BM146" s="18">
        <v>0.25471691071927949</v>
      </c>
      <c r="BN146" s="18">
        <v>0.26189318297150821</v>
      </c>
      <c r="BO146" s="18">
        <v>0.2308458705848416</v>
      </c>
      <c r="BP146" s="18">
        <v>0.17085675003972961</v>
      </c>
      <c r="BQ146" s="18">
        <v>0.26782944733710362</v>
      </c>
      <c r="BR146" s="18">
        <v>0.32669267814094449</v>
      </c>
      <c r="BS146" s="18">
        <v>0.2102600739303784</v>
      </c>
      <c r="BU146" s="18">
        <v>0.24539169959476859</v>
      </c>
      <c r="BV146" s="18">
        <v>0.24486562298994799</v>
      </c>
      <c r="BW146" s="18">
        <v>0.30252606368600682</v>
      </c>
      <c r="BX146" s="18">
        <v>0.20542058476484751</v>
      </c>
      <c r="BY146" s="18">
        <v>0.21661658381074211</v>
      </c>
      <c r="BZ146" s="18">
        <v>0.19428173558374731</v>
      </c>
      <c r="CA146" s="18">
        <v>0.2075122571578987</v>
      </c>
      <c r="CB146" s="18">
        <v>0.17862749240891149</v>
      </c>
      <c r="CC146" s="18">
        <v>0.18842956824951479</v>
      </c>
    </row>
    <row r="147" spans="2:81" ht="29" x14ac:dyDescent="0.35">
      <c r="B147" s="17" t="s">
        <v>99</v>
      </c>
      <c r="C147" s="18">
        <v>0.34547529516625058</v>
      </c>
      <c r="D147" s="18">
        <v>0.3444288490706422</v>
      </c>
      <c r="E147" s="18">
        <v>0.38126181753099392</v>
      </c>
      <c r="F147" s="18">
        <v>0.34293140879148021</v>
      </c>
      <c r="G147" s="18">
        <v>0.35784573391965141</v>
      </c>
      <c r="H147" s="18">
        <v>0.31604271540511569</v>
      </c>
      <c r="I147" s="18">
        <v>0.33424207904478259</v>
      </c>
      <c r="K147" s="18">
        <v>0.34984869909582123</v>
      </c>
      <c r="L147" s="18">
        <v>0.34308451220299929</v>
      </c>
      <c r="N147" s="18">
        <v>0.2943143206516784</v>
      </c>
      <c r="O147" s="18">
        <v>0.35361813052454449</v>
      </c>
      <c r="P147" s="18">
        <v>0.27133017789786879</v>
      </c>
      <c r="Q147" s="18">
        <v>0.31664614983084821</v>
      </c>
      <c r="R147" s="18">
        <v>0.41188785864282917</v>
      </c>
      <c r="S147" s="18">
        <v>0.34274321310812222</v>
      </c>
      <c r="T147" s="18">
        <v>0.38055717134743788</v>
      </c>
      <c r="U147" s="18">
        <v>0.35182916344621568</v>
      </c>
      <c r="V147" s="18">
        <v>0.32847324598645039</v>
      </c>
      <c r="W147" s="18">
        <v>0.36648815054165901</v>
      </c>
      <c r="X147" s="18">
        <v>0.35311239185255272</v>
      </c>
      <c r="Y147" s="18">
        <v>0.31329788072517112</v>
      </c>
      <c r="AA147" s="18">
        <v>0.36251357165065567</v>
      </c>
      <c r="AB147" s="18">
        <v>0.32972907057946399</v>
      </c>
      <c r="AC147" s="18">
        <v>0.37122993624844119</v>
      </c>
      <c r="AD147" s="18">
        <v>0.32347908153046712</v>
      </c>
      <c r="AF147" s="18">
        <v>0.2810833882752804</v>
      </c>
      <c r="AG147" s="18">
        <v>0.29547171673331951</v>
      </c>
      <c r="AH147" s="18">
        <v>0.26837566353268549</v>
      </c>
      <c r="AI147" s="18">
        <v>0.34192311975399547</v>
      </c>
      <c r="AJ147" s="18">
        <v>0.34300449658209381</v>
      </c>
      <c r="AK147" s="18">
        <v>0.37777983449534608</v>
      </c>
      <c r="AL147" s="18">
        <v>0.34838467239320658</v>
      </c>
      <c r="AM147" s="18">
        <v>0.4429187408410184</v>
      </c>
      <c r="AN147" s="18">
        <v>0.38305167556230002</v>
      </c>
      <c r="AO147" s="18">
        <v>0.35685789833730408</v>
      </c>
      <c r="AP147" s="18">
        <v>0.34233082937909548</v>
      </c>
      <c r="AQ147" s="18">
        <v>0.31332790738410249</v>
      </c>
      <c r="AR147" s="18">
        <v>0.29873584364159211</v>
      </c>
      <c r="AS147" s="18">
        <v>0.3347339549554938</v>
      </c>
      <c r="AT147" s="18">
        <v>0.32630130769398202</v>
      </c>
      <c r="AU147" s="18">
        <v>0.36297755976034057</v>
      </c>
      <c r="AV147" s="18">
        <v>0.29650663029498647</v>
      </c>
      <c r="AX147" s="18">
        <v>0.34193793468078021</v>
      </c>
      <c r="AY147" s="18">
        <v>0.36521088760229548</v>
      </c>
      <c r="BA147" s="18">
        <v>0.34733569763735422</v>
      </c>
      <c r="BB147" s="18">
        <v>0.34202362126397962</v>
      </c>
      <c r="BD147" s="18">
        <v>0.34563598665939588</v>
      </c>
      <c r="BE147" s="18">
        <v>0.33089999873222808</v>
      </c>
      <c r="BF147" s="18">
        <v>0.3179299866391927</v>
      </c>
      <c r="BG147" s="18">
        <v>0.36894441877823148</v>
      </c>
      <c r="BH147" s="18">
        <v>0.36804604013144337</v>
      </c>
      <c r="BI147" s="18">
        <v>0.4025136384361927</v>
      </c>
      <c r="BJ147" s="18">
        <v>0.24880750816541891</v>
      </c>
      <c r="BL147" s="18">
        <v>0.33243794121474718</v>
      </c>
      <c r="BM147" s="18">
        <v>0.34766303395124609</v>
      </c>
      <c r="BN147" s="18">
        <v>0.37510356248060339</v>
      </c>
      <c r="BO147" s="18">
        <v>0.34911687771811611</v>
      </c>
      <c r="BP147" s="18">
        <v>0.3408143428214549</v>
      </c>
      <c r="BQ147" s="18">
        <v>0.32074031576318468</v>
      </c>
      <c r="BR147" s="18">
        <v>0.28910922885766233</v>
      </c>
      <c r="BS147" s="18">
        <v>0.35535967290840148</v>
      </c>
      <c r="BU147" s="18">
        <v>0.33923113618149192</v>
      </c>
      <c r="BV147" s="18">
        <v>0.36369151962361801</v>
      </c>
      <c r="BW147" s="18">
        <v>0.34794912861984378</v>
      </c>
      <c r="BX147" s="18">
        <v>0.35758282825665372</v>
      </c>
      <c r="BY147" s="18">
        <v>0.34097512586852508</v>
      </c>
      <c r="BZ147" s="18">
        <v>0.34604297139605489</v>
      </c>
      <c r="CA147" s="18">
        <v>0.29491354325955871</v>
      </c>
      <c r="CB147" s="18">
        <v>0.3144933327633509</v>
      </c>
      <c r="CC147" s="18">
        <v>0.38529310493318131</v>
      </c>
    </row>
    <row r="148" spans="2:81" x14ac:dyDescent="0.35">
      <c r="B148" s="17" t="s">
        <v>100</v>
      </c>
      <c r="C148" s="18">
        <v>0.17673874982179691</v>
      </c>
      <c r="D148" s="18">
        <v>0.19447375533491029</v>
      </c>
      <c r="E148" s="18">
        <v>0.2111357650661429</v>
      </c>
      <c r="F148" s="18">
        <v>0.1971292096163921</v>
      </c>
      <c r="G148" s="18">
        <v>0.13280174680753701</v>
      </c>
      <c r="H148" s="18">
        <v>0.1662546301105387</v>
      </c>
      <c r="I148" s="18">
        <v>0.1653412391055756</v>
      </c>
      <c r="K148" s="18">
        <v>0.17853967300817289</v>
      </c>
      <c r="L148" s="18">
        <v>0.1720390183364173</v>
      </c>
      <c r="N148" s="18">
        <v>0.22188850424630061</v>
      </c>
      <c r="O148" s="18">
        <v>0.2218200545930934</v>
      </c>
      <c r="P148" s="18">
        <v>0.12708608028419871</v>
      </c>
      <c r="Q148" s="18">
        <v>0.19657560661016321</v>
      </c>
      <c r="R148" s="18">
        <v>0.17018136926580391</v>
      </c>
      <c r="S148" s="18">
        <v>0.2244119140776468</v>
      </c>
      <c r="T148" s="18">
        <v>0.17304895696113229</v>
      </c>
      <c r="U148" s="18">
        <v>0.1665799755389491</v>
      </c>
      <c r="V148" s="18">
        <v>0.19393147052339019</v>
      </c>
      <c r="W148" s="18">
        <v>0.1594986971924619</v>
      </c>
      <c r="X148" s="18">
        <v>0.16445535606746869</v>
      </c>
      <c r="Y148" s="18">
        <v>0.1322232217698151</v>
      </c>
      <c r="AA148" s="18">
        <v>0.19495639984397931</v>
      </c>
      <c r="AB148" s="18">
        <v>0.1627189302343604</v>
      </c>
      <c r="AC148" s="18">
        <v>0.18957071158921501</v>
      </c>
      <c r="AD148" s="18">
        <v>0.1591885946763105</v>
      </c>
      <c r="AF148" s="18">
        <v>0.13496330919921451</v>
      </c>
      <c r="AG148" s="18">
        <v>0.19792507134252821</v>
      </c>
      <c r="AH148" s="18">
        <v>0.1958082208881842</v>
      </c>
      <c r="AI148" s="18">
        <v>0.14096431071422311</v>
      </c>
      <c r="AJ148" s="18">
        <v>0.17962282043997749</v>
      </c>
      <c r="AK148" s="18">
        <v>0.1607077068607535</v>
      </c>
      <c r="AL148" s="18">
        <v>0.16582986732823229</v>
      </c>
      <c r="AM148" s="18">
        <v>9.8091918783744209E-2</v>
      </c>
      <c r="AN148" s="18">
        <v>0.19171404108303489</v>
      </c>
      <c r="AO148" s="18">
        <v>0.19701134820741439</v>
      </c>
      <c r="AP148" s="18">
        <v>0.1585074610305966</v>
      </c>
      <c r="AQ148" s="18">
        <v>0.20107512317415341</v>
      </c>
      <c r="AR148" s="18">
        <v>0.1469113066796269</v>
      </c>
      <c r="AS148" s="18">
        <v>0.15034957123910639</v>
      </c>
      <c r="AT148" s="18">
        <v>0.26022662461724222</v>
      </c>
      <c r="AU148" s="18">
        <v>0.24794806799977481</v>
      </c>
      <c r="AV148" s="18">
        <v>0.25767017242545981</v>
      </c>
      <c r="AX148" s="18">
        <v>0.16544606032366621</v>
      </c>
      <c r="AY148" s="18">
        <v>0.2330208947827033</v>
      </c>
      <c r="BA148" s="18">
        <v>0.17876584290771971</v>
      </c>
      <c r="BB148" s="18">
        <v>0.17297780862179729</v>
      </c>
      <c r="BD148" s="18">
        <v>0.1578971285077215</v>
      </c>
      <c r="BE148" s="18">
        <v>0.16312047547027661</v>
      </c>
      <c r="BF148" s="18">
        <v>0.1914312282121067</v>
      </c>
      <c r="BG148" s="18">
        <v>0.1816356323305891</v>
      </c>
      <c r="BH148" s="18">
        <v>0.2238265765953695</v>
      </c>
      <c r="BI148" s="18">
        <v>0.17306803825622619</v>
      </c>
      <c r="BJ148" s="18">
        <v>0.15206460578523109</v>
      </c>
      <c r="BL148" s="18">
        <v>0.19172990516830171</v>
      </c>
      <c r="BM148" s="18">
        <v>0.19065317121691189</v>
      </c>
      <c r="BN148" s="18">
        <v>0.18355779443150311</v>
      </c>
      <c r="BO148" s="18">
        <v>0.19005353571534839</v>
      </c>
      <c r="BP148" s="18">
        <v>0.16921685914444609</v>
      </c>
      <c r="BQ148" s="18">
        <v>0.1720927569927144</v>
      </c>
      <c r="BR148" s="18">
        <v>0.14397317524471381</v>
      </c>
      <c r="BS148" s="18">
        <v>0.14181467764392289</v>
      </c>
      <c r="BU148" s="18">
        <v>0.18749327859934969</v>
      </c>
      <c r="BV148" s="18">
        <v>0.1821277879434699</v>
      </c>
      <c r="BW148" s="18">
        <v>0.17108850484384169</v>
      </c>
      <c r="BX148" s="18">
        <v>0.21928543484454291</v>
      </c>
      <c r="BY148" s="18">
        <v>0.14842971691574719</v>
      </c>
      <c r="BZ148" s="18">
        <v>0.17574963020072279</v>
      </c>
      <c r="CA148" s="18">
        <v>0.17527440597199781</v>
      </c>
      <c r="CB148" s="18">
        <v>0.21939734760511451</v>
      </c>
      <c r="CC148" s="18">
        <v>0.1268278119860517</v>
      </c>
    </row>
    <row r="149" spans="2:81" x14ac:dyDescent="0.35">
      <c r="B149" s="17" t="s">
        <v>101</v>
      </c>
      <c r="C149" s="18">
        <v>0.1160868002486153</v>
      </c>
      <c r="D149" s="18">
        <v>0.108155078085447</v>
      </c>
      <c r="E149" s="18">
        <v>7.6784099043573542E-2</v>
      </c>
      <c r="F149" s="18">
        <v>8.8694835962000035E-2</v>
      </c>
      <c r="G149" s="18">
        <v>0.123183331046825</v>
      </c>
      <c r="H149" s="18">
        <v>0.1202535340235262</v>
      </c>
      <c r="I149" s="18">
        <v>0.15957988685742031</v>
      </c>
      <c r="K149" s="18">
        <v>0.1234267785660812</v>
      </c>
      <c r="L149" s="18">
        <v>0.1097828969175324</v>
      </c>
      <c r="N149" s="18">
        <v>6.5042397788363376E-2</v>
      </c>
      <c r="O149" s="18">
        <v>0.2014592801015552</v>
      </c>
      <c r="P149" s="18">
        <v>0.18048198911231461</v>
      </c>
      <c r="Q149" s="18">
        <v>0.14311071965570871</v>
      </c>
      <c r="R149" s="18">
        <v>0.1213303349474345</v>
      </c>
      <c r="S149" s="18">
        <v>0.12504128981404269</v>
      </c>
      <c r="T149" s="18">
        <v>6.1068006502466417E-2</v>
      </c>
      <c r="U149" s="18">
        <v>0.13652314476011609</v>
      </c>
      <c r="V149" s="18">
        <v>0.1238266043289656</v>
      </c>
      <c r="W149" s="18">
        <v>0.1002036452897114</v>
      </c>
      <c r="X149" s="18">
        <v>9.1486952459608639E-2</v>
      </c>
      <c r="Y149" s="18">
        <v>0.1376722145468314</v>
      </c>
      <c r="AA149" s="18">
        <v>9.8592597329396112E-2</v>
      </c>
      <c r="AB149" s="18">
        <v>0.13292933739615301</v>
      </c>
      <c r="AC149" s="18">
        <v>0.13031617791731151</v>
      </c>
      <c r="AD149" s="18">
        <v>0.10438304787066111</v>
      </c>
      <c r="AF149" s="18">
        <v>0.1035132713134098</v>
      </c>
      <c r="AG149" s="18">
        <v>9.537083924935344E-2</v>
      </c>
      <c r="AH149" s="18">
        <v>0.14812531206674459</v>
      </c>
      <c r="AI149" s="18">
        <v>0.12626537375692301</v>
      </c>
      <c r="AJ149" s="18">
        <v>0.1038841787826378</v>
      </c>
      <c r="AK149" s="18">
        <v>9.9841878521164509E-2</v>
      </c>
      <c r="AL149" s="18">
        <v>0.12054169417123101</v>
      </c>
      <c r="AM149" s="18">
        <v>0.1115841762831416</v>
      </c>
      <c r="AN149" s="18">
        <v>0.101387295701238</v>
      </c>
      <c r="AO149" s="18">
        <v>0.16864047587534101</v>
      </c>
      <c r="AP149" s="18">
        <v>0.14383760011480301</v>
      </c>
      <c r="AQ149" s="18">
        <v>0.1145940444217815</v>
      </c>
      <c r="AR149" s="18">
        <v>0.1032070913854817</v>
      </c>
      <c r="AS149" s="18">
        <v>8.4523405103756902E-2</v>
      </c>
      <c r="AT149" s="18">
        <v>3.9512855111931353E-2</v>
      </c>
      <c r="AU149" s="18">
        <v>6.8494035629575054E-2</v>
      </c>
      <c r="AV149" s="18">
        <v>0.18033798305744669</v>
      </c>
      <c r="AX149" s="18">
        <v>0.1165181918365525</v>
      </c>
      <c r="AY149" s="18">
        <v>0.1145701558114037</v>
      </c>
      <c r="BA149" s="18">
        <v>0.12013342847999429</v>
      </c>
      <c r="BB149" s="18">
        <v>0.1085789403766815</v>
      </c>
      <c r="BD149" s="18">
        <v>0.1379713838227751</v>
      </c>
      <c r="BE149" s="18">
        <v>9.6182886666283926E-2</v>
      </c>
      <c r="BF149" s="18">
        <v>0.14589987342110511</v>
      </c>
      <c r="BG149" s="18">
        <v>0.1234347468216026</v>
      </c>
      <c r="BH149" s="18">
        <v>8.2579045744730503E-2</v>
      </c>
      <c r="BI149" s="18">
        <v>6.1592900606558233E-2</v>
      </c>
      <c r="BJ149" s="18">
        <v>8.9391361943028644E-2</v>
      </c>
      <c r="BL149" s="18">
        <v>0.1501846860113781</v>
      </c>
      <c r="BM149" s="18">
        <v>0.1066794675422347</v>
      </c>
      <c r="BN149" s="18">
        <v>9.7605623799524741E-2</v>
      </c>
      <c r="BO149" s="18">
        <v>5.5186740094165507E-2</v>
      </c>
      <c r="BP149" s="18">
        <v>0.15289541912464849</v>
      </c>
      <c r="BQ149" s="18">
        <v>5.3811343185076757E-2</v>
      </c>
      <c r="BR149" s="18">
        <v>4.171483816421629E-2</v>
      </c>
      <c r="BS149" s="18">
        <v>0.1142017686187186</v>
      </c>
      <c r="BU149" s="18">
        <v>0.1038267740281571</v>
      </c>
      <c r="BV149" s="18">
        <v>9.7919340856859841E-2</v>
      </c>
      <c r="BW149" s="18">
        <v>9.0370842183110839E-2</v>
      </c>
      <c r="BX149" s="18">
        <v>9.6827440062112774E-2</v>
      </c>
      <c r="BY149" s="18">
        <v>0.1465564526744296</v>
      </c>
      <c r="BZ149" s="18">
        <v>4.828779484428971E-2</v>
      </c>
      <c r="CA149" s="18">
        <v>0.13261231481054181</v>
      </c>
      <c r="CB149" s="18">
        <v>0.11464556177164301</v>
      </c>
      <c r="CC149" s="18">
        <v>0.18660429298607659</v>
      </c>
    </row>
    <row r="150" spans="2:81" x14ac:dyDescent="0.35">
      <c r="B150" s="17" t="s">
        <v>102</v>
      </c>
      <c r="C150" s="18">
        <v>3.0663481006774788E-2</v>
      </c>
      <c r="D150" s="18">
        <v>8.7277091145656571E-2</v>
      </c>
      <c r="E150" s="18">
        <v>2.9777128357119629E-2</v>
      </c>
      <c r="F150" s="18">
        <v>3.0210191491086748E-2</v>
      </c>
      <c r="G150" s="18">
        <v>2.1553173934505239E-2</v>
      </c>
      <c r="H150" s="18">
        <v>3.0132145369022381E-2</v>
      </c>
      <c r="I150" s="18">
        <v>1.280801247931812E-2</v>
      </c>
      <c r="K150" s="18">
        <v>2.827410135442272E-2</v>
      </c>
      <c r="L150" s="18">
        <v>3.1998193385105671E-2</v>
      </c>
      <c r="N150" s="18">
        <v>1.2353258916721409E-2</v>
      </c>
      <c r="O150" s="18">
        <v>1.4822224436907399E-2</v>
      </c>
      <c r="P150" s="18">
        <v>4.0820153353981703E-2</v>
      </c>
      <c r="Q150" s="18">
        <v>5.3644178087120971E-2</v>
      </c>
      <c r="R150" s="18">
        <v>2.3509705891075951E-2</v>
      </c>
      <c r="S150" s="18">
        <v>1.3129157605489831E-2</v>
      </c>
      <c r="T150" s="18">
        <v>4.4090163246845858E-2</v>
      </c>
      <c r="U150" s="18">
        <v>2.2227568385321941E-2</v>
      </c>
      <c r="V150" s="18">
        <v>3.7314380404622233E-2</v>
      </c>
      <c r="W150" s="18">
        <v>4.707926189524983E-2</v>
      </c>
      <c r="X150" s="18">
        <v>1.6459178961645081E-2</v>
      </c>
      <c r="Y150" s="18">
        <v>3.704699903017647E-2</v>
      </c>
      <c r="AA150" s="18">
        <v>5.4900633075385423E-3</v>
      </c>
      <c r="AB150" s="18">
        <v>3.8611183524656853E-2</v>
      </c>
      <c r="AC150" s="18">
        <v>2.108405077138745E-2</v>
      </c>
      <c r="AD150" s="18">
        <v>5.7020350712206957E-2</v>
      </c>
      <c r="AF150" s="18">
        <v>0.15222099835255551</v>
      </c>
      <c r="AG150" s="18">
        <v>7.875309907499764E-2</v>
      </c>
      <c r="AH150" s="18">
        <v>3.7716157464339532E-2</v>
      </c>
      <c r="AI150" s="18">
        <v>1.5749453470481161E-2</v>
      </c>
      <c r="AJ150" s="18">
        <v>4.5187361993735499E-2</v>
      </c>
      <c r="AK150" s="18">
        <v>3.8743244392939982E-2</v>
      </c>
      <c r="AL150" s="18">
        <v>2.1258175987372709E-2</v>
      </c>
      <c r="AM150" s="18">
        <v>2.687906132669144E-2</v>
      </c>
      <c r="AN150" s="18">
        <v>0</v>
      </c>
      <c r="AO150" s="18">
        <v>1.48754408998342E-2</v>
      </c>
      <c r="AP150" s="18">
        <v>1.9011196102649119E-2</v>
      </c>
      <c r="AQ150" s="18">
        <v>8.9341058336544956E-3</v>
      </c>
      <c r="AR150" s="18">
        <v>1.107795274628832E-2</v>
      </c>
      <c r="AS150" s="18">
        <v>0</v>
      </c>
      <c r="AT150" s="18">
        <v>0</v>
      </c>
      <c r="AU150" s="18">
        <v>2.3515910885521161E-2</v>
      </c>
      <c r="AV150" s="18">
        <v>0.12811952437405369</v>
      </c>
      <c r="AX150" s="18">
        <v>2.9735876301483909E-2</v>
      </c>
      <c r="AY150" s="18">
        <v>3.362661731794224E-2</v>
      </c>
      <c r="BA150" s="18">
        <v>1.6024239096341521E-2</v>
      </c>
      <c r="BB150" s="18">
        <v>5.7824211029512428E-2</v>
      </c>
      <c r="BD150" s="18">
        <v>3.2921582082520648E-2</v>
      </c>
      <c r="BE150" s="18">
        <v>4.4826721310915342E-2</v>
      </c>
      <c r="BF150" s="18">
        <v>2.136030952003912E-2</v>
      </c>
      <c r="BG150" s="18">
        <v>1.165928532123695E-2</v>
      </c>
      <c r="BH150" s="18">
        <v>2.0780588236697109E-2</v>
      </c>
      <c r="BI150" s="18">
        <v>4.5028989019798869E-2</v>
      </c>
      <c r="BJ150" s="18">
        <v>0.10765823776918231</v>
      </c>
      <c r="BL150" s="18">
        <v>1.9238099483305179E-2</v>
      </c>
      <c r="BM150" s="18">
        <v>8.4015982594763533E-3</v>
      </c>
      <c r="BN150" s="18">
        <v>2.1528605538608608E-2</v>
      </c>
      <c r="BO150" s="18">
        <v>6.6390894864997552E-2</v>
      </c>
      <c r="BP150" s="18">
        <v>2.390544424079313E-2</v>
      </c>
      <c r="BQ150" s="18">
        <v>4.6436258519646112E-2</v>
      </c>
      <c r="BR150" s="18">
        <v>0.13774457150123121</v>
      </c>
      <c r="BS150" s="18">
        <v>6.2591375823562237E-2</v>
      </c>
      <c r="BU150" s="18">
        <v>6.88184571720516E-3</v>
      </c>
      <c r="BV150" s="18">
        <v>6.0750021705052474E-3</v>
      </c>
      <c r="BW150" s="18">
        <v>2.5512531486601289E-2</v>
      </c>
      <c r="BX150" s="18">
        <v>5.1841483050876963E-2</v>
      </c>
      <c r="BY150" s="18">
        <v>2.3038781221608049E-2</v>
      </c>
      <c r="BZ150" s="18">
        <v>9.8934721865806527E-2</v>
      </c>
      <c r="CA150" s="18">
        <v>9.3057647970657256E-2</v>
      </c>
      <c r="CB150" s="18">
        <v>9.2640185737113842E-2</v>
      </c>
      <c r="CC150" s="18">
        <v>7.3154525485885349E-3</v>
      </c>
    </row>
    <row r="152" spans="2:81" ht="72.5" x14ac:dyDescent="0.35">
      <c r="B152" s="14" t="s">
        <v>115</v>
      </c>
    </row>
    <row r="153" spans="2:81" x14ac:dyDescent="0.35">
      <c r="B153" s="15" t="s">
        <v>17</v>
      </c>
    </row>
    <row r="154" spans="2:81" x14ac:dyDescent="0.35">
      <c r="B154" s="11" t="s">
        <v>95</v>
      </c>
      <c r="C154" s="16">
        <v>1906</v>
      </c>
      <c r="D154" s="16">
        <v>245</v>
      </c>
      <c r="E154" s="16">
        <v>322</v>
      </c>
      <c r="F154" s="16">
        <v>330</v>
      </c>
      <c r="G154" s="16">
        <v>336</v>
      </c>
      <c r="H154" s="16">
        <v>276</v>
      </c>
      <c r="I154" s="16">
        <v>397</v>
      </c>
      <c r="K154" s="16">
        <v>942</v>
      </c>
      <c r="L154" s="16">
        <v>959</v>
      </c>
      <c r="N154" s="16">
        <v>158</v>
      </c>
      <c r="O154" s="16">
        <v>63</v>
      </c>
      <c r="P154" s="16">
        <v>96</v>
      </c>
      <c r="Q154" s="16">
        <v>78</v>
      </c>
      <c r="R154" s="16">
        <v>211</v>
      </c>
      <c r="S154" s="16">
        <v>156</v>
      </c>
      <c r="T154" s="16">
        <v>138</v>
      </c>
      <c r="U154" s="16">
        <v>178</v>
      </c>
      <c r="V154" s="16">
        <v>270</v>
      </c>
      <c r="W154" s="16">
        <v>232</v>
      </c>
      <c r="X154" s="16">
        <v>160</v>
      </c>
      <c r="Y154" s="16">
        <v>166</v>
      </c>
      <c r="AA154" s="16">
        <v>527</v>
      </c>
      <c r="AB154" s="16">
        <v>481</v>
      </c>
      <c r="AC154" s="16">
        <v>429</v>
      </c>
      <c r="AD154" s="16">
        <v>463</v>
      </c>
      <c r="AF154" s="16">
        <v>27</v>
      </c>
      <c r="AG154" s="16">
        <v>98</v>
      </c>
      <c r="AH154" s="16">
        <v>113</v>
      </c>
      <c r="AI154" s="16">
        <v>112</v>
      </c>
      <c r="AJ154" s="16">
        <v>174</v>
      </c>
      <c r="AK154" s="16">
        <v>207</v>
      </c>
      <c r="AL154" s="16">
        <v>170</v>
      </c>
      <c r="AM154" s="16">
        <v>133</v>
      </c>
      <c r="AN154" s="16">
        <v>100</v>
      </c>
      <c r="AO154" s="16">
        <v>131</v>
      </c>
      <c r="AP154" s="16">
        <v>193</v>
      </c>
      <c r="AQ154" s="16">
        <v>93</v>
      </c>
      <c r="AR154" s="16">
        <v>79</v>
      </c>
      <c r="AS154" s="16">
        <v>47</v>
      </c>
      <c r="AT154" s="16">
        <v>48</v>
      </c>
      <c r="AU154" s="16">
        <v>122</v>
      </c>
      <c r="AV154" s="16">
        <v>59</v>
      </c>
      <c r="AX154" s="16">
        <v>1557</v>
      </c>
      <c r="AY154" s="16">
        <v>338</v>
      </c>
      <c r="BA154" s="16">
        <v>1221</v>
      </c>
      <c r="BB154" s="16">
        <v>685</v>
      </c>
      <c r="BD154" s="16">
        <v>474</v>
      </c>
      <c r="BE154" s="16">
        <v>416</v>
      </c>
      <c r="BF154" s="16">
        <v>224</v>
      </c>
      <c r="BG154" s="16">
        <v>439</v>
      </c>
      <c r="BH154" s="16">
        <v>242</v>
      </c>
      <c r="BI154" s="16">
        <v>51</v>
      </c>
      <c r="BJ154" s="16">
        <v>60</v>
      </c>
      <c r="BL154" s="16">
        <v>334</v>
      </c>
      <c r="BM154" s="16">
        <v>619</v>
      </c>
      <c r="BN154" s="16">
        <v>136</v>
      </c>
      <c r="BO154" s="16">
        <v>105</v>
      </c>
      <c r="BP154" s="16">
        <v>257</v>
      </c>
      <c r="BQ154" s="16">
        <v>42</v>
      </c>
      <c r="BR154" s="16">
        <v>49</v>
      </c>
      <c r="BS154" s="16">
        <v>364</v>
      </c>
      <c r="BU154" s="16">
        <v>279</v>
      </c>
      <c r="BV154" s="16">
        <v>479</v>
      </c>
      <c r="BW154" s="16">
        <v>122</v>
      </c>
      <c r="BX154" s="16">
        <v>151</v>
      </c>
      <c r="BY154" s="16">
        <v>421</v>
      </c>
      <c r="BZ154" s="16">
        <v>64</v>
      </c>
      <c r="CA154" s="16">
        <v>123</v>
      </c>
      <c r="CB154" s="16">
        <v>156</v>
      </c>
      <c r="CC154" s="16">
        <v>111</v>
      </c>
    </row>
    <row r="155" spans="2:81" x14ac:dyDescent="0.35">
      <c r="B155" s="12" t="s">
        <v>96</v>
      </c>
      <c r="C155" s="16">
        <v>1910</v>
      </c>
      <c r="D155" s="16">
        <v>202</v>
      </c>
      <c r="E155" s="16">
        <v>325</v>
      </c>
      <c r="F155" s="16">
        <v>324</v>
      </c>
      <c r="G155" s="16">
        <v>294</v>
      </c>
      <c r="H155" s="16">
        <v>309</v>
      </c>
      <c r="I155" s="16">
        <v>457</v>
      </c>
      <c r="K155" s="16">
        <v>921</v>
      </c>
      <c r="L155" s="16">
        <v>983</v>
      </c>
      <c r="N155" s="16">
        <v>157</v>
      </c>
      <c r="O155" s="16">
        <v>52</v>
      </c>
      <c r="P155" s="16">
        <v>89</v>
      </c>
      <c r="Q155" s="16">
        <v>77</v>
      </c>
      <c r="R155" s="16">
        <v>212</v>
      </c>
      <c r="S155" s="16">
        <v>155</v>
      </c>
      <c r="T155" s="16">
        <v>140</v>
      </c>
      <c r="U155" s="16">
        <v>167</v>
      </c>
      <c r="V155" s="16">
        <v>248</v>
      </c>
      <c r="W155" s="16">
        <v>264</v>
      </c>
      <c r="X155" s="16">
        <v>165</v>
      </c>
      <c r="Y155" s="16">
        <v>180</v>
      </c>
      <c r="AA155" s="16">
        <v>514</v>
      </c>
      <c r="AB155" s="16">
        <v>496</v>
      </c>
      <c r="AC155" s="16">
        <v>419</v>
      </c>
      <c r="AD155" s="16">
        <v>477</v>
      </c>
      <c r="AF155" s="16">
        <v>25</v>
      </c>
      <c r="AG155" s="16">
        <v>96</v>
      </c>
      <c r="AH155" s="16">
        <v>115</v>
      </c>
      <c r="AI155" s="16">
        <v>117</v>
      </c>
      <c r="AJ155" s="16">
        <v>175</v>
      </c>
      <c r="AK155" s="16">
        <v>213</v>
      </c>
      <c r="AL155" s="16">
        <v>169</v>
      </c>
      <c r="AM155" s="16">
        <v>134</v>
      </c>
      <c r="AN155" s="16">
        <v>99</v>
      </c>
      <c r="AO155" s="16">
        <v>131</v>
      </c>
      <c r="AP155" s="16">
        <v>193</v>
      </c>
      <c r="AQ155" s="16">
        <v>94</v>
      </c>
      <c r="AR155" s="16">
        <v>79</v>
      </c>
      <c r="AS155" s="16">
        <v>46</v>
      </c>
      <c r="AT155" s="16">
        <v>46</v>
      </c>
      <c r="AU155" s="16">
        <v>118</v>
      </c>
      <c r="AV155" s="16">
        <v>59</v>
      </c>
      <c r="AX155" s="16">
        <v>1583</v>
      </c>
      <c r="AY155" s="16">
        <v>316</v>
      </c>
      <c r="BA155" s="16">
        <v>1241</v>
      </c>
      <c r="BB155" s="16">
        <v>669</v>
      </c>
      <c r="BD155" s="16">
        <v>490</v>
      </c>
      <c r="BE155" s="16">
        <v>410</v>
      </c>
      <c r="BF155" s="16">
        <v>226</v>
      </c>
      <c r="BG155" s="16">
        <v>430</v>
      </c>
      <c r="BH155" s="16">
        <v>237</v>
      </c>
      <c r="BI155" s="16">
        <v>51</v>
      </c>
      <c r="BJ155" s="16">
        <v>65</v>
      </c>
      <c r="BL155" s="16">
        <v>349</v>
      </c>
      <c r="BM155" s="16">
        <v>614</v>
      </c>
      <c r="BN155" s="16">
        <v>143</v>
      </c>
      <c r="BO155" s="16">
        <v>101</v>
      </c>
      <c r="BP155" s="16">
        <v>257</v>
      </c>
      <c r="BQ155" s="16">
        <v>42</v>
      </c>
      <c r="BR155" s="16">
        <v>47</v>
      </c>
      <c r="BS155" s="16">
        <v>356</v>
      </c>
      <c r="BU155" s="16">
        <v>288</v>
      </c>
      <c r="BV155" s="16">
        <v>472</v>
      </c>
      <c r="BW155" s="16">
        <v>126</v>
      </c>
      <c r="BX155" s="16">
        <v>142</v>
      </c>
      <c r="BY155" s="16">
        <v>432</v>
      </c>
      <c r="BZ155" s="16">
        <v>64</v>
      </c>
      <c r="CA155" s="16">
        <v>123</v>
      </c>
      <c r="CB155" s="16">
        <v>159</v>
      </c>
      <c r="CC155" s="16">
        <v>106</v>
      </c>
    </row>
    <row r="156" spans="2:81" x14ac:dyDescent="0.35">
      <c r="B156" s="17" t="s">
        <v>97</v>
      </c>
      <c r="C156" s="18">
        <v>5.5665279807148048E-2</v>
      </c>
      <c r="D156" s="18">
        <v>5.7429269124893489E-2</v>
      </c>
      <c r="E156" s="18">
        <v>6.0412158483279063E-2</v>
      </c>
      <c r="F156" s="18">
        <v>5.5241922804594577E-2</v>
      </c>
      <c r="G156" s="18">
        <v>6.5510497681539381E-2</v>
      </c>
      <c r="H156" s="18">
        <v>6.4464696527947202E-2</v>
      </c>
      <c r="I156" s="18">
        <v>3.9525413138141292E-2</v>
      </c>
      <c r="K156" s="18">
        <v>5.7362611703468437E-2</v>
      </c>
      <c r="L156" s="18">
        <v>5.4349944805993228E-2</v>
      </c>
      <c r="N156" s="18">
        <v>5.4715344144467902E-2</v>
      </c>
      <c r="O156" s="18">
        <v>1.4183520368796E-2</v>
      </c>
      <c r="P156" s="18">
        <v>4.0739430900376003E-2</v>
      </c>
      <c r="Q156" s="18">
        <v>5.5026504931442052E-2</v>
      </c>
      <c r="R156" s="18">
        <v>5.8768161597694719E-2</v>
      </c>
      <c r="S156" s="18">
        <v>7.5333843679053977E-2</v>
      </c>
      <c r="T156" s="18">
        <v>5.64006334613689E-2</v>
      </c>
      <c r="U156" s="18">
        <v>6.1599594623946048E-2</v>
      </c>
      <c r="V156" s="18">
        <v>4.6573599543723913E-2</v>
      </c>
      <c r="W156" s="18">
        <v>3.5559546743670567E-2</v>
      </c>
      <c r="X156" s="18">
        <v>7.8268943855870812E-2</v>
      </c>
      <c r="Y156" s="18">
        <v>7.0756489922509408E-2</v>
      </c>
      <c r="AA156" s="18">
        <v>5.2281344989930797E-2</v>
      </c>
      <c r="AB156" s="18">
        <v>4.7237663068923623E-2</v>
      </c>
      <c r="AC156" s="18">
        <v>5.5912746293257772E-2</v>
      </c>
      <c r="AD156" s="18">
        <v>6.8278705303520149E-2</v>
      </c>
      <c r="AF156" s="18">
        <v>0.1138915996521854</v>
      </c>
      <c r="AG156" s="18">
        <v>0.137546106038236</v>
      </c>
      <c r="AH156" s="18">
        <v>6.0234453139352703E-2</v>
      </c>
      <c r="AI156" s="18">
        <v>4.4897824634026411E-2</v>
      </c>
      <c r="AJ156" s="18">
        <v>4.1984885178539287E-2</v>
      </c>
      <c r="AK156" s="18">
        <v>6.7802488314415668E-2</v>
      </c>
      <c r="AL156" s="18">
        <v>7.2953996861843576E-2</v>
      </c>
      <c r="AM156" s="18">
        <v>3.7290862059582777E-2</v>
      </c>
      <c r="AN156" s="18">
        <v>5.1646676411127378E-2</v>
      </c>
      <c r="AO156" s="18">
        <v>2.327709675977346E-2</v>
      </c>
      <c r="AP156" s="18">
        <v>4.7920369889469898E-2</v>
      </c>
      <c r="AQ156" s="18">
        <v>2.9579384340443361E-2</v>
      </c>
      <c r="AR156" s="18">
        <v>5.0003057607161568E-2</v>
      </c>
      <c r="AS156" s="18">
        <v>8.9415762782755551E-2</v>
      </c>
      <c r="AT156" s="18">
        <v>6.2180921633920597E-2</v>
      </c>
      <c r="AU156" s="18">
        <v>5.3041695426312423E-2</v>
      </c>
      <c r="AV156" s="18">
        <v>2.6297934503013171E-2</v>
      </c>
      <c r="AX156" s="18">
        <v>5.5653224603912393E-2</v>
      </c>
      <c r="AY156" s="18">
        <v>5.5042751553506269E-2</v>
      </c>
      <c r="BA156" s="18">
        <v>6.0593198860830401E-2</v>
      </c>
      <c r="BB156" s="18">
        <v>4.6522328293000278E-2</v>
      </c>
      <c r="BD156" s="18">
        <v>6.5442145532517537E-2</v>
      </c>
      <c r="BE156" s="18">
        <v>6.42845435136674E-2</v>
      </c>
      <c r="BF156" s="18">
        <v>3.7726173528157957E-2</v>
      </c>
      <c r="BG156" s="18">
        <v>4.6718652253366029E-2</v>
      </c>
      <c r="BH156" s="18">
        <v>4.6029261396759787E-2</v>
      </c>
      <c r="BI156" s="18">
        <v>6.212682969685826E-2</v>
      </c>
      <c r="BJ156" s="18">
        <v>7.9377607162857924E-2</v>
      </c>
      <c r="BL156" s="18">
        <v>5.349403915656236E-2</v>
      </c>
      <c r="BM156" s="18">
        <v>5.9399507074204098E-2</v>
      </c>
      <c r="BN156" s="18">
        <v>4.6510533904209048E-2</v>
      </c>
      <c r="BO156" s="18">
        <v>4.1223319718401673E-2</v>
      </c>
      <c r="BP156" s="18">
        <v>5.2446368639881148E-2</v>
      </c>
      <c r="BQ156" s="18">
        <v>6.6359493182793494E-2</v>
      </c>
      <c r="BR156" s="18">
        <v>3.823430999859434E-2</v>
      </c>
      <c r="BS156" s="18">
        <v>6.2538006538993274E-2</v>
      </c>
      <c r="BU156" s="18">
        <v>6.2149399671492161E-2</v>
      </c>
      <c r="BV156" s="18">
        <v>6.7782602285021892E-2</v>
      </c>
      <c r="BW156" s="18">
        <v>4.2357766400739613E-2</v>
      </c>
      <c r="BX156" s="18">
        <v>1.5321353640681259E-2</v>
      </c>
      <c r="BY156" s="18">
        <v>6.7583782198951045E-2</v>
      </c>
      <c r="BZ156" s="18">
        <v>7.1976915384200313E-2</v>
      </c>
      <c r="CA156" s="18">
        <v>6.7629757241867497E-2</v>
      </c>
      <c r="CB156" s="18">
        <v>1.9770584766458051E-2</v>
      </c>
      <c r="CC156" s="18">
        <v>3.5502091926693929E-2</v>
      </c>
    </row>
    <row r="157" spans="2:81" x14ac:dyDescent="0.35">
      <c r="B157" s="17" t="s">
        <v>98</v>
      </c>
      <c r="C157" s="18">
        <v>0.1455973575203596</v>
      </c>
      <c r="D157" s="18">
        <v>0.18094786626638781</v>
      </c>
      <c r="E157" s="18">
        <v>0.17333882357361691</v>
      </c>
      <c r="F157" s="18">
        <v>0.16725597003780701</v>
      </c>
      <c r="G157" s="18">
        <v>0.13257490025461671</v>
      </c>
      <c r="H157" s="18">
        <v>0.1438583882421591</v>
      </c>
      <c r="I157" s="18">
        <v>0.1044399326379796</v>
      </c>
      <c r="K157" s="18">
        <v>0.1518115243989297</v>
      </c>
      <c r="L157" s="18">
        <v>0.14049415056876349</v>
      </c>
      <c r="N157" s="18">
        <v>0.13208866967531421</v>
      </c>
      <c r="O157" s="18">
        <v>0.13192710995988841</v>
      </c>
      <c r="P157" s="18">
        <v>0.15296738807663091</v>
      </c>
      <c r="Q157" s="18">
        <v>0.1167816624255977</v>
      </c>
      <c r="R157" s="18">
        <v>0.1479337060520432</v>
      </c>
      <c r="S157" s="18">
        <v>0.13894987325521091</v>
      </c>
      <c r="T157" s="18">
        <v>0.20302496486738661</v>
      </c>
      <c r="U157" s="18">
        <v>0.1607120950934362</v>
      </c>
      <c r="V157" s="18">
        <v>0.17402950472156359</v>
      </c>
      <c r="W157" s="18">
        <v>0.1237964721681436</v>
      </c>
      <c r="X157" s="18">
        <v>0.13165582321069941</v>
      </c>
      <c r="Y157" s="18">
        <v>0.119876440874498</v>
      </c>
      <c r="AA157" s="18">
        <v>0.17558860831488929</v>
      </c>
      <c r="AB157" s="18">
        <v>0.12704280512236571</v>
      </c>
      <c r="AC157" s="18">
        <v>0.15728774339867391</v>
      </c>
      <c r="AD157" s="18">
        <v>0.12201274386885889</v>
      </c>
      <c r="AF157" s="18">
        <v>0.18034592945991709</v>
      </c>
      <c r="AG157" s="18">
        <v>0.12932867333712961</v>
      </c>
      <c r="AH157" s="18">
        <v>0.13843430950064819</v>
      </c>
      <c r="AI157" s="18">
        <v>0.19494074936301051</v>
      </c>
      <c r="AJ157" s="18">
        <v>0.1331190353237118</v>
      </c>
      <c r="AK157" s="18">
        <v>0.1035969463115701</v>
      </c>
      <c r="AL157" s="18">
        <v>0.12034345464597899</v>
      </c>
      <c r="AM157" s="18">
        <v>0.17111440743242839</v>
      </c>
      <c r="AN157" s="18">
        <v>0.13900034804448669</v>
      </c>
      <c r="AO157" s="18">
        <v>0.10603793742076489</v>
      </c>
      <c r="AP157" s="18">
        <v>0.14776728622395571</v>
      </c>
      <c r="AQ157" s="18">
        <v>0.1543237413674734</v>
      </c>
      <c r="AR157" s="18">
        <v>0.15865917516121489</v>
      </c>
      <c r="AS157" s="18">
        <v>0.21796993038183651</v>
      </c>
      <c r="AT157" s="18">
        <v>0.21263727942597579</v>
      </c>
      <c r="AU157" s="18">
        <v>0.20556624120892619</v>
      </c>
      <c r="AV157" s="18">
        <v>0.10925557422926579</v>
      </c>
      <c r="AX157" s="18">
        <v>0.13635915811124549</v>
      </c>
      <c r="AY157" s="18">
        <v>0.19044873872399659</v>
      </c>
      <c r="BA157" s="18">
        <v>0.14425289811970429</v>
      </c>
      <c r="BB157" s="18">
        <v>0.14809178305353601</v>
      </c>
      <c r="BD157" s="18">
        <v>0.1227043596162195</v>
      </c>
      <c r="BE157" s="18">
        <v>0.14703389277627299</v>
      </c>
      <c r="BF157" s="18">
        <v>0.12680312670309049</v>
      </c>
      <c r="BG157" s="18">
        <v>0.16188125178953161</v>
      </c>
      <c r="BH157" s="18">
        <v>0.17608090725276029</v>
      </c>
      <c r="BI157" s="18">
        <v>0.21092944877232689</v>
      </c>
      <c r="BJ157" s="18">
        <v>0.1038107809974539</v>
      </c>
      <c r="BL157" s="18">
        <v>0.11867259393458961</v>
      </c>
      <c r="BM157" s="18">
        <v>0.15696019674142081</v>
      </c>
      <c r="BN157" s="18">
        <v>0.18528354366253161</v>
      </c>
      <c r="BO157" s="18">
        <v>0.17906511506055919</v>
      </c>
      <c r="BP157" s="18">
        <v>0.1392148166026497</v>
      </c>
      <c r="BQ157" s="18">
        <v>0.1110444899766717</v>
      </c>
      <c r="BR157" s="18">
        <v>7.4625450281469233E-2</v>
      </c>
      <c r="BS157" s="18">
        <v>0.14509388556780151</v>
      </c>
      <c r="BU157" s="18">
        <v>0.13784603953718999</v>
      </c>
      <c r="BV157" s="18">
        <v>0.16524294088144331</v>
      </c>
      <c r="BW157" s="18">
        <v>0.16166488238450971</v>
      </c>
      <c r="BX157" s="18">
        <v>0.20137799179023791</v>
      </c>
      <c r="BY157" s="18">
        <v>0.14558703394669509</v>
      </c>
      <c r="BZ157" s="18">
        <v>0.14834804412066549</v>
      </c>
      <c r="CA157" s="18">
        <v>8.9993369418359184E-2</v>
      </c>
      <c r="CB157" s="18">
        <v>8.9332598148873316E-2</v>
      </c>
      <c r="CC157" s="18">
        <v>0.1322624734008398</v>
      </c>
    </row>
    <row r="158" spans="2:81" ht="29" x14ac:dyDescent="0.35">
      <c r="B158" s="17" t="s">
        <v>99</v>
      </c>
      <c r="C158" s="18">
        <v>0.29905208755221951</v>
      </c>
      <c r="D158" s="18">
        <v>0.27509198987658801</v>
      </c>
      <c r="E158" s="18">
        <v>0.37816625307444918</v>
      </c>
      <c r="F158" s="18">
        <v>0.2801585807230762</v>
      </c>
      <c r="G158" s="18">
        <v>0.3208259802231897</v>
      </c>
      <c r="H158" s="18">
        <v>0.30389980395340321</v>
      </c>
      <c r="I158" s="18">
        <v>0.24950536861737149</v>
      </c>
      <c r="K158" s="18">
        <v>0.31318014986951398</v>
      </c>
      <c r="L158" s="18">
        <v>0.28729186365100562</v>
      </c>
      <c r="N158" s="18">
        <v>0.33800530506183463</v>
      </c>
      <c r="O158" s="18">
        <v>0.26110256015538369</v>
      </c>
      <c r="P158" s="18">
        <v>0.29544636281257192</v>
      </c>
      <c r="Q158" s="18">
        <v>0.26693576380267658</v>
      </c>
      <c r="R158" s="18">
        <v>0.3412160942573701</v>
      </c>
      <c r="S158" s="18">
        <v>0.27472104641418021</v>
      </c>
      <c r="T158" s="18">
        <v>0.30239125273933209</v>
      </c>
      <c r="U158" s="18">
        <v>0.30946026848251618</v>
      </c>
      <c r="V158" s="18">
        <v>0.28773324959712548</v>
      </c>
      <c r="W158" s="18">
        <v>0.28783205968027931</v>
      </c>
      <c r="X158" s="18">
        <v>0.30693238674531681</v>
      </c>
      <c r="Y158" s="18">
        <v>0.27542604288290412</v>
      </c>
      <c r="AA158" s="18">
        <v>0.32325859413404001</v>
      </c>
      <c r="AB158" s="18">
        <v>0.26423973272912538</v>
      </c>
      <c r="AC158" s="18">
        <v>0.31105407707710969</v>
      </c>
      <c r="AD158" s="18">
        <v>0.30088645388717639</v>
      </c>
      <c r="AF158" s="18">
        <v>0.21038811433326529</v>
      </c>
      <c r="AG158" s="18">
        <v>0.26251536290292521</v>
      </c>
      <c r="AH158" s="18">
        <v>0.26540510056842559</v>
      </c>
      <c r="AI158" s="18">
        <v>0.2261571280321214</v>
      </c>
      <c r="AJ158" s="18">
        <v>0.32789000313892719</v>
      </c>
      <c r="AK158" s="18">
        <v>0.26118345936146409</v>
      </c>
      <c r="AL158" s="18">
        <v>0.32415821916025539</v>
      </c>
      <c r="AM158" s="18">
        <v>0.32147944462135197</v>
      </c>
      <c r="AN158" s="18">
        <v>0.33643936574529509</v>
      </c>
      <c r="AO158" s="18">
        <v>0.28288145789909719</v>
      </c>
      <c r="AP158" s="18">
        <v>0.2832323685505701</v>
      </c>
      <c r="AQ158" s="18">
        <v>0.31280197175492719</v>
      </c>
      <c r="AR158" s="18">
        <v>0.27046706720488239</v>
      </c>
      <c r="AS158" s="18">
        <v>0.3527094571434215</v>
      </c>
      <c r="AT158" s="18">
        <v>0.26411342724068632</v>
      </c>
      <c r="AU158" s="18">
        <v>0.39473718709559452</v>
      </c>
      <c r="AV158" s="18">
        <v>0.37146628397192499</v>
      </c>
      <c r="AX158" s="18">
        <v>0.29942240558228728</v>
      </c>
      <c r="AY158" s="18">
        <v>0.29395948545561962</v>
      </c>
      <c r="BA158" s="18">
        <v>0.30092494151930738</v>
      </c>
      <c r="BB158" s="18">
        <v>0.29557731192631542</v>
      </c>
      <c r="BD158" s="18">
        <v>0.28399242049374479</v>
      </c>
      <c r="BE158" s="18">
        <v>0.3231371823459056</v>
      </c>
      <c r="BF158" s="18">
        <v>0.30371891780121718</v>
      </c>
      <c r="BG158" s="18">
        <v>0.25917311778852298</v>
      </c>
      <c r="BH158" s="18">
        <v>0.39198729269384569</v>
      </c>
      <c r="BI158" s="18">
        <v>0.32252766875634659</v>
      </c>
      <c r="BJ158" s="18">
        <v>0.1496642180306921</v>
      </c>
      <c r="BL158" s="18">
        <v>0.28927653000917242</v>
      </c>
      <c r="BM158" s="18">
        <v>0.31943512423755982</v>
      </c>
      <c r="BN158" s="18">
        <v>0.28427459712343273</v>
      </c>
      <c r="BO158" s="18">
        <v>0.32391274489385602</v>
      </c>
      <c r="BP158" s="18">
        <v>0.29397248915230018</v>
      </c>
      <c r="BQ158" s="18">
        <v>0.40353385315332518</v>
      </c>
      <c r="BR158" s="18">
        <v>0.3371464538659586</v>
      </c>
      <c r="BS158" s="18">
        <v>0.25861512785058149</v>
      </c>
      <c r="BU158" s="18">
        <v>0.2736460151829086</v>
      </c>
      <c r="BV158" s="18">
        <v>0.30867932758225408</v>
      </c>
      <c r="BW158" s="18">
        <v>0.27094165445708718</v>
      </c>
      <c r="BX158" s="18">
        <v>0.3059981331916774</v>
      </c>
      <c r="BY158" s="18">
        <v>0.31477939782591768</v>
      </c>
      <c r="BZ158" s="18">
        <v>0.38878890823761431</v>
      </c>
      <c r="CA158" s="18">
        <v>0.2672162352057178</v>
      </c>
      <c r="CB158" s="18">
        <v>0.26961387327777969</v>
      </c>
      <c r="CC158" s="18">
        <v>0.31242529497286953</v>
      </c>
    </row>
    <row r="159" spans="2:81" x14ac:dyDescent="0.35">
      <c r="B159" s="17" t="s">
        <v>100</v>
      </c>
      <c r="C159" s="18">
        <v>0.218705996013839</v>
      </c>
      <c r="D159" s="18">
        <v>0.21519113703653669</v>
      </c>
      <c r="E159" s="18">
        <v>0.21280380908804031</v>
      </c>
      <c r="F159" s="18">
        <v>0.25705376241102978</v>
      </c>
      <c r="G159" s="18">
        <v>0.21588385089944051</v>
      </c>
      <c r="H159" s="18">
        <v>0.2012757534156262</v>
      </c>
      <c r="I159" s="18">
        <v>0.21086344328252399</v>
      </c>
      <c r="K159" s="18">
        <v>0.24065133951333739</v>
      </c>
      <c r="L159" s="18">
        <v>0.19833186732935901</v>
      </c>
      <c r="N159" s="18">
        <v>0.20803335054509189</v>
      </c>
      <c r="O159" s="18">
        <v>0.22171152677633579</v>
      </c>
      <c r="P159" s="18">
        <v>0.25557686287484149</v>
      </c>
      <c r="Q159" s="18">
        <v>0.24364055685502309</v>
      </c>
      <c r="R159" s="18">
        <v>0.17723139227508661</v>
      </c>
      <c r="S159" s="18">
        <v>0.2427689202905888</v>
      </c>
      <c r="T159" s="18">
        <v>0.22882921737568121</v>
      </c>
      <c r="U159" s="18">
        <v>0.18484136961246361</v>
      </c>
      <c r="V159" s="18">
        <v>0.21960399508868469</v>
      </c>
      <c r="W159" s="18">
        <v>0.23721225508396321</v>
      </c>
      <c r="X159" s="18">
        <v>0.26792888524110731</v>
      </c>
      <c r="Y159" s="18">
        <v>0.17642194180130649</v>
      </c>
      <c r="AA159" s="18">
        <v>0.20830418303152201</v>
      </c>
      <c r="AB159" s="18">
        <v>0.24516582538913179</v>
      </c>
      <c r="AC159" s="18">
        <v>0.23622688314680931</v>
      </c>
      <c r="AD159" s="18">
        <v>0.1850654528398783</v>
      </c>
      <c r="AF159" s="18">
        <v>0.1390795184712505</v>
      </c>
      <c r="AG159" s="18">
        <v>0.18485823583376881</v>
      </c>
      <c r="AH159" s="18">
        <v>0.1527165175626789</v>
      </c>
      <c r="AI159" s="18">
        <v>0.18331390601244399</v>
      </c>
      <c r="AJ159" s="18">
        <v>0.23720037157733961</v>
      </c>
      <c r="AK159" s="18">
        <v>0.24080131811930389</v>
      </c>
      <c r="AL159" s="18">
        <v>0.197411944142379</v>
      </c>
      <c r="AM159" s="18">
        <v>0.23039468307962849</v>
      </c>
      <c r="AN159" s="18">
        <v>0.18489888028724849</v>
      </c>
      <c r="AO159" s="18">
        <v>0.25045258143947841</v>
      </c>
      <c r="AP159" s="18">
        <v>0.23992337364667829</v>
      </c>
      <c r="AQ159" s="18">
        <v>0.27588236018636447</v>
      </c>
      <c r="AR159" s="18">
        <v>0.26688195388217401</v>
      </c>
      <c r="AS159" s="18">
        <v>0.23664609772593331</v>
      </c>
      <c r="AT159" s="18">
        <v>0.2727604363814049</v>
      </c>
      <c r="AU159" s="18">
        <v>0.17439811559078461</v>
      </c>
      <c r="AV159" s="18">
        <v>0.2000788709782679</v>
      </c>
      <c r="AX159" s="18">
        <v>0.21266036349632389</v>
      </c>
      <c r="AY159" s="18">
        <v>0.25346557048938539</v>
      </c>
      <c r="BA159" s="18">
        <v>0.2199135488488646</v>
      </c>
      <c r="BB159" s="18">
        <v>0.21646557832411251</v>
      </c>
      <c r="BD159" s="18">
        <v>0.21534906886136471</v>
      </c>
      <c r="BE159" s="18">
        <v>0.18541590578530059</v>
      </c>
      <c r="BF159" s="18">
        <v>0.25661595571402041</v>
      </c>
      <c r="BG159" s="18">
        <v>0.24245315604068859</v>
      </c>
      <c r="BH159" s="18">
        <v>0.19148843804240651</v>
      </c>
      <c r="BI159" s="18">
        <v>0.27580720508260559</v>
      </c>
      <c r="BJ159" s="18">
        <v>0.21962391948494789</v>
      </c>
      <c r="BL159" s="18">
        <v>0.2343369298548495</v>
      </c>
      <c r="BM159" s="18">
        <v>0.2493218408431658</v>
      </c>
      <c r="BN159" s="18">
        <v>0.17085999070025759</v>
      </c>
      <c r="BO159" s="18">
        <v>0.15779364348978361</v>
      </c>
      <c r="BP159" s="18">
        <v>0.2353604741693032</v>
      </c>
      <c r="BQ159" s="18">
        <v>0.12452705965334999</v>
      </c>
      <c r="BR159" s="18">
        <v>0.2188609361831044</v>
      </c>
      <c r="BS159" s="18">
        <v>0.18605507208796801</v>
      </c>
      <c r="BU159" s="18">
        <v>0.2392503773417054</v>
      </c>
      <c r="BV159" s="18">
        <v>0.24997900444443191</v>
      </c>
      <c r="BW159" s="18">
        <v>0.17663794179660941</v>
      </c>
      <c r="BX159" s="18">
        <v>0.20972227548391689</v>
      </c>
      <c r="BY159" s="18">
        <v>0.21670328379147269</v>
      </c>
      <c r="BZ159" s="18">
        <v>0.1931642504370383</v>
      </c>
      <c r="CA159" s="18">
        <v>0.17797000127778001</v>
      </c>
      <c r="CB159" s="18">
        <v>0.2221427618745927</v>
      </c>
      <c r="CC159" s="18">
        <v>0.15122197083343161</v>
      </c>
    </row>
    <row r="160" spans="2:81" x14ac:dyDescent="0.35">
      <c r="B160" s="17" t="s">
        <v>101</v>
      </c>
      <c r="C160" s="18">
        <v>0.13527988772225361</v>
      </c>
      <c r="D160" s="18">
        <v>0.1098753488097786</v>
      </c>
      <c r="E160" s="18">
        <v>0.1027431772838459</v>
      </c>
      <c r="F160" s="18">
        <v>9.2906989521988531E-2</v>
      </c>
      <c r="G160" s="18">
        <v>0.14606178950571891</v>
      </c>
      <c r="H160" s="18">
        <v>0.1432458052120183</v>
      </c>
      <c r="I160" s="18">
        <v>0.18737078481517919</v>
      </c>
      <c r="K160" s="18">
        <v>0.14870495347106491</v>
      </c>
      <c r="L160" s="18">
        <v>0.1213211104963028</v>
      </c>
      <c r="N160" s="18">
        <v>0.14819331560061549</v>
      </c>
      <c r="O160" s="18">
        <v>0.24826209566048371</v>
      </c>
      <c r="P160" s="18">
        <v>0.14894616954058529</v>
      </c>
      <c r="Q160" s="18">
        <v>0.12336742259136491</v>
      </c>
      <c r="R160" s="18">
        <v>0.12952588938263809</v>
      </c>
      <c r="S160" s="18">
        <v>0.1364169952395056</v>
      </c>
      <c r="T160" s="18">
        <v>0.1163975139037583</v>
      </c>
      <c r="U160" s="18">
        <v>0.1203889223549529</v>
      </c>
      <c r="V160" s="18">
        <v>0.1178259030573012</v>
      </c>
      <c r="W160" s="18">
        <v>0.14222137815637309</v>
      </c>
      <c r="X160" s="18">
        <v>0.1017339480949751</v>
      </c>
      <c r="Y160" s="18">
        <v>0.1686322521292821</v>
      </c>
      <c r="AA160" s="18">
        <v>0.1243215923349457</v>
      </c>
      <c r="AB160" s="18">
        <v>0.1613918564539748</v>
      </c>
      <c r="AC160" s="18">
        <v>0.1256929075432138</v>
      </c>
      <c r="AD160" s="18">
        <v>0.1279602277801116</v>
      </c>
      <c r="AF160" s="18">
        <v>0.13468523214942921</v>
      </c>
      <c r="AG160" s="18">
        <v>9.6290235892612833E-2</v>
      </c>
      <c r="AH160" s="18">
        <v>0.13798494834126601</v>
      </c>
      <c r="AI160" s="18">
        <v>0.15063261037276451</v>
      </c>
      <c r="AJ160" s="18">
        <v>9.3779795295869883E-2</v>
      </c>
      <c r="AK160" s="18">
        <v>0.16527474196314909</v>
      </c>
      <c r="AL160" s="18">
        <v>0.16297330527445969</v>
      </c>
      <c r="AM160" s="18">
        <v>0.12726522689086189</v>
      </c>
      <c r="AN160" s="18">
        <v>0.1592580414885659</v>
      </c>
      <c r="AO160" s="18">
        <v>0.20935780297473711</v>
      </c>
      <c r="AP160" s="18">
        <v>0.13894566699781871</v>
      </c>
      <c r="AQ160" s="18">
        <v>0.12662739445009419</v>
      </c>
      <c r="AR160" s="18">
        <v>0.14248129114682601</v>
      </c>
      <c r="AS160" s="18">
        <v>4.20826800834374E-2</v>
      </c>
      <c r="AT160" s="18">
        <v>0.1136297968220826</v>
      </c>
      <c r="AU160" s="18">
        <v>7.6050098075821526E-2</v>
      </c>
      <c r="AV160" s="18">
        <v>0.1102442132524093</v>
      </c>
      <c r="AX160" s="18">
        <v>0.1392620644454205</v>
      </c>
      <c r="AY160" s="18">
        <v>0.1171528099731682</v>
      </c>
      <c r="BA160" s="18">
        <v>0.1476211468742982</v>
      </c>
      <c r="BB160" s="18">
        <v>0.1123826905845772</v>
      </c>
      <c r="BD160" s="18">
        <v>0.15741395779698861</v>
      </c>
      <c r="BE160" s="18">
        <v>0.12751907705377299</v>
      </c>
      <c r="BF160" s="18">
        <v>0.17048658291415161</v>
      </c>
      <c r="BG160" s="18">
        <v>0.13391492046156511</v>
      </c>
      <c r="BH160" s="18">
        <v>9.0146279332492835E-2</v>
      </c>
      <c r="BI160" s="18">
        <v>4.5252170451682852E-2</v>
      </c>
      <c r="BJ160" s="18">
        <v>0.1395722724977983</v>
      </c>
      <c r="BL160" s="18">
        <v>0.17805100215995939</v>
      </c>
      <c r="BM160" s="18">
        <v>0.1116406535053073</v>
      </c>
      <c r="BN160" s="18">
        <v>0.14100097887057469</v>
      </c>
      <c r="BO160" s="18">
        <v>0.1245364186038484</v>
      </c>
      <c r="BP160" s="18">
        <v>0.14804369700548911</v>
      </c>
      <c r="BQ160" s="18">
        <v>0.14230662361712651</v>
      </c>
      <c r="BR160" s="18">
        <v>4.329749518994834E-2</v>
      </c>
      <c r="BS160" s="18">
        <v>0.1370521473704403</v>
      </c>
      <c r="BU160" s="18">
        <v>0.1428097979165826</v>
      </c>
      <c r="BV160" s="18">
        <v>0.11138006549779279</v>
      </c>
      <c r="BW160" s="18">
        <v>0.12473180045852959</v>
      </c>
      <c r="BX160" s="18">
        <v>8.9285681967559566E-2</v>
      </c>
      <c r="BY160" s="18">
        <v>0.14215576594919629</v>
      </c>
      <c r="BZ160" s="18">
        <v>9.2813774491378689E-2</v>
      </c>
      <c r="CA160" s="18">
        <v>0.1437486918857</v>
      </c>
      <c r="CB160" s="18">
        <v>0.15233460889845399</v>
      </c>
      <c r="CC160" s="18">
        <v>0.25810233277486749</v>
      </c>
    </row>
    <row r="161" spans="2:81" x14ac:dyDescent="0.35">
      <c r="B161" s="17" t="s">
        <v>102</v>
      </c>
      <c r="C161" s="18">
        <v>0.14569939138418031</v>
      </c>
      <c r="D161" s="18">
        <v>0.1614643888858153</v>
      </c>
      <c r="E161" s="18">
        <v>7.253577849676883E-2</v>
      </c>
      <c r="F161" s="18">
        <v>0.1473827745015038</v>
      </c>
      <c r="G161" s="18">
        <v>0.119142981435495</v>
      </c>
      <c r="H161" s="18">
        <v>0.1432555526488459</v>
      </c>
      <c r="I161" s="18">
        <v>0.2082950575088045</v>
      </c>
      <c r="K161" s="18">
        <v>8.8289421043685687E-2</v>
      </c>
      <c r="L161" s="18">
        <v>0.19821106314857589</v>
      </c>
      <c r="N161" s="18">
        <v>0.11896401497267579</v>
      </c>
      <c r="O161" s="18">
        <v>0.1228131870791125</v>
      </c>
      <c r="P161" s="18">
        <v>0.1063237857949943</v>
      </c>
      <c r="Q161" s="18">
        <v>0.1942480893938959</v>
      </c>
      <c r="R161" s="18">
        <v>0.1453247564351674</v>
      </c>
      <c r="S161" s="18">
        <v>0.13180932112146049</v>
      </c>
      <c r="T161" s="18">
        <v>9.2956417652473033E-2</v>
      </c>
      <c r="U161" s="18">
        <v>0.16299774983268489</v>
      </c>
      <c r="V161" s="18">
        <v>0.15423374799160131</v>
      </c>
      <c r="W161" s="18">
        <v>0.17337828816757031</v>
      </c>
      <c r="X161" s="18">
        <v>0.1134800128520306</v>
      </c>
      <c r="Y161" s="18">
        <v>0.18888683238949991</v>
      </c>
      <c r="AA161" s="18">
        <v>0.11624567719467201</v>
      </c>
      <c r="AB161" s="18">
        <v>0.1549221172364787</v>
      </c>
      <c r="AC161" s="18">
        <v>0.1138256425409354</v>
      </c>
      <c r="AD161" s="18">
        <v>0.19579641632045491</v>
      </c>
      <c r="AF161" s="18">
        <v>0.2216096059339524</v>
      </c>
      <c r="AG161" s="18">
        <v>0.18946138599532761</v>
      </c>
      <c r="AH161" s="18">
        <v>0.24522467088762859</v>
      </c>
      <c r="AI161" s="18">
        <v>0.20005778158563339</v>
      </c>
      <c r="AJ161" s="18">
        <v>0.1660259094856123</v>
      </c>
      <c r="AK161" s="18">
        <v>0.1613410459300971</v>
      </c>
      <c r="AL161" s="18">
        <v>0.1221590799150834</v>
      </c>
      <c r="AM161" s="18">
        <v>0.1124553759161465</v>
      </c>
      <c r="AN161" s="18">
        <v>0.12875668802327631</v>
      </c>
      <c r="AO161" s="18">
        <v>0.127993123506149</v>
      </c>
      <c r="AP161" s="18">
        <v>0.14221093469150731</v>
      </c>
      <c r="AQ161" s="18">
        <v>0.1007851479006973</v>
      </c>
      <c r="AR161" s="18">
        <v>0.1115074549977409</v>
      </c>
      <c r="AS161" s="18">
        <v>6.1176071882615951E-2</v>
      </c>
      <c r="AT161" s="18">
        <v>7.4678138495929788E-2</v>
      </c>
      <c r="AU161" s="18">
        <v>9.6206662602560888E-2</v>
      </c>
      <c r="AV161" s="18">
        <v>0.18265712306511889</v>
      </c>
      <c r="AX161" s="18">
        <v>0.15664278376081031</v>
      </c>
      <c r="AY161" s="18">
        <v>8.993064380432389E-2</v>
      </c>
      <c r="BA161" s="18">
        <v>0.12669426577699511</v>
      </c>
      <c r="BB161" s="18">
        <v>0.1809603078184587</v>
      </c>
      <c r="BD161" s="18">
        <v>0.15509804769916491</v>
      </c>
      <c r="BE161" s="18">
        <v>0.15260939852508029</v>
      </c>
      <c r="BF161" s="18">
        <v>0.1046492433393624</v>
      </c>
      <c r="BG161" s="18">
        <v>0.1558589016663256</v>
      </c>
      <c r="BH161" s="18">
        <v>0.1042678212817349</v>
      </c>
      <c r="BI161" s="18">
        <v>8.3356677240179741E-2</v>
      </c>
      <c r="BJ161" s="18">
        <v>0.30795120182624991</v>
      </c>
      <c r="BL161" s="18">
        <v>0.1261689048848666</v>
      </c>
      <c r="BM161" s="18">
        <v>0.1032426775983421</v>
      </c>
      <c r="BN161" s="18">
        <v>0.17207035573899421</v>
      </c>
      <c r="BO161" s="18">
        <v>0.17346875823355129</v>
      </c>
      <c r="BP161" s="18">
        <v>0.1309621544303769</v>
      </c>
      <c r="BQ161" s="18">
        <v>0.15222848041673331</v>
      </c>
      <c r="BR161" s="18">
        <v>0.28783535448092512</v>
      </c>
      <c r="BS161" s="18">
        <v>0.21064576058421561</v>
      </c>
      <c r="BU161" s="18">
        <v>0.14429837035012141</v>
      </c>
      <c r="BV161" s="18">
        <v>9.6936059309056091E-2</v>
      </c>
      <c r="BW161" s="18">
        <v>0.22366595450252449</v>
      </c>
      <c r="BX161" s="18">
        <v>0.17829456392592691</v>
      </c>
      <c r="BY161" s="18">
        <v>0.1131907362877671</v>
      </c>
      <c r="BZ161" s="18">
        <v>0.104908107329103</v>
      </c>
      <c r="CA161" s="18">
        <v>0.25344194497057548</v>
      </c>
      <c r="CB161" s="18">
        <v>0.24680557303384229</v>
      </c>
      <c r="CC161" s="18">
        <v>0.1104858360912976</v>
      </c>
    </row>
    <row r="163" spans="2:81" ht="58" x14ac:dyDescent="0.35">
      <c r="B163" s="14" t="s">
        <v>116</v>
      </c>
    </row>
    <row r="164" spans="2:81" x14ac:dyDescent="0.35">
      <c r="B164" s="15" t="s">
        <v>17</v>
      </c>
    </row>
    <row r="165" spans="2:81" x14ac:dyDescent="0.35">
      <c r="B165" s="11" t="s">
        <v>95</v>
      </c>
      <c r="C165" s="16">
        <v>1906</v>
      </c>
      <c r="D165" s="16">
        <v>245</v>
      </c>
      <c r="E165" s="16">
        <v>322</v>
      </c>
      <c r="F165" s="16">
        <v>330</v>
      </c>
      <c r="G165" s="16">
        <v>336</v>
      </c>
      <c r="H165" s="16">
        <v>276</v>
      </c>
      <c r="I165" s="16">
        <v>397</v>
      </c>
      <c r="K165" s="16">
        <v>942</v>
      </c>
      <c r="L165" s="16">
        <v>959</v>
      </c>
      <c r="N165" s="16">
        <v>158</v>
      </c>
      <c r="O165" s="16">
        <v>63</v>
      </c>
      <c r="P165" s="16">
        <v>96</v>
      </c>
      <c r="Q165" s="16">
        <v>78</v>
      </c>
      <c r="R165" s="16">
        <v>211</v>
      </c>
      <c r="S165" s="16">
        <v>156</v>
      </c>
      <c r="T165" s="16">
        <v>138</v>
      </c>
      <c r="U165" s="16">
        <v>178</v>
      </c>
      <c r="V165" s="16">
        <v>270</v>
      </c>
      <c r="W165" s="16">
        <v>232</v>
      </c>
      <c r="X165" s="16">
        <v>160</v>
      </c>
      <c r="Y165" s="16">
        <v>166</v>
      </c>
      <c r="AA165" s="16">
        <v>527</v>
      </c>
      <c r="AB165" s="16">
        <v>481</v>
      </c>
      <c r="AC165" s="16">
        <v>429</v>
      </c>
      <c r="AD165" s="16">
        <v>463</v>
      </c>
      <c r="AF165" s="16">
        <v>27</v>
      </c>
      <c r="AG165" s="16">
        <v>98</v>
      </c>
      <c r="AH165" s="16">
        <v>113</v>
      </c>
      <c r="AI165" s="16">
        <v>112</v>
      </c>
      <c r="AJ165" s="16">
        <v>174</v>
      </c>
      <c r="AK165" s="16">
        <v>207</v>
      </c>
      <c r="AL165" s="16">
        <v>170</v>
      </c>
      <c r="AM165" s="16">
        <v>133</v>
      </c>
      <c r="AN165" s="16">
        <v>100</v>
      </c>
      <c r="AO165" s="16">
        <v>131</v>
      </c>
      <c r="AP165" s="16">
        <v>193</v>
      </c>
      <c r="AQ165" s="16">
        <v>93</v>
      </c>
      <c r="AR165" s="16">
        <v>79</v>
      </c>
      <c r="AS165" s="16">
        <v>47</v>
      </c>
      <c r="AT165" s="16">
        <v>48</v>
      </c>
      <c r="AU165" s="16">
        <v>122</v>
      </c>
      <c r="AV165" s="16">
        <v>59</v>
      </c>
      <c r="AX165" s="16">
        <v>1557</v>
      </c>
      <c r="AY165" s="16">
        <v>338</v>
      </c>
      <c r="BA165" s="16">
        <v>1221</v>
      </c>
      <c r="BB165" s="16">
        <v>685</v>
      </c>
      <c r="BD165" s="16">
        <v>474</v>
      </c>
      <c r="BE165" s="16">
        <v>416</v>
      </c>
      <c r="BF165" s="16">
        <v>224</v>
      </c>
      <c r="BG165" s="16">
        <v>439</v>
      </c>
      <c r="BH165" s="16">
        <v>242</v>
      </c>
      <c r="BI165" s="16">
        <v>51</v>
      </c>
      <c r="BJ165" s="16">
        <v>60</v>
      </c>
      <c r="BL165" s="16">
        <v>334</v>
      </c>
      <c r="BM165" s="16">
        <v>619</v>
      </c>
      <c r="BN165" s="16">
        <v>136</v>
      </c>
      <c r="BO165" s="16">
        <v>105</v>
      </c>
      <c r="BP165" s="16">
        <v>257</v>
      </c>
      <c r="BQ165" s="16">
        <v>42</v>
      </c>
      <c r="BR165" s="16">
        <v>49</v>
      </c>
      <c r="BS165" s="16">
        <v>364</v>
      </c>
      <c r="BU165" s="16">
        <v>279</v>
      </c>
      <c r="BV165" s="16">
        <v>479</v>
      </c>
      <c r="BW165" s="16">
        <v>122</v>
      </c>
      <c r="BX165" s="16">
        <v>151</v>
      </c>
      <c r="BY165" s="16">
        <v>421</v>
      </c>
      <c r="BZ165" s="16">
        <v>64</v>
      </c>
      <c r="CA165" s="16">
        <v>123</v>
      </c>
      <c r="CB165" s="16">
        <v>156</v>
      </c>
      <c r="CC165" s="16">
        <v>111</v>
      </c>
    </row>
    <row r="166" spans="2:81" x14ac:dyDescent="0.35">
      <c r="B166" s="12" t="s">
        <v>96</v>
      </c>
      <c r="C166" s="16">
        <v>1910</v>
      </c>
      <c r="D166" s="16">
        <v>202</v>
      </c>
      <c r="E166" s="16">
        <v>325</v>
      </c>
      <c r="F166" s="16">
        <v>324</v>
      </c>
      <c r="G166" s="16">
        <v>294</v>
      </c>
      <c r="H166" s="16">
        <v>309</v>
      </c>
      <c r="I166" s="16">
        <v>457</v>
      </c>
      <c r="K166" s="16">
        <v>921</v>
      </c>
      <c r="L166" s="16">
        <v>983</v>
      </c>
      <c r="N166" s="16">
        <v>157</v>
      </c>
      <c r="O166" s="16">
        <v>52</v>
      </c>
      <c r="P166" s="16">
        <v>89</v>
      </c>
      <c r="Q166" s="16">
        <v>77</v>
      </c>
      <c r="R166" s="16">
        <v>212</v>
      </c>
      <c r="S166" s="16">
        <v>155</v>
      </c>
      <c r="T166" s="16">
        <v>140</v>
      </c>
      <c r="U166" s="16">
        <v>167</v>
      </c>
      <c r="V166" s="16">
        <v>248</v>
      </c>
      <c r="W166" s="16">
        <v>264</v>
      </c>
      <c r="X166" s="16">
        <v>165</v>
      </c>
      <c r="Y166" s="16">
        <v>180</v>
      </c>
      <c r="AA166" s="16">
        <v>514</v>
      </c>
      <c r="AB166" s="16">
        <v>496</v>
      </c>
      <c r="AC166" s="16">
        <v>419</v>
      </c>
      <c r="AD166" s="16">
        <v>477</v>
      </c>
      <c r="AF166" s="16">
        <v>25</v>
      </c>
      <c r="AG166" s="16">
        <v>96</v>
      </c>
      <c r="AH166" s="16">
        <v>115</v>
      </c>
      <c r="AI166" s="16">
        <v>117</v>
      </c>
      <c r="AJ166" s="16">
        <v>175</v>
      </c>
      <c r="AK166" s="16">
        <v>213</v>
      </c>
      <c r="AL166" s="16">
        <v>169</v>
      </c>
      <c r="AM166" s="16">
        <v>134</v>
      </c>
      <c r="AN166" s="16">
        <v>99</v>
      </c>
      <c r="AO166" s="16">
        <v>131</v>
      </c>
      <c r="AP166" s="16">
        <v>193</v>
      </c>
      <c r="AQ166" s="16">
        <v>94</v>
      </c>
      <c r="AR166" s="16">
        <v>79</v>
      </c>
      <c r="AS166" s="16">
        <v>46</v>
      </c>
      <c r="AT166" s="16">
        <v>46</v>
      </c>
      <c r="AU166" s="16">
        <v>118</v>
      </c>
      <c r="AV166" s="16">
        <v>59</v>
      </c>
      <c r="AX166" s="16">
        <v>1583</v>
      </c>
      <c r="AY166" s="16">
        <v>316</v>
      </c>
      <c r="BA166" s="16">
        <v>1241</v>
      </c>
      <c r="BB166" s="16">
        <v>669</v>
      </c>
      <c r="BD166" s="16">
        <v>490</v>
      </c>
      <c r="BE166" s="16">
        <v>410</v>
      </c>
      <c r="BF166" s="16">
        <v>226</v>
      </c>
      <c r="BG166" s="16">
        <v>430</v>
      </c>
      <c r="BH166" s="16">
        <v>237</v>
      </c>
      <c r="BI166" s="16">
        <v>51</v>
      </c>
      <c r="BJ166" s="16">
        <v>65</v>
      </c>
      <c r="BL166" s="16">
        <v>349</v>
      </c>
      <c r="BM166" s="16">
        <v>614</v>
      </c>
      <c r="BN166" s="16">
        <v>143</v>
      </c>
      <c r="BO166" s="16">
        <v>101</v>
      </c>
      <c r="BP166" s="16">
        <v>257</v>
      </c>
      <c r="BQ166" s="16">
        <v>42</v>
      </c>
      <c r="BR166" s="16">
        <v>47</v>
      </c>
      <c r="BS166" s="16">
        <v>356</v>
      </c>
      <c r="BU166" s="16">
        <v>288</v>
      </c>
      <c r="BV166" s="16">
        <v>472</v>
      </c>
      <c r="BW166" s="16">
        <v>126</v>
      </c>
      <c r="BX166" s="16">
        <v>142</v>
      </c>
      <c r="BY166" s="16">
        <v>432</v>
      </c>
      <c r="BZ166" s="16">
        <v>64</v>
      </c>
      <c r="CA166" s="16">
        <v>123</v>
      </c>
      <c r="CB166" s="16">
        <v>159</v>
      </c>
      <c r="CC166" s="16">
        <v>106</v>
      </c>
    </row>
    <row r="167" spans="2:81" x14ac:dyDescent="0.35">
      <c r="B167" s="14" t="s">
        <v>117</v>
      </c>
      <c r="C167" s="18">
        <v>0.18230427054977441</v>
      </c>
      <c r="D167" s="18">
        <v>0.18151441700152349</v>
      </c>
      <c r="E167" s="18">
        <v>0.20687563683841001</v>
      </c>
      <c r="F167" s="18">
        <v>0.23035741601354109</v>
      </c>
      <c r="G167" s="18">
        <v>0.17674882813331591</v>
      </c>
      <c r="H167" s="18">
        <v>0.1545668335821006</v>
      </c>
      <c r="I167" s="18">
        <v>0.15343622959992309</v>
      </c>
      <c r="K167" s="18">
        <v>0.1810115607995556</v>
      </c>
      <c r="L167" s="18">
        <v>0.18441633679255781</v>
      </c>
      <c r="N167" s="18">
        <v>0.15589708010775979</v>
      </c>
      <c r="O167" s="18">
        <v>0.14235694035758409</v>
      </c>
      <c r="P167" s="18">
        <v>0.17324009792932871</v>
      </c>
      <c r="Q167" s="18">
        <v>0.1065204396114679</v>
      </c>
      <c r="R167" s="18">
        <v>0.13925607285839009</v>
      </c>
      <c r="S167" s="18">
        <v>0.2119266481169117</v>
      </c>
      <c r="T167" s="18">
        <v>0.2262149746322904</v>
      </c>
      <c r="U167" s="18">
        <v>0.18901195996552569</v>
      </c>
      <c r="V167" s="18">
        <v>0.16048744380192201</v>
      </c>
      <c r="W167" s="18">
        <v>0.21434656886990669</v>
      </c>
      <c r="X167" s="18">
        <v>0.18311552485002161</v>
      </c>
      <c r="Y167" s="18">
        <v>0.2209146440954739</v>
      </c>
      <c r="AA167" s="18">
        <v>0.18184022437079461</v>
      </c>
      <c r="AB167" s="18">
        <v>0.1690359071149862</v>
      </c>
      <c r="AC167" s="18">
        <v>0.14717293224314071</v>
      </c>
      <c r="AD167" s="18">
        <v>0.22883980692017211</v>
      </c>
      <c r="AF167" s="18">
        <v>0.30123555661466922</v>
      </c>
      <c r="AG167" s="18">
        <v>0.2686565666598415</v>
      </c>
      <c r="AH167" s="18">
        <v>0.21756634865478819</v>
      </c>
      <c r="AI167" s="18">
        <v>0.2209686234704249</v>
      </c>
      <c r="AJ167" s="18">
        <v>0.1964094476327794</v>
      </c>
      <c r="AK167" s="18">
        <v>0.19290347578403541</v>
      </c>
      <c r="AL167" s="18">
        <v>0.21131607952345441</v>
      </c>
      <c r="AM167" s="18">
        <v>0.19105161613642829</v>
      </c>
      <c r="AN167" s="18">
        <v>0.16199433610757391</v>
      </c>
      <c r="AO167" s="18">
        <v>0.1035315979494421</v>
      </c>
      <c r="AP167" s="18">
        <v>0.12767713019952651</v>
      </c>
      <c r="AQ167" s="18">
        <v>9.1290266571605744E-2</v>
      </c>
      <c r="AR167" s="18">
        <v>0.2199587120518586</v>
      </c>
      <c r="AS167" s="18">
        <v>0.19079821019195389</v>
      </c>
      <c r="AT167" s="18">
        <v>0.17408103729987151</v>
      </c>
      <c r="AU167" s="18">
        <v>0.19262250440200129</v>
      </c>
      <c r="AV167" s="18">
        <v>0.124219388742283</v>
      </c>
      <c r="AX167" s="18">
        <v>0.18443359949603619</v>
      </c>
      <c r="AY167" s="18">
        <v>0.17136288769530181</v>
      </c>
      <c r="BA167" s="18">
        <v>0.18218493863563259</v>
      </c>
      <c r="BB167" s="18">
        <v>0.1825256714886298</v>
      </c>
      <c r="BD167" s="18">
        <v>0.1882263444455502</v>
      </c>
      <c r="BE167" s="18">
        <v>0.18492006739870481</v>
      </c>
      <c r="BF167" s="18">
        <v>0.17415200875567269</v>
      </c>
      <c r="BG167" s="18">
        <v>0.13860744432228719</v>
      </c>
      <c r="BH167" s="18">
        <v>0.2372791346910009</v>
      </c>
      <c r="BI167" s="18">
        <v>0.22052792141395941</v>
      </c>
      <c r="BJ167" s="18">
        <v>0.20807426960780509</v>
      </c>
      <c r="BL167" s="18">
        <v>0.14511279481170519</v>
      </c>
      <c r="BM167" s="18">
        <v>0.17888119653613441</v>
      </c>
      <c r="BN167" s="18">
        <v>0.1989348074464426</v>
      </c>
      <c r="BO167" s="18">
        <v>0.2394428742791285</v>
      </c>
      <c r="BP167" s="18">
        <v>0.1874467540862903</v>
      </c>
      <c r="BQ167" s="18">
        <v>0.13899470775026851</v>
      </c>
      <c r="BR167" s="18">
        <v>0.1477277724559338</v>
      </c>
      <c r="BS167" s="18">
        <v>0.2077849821433343</v>
      </c>
      <c r="BU167" s="18">
        <v>0.18476695646087801</v>
      </c>
      <c r="BV167" s="18">
        <v>0.1697551548517576</v>
      </c>
      <c r="BW167" s="18">
        <v>0.24759344486548479</v>
      </c>
      <c r="BX167" s="18">
        <v>0.22664969982036651</v>
      </c>
      <c r="BY167" s="18">
        <v>0.1748374112303421</v>
      </c>
      <c r="BZ167" s="18">
        <v>0.20000441031376939</v>
      </c>
      <c r="CA167" s="18">
        <v>0.1768478571495137</v>
      </c>
      <c r="CB167" s="18">
        <v>0.1431836134636281</v>
      </c>
      <c r="CC167" s="18">
        <v>0.1788339274727383</v>
      </c>
    </row>
    <row r="168" spans="2:81" x14ac:dyDescent="0.35">
      <c r="B168" s="14" t="s">
        <v>118</v>
      </c>
      <c r="C168" s="18">
        <v>0.54280161842728336</v>
      </c>
      <c r="D168" s="18">
        <v>0.50522028094877991</v>
      </c>
      <c r="E168" s="18">
        <v>0.43309367844427588</v>
      </c>
      <c r="F168" s="18">
        <v>0.42176824886011549</v>
      </c>
      <c r="G168" s="18">
        <v>0.55240388555048625</v>
      </c>
      <c r="H168" s="18">
        <v>0.63611466428346275</v>
      </c>
      <c r="I168" s="18">
        <v>0.65397299970489964</v>
      </c>
      <c r="K168" s="18">
        <v>0.56311568397795697</v>
      </c>
      <c r="L168" s="18">
        <v>0.52256398549227989</v>
      </c>
      <c r="N168" s="18">
        <v>0.63586988070732775</v>
      </c>
      <c r="O168" s="18">
        <v>0.66632882461759335</v>
      </c>
      <c r="P168" s="18">
        <v>0.55061836712207934</v>
      </c>
      <c r="Q168" s="18">
        <v>0.6004025034610696</v>
      </c>
      <c r="R168" s="18">
        <v>0.54259793321126759</v>
      </c>
      <c r="S168" s="18">
        <v>0.55088555889665514</v>
      </c>
      <c r="T168" s="18">
        <v>0.51583037875780124</v>
      </c>
      <c r="U168" s="18">
        <v>0.55162097621888251</v>
      </c>
      <c r="V168" s="18">
        <v>0.48160354548186202</v>
      </c>
      <c r="W168" s="18">
        <v>0.51786989381233428</v>
      </c>
      <c r="X168" s="18">
        <v>0.56337889139101738</v>
      </c>
      <c r="Y168" s="18">
        <v>0.5055296767853743</v>
      </c>
      <c r="AA168" s="18">
        <v>0.53341244604814864</v>
      </c>
      <c r="AB168" s="18">
        <v>0.57030048093586672</v>
      </c>
      <c r="AC168" s="18">
        <v>0.57891921009629099</v>
      </c>
      <c r="AD168" s="18">
        <v>0.49056100663414992</v>
      </c>
      <c r="AF168" s="18">
        <v>0.55248632160790889</v>
      </c>
      <c r="AG168" s="18">
        <v>0.44160375290364168</v>
      </c>
      <c r="AH168" s="18">
        <v>0.53964448061069215</v>
      </c>
      <c r="AI168" s="18">
        <v>0.48283966674170359</v>
      </c>
      <c r="AJ168" s="18">
        <v>0.52733551756737063</v>
      </c>
      <c r="AK168" s="18">
        <v>0.53488510297697156</v>
      </c>
      <c r="AL168" s="18">
        <v>0.5594094042818476</v>
      </c>
      <c r="AM168" s="18">
        <v>0.51691085261216541</v>
      </c>
      <c r="AN168" s="18">
        <v>0.60673929968929097</v>
      </c>
      <c r="AO168" s="18">
        <v>0.55305849415862207</v>
      </c>
      <c r="AP168" s="18">
        <v>0.58721886350397201</v>
      </c>
      <c r="AQ168" s="18">
        <v>0.55773654584756194</v>
      </c>
      <c r="AR168" s="18">
        <v>0.61076584258239164</v>
      </c>
      <c r="AS168" s="18">
        <v>0.51083438648316626</v>
      </c>
      <c r="AT168" s="18">
        <v>0.490097546671805</v>
      </c>
      <c r="AU168" s="18">
        <v>0.47068248050420319</v>
      </c>
      <c r="AV168" s="18">
        <v>0.73356884943769962</v>
      </c>
      <c r="AX168" s="18">
        <v>0.55325633092627968</v>
      </c>
      <c r="AY168" s="18">
        <v>0.49093682456790738</v>
      </c>
      <c r="BA168" s="18">
        <v>0.52571964763204115</v>
      </c>
      <c r="BB168" s="18">
        <v>0.57449443420725954</v>
      </c>
      <c r="BD168" s="18">
        <v>0.52799921031901864</v>
      </c>
      <c r="BE168" s="18">
        <v>0.57681684217674767</v>
      </c>
      <c r="BF168" s="18">
        <v>0.56319523805906924</v>
      </c>
      <c r="BG168" s="18">
        <v>0.56255803717773678</v>
      </c>
      <c r="BH168" s="18">
        <v>0.50688972632130258</v>
      </c>
      <c r="BI168" s="18">
        <v>0.37740875509789928</v>
      </c>
      <c r="BJ168" s="18">
        <v>0.49900536397204259</v>
      </c>
      <c r="BL168" s="18">
        <v>0.61690221727322214</v>
      </c>
      <c r="BM168" s="18">
        <v>0.50158551254564954</v>
      </c>
      <c r="BN168" s="18">
        <v>0.58651905921368119</v>
      </c>
      <c r="BO168" s="18">
        <v>0.46832316380564448</v>
      </c>
      <c r="BP168" s="18">
        <v>0.50308135984848878</v>
      </c>
      <c r="BQ168" s="18">
        <v>0.57221352117386148</v>
      </c>
      <c r="BR168" s="18">
        <v>0.44684014460953531</v>
      </c>
      <c r="BS168" s="18">
        <v>0.58292246818873972</v>
      </c>
      <c r="BU168" s="18">
        <v>0.55816202231251277</v>
      </c>
      <c r="BV168" s="18">
        <v>0.51476879454871083</v>
      </c>
      <c r="BW168" s="18">
        <v>0.54195713708028448</v>
      </c>
      <c r="BX168" s="18">
        <v>0.5005852226753158</v>
      </c>
      <c r="BY168" s="18">
        <v>0.53000691908386588</v>
      </c>
      <c r="BZ168" s="18">
        <v>0.4854991683092118</v>
      </c>
      <c r="CA168" s="18">
        <v>0.60074538542893285</v>
      </c>
      <c r="CB168" s="18">
        <v>0.61670405596257383</v>
      </c>
      <c r="CC168" s="18">
        <v>0.5924484692503923</v>
      </c>
    </row>
    <row r="170" spans="2:81" ht="58" x14ac:dyDescent="0.35">
      <c r="B170" s="14" t="s">
        <v>116</v>
      </c>
    </row>
    <row r="171" spans="2:81" x14ac:dyDescent="0.35">
      <c r="B171" s="15" t="s">
        <v>17</v>
      </c>
    </row>
    <row r="172" spans="2:81" x14ac:dyDescent="0.35">
      <c r="B172" s="11" t="s">
        <v>95</v>
      </c>
      <c r="C172" s="16">
        <v>1906</v>
      </c>
      <c r="D172" s="16">
        <v>245</v>
      </c>
      <c r="E172" s="16">
        <v>322</v>
      </c>
      <c r="F172" s="16">
        <v>330</v>
      </c>
      <c r="G172" s="16">
        <v>336</v>
      </c>
      <c r="H172" s="16">
        <v>276</v>
      </c>
      <c r="I172" s="16">
        <v>397</v>
      </c>
      <c r="K172" s="16">
        <v>942</v>
      </c>
      <c r="L172" s="16">
        <v>959</v>
      </c>
      <c r="N172" s="16">
        <v>158</v>
      </c>
      <c r="O172" s="16">
        <v>63</v>
      </c>
      <c r="P172" s="16">
        <v>96</v>
      </c>
      <c r="Q172" s="16">
        <v>78</v>
      </c>
      <c r="R172" s="16">
        <v>211</v>
      </c>
      <c r="S172" s="16">
        <v>156</v>
      </c>
      <c r="T172" s="16">
        <v>138</v>
      </c>
      <c r="U172" s="16">
        <v>178</v>
      </c>
      <c r="V172" s="16">
        <v>270</v>
      </c>
      <c r="W172" s="16">
        <v>232</v>
      </c>
      <c r="X172" s="16">
        <v>160</v>
      </c>
      <c r="Y172" s="16">
        <v>166</v>
      </c>
      <c r="AA172" s="16">
        <v>527</v>
      </c>
      <c r="AB172" s="16">
        <v>481</v>
      </c>
      <c r="AC172" s="16">
        <v>429</v>
      </c>
      <c r="AD172" s="16">
        <v>463</v>
      </c>
      <c r="AF172" s="16">
        <v>27</v>
      </c>
      <c r="AG172" s="16">
        <v>98</v>
      </c>
      <c r="AH172" s="16">
        <v>113</v>
      </c>
      <c r="AI172" s="16">
        <v>112</v>
      </c>
      <c r="AJ172" s="16">
        <v>174</v>
      </c>
      <c r="AK172" s="16">
        <v>207</v>
      </c>
      <c r="AL172" s="16">
        <v>170</v>
      </c>
      <c r="AM172" s="16">
        <v>133</v>
      </c>
      <c r="AN172" s="16">
        <v>100</v>
      </c>
      <c r="AO172" s="16">
        <v>131</v>
      </c>
      <c r="AP172" s="16">
        <v>193</v>
      </c>
      <c r="AQ172" s="16">
        <v>93</v>
      </c>
      <c r="AR172" s="16">
        <v>79</v>
      </c>
      <c r="AS172" s="16">
        <v>47</v>
      </c>
      <c r="AT172" s="16">
        <v>48</v>
      </c>
      <c r="AU172" s="16">
        <v>122</v>
      </c>
      <c r="AV172" s="16">
        <v>59</v>
      </c>
      <c r="AX172" s="16">
        <v>1557</v>
      </c>
      <c r="AY172" s="16">
        <v>338</v>
      </c>
      <c r="BA172" s="16">
        <v>1221</v>
      </c>
      <c r="BB172" s="16">
        <v>685</v>
      </c>
      <c r="BD172" s="16">
        <v>474</v>
      </c>
      <c r="BE172" s="16">
        <v>416</v>
      </c>
      <c r="BF172" s="16">
        <v>224</v>
      </c>
      <c r="BG172" s="16">
        <v>439</v>
      </c>
      <c r="BH172" s="16">
        <v>242</v>
      </c>
      <c r="BI172" s="16">
        <v>51</v>
      </c>
      <c r="BJ172" s="16">
        <v>60</v>
      </c>
      <c r="BL172" s="16">
        <v>334</v>
      </c>
      <c r="BM172" s="16">
        <v>619</v>
      </c>
      <c r="BN172" s="16">
        <v>136</v>
      </c>
      <c r="BO172" s="16">
        <v>105</v>
      </c>
      <c r="BP172" s="16">
        <v>257</v>
      </c>
      <c r="BQ172" s="16">
        <v>42</v>
      </c>
      <c r="BR172" s="16">
        <v>49</v>
      </c>
      <c r="BS172" s="16">
        <v>364</v>
      </c>
      <c r="BU172" s="16">
        <v>279</v>
      </c>
      <c r="BV172" s="16">
        <v>479</v>
      </c>
      <c r="BW172" s="16">
        <v>122</v>
      </c>
      <c r="BX172" s="16">
        <v>151</v>
      </c>
      <c r="BY172" s="16">
        <v>421</v>
      </c>
      <c r="BZ172" s="16">
        <v>64</v>
      </c>
      <c r="CA172" s="16">
        <v>123</v>
      </c>
      <c r="CB172" s="16">
        <v>156</v>
      </c>
      <c r="CC172" s="16">
        <v>111</v>
      </c>
    </row>
    <row r="173" spans="2:81" x14ac:dyDescent="0.35">
      <c r="B173" s="12" t="s">
        <v>96</v>
      </c>
      <c r="C173" s="16">
        <v>1910</v>
      </c>
      <c r="D173" s="16">
        <v>202</v>
      </c>
      <c r="E173" s="16">
        <v>325</v>
      </c>
      <c r="F173" s="16">
        <v>324</v>
      </c>
      <c r="G173" s="16">
        <v>294</v>
      </c>
      <c r="H173" s="16">
        <v>309</v>
      </c>
      <c r="I173" s="16">
        <v>457</v>
      </c>
      <c r="K173" s="16">
        <v>921</v>
      </c>
      <c r="L173" s="16">
        <v>983</v>
      </c>
      <c r="N173" s="16">
        <v>157</v>
      </c>
      <c r="O173" s="16">
        <v>52</v>
      </c>
      <c r="P173" s="16">
        <v>89</v>
      </c>
      <c r="Q173" s="16">
        <v>77</v>
      </c>
      <c r="R173" s="16">
        <v>212</v>
      </c>
      <c r="S173" s="16">
        <v>155</v>
      </c>
      <c r="T173" s="16">
        <v>140</v>
      </c>
      <c r="U173" s="16">
        <v>167</v>
      </c>
      <c r="V173" s="16">
        <v>248</v>
      </c>
      <c r="W173" s="16">
        <v>264</v>
      </c>
      <c r="X173" s="16">
        <v>165</v>
      </c>
      <c r="Y173" s="16">
        <v>180</v>
      </c>
      <c r="AA173" s="16">
        <v>514</v>
      </c>
      <c r="AB173" s="16">
        <v>496</v>
      </c>
      <c r="AC173" s="16">
        <v>419</v>
      </c>
      <c r="AD173" s="16">
        <v>477</v>
      </c>
      <c r="AF173" s="16">
        <v>25</v>
      </c>
      <c r="AG173" s="16">
        <v>96</v>
      </c>
      <c r="AH173" s="16">
        <v>115</v>
      </c>
      <c r="AI173" s="16">
        <v>117</v>
      </c>
      <c r="AJ173" s="16">
        <v>175</v>
      </c>
      <c r="AK173" s="16">
        <v>213</v>
      </c>
      <c r="AL173" s="16">
        <v>169</v>
      </c>
      <c r="AM173" s="16">
        <v>134</v>
      </c>
      <c r="AN173" s="16">
        <v>99</v>
      </c>
      <c r="AO173" s="16">
        <v>131</v>
      </c>
      <c r="AP173" s="16">
        <v>193</v>
      </c>
      <c r="AQ173" s="16">
        <v>94</v>
      </c>
      <c r="AR173" s="16">
        <v>79</v>
      </c>
      <c r="AS173" s="16">
        <v>46</v>
      </c>
      <c r="AT173" s="16">
        <v>46</v>
      </c>
      <c r="AU173" s="16">
        <v>118</v>
      </c>
      <c r="AV173" s="16">
        <v>59</v>
      </c>
      <c r="AX173" s="16">
        <v>1583</v>
      </c>
      <c r="AY173" s="16">
        <v>316</v>
      </c>
      <c r="BA173" s="16">
        <v>1241</v>
      </c>
      <c r="BB173" s="16">
        <v>669</v>
      </c>
      <c r="BD173" s="16">
        <v>490</v>
      </c>
      <c r="BE173" s="16">
        <v>410</v>
      </c>
      <c r="BF173" s="16">
        <v>226</v>
      </c>
      <c r="BG173" s="16">
        <v>430</v>
      </c>
      <c r="BH173" s="16">
        <v>237</v>
      </c>
      <c r="BI173" s="16">
        <v>51</v>
      </c>
      <c r="BJ173" s="16">
        <v>65</v>
      </c>
      <c r="BL173" s="16">
        <v>349</v>
      </c>
      <c r="BM173" s="16">
        <v>614</v>
      </c>
      <c r="BN173" s="16">
        <v>143</v>
      </c>
      <c r="BO173" s="16">
        <v>101</v>
      </c>
      <c r="BP173" s="16">
        <v>257</v>
      </c>
      <c r="BQ173" s="16">
        <v>42</v>
      </c>
      <c r="BR173" s="16">
        <v>47</v>
      </c>
      <c r="BS173" s="16">
        <v>356</v>
      </c>
      <c r="BU173" s="16">
        <v>288</v>
      </c>
      <c r="BV173" s="16">
        <v>472</v>
      </c>
      <c r="BW173" s="16">
        <v>126</v>
      </c>
      <c r="BX173" s="16">
        <v>142</v>
      </c>
      <c r="BY173" s="16">
        <v>432</v>
      </c>
      <c r="BZ173" s="16">
        <v>64</v>
      </c>
      <c r="CA173" s="16">
        <v>123</v>
      </c>
      <c r="CB173" s="16">
        <v>159</v>
      </c>
      <c r="CC173" s="16">
        <v>106</v>
      </c>
    </row>
    <row r="174" spans="2:81" x14ac:dyDescent="0.35">
      <c r="B174" s="14" t="s">
        <v>117</v>
      </c>
      <c r="C174" s="18">
        <v>0.30542801997188568</v>
      </c>
      <c r="D174" s="18">
        <v>0.22889024843650871</v>
      </c>
      <c r="E174" s="18">
        <v>0.28330573841579892</v>
      </c>
      <c r="F174" s="18">
        <v>0.29654127451878831</v>
      </c>
      <c r="G174" s="18">
        <v>0.35875163701487067</v>
      </c>
      <c r="H174" s="18">
        <v>0.30731262194112441</v>
      </c>
      <c r="I174" s="18">
        <v>0.32571173212047688</v>
      </c>
      <c r="K174" s="18">
        <v>0.30939844473233408</v>
      </c>
      <c r="L174" s="18">
        <v>0.30216130726860091</v>
      </c>
      <c r="N174" s="18">
        <v>0.33891920456926811</v>
      </c>
      <c r="O174" s="18">
        <v>0.32327128173145681</v>
      </c>
      <c r="P174" s="18">
        <v>0.28560939495880511</v>
      </c>
      <c r="Q174" s="18">
        <v>0.25476767090772628</v>
      </c>
      <c r="R174" s="18">
        <v>0.31466349091279572</v>
      </c>
      <c r="S174" s="18">
        <v>0.30124342862522552</v>
      </c>
      <c r="T174" s="18">
        <v>0.34366314451703622</v>
      </c>
      <c r="U174" s="18">
        <v>0.3258274847319339</v>
      </c>
      <c r="V174" s="18">
        <v>0.27838934377739549</v>
      </c>
      <c r="W174" s="18">
        <v>0.29593403203907259</v>
      </c>
      <c r="X174" s="18">
        <v>0.3142351325574182</v>
      </c>
      <c r="Y174" s="18">
        <v>0.28969787692161419</v>
      </c>
      <c r="AA174" s="18">
        <v>0.35214232858358752</v>
      </c>
      <c r="AB174" s="18">
        <v>0.32727379776058813</v>
      </c>
      <c r="AC174" s="18">
        <v>0.27976257363562629</v>
      </c>
      <c r="AD174" s="18">
        <v>0.2543718388815322</v>
      </c>
      <c r="AF174" s="18">
        <v>0.2008964886524148</v>
      </c>
      <c r="AG174" s="18">
        <v>0.25480162425521352</v>
      </c>
      <c r="AH174" s="18">
        <v>0.32716263460043271</v>
      </c>
      <c r="AI174" s="18">
        <v>0.27947145444129839</v>
      </c>
      <c r="AJ174" s="18">
        <v>0.31256692767912392</v>
      </c>
      <c r="AK174" s="18">
        <v>0.29851624133293519</v>
      </c>
      <c r="AL174" s="18">
        <v>0.33225753317559531</v>
      </c>
      <c r="AM174" s="18">
        <v>0.30132415308564808</v>
      </c>
      <c r="AN174" s="18">
        <v>0.28687500665842047</v>
      </c>
      <c r="AO174" s="18">
        <v>0.33849090577155311</v>
      </c>
      <c r="AP174" s="18">
        <v>0.28202128268113519</v>
      </c>
      <c r="AQ174" s="18">
        <v>0.34638155584051777</v>
      </c>
      <c r="AR174" s="18">
        <v>0.37895005975640722</v>
      </c>
      <c r="AS174" s="18">
        <v>0.2894801317565045</v>
      </c>
      <c r="AT174" s="18">
        <v>0.33040676692676851</v>
      </c>
      <c r="AU174" s="18">
        <v>0.33707916621401263</v>
      </c>
      <c r="AV174" s="18">
        <v>0.1767029275083136</v>
      </c>
      <c r="AX174" s="18">
        <v>0.31103577194445869</v>
      </c>
      <c r="AY174" s="18">
        <v>0.28493599246155732</v>
      </c>
      <c r="BA174" s="18">
        <v>0.31002715228471289</v>
      </c>
      <c r="BB174" s="18">
        <v>0.29689507872726278</v>
      </c>
      <c r="BD174" s="18">
        <v>0.24598427858562461</v>
      </c>
      <c r="BE174" s="18">
        <v>0.32197281097552849</v>
      </c>
      <c r="BF174" s="18">
        <v>0.30181256665344652</v>
      </c>
      <c r="BG174" s="18">
        <v>0.3467892359632086</v>
      </c>
      <c r="BH174" s="18">
        <v>0.34841840626948128</v>
      </c>
      <c r="BI174" s="18">
        <v>0.34350997414950901</v>
      </c>
      <c r="BJ174" s="18">
        <v>0.20056668568158689</v>
      </c>
      <c r="BL174" s="18">
        <v>0.32400470190596742</v>
      </c>
      <c r="BM174" s="18">
        <v>0.31034841388757178</v>
      </c>
      <c r="BN174" s="18">
        <v>0.40727505657212698</v>
      </c>
      <c r="BO174" s="18">
        <v>0.22398678566188979</v>
      </c>
      <c r="BP174" s="18">
        <v>0.31889560728869759</v>
      </c>
      <c r="BQ174" s="18">
        <v>0.28573710577625849</v>
      </c>
      <c r="BR174" s="18">
        <v>0.17184323012182451</v>
      </c>
      <c r="BS174" s="18">
        <v>0.27129691262250177</v>
      </c>
      <c r="BU174" s="18">
        <v>0.36727178362841062</v>
      </c>
      <c r="BV174" s="18">
        <v>0.31204688440210698</v>
      </c>
      <c r="BW174" s="18">
        <v>0.41962703125145229</v>
      </c>
      <c r="BX174" s="18">
        <v>0.25993383948093268</v>
      </c>
      <c r="BY174" s="18">
        <v>0.3153578205635077</v>
      </c>
      <c r="BZ174" s="18">
        <v>0.22102533154612661</v>
      </c>
      <c r="CA174" s="18">
        <v>0.21950894151845779</v>
      </c>
      <c r="CB174" s="18">
        <v>0.20928438034526259</v>
      </c>
      <c r="CC174" s="18">
        <v>0.28649345222115458</v>
      </c>
    </row>
    <row r="175" spans="2:81" x14ac:dyDescent="0.35">
      <c r="B175" s="14" t="s">
        <v>118</v>
      </c>
      <c r="C175" s="18">
        <v>0.23821068697033429</v>
      </c>
      <c r="D175" s="18">
        <v>0.33201287069259072</v>
      </c>
      <c r="E175" s="18">
        <v>0.2648047181667334</v>
      </c>
      <c r="F175" s="18">
        <v>0.2305109290444344</v>
      </c>
      <c r="G175" s="18">
        <v>0.17091443873048179</v>
      </c>
      <c r="H175" s="18">
        <v>0.22471675936818189</v>
      </c>
      <c r="I175" s="18">
        <v>0.2357192633320849</v>
      </c>
      <c r="K175" s="18">
        <v>0.22447154313187881</v>
      </c>
      <c r="L175" s="18">
        <v>0.2492678008171986</v>
      </c>
      <c r="N175" s="18">
        <v>0.20541902522895841</v>
      </c>
      <c r="O175" s="18">
        <v>0.22443742720407561</v>
      </c>
      <c r="P175" s="18">
        <v>0.21059033354063439</v>
      </c>
      <c r="Q175" s="18">
        <v>0.28598450791083219</v>
      </c>
      <c r="R175" s="18">
        <v>0.2442298712806408</v>
      </c>
      <c r="S175" s="18">
        <v>0.2144912854232251</v>
      </c>
      <c r="T175" s="18">
        <v>0.23080614882868231</v>
      </c>
      <c r="U175" s="18">
        <v>0.28077064741144242</v>
      </c>
      <c r="V175" s="18">
        <v>0.284488514292496</v>
      </c>
      <c r="W175" s="18">
        <v>0.2086881053943492</v>
      </c>
      <c r="X175" s="18">
        <v>0.24829164092260311</v>
      </c>
      <c r="Y175" s="18">
        <v>0.21391874089380819</v>
      </c>
      <c r="AA175" s="18">
        <v>0.22005097427628231</v>
      </c>
      <c r="AB175" s="18">
        <v>0.23067784893665311</v>
      </c>
      <c r="AC175" s="18">
        <v>0.26474462972031421</v>
      </c>
      <c r="AD175" s="18">
        <v>0.24055081592765329</v>
      </c>
      <c r="AF175" s="18">
        <v>0.22659770764048279</v>
      </c>
      <c r="AG175" s="18">
        <v>0.2194595278332693</v>
      </c>
      <c r="AH175" s="18">
        <v>0.24712487575636249</v>
      </c>
      <c r="AI175" s="18">
        <v>0.21267868178157301</v>
      </c>
      <c r="AJ175" s="18">
        <v>0.27203373665924607</v>
      </c>
      <c r="AK175" s="18">
        <v>0.23243782970378529</v>
      </c>
      <c r="AL175" s="18">
        <v>0.2405847239174371</v>
      </c>
      <c r="AM175" s="18">
        <v>0.23895368014167601</v>
      </c>
      <c r="AN175" s="18">
        <v>0.19259188364498131</v>
      </c>
      <c r="AO175" s="18">
        <v>0.23536505991160411</v>
      </c>
      <c r="AP175" s="18">
        <v>0.20228977684407659</v>
      </c>
      <c r="AQ175" s="18">
        <v>0.30831340609280061</v>
      </c>
      <c r="AR175" s="18">
        <v>0.23600645263529771</v>
      </c>
      <c r="AS175" s="18">
        <v>0.30156861003422819</v>
      </c>
      <c r="AT175" s="18">
        <v>0.22489458828700881</v>
      </c>
      <c r="AU175" s="18">
        <v>0.23538232755610761</v>
      </c>
      <c r="AV175" s="18">
        <v>0.27823146846079028</v>
      </c>
      <c r="AX175" s="18">
        <v>0.23397376072436499</v>
      </c>
      <c r="AY175" s="18">
        <v>0.26138317373272429</v>
      </c>
      <c r="BA175" s="18">
        <v>0.24478775010282469</v>
      </c>
      <c r="BB175" s="18">
        <v>0.22600801710689319</v>
      </c>
      <c r="BD175" s="18">
        <v>0.23130695252544289</v>
      </c>
      <c r="BE175" s="18">
        <v>0.23923078798792699</v>
      </c>
      <c r="BF175" s="18">
        <v>0.24977259322007439</v>
      </c>
      <c r="BG175" s="18">
        <v>0.23690836538871551</v>
      </c>
      <c r="BH175" s="18">
        <v>0.24499634292794381</v>
      </c>
      <c r="BI175" s="18">
        <v>0.18083460787233771</v>
      </c>
      <c r="BJ175" s="18">
        <v>0.27279489928624812</v>
      </c>
      <c r="BL175" s="18">
        <v>0.26167903644616708</v>
      </c>
      <c r="BM175" s="18">
        <v>0.23669536002166869</v>
      </c>
      <c r="BN175" s="18">
        <v>0.16325401687836569</v>
      </c>
      <c r="BO175" s="18">
        <v>0.33003226618833081</v>
      </c>
      <c r="BP175" s="18">
        <v>0.24803451467923279</v>
      </c>
      <c r="BQ175" s="18">
        <v>0.159902332573714</v>
      </c>
      <c r="BR175" s="18">
        <v>0.27116117169528942</v>
      </c>
      <c r="BS175" s="18">
        <v>0.2194866838285752</v>
      </c>
      <c r="BU175" s="18">
        <v>0.24462340951859171</v>
      </c>
      <c r="BV175" s="18">
        <v>0.23438134960874241</v>
      </c>
      <c r="BW175" s="18">
        <v>0.18697671834758939</v>
      </c>
      <c r="BX175" s="18">
        <v>0.28620583396352728</v>
      </c>
      <c r="BY175" s="18">
        <v>0.22716606651779789</v>
      </c>
      <c r="BZ175" s="18">
        <v>0.24358788637156351</v>
      </c>
      <c r="CA175" s="18">
        <v>0.19050805580203289</v>
      </c>
      <c r="CB175" s="18">
        <v>0.25197948594114661</v>
      </c>
      <c r="CC175" s="18">
        <v>0.31134983379370318</v>
      </c>
    </row>
    <row r="177" spans="2:81" ht="58" x14ac:dyDescent="0.35">
      <c r="B177" s="14" t="s">
        <v>116</v>
      </c>
    </row>
    <row r="178" spans="2:81" x14ac:dyDescent="0.35">
      <c r="B178" s="15" t="s">
        <v>17</v>
      </c>
    </row>
    <row r="179" spans="2:81" x14ac:dyDescent="0.35">
      <c r="B179" s="11" t="s">
        <v>95</v>
      </c>
      <c r="C179" s="16">
        <v>1906</v>
      </c>
      <c r="D179" s="16">
        <v>245</v>
      </c>
      <c r="E179" s="16">
        <v>322</v>
      </c>
      <c r="F179" s="16">
        <v>330</v>
      </c>
      <c r="G179" s="16">
        <v>336</v>
      </c>
      <c r="H179" s="16">
        <v>276</v>
      </c>
      <c r="I179" s="16">
        <v>397</v>
      </c>
      <c r="K179" s="16">
        <v>942</v>
      </c>
      <c r="L179" s="16">
        <v>959</v>
      </c>
      <c r="N179" s="16">
        <v>158</v>
      </c>
      <c r="O179" s="16">
        <v>63</v>
      </c>
      <c r="P179" s="16">
        <v>96</v>
      </c>
      <c r="Q179" s="16">
        <v>78</v>
      </c>
      <c r="R179" s="16">
        <v>211</v>
      </c>
      <c r="S179" s="16">
        <v>156</v>
      </c>
      <c r="T179" s="16">
        <v>138</v>
      </c>
      <c r="U179" s="16">
        <v>178</v>
      </c>
      <c r="V179" s="16">
        <v>270</v>
      </c>
      <c r="W179" s="16">
        <v>232</v>
      </c>
      <c r="X179" s="16">
        <v>160</v>
      </c>
      <c r="Y179" s="16">
        <v>166</v>
      </c>
      <c r="AA179" s="16">
        <v>527</v>
      </c>
      <c r="AB179" s="16">
        <v>481</v>
      </c>
      <c r="AC179" s="16">
        <v>429</v>
      </c>
      <c r="AD179" s="16">
        <v>463</v>
      </c>
      <c r="AF179" s="16">
        <v>27</v>
      </c>
      <c r="AG179" s="16">
        <v>98</v>
      </c>
      <c r="AH179" s="16">
        <v>113</v>
      </c>
      <c r="AI179" s="16">
        <v>112</v>
      </c>
      <c r="AJ179" s="16">
        <v>174</v>
      </c>
      <c r="AK179" s="16">
        <v>207</v>
      </c>
      <c r="AL179" s="16">
        <v>170</v>
      </c>
      <c r="AM179" s="16">
        <v>133</v>
      </c>
      <c r="AN179" s="16">
        <v>100</v>
      </c>
      <c r="AO179" s="16">
        <v>131</v>
      </c>
      <c r="AP179" s="16">
        <v>193</v>
      </c>
      <c r="AQ179" s="16">
        <v>93</v>
      </c>
      <c r="AR179" s="16">
        <v>79</v>
      </c>
      <c r="AS179" s="16">
        <v>47</v>
      </c>
      <c r="AT179" s="16">
        <v>48</v>
      </c>
      <c r="AU179" s="16">
        <v>122</v>
      </c>
      <c r="AV179" s="16">
        <v>59</v>
      </c>
      <c r="AX179" s="16">
        <v>1557</v>
      </c>
      <c r="AY179" s="16">
        <v>338</v>
      </c>
      <c r="BA179" s="16">
        <v>1221</v>
      </c>
      <c r="BB179" s="16">
        <v>685</v>
      </c>
      <c r="BD179" s="16">
        <v>474</v>
      </c>
      <c r="BE179" s="16">
        <v>416</v>
      </c>
      <c r="BF179" s="16">
        <v>224</v>
      </c>
      <c r="BG179" s="16">
        <v>439</v>
      </c>
      <c r="BH179" s="16">
        <v>242</v>
      </c>
      <c r="BI179" s="16">
        <v>51</v>
      </c>
      <c r="BJ179" s="16">
        <v>60</v>
      </c>
      <c r="BL179" s="16">
        <v>334</v>
      </c>
      <c r="BM179" s="16">
        <v>619</v>
      </c>
      <c r="BN179" s="16">
        <v>136</v>
      </c>
      <c r="BO179" s="16">
        <v>105</v>
      </c>
      <c r="BP179" s="16">
        <v>257</v>
      </c>
      <c r="BQ179" s="16">
        <v>42</v>
      </c>
      <c r="BR179" s="16">
        <v>49</v>
      </c>
      <c r="BS179" s="16">
        <v>364</v>
      </c>
      <c r="BU179" s="16">
        <v>279</v>
      </c>
      <c r="BV179" s="16">
        <v>479</v>
      </c>
      <c r="BW179" s="16">
        <v>122</v>
      </c>
      <c r="BX179" s="16">
        <v>151</v>
      </c>
      <c r="BY179" s="16">
        <v>421</v>
      </c>
      <c r="BZ179" s="16">
        <v>64</v>
      </c>
      <c r="CA179" s="16">
        <v>123</v>
      </c>
      <c r="CB179" s="16">
        <v>156</v>
      </c>
      <c r="CC179" s="16">
        <v>111</v>
      </c>
    </row>
    <row r="180" spans="2:81" x14ac:dyDescent="0.35">
      <c r="B180" s="12" t="s">
        <v>96</v>
      </c>
      <c r="C180" s="16">
        <v>1910</v>
      </c>
      <c r="D180" s="16">
        <v>202</v>
      </c>
      <c r="E180" s="16">
        <v>325</v>
      </c>
      <c r="F180" s="16">
        <v>324</v>
      </c>
      <c r="G180" s="16">
        <v>294</v>
      </c>
      <c r="H180" s="16">
        <v>309</v>
      </c>
      <c r="I180" s="16">
        <v>457</v>
      </c>
      <c r="K180" s="16">
        <v>921</v>
      </c>
      <c r="L180" s="16">
        <v>983</v>
      </c>
      <c r="N180" s="16">
        <v>157</v>
      </c>
      <c r="O180" s="16">
        <v>52</v>
      </c>
      <c r="P180" s="16">
        <v>89</v>
      </c>
      <c r="Q180" s="16">
        <v>77</v>
      </c>
      <c r="R180" s="16">
        <v>212</v>
      </c>
      <c r="S180" s="16">
        <v>155</v>
      </c>
      <c r="T180" s="16">
        <v>140</v>
      </c>
      <c r="U180" s="16">
        <v>167</v>
      </c>
      <c r="V180" s="16">
        <v>248</v>
      </c>
      <c r="W180" s="16">
        <v>264</v>
      </c>
      <c r="X180" s="16">
        <v>165</v>
      </c>
      <c r="Y180" s="16">
        <v>180</v>
      </c>
      <c r="AA180" s="16">
        <v>514</v>
      </c>
      <c r="AB180" s="16">
        <v>496</v>
      </c>
      <c r="AC180" s="16">
        <v>419</v>
      </c>
      <c r="AD180" s="16">
        <v>477</v>
      </c>
      <c r="AF180" s="16">
        <v>25</v>
      </c>
      <c r="AG180" s="16">
        <v>96</v>
      </c>
      <c r="AH180" s="16">
        <v>115</v>
      </c>
      <c r="AI180" s="16">
        <v>117</v>
      </c>
      <c r="AJ180" s="16">
        <v>175</v>
      </c>
      <c r="AK180" s="16">
        <v>213</v>
      </c>
      <c r="AL180" s="16">
        <v>169</v>
      </c>
      <c r="AM180" s="16">
        <v>134</v>
      </c>
      <c r="AN180" s="16">
        <v>99</v>
      </c>
      <c r="AO180" s="16">
        <v>131</v>
      </c>
      <c r="AP180" s="16">
        <v>193</v>
      </c>
      <c r="AQ180" s="16">
        <v>94</v>
      </c>
      <c r="AR180" s="16">
        <v>79</v>
      </c>
      <c r="AS180" s="16">
        <v>46</v>
      </c>
      <c r="AT180" s="16">
        <v>46</v>
      </c>
      <c r="AU180" s="16">
        <v>118</v>
      </c>
      <c r="AV180" s="16">
        <v>59</v>
      </c>
      <c r="AX180" s="16">
        <v>1583</v>
      </c>
      <c r="AY180" s="16">
        <v>316</v>
      </c>
      <c r="BA180" s="16">
        <v>1241</v>
      </c>
      <c r="BB180" s="16">
        <v>669</v>
      </c>
      <c r="BD180" s="16">
        <v>490</v>
      </c>
      <c r="BE180" s="16">
        <v>410</v>
      </c>
      <c r="BF180" s="16">
        <v>226</v>
      </c>
      <c r="BG180" s="16">
        <v>430</v>
      </c>
      <c r="BH180" s="16">
        <v>237</v>
      </c>
      <c r="BI180" s="16">
        <v>51</v>
      </c>
      <c r="BJ180" s="16">
        <v>65</v>
      </c>
      <c r="BL180" s="16">
        <v>349</v>
      </c>
      <c r="BM180" s="16">
        <v>614</v>
      </c>
      <c r="BN180" s="16">
        <v>143</v>
      </c>
      <c r="BO180" s="16">
        <v>101</v>
      </c>
      <c r="BP180" s="16">
        <v>257</v>
      </c>
      <c r="BQ180" s="16">
        <v>42</v>
      </c>
      <c r="BR180" s="16">
        <v>47</v>
      </c>
      <c r="BS180" s="16">
        <v>356</v>
      </c>
      <c r="BU180" s="16">
        <v>288</v>
      </c>
      <c r="BV180" s="16">
        <v>472</v>
      </c>
      <c r="BW180" s="16">
        <v>126</v>
      </c>
      <c r="BX180" s="16">
        <v>142</v>
      </c>
      <c r="BY180" s="16">
        <v>432</v>
      </c>
      <c r="BZ180" s="16">
        <v>64</v>
      </c>
      <c r="CA180" s="16">
        <v>123</v>
      </c>
      <c r="CB180" s="16">
        <v>159</v>
      </c>
      <c r="CC180" s="16">
        <v>106</v>
      </c>
    </row>
    <row r="181" spans="2:81" x14ac:dyDescent="0.35">
      <c r="B181" s="14" t="s">
        <v>117</v>
      </c>
      <c r="C181" s="18">
        <v>0.26078812662532003</v>
      </c>
      <c r="D181" s="18">
        <v>0.29249552137268581</v>
      </c>
      <c r="E181" s="18">
        <v>0.29813918213695928</v>
      </c>
      <c r="F181" s="18">
        <v>0.27828177671637999</v>
      </c>
      <c r="G181" s="18">
        <v>0.26379134258757458</v>
      </c>
      <c r="H181" s="18">
        <v>0.23733979928757751</v>
      </c>
      <c r="I181" s="18">
        <v>0.22173223252392071</v>
      </c>
      <c r="K181" s="18">
        <v>0.23125834152451871</v>
      </c>
      <c r="L181" s="18">
        <v>0.2886903248800417</v>
      </c>
      <c r="N181" s="18">
        <v>0.27399648094971341</v>
      </c>
      <c r="O181" s="18">
        <v>0.26559468656958729</v>
      </c>
      <c r="P181" s="18">
        <v>0.28878437835737519</v>
      </c>
      <c r="Q181" s="18">
        <v>0.19906407317568911</v>
      </c>
      <c r="R181" s="18">
        <v>0.21397339556592981</v>
      </c>
      <c r="S181" s="18">
        <v>0.22908208294561441</v>
      </c>
      <c r="T181" s="18">
        <v>0.31388182747422511</v>
      </c>
      <c r="U181" s="18">
        <v>0.28238924218294242</v>
      </c>
      <c r="V181" s="18">
        <v>0.26076758013722562</v>
      </c>
      <c r="W181" s="18">
        <v>0.23598831186205421</v>
      </c>
      <c r="X181" s="18">
        <v>0.27011496513518612</v>
      </c>
      <c r="Y181" s="18">
        <v>0.30939553305330991</v>
      </c>
      <c r="AA181" s="18">
        <v>0.2470759590415621</v>
      </c>
      <c r="AB181" s="18">
        <v>0.24900873446675639</v>
      </c>
      <c r="AC181" s="18">
        <v>0.25737340233302658</v>
      </c>
      <c r="AD181" s="18">
        <v>0.29026575745560018</v>
      </c>
      <c r="AF181" s="18">
        <v>0.4032314266406723</v>
      </c>
      <c r="AG181" s="18">
        <v>0.32254156238188741</v>
      </c>
      <c r="AH181" s="18">
        <v>0.30012452278449309</v>
      </c>
      <c r="AI181" s="18">
        <v>0.32938803011325418</v>
      </c>
      <c r="AJ181" s="18">
        <v>0.27000119577615539</v>
      </c>
      <c r="AK181" s="18">
        <v>0.26629907055698182</v>
      </c>
      <c r="AL181" s="18">
        <v>0.214087473528731</v>
      </c>
      <c r="AM181" s="18">
        <v>0.28132300278297978</v>
      </c>
      <c r="AN181" s="18">
        <v>0.25173750124542738</v>
      </c>
      <c r="AO181" s="18">
        <v>0.2343974827298258</v>
      </c>
      <c r="AP181" s="18">
        <v>0.2280011736406049</v>
      </c>
      <c r="AQ181" s="18">
        <v>0.16282892894099441</v>
      </c>
      <c r="AR181" s="18">
        <v>0.24679792514582791</v>
      </c>
      <c r="AS181" s="18">
        <v>0.23696928408142379</v>
      </c>
      <c r="AT181" s="18">
        <v>0.27451891005760098</v>
      </c>
      <c r="AU181" s="18">
        <v>0.29489130317513629</v>
      </c>
      <c r="AV181" s="18">
        <v>0.22279256165346639</v>
      </c>
      <c r="AX181" s="18">
        <v>0.26094731543114019</v>
      </c>
      <c r="AY181" s="18">
        <v>0.25953757123585458</v>
      </c>
      <c r="BA181" s="18">
        <v>0.25682108571854489</v>
      </c>
      <c r="BB181" s="18">
        <v>0.26814832517366721</v>
      </c>
      <c r="BD181" s="18">
        <v>0.26757614423241338</v>
      </c>
      <c r="BE181" s="18">
        <v>0.29080094348198832</v>
      </c>
      <c r="BF181" s="18">
        <v>0.1895565763825002</v>
      </c>
      <c r="BG181" s="18">
        <v>0.24973100141836649</v>
      </c>
      <c r="BH181" s="18">
        <v>0.25391018457862108</v>
      </c>
      <c r="BI181" s="18">
        <v>0.31902008901764839</v>
      </c>
      <c r="BJ181" s="18">
        <v>0.32073337175344352</v>
      </c>
      <c r="BL181" s="18">
        <v>0.19458306752959839</v>
      </c>
      <c r="BM181" s="18">
        <v>0.24878861423822601</v>
      </c>
      <c r="BN181" s="18">
        <v>0.30508853243749429</v>
      </c>
      <c r="BO181" s="18">
        <v>0.34490284936724602</v>
      </c>
      <c r="BP181" s="18">
        <v>0.26440352813337892</v>
      </c>
      <c r="BQ181" s="18">
        <v>0.2129737158416139</v>
      </c>
      <c r="BR181" s="18">
        <v>0.29886715713833151</v>
      </c>
      <c r="BS181" s="18">
        <v>0.30272035460843838</v>
      </c>
      <c r="BU181" s="18">
        <v>0.27415852038803368</v>
      </c>
      <c r="BV181" s="18">
        <v>0.24062882818734249</v>
      </c>
      <c r="BW181" s="18">
        <v>0.31000343334839808</v>
      </c>
      <c r="BX181" s="18">
        <v>0.27114492621046882</v>
      </c>
      <c r="BY181" s="18">
        <v>0.26358900606431762</v>
      </c>
      <c r="BZ181" s="18">
        <v>0.24421952122373469</v>
      </c>
      <c r="CA181" s="18">
        <v>0.25962414422483931</v>
      </c>
      <c r="CB181" s="18">
        <v>0.22844491209184639</v>
      </c>
      <c r="CC181" s="18">
        <v>0.2900703197409199</v>
      </c>
    </row>
    <row r="182" spans="2:81" x14ac:dyDescent="0.35">
      <c r="B182" s="14" t="s">
        <v>118</v>
      </c>
      <c r="C182" s="18">
        <v>0.3346429543201771</v>
      </c>
      <c r="D182" s="18">
        <v>0.30891276312418298</v>
      </c>
      <c r="E182" s="18">
        <v>0.25005697923531739</v>
      </c>
      <c r="F182" s="18">
        <v>0.27134832072470028</v>
      </c>
      <c r="G182" s="18">
        <v>0.3321268078803693</v>
      </c>
      <c r="H182" s="18">
        <v>0.36556016401370189</v>
      </c>
      <c r="I182" s="18">
        <v>0.4317578924406234</v>
      </c>
      <c r="K182" s="18">
        <v>0.38747053377016433</v>
      </c>
      <c r="L182" s="18">
        <v>0.28487652991691048</v>
      </c>
      <c r="N182" s="18">
        <v>0.31234223585791637</v>
      </c>
      <c r="O182" s="18">
        <v>0.48244275275345322</v>
      </c>
      <c r="P182" s="18">
        <v>0.36365365802681421</v>
      </c>
      <c r="Q182" s="18">
        <v>0.34497277612346872</v>
      </c>
      <c r="R182" s="18">
        <v>0.32555790146701391</v>
      </c>
      <c r="S182" s="18">
        <v>0.36263091436597822</v>
      </c>
      <c r="T182" s="18">
        <v>0.28432222570140259</v>
      </c>
      <c r="U182" s="18">
        <v>0.32915503187733308</v>
      </c>
      <c r="V182" s="18">
        <v>0.34456312145053769</v>
      </c>
      <c r="W182" s="18">
        <v>0.349913532400706</v>
      </c>
      <c r="X182" s="18">
        <v>0.31586179353836819</v>
      </c>
      <c r="Y182" s="18">
        <v>0.30461409248510901</v>
      </c>
      <c r="AA182" s="18">
        <v>0.33941440078609242</v>
      </c>
      <c r="AB182" s="18">
        <v>0.35492700204666389</v>
      </c>
      <c r="AC182" s="18">
        <v>0.32132063776129061</v>
      </c>
      <c r="AD182" s="18">
        <v>0.31978570718450261</v>
      </c>
      <c r="AF182" s="18">
        <v>0.37891061607237442</v>
      </c>
      <c r="AG182" s="18">
        <v>0.35549259871102062</v>
      </c>
      <c r="AH182" s="18">
        <v>0.34602632487372142</v>
      </c>
      <c r="AI182" s="18">
        <v>0.34283064613003522</v>
      </c>
      <c r="AJ182" s="18">
        <v>0.29590685692138419</v>
      </c>
      <c r="AK182" s="18">
        <v>0.29980104282036613</v>
      </c>
      <c r="AL182" s="18">
        <v>0.33054991279304868</v>
      </c>
      <c r="AM182" s="18">
        <v>0.34171815705268782</v>
      </c>
      <c r="AN182" s="18">
        <v>0.26689440627808031</v>
      </c>
      <c r="AO182" s="18">
        <v>0.35844450271713052</v>
      </c>
      <c r="AP182" s="18">
        <v>0.39262359458696833</v>
      </c>
      <c r="AQ182" s="18">
        <v>0.35025729297540742</v>
      </c>
      <c r="AR182" s="18">
        <v>0.3537970494878574</v>
      </c>
      <c r="AS182" s="18">
        <v>0.34561559505967498</v>
      </c>
      <c r="AT182" s="18">
        <v>0.39345588403701492</v>
      </c>
      <c r="AU182" s="18">
        <v>0.2780692983343882</v>
      </c>
      <c r="AV182" s="18">
        <v>0.3590213458039847</v>
      </c>
      <c r="AX182" s="18">
        <v>0.33514752183438801</v>
      </c>
      <c r="AY182" s="18">
        <v>0.33127278113398639</v>
      </c>
      <c r="BA182" s="18">
        <v>0.33724852610851802</v>
      </c>
      <c r="BB182" s="18">
        <v>0.32980874006707761</v>
      </c>
      <c r="BD182" s="18">
        <v>0.32374465845652528</v>
      </c>
      <c r="BE182" s="18">
        <v>0.32879278200275402</v>
      </c>
      <c r="BF182" s="18">
        <v>0.39154270849196621</v>
      </c>
      <c r="BG182" s="18">
        <v>0.33914170561174062</v>
      </c>
      <c r="BH182" s="18">
        <v>0.33986992115206671</v>
      </c>
      <c r="BI182" s="18">
        <v>0.1508073928330905</v>
      </c>
      <c r="BJ182" s="18">
        <v>0.35168181555861122</v>
      </c>
      <c r="BL182" s="18">
        <v>0.42108672759992249</v>
      </c>
      <c r="BM182" s="18">
        <v>0.31811057433582812</v>
      </c>
      <c r="BN182" s="18">
        <v>0.35930828129919462</v>
      </c>
      <c r="BO182" s="18">
        <v>0.21440106848087129</v>
      </c>
      <c r="BP182" s="18">
        <v>0.3428794426832863</v>
      </c>
      <c r="BQ182" s="18">
        <v>0.262247122788967</v>
      </c>
      <c r="BR182" s="18">
        <v>0.27777758263086089</v>
      </c>
      <c r="BS182" s="18">
        <v>0.31273313829687022</v>
      </c>
      <c r="BU182" s="18">
        <v>0.32720052543074202</v>
      </c>
      <c r="BV182" s="18">
        <v>0.30331395837060998</v>
      </c>
      <c r="BW182" s="18">
        <v>0.35060063923570561</v>
      </c>
      <c r="BX182" s="18">
        <v>0.3414015920822403</v>
      </c>
      <c r="BY182" s="18">
        <v>0.34913327309635561</v>
      </c>
      <c r="BZ182" s="18">
        <v>0.33174516752673372</v>
      </c>
      <c r="CA182" s="18">
        <v>0.31362559479004509</v>
      </c>
      <c r="CB182" s="18">
        <v>0.36680168668938029</v>
      </c>
      <c r="CC182" s="18">
        <v>0.38533075373938069</v>
      </c>
    </row>
    <row r="184" spans="2:81" ht="58" x14ac:dyDescent="0.35">
      <c r="B184" s="14" t="s">
        <v>116</v>
      </c>
    </row>
    <row r="185" spans="2:81" x14ac:dyDescent="0.35">
      <c r="B185" s="15" t="s">
        <v>17</v>
      </c>
    </row>
    <row r="186" spans="2:81" x14ac:dyDescent="0.35">
      <c r="B186" s="11" t="s">
        <v>95</v>
      </c>
      <c r="C186" s="16">
        <v>1906</v>
      </c>
      <c r="D186" s="16">
        <v>245</v>
      </c>
      <c r="E186" s="16">
        <v>322</v>
      </c>
      <c r="F186" s="16">
        <v>330</v>
      </c>
      <c r="G186" s="16">
        <v>336</v>
      </c>
      <c r="H186" s="16">
        <v>276</v>
      </c>
      <c r="I186" s="16">
        <v>397</v>
      </c>
      <c r="K186" s="16">
        <v>942</v>
      </c>
      <c r="L186" s="16">
        <v>959</v>
      </c>
      <c r="N186" s="16">
        <v>158</v>
      </c>
      <c r="O186" s="16">
        <v>63</v>
      </c>
      <c r="P186" s="16">
        <v>96</v>
      </c>
      <c r="Q186" s="16">
        <v>78</v>
      </c>
      <c r="R186" s="16">
        <v>211</v>
      </c>
      <c r="S186" s="16">
        <v>156</v>
      </c>
      <c r="T186" s="16">
        <v>138</v>
      </c>
      <c r="U186" s="16">
        <v>178</v>
      </c>
      <c r="V186" s="16">
        <v>270</v>
      </c>
      <c r="W186" s="16">
        <v>232</v>
      </c>
      <c r="X186" s="16">
        <v>160</v>
      </c>
      <c r="Y186" s="16">
        <v>166</v>
      </c>
      <c r="AA186" s="16">
        <v>527</v>
      </c>
      <c r="AB186" s="16">
        <v>481</v>
      </c>
      <c r="AC186" s="16">
        <v>429</v>
      </c>
      <c r="AD186" s="16">
        <v>463</v>
      </c>
      <c r="AF186" s="16">
        <v>27</v>
      </c>
      <c r="AG186" s="16">
        <v>98</v>
      </c>
      <c r="AH186" s="16">
        <v>113</v>
      </c>
      <c r="AI186" s="16">
        <v>112</v>
      </c>
      <c r="AJ186" s="16">
        <v>174</v>
      </c>
      <c r="AK186" s="16">
        <v>207</v>
      </c>
      <c r="AL186" s="16">
        <v>170</v>
      </c>
      <c r="AM186" s="16">
        <v>133</v>
      </c>
      <c r="AN186" s="16">
        <v>100</v>
      </c>
      <c r="AO186" s="16">
        <v>131</v>
      </c>
      <c r="AP186" s="16">
        <v>193</v>
      </c>
      <c r="AQ186" s="16">
        <v>93</v>
      </c>
      <c r="AR186" s="16">
        <v>79</v>
      </c>
      <c r="AS186" s="16">
        <v>47</v>
      </c>
      <c r="AT186" s="16">
        <v>48</v>
      </c>
      <c r="AU186" s="16">
        <v>122</v>
      </c>
      <c r="AV186" s="16">
        <v>59</v>
      </c>
      <c r="AX186" s="16">
        <v>1557</v>
      </c>
      <c r="AY186" s="16">
        <v>338</v>
      </c>
      <c r="BA186" s="16">
        <v>1221</v>
      </c>
      <c r="BB186" s="16">
        <v>685</v>
      </c>
      <c r="BD186" s="16">
        <v>474</v>
      </c>
      <c r="BE186" s="16">
        <v>416</v>
      </c>
      <c r="BF186" s="16">
        <v>224</v>
      </c>
      <c r="BG186" s="16">
        <v>439</v>
      </c>
      <c r="BH186" s="16">
        <v>242</v>
      </c>
      <c r="BI186" s="16">
        <v>51</v>
      </c>
      <c r="BJ186" s="16">
        <v>60</v>
      </c>
      <c r="BL186" s="16">
        <v>334</v>
      </c>
      <c r="BM186" s="16">
        <v>619</v>
      </c>
      <c r="BN186" s="16">
        <v>136</v>
      </c>
      <c r="BO186" s="16">
        <v>105</v>
      </c>
      <c r="BP186" s="16">
        <v>257</v>
      </c>
      <c r="BQ186" s="16">
        <v>42</v>
      </c>
      <c r="BR186" s="16">
        <v>49</v>
      </c>
      <c r="BS186" s="16">
        <v>364</v>
      </c>
      <c r="BU186" s="16">
        <v>279</v>
      </c>
      <c r="BV186" s="16">
        <v>479</v>
      </c>
      <c r="BW186" s="16">
        <v>122</v>
      </c>
      <c r="BX186" s="16">
        <v>151</v>
      </c>
      <c r="BY186" s="16">
        <v>421</v>
      </c>
      <c r="BZ186" s="16">
        <v>64</v>
      </c>
      <c r="CA186" s="16">
        <v>123</v>
      </c>
      <c r="CB186" s="16">
        <v>156</v>
      </c>
      <c r="CC186" s="16">
        <v>111</v>
      </c>
    </row>
    <row r="187" spans="2:81" x14ac:dyDescent="0.35">
      <c r="B187" s="12" t="s">
        <v>96</v>
      </c>
      <c r="C187" s="16">
        <v>1910</v>
      </c>
      <c r="D187" s="16">
        <v>202</v>
      </c>
      <c r="E187" s="16">
        <v>325</v>
      </c>
      <c r="F187" s="16">
        <v>324</v>
      </c>
      <c r="G187" s="16">
        <v>294</v>
      </c>
      <c r="H187" s="16">
        <v>309</v>
      </c>
      <c r="I187" s="16">
        <v>457</v>
      </c>
      <c r="K187" s="16">
        <v>921</v>
      </c>
      <c r="L187" s="16">
        <v>983</v>
      </c>
      <c r="N187" s="16">
        <v>157</v>
      </c>
      <c r="O187" s="16">
        <v>52</v>
      </c>
      <c r="P187" s="16">
        <v>89</v>
      </c>
      <c r="Q187" s="16">
        <v>77</v>
      </c>
      <c r="R187" s="16">
        <v>212</v>
      </c>
      <c r="S187" s="16">
        <v>155</v>
      </c>
      <c r="T187" s="16">
        <v>140</v>
      </c>
      <c r="U187" s="16">
        <v>167</v>
      </c>
      <c r="V187" s="16">
        <v>248</v>
      </c>
      <c r="W187" s="16">
        <v>264</v>
      </c>
      <c r="X187" s="16">
        <v>165</v>
      </c>
      <c r="Y187" s="16">
        <v>180</v>
      </c>
      <c r="AA187" s="16">
        <v>514</v>
      </c>
      <c r="AB187" s="16">
        <v>496</v>
      </c>
      <c r="AC187" s="16">
        <v>419</v>
      </c>
      <c r="AD187" s="16">
        <v>477</v>
      </c>
      <c r="AF187" s="16">
        <v>25</v>
      </c>
      <c r="AG187" s="16">
        <v>96</v>
      </c>
      <c r="AH187" s="16">
        <v>115</v>
      </c>
      <c r="AI187" s="16">
        <v>117</v>
      </c>
      <c r="AJ187" s="16">
        <v>175</v>
      </c>
      <c r="AK187" s="16">
        <v>213</v>
      </c>
      <c r="AL187" s="16">
        <v>169</v>
      </c>
      <c r="AM187" s="16">
        <v>134</v>
      </c>
      <c r="AN187" s="16">
        <v>99</v>
      </c>
      <c r="AO187" s="16">
        <v>131</v>
      </c>
      <c r="AP187" s="16">
        <v>193</v>
      </c>
      <c r="AQ187" s="16">
        <v>94</v>
      </c>
      <c r="AR187" s="16">
        <v>79</v>
      </c>
      <c r="AS187" s="16">
        <v>46</v>
      </c>
      <c r="AT187" s="16">
        <v>46</v>
      </c>
      <c r="AU187" s="16">
        <v>118</v>
      </c>
      <c r="AV187" s="16">
        <v>59</v>
      </c>
      <c r="AX187" s="16">
        <v>1583</v>
      </c>
      <c r="AY187" s="16">
        <v>316</v>
      </c>
      <c r="BA187" s="16">
        <v>1241</v>
      </c>
      <c r="BB187" s="16">
        <v>669</v>
      </c>
      <c r="BD187" s="16">
        <v>490</v>
      </c>
      <c r="BE187" s="16">
        <v>410</v>
      </c>
      <c r="BF187" s="16">
        <v>226</v>
      </c>
      <c r="BG187" s="16">
        <v>430</v>
      </c>
      <c r="BH187" s="16">
        <v>237</v>
      </c>
      <c r="BI187" s="16">
        <v>51</v>
      </c>
      <c r="BJ187" s="16">
        <v>65</v>
      </c>
      <c r="BL187" s="16">
        <v>349</v>
      </c>
      <c r="BM187" s="16">
        <v>614</v>
      </c>
      <c r="BN187" s="16">
        <v>143</v>
      </c>
      <c r="BO187" s="16">
        <v>101</v>
      </c>
      <c r="BP187" s="16">
        <v>257</v>
      </c>
      <c r="BQ187" s="16">
        <v>42</v>
      </c>
      <c r="BR187" s="16">
        <v>47</v>
      </c>
      <c r="BS187" s="16">
        <v>356</v>
      </c>
      <c r="BU187" s="16">
        <v>288</v>
      </c>
      <c r="BV187" s="16">
        <v>472</v>
      </c>
      <c r="BW187" s="16">
        <v>126</v>
      </c>
      <c r="BX187" s="16">
        <v>142</v>
      </c>
      <c r="BY187" s="16">
        <v>432</v>
      </c>
      <c r="BZ187" s="16">
        <v>64</v>
      </c>
      <c r="CA187" s="16">
        <v>123</v>
      </c>
      <c r="CB187" s="16">
        <v>159</v>
      </c>
      <c r="CC187" s="16">
        <v>106</v>
      </c>
    </row>
    <row r="188" spans="2:81" x14ac:dyDescent="0.35">
      <c r="B188" s="14" t="s">
        <v>117</v>
      </c>
      <c r="C188" s="18">
        <v>0.15567616405474199</v>
      </c>
      <c r="D188" s="18">
        <v>0.20258039560428259</v>
      </c>
      <c r="E188" s="18">
        <v>0.24475488811386581</v>
      </c>
      <c r="F188" s="18">
        <v>0.18213702759827971</v>
      </c>
      <c r="G188" s="18">
        <v>0.1602327649572545</v>
      </c>
      <c r="H188" s="18">
        <v>0.1006092925730087</v>
      </c>
      <c r="I188" s="18">
        <v>8.7146548842058413E-2</v>
      </c>
      <c r="K188" s="18">
        <v>0.14206993164359541</v>
      </c>
      <c r="L188" s="18">
        <v>0.16817503036394649</v>
      </c>
      <c r="N188" s="18">
        <v>0.18873651331863911</v>
      </c>
      <c r="O188" s="18">
        <v>0.17143124815782251</v>
      </c>
      <c r="P188" s="18">
        <v>0.14010811569276199</v>
      </c>
      <c r="Q188" s="18">
        <v>0.15817870956157079</v>
      </c>
      <c r="R188" s="18">
        <v>0.1564103010684518</v>
      </c>
      <c r="S188" s="18">
        <v>0.1194777485264259</v>
      </c>
      <c r="T188" s="18">
        <v>0.17028743047296041</v>
      </c>
      <c r="U188" s="18">
        <v>0.17398490121988161</v>
      </c>
      <c r="V188" s="18">
        <v>0.17741617330983719</v>
      </c>
      <c r="W188" s="18">
        <v>0.1170954859665161</v>
      </c>
      <c r="X188" s="18">
        <v>0.1435226124159687</v>
      </c>
      <c r="Y188" s="18">
        <v>0.16864371127146199</v>
      </c>
      <c r="AA188" s="18">
        <v>0.1646176023481879</v>
      </c>
      <c r="AB188" s="18">
        <v>0.15129371230435129</v>
      </c>
      <c r="AC188" s="18">
        <v>0.13939738774387481</v>
      </c>
      <c r="AD188" s="18">
        <v>0.16494923691976451</v>
      </c>
      <c r="AF188" s="18">
        <v>0.22880497078925341</v>
      </c>
      <c r="AG188" s="18">
        <v>0.22916477443343219</v>
      </c>
      <c r="AH188" s="18">
        <v>0.2008438914855917</v>
      </c>
      <c r="AI188" s="18">
        <v>0.10349623384096179</v>
      </c>
      <c r="AJ188" s="18">
        <v>0.1519806869500003</v>
      </c>
      <c r="AK188" s="18">
        <v>0.15025653565277369</v>
      </c>
      <c r="AL188" s="18">
        <v>0.19919862378988479</v>
      </c>
      <c r="AM188" s="18">
        <v>0.11929829964406689</v>
      </c>
      <c r="AN188" s="18">
        <v>0.13090144548843199</v>
      </c>
      <c r="AO188" s="18">
        <v>0.110645422278235</v>
      </c>
      <c r="AP188" s="18">
        <v>0.12862193522004611</v>
      </c>
      <c r="AQ188" s="18">
        <v>0.17171542035039841</v>
      </c>
      <c r="AR188" s="18">
        <v>0.12678924469660871</v>
      </c>
      <c r="AS188" s="18">
        <v>0.25715687083738992</v>
      </c>
      <c r="AT188" s="18">
        <v>0.12550577705955601</v>
      </c>
      <c r="AU188" s="18">
        <v>0.21185363255344691</v>
      </c>
      <c r="AV188" s="18">
        <v>8.4928789204504404E-2</v>
      </c>
      <c r="AX188" s="18">
        <v>0.14599806500892079</v>
      </c>
      <c r="AY188" s="18">
        <v>0.20624816472916421</v>
      </c>
      <c r="BA188" s="18">
        <v>0.15633642782376839</v>
      </c>
      <c r="BB188" s="18">
        <v>0.15445115212556959</v>
      </c>
      <c r="BD188" s="18">
        <v>0.13887283227887601</v>
      </c>
      <c r="BE188" s="18">
        <v>0.1539114094630859</v>
      </c>
      <c r="BF188" s="18">
        <v>0.14120797159388071</v>
      </c>
      <c r="BG188" s="18">
        <v>0.16262450669174941</v>
      </c>
      <c r="BH188" s="18">
        <v>0.21094791897849521</v>
      </c>
      <c r="BI188" s="18">
        <v>0.1906801713060538</v>
      </c>
      <c r="BJ188" s="18">
        <v>6.7961624913211963E-2</v>
      </c>
      <c r="BL188" s="18">
        <v>0.12077648128887759</v>
      </c>
      <c r="BM188" s="18">
        <v>0.1889388696288164</v>
      </c>
      <c r="BN188" s="18">
        <v>0.1161404977509523</v>
      </c>
      <c r="BO188" s="18">
        <v>0.23434801689586329</v>
      </c>
      <c r="BP188" s="18">
        <v>0.1272704595815996</v>
      </c>
      <c r="BQ188" s="18">
        <v>0.1585547886180127</v>
      </c>
      <c r="BR188" s="18">
        <v>0.12282401878742009</v>
      </c>
      <c r="BS188" s="18">
        <v>0.1506281086734432</v>
      </c>
      <c r="BU188" s="18">
        <v>0.17010920137768201</v>
      </c>
      <c r="BV188" s="18">
        <v>0.20456594173192191</v>
      </c>
      <c r="BW188" s="18">
        <v>0.12555615560053229</v>
      </c>
      <c r="BX188" s="18">
        <v>0.25962109199258349</v>
      </c>
      <c r="BY188" s="18">
        <v>0.1058090054526242</v>
      </c>
      <c r="BZ188" s="18">
        <v>0.19976504581010551</v>
      </c>
      <c r="CA188" s="18">
        <v>0.1178100822331368</v>
      </c>
      <c r="CB188" s="18">
        <v>0.10640817669527031</v>
      </c>
      <c r="CC188" s="18">
        <v>8.9523416636768632E-2</v>
      </c>
    </row>
    <row r="189" spans="2:81" x14ac:dyDescent="0.35">
      <c r="B189" s="14" t="s">
        <v>118</v>
      </c>
      <c r="C189" s="18">
        <v>0.36812704861645551</v>
      </c>
      <c r="D189" s="18">
        <v>0.38494352764563972</v>
      </c>
      <c r="E189" s="18">
        <v>0.30627576971069592</v>
      </c>
      <c r="F189" s="18">
        <v>0.36922365331309892</v>
      </c>
      <c r="G189" s="18">
        <v>0.3596468463720901</v>
      </c>
      <c r="H189" s="18">
        <v>0.41306841858279508</v>
      </c>
      <c r="I189" s="18">
        <v>0.37895610777104649</v>
      </c>
      <c r="K189" s="18">
        <v>0.35373049076388691</v>
      </c>
      <c r="L189" s="18">
        <v>0.38045903497655759</v>
      </c>
      <c r="N189" s="18">
        <v>0.32633448557935918</v>
      </c>
      <c r="O189" s="18">
        <v>0.53166896090090587</v>
      </c>
      <c r="P189" s="18">
        <v>0.32367773690579171</v>
      </c>
      <c r="Q189" s="18">
        <v>0.36810065124223762</v>
      </c>
      <c r="R189" s="18">
        <v>0.37776997219185909</v>
      </c>
      <c r="S189" s="18">
        <v>0.41484991423421358</v>
      </c>
      <c r="T189" s="18">
        <v>0.4405283234835371</v>
      </c>
      <c r="U189" s="18">
        <v>0.36662024126832471</v>
      </c>
      <c r="V189" s="18">
        <v>0.36910733149912411</v>
      </c>
      <c r="W189" s="18">
        <v>0.35574973643851859</v>
      </c>
      <c r="X189" s="18">
        <v>0.30105470288985098</v>
      </c>
      <c r="Y189" s="18">
        <v>0.3511039620146621</v>
      </c>
      <c r="AA189" s="18">
        <v>0.39783663964561011</v>
      </c>
      <c r="AB189" s="18">
        <v>0.36954957155378892</v>
      </c>
      <c r="AC189" s="18">
        <v>0.3774373496076171</v>
      </c>
      <c r="AD189" s="18">
        <v>0.32924017740059158</v>
      </c>
      <c r="AF189" s="18">
        <v>0.34059199200261508</v>
      </c>
      <c r="AG189" s="18">
        <v>0.26821601407255807</v>
      </c>
      <c r="AH189" s="18">
        <v>0.29604569969439942</v>
      </c>
      <c r="AI189" s="18">
        <v>0.32992451758264613</v>
      </c>
      <c r="AJ189" s="18">
        <v>0.29798130076939527</v>
      </c>
      <c r="AK189" s="18">
        <v>0.37305542740059222</v>
      </c>
      <c r="AL189" s="18">
        <v>0.3417232141927718</v>
      </c>
      <c r="AM189" s="18">
        <v>0.44755549986109638</v>
      </c>
      <c r="AN189" s="18">
        <v>0.41141279389929553</v>
      </c>
      <c r="AO189" s="18">
        <v>0.37770642287797412</v>
      </c>
      <c r="AP189" s="18">
        <v>0.40951569879169902</v>
      </c>
      <c r="AQ189" s="18">
        <v>0.4163536355184646</v>
      </c>
      <c r="AR189" s="18">
        <v>0.39945727539960102</v>
      </c>
      <c r="AS189" s="18">
        <v>0.40945903824543911</v>
      </c>
      <c r="AT189" s="18">
        <v>0.44272330910582741</v>
      </c>
      <c r="AU189" s="18">
        <v>0.36043386852457671</v>
      </c>
      <c r="AV189" s="18">
        <v>0.42120207297828899</v>
      </c>
      <c r="AX189" s="18">
        <v>0.35722792597491559</v>
      </c>
      <c r="AY189" s="18">
        <v>0.41913412717946508</v>
      </c>
      <c r="BA189" s="18">
        <v>0.39636681806986779</v>
      </c>
      <c r="BB189" s="18">
        <v>0.31573275397187828</v>
      </c>
      <c r="BD189" s="18">
        <v>0.38919659574976279</v>
      </c>
      <c r="BE189" s="18">
        <v>0.35764160409823892</v>
      </c>
      <c r="BF189" s="18">
        <v>0.3750018602537073</v>
      </c>
      <c r="BG189" s="18">
        <v>0.37151672543524722</v>
      </c>
      <c r="BH189" s="18">
        <v>0.3618526180761219</v>
      </c>
      <c r="BI189" s="18">
        <v>0.30481420608288579</v>
      </c>
      <c r="BJ189" s="18">
        <v>0.30133105754500072</v>
      </c>
      <c r="BL189" s="18">
        <v>0.42480743911066898</v>
      </c>
      <c r="BM189" s="18">
        <v>0.37467801931695027</v>
      </c>
      <c r="BN189" s="18">
        <v>0.40291410428746582</v>
      </c>
      <c r="BO189" s="18">
        <v>0.26275572081503729</v>
      </c>
      <c r="BP189" s="18">
        <v>0.36240578163995002</v>
      </c>
      <c r="BQ189" s="18">
        <v>0.3285570510160013</v>
      </c>
      <c r="BR189" s="18">
        <v>0.32148874871622679</v>
      </c>
      <c r="BS189" s="18">
        <v>0.33216311030541651</v>
      </c>
      <c r="BU189" s="18">
        <v>0.39058849572851889</v>
      </c>
      <c r="BV189" s="18">
        <v>0.33781605145402821</v>
      </c>
      <c r="BW189" s="18">
        <v>0.39163121545390261</v>
      </c>
      <c r="BX189" s="18">
        <v>0.35440429632657661</v>
      </c>
      <c r="BY189" s="18">
        <v>0.38822321101657292</v>
      </c>
      <c r="BZ189" s="18">
        <v>0.34292947627416992</v>
      </c>
      <c r="CA189" s="18">
        <v>0.31040322744236543</v>
      </c>
      <c r="CB189" s="18">
        <v>0.33467163487917062</v>
      </c>
      <c r="CC189" s="18">
        <v>0.48312565375898608</v>
      </c>
    </row>
    <row r="191" spans="2:81" ht="58" x14ac:dyDescent="0.35">
      <c r="B191" s="14" t="s">
        <v>116</v>
      </c>
    </row>
    <row r="192" spans="2:81" x14ac:dyDescent="0.35">
      <c r="B192" s="15" t="s">
        <v>17</v>
      </c>
    </row>
    <row r="193" spans="2:81" x14ac:dyDescent="0.35">
      <c r="B193" s="11" t="s">
        <v>95</v>
      </c>
      <c r="C193" s="16">
        <v>1906</v>
      </c>
      <c r="D193" s="16">
        <v>245</v>
      </c>
      <c r="E193" s="16">
        <v>322</v>
      </c>
      <c r="F193" s="16">
        <v>330</v>
      </c>
      <c r="G193" s="16">
        <v>336</v>
      </c>
      <c r="H193" s="16">
        <v>276</v>
      </c>
      <c r="I193" s="16">
        <v>397</v>
      </c>
      <c r="K193" s="16">
        <v>942</v>
      </c>
      <c r="L193" s="16">
        <v>959</v>
      </c>
      <c r="N193" s="16">
        <v>158</v>
      </c>
      <c r="O193" s="16">
        <v>63</v>
      </c>
      <c r="P193" s="16">
        <v>96</v>
      </c>
      <c r="Q193" s="16">
        <v>78</v>
      </c>
      <c r="R193" s="16">
        <v>211</v>
      </c>
      <c r="S193" s="16">
        <v>156</v>
      </c>
      <c r="T193" s="16">
        <v>138</v>
      </c>
      <c r="U193" s="16">
        <v>178</v>
      </c>
      <c r="V193" s="16">
        <v>270</v>
      </c>
      <c r="W193" s="16">
        <v>232</v>
      </c>
      <c r="X193" s="16">
        <v>160</v>
      </c>
      <c r="Y193" s="16">
        <v>166</v>
      </c>
      <c r="AA193" s="16">
        <v>527</v>
      </c>
      <c r="AB193" s="16">
        <v>481</v>
      </c>
      <c r="AC193" s="16">
        <v>429</v>
      </c>
      <c r="AD193" s="16">
        <v>463</v>
      </c>
      <c r="AF193" s="16">
        <v>27</v>
      </c>
      <c r="AG193" s="16">
        <v>98</v>
      </c>
      <c r="AH193" s="16">
        <v>113</v>
      </c>
      <c r="AI193" s="16">
        <v>112</v>
      </c>
      <c r="AJ193" s="16">
        <v>174</v>
      </c>
      <c r="AK193" s="16">
        <v>207</v>
      </c>
      <c r="AL193" s="16">
        <v>170</v>
      </c>
      <c r="AM193" s="16">
        <v>133</v>
      </c>
      <c r="AN193" s="16">
        <v>100</v>
      </c>
      <c r="AO193" s="16">
        <v>131</v>
      </c>
      <c r="AP193" s="16">
        <v>193</v>
      </c>
      <c r="AQ193" s="16">
        <v>93</v>
      </c>
      <c r="AR193" s="16">
        <v>79</v>
      </c>
      <c r="AS193" s="16">
        <v>47</v>
      </c>
      <c r="AT193" s="16">
        <v>48</v>
      </c>
      <c r="AU193" s="16">
        <v>122</v>
      </c>
      <c r="AV193" s="16">
        <v>59</v>
      </c>
      <c r="AX193" s="16">
        <v>1557</v>
      </c>
      <c r="AY193" s="16">
        <v>338</v>
      </c>
      <c r="BA193" s="16">
        <v>1221</v>
      </c>
      <c r="BB193" s="16">
        <v>685</v>
      </c>
      <c r="BD193" s="16">
        <v>474</v>
      </c>
      <c r="BE193" s="16">
        <v>416</v>
      </c>
      <c r="BF193" s="16">
        <v>224</v>
      </c>
      <c r="BG193" s="16">
        <v>439</v>
      </c>
      <c r="BH193" s="16">
        <v>242</v>
      </c>
      <c r="BI193" s="16">
        <v>51</v>
      </c>
      <c r="BJ193" s="16">
        <v>60</v>
      </c>
      <c r="BL193" s="16">
        <v>334</v>
      </c>
      <c r="BM193" s="16">
        <v>619</v>
      </c>
      <c r="BN193" s="16">
        <v>136</v>
      </c>
      <c r="BO193" s="16">
        <v>105</v>
      </c>
      <c r="BP193" s="16">
        <v>257</v>
      </c>
      <c r="BQ193" s="16">
        <v>42</v>
      </c>
      <c r="BR193" s="16">
        <v>49</v>
      </c>
      <c r="BS193" s="16">
        <v>364</v>
      </c>
      <c r="BU193" s="16">
        <v>279</v>
      </c>
      <c r="BV193" s="16">
        <v>479</v>
      </c>
      <c r="BW193" s="16">
        <v>122</v>
      </c>
      <c r="BX193" s="16">
        <v>151</v>
      </c>
      <c r="BY193" s="16">
        <v>421</v>
      </c>
      <c r="BZ193" s="16">
        <v>64</v>
      </c>
      <c r="CA193" s="16">
        <v>123</v>
      </c>
      <c r="CB193" s="16">
        <v>156</v>
      </c>
      <c r="CC193" s="16">
        <v>111</v>
      </c>
    </row>
    <row r="194" spans="2:81" x14ac:dyDescent="0.35">
      <c r="B194" s="12" t="s">
        <v>96</v>
      </c>
      <c r="C194" s="16">
        <v>1910</v>
      </c>
      <c r="D194" s="16">
        <v>202</v>
      </c>
      <c r="E194" s="16">
        <v>325</v>
      </c>
      <c r="F194" s="16">
        <v>324</v>
      </c>
      <c r="G194" s="16">
        <v>294</v>
      </c>
      <c r="H194" s="16">
        <v>309</v>
      </c>
      <c r="I194" s="16">
        <v>457</v>
      </c>
      <c r="K194" s="16">
        <v>921</v>
      </c>
      <c r="L194" s="16">
        <v>983</v>
      </c>
      <c r="N194" s="16">
        <v>157</v>
      </c>
      <c r="O194" s="16">
        <v>52</v>
      </c>
      <c r="P194" s="16">
        <v>89</v>
      </c>
      <c r="Q194" s="16">
        <v>77</v>
      </c>
      <c r="R194" s="16">
        <v>212</v>
      </c>
      <c r="S194" s="16">
        <v>155</v>
      </c>
      <c r="T194" s="16">
        <v>140</v>
      </c>
      <c r="U194" s="16">
        <v>167</v>
      </c>
      <c r="V194" s="16">
        <v>248</v>
      </c>
      <c r="W194" s="16">
        <v>264</v>
      </c>
      <c r="X194" s="16">
        <v>165</v>
      </c>
      <c r="Y194" s="16">
        <v>180</v>
      </c>
      <c r="AA194" s="16">
        <v>514</v>
      </c>
      <c r="AB194" s="16">
        <v>496</v>
      </c>
      <c r="AC194" s="16">
        <v>419</v>
      </c>
      <c r="AD194" s="16">
        <v>477</v>
      </c>
      <c r="AF194" s="16">
        <v>25</v>
      </c>
      <c r="AG194" s="16">
        <v>96</v>
      </c>
      <c r="AH194" s="16">
        <v>115</v>
      </c>
      <c r="AI194" s="16">
        <v>117</v>
      </c>
      <c r="AJ194" s="16">
        <v>175</v>
      </c>
      <c r="AK194" s="16">
        <v>213</v>
      </c>
      <c r="AL194" s="16">
        <v>169</v>
      </c>
      <c r="AM194" s="16">
        <v>134</v>
      </c>
      <c r="AN194" s="16">
        <v>99</v>
      </c>
      <c r="AO194" s="16">
        <v>131</v>
      </c>
      <c r="AP194" s="16">
        <v>193</v>
      </c>
      <c r="AQ194" s="16">
        <v>94</v>
      </c>
      <c r="AR194" s="16">
        <v>79</v>
      </c>
      <c r="AS194" s="16">
        <v>46</v>
      </c>
      <c r="AT194" s="16">
        <v>46</v>
      </c>
      <c r="AU194" s="16">
        <v>118</v>
      </c>
      <c r="AV194" s="16">
        <v>59</v>
      </c>
      <c r="AX194" s="16">
        <v>1583</v>
      </c>
      <c r="AY194" s="16">
        <v>316</v>
      </c>
      <c r="BA194" s="16">
        <v>1241</v>
      </c>
      <c r="BB194" s="16">
        <v>669</v>
      </c>
      <c r="BD194" s="16">
        <v>490</v>
      </c>
      <c r="BE194" s="16">
        <v>410</v>
      </c>
      <c r="BF194" s="16">
        <v>226</v>
      </c>
      <c r="BG194" s="16">
        <v>430</v>
      </c>
      <c r="BH194" s="16">
        <v>237</v>
      </c>
      <c r="BI194" s="16">
        <v>51</v>
      </c>
      <c r="BJ194" s="16">
        <v>65</v>
      </c>
      <c r="BL194" s="16">
        <v>349</v>
      </c>
      <c r="BM194" s="16">
        <v>614</v>
      </c>
      <c r="BN194" s="16">
        <v>143</v>
      </c>
      <c r="BO194" s="16">
        <v>101</v>
      </c>
      <c r="BP194" s="16">
        <v>257</v>
      </c>
      <c r="BQ194" s="16">
        <v>42</v>
      </c>
      <c r="BR194" s="16">
        <v>47</v>
      </c>
      <c r="BS194" s="16">
        <v>356</v>
      </c>
      <c r="BU194" s="16">
        <v>288</v>
      </c>
      <c r="BV194" s="16">
        <v>472</v>
      </c>
      <c r="BW194" s="16">
        <v>126</v>
      </c>
      <c r="BX194" s="16">
        <v>142</v>
      </c>
      <c r="BY194" s="16">
        <v>432</v>
      </c>
      <c r="BZ194" s="16">
        <v>64</v>
      </c>
      <c r="CA194" s="16">
        <v>123</v>
      </c>
      <c r="CB194" s="16">
        <v>159</v>
      </c>
      <c r="CC194" s="16">
        <v>106</v>
      </c>
    </row>
    <row r="195" spans="2:81" x14ac:dyDescent="0.35">
      <c r="B195" s="14" t="s">
        <v>117</v>
      </c>
      <c r="C195" s="18">
        <v>0.12694848356160129</v>
      </c>
      <c r="D195" s="18">
        <v>0.15620603583404291</v>
      </c>
      <c r="E195" s="18">
        <v>0.15713757702964001</v>
      </c>
      <c r="F195" s="18">
        <v>0.141566532111527</v>
      </c>
      <c r="G195" s="18">
        <v>0.1243132683095991</v>
      </c>
      <c r="H195" s="18">
        <v>0.1077296414239914</v>
      </c>
      <c r="I195" s="18">
        <v>9.6874864619593687E-2</v>
      </c>
      <c r="K195" s="18">
        <v>0.13894352268691951</v>
      </c>
      <c r="L195" s="18">
        <v>0.11633648741691439</v>
      </c>
      <c r="N195" s="18">
        <v>9.8620252197578723E-2</v>
      </c>
      <c r="O195" s="18">
        <v>2.9864826166868589E-2</v>
      </c>
      <c r="P195" s="18">
        <v>6.4012337903859434E-2</v>
      </c>
      <c r="Q195" s="18">
        <v>6.1817713925085421E-2</v>
      </c>
      <c r="R195" s="18">
        <v>0.11572980530942439</v>
      </c>
      <c r="S195" s="18">
        <v>0.13000158365574349</v>
      </c>
      <c r="T195" s="18">
        <v>0.160913352365264</v>
      </c>
      <c r="U195" s="18">
        <v>0.16125017357425109</v>
      </c>
      <c r="V195" s="18">
        <v>0.1214098580962602</v>
      </c>
      <c r="W195" s="18">
        <v>0.1612606512867274</v>
      </c>
      <c r="X195" s="18">
        <v>9.93977863551644E-2</v>
      </c>
      <c r="Y195" s="18">
        <v>0.1735869604904208</v>
      </c>
      <c r="AA195" s="18">
        <v>0.1510604072008096</v>
      </c>
      <c r="AB195" s="18">
        <v>0.1091288879249377</v>
      </c>
      <c r="AC195" s="18">
        <v>0.1318284711350049</v>
      </c>
      <c r="AD195" s="18">
        <v>0.113355767951463</v>
      </c>
      <c r="AF195" s="18">
        <v>0.2172393042936131</v>
      </c>
      <c r="AG195" s="18">
        <v>9.2286070839293188E-2</v>
      </c>
      <c r="AH195" s="18">
        <v>0.12638072277279649</v>
      </c>
      <c r="AI195" s="18">
        <v>0.1432078686210535</v>
      </c>
      <c r="AJ195" s="18">
        <v>0.13643161179466901</v>
      </c>
      <c r="AK195" s="18">
        <v>0.1228767747457625</v>
      </c>
      <c r="AL195" s="18">
        <v>0.10872804519719791</v>
      </c>
      <c r="AM195" s="18">
        <v>0.1122792680851087</v>
      </c>
      <c r="AN195" s="18">
        <v>0.13272501850528401</v>
      </c>
      <c r="AO195" s="18">
        <v>0.1248545784001245</v>
      </c>
      <c r="AP195" s="18">
        <v>0.1057872292499356</v>
      </c>
      <c r="AQ195" s="18">
        <v>0.1230752169488602</v>
      </c>
      <c r="AR195" s="18">
        <v>0.1794223683795742</v>
      </c>
      <c r="AS195" s="18">
        <v>0.1900823599490446</v>
      </c>
      <c r="AT195" s="18">
        <v>9.9262856575835459E-2</v>
      </c>
      <c r="AU195" s="18">
        <v>0.19096534605262189</v>
      </c>
      <c r="AV195" s="18">
        <v>3.048902957207187E-2</v>
      </c>
      <c r="AX195" s="18">
        <v>0.12100408868462641</v>
      </c>
      <c r="AY195" s="18">
        <v>0.15789870884162671</v>
      </c>
      <c r="BA195" s="18">
        <v>0.1348696310098669</v>
      </c>
      <c r="BB195" s="18">
        <v>0.1122520840739127</v>
      </c>
      <c r="BD195" s="18">
        <v>9.236864334296295E-2</v>
      </c>
      <c r="BE195" s="18">
        <v>0.13459096701596099</v>
      </c>
      <c r="BF195" s="18">
        <v>9.232752340667183E-2</v>
      </c>
      <c r="BG195" s="18">
        <v>0.1363333673282216</v>
      </c>
      <c r="BH195" s="18">
        <v>0.16846667697839601</v>
      </c>
      <c r="BI195" s="18">
        <v>0.26782384215946903</v>
      </c>
      <c r="BJ195" s="18">
        <v>0.1354544852168508</v>
      </c>
      <c r="BL195" s="18">
        <v>0.1378009746953219</v>
      </c>
      <c r="BM195" s="18">
        <v>0.1208810430548069</v>
      </c>
      <c r="BN195" s="18">
        <v>0.1617235409538087</v>
      </c>
      <c r="BO195" s="18">
        <v>0.18223105957924679</v>
      </c>
      <c r="BP195" s="18">
        <v>0.1285203196309937</v>
      </c>
      <c r="BQ195" s="18">
        <v>9.4447840429950219E-2</v>
      </c>
      <c r="BR195" s="18">
        <v>0.10306771168865329</v>
      </c>
      <c r="BS195" s="18">
        <v>0.10292232731701249</v>
      </c>
      <c r="BU195" s="18">
        <v>0.15321635828132449</v>
      </c>
      <c r="BV195" s="18">
        <v>0.1236006223552137</v>
      </c>
      <c r="BW195" s="18">
        <v>0.16159438343172919</v>
      </c>
      <c r="BX195" s="18">
        <v>0.15721447291567689</v>
      </c>
      <c r="BY195" s="18">
        <v>0.12733273270621889</v>
      </c>
      <c r="BZ195" s="18">
        <v>9.0923779045056607E-2</v>
      </c>
      <c r="CA195" s="18">
        <v>9.7438101626093176E-2</v>
      </c>
      <c r="CB195" s="18">
        <v>7.8202695046852067E-2</v>
      </c>
      <c r="CC195" s="18">
        <v>0.1158416759609001</v>
      </c>
    </row>
    <row r="196" spans="2:81" x14ac:dyDescent="0.35">
      <c r="B196" s="14" t="s">
        <v>118</v>
      </c>
      <c r="C196" s="18">
        <v>0.54005841409824995</v>
      </c>
      <c r="D196" s="18">
        <v>0.50965804014718596</v>
      </c>
      <c r="E196" s="18">
        <v>0.52763108019028382</v>
      </c>
      <c r="F196" s="18">
        <v>0.53387563086111078</v>
      </c>
      <c r="G196" s="18">
        <v>0.53233942517313593</v>
      </c>
      <c r="H196" s="18">
        <v>0.56410992197441356</v>
      </c>
      <c r="I196" s="18">
        <v>0.55542048038688285</v>
      </c>
      <c r="K196" s="18">
        <v>0.52076317824580964</v>
      </c>
      <c r="L196" s="18">
        <v>0.55586525694137645</v>
      </c>
      <c r="N196" s="18">
        <v>0.5028242845053349</v>
      </c>
      <c r="O196" s="18">
        <v>0.69796286229552051</v>
      </c>
      <c r="P196" s="18">
        <v>0.64207957595259746</v>
      </c>
      <c r="Q196" s="18">
        <v>0.51638250355138804</v>
      </c>
      <c r="R196" s="18">
        <v>0.57888251110863287</v>
      </c>
      <c r="S196" s="18">
        <v>0.56220103882471129</v>
      </c>
      <c r="T196" s="18">
        <v>0.5407185329470221</v>
      </c>
      <c r="U196" s="18">
        <v>0.53215270825688721</v>
      </c>
      <c r="V196" s="18">
        <v>0.48145455543393728</v>
      </c>
      <c r="W196" s="18">
        <v>0.50807978297804479</v>
      </c>
      <c r="X196" s="18">
        <v>0.56590916816590497</v>
      </c>
      <c r="Y196" s="18">
        <v>0.53257824887781291</v>
      </c>
      <c r="AA196" s="18">
        <v>0.49410704343273892</v>
      </c>
      <c r="AB196" s="18">
        <v>0.5685651892659751</v>
      </c>
      <c r="AC196" s="18">
        <v>0.57112188490472282</v>
      </c>
      <c r="AD196" s="18">
        <v>0.53313139712313229</v>
      </c>
      <c r="AF196" s="18">
        <v>0.44824615982530919</v>
      </c>
      <c r="AG196" s="18">
        <v>0.42867497135037269</v>
      </c>
      <c r="AH196" s="18">
        <v>0.50872006653931501</v>
      </c>
      <c r="AI196" s="18">
        <v>0.51308257342008112</v>
      </c>
      <c r="AJ196" s="18">
        <v>0.55559175927764226</v>
      </c>
      <c r="AK196" s="18">
        <v>0.54706479553649801</v>
      </c>
      <c r="AL196" s="18">
        <v>0.58124853317770253</v>
      </c>
      <c r="AM196" s="18">
        <v>0.57953546838739189</v>
      </c>
      <c r="AN196" s="18">
        <v>0.5164695292859951</v>
      </c>
      <c r="AO196" s="18">
        <v>0.58686138601320248</v>
      </c>
      <c r="AP196" s="18">
        <v>0.56683650453465773</v>
      </c>
      <c r="AQ196" s="18">
        <v>0.62349567816791585</v>
      </c>
      <c r="AR196" s="18">
        <v>0.52307022031781236</v>
      </c>
      <c r="AS196" s="18">
        <v>0.49198076528048468</v>
      </c>
      <c r="AT196" s="18">
        <v>0.57526219291511671</v>
      </c>
      <c r="AU196" s="18">
        <v>0.45858598947285217</v>
      </c>
      <c r="AV196" s="18">
        <v>0.50571245935871278</v>
      </c>
      <c r="AX196" s="18">
        <v>0.54304392288776815</v>
      </c>
      <c r="AY196" s="18">
        <v>0.52234833067060438</v>
      </c>
      <c r="BA196" s="18">
        <v>0.56052188519871982</v>
      </c>
      <c r="BB196" s="18">
        <v>0.50209177502714908</v>
      </c>
      <c r="BD196" s="18">
        <v>0.55014483715238083</v>
      </c>
      <c r="BE196" s="18">
        <v>0.54583263028904061</v>
      </c>
      <c r="BF196" s="18">
        <v>0.56689648140319648</v>
      </c>
      <c r="BG196" s="18">
        <v>0.53198513779685463</v>
      </c>
      <c r="BH196" s="18">
        <v>0.51762579699601219</v>
      </c>
      <c r="BI196" s="18">
        <v>0.40085894182021442</v>
      </c>
      <c r="BJ196" s="18">
        <v>0.57926212961284762</v>
      </c>
      <c r="BL196" s="18">
        <v>0.58815618169091433</v>
      </c>
      <c r="BM196" s="18">
        <v>0.55117029250810723</v>
      </c>
      <c r="BN196" s="18">
        <v>0.4888547976876233</v>
      </c>
      <c r="BO196" s="18">
        <v>0.56814012227472199</v>
      </c>
      <c r="BP196" s="18">
        <v>0.51186646653826029</v>
      </c>
      <c r="BQ196" s="18">
        <v>0.49864477848111532</v>
      </c>
      <c r="BR196" s="18">
        <v>0.43986995506842791</v>
      </c>
      <c r="BS196" s="18">
        <v>0.52487252923561434</v>
      </c>
      <c r="BU196" s="18">
        <v>0.52960266770258824</v>
      </c>
      <c r="BV196" s="18">
        <v>0.52307486049268359</v>
      </c>
      <c r="BW196" s="18">
        <v>0.53231355428673921</v>
      </c>
      <c r="BX196" s="18">
        <v>0.52665931933817656</v>
      </c>
      <c r="BY196" s="18">
        <v>0.55165343067251449</v>
      </c>
      <c r="BZ196" s="18">
        <v>0.4992344459743856</v>
      </c>
      <c r="CA196" s="18">
        <v>0.4969263084544473</v>
      </c>
      <c r="CB196" s="18">
        <v>0.59768123175436538</v>
      </c>
      <c r="CC196" s="18">
        <v>0.61253372720113108</v>
      </c>
    </row>
    <row r="198" spans="2:81" ht="58" x14ac:dyDescent="0.35">
      <c r="B198" s="14" t="s">
        <v>116</v>
      </c>
    </row>
    <row r="199" spans="2:81" x14ac:dyDescent="0.35">
      <c r="B199" s="15" t="s">
        <v>17</v>
      </c>
    </row>
    <row r="200" spans="2:81" x14ac:dyDescent="0.35">
      <c r="B200" s="11" t="s">
        <v>95</v>
      </c>
      <c r="C200" s="16">
        <v>1906</v>
      </c>
      <c r="D200" s="16">
        <v>245</v>
      </c>
      <c r="E200" s="16">
        <v>322</v>
      </c>
      <c r="F200" s="16">
        <v>330</v>
      </c>
      <c r="G200" s="16">
        <v>336</v>
      </c>
      <c r="H200" s="16">
        <v>276</v>
      </c>
      <c r="I200" s="16">
        <v>397</v>
      </c>
      <c r="K200" s="16">
        <v>942</v>
      </c>
      <c r="L200" s="16">
        <v>959</v>
      </c>
      <c r="N200" s="16">
        <v>158</v>
      </c>
      <c r="O200" s="16">
        <v>63</v>
      </c>
      <c r="P200" s="16">
        <v>96</v>
      </c>
      <c r="Q200" s="16">
        <v>78</v>
      </c>
      <c r="R200" s="16">
        <v>211</v>
      </c>
      <c r="S200" s="16">
        <v>156</v>
      </c>
      <c r="T200" s="16">
        <v>138</v>
      </c>
      <c r="U200" s="16">
        <v>178</v>
      </c>
      <c r="V200" s="16">
        <v>270</v>
      </c>
      <c r="W200" s="16">
        <v>232</v>
      </c>
      <c r="X200" s="16">
        <v>160</v>
      </c>
      <c r="Y200" s="16">
        <v>166</v>
      </c>
      <c r="AA200" s="16">
        <v>527</v>
      </c>
      <c r="AB200" s="16">
        <v>481</v>
      </c>
      <c r="AC200" s="16">
        <v>429</v>
      </c>
      <c r="AD200" s="16">
        <v>463</v>
      </c>
      <c r="AF200" s="16">
        <v>27</v>
      </c>
      <c r="AG200" s="16">
        <v>98</v>
      </c>
      <c r="AH200" s="16">
        <v>113</v>
      </c>
      <c r="AI200" s="16">
        <v>112</v>
      </c>
      <c r="AJ200" s="16">
        <v>174</v>
      </c>
      <c r="AK200" s="16">
        <v>207</v>
      </c>
      <c r="AL200" s="16">
        <v>170</v>
      </c>
      <c r="AM200" s="16">
        <v>133</v>
      </c>
      <c r="AN200" s="16">
        <v>100</v>
      </c>
      <c r="AO200" s="16">
        <v>131</v>
      </c>
      <c r="AP200" s="16">
        <v>193</v>
      </c>
      <c r="AQ200" s="16">
        <v>93</v>
      </c>
      <c r="AR200" s="16">
        <v>79</v>
      </c>
      <c r="AS200" s="16">
        <v>47</v>
      </c>
      <c r="AT200" s="16">
        <v>48</v>
      </c>
      <c r="AU200" s="16">
        <v>122</v>
      </c>
      <c r="AV200" s="16">
        <v>59</v>
      </c>
      <c r="AX200" s="16">
        <v>1557</v>
      </c>
      <c r="AY200" s="16">
        <v>338</v>
      </c>
      <c r="BA200" s="16">
        <v>1221</v>
      </c>
      <c r="BB200" s="16">
        <v>685</v>
      </c>
      <c r="BD200" s="16">
        <v>474</v>
      </c>
      <c r="BE200" s="16">
        <v>416</v>
      </c>
      <c r="BF200" s="16">
        <v>224</v>
      </c>
      <c r="BG200" s="16">
        <v>439</v>
      </c>
      <c r="BH200" s="16">
        <v>242</v>
      </c>
      <c r="BI200" s="16">
        <v>51</v>
      </c>
      <c r="BJ200" s="16">
        <v>60</v>
      </c>
      <c r="BL200" s="16">
        <v>334</v>
      </c>
      <c r="BM200" s="16">
        <v>619</v>
      </c>
      <c r="BN200" s="16">
        <v>136</v>
      </c>
      <c r="BO200" s="16">
        <v>105</v>
      </c>
      <c r="BP200" s="16">
        <v>257</v>
      </c>
      <c r="BQ200" s="16">
        <v>42</v>
      </c>
      <c r="BR200" s="16">
        <v>49</v>
      </c>
      <c r="BS200" s="16">
        <v>364</v>
      </c>
      <c r="BU200" s="16">
        <v>279</v>
      </c>
      <c r="BV200" s="16">
        <v>479</v>
      </c>
      <c r="BW200" s="16">
        <v>122</v>
      </c>
      <c r="BX200" s="16">
        <v>151</v>
      </c>
      <c r="BY200" s="16">
        <v>421</v>
      </c>
      <c r="BZ200" s="16">
        <v>64</v>
      </c>
      <c r="CA200" s="16">
        <v>123</v>
      </c>
      <c r="CB200" s="16">
        <v>156</v>
      </c>
      <c r="CC200" s="16">
        <v>111</v>
      </c>
    </row>
    <row r="201" spans="2:81" x14ac:dyDescent="0.35">
      <c r="B201" s="12" t="s">
        <v>96</v>
      </c>
      <c r="C201" s="16">
        <v>1910</v>
      </c>
      <c r="D201" s="16">
        <v>202</v>
      </c>
      <c r="E201" s="16">
        <v>325</v>
      </c>
      <c r="F201" s="16">
        <v>324</v>
      </c>
      <c r="G201" s="16">
        <v>294</v>
      </c>
      <c r="H201" s="16">
        <v>309</v>
      </c>
      <c r="I201" s="16">
        <v>457</v>
      </c>
      <c r="K201" s="16">
        <v>921</v>
      </c>
      <c r="L201" s="16">
        <v>983</v>
      </c>
      <c r="N201" s="16">
        <v>157</v>
      </c>
      <c r="O201" s="16">
        <v>52</v>
      </c>
      <c r="P201" s="16">
        <v>89</v>
      </c>
      <c r="Q201" s="16">
        <v>77</v>
      </c>
      <c r="R201" s="16">
        <v>212</v>
      </c>
      <c r="S201" s="16">
        <v>155</v>
      </c>
      <c r="T201" s="16">
        <v>140</v>
      </c>
      <c r="U201" s="16">
        <v>167</v>
      </c>
      <c r="V201" s="16">
        <v>248</v>
      </c>
      <c r="W201" s="16">
        <v>264</v>
      </c>
      <c r="X201" s="16">
        <v>165</v>
      </c>
      <c r="Y201" s="16">
        <v>180</v>
      </c>
      <c r="AA201" s="16">
        <v>514</v>
      </c>
      <c r="AB201" s="16">
        <v>496</v>
      </c>
      <c r="AC201" s="16">
        <v>419</v>
      </c>
      <c r="AD201" s="16">
        <v>477</v>
      </c>
      <c r="AF201" s="16">
        <v>25</v>
      </c>
      <c r="AG201" s="16">
        <v>96</v>
      </c>
      <c r="AH201" s="16">
        <v>115</v>
      </c>
      <c r="AI201" s="16">
        <v>117</v>
      </c>
      <c r="AJ201" s="16">
        <v>175</v>
      </c>
      <c r="AK201" s="16">
        <v>213</v>
      </c>
      <c r="AL201" s="16">
        <v>169</v>
      </c>
      <c r="AM201" s="16">
        <v>134</v>
      </c>
      <c r="AN201" s="16">
        <v>99</v>
      </c>
      <c r="AO201" s="16">
        <v>131</v>
      </c>
      <c r="AP201" s="16">
        <v>193</v>
      </c>
      <c r="AQ201" s="16">
        <v>94</v>
      </c>
      <c r="AR201" s="16">
        <v>79</v>
      </c>
      <c r="AS201" s="16">
        <v>46</v>
      </c>
      <c r="AT201" s="16">
        <v>46</v>
      </c>
      <c r="AU201" s="16">
        <v>118</v>
      </c>
      <c r="AV201" s="16">
        <v>59</v>
      </c>
      <c r="AX201" s="16">
        <v>1583</v>
      </c>
      <c r="AY201" s="16">
        <v>316</v>
      </c>
      <c r="BA201" s="16">
        <v>1241</v>
      </c>
      <c r="BB201" s="16">
        <v>669</v>
      </c>
      <c r="BD201" s="16">
        <v>490</v>
      </c>
      <c r="BE201" s="16">
        <v>410</v>
      </c>
      <c r="BF201" s="16">
        <v>226</v>
      </c>
      <c r="BG201" s="16">
        <v>430</v>
      </c>
      <c r="BH201" s="16">
        <v>237</v>
      </c>
      <c r="BI201" s="16">
        <v>51</v>
      </c>
      <c r="BJ201" s="16">
        <v>65</v>
      </c>
      <c r="BL201" s="16">
        <v>349</v>
      </c>
      <c r="BM201" s="16">
        <v>614</v>
      </c>
      <c r="BN201" s="16">
        <v>143</v>
      </c>
      <c r="BO201" s="16">
        <v>101</v>
      </c>
      <c r="BP201" s="16">
        <v>257</v>
      </c>
      <c r="BQ201" s="16">
        <v>42</v>
      </c>
      <c r="BR201" s="16">
        <v>47</v>
      </c>
      <c r="BS201" s="16">
        <v>356</v>
      </c>
      <c r="BU201" s="16">
        <v>288</v>
      </c>
      <c r="BV201" s="16">
        <v>472</v>
      </c>
      <c r="BW201" s="16">
        <v>126</v>
      </c>
      <c r="BX201" s="16">
        <v>142</v>
      </c>
      <c r="BY201" s="16">
        <v>432</v>
      </c>
      <c r="BZ201" s="16">
        <v>64</v>
      </c>
      <c r="CA201" s="16">
        <v>123</v>
      </c>
      <c r="CB201" s="16">
        <v>159</v>
      </c>
      <c r="CC201" s="16">
        <v>106</v>
      </c>
    </row>
    <row r="202" spans="2:81" x14ac:dyDescent="0.35">
      <c r="B202" s="14" t="s">
        <v>117</v>
      </c>
      <c r="C202" s="18">
        <v>0.31506792458812222</v>
      </c>
      <c r="D202" s="18">
        <v>0.43654696243508312</v>
      </c>
      <c r="E202" s="18">
        <v>0.46249109068215732</v>
      </c>
      <c r="F202" s="18">
        <v>0.39484613247897771</v>
      </c>
      <c r="G202" s="18">
        <v>0.35686782831917041</v>
      </c>
      <c r="H202" s="18">
        <v>0.26242800576606218</v>
      </c>
      <c r="I202" s="18">
        <v>0.10867007352197321</v>
      </c>
      <c r="K202" s="18">
        <v>0.35579241501749859</v>
      </c>
      <c r="L202" s="18">
        <v>0.27544579125414592</v>
      </c>
      <c r="N202" s="18">
        <v>0.35818984432836581</v>
      </c>
      <c r="O202" s="18">
        <v>0.3915346488272301</v>
      </c>
      <c r="P202" s="18">
        <v>0.20804265449212159</v>
      </c>
      <c r="Q202" s="18">
        <v>0.22794219897328891</v>
      </c>
      <c r="R202" s="18">
        <v>0.32785650119826859</v>
      </c>
      <c r="S202" s="18">
        <v>0.30977861607823942</v>
      </c>
      <c r="T202" s="18">
        <v>0.34001624278292258</v>
      </c>
      <c r="U202" s="18">
        <v>0.33516170187805988</v>
      </c>
      <c r="V202" s="18">
        <v>0.35941715475846331</v>
      </c>
      <c r="W202" s="18">
        <v>0.27259976358317262</v>
      </c>
      <c r="X202" s="18">
        <v>0.28297414462031389</v>
      </c>
      <c r="Y202" s="18">
        <v>0.32760168814009533</v>
      </c>
      <c r="AA202" s="18">
        <v>0.34659808264501768</v>
      </c>
      <c r="AB202" s="18">
        <v>0.31955533647170897</v>
      </c>
      <c r="AC202" s="18">
        <v>0.33955805420635249</v>
      </c>
      <c r="AD202" s="18">
        <v>0.25475048376496268</v>
      </c>
      <c r="AF202" s="18">
        <v>0.28785889858628988</v>
      </c>
      <c r="AG202" s="18">
        <v>0.2920505445473649</v>
      </c>
      <c r="AH202" s="18">
        <v>0.19935264114370541</v>
      </c>
      <c r="AI202" s="18">
        <v>0.22681015720446349</v>
      </c>
      <c r="AJ202" s="18">
        <v>0.31234473451290762</v>
      </c>
      <c r="AK202" s="18">
        <v>0.25631356055985638</v>
      </c>
      <c r="AL202" s="18">
        <v>0.35727046976219462</v>
      </c>
      <c r="AM202" s="18">
        <v>0.3200914278592627</v>
      </c>
      <c r="AN202" s="18">
        <v>0.29927642881285699</v>
      </c>
      <c r="AO202" s="18">
        <v>0.31737889789531482</v>
      </c>
      <c r="AP202" s="18">
        <v>0.3182433011506155</v>
      </c>
      <c r="AQ202" s="18">
        <v>0.32950402851153171</v>
      </c>
      <c r="AR202" s="18">
        <v>0.44038489124299662</v>
      </c>
      <c r="AS202" s="18">
        <v>0.43954277255094959</v>
      </c>
      <c r="AT202" s="18">
        <v>0.50532587349261204</v>
      </c>
      <c r="AU202" s="18">
        <v>0.42545786983668821</v>
      </c>
      <c r="AV202" s="18">
        <v>0.20794995269241509</v>
      </c>
      <c r="AX202" s="18">
        <v>0.30000615286389842</v>
      </c>
      <c r="AY202" s="18">
        <v>0.39196369836729822</v>
      </c>
      <c r="BA202" s="18">
        <v>0.30050134674789297</v>
      </c>
      <c r="BB202" s="18">
        <v>0.34209383825867179</v>
      </c>
      <c r="BD202" s="18">
        <v>0.25521400619579843</v>
      </c>
      <c r="BE202" s="18">
        <v>0.32871161416743838</v>
      </c>
      <c r="BF202" s="18">
        <v>0.26480574557529057</v>
      </c>
      <c r="BG202" s="18">
        <v>0.36776615650882027</v>
      </c>
      <c r="BH202" s="18">
        <v>0.38535708278268588</v>
      </c>
      <c r="BI202" s="18">
        <v>0.44623252754429688</v>
      </c>
      <c r="BJ202" s="18">
        <v>0.14548264417022311</v>
      </c>
      <c r="BL202" s="18">
        <v>0.2536592614762091</v>
      </c>
      <c r="BM202" s="18">
        <v>0.36428703871811963</v>
      </c>
      <c r="BN202" s="18">
        <v>0.27356586252264259</v>
      </c>
      <c r="BO202" s="18">
        <v>0.39348274364516223</v>
      </c>
      <c r="BP202" s="18">
        <v>0.26876155628257298</v>
      </c>
      <c r="BQ202" s="18">
        <v>0.38133207444662492</v>
      </c>
      <c r="BR202" s="18">
        <v>0.2931830773137547</v>
      </c>
      <c r="BS202" s="18">
        <v>0.31340392453812438</v>
      </c>
      <c r="BU202" s="18">
        <v>0.31643227614787578</v>
      </c>
      <c r="BV202" s="18">
        <v>0.38258045187241579</v>
      </c>
      <c r="BW202" s="18">
        <v>0.30495494607811829</v>
      </c>
      <c r="BX202" s="18">
        <v>0.40389165778417069</v>
      </c>
      <c r="BY202" s="18">
        <v>0.28306389224771789</v>
      </c>
      <c r="BZ202" s="18">
        <v>0.32797419170191489</v>
      </c>
      <c r="CA202" s="18">
        <v>0.28127960033317251</v>
      </c>
      <c r="CB202" s="18">
        <v>0.19508842555664341</v>
      </c>
      <c r="CC202" s="18">
        <v>0.24497732335947431</v>
      </c>
    </row>
    <row r="203" spans="2:81" x14ac:dyDescent="0.35">
      <c r="B203" s="14" t="s">
        <v>118</v>
      </c>
      <c r="C203" s="18">
        <v>0.10135939101645559</v>
      </c>
      <c r="D203" s="18">
        <v>0.17443306392154501</v>
      </c>
      <c r="E203" s="18">
        <v>0.13553357582613429</v>
      </c>
      <c r="F203" s="18">
        <v>0.13358704578135891</v>
      </c>
      <c r="G203" s="18">
        <v>0.1008860105617648</v>
      </c>
      <c r="H203" s="18">
        <v>6.7988863528537363E-2</v>
      </c>
      <c r="I203" s="18">
        <v>4.4772260263662891E-2</v>
      </c>
      <c r="K203" s="18">
        <v>0.11070944454449359</v>
      </c>
      <c r="L203" s="18">
        <v>9.2207134737664564E-2</v>
      </c>
      <c r="N203" s="18">
        <v>0.1109548194352252</v>
      </c>
      <c r="O203" s="18">
        <v>4.5687586914379102E-2</v>
      </c>
      <c r="P203" s="18">
        <v>0.1321391449749714</v>
      </c>
      <c r="Q203" s="18">
        <v>9.5266600421870601E-2</v>
      </c>
      <c r="R203" s="18">
        <v>9.6231232093938371E-2</v>
      </c>
      <c r="S203" s="18">
        <v>0.14362484390535341</v>
      </c>
      <c r="T203" s="18">
        <v>0.10677155909262551</v>
      </c>
      <c r="U203" s="18">
        <v>8.4682236505711855E-2</v>
      </c>
      <c r="V203" s="18">
        <v>0.15960583646458451</v>
      </c>
      <c r="W203" s="18">
        <v>6.2996505690047985E-2</v>
      </c>
      <c r="X203" s="18">
        <v>7.3403892562786649E-2</v>
      </c>
      <c r="Y203" s="18">
        <v>7.9009151500188016E-2</v>
      </c>
      <c r="AA203" s="18">
        <v>8.6684110272922069E-2</v>
      </c>
      <c r="AB203" s="18">
        <v>8.2098049796504258E-2</v>
      </c>
      <c r="AC203" s="18">
        <v>0.1119404444797735</v>
      </c>
      <c r="AD203" s="18">
        <v>0.12867382312970621</v>
      </c>
      <c r="AF203" s="18">
        <v>0.24806657647496261</v>
      </c>
      <c r="AG203" s="18">
        <v>0.1287189790499397</v>
      </c>
      <c r="AH203" s="18">
        <v>9.8494281984216003E-2</v>
      </c>
      <c r="AI203" s="18">
        <v>5.6515546592850921E-2</v>
      </c>
      <c r="AJ203" s="18">
        <v>0.12652758039780609</v>
      </c>
      <c r="AK203" s="18">
        <v>0.1304493637074389</v>
      </c>
      <c r="AL203" s="18">
        <v>0.10411036111951021</v>
      </c>
      <c r="AM203" s="18">
        <v>0.10894950365270981</v>
      </c>
      <c r="AN203" s="18">
        <v>7.91219560949247E-2</v>
      </c>
      <c r="AO203" s="18">
        <v>8.0376315716959718E-2</v>
      </c>
      <c r="AP203" s="18">
        <v>6.5320547565379389E-2</v>
      </c>
      <c r="AQ203" s="18">
        <v>9.3365528888299062E-2</v>
      </c>
      <c r="AR203" s="18">
        <v>0.10009951735795029</v>
      </c>
      <c r="AS203" s="18">
        <v>0.1016554942169037</v>
      </c>
      <c r="AT203" s="18">
        <v>5.1271068183648162E-2</v>
      </c>
      <c r="AU203" s="18">
        <v>0.13012226495321211</v>
      </c>
      <c r="AV203" s="18">
        <v>8.215262443405752E-2</v>
      </c>
      <c r="AX203" s="18">
        <v>8.3328598735568388E-2</v>
      </c>
      <c r="AY203" s="18">
        <v>0.1921964246533627</v>
      </c>
      <c r="BA203" s="18">
        <v>0.1078353944789537</v>
      </c>
      <c r="BB203" s="18">
        <v>8.9344220917663364E-2</v>
      </c>
      <c r="BD203" s="18">
        <v>0.10099662622552071</v>
      </c>
      <c r="BE203" s="18">
        <v>7.916679294775264E-2</v>
      </c>
      <c r="BF203" s="18">
        <v>0.1141499537712632</v>
      </c>
      <c r="BG203" s="18">
        <v>8.723747772438209E-2</v>
      </c>
      <c r="BH203" s="18">
        <v>0.14007699325400941</v>
      </c>
      <c r="BI203" s="18">
        <v>0.12935313397423809</v>
      </c>
      <c r="BJ203" s="18">
        <v>0.1299287241630552</v>
      </c>
      <c r="BL203" s="18">
        <v>8.8774241195206355E-2</v>
      </c>
      <c r="BM203" s="18">
        <v>0.1224931411958176</v>
      </c>
      <c r="BN203" s="18">
        <v>0.1116287625563087</v>
      </c>
      <c r="BO203" s="18">
        <v>0.12133807271697709</v>
      </c>
      <c r="BP203" s="18">
        <v>0.13025775829778391</v>
      </c>
      <c r="BQ203" s="18">
        <v>6.8822309468342543E-2</v>
      </c>
      <c r="BR203" s="18">
        <v>9.9387823871595712E-2</v>
      </c>
      <c r="BS203" s="18">
        <v>5.0571105656838602E-2</v>
      </c>
      <c r="BU203" s="18">
        <v>6.6127972548287339E-2</v>
      </c>
      <c r="BV203" s="18">
        <v>0.1101367725230734</v>
      </c>
      <c r="BW203" s="18">
        <v>8.555336752547664E-2</v>
      </c>
      <c r="BX203" s="18">
        <v>0.13753804235655939</v>
      </c>
      <c r="BY203" s="18">
        <v>8.9502437867471224E-2</v>
      </c>
      <c r="BZ203" s="18">
        <v>0.1193623587284998</v>
      </c>
      <c r="CA203" s="18">
        <v>7.0450712279844535E-2</v>
      </c>
      <c r="CB203" s="18">
        <v>0.1183680388391992</v>
      </c>
      <c r="CC203" s="18">
        <v>0.17645874500061859</v>
      </c>
    </row>
    <row r="205" spans="2:81" ht="58" x14ac:dyDescent="0.35">
      <c r="B205" s="14" t="s">
        <v>116</v>
      </c>
    </row>
    <row r="206" spans="2:81" x14ac:dyDescent="0.35">
      <c r="B206" s="15" t="s">
        <v>17</v>
      </c>
    </row>
    <row r="207" spans="2:81" x14ac:dyDescent="0.35">
      <c r="B207" s="11" t="s">
        <v>95</v>
      </c>
      <c r="C207" s="16">
        <v>1906</v>
      </c>
      <c r="D207" s="16">
        <v>245</v>
      </c>
      <c r="E207" s="16">
        <v>322</v>
      </c>
      <c r="F207" s="16">
        <v>330</v>
      </c>
      <c r="G207" s="16">
        <v>336</v>
      </c>
      <c r="H207" s="16">
        <v>276</v>
      </c>
      <c r="I207" s="16">
        <v>397</v>
      </c>
      <c r="K207" s="16">
        <v>942</v>
      </c>
      <c r="L207" s="16">
        <v>959</v>
      </c>
      <c r="N207" s="16">
        <v>158</v>
      </c>
      <c r="O207" s="16">
        <v>63</v>
      </c>
      <c r="P207" s="16">
        <v>96</v>
      </c>
      <c r="Q207" s="16">
        <v>78</v>
      </c>
      <c r="R207" s="16">
        <v>211</v>
      </c>
      <c r="S207" s="16">
        <v>156</v>
      </c>
      <c r="T207" s="16">
        <v>138</v>
      </c>
      <c r="U207" s="16">
        <v>178</v>
      </c>
      <c r="V207" s="16">
        <v>270</v>
      </c>
      <c r="W207" s="16">
        <v>232</v>
      </c>
      <c r="X207" s="16">
        <v>160</v>
      </c>
      <c r="Y207" s="16">
        <v>166</v>
      </c>
      <c r="AA207" s="16">
        <v>527</v>
      </c>
      <c r="AB207" s="16">
        <v>481</v>
      </c>
      <c r="AC207" s="16">
        <v>429</v>
      </c>
      <c r="AD207" s="16">
        <v>463</v>
      </c>
      <c r="AF207" s="16">
        <v>27</v>
      </c>
      <c r="AG207" s="16">
        <v>98</v>
      </c>
      <c r="AH207" s="16">
        <v>113</v>
      </c>
      <c r="AI207" s="16">
        <v>112</v>
      </c>
      <c r="AJ207" s="16">
        <v>174</v>
      </c>
      <c r="AK207" s="16">
        <v>207</v>
      </c>
      <c r="AL207" s="16">
        <v>170</v>
      </c>
      <c r="AM207" s="16">
        <v>133</v>
      </c>
      <c r="AN207" s="16">
        <v>100</v>
      </c>
      <c r="AO207" s="16">
        <v>131</v>
      </c>
      <c r="AP207" s="16">
        <v>193</v>
      </c>
      <c r="AQ207" s="16">
        <v>93</v>
      </c>
      <c r="AR207" s="16">
        <v>79</v>
      </c>
      <c r="AS207" s="16">
        <v>47</v>
      </c>
      <c r="AT207" s="16">
        <v>48</v>
      </c>
      <c r="AU207" s="16">
        <v>122</v>
      </c>
      <c r="AV207" s="16">
        <v>59</v>
      </c>
      <c r="AX207" s="16">
        <v>1557</v>
      </c>
      <c r="AY207" s="16">
        <v>338</v>
      </c>
      <c r="BA207" s="16">
        <v>1221</v>
      </c>
      <c r="BB207" s="16">
        <v>685</v>
      </c>
      <c r="BD207" s="16">
        <v>474</v>
      </c>
      <c r="BE207" s="16">
        <v>416</v>
      </c>
      <c r="BF207" s="16">
        <v>224</v>
      </c>
      <c r="BG207" s="16">
        <v>439</v>
      </c>
      <c r="BH207" s="16">
        <v>242</v>
      </c>
      <c r="BI207" s="16">
        <v>51</v>
      </c>
      <c r="BJ207" s="16">
        <v>60</v>
      </c>
      <c r="BL207" s="16">
        <v>334</v>
      </c>
      <c r="BM207" s="16">
        <v>619</v>
      </c>
      <c r="BN207" s="16">
        <v>136</v>
      </c>
      <c r="BO207" s="16">
        <v>105</v>
      </c>
      <c r="BP207" s="16">
        <v>257</v>
      </c>
      <c r="BQ207" s="16">
        <v>42</v>
      </c>
      <c r="BR207" s="16">
        <v>49</v>
      </c>
      <c r="BS207" s="16">
        <v>364</v>
      </c>
      <c r="BU207" s="16">
        <v>279</v>
      </c>
      <c r="BV207" s="16">
        <v>479</v>
      </c>
      <c r="BW207" s="16">
        <v>122</v>
      </c>
      <c r="BX207" s="16">
        <v>151</v>
      </c>
      <c r="BY207" s="16">
        <v>421</v>
      </c>
      <c r="BZ207" s="16">
        <v>64</v>
      </c>
      <c r="CA207" s="16">
        <v>123</v>
      </c>
      <c r="CB207" s="16">
        <v>156</v>
      </c>
      <c r="CC207" s="16">
        <v>111</v>
      </c>
    </row>
    <row r="208" spans="2:81" x14ac:dyDescent="0.35">
      <c r="B208" s="12" t="s">
        <v>96</v>
      </c>
      <c r="C208" s="16">
        <v>1910</v>
      </c>
      <c r="D208" s="16">
        <v>202</v>
      </c>
      <c r="E208" s="16">
        <v>325</v>
      </c>
      <c r="F208" s="16">
        <v>324</v>
      </c>
      <c r="G208" s="16">
        <v>294</v>
      </c>
      <c r="H208" s="16">
        <v>309</v>
      </c>
      <c r="I208" s="16">
        <v>457</v>
      </c>
      <c r="K208" s="16">
        <v>921</v>
      </c>
      <c r="L208" s="16">
        <v>983</v>
      </c>
      <c r="N208" s="16">
        <v>157</v>
      </c>
      <c r="O208" s="16">
        <v>52</v>
      </c>
      <c r="P208" s="16">
        <v>89</v>
      </c>
      <c r="Q208" s="16">
        <v>77</v>
      </c>
      <c r="R208" s="16">
        <v>212</v>
      </c>
      <c r="S208" s="16">
        <v>155</v>
      </c>
      <c r="T208" s="16">
        <v>140</v>
      </c>
      <c r="U208" s="16">
        <v>167</v>
      </c>
      <c r="V208" s="16">
        <v>248</v>
      </c>
      <c r="W208" s="16">
        <v>264</v>
      </c>
      <c r="X208" s="16">
        <v>165</v>
      </c>
      <c r="Y208" s="16">
        <v>180</v>
      </c>
      <c r="AA208" s="16">
        <v>514</v>
      </c>
      <c r="AB208" s="16">
        <v>496</v>
      </c>
      <c r="AC208" s="16">
        <v>419</v>
      </c>
      <c r="AD208" s="16">
        <v>477</v>
      </c>
      <c r="AF208" s="16">
        <v>25</v>
      </c>
      <c r="AG208" s="16">
        <v>96</v>
      </c>
      <c r="AH208" s="16">
        <v>115</v>
      </c>
      <c r="AI208" s="16">
        <v>117</v>
      </c>
      <c r="AJ208" s="16">
        <v>175</v>
      </c>
      <c r="AK208" s="16">
        <v>213</v>
      </c>
      <c r="AL208" s="16">
        <v>169</v>
      </c>
      <c r="AM208" s="16">
        <v>134</v>
      </c>
      <c r="AN208" s="16">
        <v>99</v>
      </c>
      <c r="AO208" s="16">
        <v>131</v>
      </c>
      <c r="AP208" s="16">
        <v>193</v>
      </c>
      <c r="AQ208" s="16">
        <v>94</v>
      </c>
      <c r="AR208" s="16">
        <v>79</v>
      </c>
      <c r="AS208" s="16">
        <v>46</v>
      </c>
      <c r="AT208" s="16">
        <v>46</v>
      </c>
      <c r="AU208" s="16">
        <v>118</v>
      </c>
      <c r="AV208" s="16">
        <v>59</v>
      </c>
      <c r="AX208" s="16">
        <v>1583</v>
      </c>
      <c r="AY208" s="16">
        <v>316</v>
      </c>
      <c r="BA208" s="16">
        <v>1241</v>
      </c>
      <c r="BB208" s="16">
        <v>669</v>
      </c>
      <c r="BD208" s="16">
        <v>490</v>
      </c>
      <c r="BE208" s="16">
        <v>410</v>
      </c>
      <c r="BF208" s="16">
        <v>226</v>
      </c>
      <c r="BG208" s="16">
        <v>430</v>
      </c>
      <c r="BH208" s="16">
        <v>237</v>
      </c>
      <c r="BI208" s="16">
        <v>51</v>
      </c>
      <c r="BJ208" s="16">
        <v>65</v>
      </c>
      <c r="BL208" s="16">
        <v>349</v>
      </c>
      <c r="BM208" s="16">
        <v>614</v>
      </c>
      <c r="BN208" s="16">
        <v>143</v>
      </c>
      <c r="BO208" s="16">
        <v>101</v>
      </c>
      <c r="BP208" s="16">
        <v>257</v>
      </c>
      <c r="BQ208" s="16">
        <v>42</v>
      </c>
      <c r="BR208" s="16">
        <v>47</v>
      </c>
      <c r="BS208" s="16">
        <v>356</v>
      </c>
      <c r="BU208" s="16">
        <v>288</v>
      </c>
      <c r="BV208" s="16">
        <v>472</v>
      </c>
      <c r="BW208" s="16">
        <v>126</v>
      </c>
      <c r="BX208" s="16">
        <v>142</v>
      </c>
      <c r="BY208" s="16">
        <v>432</v>
      </c>
      <c r="BZ208" s="16">
        <v>64</v>
      </c>
      <c r="CA208" s="16">
        <v>123</v>
      </c>
      <c r="CB208" s="16">
        <v>159</v>
      </c>
      <c r="CC208" s="16">
        <v>106</v>
      </c>
    </row>
    <row r="209" spans="2:81" x14ac:dyDescent="0.35">
      <c r="B209" s="14" t="s">
        <v>117</v>
      </c>
      <c r="C209" s="18">
        <v>0.33356088021331659</v>
      </c>
      <c r="D209" s="18">
        <v>0.43355883257543099</v>
      </c>
      <c r="E209" s="18">
        <v>0.42402754118693797</v>
      </c>
      <c r="F209" s="18">
        <v>0.39434604896237518</v>
      </c>
      <c r="G209" s="18">
        <v>0.37926751168889261</v>
      </c>
      <c r="H209" s="18">
        <v>0.30629584776301161</v>
      </c>
      <c r="I209" s="18">
        <v>0.17095197601404921</v>
      </c>
      <c r="K209" s="18">
        <v>0.32301662038569579</v>
      </c>
      <c r="L209" s="18">
        <v>0.34301402841817102</v>
      </c>
      <c r="N209" s="18">
        <v>0.28832962502802179</v>
      </c>
      <c r="O209" s="18">
        <v>0.23469968526276891</v>
      </c>
      <c r="P209" s="18">
        <v>0.29322507463673531</v>
      </c>
      <c r="Q209" s="18">
        <v>0.1984613240915622</v>
      </c>
      <c r="R209" s="18">
        <v>0.36255189903764512</v>
      </c>
      <c r="S209" s="18">
        <v>0.27837716902778448</v>
      </c>
      <c r="T209" s="18">
        <v>0.3979355116377632</v>
      </c>
      <c r="U209" s="18">
        <v>0.40391052875679118</v>
      </c>
      <c r="V209" s="18">
        <v>0.33543945539906722</v>
      </c>
      <c r="W209" s="18">
        <v>0.35805688753373399</v>
      </c>
      <c r="X209" s="18">
        <v>0.34717868267264129</v>
      </c>
      <c r="Y209" s="18">
        <v>0.32634590341843062</v>
      </c>
      <c r="AA209" s="18">
        <v>0.3247702825091483</v>
      </c>
      <c r="AB209" s="18">
        <v>0.35022220342774929</v>
      </c>
      <c r="AC209" s="18">
        <v>0.31300164080831022</v>
      </c>
      <c r="AD209" s="18">
        <v>0.34386142502745498</v>
      </c>
      <c r="AF209" s="18">
        <v>0.42426361070389151</v>
      </c>
      <c r="AG209" s="18">
        <v>0.30756141213221683</v>
      </c>
      <c r="AH209" s="18">
        <v>0.37660641793448402</v>
      </c>
      <c r="AI209" s="18">
        <v>0.25724763641896359</v>
      </c>
      <c r="AJ209" s="18">
        <v>0.35070776206667542</v>
      </c>
      <c r="AK209" s="18">
        <v>0.26912149536157282</v>
      </c>
      <c r="AL209" s="18">
        <v>0.36422509279404641</v>
      </c>
      <c r="AM209" s="18">
        <v>0.40909279569234092</v>
      </c>
      <c r="AN209" s="18">
        <v>0.34605246744537099</v>
      </c>
      <c r="AO209" s="18">
        <v>0.24393775720585559</v>
      </c>
      <c r="AP209" s="18">
        <v>0.35186886951493612</v>
      </c>
      <c r="AQ209" s="18">
        <v>0.31983931901750051</v>
      </c>
      <c r="AR209" s="18">
        <v>0.41757297683339611</v>
      </c>
      <c r="AS209" s="18">
        <v>0.3050484166646843</v>
      </c>
      <c r="AT209" s="18">
        <v>0.45482687072031608</v>
      </c>
      <c r="AU209" s="18">
        <v>0.37677641793555938</v>
      </c>
      <c r="AV209" s="18">
        <v>0.19567501756979189</v>
      </c>
      <c r="AX209" s="18">
        <v>0.33460626786713049</v>
      </c>
      <c r="AY209" s="18">
        <v>0.33012502043356401</v>
      </c>
      <c r="BA209" s="18">
        <v>0.32579647797507649</v>
      </c>
      <c r="BB209" s="18">
        <v>0.34796646448270979</v>
      </c>
      <c r="BD209" s="18">
        <v>0.32047254722081542</v>
      </c>
      <c r="BE209" s="18">
        <v>0.39627141768251312</v>
      </c>
      <c r="BF209" s="18">
        <v>0.27309728569950642</v>
      </c>
      <c r="BG209" s="18">
        <v>0.32753549343647942</v>
      </c>
      <c r="BH209" s="18">
        <v>0.34971335461083969</v>
      </c>
      <c r="BI209" s="18">
        <v>0.30989859295354089</v>
      </c>
      <c r="BJ209" s="18">
        <v>0.2457179829809267</v>
      </c>
      <c r="BL209" s="18">
        <v>0.2459936213310191</v>
      </c>
      <c r="BM209" s="18">
        <v>0.35913706463319423</v>
      </c>
      <c r="BN209" s="18">
        <v>0.27729169166399348</v>
      </c>
      <c r="BO209" s="18">
        <v>0.38923460603501492</v>
      </c>
      <c r="BP209" s="18">
        <v>0.32975918973161039</v>
      </c>
      <c r="BQ209" s="18">
        <v>0.32244012323341509</v>
      </c>
      <c r="BR209" s="18">
        <v>0.44875852529184951</v>
      </c>
      <c r="BS209" s="18">
        <v>0.37087735000632233</v>
      </c>
      <c r="BU209" s="18">
        <v>0.30480293159693789</v>
      </c>
      <c r="BV209" s="18">
        <v>0.37934264019041408</v>
      </c>
      <c r="BW209" s="18">
        <v>0.25764149679605819</v>
      </c>
      <c r="BX209" s="18">
        <v>0.44563867755745801</v>
      </c>
      <c r="BY209" s="18">
        <v>0.32634098217522239</v>
      </c>
      <c r="BZ209" s="18">
        <v>0.35050036648873412</v>
      </c>
      <c r="CA209" s="18">
        <v>0.35177048390540733</v>
      </c>
      <c r="CB209" s="18">
        <v>0.28957509713496898</v>
      </c>
      <c r="CC209" s="18">
        <v>0.21166136181204029</v>
      </c>
    </row>
    <row r="210" spans="2:81" x14ac:dyDescent="0.35">
      <c r="B210" s="14" t="s">
        <v>118</v>
      </c>
      <c r="C210" s="18">
        <v>0.2887737194964019</v>
      </c>
      <c r="D210" s="18">
        <v>0.24537929200494091</v>
      </c>
      <c r="E210" s="18">
        <v>0.2191448914516117</v>
      </c>
      <c r="F210" s="18">
        <v>0.2354292314046027</v>
      </c>
      <c r="G210" s="18">
        <v>0.27752242653810621</v>
      </c>
      <c r="H210" s="18">
        <v>0.34911187122609832</v>
      </c>
      <c r="I210" s="18">
        <v>0.36173125820749558</v>
      </c>
      <c r="K210" s="18">
        <v>0.32541289631785048</v>
      </c>
      <c r="L210" s="18">
        <v>0.25497778114830999</v>
      </c>
      <c r="N210" s="18">
        <v>0.39070956814171159</v>
      </c>
      <c r="O210" s="18">
        <v>0.29954017411197142</v>
      </c>
      <c r="P210" s="18">
        <v>0.29920221654254198</v>
      </c>
      <c r="Q210" s="18">
        <v>0.31546271327444853</v>
      </c>
      <c r="R210" s="18">
        <v>0.25665758129717497</v>
      </c>
      <c r="S210" s="18">
        <v>0.28478550649584322</v>
      </c>
      <c r="T210" s="18">
        <v>0.2202622809172167</v>
      </c>
      <c r="U210" s="18">
        <v>0.24817421752843491</v>
      </c>
      <c r="V210" s="18">
        <v>0.29498882199254789</v>
      </c>
      <c r="W210" s="18">
        <v>0.29456246946922598</v>
      </c>
      <c r="X210" s="18">
        <v>0.24593141166599289</v>
      </c>
      <c r="Y210" s="18">
        <v>0.33461185111557479</v>
      </c>
      <c r="AA210" s="18">
        <v>0.29196043351331002</v>
      </c>
      <c r="AB210" s="18">
        <v>0.27672838424459689</v>
      </c>
      <c r="AC210" s="18">
        <v>0.32046205969914981</v>
      </c>
      <c r="AD210" s="18">
        <v>0.27221409049847328</v>
      </c>
      <c r="AF210" s="18">
        <v>0.29423584507637629</v>
      </c>
      <c r="AG210" s="18">
        <v>0.36957120849836711</v>
      </c>
      <c r="AH210" s="18">
        <v>0.2697419565489329</v>
      </c>
      <c r="AI210" s="18">
        <v>0.20984312654700479</v>
      </c>
      <c r="AJ210" s="18">
        <v>0.30613605913979602</v>
      </c>
      <c r="AK210" s="18">
        <v>0.26954388216090791</v>
      </c>
      <c r="AL210" s="18">
        <v>0.30353173182010978</v>
      </c>
      <c r="AM210" s="18">
        <v>0.2033233815494748</v>
      </c>
      <c r="AN210" s="18">
        <v>0.2567145708892436</v>
      </c>
      <c r="AO210" s="18">
        <v>0.34935323056150192</v>
      </c>
      <c r="AP210" s="18">
        <v>0.29241897281548812</v>
      </c>
      <c r="AQ210" s="18">
        <v>0.32120403906111328</v>
      </c>
      <c r="AR210" s="18">
        <v>0.34341067854215368</v>
      </c>
      <c r="AS210" s="18">
        <v>0.3673074478235448</v>
      </c>
      <c r="AT210" s="18">
        <v>0.158237570035555</v>
      </c>
      <c r="AU210" s="18">
        <v>0.28912925758394031</v>
      </c>
      <c r="AV210" s="18">
        <v>0.34111631747839921</v>
      </c>
      <c r="AX210" s="18">
        <v>0.283430082560367</v>
      </c>
      <c r="AY210" s="18">
        <v>0.31328996211261978</v>
      </c>
      <c r="BA210" s="18">
        <v>0.29640679395463049</v>
      </c>
      <c r="BB210" s="18">
        <v>0.27461179254199819</v>
      </c>
      <c r="BD210" s="18">
        <v>0.32084445718717147</v>
      </c>
      <c r="BE210" s="18">
        <v>0.25595158351612318</v>
      </c>
      <c r="BF210" s="18">
        <v>0.28940435266307413</v>
      </c>
      <c r="BG210" s="18">
        <v>0.29139237088706449</v>
      </c>
      <c r="BH210" s="18">
        <v>0.28058698542938709</v>
      </c>
      <c r="BI210" s="18">
        <v>0.29297714550779208</v>
      </c>
      <c r="BJ210" s="18">
        <v>0.26091786019658941</v>
      </c>
      <c r="BL210" s="18">
        <v>0.32504820082553998</v>
      </c>
      <c r="BM210" s="18">
        <v>0.29908254452963701</v>
      </c>
      <c r="BN210" s="18">
        <v>0.31595895856585382</v>
      </c>
      <c r="BO210" s="18">
        <v>0.21875882469917529</v>
      </c>
      <c r="BP210" s="18">
        <v>0.30526800945501559</v>
      </c>
      <c r="BQ210" s="18">
        <v>0.41734360998288761</v>
      </c>
      <c r="BR210" s="18">
        <v>0.2065236377392286</v>
      </c>
      <c r="BS210" s="18">
        <v>0.22822954762625411</v>
      </c>
      <c r="BU210" s="18">
        <v>0.26089889703618763</v>
      </c>
      <c r="BV210" s="18">
        <v>0.30736061279693089</v>
      </c>
      <c r="BW210" s="18">
        <v>0.3163472890878124</v>
      </c>
      <c r="BX210" s="18">
        <v>0.18553665279346751</v>
      </c>
      <c r="BY210" s="18">
        <v>0.28590226515293071</v>
      </c>
      <c r="BZ210" s="18">
        <v>0.382622237956046</v>
      </c>
      <c r="CA210" s="18">
        <v>0.22749383677496901</v>
      </c>
      <c r="CB210" s="18">
        <v>0.30419309479789219</v>
      </c>
      <c r="CC210" s="18">
        <v>0.39088420131006579</v>
      </c>
    </row>
    <row r="212" spans="2:81" ht="58" x14ac:dyDescent="0.35">
      <c r="B212" s="14" t="s">
        <v>116</v>
      </c>
    </row>
    <row r="213" spans="2:81" x14ac:dyDescent="0.35">
      <c r="B213" s="15" t="s">
        <v>17</v>
      </c>
    </row>
    <row r="214" spans="2:81" x14ac:dyDescent="0.35">
      <c r="B214" s="11" t="s">
        <v>95</v>
      </c>
      <c r="C214" s="16">
        <v>1906</v>
      </c>
      <c r="D214" s="16">
        <v>245</v>
      </c>
      <c r="E214" s="16">
        <v>322</v>
      </c>
      <c r="F214" s="16">
        <v>330</v>
      </c>
      <c r="G214" s="16">
        <v>336</v>
      </c>
      <c r="H214" s="16">
        <v>276</v>
      </c>
      <c r="I214" s="16">
        <v>397</v>
      </c>
      <c r="K214" s="16">
        <v>942</v>
      </c>
      <c r="L214" s="16">
        <v>959</v>
      </c>
      <c r="N214" s="16">
        <v>158</v>
      </c>
      <c r="O214" s="16">
        <v>63</v>
      </c>
      <c r="P214" s="16">
        <v>96</v>
      </c>
      <c r="Q214" s="16">
        <v>78</v>
      </c>
      <c r="R214" s="16">
        <v>211</v>
      </c>
      <c r="S214" s="16">
        <v>156</v>
      </c>
      <c r="T214" s="16">
        <v>138</v>
      </c>
      <c r="U214" s="16">
        <v>178</v>
      </c>
      <c r="V214" s="16">
        <v>270</v>
      </c>
      <c r="W214" s="16">
        <v>232</v>
      </c>
      <c r="X214" s="16">
        <v>160</v>
      </c>
      <c r="Y214" s="16">
        <v>166</v>
      </c>
      <c r="AA214" s="16">
        <v>527</v>
      </c>
      <c r="AB214" s="16">
        <v>481</v>
      </c>
      <c r="AC214" s="16">
        <v>429</v>
      </c>
      <c r="AD214" s="16">
        <v>463</v>
      </c>
      <c r="AF214" s="16">
        <v>27</v>
      </c>
      <c r="AG214" s="16">
        <v>98</v>
      </c>
      <c r="AH214" s="16">
        <v>113</v>
      </c>
      <c r="AI214" s="16">
        <v>112</v>
      </c>
      <c r="AJ214" s="16">
        <v>174</v>
      </c>
      <c r="AK214" s="16">
        <v>207</v>
      </c>
      <c r="AL214" s="16">
        <v>170</v>
      </c>
      <c r="AM214" s="16">
        <v>133</v>
      </c>
      <c r="AN214" s="16">
        <v>100</v>
      </c>
      <c r="AO214" s="16">
        <v>131</v>
      </c>
      <c r="AP214" s="16">
        <v>193</v>
      </c>
      <c r="AQ214" s="16">
        <v>93</v>
      </c>
      <c r="AR214" s="16">
        <v>79</v>
      </c>
      <c r="AS214" s="16">
        <v>47</v>
      </c>
      <c r="AT214" s="16">
        <v>48</v>
      </c>
      <c r="AU214" s="16">
        <v>122</v>
      </c>
      <c r="AV214" s="16">
        <v>59</v>
      </c>
      <c r="AX214" s="16">
        <v>1557</v>
      </c>
      <c r="AY214" s="16">
        <v>338</v>
      </c>
      <c r="BA214" s="16">
        <v>1221</v>
      </c>
      <c r="BB214" s="16">
        <v>685</v>
      </c>
      <c r="BD214" s="16">
        <v>474</v>
      </c>
      <c r="BE214" s="16">
        <v>416</v>
      </c>
      <c r="BF214" s="16">
        <v>224</v>
      </c>
      <c r="BG214" s="16">
        <v>439</v>
      </c>
      <c r="BH214" s="16">
        <v>242</v>
      </c>
      <c r="BI214" s="16">
        <v>51</v>
      </c>
      <c r="BJ214" s="16">
        <v>60</v>
      </c>
      <c r="BL214" s="16">
        <v>334</v>
      </c>
      <c r="BM214" s="16">
        <v>619</v>
      </c>
      <c r="BN214" s="16">
        <v>136</v>
      </c>
      <c r="BO214" s="16">
        <v>105</v>
      </c>
      <c r="BP214" s="16">
        <v>257</v>
      </c>
      <c r="BQ214" s="16">
        <v>42</v>
      </c>
      <c r="BR214" s="16">
        <v>49</v>
      </c>
      <c r="BS214" s="16">
        <v>364</v>
      </c>
      <c r="BU214" s="16">
        <v>279</v>
      </c>
      <c r="BV214" s="16">
        <v>479</v>
      </c>
      <c r="BW214" s="16">
        <v>122</v>
      </c>
      <c r="BX214" s="16">
        <v>151</v>
      </c>
      <c r="BY214" s="16">
        <v>421</v>
      </c>
      <c r="BZ214" s="16">
        <v>64</v>
      </c>
      <c r="CA214" s="16">
        <v>123</v>
      </c>
      <c r="CB214" s="16">
        <v>156</v>
      </c>
      <c r="CC214" s="16">
        <v>111</v>
      </c>
    </row>
    <row r="215" spans="2:81" x14ac:dyDescent="0.35">
      <c r="B215" s="12" t="s">
        <v>96</v>
      </c>
      <c r="C215" s="16">
        <v>1910</v>
      </c>
      <c r="D215" s="16">
        <v>202</v>
      </c>
      <c r="E215" s="16">
        <v>325</v>
      </c>
      <c r="F215" s="16">
        <v>324</v>
      </c>
      <c r="G215" s="16">
        <v>294</v>
      </c>
      <c r="H215" s="16">
        <v>309</v>
      </c>
      <c r="I215" s="16">
        <v>457</v>
      </c>
      <c r="K215" s="16">
        <v>921</v>
      </c>
      <c r="L215" s="16">
        <v>983</v>
      </c>
      <c r="N215" s="16">
        <v>157</v>
      </c>
      <c r="O215" s="16">
        <v>52</v>
      </c>
      <c r="P215" s="16">
        <v>89</v>
      </c>
      <c r="Q215" s="16">
        <v>77</v>
      </c>
      <c r="R215" s="16">
        <v>212</v>
      </c>
      <c r="S215" s="16">
        <v>155</v>
      </c>
      <c r="T215" s="16">
        <v>140</v>
      </c>
      <c r="U215" s="16">
        <v>167</v>
      </c>
      <c r="V215" s="16">
        <v>248</v>
      </c>
      <c r="W215" s="16">
        <v>264</v>
      </c>
      <c r="X215" s="16">
        <v>165</v>
      </c>
      <c r="Y215" s="16">
        <v>180</v>
      </c>
      <c r="AA215" s="16">
        <v>514</v>
      </c>
      <c r="AB215" s="16">
        <v>496</v>
      </c>
      <c r="AC215" s="16">
        <v>419</v>
      </c>
      <c r="AD215" s="16">
        <v>477</v>
      </c>
      <c r="AF215" s="16">
        <v>25</v>
      </c>
      <c r="AG215" s="16">
        <v>96</v>
      </c>
      <c r="AH215" s="16">
        <v>115</v>
      </c>
      <c r="AI215" s="16">
        <v>117</v>
      </c>
      <c r="AJ215" s="16">
        <v>175</v>
      </c>
      <c r="AK215" s="16">
        <v>213</v>
      </c>
      <c r="AL215" s="16">
        <v>169</v>
      </c>
      <c r="AM215" s="16">
        <v>134</v>
      </c>
      <c r="AN215" s="16">
        <v>99</v>
      </c>
      <c r="AO215" s="16">
        <v>131</v>
      </c>
      <c r="AP215" s="16">
        <v>193</v>
      </c>
      <c r="AQ215" s="16">
        <v>94</v>
      </c>
      <c r="AR215" s="16">
        <v>79</v>
      </c>
      <c r="AS215" s="16">
        <v>46</v>
      </c>
      <c r="AT215" s="16">
        <v>46</v>
      </c>
      <c r="AU215" s="16">
        <v>118</v>
      </c>
      <c r="AV215" s="16">
        <v>59</v>
      </c>
      <c r="AX215" s="16">
        <v>1583</v>
      </c>
      <c r="AY215" s="16">
        <v>316</v>
      </c>
      <c r="BA215" s="16">
        <v>1241</v>
      </c>
      <c r="BB215" s="16">
        <v>669</v>
      </c>
      <c r="BD215" s="16">
        <v>490</v>
      </c>
      <c r="BE215" s="16">
        <v>410</v>
      </c>
      <c r="BF215" s="16">
        <v>226</v>
      </c>
      <c r="BG215" s="16">
        <v>430</v>
      </c>
      <c r="BH215" s="16">
        <v>237</v>
      </c>
      <c r="BI215" s="16">
        <v>51</v>
      </c>
      <c r="BJ215" s="16">
        <v>65</v>
      </c>
      <c r="BL215" s="16">
        <v>349</v>
      </c>
      <c r="BM215" s="16">
        <v>614</v>
      </c>
      <c r="BN215" s="16">
        <v>143</v>
      </c>
      <c r="BO215" s="16">
        <v>101</v>
      </c>
      <c r="BP215" s="16">
        <v>257</v>
      </c>
      <c r="BQ215" s="16">
        <v>42</v>
      </c>
      <c r="BR215" s="16">
        <v>47</v>
      </c>
      <c r="BS215" s="16">
        <v>356</v>
      </c>
      <c r="BU215" s="16">
        <v>288</v>
      </c>
      <c r="BV215" s="16">
        <v>472</v>
      </c>
      <c r="BW215" s="16">
        <v>126</v>
      </c>
      <c r="BX215" s="16">
        <v>142</v>
      </c>
      <c r="BY215" s="16">
        <v>432</v>
      </c>
      <c r="BZ215" s="16">
        <v>64</v>
      </c>
      <c r="CA215" s="16">
        <v>123</v>
      </c>
      <c r="CB215" s="16">
        <v>159</v>
      </c>
      <c r="CC215" s="16">
        <v>106</v>
      </c>
    </row>
    <row r="216" spans="2:81" x14ac:dyDescent="0.35">
      <c r="B216" s="14" t="s">
        <v>117</v>
      </c>
      <c r="C216" s="18">
        <v>0.56330105230596961</v>
      </c>
      <c r="D216" s="18">
        <v>0.52818644007936388</v>
      </c>
      <c r="E216" s="18">
        <v>0.53871865363962534</v>
      </c>
      <c r="F216" s="18">
        <v>0.5491669687223486</v>
      </c>
      <c r="G216" s="18">
        <v>0.60676412934183688</v>
      </c>
      <c r="H216" s="18">
        <v>0.57189927285821496</v>
      </c>
      <c r="I216" s="18">
        <v>0.57254699611657045</v>
      </c>
      <c r="K216" s="18">
        <v>0.55259510062634831</v>
      </c>
      <c r="L216" s="18">
        <v>0.57406783329516309</v>
      </c>
      <c r="N216" s="18">
        <v>0.5988403490602523</v>
      </c>
      <c r="O216" s="18">
        <v>0.66024398335846468</v>
      </c>
      <c r="P216" s="18">
        <v>0.53388030226311978</v>
      </c>
      <c r="Q216" s="18">
        <v>0.39689466101260229</v>
      </c>
      <c r="R216" s="18">
        <v>0.59013720210351039</v>
      </c>
      <c r="S216" s="18">
        <v>0.57520964970945643</v>
      </c>
      <c r="T216" s="18">
        <v>0.62092599562485917</v>
      </c>
      <c r="U216" s="18">
        <v>0.55619041551465331</v>
      </c>
      <c r="V216" s="18">
        <v>0.52281089563673389</v>
      </c>
      <c r="W216" s="18">
        <v>0.55224141657601389</v>
      </c>
      <c r="X216" s="18">
        <v>0.58493707168311326</v>
      </c>
      <c r="Y216" s="18">
        <v>0.56211832377127602</v>
      </c>
      <c r="AA216" s="18">
        <v>0.6114435461956671</v>
      </c>
      <c r="AB216" s="18">
        <v>0.63735910194349454</v>
      </c>
      <c r="AC216" s="18">
        <v>0.51995703504338708</v>
      </c>
      <c r="AD216" s="18">
        <v>0.47319557349602098</v>
      </c>
      <c r="AF216" s="18">
        <v>0.45323621887492799</v>
      </c>
      <c r="AG216" s="18">
        <v>0.31228982220792922</v>
      </c>
      <c r="AH216" s="18">
        <v>0.47052041919601378</v>
      </c>
      <c r="AI216" s="18">
        <v>0.48863267569447649</v>
      </c>
      <c r="AJ216" s="18">
        <v>0.44148736218201112</v>
      </c>
      <c r="AK216" s="18">
        <v>0.54627315441379165</v>
      </c>
      <c r="AL216" s="18">
        <v>0.59435516191906923</v>
      </c>
      <c r="AM216" s="18">
        <v>0.62782192648297663</v>
      </c>
      <c r="AN216" s="18">
        <v>0.68102315637004485</v>
      </c>
      <c r="AO216" s="18">
        <v>0.56718117532817569</v>
      </c>
      <c r="AP216" s="18">
        <v>0.65821413391899286</v>
      </c>
      <c r="AQ216" s="18">
        <v>0.6632961502996686</v>
      </c>
      <c r="AR216" s="18">
        <v>0.76635175257677579</v>
      </c>
      <c r="AS216" s="18">
        <v>0.66704066550386909</v>
      </c>
      <c r="AT216" s="18">
        <v>0.63946937606973264</v>
      </c>
      <c r="AU216" s="18">
        <v>0.5557638567508022</v>
      </c>
      <c r="AV216" s="18">
        <v>0.45968716635814982</v>
      </c>
      <c r="AX216" s="18">
        <v>0.57129968907798578</v>
      </c>
      <c r="AY216" s="18">
        <v>0.51427093787004663</v>
      </c>
      <c r="BA216" s="18">
        <v>0.56696193672660278</v>
      </c>
      <c r="BB216" s="18">
        <v>0.55650887727384601</v>
      </c>
      <c r="BD216" s="18">
        <v>0.52248448068869169</v>
      </c>
      <c r="BE216" s="18">
        <v>0.64315139012719813</v>
      </c>
      <c r="BF216" s="18">
        <v>0.48663492043353951</v>
      </c>
      <c r="BG216" s="18">
        <v>0.61355037139328095</v>
      </c>
      <c r="BH216" s="18">
        <v>0.59440289808544833</v>
      </c>
      <c r="BI216" s="18">
        <v>0.48307805660425712</v>
      </c>
      <c r="BJ216" s="18">
        <v>0.24875051357077471</v>
      </c>
      <c r="BL216" s="18">
        <v>0.55398012792525453</v>
      </c>
      <c r="BM216" s="18">
        <v>0.56923012675186779</v>
      </c>
      <c r="BN216" s="18">
        <v>0.53545155008525902</v>
      </c>
      <c r="BO216" s="18">
        <v>0.57591578068122085</v>
      </c>
      <c r="BP216" s="18">
        <v>0.55073052126164868</v>
      </c>
      <c r="BQ216" s="18">
        <v>0.6055629956311408</v>
      </c>
      <c r="BR216" s="18">
        <v>0.43134020172440712</v>
      </c>
      <c r="BS216" s="18">
        <v>0.5915573085169632</v>
      </c>
      <c r="BU216" s="18">
        <v>0.59584734520695282</v>
      </c>
      <c r="BV216" s="18">
        <v>0.56923546419874682</v>
      </c>
      <c r="BW216" s="18">
        <v>0.64055983075715051</v>
      </c>
      <c r="BX216" s="18">
        <v>0.63736326307367164</v>
      </c>
      <c r="BY216" s="18">
        <v>0.55535500878398658</v>
      </c>
      <c r="BZ216" s="18">
        <v>0.54291196101162953</v>
      </c>
      <c r="CA216" s="18">
        <v>0.47660649270340921</v>
      </c>
      <c r="CB216" s="18">
        <v>0.50677112014422054</v>
      </c>
      <c r="CC216" s="18">
        <v>0.48649952225174092</v>
      </c>
    </row>
    <row r="217" spans="2:81" x14ac:dyDescent="0.35">
      <c r="B217" s="14" t="s">
        <v>118</v>
      </c>
      <c r="C217" s="18">
        <v>0.13344072869934351</v>
      </c>
      <c r="D217" s="18">
        <v>0.19915988285654659</v>
      </c>
      <c r="E217" s="18">
        <v>0.12976008301191189</v>
      </c>
      <c r="F217" s="18">
        <v>0.15472556714172109</v>
      </c>
      <c r="G217" s="18">
        <v>0.1154733272508249</v>
      </c>
      <c r="H217" s="18">
        <v>0.1137722651986177</v>
      </c>
      <c r="I217" s="18">
        <v>0.11677037042889819</v>
      </c>
      <c r="K217" s="18">
        <v>0.1577479361720848</v>
      </c>
      <c r="L217" s="18">
        <v>0.1104322339359318</v>
      </c>
      <c r="N217" s="18">
        <v>0.15756308248574449</v>
      </c>
      <c r="O217" s="18">
        <v>0.1503126655435276</v>
      </c>
      <c r="P217" s="18">
        <v>0.1107450253947026</v>
      </c>
      <c r="Q217" s="18">
        <v>0.2142735576853102</v>
      </c>
      <c r="R217" s="18">
        <v>0.14090812444789219</v>
      </c>
      <c r="S217" s="18">
        <v>0.1451138739361926</v>
      </c>
      <c r="T217" s="18">
        <v>0.1170146670727069</v>
      </c>
      <c r="U217" s="18">
        <v>0.1228728697852442</v>
      </c>
      <c r="V217" s="18">
        <v>0.1479362398837909</v>
      </c>
      <c r="W217" s="18">
        <v>0.1174086141538522</v>
      </c>
      <c r="X217" s="18">
        <v>7.6031583481786597E-2</v>
      </c>
      <c r="Y217" s="18">
        <v>0.1440708230192731</v>
      </c>
      <c r="AA217" s="18">
        <v>0.1225538603592751</v>
      </c>
      <c r="AB217" s="18">
        <v>0.1093672070976245</v>
      </c>
      <c r="AC217" s="18">
        <v>0.1429919877828274</v>
      </c>
      <c r="AD217" s="18">
        <v>0.16282400262331159</v>
      </c>
      <c r="AF217" s="18">
        <v>0.25732371705371648</v>
      </c>
      <c r="AG217" s="18">
        <v>0.13414075295625291</v>
      </c>
      <c r="AH217" s="18">
        <v>0.21815848895442499</v>
      </c>
      <c r="AI217" s="18">
        <v>0.1125590506780848</v>
      </c>
      <c r="AJ217" s="18">
        <v>0.15787844784412849</v>
      </c>
      <c r="AK217" s="18">
        <v>0.13039474437020079</v>
      </c>
      <c r="AL217" s="18">
        <v>0.12180648843097561</v>
      </c>
      <c r="AM217" s="18">
        <v>0.13731149820078631</v>
      </c>
      <c r="AN217" s="18">
        <v>0.1190033326297868</v>
      </c>
      <c r="AO217" s="18">
        <v>0.12852164363340379</v>
      </c>
      <c r="AP217" s="18">
        <v>8.8140726501997363E-2</v>
      </c>
      <c r="AQ217" s="18">
        <v>7.6364244684482399E-2</v>
      </c>
      <c r="AR217" s="18">
        <v>7.2336723252024504E-2</v>
      </c>
      <c r="AS217" s="18">
        <v>0.11954290759850381</v>
      </c>
      <c r="AT217" s="18">
        <v>0.1769313096765131</v>
      </c>
      <c r="AU217" s="18">
        <v>0.15336911821224969</v>
      </c>
      <c r="AV217" s="18">
        <v>0.21307765356342839</v>
      </c>
      <c r="AX217" s="18">
        <v>0.1219213019215412</v>
      </c>
      <c r="AY217" s="18">
        <v>0.1900775641007455</v>
      </c>
      <c r="BA217" s="18">
        <v>0.1368022342207961</v>
      </c>
      <c r="BB217" s="18">
        <v>0.12720400247426181</v>
      </c>
      <c r="BD217" s="18">
        <v>0.13309189312987371</v>
      </c>
      <c r="BE217" s="18">
        <v>0.1234461129153442</v>
      </c>
      <c r="BF217" s="18">
        <v>0.1507306026244028</v>
      </c>
      <c r="BG217" s="18">
        <v>0.1309606471057278</v>
      </c>
      <c r="BH217" s="18">
        <v>0.11703869419970341</v>
      </c>
      <c r="BI217" s="18">
        <v>0.1368456429712796</v>
      </c>
      <c r="BJ217" s="18">
        <v>0.2131492972258458</v>
      </c>
      <c r="BL217" s="18">
        <v>0.14465153252150939</v>
      </c>
      <c r="BM217" s="18">
        <v>0.16405959261750311</v>
      </c>
      <c r="BN217" s="18">
        <v>0.16159216210789909</v>
      </c>
      <c r="BO217" s="18">
        <v>7.1820333332077518E-2</v>
      </c>
      <c r="BP217" s="18">
        <v>0.11051506577708391</v>
      </c>
      <c r="BQ217" s="18">
        <v>0.11148851161823579</v>
      </c>
      <c r="BR217" s="18">
        <v>0.18759679933769369</v>
      </c>
      <c r="BS217" s="18">
        <v>8.772701481075279E-2</v>
      </c>
      <c r="BU217" s="18">
        <v>0.13484101679837651</v>
      </c>
      <c r="BV217" s="18">
        <v>0.1325368439860678</v>
      </c>
      <c r="BW217" s="18">
        <v>0.11405851713001661</v>
      </c>
      <c r="BX217" s="18">
        <v>0.1148931938282982</v>
      </c>
      <c r="BY217" s="18">
        <v>0.13619392128035759</v>
      </c>
      <c r="BZ217" s="18">
        <v>0.1056418341581237</v>
      </c>
      <c r="CA217" s="18">
        <v>7.2641328125615662E-2</v>
      </c>
      <c r="CB217" s="18">
        <v>0.13426885310868819</v>
      </c>
      <c r="CC217" s="18">
        <v>0.25683870783367008</v>
      </c>
    </row>
    <row r="219" spans="2:81" ht="58" x14ac:dyDescent="0.35">
      <c r="B219" s="14" t="s">
        <v>116</v>
      </c>
    </row>
    <row r="220" spans="2:81" x14ac:dyDescent="0.35">
      <c r="B220" s="15" t="s">
        <v>17</v>
      </c>
    </row>
    <row r="221" spans="2:81" x14ac:dyDescent="0.35">
      <c r="B221" s="11" t="s">
        <v>95</v>
      </c>
      <c r="C221" s="16">
        <v>1906</v>
      </c>
      <c r="D221" s="16">
        <v>245</v>
      </c>
      <c r="E221" s="16">
        <v>322</v>
      </c>
      <c r="F221" s="16">
        <v>330</v>
      </c>
      <c r="G221" s="16">
        <v>336</v>
      </c>
      <c r="H221" s="16">
        <v>276</v>
      </c>
      <c r="I221" s="16">
        <v>397</v>
      </c>
      <c r="K221" s="16">
        <v>942</v>
      </c>
      <c r="L221" s="16">
        <v>959</v>
      </c>
      <c r="N221" s="16">
        <v>158</v>
      </c>
      <c r="O221" s="16">
        <v>63</v>
      </c>
      <c r="P221" s="16">
        <v>96</v>
      </c>
      <c r="Q221" s="16">
        <v>78</v>
      </c>
      <c r="R221" s="16">
        <v>211</v>
      </c>
      <c r="S221" s="16">
        <v>156</v>
      </c>
      <c r="T221" s="16">
        <v>138</v>
      </c>
      <c r="U221" s="16">
        <v>178</v>
      </c>
      <c r="V221" s="16">
        <v>270</v>
      </c>
      <c r="W221" s="16">
        <v>232</v>
      </c>
      <c r="X221" s="16">
        <v>160</v>
      </c>
      <c r="Y221" s="16">
        <v>166</v>
      </c>
      <c r="AA221" s="16">
        <v>527</v>
      </c>
      <c r="AB221" s="16">
        <v>481</v>
      </c>
      <c r="AC221" s="16">
        <v>429</v>
      </c>
      <c r="AD221" s="16">
        <v>463</v>
      </c>
      <c r="AF221" s="16">
        <v>27</v>
      </c>
      <c r="AG221" s="16">
        <v>98</v>
      </c>
      <c r="AH221" s="16">
        <v>113</v>
      </c>
      <c r="AI221" s="16">
        <v>112</v>
      </c>
      <c r="AJ221" s="16">
        <v>174</v>
      </c>
      <c r="AK221" s="16">
        <v>207</v>
      </c>
      <c r="AL221" s="16">
        <v>170</v>
      </c>
      <c r="AM221" s="16">
        <v>133</v>
      </c>
      <c r="AN221" s="16">
        <v>100</v>
      </c>
      <c r="AO221" s="16">
        <v>131</v>
      </c>
      <c r="AP221" s="16">
        <v>193</v>
      </c>
      <c r="AQ221" s="16">
        <v>93</v>
      </c>
      <c r="AR221" s="16">
        <v>79</v>
      </c>
      <c r="AS221" s="16">
        <v>47</v>
      </c>
      <c r="AT221" s="16">
        <v>48</v>
      </c>
      <c r="AU221" s="16">
        <v>122</v>
      </c>
      <c r="AV221" s="16">
        <v>59</v>
      </c>
      <c r="AX221" s="16">
        <v>1557</v>
      </c>
      <c r="AY221" s="16">
        <v>338</v>
      </c>
      <c r="BA221" s="16">
        <v>1221</v>
      </c>
      <c r="BB221" s="16">
        <v>685</v>
      </c>
      <c r="BD221" s="16">
        <v>474</v>
      </c>
      <c r="BE221" s="16">
        <v>416</v>
      </c>
      <c r="BF221" s="16">
        <v>224</v>
      </c>
      <c r="BG221" s="16">
        <v>439</v>
      </c>
      <c r="BH221" s="16">
        <v>242</v>
      </c>
      <c r="BI221" s="16">
        <v>51</v>
      </c>
      <c r="BJ221" s="16">
        <v>60</v>
      </c>
      <c r="BL221" s="16">
        <v>334</v>
      </c>
      <c r="BM221" s="16">
        <v>619</v>
      </c>
      <c r="BN221" s="16">
        <v>136</v>
      </c>
      <c r="BO221" s="16">
        <v>105</v>
      </c>
      <c r="BP221" s="16">
        <v>257</v>
      </c>
      <c r="BQ221" s="16">
        <v>42</v>
      </c>
      <c r="BR221" s="16">
        <v>49</v>
      </c>
      <c r="BS221" s="16">
        <v>364</v>
      </c>
      <c r="BU221" s="16">
        <v>279</v>
      </c>
      <c r="BV221" s="16">
        <v>479</v>
      </c>
      <c r="BW221" s="16">
        <v>122</v>
      </c>
      <c r="BX221" s="16">
        <v>151</v>
      </c>
      <c r="BY221" s="16">
        <v>421</v>
      </c>
      <c r="BZ221" s="16">
        <v>64</v>
      </c>
      <c r="CA221" s="16">
        <v>123</v>
      </c>
      <c r="CB221" s="16">
        <v>156</v>
      </c>
      <c r="CC221" s="16">
        <v>111</v>
      </c>
    </row>
    <row r="222" spans="2:81" x14ac:dyDescent="0.35">
      <c r="B222" s="12" t="s">
        <v>96</v>
      </c>
      <c r="C222" s="16">
        <v>1910</v>
      </c>
      <c r="D222" s="16">
        <v>202</v>
      </c>
      <c r="E222" s="16">
        <v>325</v>
      </c>
      <c r="F222" s="16">
        <v>324</v>
      </c>
      <c r="G222" s="16">
        <v>294</v>
      </c>
      <c r="H222" s="16">
        <v>309</v>
      </c>
      <c r="I222" s="16">
        <v>457</v>
      </c>
      <c r="K222" s="16">
        <v>921</v>
      </c>
      <c r="L222" s="16">
        <v>983</v>
      </c>
      <c r="N222" s="16">
        <v>157</v>
      </c>
      <c r="O222" s="16">
        <v>52</v>
      </c>
      <c r="P222" s="16">
        <v>89</v>
      </c>
      <c r="Q222" s="16">
        <v>77</v>
      </c>
      <c r="R222" s="16">
        <v>212</v>
      </c>
      <c r="S222" s="16">
        <v>155</v>
      </c>
      <c r="T222" s="16">
        <v>140</v>
      </c>
      <c r="U222" s="16">
        <v>167</v>
      </c>
      <c r="V222" s="16">
        <v>248</v>
      </c>
      <c r="W222" s="16">
        <v>264</v>
      </c>
      <c r="X222" s="16">
        <v>165</v>
      </c>
      <c r="Y222" s="16">
        <v>180</v>
      </c>
      <c r="AA222" s="16">
        <v>514</v>
      </c>
      <c r="AB222" s="16">
        <v>496</v>
      </c>
      <c r="AC222" s="16">
        <v>419</v>
      </c>
      <c r="AD222" s="16">
        <v>477</v>
      </c>
      <c r="AF222" s="16">
        <v>25</v>
      </c>
      <c r="AG222" s="16">
        <v>96</v>
      </c>
      <c r="AH222" s="16">
        <v>115</v>
      </c>
      <c r="AI222" s="16">
        <v>117</v>
      </c>
      <c r="AJ222" s="16">
        <v>175</v>
      </c>
      <c r="AK222" s="16">
        <v>213</v>
      </c>
      <c r="AL222" s="16">
        <v>169</v>
      </c>
      <c r="AM222" s="16">
        <v>134</v>
      </c>
      <c r="AN222" s="16">
        <v>99</v>
      </c>
      <c r="AO222" s="16">
        <v>131</v>
      </c>
      <c r="AP222" s="16">
        <v>193</v>
      </c>
      <c r="AQ222" s="16">
        <v>94</v>
      </c>
      <c r="AR222" s="16">
        <v>79</v>
      </c>
      <c r="AS222" s="16">
        <v>46</v>
      </c>
      <c r="AT222" s="16">
        <v>46</v>
      </c>
      <c r="AU222" s="16">
        <v>118</v>
      </c>
      <c r="AV222" s="16">
        <v>59</v>
      </c>
      <c r="AX222" s="16">
        <v>1583</v>
      </c>
      <c r="AY222" s="16">
        <v>316</v>
      </c>
      <c r="BA222" s="16">
        <v>1241</v>
      </c>
      <c r="BB222" s="16">
        <v>669</v>
      </c>
      <c r="BD222" s="16">
        <v>490</v>
      </c>
      <c r="BE222" s="16">
        <v>410</v>
      </c>
      <c r="BF222" s="16">
        <v>226</v>
      </c>
      <c r="BG222" s="16">
        <v>430</v>
      </c>
      <c r="BH222" s="16">
        <v>237</v>
      </c>
      <c r="BI222" s="16">
        <v>51</v>
      </c>
      <c r="BJ222" s="16">
        <v>65</v>
      </c>
      <c r="BL222" s="16">
        <v>349</v>
      </c>
      <c r="BM222" s="16">
        <v>614</v>
      </c>
      <c r="BN222" s="16">
        <v>143</v>
      </c>
      <c r="BO222" s="16">
        <v>101</v>
      </c>
      <c r="BP222" s="16">
        <v>257</v>
      </c>
      <c r="BQ222" s="16">
        <v>42</v>
      </c>
      <c r="BR222" s="16">
        <v>47</v>
      </c>
      <c r="BS222" s="16">
        <v>356</v>
      </c>
      <c r="BU222" s="16">
        <v>288</v>
      </c>
      <c r="BV222" s="16">
        <v>472</v>
      </c>
      <c r="BW222" s="16">
        <v>126</v>
      </c>
      <c r="BX222" s="16">
        <v>142</v>
      </c>
      <c r="BY222" s="16">
        <v>432</v>
      </c>
      <c r="BZ222" s="16">
        <v>64</v>
      </c>
      <c r="CA222" s="16">
        <v>123</v>
      </c>
      <c r="CB222" s="16">
        <v>159</v>
      </c>
      <c r="CC222" s="16">
        <v>106</v>
      </c>
    </row>
    <row r="223" spans="2:81" x14ac:dyDescent="0.35">
      <c r="B223" s="14" t="s">
        <v>117</v>
      </c>
      <c r="C223" s="18">
        <v>0.45235786595497729</v>
      </c>
      <c r="D223" s="18">
        <v>0.41497054895900248</v>
      </c>
      <c r="E223" s="18">
        <v>0.49428831669892331</v>
      </c>
      <c r="F223" s="18">
        <v>0.52213080767878428</v>
      </c>
      <c r="G223" s="18">
        <v>0.54615767166311568</v>
      </c>
      <c r="H223" s="18">
        <v>0.4020132885471086</v>
      </c>
      <c r="I223" s="18">
        <v>0.36328388235463538</v>
      </c>
      <c r="K223" s="18">
        <v>0.47869353767589951</v>
      </c>
      <c r="L223" s="18">
        <v>0.42784175161749871</v>
      </c>
      <c r="N223" s="18">
        <v>0.53648385709409807</v>
      </c>
      <c r="O223" s="18">
        <v>0.55044391756006328</v>
      </c>
      <c r="P223" s="18">
        <v>0.41090593081988258</v>
      </c>
      <c r="Q223" s="18">
        <v>0.27305508780169507</v>
      </c>
      <c r="R223" s="18">
        <v>0.47281667574522929</v>
      </c>
      <c r="S223" s="18">
        <v>0.38390722161212942</v>
      </c>
      <c r="T223" s="18">
        <v>0.52919038377231975</v>
      </c>
      <c r="U223" s="18">
        <v>0.41941703135031821</v>
      </c>
      <c r="V223" s="18">
        <v>0.47271480919269498</v>
      </c>
      <c r="W223" s="18">
        <v>0.40709176446349038</v>
      </c>
      <c r="X223" s="18">
        <v>0.48474103319681061</v>
      </c>
      <c r="Y223" s="18">
        <v>0.46215076764833568</v>
      </c>
      <c r="AA223" s="18">
        <v>0.49824185465186588</v>
      </c>
      <c r="AB223" s="18">
        <v>0.47355061630554851</v>
      </c>
      <c r="AC223" s="18">
        <v>0.4546362142221958</v>
      </c>
      <c r="AD223" s="18">
        <v>0.37986882999728</v>
      </c>
      <c r="AF223" s="18">
        <v>0.30761302490498821</v>
      </c>
      <c r="AG223" s="18">
        <v>0.36897656111809868</v>
      </c>
      <c r="AH223" s="18">
        <v>0.42040595251550178</v>
      </c>
      <c r="AI223" s="18">
        <v>0.38770554791685607</v>
      </c>
      <c r="AJ223" s="18">
        <v>0.3928257948702828</v>
      </c>
      <c r="AK223" s="18">
        <v>0.41572046451185629</v>
      </c>
      <c r="AL223" s="18">
        <v>0.46387599216862202</v>
      </c>
      <c r="AM223" s="18">
        <v>0.49794866967901757</v>
      </c>
      <c r="AN223" s="18">
        <v>0.41605427239893028</v>
      </c>
      <c r="AO223" s="18">
        <v>0.43326216713477173</v>
      </c>
      <c r="AP223" s="18">
        <v>0.52020876484722778</v>
      </c>
      <c r="AQ223" s="18">
        <v>0.58703888635008206</v>
      </c>
      <c r="AR223" s="18">
        <v>0.59311252037477025</v>
      </c>
      <c r="AS223" s="18">
        <v>0.56392431399486953</v>
      </c>
      <c r="AT223" s="18">
        <v>0.50387851399949801</v>
      </c>
      <c r="AU223" s="18">
        <v>0.50592695708210478</v>
      </c>
      <c r="AV223" s="18">
        <v>0.25559945638353238</v>
      </c>
      <c r="AX223" s="18">
        <v>0.45847109584037132</v>
      </c>
      <c r="AY223" s="18">
        <v>0.42392448562512552</v>
      </c>
      <c r="BA223" s="18">
        <v>0.4785865972046498</v>
      </c>
      <c r="BB223" s="18">
        <v>0.40369472529032457</v>
      </c>
      <c r="BD223" s="18">
        <v>0.38859347109794962</v>
      </c>
      <c r="BE223" s="18">
        <v>0.52198547987882249</v>
      </c>
      <c r="BF223" s="18">
        <v>0.39042503171072079</v>
      </c>
      <c r="BG223" s="18">
        <v>0.49224781135492468</v>
      </c>
      <c r="BH223" s="18">
        <v>0.50801121826362627</v>
      </c>
      <c r="BI223" s="18">
        <v>0.51143658049202445</v>
      </c>
      <c r="BJ223" s="18">
        <v>0.19391994858884429</v>
      </c>
      <c r="BL223" s="18">
        <v>0.37573431119053902</v>
      </c>
      <c r="BM223" s="18">
        <v>0.51706156713399609</v>
      </c>
      <c r="BN223" s="18">
        <v>0.40255625295165032</v>
      </c>
      <c r="BO223" s="18">
        <v>0.49082091187668009</v>
      </c>
      <c r="BP223" s="18">
        <v>0.43415308347289649</v>
      </c>
      <c r="BQ223" s="18">
        <v>0.57970732056050833</v>
      </c>
      <c r="BR223" s="18">
        <v>0.31205002454085762</v>
      </c>
      <c r="BS223" s="18">
        <v>0.44186259458190519</v>
      </c>
      <c r="BU223" s="18">
        <v>0.40051978208754052</v>
      </c>
      <c r="BV223" s="18">
        <v>0.51178515927647616</v>
      </c>
      <c r="BW223" s="18">
        <v>0.47348113357880112</v>
      </c>
      <c r="BX223" s="18">
        <v>0.53269651951459585</v>
      </c>
      <c r="BY223" s="18">
        <v>0.46150524026809753</v>
      </c>
      <c r="BZ223" s="18">
        <v>0.49475332172128728</v>
      </c>
      <c r="CA223" s="18">
        <v>0.33405323849752527</v>
      </c>
      <c r="CB223" s="18">
        <v>0.36571868769926169</v>
      </c>
      <c r="CC223" s="18">
        <v>0.39953555465709267</v>
      </c>
    </row>
    <row r="224" spans="2:81" x14ac:dyDescent="0.35">
      <c r="B224" s="14" t="s">
        <v>118</v>
      </c>
      <c r="C224" s="18">
        <v>0.10855629728626939</v>
      </c>
      <c r="D224" s="18">
        <v>0.20056113668790879</v>
      </c>
      <c r="E224" s="18">
        <v>0.14729750548740639</v>
      </c>
      <c r="F224" s="18">
        <v>0.13507873908029311</v>
      </c>
      <c r="G224" s="18">
        <v>8.8839187190050573E-2</v>
      </c>
      <c r="H224" s="18">
        <v>5.9149658155896567E-2</v>
      </c>
      <c r="I224" s="18">
        <v>6.7625102207577822E-2</v>
      </c>
      <c r="K224" s="18">
        <v>0.1076843372367783</v>
      </c>
      <c r="L224" s="18">
        <v>0.108072158594821</v>
      </c>
      <c r="N224" s="18">
        <v>0.12508102556519379</v>
      </c>
      <c r="O224" s="18">
        <v>0.1005055577414074</v>
      </c>
      <c r="P224" s="18">
        <v>0.1404136148944489</v>
      </c>
      <c r="Q224" s="18">
        <v>0.12009917514422171</v>
      </c>
      <c r="R224" s="18">
        <v>9.490784013861274E-2</v>
      </c>
      <c r="S224" s="18">
        <v>0.1282220120646187</v>
      </c>
      <c r="T224" s="18">
        <v>9.3893228207101512E-2</v>
      </c>
      <c r="U224" s="18">
        <v>0.13767029321974461</v>
      </c>
      <c r="V224" s="18">
        <v>0.1374740091400577</v>
      </c>
      <c r="W224" s="18">
        <v>8.7886267660173711E-2</v>
      </c>
      <c r="X224" s="18">
        <v>5.4031434011173017E-2</v>
      </c>
      <c r="Y224" s="18">
        <v>9.9767869417039301E-2</v>
      </c>
      <c r="AA224" s="18">
        <v>9.8602081803337502E-2</v>
      </c>
      <c r="AB224" s="18">
        <v>7.6707208707791741E-2</v>
      </c>
      <c r="AC224" s="18">
        <v>0.11940646148681849</v>
      </c>
      <c r="AD224" s="18">
        <v>0.14227017934152891</v>
      </c>
      <c r="AF224" s="18">
        <v>0.31228916776127508</v>
      </c>
      <c r="AG224" s="18">
        <v>9.8307933326542335E-2</v>
      </c>
      <c r="AH224" s="18">
        <v>7.1536013715735827E-2</v>
      </c>
      <c r="AI224" s="18">
        <v>0.1329064785270421</v>
      </c>
      <c r="AJ224" s="18">
        <v>0.13967386658267161</v>
      </c>
      <c r="AK224" s="18">
        <v>0.1170438925690151</v>
      </c>
      <c r="AL224" s="18">
        <v>8.8219876605295913E-2</v>
      </c>
      <c r="AM224" s="18">
        <v>0.1215987365227605</v>
      </c>
      <c r="AN224" s="18">
        <v>0.1295057067861389</v>
      </c>
      <c r="AO224" s="18">
        <v>7.6428830112598212E-2</v>
      </c>
      <c r="AP224" s="18">
        <v>9.2166808855810911E-2</v>
      </c>
      <c r="AQ224" s="18">
        <v>0.1113285954384578</v>
      </c>
      <c r="AR224" s="18">
        <v>8.871740594766496E-2</v>
      </c>
      <c r="AS224" s="18">
        <v>9.4756152054027043E-2</v>
      </c>
      <c r="AT224" s="18">
        <v>0.13500622763075301</v>
      </c>
      <c r="AU224" s="18">
        <v>9.8209477680356913E-2</v>
      </c>
      <c r="AV224" s="18">
        <v>9.1633355284048562E-2</v>
      </c>
      <c r="AX224" s="18">
        <v>9.2569399167116886E-2</v>
      </c>
      <c r="AY224" s="18">
        <v>0.18890780932123541</v>
      </c>
      <c r="BA224" s="18">
        <v>0.10289305828768031</v>
      </c>
      <c r="BB224" s="18">
        <v>0.1190635152444133</v>
      </c>
      <c r="BD224" s="18">
        <v>0.1074558238785767</v>
      </c>
      <c r="BE224" s="18">
        <v>9.517778943121101E-2</v>
      </c>
      <c r="BF224" s="18">
        <v>9.4472522766541694E-2</v>
      </c>
      <c r="BG224" s="18">
        <v>0.1206899123929599</v>
      </c>
      <c r="BH224" s="18">
        <v>0.12176444440481279</v>
      </c>
      <c r="BI224" s="18">
        <v>6.9710352833843331E-2</v>
      </c>
      <c r="BJ224" s="18">
        <v>0.1524887928631837</v>
      </c>
      <c r="BL224" s="18">
        <v>0.11154477684652871</v>
      </c>
      <c r="BM224" s="18">
        <v>0.11422798065207949</v>
      </c>
      <c r="BN224" s="18">
        <v>0.12503798346926001</v>
      </c>
      <c r="BO224" s="18">
        <v>0.16707215713504689</v>
      </c>
      <c r="BP224" s="18">
        <v>0.1232888012299956</v>
      </c>
      <c r="BQ224" s="18">
        <v>6.7321975582088037E-2</v>
      </c>
      <c r="BR224" s="18">
        <v>0.1036518853767557</v>
      </c>
      <c r="BS224" s="18">
        <v>6.7381416326273189E-2</v>
      </c>
      <c r="BU224" s="18">
        <v>0.1123245456043306</v>
      </c>
      <c r="BV224" s="18">
        <v>0.107867239626045</v>
      </c>
      <c r="BW224" s="18">
        <v>9.9859306748022528E-2</v>
      </c>
      <c r="BX224" s="18">
        <v>0.14485643564372391</v>
      </c>
      <c r="BY224" s="18">
        <v>8.4692636545761604E-2</v>
      </c>
      <c r="BZ224" s="18">
        <v>0.168131198023279</v>
      </c>
      <c r="CA224" s="18">
        <v>6.1494776019936262E-2</v>
      </c>
      <c r="CB224" s="18">
        <v>8.0369219946928833E-2</v>
      </c>
      <c r="CC224" s="18">
        <v>0.22174686998782259</v>
      </c>
    </row>
    <row r="226" spans="2:81" ht="58" x14ac:dyDescent="0.35">
      <c r="B226" s="14" t="s">
        <v>116</v>
      </c>
    </row>
    <row r="227" spans="2:81" x14ac:dyDescent="0.35">
      <c r="B227" s="15" t="s">
        <v>17</v>
      </c>
    </row>
    <row r="228" spans="2:81" x14ac:dyDescent="0.35">
      <c r="B228" s="11" t="s">
        <v>95</v>
      </c>
      <c r="C228" s="16">
        <v>1906</v>
      </c>
      <c r="D228" s="16">
        <v>245</v>
      </c>
      <c r="E228" s="16">
        <v>322</v>
      </c>
      <c r="F228" s="16">
        <v>330</v>
      </c>
      <c r="G228" s="16">
        <v>336</v>
      </c>
      <c r="H228" s="16">
        <v>276</v>
      </c>
      <c r="I228" s="16">
        <v>397</v>
      </c>
      <c r="K228" s="16">
        <v>942</v>
      </c>
      <c r="L228" s="16">
        <v>959</v>
      </c>
      <c r="N228" s="16">
        <v>158</v>
      </c>
      <c r="O228" s="16">
        <v>63</v>
      </c>
      <c r="P228" s="16">
        <v>96</v>
      </c>
      <c r="Q228" s="16">
        <v>78</v>
      </c>
      <c r="R228" s="16">
        <v>211</v>
      </c>
      <c r="S228" s="16">
        <v>156</v>
      </c>
      <c r="T228" s="16">
        <v>138</v>
      </c>
      <c r="U228" s="16">
        <v>178</v>
      </c>
      <c r="V228" s="16">
        <v>270</v>
      </c>
      <c r="W228" s="16">
        <v>232</v>
      </c>
      <c r="X228" s="16">
        <v>160</v>
      </c>
      <c r="Y228" s="16">
        <v>166</v>
      </c>
      <c r="AA228" s="16">
        <v>527</v>
      </c>
      <c r="AB228" s="16">
        <v>481</v>
      </c>
      <c r="AC228" s="16">
        <v>429</v>
      </c>
      <c r="AD228" s="16">
        <v>463</v>
      </c>
      <c r="AF228" s="16">
        <v>27</v>
      </c>
      <c r="AG228" s="16">
        <v>98</v>
      </c>
      <c r="AH228" s="16">
        <v>113</v>
      </c>
      <c r="AI228" s="16">
        <v>112</v>
      </c>
      <c r="AJ228" s="16">
        <v>174</v>
      </c>
      <c r="AK228" s="16">
        <v>207</v>
      </c>
      <c r="AL228" s="16">
        <v>170</v>
      </c>
      <c r="AM228" s="16">
        <v>133</v>
      </c>
      <c r="AN228" s="16">
        <v>100</v>
      </c>
      <c r="AO228" s="16">
        <v>131</v>
      </c>
      <c r="AP228" s="16">
        <v>193</v>
      </c>
      <c r="AQ228" s="16">
        <v>93</v>
      </c>
      <c r="AR228" s="16">
        <v>79</v>
      </c>
      <c r="AS228" s="16">
        <v>47</v>
      </c>
      <c r="AT228" s="16">
        <v>48</v>
      </c>
      <c r="AU228" s="16">
        <v>122</v>
      </c>
      <c r="AV228" s="16">
        <v>59</v>
      </c>
      <c r="AX228" s="16">
        <v>1557</v>
      </c>
      <c r="AY228" s="16">
        <v>338</v>
      </c>
      <c r="BA228" s="16">
        <v>1221</v>
      </c>
      <c r="BB228" s="16">
        <v>685</v>
      </c>
      <c r="BD228" s="16">
        <v>474</v>
      </c>
      <c r="BE228" s="16">
        <v>416</v>
      </c>
      <c r="BF228" s="16">
        <v>224</v>
      </c>
      <c r="BG228" s="16">
        <v>439</v>
      </c>
      <c r="BH228" s="16">
        <v>242</v>
      </c>
      <c r="BI228" s="16">
        <v>51</v>
      </c>
      <c r="BJ228" s="16">
        <v>60</v>
      </c>
      <c r="BL228" s="16">
        <v>334</v>
      </c>
      <c r="BM228" s="16">
        <v>619</v>
      </c>
      <c r="BN228" s="16">
        <v>136</v>
      </c>
      <c r="BO228" s="16">
        <v>105</v>
      </c>
      <c r="BP228" s="16">
        <v>257</v>
      </c>
      <c r="BQ228" s="16">
        <v>42</v>
      </c>
      <c r="BR228" s="16">
        <v>49</v>
      </c>
      <c r="BS228" s="16">
        <v>364</v>
      </c>
      <c r="BU228" s="16">
        <v>279</v>
      </c>
      <c r="BV228" s="16">
        <v>479</v>
      </c>
      <c r="BW228" s="16">
        <v>122</v>
      </c>
      <c r="BX228" s="16">
        <v>151</v>
      </c>
      <c r="BY228" s="16">
        <v>421</v>
      </c>
      <c r="BZ228" s="16">
        <v>64</v>
      </c>
      <c r="CA228" s="16">
        <v>123</v>
      </c>
      <c r="CB228" s="16">
        <v>156</v>
      </c>
      <c r="CC228" s="16">
        <v>111</v>
      </c>
    </row>
    <row r="229" spans="2:81" x14ac:dyDescent="0.35">
      <c r="B229" s="12" t="s">
        <v>96</v>
      </c>
      <c r="C229" s="16">
        <v>1910</v>
      </c>
      <c r="D229" s="16">
        <v>202</v>
      </c>
      <c r="E229" s="16">
        <v>325</v>
      </c>
      <c r="F229" s="16">
        <v>324</v>
      </c>
      <c r="G229" s="16">
        <v>294</v>
      </c>
      <c r="H229" s="16">
        <v>309</v>
      </c>
      <c r="I229" s="16">
        <v>457</v>
      </c>
      <c r="K229" s="16">
        <v>921</v>
      </c>
      <c r="L229" s="16">
        <v>983</v>
      </c>
      <c r="N229" s="16">
        <v>157</v>
      </c>
      <c r="O229" s="16">
        <v>52</v>
      </c>
      <c r="P229" s="16">
        <v>89</v>
      </c>
      <c r="Q229" s="16">
        <v>77</v>
      </c>
      <c r="R229" s="16">
        <v>212</v>
      </c>
      <c r="S229" s="16">
        <v>155</v>
      </c>
      <c r="T229" s="16">
        <v>140</v>
      </c>
      <c r="U229" s="16">
        <v>167</v>
      </c>
      <c r="V229" s="16">
        <v>248</v>
      </c>
      <c r="W229" s="16">
        <v>264</v>
      </c>
      <c r="X229" s="16">
        <v>165</v>
      </c>
      <c r="Y229" s="16">
        <v>180</v>
      </c>
      <c r="AA229" s="16">
        <v>514</v>
      </c>
      <c r="AB229" s="16">
        <v>496</v>
      </c>
      <c r="AC229" s="16">
        <v>419</v>
      </c>
      <c r="AD229" s="16">
        <v>477</v>
      </c>
      <c r="AF229" s="16">
        <v>25</v>
      </c>
      <c r="AG229" s="16">
        <v>96</v>
      </c>
      <c r="AH229" s="16">
        <v>115</v>
      </c>
      <c r="AI229" s="16">
        <v>117</v>
      </c>
      <c r="AJ229" s="16">
        <v>175</v>
      </c>
      <c r="AK229" s="16">
        <v>213</v>
      </c>
      <c r="AL229" s="16">
        <v>169</v>
      </c>
      <c r="AM229" s="16">
        <v>134</v>
      </c>
      <c r="AN229" s="16">
        <v>99</v>
      </c>
      <c r="AO229" s="16">
        <v>131</v>
      </c>
      <c r="AP229" s="16">
        <v>193</v>
      </c>
      <c r="AQ229" s="16">
        <v>94</v>
      </c>
      <c r="AR229" s="16">
        <v>79</v>
      </c>
      <c r="AS229" s="16">
        <v>46</v>
      </c>
      <c r="AT229" s="16">
        <v>46</v>
      </c>
      <c r="AU229" s="16">
        <v>118</v>
      </c>
      <c r="AV229" s="16">
        <v>59</v>
      </c>
      <c r="AX229" s="16">
        <v>1583</v>
      </c>
      <c r="AY229" s="16">
        <v>316</v>
      </c>
      <c r="BA229" s="16">
        <v>1241</v>
      </c>
      <c r="BB229" s="16">
        <v>669</v>
      </c>
      <c r="BD229" s="16">
        <v>490</v>
      </c>
      <c r="BE229" s="16">
        <v>410</v>
      </c>
      <c r="BF229" s="16">
        <v>226</v>
      </c>
      <c r="BG229" s="16">
        <v>430</v>
      </c>
      <c r="BH229" s="16">
        <v>237</v>
      </c>
      <c r="BI229" s="16">
        <v>51</v>
      </c>
      <c r="BJ229" s="16">
        <v>65</v>
      </c>
      <c r="BL229" s="16">
        <v>349</v>
      </c>
      <c r="BM229" s="16">
        <v>614</v>
      </c>
      <c r="BN229" s="16">
        <v>143</v>
      </c>
      <c r="BO229" s="16">
        <v>101</v>
      </c>
      <c r="BP229" s="16">
        <v>257</v>
      </c>
      <c r="BQ229" s="16">
        <v>42</v>
      </c>
      <c r="BR229" s="16">
        <v>47</v>
      </c>
      <c r="BS229" s="16">
        <v>356</v>
      </c>
      <c r="BU229" s="16">
        <v>288</v>
      </c>
      <c r="BV229" s="16">
        <v>472</v>
      </c>
      <c r="BW229" s="16">
        <v>126</v>
      </c>
      <c r="BX229" s="16">
        <v>142</v>
      </c>
      <c r="BY229" s="16">
        <v>432</v>
      </c>
      <c r="BZ229" s="16">
        <v>64</v>
      </c>
      <c r="CA229" s="16">
        <v>123</v>
      </c>
      <c r="CB229" s="16">
        <v>159</v>
      </c>
      <c r="CC229" s="16">
        <v>106</v>
      </c>
    </row>
    <row r="230" spans="2:81" x14ac:dyDescent="0.35">
      <c r="B230" s="14" t="s">
        <v>117</v>
      </c>
      <c r="C230" s="18">
        <v>0.42353346826429139</v>
      </c>
      <c r="D230" s="18">
        <v>0.37628004623987948</v>
      </c>
      <c r="E230" s="18">
        <v>0.51931963335110032</v>
      </c>
      <c r="F230" s="18">
        <v>0.49618101390843528</v>
      </c>
      <c r="G230" s="18">
        <v>0.49629738668196921</v>
      </c>
      <c r="H230" s="18">
        <v>0.40134509035689531</v>
      </c>
      <c r="I230" s="18">
        <v>0.29298549105302052</v>
      </c>
      <c r="K230" s="18">
        <v>0.4521294034343829</v>
      </c>
      <c r="L230" s="18">
        <v>0.39781270993408152</v>
      </c>
      <c r="N230" s="18">
        <v>0.43603257794874239</v>
      </c>
      <c r="O230" s="18">
        <v>0.46533400251214813</v>
      </c>
      <c r="P230" s="18">
        <v>0.36860966880688878</v>
      </c>
      <c r="Q230" s="18">
        <v>0.3393546053751233</v>
      </c>
      <c r="R230" s="18">
        <v>0.44527903478303549</v>
      </c>
      <c r="S230" s="18">
        <v>0.37509421441137503</v>
      </c>
      <c r="T230" s="18">
        <v>0.48445041958026602</v>
      </c>
      <c r="U230" s="18">
        <v>0.40276044796519139</v>
      </c>
      <c r="V230" s="18">
        <v>0.48065183509720277</v>
      </c>
      <c r="W230" s="18">
        <v>0.39101523257912663</v>
      </c>
      <c r="X230" s="18">
        <v>0.44079451249873158</v>
      </c>
      <c r="Y230" s="18">
        <v>0.40488948560864713</v>
      </c>
      <c r="AA230" s="18">
        <v>0.46763347991010612</v>
      </c>
      <c r="AB230" s="18">
        <v>0.47032078837076918</v>
      </c>
      <c r="AC230" s="18">
        <v>0.39819055646417673</v>
      </c>
      <c r="AD230" s="18">
        <v>0.34526250591718338</v>
      </c>
      <c r="AF230" s="18">
        <v>0.43738537498563379</v>
      </c>
      <c r="AG230" s="18">
        <v>0.31119529895596698</v>
      </c>
      <c r="AH230" s="18">
        <v>0.35305988110516229</v>
      </c>
      <c r="AI230" s="18">
        <v>0.36474610662157381</v>
      </c>
      <c r="AJ230" s="18">
        <v>0.34881581278963519</v>
      </c>
      <c r="AK230" s="18">
        <v>0.38898376867855849</v>
      </c>
      <c r="AL230" s="18">
        <v>0.41222719691996179</v>
      </c>
      <c r="AM230" s="18">
        <v>0.44081588779489761</v>
      </c>
      <c r="AN230" s="18">
        <v>0.45381624070341298</v>
      </c>
      <c r="AO230" s="18">
        <v>0.47295783875123609</v>
      </c>
      <c r="AP230" s="18">
        <v>0.44887181649702601</v>
      </c>
      <c r="AQ230" s="18">
        <v>0.46889900726684119</v>
      </c>
      <c r="AR230" s="18">
        <v>0.49649198373231518</v>
      </c>
      <c r="AS230" s="18">
        <v>0.52253796020208121</v>
      </c>
      <c r="AT230" s="18">
        <v>0.58304464546007873</v>
      </c>
      <c r="AU230" s="18">
        <v>0.53226693053000507</v>
      </c>
      <c r="AV230" s="18">
        <v>0.36196763631903678</v>
      </c>
      <c r="AX230" s="18">
        <v>0.41436288037165009</v>
      </c>
      <c r="AY230" s="18">
        <v>0.46822140440649762</v>
      </c>
      <c r="BA230" s="18">
        <v>0.43895343386597629</v>
      </c>
      <c r="BB230" s="18">
        <v>0.39492423253817288</v>
      </c>
      <c r="BD230" s="18">
        <v>0.35139818331495032</v>
      </c>
      <c r="BE230" s="18">
        <v>0.43670546126854842</v>
      </c>
      <c r="BF230" s="18">
        <v>0.37971525812190909</v>
      </c>
      <c r="BG230" s="18">
        <v>0.47660898684512498</v>
      </c>
      <c r="BH230" s="18">
        <v>0.52106988758749639</v>
      </c>
      <c r="BI230" s="18">
        <v>0.46110800367433008</v>
      </c>
      <c r="BJ230" s="18">
        <v>0.29898503810484112</v>
      </c>
      <c r="BL230" s="18">
        <v>0.40708617397401692</v>
      </c>
      <c r="BM230" s="18">
        <v>0.47048574010457311</v>
      </c>
      <c r="BN230" s="18">
        <v>0.36279714163512983</v>
      </c>
      <c r="BO230" s="18">
        <v>0.46567728181620871</v>
      </c>
      <c r="BP230" s="18">
        <v>0.43468611714351951</v>
      </c>
      <c r="BQ230" s="18">
        <v>0.51676201656968135</v>
      </c>
      <c r="BR230" s="18">
        <v>0.3600418607392124</v>
      </c>
      <c r="BS230" s="18">
        <v>0.36044433915834911</v>
      </c>
      <c r="BU230" s="18">
        <v>0.42958125909492673</v>
      </c>
      <c r="BV230" s="18">
        <v>0.4904207104361869</v>
      </c>
      <c r="BW230" s="18">
        <v>0.42805959617479999</v>
      </c>
      <c r="BX230" s="18">
        <v>0.44125149781663042</v>
      </c>
      <c r="BY230" s="18">
        <v>0.44693066290940642</v>
      </c>
      <c r="BZ230" s="18">
        <v>0.44705179149990187</v>
      </c>
      <c r="CA230" s="18">
        <v>0.31896822257834168</v>
      </c>
      <c r="CB230" s="18">
        <v>0.29707002506774421</v>
      </c>
      <c r="CC230" s="18">
        <v>0.28068151218036941</v>
      </c>
    </row>
    <row r="231" spans="2:81" x14ac:dyDescent="0.35">
      <c r="B231" s="14" t="s">
        <v>118</v>
      </c>
      <c r="C231" s="18">
        <v>0.11928461098422841</v>
      </c>
      <c r="D231" s="18">
        <v>0.17965122617174711</v>
      </c>
      <c r="E231" s="18">
        <v>0.1222970805972998</v>
      </c>
      <c r="F231" s="18">
        <v>0.11464707524094921</v>
      </c>
      <c r="G231" s="18">
        <v>9.4688733378522905E-2</v>
      </c>
      <c r="H231" s="18">
        <v>0.1204655163720379</v>
      </c>
      <c r="I231" s="18">
        <v>0.1087712263118958</v>
      </c>
      <c r="K231" s="18">
        <v>0.12714429508809949</v>
      </c>
      <c r="L231" s="18">
        <v>0.1105886896434719</v>
      </c>
      <c r="N231" s="18">
        <v>0.11405154627006379</v>
      </c>
      <c r="O231" s="18">
        <v>0.1222575320478472</v>
      </c>
      <c r="P231" s="18">
        <v>0.14772712566823859</v>
      </c>
      <c r="Q231" s="18">
        <v>0.1200359664723126</v>
      </c>
      <c r="R231" s="18">
        <v>0.11343186281516481</v>
      </c>
      <c r="S231" s="18">
        <v>0.14367799970869119</v>
      </c>
      <c r="T231" s="18">
        <v>0.1145702277034998</v>
      </c>
      <c r="U231" s="18">
        <v>9.3791537233566119E-2</v>
      </c>
      <c r="V231" s="18">
        <v>0.1495704258319942</v>
      </c>
      <c r="W231" s="18">
        <v>0.1001722614330558</v>
      </c>
      <c r="X231" s="18">
        <v>7.6422993784577287E-2</v>
      </c>
      <c r="Y231" s="18">
        <v>0.14740595606785539</v>
      </c>
      <c r="AA231" s="18">
        <v>0.1164089453688967</v>
      </c>
      <c r="AB231" s="18">
        <v>0.1031439076176113</v>
      </c>
      <c r="AC231" s="18">
        <v>0.12981032357540251</v>
      </c>
      <c r="AD231" s="18">
        <v>0.13082341884770651</v>
      </c>
      <c r="AF231" s="18">
        <v>0.20983310772819741</v>
      </c>
      <c r="AG231" s="18">
        <v>0.1791136616313527</v>
      </c>
      <c r="AH231" s="18">
        <v>0.12103038097757909</v>
      </c>
      <c r="AI231" s="18">
        <v>0.1164803653771429</v>
      </c>
      <c r="AJ231" s="18">
        <v>0.1196777750530697</v>
      </c>
      <c r="AK231" s="18">
        <v>0.1270669780550317</v>
      </c>
      <c r="AL231" s="18">
        <v>0.115788634736032</v>
      </c>
      <c r="AM231" s="18">
        <v>0.1075508589771161</v>
      </c>
      <c r="AN231" s="18">
        <v>0.13641408016305021</v>
      </c>
      <c r="AO231" s="18">
        <v>9.4812105030238153E-2</v>
      </c>
      <c r="AP231" s="18">
        <v>0.1067787709989246</v>
      </c>
      <c r="AQ231" s="18">
        <v>0.14670523696300949</v>
      </c>
      <c r="AR231" s="18">
        <v>9.3239266672265439E-2</v>
      </c>
      <c r="AS231" s="18">
        <v>9.6707299141789313E-2</v>
      </c>
      <c r="AT231" s="18">
        <v>3.9010577561505548E-2</v>
      </c>
      <c r="AU231" s="18">
        <v>0.1123796398683876</v>
      </c>
      <c r="AV231" s="18">
        <v>0.1447606203110218</v>
      </c>
      <c r="AX231" s="18">
        <v>0.11658173171591089</v>
      </c>
      <c r="AY231" s="18">
        <v>0.13404989539786669</v>
      </c>
      <c r="BA231" s="18">
        <v>0.1126715553128102</v>
      </c>
      <c r="BB231" s="18">
        <v>0.13155405914388429</v>
      </c>
      <c r="BD231" s="18">
        <v>0.12710997706583901</v>
      </c>
      <c r="BE231" s="18">
        <v>0.1123285992315322</v>
      </c>
      <c r="BF231" s="18">
        <v>0.121274274146806</v>
      </c>
      <c r="BG231" s="18">
        <v>0.1139446640603806</v>
      </c>
      <c r="BH231" s="18">
        <v>0.12577196262953561</v>
      </c>
      <c r="BI231" s="18">
        <v>0.12791321208951781</v>
      </c>
      <c r="BJ231" s="18">
        <v>0.10201497393600351</v>
      </c>
      <c r="BL231" s="18">
        <v>0.144595253587192</v>
      </c>
      <c r="BM231" s="18">
        <v>0.11256730813923339</v>
      </c>
      <c r="BN231" s="18">
        <v>0.10105948915851271</v>
      </c>
      <c r="BO231" s="18">
        <v>0.2134361026189531</v>
      </c>
      <c r="BP231" s="18">
        <v>0.13786014412843051</v>
      </c>
      <c r="BQ231" s="18">
        <v>0.1143667714352702</v>
      </c>
      <c r="BR231" s="18">
        <v>0.10160941960120359</v>
      </c>
      <c r="BS231" s="18">
        <v>7.603851524888551E-2</v>
      </c>
      <c r="BU231" s="18">
        <v>0.15190226847350161</v>
      </c>
      <c r="BV231" s="18">
        <v>0.10430686417580511</v>
      </c>
      <c r="BW231" s="18">
        <v>0.10177414773061511</v>
      </c>
      <c r="BX231" s="18">
        <v>0.1935430378173546</v>
      </c>
      <c r="BY231" s="18">
        <v>0.1009563864131872</v>
      </c>
      <c r="BZ231" s="18">
        <v>0.1213469525340474</v>
      </c>
      <c r="CA231" s="18">
        <v>8.5037835302886194E-2</v>
      </c>
      <c r="CB231" s="18">
        <v>8.1509047827438758E-2</v>
      </c>
      <c r="CC231" s="18">
        <v>0.18870075506940939</v>
      </c>
    </row>
    <row r="233" spans="2:81" ht="58" x14ac:dyDescent="0.35">
      <c r="B233" s="14" t="s">
        <v>116</v>
      </c>
    </row>
    <row r="234" spans="2:81" x14ac:dyDescent="0.35">
      <c r="B234" s="15" t="s">
        <v>17</v>
      </c>
    </row>
    <row r="235" spans="2:81" x14ac:dyDescent="0.35">
      <c r="B235" s="11" t="s">
        <v>95</v>
      </c>
      <c r="C235" s="16">
        <v>1906</v>
      </c>
      <c r="D235" s="16">
        <v>245</v>
      </c>
      <c r="E235" s="16">
        <v>322</v>
      </c>
      <c r="F235" s="16">
        <v>330</v>
      </c>
      <c r="G235" s="16">
        <v>336</v>
      </c>
      <c r="H235" s="16">
        <v>276</v>
      </c>
      <c r="I235" s="16">
        <v>397</v>
      </c>
      <c r="K235" s="16">
        <v>942</v>
      </c>
      <c r="L235" s="16">
        <v>959</v>
      </c>
      <c r="N235" s="16">
        <v>158</v>
      </c>
      <c r="O235" s="16">
        <v>63</v>
      </c>
      <c r="P235" s="16">
        <v>96</v>
      </c>
      <c r="Q235" s="16">
        <v>78</v>
      </c>
      <c r="R235" s="16">
        <v>211</v>
      </c>
      <c r="S235" s="16">
        <v>156</v>
      </c>
      <c r="T235" s="16">
        <v>138</v>
      </c>
      <c r="U235" s="16">
        <v>178</v>
      </c>
      <c r="V235" s="16">
        <v>270</v>
      </c>
      <c r="W235" s="16">
        <v>232</v>
      </c>
      <c r="X235" s="16">
        <v>160</v>
      </c>
      <c r="Y235" s="16">
        <v>166</v>
      </c>
      <c r="AA235" s="16">
        <v>527</v>
      </c>
      <c r="AB235" s="16">
        <v>481</v>
      </c>
      <c r="AC235" s="16">
        <v>429</v>
      </c>
      <c r="AD235" s="16">
        <v>463</v>
      </c>
      <c r="AF235" s="16">
        <v>27</v>
      </c>
      <c r="AG235" s="16">
        <v>98</v>
      </c>
      <c r="AH235" s="16">
        <v>113</v>
      </c>
      <c r="AI235" s="16">
        <v>112</v>
      </c>
      <c r="AJ235" s="16">
        <v>174</v>
      </c>
      <c r="AK235" s="16">
        <v>207</v>
      </c>
      <c r="AL235" s="16">
        <v>170</v>
      </c>
      <c r="AM235" s="16">
        <v>133</v>
      </c>
      <c r="AN235" s="16">
        <v>100</v>
      </c>
      <c r="AO235" s="16">
        <v>131</v>
      </c>
      <c r="AP235" s="16">
        <v>193</v>
      </c>
      <c r="AQ235" s="16">
        <v>93</v>
      </c>
      <c r="AR235" s="16">
        <v>79</v>
      </c>
      <c r="AS235" s="16">
        <v>47</v>
      </c>
      <c r="AT235" s="16">
        <v>48</v>
      </c>
      <c r="AU235" s="16">
        <v>122</v>
      </c>
      <c r="AV235" s="16">
        <v>59</v>
      </c>
      <c r="AX235" s="16">
        <v>1557</v>
      </c>
      <c r="AY235" s="16">
        <v>338</v>
      </c>
      <c r="BA235" s="16">
        <v>1221</v>
      </c>
      <c r="BB235" s="16">
        <v>685</v>
      </c>
      <c r="BD235" s="16">
        <v>474</v>
      </c>
      <c r="BE235" s="16">
        <v>416</v>
      </c>
      <c r="BF235" s="16">
        <v>224</v>
      </c>
      <c r="BG235" s="16">
        <v>439</v>
      </c>
      <c r="BH235" s="16">
        <v>242</v>
      </c>
      <c r="BI235" s="16">
        <v>51</v>
      </c>
      <c r="BJ235" s="16">
        <v>60</v>
      </c>
      <c r="BL235" s="16">
        <v>334</v>
      </c>
      <c r="BM235" s="16">
        <v>619</v>
      </c>
      <c r="BN235" s="16">
        <v>136</v>
      </c>
      <c r="BO235" s="16">
        <v>105</v>
      </c>
      <c r="BP235" s="16">
        <v>257</v>
      </c>
      <c r="BQ235" s="16">
        <v>42</v>
      </c>
      <c r="BR235" s="16">
        <v>49</v>
      </c>
      <c r="BS235" s="16">
        <v>364</v>
      </c>
      <c r="BU235" s="16">
        <v>279</v>
      </c>
      <c r="BV235" s="16">
        <v>479</v>
      </c>
      <c r="BW235" s="16">
        <v>122</v>
      </c>
      <c r="BX235" s="16">
        <v>151</v>
      </c>
      <c r="BY235" s="16">
        <v>421</v>
      </c>
      <c r="BZ235" s="16">
        <v>64</v>
      </c>
      <c r="CA235" s="16">
        <v>123</v>
      </c>
      <c r="CB235" s="16">
        <v>156</v>
      </c>
      <c r="CC235" s="16">
        <v>111</v>
      </c>
    </row>
    <row r="236" spans="2:81" x14ac:dyDescent="0.35">
      <c r="B236" s="12" t="s">
        <v>96</v>
      </c>
      <c r="C236" s="16">
        <v>1910</v>
      </c>
      <c r="D236" s="16">
        <v>202</v>
      </c>
      <c r="E236" s="16">
        <v>325</v>
      </c>
      <c r="F236" s="16">
        <v>324</v>
      </c>
      <c r="G236" s="16">
        <v>294</v>
      </c>
      <c r="H236" s="16">
        <v>309</v>
      </c>
      <c r="I236" s="16">
        <v>457</v>
      </c>
      <c r="K236" s="16">
        <v>921</v>
      </c>
      <c r="L236" s="16">
        <v>983</v>
      </c>
      <c r="N236" s="16">
        <v>157</v>
      </c>
      <c r="O236" s="16">
        <v>52</v>
      </c>
      <c r="P236" s="16">
        <v>89</v>
      </c>
      <c r="Q236" s="16">
        <v>77</v>
      </c>
      <c r="R236" s="16">
        <v>212</v>
      </c>
      <c r="S236" s="16">
        <v>155</v>
      </c>
      <c r="T236" s="16">
        <v>140</v>
      </c>
      <c r="U236" s="16">
        <v>167</v>
      </c>
      <c r="V236" s="16">
        <v>248</v>
      </c>
      <c r="W236" s="16">
        <v>264</v>
      </c>
      <c r="X236" s="16">
        <v>165</v>
      </c>
      <c r="Y236" s="16">
        <v>180</v>
      </c>
      <c r="AA236" s="16">
        <v>514</v>
      </c>
      <c r="AB236" s="16">
        <v>496</v>
      </c>
      <c r="AC236" s="16">
        <v>419</v>
      </c>
      <c r="AD236" s="16">
        <v>477</v>
      </c>
      <c r="AF236" s="16">
        <v>25</v>
      </c>
      <c r="AG236" s="16">
        <v>96</v>
      </c>
      <c r="AH236" s="16">
        <v>115</v>
      </c>
      <c r="AI236" s="16">
        <v>117</v>
      </c>
      <c r="AJ236" s="16">
        <v>175</v>
      </c>
      <c r="AK236" s="16">
        <v>213</v>
      </c>
      <c r="AL236" s="16">
        <v>169</v>
      </c>
      <c r="AM236" s="16">
        <v>134</v>
      </c>
      <c r="AN236" s="16">
        <v>99</v>
      </c>
      <c r="AO236" s="16">
        <v>131</v>
      </c>
      <c r="AP236" s="16">
        <v>193</v>
      </c>
      <c r="AQ236" s="16">
        <v>94</v>
      </c>
      <c r="AR236" s="16">
        <v>79</v>
      </c>
      <c r="AS236" s="16">
        <v>46</v>
      </c>
      <c r="AT236" s="16">
        <v>46</v>
      </c>
      <c r="AU236" s="16">
        <v>118</v>
      </c>
      <c r="AV236" s="16">
        <v>59</v>
      </c>
      <c r="AX236" s="16">
        <v>1583</v>
      </c>
      <c r="AY236" s="16">
        <v>316</v>
      </c>
      <c r="BA236" s="16">
        <v>1241</v>
      </c>
      <c r="BB236" s="16">
        <v>669</v>
      </c>
      <c r="BD236" s="16">
        <v>490</v>
      </c>
      <c r="BE236" s="16">
        <v>410</v>
      </c>
      <c r="BF236" s="16">
        <v>226</v>
      </c>
      <c r="BG236" s="16">
        <v>430</v>
      </c>
      <c r="BH236" s="16">
        <v>237</v>
      </c>
      <c r="BI236" s="16">
        <v>51</v>
      </c>
      <c r="BJ236" s="16">
        <v>65</v>
      </c>
      <c r="BL236" s="16">
        <v>349</v>
      </c>
      <c r="BM236" s="16">
        <v>614</v>
      </c>
      <c r="BN236" s="16">
        <v>143</v>
      </c>
      <c r="BO236" s="16">
        <v>101</v>
      </c>
      <c r="BP236" s="16">
        <v>257</v>
      </c>
      <c r="BQ236" s="16">
        <v>42</v>
      </c>
      <c r="BR236" s="16">
        <v>47</v>
      </c>
      <c r="BS236" s="16">
        <v>356</v>
      </c>
      <c r="BU236" s="16">
        <v>288</v>
      </c>
      <c r="BV236" s="16">
        <v>472</v>
      </c>
      <c r="BW236" s="16">
        <v>126</v>
      </c>
      <c r="BX236" s="16">
        <v>142</v>
      </c>
      <c r="BY236" s="16">
        <v>432</v>
      </c>
      <c r="BZ236" s="16">
        <v>64</v>
      </c>
      <c r="CA236" s="16">
        <v>123</v>
      </c>
      <c r="CB236" s="16">
        <v>159</v>
      </c>
      <c r="CC236" s="16">
        <v>106</v>
      </c>
    </row>
    <row r="237" spans="2:81" x14ac:dyDescent="0.35">
      <c r="B237" s="14" t="s">
        <v>117</v>
      </c>
      <c r="C237" s="18">
        <v>0.20824908328728009</v>
      </c>
      <c r="D237" s="18">
        <v>0.2130070151103223</v>
      </c>
      <c r="E237" s="18">
        <v>0.28759420066016173</v>
      </c>
      <c r="F237" s="18">
        <v>0.25114723509550629</v>
      </c>
      <c r="G237" s="18">
        <v>0.18091843490864959</v>
      </c>
      <c r="H237" s="18">
        <v>0.1668253001562153</v>
      </c>
      <c r="I237" s="18">
        <v>0.16490618040359889</v>
      </c>
      <c r="K237" s="18">
        <v>0.2037035941608257</v>
      </c>
      <c r="L237" s="18">
        <v>0.21353718239683561</v>
      </c>
      <c r="N237" s="18">
        <v>0.22010852558188279</v>
      </c>
      <c r="O237" s="18">
        <v>0.1086971290899586</v>
      </c>
      <c r="P237" s="18">
        <v>0.13806867781142271</v>
      </c>
      <c r="Q237" s="18">
        <v>0.1268372632044312</v>
      </c>
      <c r="R237" s="18">
        <v>0.20989125766387021</v>
      </c>
      <c r="S237" s="18">
        <v>0.1667606860681112</v>
      </c>
      <c r="T237" s="18">
        <v>0.21674136682309911</v>
      </c>
      <c r="U237" s="18">
        <v>0.29173769897085589</v>
      </c>
      <c r="V237" s="18">
        <v>0.24260281954760771</v>
      </c>
      <c r="W237" s="18">
        <v>0.1871625359392779</v>
      </c>
      <c r="X237" s="18">
        <v>0.2273345130060094</v>
      </c>
      <c r="Y237" s="18">
        <v>0.2120185500220107</v>
      </c>
      <c r="AA237" s="18">
        <v>0.22482512997243839</v>
      </c>
      <c r="AB237" s="18">
        <v>0.19033641461258571</v>
      </c>
      <c r="AC237" s="18">
        <v>0.20854912681298321</v>
      </c>
      <c r="AD237" s="18">
        <v>0.2091992368742584</v>
      </c>
      <c r="AF237" s="18">
        <v>0.29411342717054029</v>
      </c>
      <c r="AG237" s="18">
        <v>0.23488358705678691</v>
      </c>
      <c r="AH237" s="18">
        <v>0.24483207042588459</v>
      </c>
      <c r="AI237" s="18">
        <v>0.12945823519095701</v>
      </c>
      <c r="AJ237" s="18">
        <v>0.21183390880623801</v>
      </c>
      <c r="AK237" s="18">
        <v>0.18362391714328319</v>
      </c>
      <c r="AL237" s="18">
        <v>0.26067223378095672</v>
      </c>
      <c r="AM237" s="18">
        <v>0.19142342107754751</v>
      </c>
      <c r="AN237" s="18">
        <v>0.16874223759544399</v>
      </c>
      <c r="AO237" s="18">
        <v>0.17669548186649101</v>
      </c>
      <c r="AP237" s="18">
        <v>0.19478317037843351</v>
      </c>
      <c r="AQ237" s="18">
        <v>0.19487158272492031</v>
      </c>
      <c r="AR237" s="18">
        <v>0.28350219851467662</v>
      </c>
      <c r="AS237" s="18">
        <v>0.1416403343670273</v>
      </c>
      <c r="AT237" s="18">
        <v>0.32740553470917771</v>
      </c>
      <c r="AU237" s="18">
        <v>0.26738698266722782</v>
      </c>
      <c r="AV237" s="18">
        <v>0.12097239106485989</v>
      </c>
      <c r="AX237" s="18">
        <v>0.1999074664677333</v>
      </c>
      <c r="AY237" s="18">
        <v>0.25387068516570011</v>
      </c>
      <c r="BA237" s="18">
        <v>0.21919054916936789</v>
      </c>
      <c r="BB237" s="18">
        <v>0.18794897466863761</v>
      </c>
      <c r="BD237" s="18">
        <v>0.1712834298781778</v>
      </c>
      <c r="BE237" s="18">
        <v>0.2089011200191366</v>
      </c>
      <c r="BF237" s="18">
        <v>0.16577133452556461</v>
      </c>
      <c r="BG237" s="18">
        <v>0.22486489224967929</v>
      </c>
      <c r="BH237" s="18">
        <v>0.26882588172439992</v>
      </c>
      <c r="BI237" s="18">
        <v>0.32102209914120161</v>
      </c>
      <c r="BJ237" s="18">
        <v>0.21076579161429809</v>
      </c>
      <c r="BL237" s="18">
        <v>0.17587202175889399</v>
      </c>
      <c r="BM237" s="18">
        <v>0.2385685265135922</v>
      </c>
      <c r="BN237" s="18">
        <v>0.1706184788452369</v>
      </c>
      <c r="BO237" s="18">
        <v>0.24597796313062739</v>
      </c>
      <c r="BP237" s="18">
        <v>0.23935360909513129</v>
      </c>
      <c r="BQ237" s="18">
        <v>0.21576521460704759</v>
      </c>
      <c r="BR237" s="18">
        <v>0.11871705883175721</v>
      </c>
      <c r="BS237" s="18">
        <v>0.1806144781907342</v>
      </c>
      <c r="BU237" s="18">
        <v>0.21156991817927809</v>
      </c>
      <c r="BV237" s="18">
        <v>0.23139602015105529</v>
      </c>
      <c r="BW237" s="18">
        <v>0.18334014741223639</v>
      </c>
      <c r="BX237" s="18">
        <v>0.26395720928657868</v>
      </c>
      <c r="BY237" s="18">
        <v>0.2325146080119106</v>
      </c>
      <c r="BZ237" s="18">
        <v>0.21484276395295579</v>
      </c>
      <c r="CA237" s="18">
        <v>0.14518326476046359</v>
      </c>
      <c r="CB237" s="18">
        <v>0.1382935514618108</v>
      </c>
      <c r="CC237" s="18">
        <v>0.12587591524868511</v>
      </c>
    </row>
    <row r="238" spans="2:81" x14ac:dyDescent="0.35">
      <c r="B238" s="14" t="s">
        <v>118</v>
      </c>
      <c r="C238" s="18">
        <v>0.20639061018956639</v>
      </c>
      <c r="D238" s="18">
        <v>0.26205936810049307</v>
      </c>
      <c r="E238" s="18">
        <v>0.24775654513895229</v>
      </c>
      <c r="F238" s="18">
        <v>0.22282237915050329</v>
      </c>
      <c r="G238" s="18">
        <v>0.18626337365954879</v>
      </c>
      <c r="H238" s="18">
        <v>0.15808318108056821</v>
      </c>
      <c r="I238" s="18">
        <v>0.1863337640837634</v>
      </c>
      <c r="K238" s="18">
        <v>0.2024770559470481</v>
      </c>
      <c r="L238" s="18">
        <v>0.20923984693442149</v>
      </c>
      <c r="N238" s="18">
        <v>0.1891721070548289</v>
      </c>
      <c r="O238" s="18">
        <v>0.25558414434171461</v>
      </c>
      <c r="P238" s="18">
        <v>0.18299528504824361</v>
      </c>
      <c r="Q238" s="18">
        <v>0.18222433150758319</v>
      </c>
      <c r="R238" s="18">
        <v>0.1861252006209112</v>
      </c>
      <c r="S238" s="18">
        <v>0.24972150782510091</v>
      </c>
      <c r="T238" s="18">
        <v>0.24030285359516751</v>
      </c>
      <c r="U238" s="18">
        <v>0.22943350771267959</v>
      </c>
      <c r="V238" s="18">
        <v>0.26326586109814559</v>
      </c>
      <c r="W238" s="18">
        <v>0.14917436350613389</v>
      </c>
      <c r="X238" s="18">
        <v>0.179573467076766</v>
      </c>
      <c r="Y238" s="18">
        <v>0.198041613309689</v>
      </c>
      <c r="AA238" s="18">
        <v>0.21124660507040771</v>
      </c>
      <c r="AB238" s="18">
        <v>0.21524200742570279</v>
      </c>
      <c r="AC238" s="18">
        <v>0.21863522498483409</v>
      </c>
      <c r="AD238" s="18">
        <v>0.18275944179096709</v>
      </c>
      <c r="AF238" s="18">
        <v>0.26245139038497001</v>
      </c>
      <c r="AG238" s="18">
        <v>0.20154593016912101</v>
      </c>
      <c r="AH238" s="18">
        <v>0.18882659324687059</v>
      </c>
      <c r="AI238" s="18">
        <v>0.17965713038008671</v>
      </c>
      <c r="AJ238" s="18">
        <v>0.1834104588085976</v>
      </c>
      <c r="AK238" s="18">
        <v>0.21896346875921599</v>
      </c>
      <c r="AL238" s="18">
        <v>0.21943865079031849</v>
      </c>
      <c r="AM238" s="18">
        <v>0.18026536495848611</v>
      </c>
      <c r="AN238" s="18">
        <v>0.18655708480987529</v>
      </c>
      <c r="AO238" s="18">
        <v>0.24816706554196591</v>
      </c>
      <c r="AP238" s="18">
        <v>0.18203874447354509</v>
      </c>
      <c r="AQ238" s="18">
        <v>0.19163378286690999</v>
      </c>
      <c r="AR238" s="18">
        <v>0.21707366425999061</v>
      </c>
      <c r="AS238" s="18">
        <v>0.2122346347754771</v>
      </c>
      <c r="AT238" s="18">
        <v>0.27868410391118092</v>
      </c>
      <c r="AU238" s="18">
        <v>0.24616469981168401</v>
      </c>
      <c r="AV238" s="18">
        <v>0.2115605059397182</v>
      </c>
      <c r="AX238" s="18">
        <v>0.19522717582472471</v>
      </c>
      <c r="AY238" s="18">
        <v>0.26615448426546978</v>
      </c>
      <c r="BA238" s="18">
        <v>0.23940737031401699</v>
      </c>
      <c r="BB238" s="18">
        <v>0.1451333870729393</v>
      </c>
      <c r="BD238" s="18">
        <v>0.17527339673162129</v>
      </c>
      <c r="BE238" s="18">
        <v>0.23019079285456959</v>
      </c>
      <c r="BF238" s="18">
        <v>0.19440762293320249</v>
      </c>
      <c r="BG238" s="18">
        <v>0.2126147478271371</v>
      </c>
      <c r="BH238" s="18">
        <v>0.24017373099134731</v>
      </c>
      <c r="BI238" s="18">
        <v>0.17395614146665539</v>
      </c>
      <c r="BJ238" s="18">
        <v>0.19339147793687431</v>
      </c>
      <c r="BL238" s="18">
        <v>0.244037928342445</v>
      </c>
      <c r="BM238" s="18">
        <v>0.2320879779459947</v>
      </c>
      <c r="BN238" s="18">
        <v>0.20384596590853801</v>
      </c>
      <c r="BO238" s="18">
        <v>0.23376409637968071</v>
      </c>
      <c r="BP238" s="18">
        <v>0.19949040853184291</v>
      </c>
      <c r="BQ238" s="18">
        <v>0.15852377258562239</v>
      </c>
      <c r="BR238" s="18">
        <v>0.1297936226602362</v>
      </c>
      <c r="BS238" s="18">
        <v>0.13910908935041821</v>
      </c>
      <c r="BU238" s="18">
        <v>0.21927349931846341</v>
      </c>
      <c r="BV238" s="18">
        <v>0.24956123549982959</v>
      </c>
      <c r="BW238" s="18">
        <v>0.16509507400201831</v>
      </c>
      <c r="BX238" s="18">
        <v>0.25716253587273841</v>
      </c>
      <c r="BY238" s="18">
        <v>0.16824063375095921</v>
      </c>
      <c r="BZ238" s="18">
        <v>0.1338047248374736</v>
      </c>
      <c r="CA238" s="18">
        <v>0.13028235279853451</v>
      </c>
      <c r="CB238" s="18">
        <v>0.18013238265425641</v>
      </c>
      <c r="CC238" s="18">
        <v>0.2873203409090288</v>
      </c>
    </row>
    <row r="240" spans="2:81" ht="58" x14ac:dyDescent="0.35">
      <c r="B240" s="14" t="s">
        <v>116</v>
      </c>
    </row>
    <row r="241" spans="2:81" x14ac:dyDescent="0.35">
      <c r="B241" s="15" t="s">
        <v>17</v>
      </c>
    </row>
    <row r="242" spans="2:81" x14ac:dyDescent="0.35">
      <c r="B242" s="11" t="s">
        <v>95</v>
      </c>
      <c r="C242" s="16">
        <v>1906</v>
      </c>
      <c r="D242" s="16">
        <v>245</v>
      </c>
      <c r="E242" s="16">
        <v>322</v>
      </c>
      <c r="F242" s="16">
        <v>330</v>
      </c>
      <c r="G242" s="16">
        <v>336</v>
      </c>
      <c r="H242" s="16">
        <v>276</v>
      </c>
      <c r="I242" s="16">
        <v>397</v>
      </c>
      <c r="K242" s="16">
        <v>942</v>
      </c>
      <c r="L242" s="16">
        <v>959</v>
      </c>
      <c r="N242" s="16">
        <v>158</v>
      </c>
      <c r="O242" s="16">
        <v>63</v>
      </c>
      <c r="P242" s="16">
        <v>96</v>
      </c>
      <c r="Q242" s="16">
        <v>78</v>
      </c>
      <c r="R242" s="16">
        <v>211</v>
      </c>
      <c r="S242" s="16">
        <v>156</v>
      </c>
      <c r="T242" s="16">
        <v>138</v>
      </c>
      <c r="U242" s="16">
        <v>178</v>
      </c>
      <c r="V242" s="16">
        <v>270</v>
      </c>
      <c r="W242" s="16">
        <v>232</v>
      </c>
      <c r="X242" s="16">
        <v>160</v>
      </c>
      <c r="Y242" s="16">
        <v>166</v>
      </c>
      <c r="AA242" s="16">
        <v>527</v>
      </c>
      <c r="AB242" s="16">
        <v>481</v>
      </c>
      <c r="AC242" s="16">
        <v>429</v>
      </c>
      <c r="AD242" s="16">
        <v>463</v>
      </c>
      <c r="AF242" s="16">
        <v>27</v>
      </c>
      <c r="AG242" s="16">
        <v>98</v>
      </c>
      <c r="AH242" s="16">
        <v>113</v>
      </c>
      <c r="AI242" s="16">
        <v>112</v>
      </c>
      <c r="AJ242" s="16">
        <v>174</v>
      </c>
      <c r="AK242" s="16">
        <v>207</v>
      </c>
      <c r="AL242" s="16">
        <v>170</v>
      </c>
      <c r="AM242" s="16">
        <v>133</v>
      </c>
      <c r="AN242" s="16">
        <v>100</v>
      </c>
      <c r="AO242" s="16">
        <v>131</v>
      </c>
      <c r="AP242" s="16">
        <v>193</v>
      </c>
      <c r="AQ242" s="16">
        <v>93</v>
      </c>
      <c r="AR242" s="16">
        <v>79</v>
      </c>
      <c r="AS242" s="16">
        <v>47</v>
      </c>
      <c r="AT242" s="16">
        <v>48</v>
      </c>
      <c r="AU242" s="16">
        <v>122</v>
      </c>
      <c r="AV242" s="16">
        <v>59</v>
      </c>
      <c r="AX242" s="16">
        <v>1557</v>
      </c>
      <c r="AY242" s="16">
        <v>338</v>
      </c>
      <c r="BA242" s="16">
        <v>1221</v>
      </c>
      <c r="BB242" s="16">
        <v>685</v>
      </c>
      <c r="BD242" s="16">
        <v>474</v>
      </c>
      <c r="BE242" s="16">
        <v>416</v>
      </c>
      <c r="BF242" s="16">
        <v>224</v>
      </c>
      <c r="BG242" s="16">
        <v>439</v>
      </c>
      <c r="BH242" s="16">
        <v>242</v>
      </c>
      <c r="BI242" s="16">
        <v>51</v>
      </c>
      <c r="BJ242" s="16">
        <v>60</v>
      </c>
      <c r="BL242" s="16">
        <v>334</v>
      </c>
      <c r="BM242" s="16">
        <v>619</v>
      </c>
      <c r="BN242" s="16">
        <v>136</v>
      </c>
      <c r="BO242" s="16">
        <v>105</v>
      </c>
      <c r="BP242" s="16">
        <v>257</v>
      </c>
      <c r="BQ242" s="16">
        <v>42</v>
      </c>
      <c r="BR242" s="16">
        <v>49</v>
      </c>
      <c r="BS242" s="16">
        <v>364</v>
      </c>
      <c r="BU242" s="16">
        <v>279</v>
      </c>
      <c r="BV242" s="16">
        <v>479</v>
      </c>
      <c r="BW242" s="16">
        <v>122</v>
      </c>
      <c r="BX242" s="16">
        <v>151</v>
      </c>
      <c r="BY242" s="16">
        <v>421</v>
      </c>
      <c r="BZ242" s="16">
        <v>64</v>
      </c>
      <c r="CA242" s="16">
        <v>123</v>
      </c>
      <c r="CB242" s="16">
        <v>156</v>
      </c>
      <c r="CC242" s="16">
        <v>111</v>
      </c>
    </row>
    <row r="243" spans="2:81" x14ac:dyDescent="0.35">
      <c r="B243" s="12" t="s">
        <v>96</v>
      </c>
      <c r="C243" s="16">
        <v>1910</v>
      </c>
      <c r="D243" s="16">
        <v>202</v>
      </c>
      <c r="E243" s="16">
        <v>325</v>
      </c>
      <c r="F243" s="16">
        <v>324</v>
      </c>
      <c r="G243" s="16">
        <v>294</v>
      </c>
      <c r="H243" s="16">
        <v>309</v>
      </c>
      <c r="I243" s="16">
        <v>457</v>
      </c>
      <c r="K243" s="16">
        <v>921</v>
      </c>
      <c r="L243" s="16">
        <v>983</v>
      </c>
      <c r="N243" s="16">
        <v>157</v>
      </c>
      <c r="O243" s="16">
        <v>52</v>
      </c>
      <c r="P243" s="16">
        <v>89</v>
      </c>
      <c r="Q243" s="16">
        <v>77</v>
      </c>
      <c r="R243" s="16">
        <v>212</v>
      </c>
      <c r="S243" s="16">
        <v>155</v>
      </c>
      <c r="T243" s="16">
        <v>140</v>
      </c>
      <c r="U243" s="16">
        <v>167</v>
      </c>
      <c r="V243" s="16">
        <v>248</v>
      </c>
      <c r="W243" s="16">
        <v>264</v>
      </c>
      <c r="X243" s="16">
        <v>165</v>
      </c>
      <c r="Y243" s="16">
        <v>180</v>
      </c>
      <c r="AA243" s="16">
        <v>514</v>
      </c>
      <c r="AB243" s="16">
        <v>496</v>
      </c>
      <c r="AC243" s="16">
        <v>419</v>
      </c>
      <c r="AD243" s="16">
        <v>477</v>
      </c>
      <c r="AF243" s="16">
        <v>25</v>
      </c>
      <c r="AG243" s="16">
        <v>96</v>
      </c>
      <c r="AH243" s="16">
        <v>115</v>
      </c>
      <c r="AI243" s="16">
        <v>117</v>
      </c>
      <c r="AJ243" s="16">
        <v>175</v>
      </c>
      <c r="AK243" s="16">
        <v>213</v>
      </c>
      <c r="AL243" s="16">
        <v>169</v>
      </c>
      <c r="AM243" s="16">
        <v>134</v>
      </c>
      <c r="AN243" s="16">
        <v>99</v>
      </c>
      <c r="AO243" s="16">
        <v>131</v>
      </c>
      <c r="AP243" s="16">
        <v>193</v>
      </c>
      <c r="AQ243" s="16">
        <v>94</v>
      </c>
      <c r="AR243" s="16">
        <v>79</v>
      </c>
      <c r="AS243" s="16">
        <v>46</v>
      </c>
      <c r="AT243" s="16">
        <v>46</v>
      </c>
      <c r="AU243" s="16">
        <v>118</v>
      </c>
      <c r="AV243" s="16">
        <v>59</v>
      </c>
      <c r="AX243" s="16">
        <v>1583</v>
      </c>
      <c r="AY243" s="16">
        <v>316</v>
      </c>
      <c r="BA243" s="16">
        <v>1241</v>
      </c>
      <c r="BB243" s="16">
        <v>669</v>
      </c>
      <c r="BD243" s="16">
        <v>490</v>
      </c>
      <c r="BE243" s="16">
        <v>410</v>
      </c>
      <c r="BF243" s="16">
        <v>226</v>
      </c>
      <c r="BG243" s="16">
        <v>430</v>
      </c>
      <c r="BH243" s="16">
        <v>237</v>
      </c>
      <c r="BI243" s="16">
        <v>51</v>
      </c>
      <c r="BJ243" s="16">
        <v>65</v>
      </c>
      <c r="BL243" s="16">
        <v>349</v>
      </c>
      <c r="BM243" s="16">
        <v>614</v>
      </c>
      <c r="BN243" s="16">
        <v>143</v>
      </c>
      <c r="BO243" s="16">
        <v>101</v>
      </c>
      <c r="BP243" s="16">
        <v>257</v>
      </c>
      <c r="BQ243" s="16">
        <v>42</v>
      </c>
      <c r="BR243" s="16">
        <v>47</v>
      </c>
      <c r="BS243" s="16">
        <v>356</v>
      </c>
      <c r="BU243" s="16">
        <v>288</v>
      </c>
      <c r="BV243" s="16">
        <v>472</v>
      </c>
      <c r="BW243" s="16">
        <v>126</v>
      </c>
      <c r="BX243" s="16">
        <v>142</v>
      </c>
      <c r="BY243" s="16">
        <v>432</v>
      </c>
      <c r="BZ243" s="16">
        <v>64</v>
      </c>
      <c r="CA243" s="16">
        <v>123</v>
      </c>
      <c r="CB243" s="16">
        <v>159</v>
      </c>
      <c r="CC243" s="16">
        <v>106</v>
      </c>
    </row>
    <row r="244" spans="2:81" x14ac:dyDescent="0.35">
      <c r="B244" s="14" t="s">
        <v>117</v>
      </c>
      <c r="C244" s="18">
        <v>0.36322379886982548</v>
      </c>
      <c r="D244" s="18">
        <v>0.37330345557734779</v>
      </c>
      <c r="E244" s="18">
        <v>0.3486461384454892</v>
      </c>
      <c r="F244" s="18">
        <v>0.36714162245813381</v>
      </c>
      <c r="G244" s="18">
        <v>0.37545064723726851</v>
      </c>
      <c r="H244" s="18">
        <v>0.34657543532622359</v>
      </c>
      <c r="I244" s="18">
        <v>0.36974532222745082</v>
      </c>
      <c r="K244" s="18">
        <v>0.38913484966014061</v>
      </c>
      <c r="L244" s="18">
        <v>0.33865573454192499</v>
      </c>
      <c r="N244" s="18">
        <v>0.41122006505021053</v>
      </c>
      <c r="O244" s="18">
        <v>0.3270326177258186</v>
      </c>
      <c r="P244" s="18">
        <v>0.32514817671692531</v>
      </c>
      <c r="Q244" s="18">
        <v>0.28374396164959659</v>
      </c>
      <c r="R244" s="18">
        <v>0.30550227681276643</v>
      </c>
      <c r="S244" s="18">
        <v>0.39089475994961292</v>
      </c>
      <c r="T244" s="18">
        <v>0.36704332166799192</v>
      </c>
      <c r="U244" s="18">
        <v>0.40732033909680337</v>
      </c>
      <c r="V244" s="18">
        <v>0.37438067733629871</v>
      </c>
      <c r="W244" s="18">
        <v>0.340183562325727</v>
      </c>
      <c r="X244" s="18">
        <v>0.3927864329009344</v>
      </c>
      <c r="Y244" s="18">
        <v>0.37623570129573569</v>
      </c>
      <c r="AA244" s="18">
        <v>0.38947863464640531</v>
      </c>
      <c r="AB244" s="18">
        <v>0.39851128126393498</v>
      </c>
      <c r="AC244" s="18">
        <v>0.31931255352426791</v>
      </c>
      <c r="AD244" s="18">
        <v>0.33712935996834847</v>
      </c>
      <c r="AF244" s="18">
        <v>0.39665297062498578</v>
      </c>
      <c r="AG244" s="18">
        <v>0.37798772221858429</v>
      </c>
      <c r="AH244" s="18">
        <v>0.2901580095253784</v>
      </c>
      <c r="AI244" s="18">
        <v>0.41299940531091872</v>
      </c>
      <c r="AJ244" s="18">
        <v>0.38577548990617011</v>
      </c>
      <c r="AK244" s="18">
        <v>0.3228906223629906</v>
      </c>
      <c r="AL244" s="18">
        <v>0.41035177900210029</v>
      </c>
      <c r="AM244" s="18">
        <v>0.41032224586999361</v>
      </c>
      <c r="AN244" s="18">
        <v>0.3346422238431917</v>
      </c>
      <c r="AO244" s="18">
        <v>0.27294811762299781</v>
      </c>
      <c r="AP244" s="18">
        <v>0.42569189816447872</v>
      </c>
      <c r="AQ244" s="18">
        <v>0.35093551096167919</v>
      </c>
      <c r="AR244" s="18">
        <v>0.51450659716909608</v>
      </c>
      <c r="AS244" s="18">
        <v>0.38548134785244809</v>
      </c>
      <c r="AT244" s="18">
        <v>0.2197256373629318</v>
      </c>
      <c r="AU244" s="18">
        <v>0.35920975439787151</v>
      </c>
      <c r="AV244" s="18">
        <v>0.16780279971171999</v>
      </c>
      <c r="AX244" s="18">
        <v>0.36902639012751132</v>
      </c>
      <c r="AY244" s="18">
        <v>0.33802337021153728</v>
      </c>
      <c r="BA244" s="18">
        <v>0.3530134840973953</v>
      </c>
      <c r="BB244" s="18">
        <v>0.38216737563956971</v>
      </c>
      <c r="BD244" s="18">
        <v>0.3482852480104523</v>
      </c>
      <c r="BE244" s="18">
        <v>0.35863884807181973</v>
      </c>
      <c r="BF244" s="18">
        <v>0.29485441320155897</v>
      </c>
      <c r="BG244" s="18">
        <v>0.40868863014533269</v>
      </c>
      <c r="BH244" s="18">
        <v>0.39888627421402878</v>
      </c>
      <c r="BI244" s="18">
        <v>0.27762137055401298</v>
      </c>
      <c r="BJ244" s="18">
        <v>0.3787040788730669</v>
      </c>
      <c r="BL244" s="18">
        <v>0.26635826711312249</v>
      </c>
      <c r="BM244" s="18">
        <v>0.38058447726470229</v>
      </c>
      <c r="BN244" s="18">
        <v>0.4214745005110615</v>
      </c>
      <c r="BO244" s="18">
        <v>0.43719328331784169</v>
      </c>
      <c r="BP244" s="18">
        <v>0.39730035919530049</v>
      </c>
      <c r="BQ244" s="18">
        <v>0.29579722071690079</v>
      </c>
      <c r="BR244" s="18">
        <v>0.28550510888455199</v>
      </c>
      <c r="BS244" s="18">
        <v>0.37754112238519072</v>
      </c>
      <c r="BU244" s="18">
        <v>0.35680285080134649</v>
      </c>
      <c r="BV244" s="18">
        <v>0.37955127545631689</v>
      </c>
      <c r="BW244" s="18">
        <v>0.46399257431286511</v>
      </c>
      <c r="BX244" s="18">
        <v>0.39631421837032221</v>
      </c>
      <c r="BY244" s="18">
        <v>0.37226000018247363</v>
      </c>
      <c r="BZ244" s="18">
        <v>0.30931122935287608</v>
      </c>
      <c r="CA244" s="18">
        <v>0.31246470050613251</v>
      </c>
      <c r="CB244" s="18">
        <v>0.27498133268105418</v>
      </c>
      <c r="CC244" s="18">
        <v>0.32979546996277392</v>
      </c>
    </row>
    <row r="245" spans="2:81" x14ac:dyDescent="0.35">
      <c r="B245" s="14" t="s">
        <v>118</v>
      </c>
      <c r="C245" s="18">
        <v>0.25472836777454061</v>
      </c>
      <c r="D245" s="18">
        <v>0.28484767298607611</v>
      </c>
      <c r="E245" s="18">
        <v>0.27002101839790721</v>
      </c>
      <c r="F245" s="18">
        <v>0.2101631017534194</v>
      </c>
      <c r="G245" s="18">
        <v>0.2269413067599608</v>
      </c>
      <c r="H245" s="18">
        <v>0.22383192581153119</v>
      </c>
      <c r="I245" s="18">
        <v>0.30091768394389951</v>
      </c>
      <c r="K245" s="18">
        <v>0.23157837657061059</v>
      </c>
      <c r="L245" s="18">
        <v>0.27678627918598259</v>
      </c>
      <c r="N245" s="18">
        <v>0.26396759826993921</v>
      </c>
      <c r="O245" s="18">
        <v>0.31658540134885588</v>
      </c>
      <c r="P245" s="18">
        <v>0.2474300082450632</v>
      </c>
      <c r="Q245" s="18">
        <v>0.32570663641245712</v>
      </c>
      <c r="R245" s="18">
        <v>0.26900113123469682</v>
      </c>
      <c r="S245" s="18">
        <v>0.27439036531461231</v>
      </c>
      <c r="T245" s="18">
        <v>0.2315173848417019</v>
      </c>
      <c r="U245" s="18">
        <v>0.2577220843091686</v>
      </c>
      <c r="V245" s="18">
        <v>0.26020978858212129</v>
      </c>
      <c r="W245" s="18">
        <v>0.18937451365409161</v>
      </c>
      <c r="X245" s="18">
        <v>0.25582922398440749</v>
      </c>
      <c r="Y245" s="18">
        <v>0.27087086159872997</v>
      </c>
      <c r="AA245" s="18">
        <v>0.24934282629622509</v>
      </c>
      <c r="AB245" s="18">
        <v>0.2482417779315291</v>
      </c>
      <c r="AC245" s="18">
        <v>0.27351879132925078</v>
      </c>
      <c r="AD245" s="18">
        <v>0.25126086779003171</v>
      </c>
      <c r="AF245" s="18">
        <v>0.2472516528286538</v>
      </c>
      <c r="AG245" s="18">
        <v>0.24108540864939151</v>
      </c>
      <c r="AH245" s="18">
        <v>0.36728038202034391</v>
      </c>
      <c r="AI245" s="18">
        <v>0.26525693281396662</v>
      </c>
      <c r="AJ245" s="18">
        <v>0.23415303207499399</v>
      </c>
      <c r="AK245" s="18">
        <v>0.24791251118988841</v>
      </c>
      <c r="AL245" s="18">
        <v>0.26772131857039672</v>
      </c>
      <c r="AM245" s="18">
        <v>0.2191283522007656</v>
      </c>
      <c r="AN245" s="18">
        <v>0.22246672837941989</v>
      </c>
      <c r="AO245" s="18">
        <v>0.28975615002561161</v>
      </c>
      <c r="AP245" s="18">
        <v>0.21255989409576331</v>
      </c>
      <c r="AQ245" s="18">
        <v>0.27765693412643261</v>
      </c>
      <c r="AR245" s="18">
        <v>0.14090053649285941</v>
      </c>
      <c r="AS245" s="18">
        <v>0.25290143168096918</v>
      </c>
      <c r="AT245" s="18">
        <v>0.33847159328358661</v>
      </c>
      <c r="AU245" s="18">
        <v>0.2804416436883056</v>
      </c>
      <c r="AV245" s="18">
        <v>0.28433443401108338</v>
      </c>
      <c r="AX245" s="18">
        <v>0.2484830423626955</v>
      </c>
      <c r="AY245" s="18">
        <v>0.28833837262142059</v>
      </c>
      <c r="BA245" s="18">
        <v>0.27913413724050118</v>
      </c>
      <c r="BB245" s="18">
        <v>0.2094474359122355</v>
      </c>
      <c r="BD245" s="18">
        <v>0.25311809714911582</v>
      </c>
      <c r="BE245" s="18">
        <v>0.23162099549967491</v>
      </c>
      <c r="BF245" s="18">
        <v>0.32010587159669318</v>
      </c>
      <c r="BG245" s="18">
        <v>0.245179894567363</v>
      </c>
      <c r="BH245" s="18">
        <v>0.25962235178938042</v>
      </c>
      <c r="BI245" s="18">
        <v>0.25388805257401198</v>
      </c>
      <c r="BJ245" s="18">
        <v>0.2312573343583402</v>
      </c>
      <c r="BL245" s="18">
        <v>0.32258190224133582</v>
      </c>
      <c r="BM245" s="18">
        <v>0.22846166647182059</v>
      </c>
      <c r="BN245" s="18">
        <v>0.24229452674926591</v>
      </c>
      <c r="BO245" s="18">
        <v>0.22062282054332291</v>
      </c>
      <c r="BP245" s="18">
        <v>0.28075814110198011</v>
      </c>
      <c r="BQ245" s="18">
        <v>0.32161364100014511</v>
      </c>
      <c r="BR245" s="18">
        <v>0.14556457739759859</v>
      </c>
      <c r="BS245" s="18">
        <v>0.2359897145538028</v>
      </c>
      <c r="BU245" s="18">
        <v>0.26325779613692918</v>
      </c>
      <c r="BV245" s="18">
        <v>0.23507685747159829</v>
      </c>
      <c r="BW245" s="18">
        <v>0.20855553278565919</v>
      </c>
      <c r="BX245" s="18">
        <v>0.21925930881684569</v>
      </c>
      <c r="BY245" s="18">
        <v>0.24994364563288601</v>
      </c>
      <c r="BZ245" s="18">
        <v>0.29402807397769648</v>
      </c>
      <c r="CA245" s="18">
        <v>0.23883121571378971</v>
      </c>
      <c r="CB245" s="18">
        <v>0.30138052182181352</v>
      </c>
      <c r="CC245" s="18">
        <v>0.36658130263870098</v>
      </c>
    </row>
    <row r="247" spans="2:81" ht="58" x14ac:dyDescent="0.35">
      <c r="B247" s="14" t="s">
        <v>116</v>
      </c>
    </row>
    <row r="248" spans="2:81" x14ac:dyDescent="0.35">
      <c r="B248" s="15" t="s">
        <v>17</v>
      </c>
    </row>
    <row r="249" spans="2:81" x14ac:dyDescent="0.35">
      <c r="B249" s="11" t="s">
        <v>95</v>
      </c>
      <c r="C249" s="16">
        <v>1906</v>
      </c>
      <c r="D249" s="16">
        <v>245</v>
      </c>
      <c r="E249" s="16">
        <v>322</v>
      </c>
      <c r="F249" s="16">
        <v>330</v>
      </c>
      <c r="G249" s="16">
        <v>336</v>
      </c>
      <c r="H249" s="16">
        <v>276</v>
      </c>
      <c r="I249" s="16">
        <v>397</v>
      </c>
      <c r="K249" s="16">
        <v>942</v>
      </c>
      <c r="L249" s="16">
        <v>959</v>
      </c>
      <c r="N249" s="16">
        <v>158</v>
      </c>
      <c r="O249" s="16">
        <v>63</v>
      </c>
      <c r="P249" s="16">
        <v>96</v>
      </c>
      <c r="Q249" s="16">
        <v>78</v>
      </c>
      <c r="R249" s="16">
        <v>211</v>
      </c>
      <c r="S249" s="16">
        <v>156</v>
      </c>
      <c r="T249" s="16">
        <v>138</v>
      </c>
      <c r="U249" s="16">
        <v>178</v>
      </c>
      <c r="V249" s="16">
        <v>270</v>
      </c>
      <c r="W249" s="16">
        <v>232</v>
      </c>
      <c r="X249" s="16">
        <v>160</v>
      </c>
      <c r="Y249" s="16">
        <v>166</v>
      </c>
      <c r="AA249" s="16">
        <v>527</v>
      </c>
      <c r="AB249" s="16">
        <v>481</v>
      </c>
      <c r="AC249" s="16">
        <v>429</v>
      </c>
      <c r="AD249" s="16">
        <v>463</v>
      </c>
      <c r="AF249" s="16">
        <v>27</v>
      </c>
      <c r="AG249" s="16">
        <v>98</v>
      </c>
      <c r="AH249" s="16">
        <v>113</v>
      </c>
      <c r="AI249" s="16">
        <v>112</v>
      </c>
      <c r="AJ249" s="16">
        <v>174</v>
      </c>
      <c r="AK249" s="16">
        <v>207</v>
      </c>
      <c r="AL249" s="16">
        <v>170</v>
      </c>
      <c r="AM249" s="16">
        <v>133</v>
      </c>
      <c r="AN249" s="16">
        <v>100</v>
      </c>
      <c r="AO249" s="16">
        <v>131</v>
      </c>
      <c r="AP249" s="16">
        <v>193</v>
      </c>
      <c r="AQ249" s="16">
        <v>93</v>
      </c>
      <c r="AR249" s="16">
        <v>79</v>
      </c>
      <c r="AS249" s="16">
        <v>47</v>
      </c>
      <c r="AT249" s="16">
        <v>48</v>
      </c>
      <c r="AU249" s="16">
        <v>122</v>
      </c>
      <c r="AV249" s="16">
        <v>59</v>
      </c>
      <c r="AX249" s="16">
        <v>1557</v>
      </c>
      <c r="AY249" s="16">
        <v>338</v>
      </c>
      <c r="BA249" s="16">
        <v>1221</v>
      </c>
      <c r="BB249" s="16">
        <v>685</v>
      </c>
      <c r="BD249" s="16">
        <v>474</v>
      </c>
      <c r="BE249" s="16">
        <v>416</v>
      </c>
      <c r="BF249" s="16">
        <v>224</v>
      </c>
      <c r="BG249" s="16">
        <v>439</v>
      </c>
      <c r="BH249" s="16">
        <v>242</v>
      </c>
      <c r="BI249" s="16">
        <v>51</v>
      </c>
      <c r="BJ249" s="16">
        <v>60</v>
      </c>
      <c r="BL249" s="16">
        <v>334</v>
      </c>
      <c r="BM249" s="16">
        <v>619</v>
      </c>
      <c r="BN249" s="16">
        <v>136</v>
      </c>
      <c r="BO249" s="16">
        <v>105</v>
      </c>
      <c r="BP249" s="16">
        <v>257</v>
      </c>
      <c r="BQ249" s="16">
        <v>42</v>
      </c>
      <c r="BR249" s="16">
        <v>49</v>
      </c>
      <c r="BS249" s="16">
        <v>364</v>
      </c>
      <c r="BU249" s="16">
        <v>279</v>
      </c>
      <c r="BV249" s="16">
        <v>479</v>
      </c>
      <c r="BW249" s="16">
        <v>122</v>
      </c>
      <c r="BX249" s="16">
        <v>151</v>
      </c>
      <c r="BY249" s="16">
        <v>421</v>
      </c>
      <c r="BZ249" s="16">
        <v>64</v>
      </c>
      <c r="CA249" s="16">
        <v>123</v>
      </c>
      <c r="CB249" s="16">
        <v>156</v>
      </c>
      <c r="CC249" s="16">
        <v>111</v>
      </c>
    </row>
    <row r="250" spans="2:81" x14ac:dyDescent="0.35">
      <c r="B250" s="12" t="s">
        <v>96</v>
      </c>
      <c r="C250" s="16">
        <v>1910</v>
      </c>
      <c r="D250" s="16">
        <v>202</v>
      </c>
      <c r="E250" s="16">
        <v>325</v>
      </c>
      <c r="F250" s="16">
        <v>324</v>
      </c>
      <c r="G250" s="16">
        <v>294</v>
      </c>
      <c r="H250" s="16">
        <v>309</v>
      </c>
      <c r="I250" s="16">
        <v>457</v>
      </c>
      <c r="K250" s="16">
        <v>921</v>
      </c>
      <c r="L250" s="16">
        <v>983</v>
      </c>
      <c r="N250" s="16">
        <v>157</v>
      </c>
      <c r="O250" s="16">
        <v>52</v>
      </c>
      <c r="P250" s="16">
        <v>89</v>
      </c>
      <c r="Q250" s="16">
        <v>77</v>
      </c>
      <c r="R250" s="16">
        <v>212</v>
      </c>
      <c r="S250" s="16">
        <v>155</v>
      </c>
      <c r="T250" s="16">
        <v>140</v>
      </c>
      <c r="U250" s="16">
        <v>167</v>
      </c>
      <c r="V250" s="16">
        <v>248</v>
      </c>
      <c r="W250" s="16">
        <v>264</v>
      </c>
      <c r="X250" s="16">
        <v>165</v>
      </c>
      <c r="Y250" s="16">
        <v>180</v>
      </c>
      <c r="AA250" s="16">
        <v>514</v>
      </c>
      <c r="AB250" s="16">
        <v>496</v>
      </c>
      <c r="AC250" s="16">
        <v>419</v>
      </c>
      <c r="AD250" s="16">
        <v>477</v>
      </c>
      <c r="AF250" s="16">
        <v>25</v>
      </c>
      <c r="AG250" s="16">
        <v>96</v>
      </c>
      <c r="AH250" s="16">
        <v>115</v>
      </c>
      <c r="AI250" s="16">
        <v>117</v>
      </c>
      <c r="AJ250" s="16">
        <v>175</v>
      </c>
      <c r="AK250" s="16">
        <v>213</v>
      </c>
      <c r="AL250" s="16">
        <v>169</v>
      </c>
      <c r="AM250" s="16">
        <v>134</v>
      </c>
      <c r="AN250" s="16">
        <v>99</v>
      </c>
      <c r="AO250" s="16">
        <v>131</v>
      </c>
      <c r="AP250" s="16">
        <v>193</v>
      </c>
      <c r="AQ250" s="16">
        <v>94</v>
      </c>
      <c r="AR250" s="16">
        <v>79</v>
      </c>
      <c r="AS250" s="16">
        <v>46</v>
      </c>
      <c r="AT250" s="16">
        <v>46</v>
      </c>
      <c r="AU250" s="16">
        <v>118</v>
      </c>
      <c r="AV250" s="16">
        <v>59</v>
      </c>
      <c r="AX250" s="16">
        <v>1583</v>
      </c>
      <c r="AY250" s="16">
        <v>316</v>
      </c>
      <c r="BA250" s="16">
        <v>1241</v>
      </c>
      <c r="BB250" s="16">
        <v>669</v>
      </c>
      <c r="BD250" s="16">
        <v>490</v>
      </c>
      <c r="BE250" s="16">
        <v>410</v>
      </c>
      <c r="BF250" s="16">
        <v>226</v>
      </c>
      <c r="BG250" s="16">
        <v>430</v>
      </c>
      <c r="BH250" s="16">
        <v>237</v>
      </c>
      <c r="BI250" s="16">
        <v>51</v>
      </c>
      <c r="BJ250" s="16">
        <v>65</v>
      </c>
      <c r="BL250" s="16">
        <v>349</v>
      </c>
      <c r="BM250" s="16">
        <v>614</v>
      </c>
      <c r="BN250" s="16">
        <v>143</v>
      </c>
      <c r="BO250" s="16">
        <v>101</v>
      </c>
      <c r="BP250" s="16">
        <v>257</v>
      </c>
      <c r="BQ250" s="16">
        <v>42</v>
      </c>
      <c r="BR250" s="16">
        <v>47</v>
      </c>
      <c r="BS250" s="16">
        <v>356</v>
      </c>
      <c r="BU250" s="16">
        <v>288</v>
      </c>
      <c r="BV250" s="16">
        <v>472</v>
      </c>
      <c r="BW250" s="16">
        <v>126</v>
      </c>
      <c r="BX250" s="16">
        <v>142</v>
      </c>
      <c r="BY250" s="16">
        <v>432</v>
      </c>
      <c r="BZ250" s="16">
        <v>64</v>
      </c>
      <c r="CA250" s="16">
        <v>123</v>
      </c>
      <c r="CB250" s="16">
        <v>159</v>
      </c>
      <c r="CC250" s="16">
        <v>106</v>
      </c>
    </row>
    <row r="251" spans="2:81" x14ac:dyDescent="0.35">
      <c r="B251" s="14" t="s">
        <v>117</v>
      </c>
      <c r="C251" s="18">
        <v>0.3310356737565624</v>
      </c>
      <c r="D251" s="18">
        <v>0.26566522636334361</v>
      </c>
      <c r="E251" s="18">
        <v>0.30104119000217011</v>
      </c>
      <c r="F251" s="18">
        <v>0.34103435413904087</v>
      </c>
      <c r="G251" s="18">
        <v>0.36461601429148138</v>
      </c>
      <c r="H251" s="18">
        <v>0.36731697509179689</v>
      </c>
      <c r="I251" s="18">
        <v>0.32802878251290329</v>
      </c>
      <c r="K251" s="18">
        <v>0.31991074797550212</v>
      </c>
      <c r="L251" s="18">
        <v>0.34309537915794541</v>
      </c>
      <c r="N251" s="18">
        <v>0.40640151839693611</v>
      </c>
      <c r="O251" s="18">
        <v>0.20828031034389949</v>
      </c>
      <c r="P251" s="18">
        <v>0.38028159935163608</v>
      </c>
      <c r="Q251" s="18">
        <v>0.29002334581615918</v>
      </c>
      <c r="R251" s="18">
        <v>0.27309073125285638</v>
      </c>
      <c r="S251" s="18">
        <v>0.29467442539469829</v>
      </c>
      <c r="T251" s="18">
        <v>0.3412357019421175</v>
      </c>
      <c r="U251" s="18">
        <v>0.32284014786939708</v>
      </c>
      <c r="V251" s="18">
        <v>0.31645429875657161</v>
      </c>
      <c r="W251" s="18">
        <v>0.32673024508091802</v>
      </c>
      <c r="X251" s="18">
        <v>0.37448612065872477</v>
      </c>
      <c r="Y251" s="18">
        <v>0.37975968392800591</v>
      </c>
      <c r="AA251" s="18">
        <v>0.33844736786843033</v>
      </c>
      <c r="AB251" s="18">
        <v>0.33601147826536581</v>
      </c>
      <c r="AC251" s="18">
        <v>0.28779912347364478</v>
      </c>
      <c r="AD251" s="18">
        <v>0.35592892521035441</v>
      </c>
      <c r="AF251" s="18">
        <v>0.32821903285953979</v>
      </c>
      <c r="AG251" s="18">
        <v>0.33247927359980112</v>
      </c>
      <c r="AH251" s="18">
        <v>0.34997464604804618</v>
      </c>
      <c r="AI251" s="18">
        <v>0.37509774230437731</v>
      </c>
      <c r="AJ251" s="18">
        <v>0.32830114220155532</v>
      </c>
      <c r="AK251" s="18">
        <v>0.32292733572979587</v>
      </c>
      <c r="AL251" s="18">
        <v>0.34398559011995727</v>
      </c>
      <c r="AM251" s="18">
        <v>0.3205261027654045</v>
      </c>
      <c r="AN251" s="18">
        <v>0.32384698765342701</v>
      </c>
      <c r="AO251" s="18">
        <v>0.26261483668010638</v>
      </c>
      <c r="AP251" s="18">
        <v>0.33631291337285579</v>
      </c>
      <c r="AQ251" s="18">
        <v>0.36206881918630812</v>
      </c>
      <c r="AR251" s="18">
        <v>0.44006780554701092</v>
      </c>
      <c r="AS251" s="18">
        <v>0.43039306870164301</v>
      </c>
      <c r="AT251" s="18">
        <v>0.37395921257684439</v>
      </c>
      <c r="AU251" s="18">
        <v>0.29706442572478842</v>
      </c>
      <c r="AV251" s="18">
        <v>0.13736568984805339</v>
      </c>
      <c r="AX251" s="18">
        <v>0.34636193685751732</v>
      </c>
      <c r="AY251" s="18">
        <v>0.25357144448565538</v>
      </c>
      <c r="BA251" s="18">
        <v>0.3377407918785903</v>
      </c>
      <c r="BB251" s="18">
        <v>0.31859541870802921</v>
      </c>
      <c r="BD251" s="18">
        <v>0.32557391892758669</v>
      </c>
      <c r="BE251" s="18">
        <v>0.36496991782029597</v>
      </c>
      <c r="BF251" s="18">
        <v>0.32337860220755638</v>
      </c>
      <c r="BG251" s="18">
        <v>0.31432591674833982</v>
      </c>
      <c r="BH251" s="18">
        <v>0.30476774929175943</v>
      </c>
      <c r="BI251" s="18">
        <v>0.31779643368122379</v>
      </c>
      <c r="BJ251" s="18">
        <v>0.40207828633713899</v>
      </c>
      <c r="BL251" s="18">
        <v>0.30640936812226771</v>
      </c>
      <c r="BM251" s="18">
        <v>0.34660272903013079</v>
      </c>
      <c r="BN251" s="18">
        <v>0.32220441374976011</v>
      </c>
      <c r="BO251" s="18">
        <v>0.33925195160737248</v>
      </c>
      <c r="BP251" s="18">
        <v>0.3131679346686575</v>
      </c>
      <c r="BQ251" s="18">
        <v>0.40691932553937832</v>
      </c>
      <c r="BR251" s="18">
        <v>0.38745818623217632</v>
      </c>
      <c r="BS251" s="18">
        <v>0.32603250500539482</v>
      </c>
      <c r="BU251" s="18">
        <v>0.36256696547379608</v>
      </c>
      <c r="BV251" s="18">
        <v>0.35018634940554699</v>
      </c>
      <c r="BW251" s="18">
        <v>0.36507899286660239</v>
      </c>
      <c r="BX251" s="18">
        <v>0.27446281378581372</v>
      </c>
      <c r="BY251" s="18">
        <v>0.34099992331968998</v>
      </c>
      <c r="BZ251" s="18">
        <v>0.33098488169312612</v>
      </c>
      <c r="CA251" s="18">
        <v>0.3041420879872444</v>
      </c>
      <c r="CB251" s="18">
        <v>0.25882357212277779</v>
      </c>
      <c r="CC251" s="18">
        <v>0.29395933754610182</v>
      </c>
    </row>
    <row r="252" spans="2:81" x14ac:dyDescent="0.35">
      <c r="B252" s="14" t="s">
        <v>118</v>
      </c>
      <c r="C252" s="18">
        <v>0.29282555007041211</v>
      </c>
      <c r="D252" s="18">
        <v>0.3026288334203574</v>
      </c>
      <c r="E252" s="18">
        <v>0.28791986410971637</v>
      </c>
      <c r="F252" s="18">
        <v>0.28582404557839208</v>
      </c>
      <c r="G252" s="18">
        <v>0.25598507785436198</v>
      </c>
      <c r="H252" s="18">
        <v>0.28650816413406488</v>
      </c>
      <c r="I252" s="18">
        <v>0.32492112596299588</v>
      </c>
      <c r="K252" s="18">
        <v>0.30196645157425411</v>
      </c>
      <c r="L252" s="18">
        <v>0.28182191525394962</v>
      </c>
      <c r="N252" s="18">
        <v>0.28693090203466398</v>
      </c>
      <c r="O252" s="18">
        <v>0.42327933469464862</v>
      </c>
      <c r="P252" s="18">
        <v>0.30756806939651332</v>
      </c>
      <c r="Q252" s="18">
        <v>0.33968632626587192</v>
      </c>
      <c r="R252" s="18">
        <v>0.29151170421323852</v>
      </c>
      <c r="S252" s="18">
        <v>0.34945320389168949</v>
      </c>
      <c r="T252" s="18">
        <v>0.2341169634635987</v>
      </c>
      <c r="U252" s="18">
        <v>0.30310312029906522</v>
      </c>
      <c r="V252" s="18">
        <v>0.3177580748523558</v>
      </c>
      <c r="W252" s="18">
        <v>0.25970234248217328</v>
      </c>
      <c r="X252" s="18">
        <v>0.25594230852707728</v>
      </c>
      <c r="Y252" s="18">
        <v>0.26989543631664648</v>
      </c>
      <c r="AA252" s="18">
        <v>0.2935489971733754</v>
      </c>
      <c r="AB252" s="18">
        <v>0.29564826763051327</v>
      </c>
      <c r="AC252" s="18">
        <v>0.31988688950652638</v>
      </c>
      <c r="AD252" s="18">
        <v>0.26357164254697157</v>
      </c>
      <c r="AF252" s="18">
        <v>0.2384765805126243</v>
      </c>
      <c r="AG252" s="18">
        <v>0.29329591059188159</v>
      </c>
      <c r="AH252" s="18">
        <v>0.34393353295492879</v>
      </c>
      <c r="AI252" s="18">
        <v>0.26722968447114609</v>
      </c>
      <c r="AJ252" s="18">
        <v>0.2835069992226153</v>
      </c>
      <c r="AK252" s="18">
        <v>0.26054958538191803</v>
      </c>
      <c r="AL252" s="18">
        <v>0.2863715614994633</v>
      </c>
      <c r="AM252" s="18">
        <v>0.20967609506688581</v>
      </c>
      <c r="AN252" s="18">
        <v>0.29310133678427291</v>
      </c>
      <c r="AO252" s="18">
        <v>0.36565182408275537</v>
      </c>
      <c r="AP252" s="18">
        <v>0.30234506114539961</v>
      </c>
      <c r="AQ252" s="18">
        <v>0.31566916759593477</v>
      </c>
      <c r="AR252" s="18">
        <v>0.25011839806510872</v>
      </c>
      <c r="AS252" s="18">
        <v>0.2348729763428633</v>
      </c>
      <c r="AT252" s="18">
        <v>0.29973947972917347</v>
      </c>
      <c r="AU252" s="18">
        <v>0.31644210362934982</v>
      </c>
      <c r="AV252" s="18">
        <v>0.4380081554829065</v>
      </c>
      <c r="AX252" s="18">
        <v>0.2819642521602187</v>
      </c>
      <c r="AY252" s="18">
        <v>0.34759105059410689</v>
      </c>
      <c r="BA252" s="18">
        <v>0.29889927138771399</v>
      </c>
      <c r="BB252" s="18">
        <v>0.28155674899847882</v>
      </c>
      <c r="BD252" s="18">
        <v>0.29586851233049671</v>
      </c>
      <c r="BE252" s="18">
        <v>0.25930336213656052</v>
      </c>
      <c r="BF252" s="18">
        <v>0.33733110163321178</v>
      </c>
      <c r="BG252" s="18">
        <v>0.30507037915219182</v>
      </c>
      <c r="BH252" s="18">
        <v>0.30640562234009999</v>
      </c>
      <c r="BI252" s="18">
        <v>0.23466093886278441</v>
      </c>
      <c r="BJ252" s="18">
        <v>0.24145596772825981</v>
      </c>
      <c r="BL252" s="18">
        <v>0.34191459117967982</v>
      </c>
      <c r="BM252" s="18">
        <v>0.29733263875914662</v>
      </c>
      <c r="BN252" s="18">
        <v>0.28116341823102781</v>
      </c>
      <c r="BO252" s="18">
        <v>0.24524027580951391</v>
      </c>
      <c r="BP252" s="18">
        <v>0.32211227826909461</v>
      </c>
      <c r="BQ252" s="18">
        <v>0.2259041001777912</v>
      </c>
      <c r="BR252" s="18">
        <v>0.18568801340893001</v>
      </c>
      <c r="BS252" s="18">
        <v>0.25601644626264147</v>
      </c>
      <c r="BU252" s="18">
        <v>0.29132005262750682</v>
      </c>
      <c r="BV252" s="18">
        <v>0.28004712880032978</v>
      </c>
      <c r="BW252" s="18">
        <v>0.2614593470269525</v>
      </c>
      <c r="BX252" s="18">
        <v>0.31611287490665568</v>
      </c>
      <c r="BY252" s="18">
        <v>0.29498616959017682</v>
      </c>
      <c r="BZ252" s="18">
        <v>0.22403742504501251</v>
      </c>
      <c r="CA252" s="18">
        <v>0.30788672078253959</v>
      </c>
      <c r="CB252" s="18">
        <v>0.33404290937675751</v>
      </c>
      <c r="CC252" s="18">
        <v>0.31343210497212842</v>
      </c>
    </row>
    <row r="254" spans="2:81" ht="58" x14ac:dyDescent="0.35">
      <c r="B254" s="14" t="s">
        <v>116</v>
      </c>
    </row>
    <row r="255" spans="2:81" x14ac:dyDescent="0.35">
      <c r="B255" s="15" t="s">
        <v>17</v>
      </c>
    </row>
    <row r="256" spans="2:81" x14ac:dyDescent="0.35">
      <c r="B256" s="11" t="s">
        <v>95</v>
      </c>
      <c r="C256" s="16">
        <v>1906</v>
      </c>
      <c r="D256" s="16">
        <v>245</v>
      </c>
      <c r="E256" s="16">
        <v>322</v>
      </c>
      <c r="F256" s="16">
        <v>330</v>
      </c>
      <c r="G256" s="16">
        <v>336</v>
      </c>
      <c r="H256" s="16">
        <v>276</v>
      </c>
      <c r="I256" s="16">
        <v>397</v>
      </c>
      <c r="K256" s="16">
        <v>942</v>
      </c>
      <c r="L256" s="16">
        <v>959</v>
      </c>
      <c r="N256" s="16">
        <v>158</v>
      </c>
      <c r="O256" s="16">
        <v>63</v>
      </c>
      <c r="P256" s="16">
        <v>96</v>
      </c>
      <c r="Q256" s="16">
        <v>78</v>
      </c>
      <c r="R256" s="16">
        <v>211</v>
      </c>
      <c r="S256" s="16">
        <v>156</v>
      </c>
      <c r="T256" s="16">
        <v>138</v>
      </c>
      <c r="U256" s="16">
        <v>178</v>
      </c>
      <c r="V256" s="16">
        <v>270</v>
      </c>
      <c r="W256" s="16">
        <v>232</v>
      </c>
      <c r="X256" s="16">
        <v>160</v>
      </c>
      <c r="Y256" s="16">
        <v>166</v>
      </c>
      <c r="AA256" s="16">
        <v>527</v>
      </c>
      <c r="AB256" s="16">
        <v>481</v>
      </c>
      <c r="AC256" s="16">
        <v>429</v>
      </c>
      <c r="AD256" s="16">
        <v>463</v>
      </c>
      <c r="AF256" s="16">
        <v>27</v>
      </c>
      <c r="AG256" s="16">
        <v>98</v>
      </c>
      <c r="AH256" s="16">
        <v>113</v>
      </c>
      <c r="AI256" s="16">
        <v>112</v>
      </c>
      <c r="AJ256" s="16">
        <v>174</v>
      </c>
      <c r="AK256" s="16">
        <v>207</v>
      </c>
      <c r="AL256" s="16">
        <v>170</v>
      </c>
      <c r="AM256" s="16">
        <v>133</v>
      </c>
      <c r="AN256" s="16">
        <v>100</v>
      </c>
      <c r="AO256" s="16">
        <v>131</v>
      </c>
      <c r="AP256" s="16">
        <v>193</v>
      </c>
      <c r="AQ256" s="16">
        <v>93</v>
      </c>
      <c r="AR256" s="16">
        <v>79</v>
      </c>
      <c r="AS256" s="16">
        <v>47</v>
      </c>
      <c r="AT256" s="16">
        <v>48</v>
      </c>
      <c r="AU256" s="16">
        <v>122</v>
      </c>
      <c r="AV256" s="16">
        <v>59</v>
      </c>
      <c r="AX256" s="16">
        <v>1557</v>
      </c>
      <c r="AY256" s="16">
        <v>338</v>
      </c>
      <c r="BA256" s="16">
        <v>1221</v>
      </c>
      <c r="BB256" s="16">
        <v>685</v>
      </c>
      <c r="BD256" s="16">
        <v>474</v>
      </c>
      <c r="BE256" s="16">
        <v>416</v>
      </c>
      <c r="BF256" s="16">
        <v>224</v>
      </c>
      <c r="BG256" s="16">
        <v>439</v>
      </c>
      <c r="BH256" s="16">
        <v>242</v>
      </c>
      <c r="BI256" s="16">
        <v>51</v>
      </c>
      <c r="BJ256" s="16">
        <v>60</v>
      </c>
      <c r="BL256" s="16">
        <v>334</v>
      </c>
      <c r="BM256" s="16">
        <v>619</v>
      </c>
      <c r="BN256" s="16">
        <v>136</v>
      </c>
      <c r="BO256" s="16">
        <v>105</v>
      </c>
      <c r="BP256" s="16">
        <v>257</v>
      </c>
      <c r="BQ256" s="16">
        <v>42</v>
      </c>
      <c r="BR256" s="16">
        <v>49</v>
      </c>
      <c r="BS256" s="16">
        <v>364</v>
      </c>
      <c r="BU256" s="16">
        <v>279</v>
      </c>
      <c r="BV256" s="16">
        <v>479</v>
      </c>
      <c r="BW256" s="16">
        <v>122</v>
      </c>
      <c r="BX256" s="16">
        <v>151</v>
      </c>
      <c r="BY256" s="16">
        <v>421</v>
      </c>
      <c r="BZ256" s="16">
        <v>64</v>
      </c>
      <c r="CA256" s="16">
        <v>123</v>
      </c>
      <c r="CB256" s="16">
        <v>156</v>
      </c>
      <c r="CC256" s="16">
        <v>111</v>
      </c>
    </row>
    <row r="257" spans="2:81" x14ac:dyDescent="0.35">
      <c r="B257" s="12" t="s">
        <v>96</v>
      </c>
      <c r="C257" s="16">
        <v>1910</v>
      </c>
      <c r="D257" s="16">
        <v>202</v>
      </c>
      <c r="E257" s="16">
        <v>325</v>
      </c>
      <c r="F257" s="16">
        <v>324</v>
      </c>
      <c r="G257" s="16">
        <v>294</v>
      </c>
      <c r="H257" s="16">
        <v>309</v>
      </c>
      <c r="I257" s="16">
        <v>457</v>
      </c>
      <c r="K257" s="16">
        <v>921</v>
      </c>
      <c r="L257" s="16">
        <v>983</v>
      </c>
      <c r="N257" s="16">
        <v>157</v>
      </c>
      <c r="O257" s="16">
        <v>52</v>
      </c>
      <c r="P257" s="16">
        <v>89</v>
      </c>
      <c r="Q257" s="16">
        <v>77</v>
      </c>
      <c r="R257" s="16">
        <v>212</v>
      </c>
      <c r="S257" s="16">
        <v>155</v>
      </c>
      <c r="T257" s="16">
        <v>140</v>
      </c>
      <c r="U257" s="16">
        <v>167</v>
      </c>
      <c r="V257" s="16">
        <v>248</v>
      </c>
      <c r="W257" s="16">
        <v>264</v>
      </c>
      <c r="X257" s="16">
        <v>165</v>
      </c>
      <c r="Y257" s="16">
        <v>180</v>
      </c>
      <c r="AA257" s="16">
        <v>514</v>
      </c>
      <c r="AB257" s="16">
        <v>496</v>
      </c>
      <c r="AC257" s="16">
        <v>419</v>
      </c>
      <c r="AD257" s="16">
        <v>477</v>
      </c>
      <c r="AF257" s="16">
        <v>25</v>
      </c>
      <c r="AG257" s="16">
        <v>96</v>
      </c>
      <c r="AH257" s="16">
        <v>115</v>
      </c>
      <c r="AI257" s="16">
        <v>117</v>
      </c>
      <c r="AJ257" s="16">
        <v>175</v>
      </c>
      <c r="AK257" s="16">
        <v>213</v>
      </c>
      <c r="AL257" s="16">
        <v>169</v>
      </c>
      <c r="AM257" s="16">
        <v>134</v>
      </c>
      <c r="AN257" s="16">
        <v>99</v>
      </c>
      <c r="AO257" s="16">
        <v>131</v>
      </c>
      <c r="AP257" s="16">
        <v>193</v>
      </c>
      <c r="AQ257" s="16">
        <v>94</v>
      </c>
      <c r="AR257" s="16">
        <v>79</v>
      </c>
      <c r="AS257" s="16">
        <v>46</v>
      </c>
      <c r="AT257" s="16">
        <v>46</v>
      </c>
      <c r="AU257" s="16">
        <v>118</v>
      </c>
      <c r="AV257" s="16">
        <v>59</v>
      </c>
      <c r="AX257" s="16">
        <v>1583</v>
      </c>
      <c r="AY257" s="16">
        <v>316</v>
      </c>
      <c r="BA257" s="16">
        <v>1241</v>
      </c>
      <c r="BB257" s="16">
        <v>669</v>
      </c>
      <c r="BD257" s="16">
        <v>490</v>
      </c>
      <c r="BE257" s="16">
        <v>410</v>
      </c>
      <c r="BF257" s="16">
        <v>226</v>
      </c>
      <c r="BG257" s="16">
        <v>430</v>
      </c>
      <c r="BH257" s="16">
        <v>237</v>
      </c>
      <c r="BI257" s="16">
        <v>51</v>
      </c>
      <c r="BJ257" s="16">
        <v>65</v>
      </c>
      <c r="BL257" s="16">
        <v>349</v>
      </c>
      <c r="BM257" s="16">
        <v>614</v>
      </c>
      <c r="BN257" s="16">
        <v>143</v>
      </c>
      <c r="BO257" s="16">
        <v>101</v>
      </c>
      <c r="BP257" s="16">
        <v>257</v>
      </c>
      <c r="BQ257" s="16">
        <v>42</v>
      </c>
      <c r="BR257" s="16">
        <v>47</v>
      </c>
      <c r="BS257" s="16">
        <v>356</v>
      </c>
      <c r="BU257" s="16">
        <v>288</v>
      </c>
      <c r="BV257" s="16">
        <v>472</v>
      </c>
      <c r="BW257" s="16">
        <v>126</v>
      </c>
      <c r="BX257" s="16">
        <v>142</v>
      </c>
      <c r="BY257" s="16">
        <v>432</v>
      </c>
      <c r="BZ257" s="16">
        <v>64</v>
      </c>
      <c r="CA257" s="16">
        <v>123</v>
      </c>
      <c r="CB257" s="16">
        <v>159</v>
      </c>
      <c r="CC257" s="16">
        <v>106</v>
      </c>
    </row>
    <row r="258" spans="2:81" x14ac:dyDescent="0.35">
      <c r="B258" s="14" t="s">
        <v>117</v>
      </c>
      <c r="C258" s="18">
        <v>0.20126263732750771</v>
      </c>
      <c r="D258" s="18">
        <v>0.2383771353912813</v>
      </c>
      <c r="E258" s="18">
        <v>0.2337509820568959</v>
      </c>
      <c r="F258" s="18">
        <v>0.2224978928424016</v>
      </c>
      <c r="G258" s="18">
        <v>0.19808539793615601</v>
      </c>
      <c r="H258" s="18">
        <v>0.2083230847701063</v>
      </c>
      <c r="I258" s="18">
        <v>0.14396534577612091</v>
      </c>
      <c r="K258" s="18">
        <v>0.20917413610239821</v>
      </c>
      <c r="L258" s="18">
        <v>0.19484409537475669</v>
      </c>
      <c r="N258" s="18">
        <v>0.18680401381978209</v>
      </c>
      <c r="O258" s="18">
        <v>0.14611063032868429</v>
      </c>
      <c r="P258" s="18">
        <v>0.19370681897700689</v>
      </c>
      <c r="Q258" s="18">
        <v>0.17180816735703969</v>
      </c>
      <c r="R258" s="18">
        <v>0.20670186764973791</v>
      </c>
      <c r="S258" s="18">
        <v>0.2142837169342649</v>
      </c>
      <c r="T258" s="18">
        <v>0.2594255983287555</v>
      </c>
      <c r="U258" s="18">
        <v>0.22231168971738219</v>
      </c>
      <c r="V258" s="18">
        <v>0.22060310426528751</v>
      </c>
      <c r="W258" s="18">
        <v>0.1593560189118142</v>
      </c>
      <c r="X258" s="18">
        <v>0.20992476706657021</v>
      </c>
      <c r="Y258" s="18">
        <v>0.19063293079700741</v>
      </c>
      <c r="AA258" s="18">
        <v>0.2278699533048201</v>
      </c>
      <c r="AB258" s="18">
        <v>0.17428046819128931</v>
      </c>
      <c r="AC258" s="18">
        <v>0.2132004896919317</v>
      </c>
      <c r="AD258" s="18">
        <v>0.190291449172379</v>
      </c>
      <c r="AF258" s="18">
        <v>0.29423752911210249</v>
      </c>
      <c r="AG258" s="18">
        <v>0.26687477937536558</v>
      </c>
      <c r="AH258" s="18">
        <v>0.19866876264000091</v>
      </c>
      <c r="AI258" s="18">
        <v>0.2398385739970369</v>
      </c>
      <c r="AJ258" s="18">
        <v>0.1751039205022511</v>
      </c>
      <c r="AK258" s="18">
        <v>0.1713994346259857</v>
      </c>
      <c r="AL258" s="18">
        <v>0.19329745150782249</v>
      </c>
      <c r="AM258" s="18">
        <v>0.20840526949201121</v>
      </c>
      <c r="AN258" s="18">
        <v>0.19064702445561399</v>
      </c>
      <c r="AO258" s="18">
        <v>0.1293150341805383</v>
      </c>
      <c r="AP258" s="18">
        <v>0.19568765611342559</v>
      </c>
      <c r="AQ258" s="18">
        <v>0.18390312570791681</v>
      </c>
      <c r="AR258" s="18">
        <v>0.2086622327683765</v>
      </c>
      <c r="AS258" s="18">
        <v>0.30738569316459202</v>
      </c>
      <c r="AT258" s="18">
        <v>0.27481820105989641</v>
      </c>
      <c r="AU258" s="18">
        <v>0.25860793663523862</v>
      </c>
      <c r="AV258" s="18">
        <v>0.135553508732279</v>
      </c>
      <c r="AX258" s="18">
        <v>0.19201238271515789</v>
      </c>
      <c r="AY258" s="18">
        <v>0.24549149027750281</v>
      </c>
      <c r="BA258" s="18">
        <v>0.20484609698053469</v>
      </c>
      <c r="BB258" s="18">
        <v>0.19461411134653631</v>
      </c>
      <c r="BD258" s="18">
        <v>0.1881465051487371</v>
      </c>
      <c r="BE258" s="18">
        <v>0.2113184362899404</v>
      </c>
      <c r="BF258" s="18">
        <v>0.16452930023124851</v>
      </c>
      <c r="BG258" s="18">
        <v>0.20859990404289769</v>
      </c>
      <c r="BH258" s="18">
        <v>0.22211016864951999</v>
      </c>
      <c r="BI258" s="18">
        <v>0.27305627846918518</v>
      </c>
      <c r="BJ258" s="18">
        <v>0.1831883881603118</v>
      </c>
      <c r="BL258" s="18">
        <v>0.1721666330911519</v>
      </c>
      <c r="BM258" s="18">
        <v>0.21635970381562489</v>
      </c>
      <c r="BN258" s="18">
        <v>0.23179407756674059</v>
      </c>
      <c r="BO258" s="18">
        <v>0.2202884347789609</v>
      </c>
      <c r="BP258" s="18">
        <v>0.19166118524253081</v>
      </c>
      <c r="BQ258" s="18">
        <v>0.17740398315946521</v>
      </c>
      <c r="BR258" s="18">
        <v>0.1128597602800636</v>
      </c>
      <c r="BS258" s="18">
        <v>0.2076318921067947</v>
      </c>
      <c r="BU258" s="18">
        <v>0.19999543920868221</v>
      </c>
      <c r="BV258" s="18">
        <v>0.23302554316646509</v>
      </c>
      <c r="BW258" s="18">
        <v>0.20402264878524931</v>
      </c>
      <c r="BX258" s="18">
        <v>0.21669934543091909</v>
      </c>
      <c r="BY258" s="18">
        <v>0.21317081614564609</v>
      </c>
      <c r="BZ258" s="18">
        <v>0.2203249595048658</v>
      </c>
      <c r="CA258" s="18">
        <v>0.15762312666022671</v>
      </c>
      <c r="CB258" s="18">
        <v>0.1091031829153314</v>
      </c>
      <c r="CC258" s="18">
        <v>0.1677645653275337</v>
      </c>
    </row>
    <row r="259" spans="2:81" x14ac:dyDescent="0.35">
      <c r="B259" s="14" t="s">
        <v>118</v>
      </c>
      <c r="C259" s="18">
        <v>0.35398588373609252</v>
      </c>
      <c r="D259" s="18">
        <v>0.32506648584631531</v>
      </c>
      <c r="E259" s="18">
        <v>0.31554698637188622</v>
      </c>
      <c r="F259" s="18">
        <v>0.34996075193301829</v>
      </c>
      <c r="G259" s="18">
        <v>0.36194564040515942</v>
      </c>
      <c r="H259" s="18">
        <v>0.34452155862764461</v>
      </c>
      <c r="I259" s="18">
        <v>0.39823422809770309</v>
      </c>
      <c r="K259" s="18">
        <v>0.38935629298440222</v>
      </c>
      <c r="L259" s="18">
        <v>0.31965297782566182</v>
      </c>
      <c r="N259" s="18">
        <v>0.35622666614570742</v>
      </c>
      <c r="O259" s="18">
        <v>0.46997362243681939</v>
      </c>
      <c r="P259" s="18">
        <v>0.40452303241542692</v>
      </c>
      <c r="Q259" s="18">
        <v>0.36700797944638802</v>
      </c>
      <c r="R259" s="18">
        <v>0.30675728165772459</v>
      </c>
      <c r="S259" s="18">
        <v>0.3791859155300944</v>
      </c>
      <c r="T259" s="18">
        <v>0.34522673127943942</v>
      </c>
      <c r="U259" s="18">
        <v>0.30523029196741641</v>
      </c>
      <c r="V259" s="18">
        <v>0.33742989814598578</v>
      </c>
      <c r="W259" s="18">
        <v>0.3794336332403363</v>
      </c>
      <c r="X259" s="18">
        <v>0.36966283333608241</v>
      </c>
      <c r="Y259" s="18">
        <v>0.34505419393058873</v>
      </c>
      <c r="AA259" s="18">
        <v>0.33262577536646759</v>
      </c>
      <c r="AB259" s="18">
        <v>0.40655768184310659</v>
      </c>
      <c r="AC259" s="18">
        <v>0.36191979069002311</v>
      </c>
      <c r="AD259" s="18">
        <v>0.31302568061998992</v>
      </c>
      <c r="AF259" s="18">
        <v>0.27376475062067968</v>
      </c>
      <c r="AG259" s="18">
        <v>0.28114847172638158</v>
      </c>
      <c r="AH259" s="18">
        <v>0.29070146590394491</v>
      </c>
      <c r="AI259" s="18">
        <v>0.33394651638520861</v>
      </c>
      <c r="AJ259" s="18">
        <v>0.33098016687320952</v>
      </c>
      <c r="AK259" s="18">
        <v>0.40607606008245301</v>
      </c>
      <c r="AL259" s="18">
        <v>0.36038524941683869</v>
      </c>
      <c r="AM259" s="18">
        <v>0.35765990997049041</v>
      </c>
      <c r="AN259" s="18">
        <v>0.34415692177581447</v>
      </c>
      <c r="AO259" s="18">
        <v>0.45981038441421551</v>
      </c>
      <c r="AP259" s="18">
        <v>0.37886904064449711</v>
      </c>
      <c r="AQ259" s="18">
        <v>0.40250975463645872</v>
      </c>
      <c r="AR259" s="18">
        <v>0.40936324502900001</v>
      </c>
      <c r="AS259" s="18">
        <v>0.27872877780937072</v>
      </c>
      <c r="AT259" s="18">
        <v>0.38639023320348748</v>
      </c>
      <c r="AU259" s="18">
        <v>0.25044821366660608</v>
      </c>
      <c r="AV259" s="18">
        <v>0.31032308423067723</v>
      </c>
      <c r="AX259" s="18">
        <v>0.35192242794174439</v>
      </c>
      <c r="AY259" s="18">
        <v>0.37061838046255369</v>
      </c>
      <c r="BA259" s="18">
        <v>0.36753469572316277</v>
      </c>
      <c r="BB259" s="18">
        <v>0.32884826890868979</v>
      </c>
      <c r="BD259" s="18">
        <v>0.37276302665835331</v>
      </c>
      <c r="BE259" s="18">
        <v>0.31293498283907362</v>
      </c>
      <c r="BF259" s="18">
        <v>0.42710253862817199</v>
      </c>
      <c r="BG259" s="18">
        <v>0.37636807650225368</v>
      </c>
      <c r="BH259" s="18">
        <v>0.28163471737489931</v>
      </c>
      <c r="BI259" s="18">
        <v>0.32105937553428843</v>
      </c>
      <c r="BJ259" s="18">
        <v>0.35919619198274622</v>
      </c>
      <c r="BL259" s="18">
        <v>0.41238793201480889</v>
      </c>
      <c r="BM259" s="18">
        <v>0.36096249434847322</v>
      </c>
      <c r="BN259" s="18">
        <v>0.31186096957083231</v>
      </c>
      <c r="BO259" s="18">
        <v>0.28233006209363209</v>
      </c>
      <c r="BP259" s="18">
        <v>0.3834041711747922</v>
      </c>
      <c r="BQ259" s="18">
        <v>0.26683368327047652</v>
      </c>
      <c r="BR259" s="18">
        <v>0.26215843137305272</v>
      </c>
      <c r="BS259" s="18">
        <v>0.32310721945840831</v>
      </c>
      <c r="BU259" s="18">
        <v>0.382060175258288</v>
      </c>
      <c r="BV259" s="18">
        <v>0.36135906994222472</v>
      </c>
      <c r="BW259" s="18">
        <v>0.30136974225513902</v>
      </c>
      <c r="BX259" s="18">
        <v>0.29900795745147651</v>
      </c>
      <c r="BY259" s="18">
        <v>0.35885904974066912</v>
      </c>
      <c r="BZ259" s="18">
        <v>0.28597802492841701</v>
      </c>
      <c r="CA259" s="18">
        <v>0.32171869316348001</v>
      </c>
      <c r="CB259" s="18">
        <v>0.37447737077304671</v>
      </c>
      <c r="CC259" s="18">
        <v>0.40932430360829908</v>
      </c>
    </row>
    <row r="261" spans="2:81" ht="101.5" x14ac:dyDescent="0.35">
      <c r="B261" s="14" t="s">
        <v>119</v>
      </c>
    </row>
    <row r="262" spans="2:81" x14ac:dyDescent="0.35">
      <c r="B262" s="15" t="s">
        <v>17</v>
      </c>
    </row>
    <row r="263" spans="2:81" x14ac:dyDescent="0.35">
      <c r="B263" s="11" t="s">
        <v>95</v>
      </c>
      <c r="C263" s="16">
        <v>1906</v>
      </c>
      <c r="D263" s="16">
        <v>245</v>
      </c>
      <c r="E263" s="16">
        <v>322</v>
      </c>
      <c r="F263" s="16">
        <v>330</v>
      </c>
      <c r="G263" s="16">
        <v>336</v>
      </c>
      <c r="H263" s="16">
        <v>276</v>
      </c>
      <c r="I263" s="16">
        <v>397</v>
      </c>
      <c r="K263" s="16">
        <v>942</v>
      </c>
      <c r="L263" s="16">
        <v>959</v>
      </c>
      <c r="N263" s="16">
        <v>158</v>
      </c>
      <c r="O263" s="16">
        <v>63</v>
      </c>
      <c r="P263" s="16">
        <v>96</v>
      </c>
      <c r="Q263" s="16">
        <v>78</v>
      </c>
      <c r="R263" s="16">
        <v>211</v>
      </c>
      <c r="S263" s="16">
        <v>156</v>
      </c>
      <c r="T263" s="16">
        <v>138</v>
      </c>
      <c r="U263" s="16">
        <v>178</v>
      </c>
      <c r="V263" s="16">
        <v>270</v>
      </c>
      <c r="W263" s="16">
        <v>232</v>
      </c>
      <c r="X263" s="16">
        <v>160</v>
      </c>
      <c r="Y263" s="16">
        <v>166</v>
      </c>
      <c r="AA263" s="16">
        <v>527</v>
      </c>
      <c r="AB263" s="16">
        <v>481</v>
      </c>
      <c r="AC263" s="16">
        <v>429</v>
      </c>
      <c r="AD263" s="16">
        <v>463</v>
      </c>
      <c r="AF263" s="16">
        <v>27</v>
      </c>
      <c r="AG263" s="16">
        <v>98</v>
      </c>
      <c r="AH263" s="16">
        <v>113</v>
      </c>
      <c r="AI263" s="16">
        <v>112</v>
      </c>
      <c r="AJ263" s="16">
        <v>174</v>
      </c>
      <c r="AK263" s="16">
        <v>207</v>
      </c>
      <c r="AL263" s="16">
        <v>170</v>
      </c>
      <c r="AM263" s="16">
        <v>133</v>
      </c>
      <c r="AN263" s="16">
        <v>100</v>
      </c>
      <c r="AO263" s="16">
        <v>131</v>
      </c>
      <c r="AP263" s="16">
        <v>193</v>
      </c>
      <c r="AQ263" s="16">
        <v>93</v>
      </c>
      <c r="AR263" s="16">
        <v>79</v>
      </c>
      <c r="AS263" s="16">
        <v>47</v>
      </c>
      <c r="AT263" s="16">
        <v>48</v>
      </c>
      <c r="AU263" s="16">
        <v>122</v>
      </c>
      <c r="AV263" s="16">
        <v>59</v>
      </c>
      <c r="AX263" s="16">
        <v>1557</v>
      </c>
      <c r="AY263" s="16">
        <v>338</v>
      </c>
      <c r="BA263" s="16">
        <v>1221</v>
      </c>
      <c r="BB263" s="16">
        <v>685</v>
      </c>
      <c r="BD263" s="16">
        <v>474</v>
      </c>
      <c r="BE263" s="16">
        <v>416</v>
      </c>
      <c r="BF263" s="16">
        <v>224</v>
      </c>
      <c r="BG263" s="16">
        <v>439</v>
      </c>
      <c r="BH263" s="16">
        <v>242</v>
      </c>
      <c r="BI263" s="16">
        <v>51</v>
      </c>
      <c r="BJ263" s="16">
        <v>60</v>
      </c>
      <c r="BL263" s="16">
        <v>334</v>
      </c>
      <c r="BM263" s="16">
        <v>619</v>
      </c>
      <c r="BN263" s="16">
        <v>136</v>
      </c>
      <c r="BO263" s="16">
        <v>105</v>
      </c>
      <c r="BP263" s="16">
        <v>257</v>
      </c>
      <c r="BQ263" s="16">
        <v>42</v>
      </c>
      <c r="BR263" s="16">
        <v>49</v>
      </c>
      <c r="BS263" s="16">
        <v>364</v>
      </c>
      <c r="BU263" s="16">
        <v>279</v>
      </c>
      <c r="BV263" s="16">
        <v>479</v>
      </c>
      <c r="BW263" s="16">
        <v>122</v>
      </c>
      <c r="BX263" s="16">
        <v>151</v>
      </c>
      <c r="BY263" s="16">
        <v>421</v>
      </c>
      <c r="BZ263" s="16">
        <v>64</v>
      </c>
      <c r="CA263" s="16">
        <v>123</v>
      </c>
      <c r="CB263" s="16">
        <v>156</v>
      </c>
      <c r="CC263" s="16">
        <v>111</v>
      </c>
    </row>
    <row r="264" spans="2:81" x14ac:dyDescent="0.35">
      <c r="B264" s="12" t="s">
        <v>96</v>
      </c>
      <c r="C264" s="16">
        <v>1910</v>
      </c>
      <c r="D264" s="16">
        <v>202</v>
      </c>
      <c r="E264" s="16">
        <v>325</v>
      </c>
      <c r="F264" s="16">
        <v>324</v>
      </c>
      <c r="G264" s="16">
        <v>294</v>
      </c>
      <c r="H264" s="16">
        <v>309</v>
      </c>
      <c r="I264" s="16">
        <v>457</v>
      </c>
      <c r="K264" s="16">
        <v>921</v>
      </c>
      <c r="L264" s="16">
        <v>983</v>
      </c>
      <c r="N264" s="16">
        <v>157</v>
      </c>
      <c r="O264" s="16">
        <v>52</v>
      </c>
      <c r="P264" s="16">
        <v>89</v>
      </c>
      <c r="Q264" s="16">
        <v>77</v>
      </c>
      <c r="R264" s="16">
        <v>212</v>
      </c>
      <c r="S264" s="16">
        <v>155</v>
      </c>
      <c r="T264" s="16">
        <v>140</v>
      </c>
      <c r="U264" s="16">
        <v>167</v>
      </c>
      <c r="V264" s="16">
        <v>248</v>
      </c>
      <c r="W264" s="16">
        <v>264</v>
      </c>
      <c r="X264" s="16">
        <v>165</v>
      </c>
      <c r="Y264" s="16">
        <v>180</v>
      </c>
      <c r="AA264" s="16">
        <v>514</v>
      </c>
      <c r="AB264" s="16">
        <v>496</v>
      </c>
      <c r="AC264" s="16">
        <v>419</v>
      </c>
      <c r="AD264" s="16">
        <v>477</v>
      </c>
      <c r="AF264" s="16">
        <v>25</v>
      </c>
      <c r="AG264" s="16">
        <v>96</v>
      </c>
      <c r="AH264" s="16">
        <v>115</v>
      </c>
      <c r="AI264" s="16">
        <v>117</v>
      </c>
      <c r="AJ264" s="16">
        <v>175</v>
      </c>
      <c r="AK264" s="16">
        <v>213</v>
      </c>
      <c r="AL264" s="16">
        <v>169</v>
      </c>
      <c r="AM264" s="16">
        <v>134</v>
      </c>
      <c r="AN264" s="16">
        <v>99</v>
      </c>
      <c r="AO264" s="16">
        <v>131</v>
      </c>
      <c r="AP264" s="16">
        <v>193</v>
      </c>
      <c r="AQ264" s="16">
        <v>94</v>
      </c>
      <c r="AR264" s="16">
        <v>79</v>
      </c>
      <c r="AS264" s="16">
        <v>46</v>
      </c>
      <c r="AT264" s="16">
        <v>46</v>
      </c>
      <c r="AU264" s="16">
        <v>118</v>
      </c>
      <c r="AV264" s="16">
        <v>59</v>
      </c>
      <c r="AX264" s="16">
        <v>1583</v>
      </c>
      <c r="AY264" s="16">
        <v>316</v>
      </c>
      <c r="BA264" s="16">
        <v>1241</v>
      </c>
      <c r="BB264" s="16">
        <v>669</v>
      </c>
      <c r="BD264" s="16">
        <v>490</v>
      </c>
      <c r="BE264" s="16">
        <v>410</v>
      </c>
      <c r="BF264" s="16">
        <v>226</v>
      </c>
      <c r="BG264" s="16">
        <v>430</v>
      </c>
      <c r="BH264" s="16">
        <v>237</v>
      </c>
      <c r="BI264" s="16">
        <v>51</v>
      </c>
      <c r="BJ264" s="16">
        <v>65</v>
      </c>
      <c r="BL264" s="16">
        <v>349</v>
      </c>
      <c r="BM264" s="16">
        <v>614</v>
      </c>
      <c r="BN264" s="16">
        <v>143</v>
      </c>
      <c r="BO264" s="16">
        <v>101</v>
      </c>
      <c r="BP264" s="16">
        <v>257</v>
      </c>
      <c r="BQ264" s="16">
        <v>42</v>
      </c>
      <c r="BR264" s="16">
        <v>47</v>
      </c>
      <c r="BS264" s="16">
        <v>356</v>
      </c>
      <c r="BU264" s="16">
        <v>288</v>
      </c>
      <c r="BV264" s="16">
        <v>472</v>
      </c>
      <c r="BW264" s="16">
        <v>126</v>
      </c>
      <c r="BX264" s="16">
        <v>142</v>
      </c>
      <c r="BY264" s="16">
        <v>432</v>
      </c>
      <c r="BZ264" s="16">
        <v>64</v>
      </c>
      <c r="CA264" s="16">
        <v>123</v>
      </c>
      <c r="CB264" s="16">
        <v>159</v>
      </c>
      <c r="CC264" s="16">
        <v>106</v>
      </c>
    </row>
    <row r="265" spans="2:81" x14ac:dyDescent="0.35">
      <c r="B265" s="17" t="s">
        <v>120</v>
      </c>
      <c r="C265" s="18">
        <v>0.37867385451433327</v>
      </c>
      <c r="D265" s="18">
        <v>0.28181761706445291</v>
      </c>
      <c r="E265" s="18">
        <v>0.40597906242935788</v>
      </c>
      <c r="F265" s="18">
        <v>0.41299781749621162</v>
      </c>
      <c r="G265" s="18">
        <v>0.41745469332414081</v>
      </c>
      <c r="H265" s="18">
        <v>0.38083878114310188</v>
      </c>
      <c r="I265" s="18">
        <v>0.35132009884510013</v>
      </c>
      <c r="K265" s="18">
        <v>0.35212184617009279</v>
      </c>
      <c r="L265" s="18">
        <v>0.40436839382557921</v>
      </c>
      <c r="N265" s="18">
        <v>0.41141065025855589</v>
      </c>
      <c r="O265" s="18">
        <v>0.34588352807525752</v>
      </c>
      <c r="P265" s="18">
        <v>0.38761120625475459</v>
      </c>
      <c r="Q265" s="18">
        <v>0.39795471951575101</v>
      </c>
      <c r="R265" s="18">
        <v>0.40127829363625961</v>
      </c>
      <c r="S265" s="18">
        <v>0.31000492488505532</v>
      </c>
      <c r="T265" s="18">
        <v>0.48354267712237009</v>
      </c>
      <c r="U265" s="18">
        <v>0.25078403326711418</v>
      </c>
      <c r="V265" s="18">
        <v>0.369870334762127</v>
      </c>
      <c r="W265" s="18">
        <v>0.40687687441559972</v>
      </c>
      <c r="X265" s="18">
        <v>0.36603615206697171</v>
      </c>
      <c r="Y265" s="18">
        <v>0.3988730382423713</v>
      </c>
      <c r="AA265" s="18">
        <v>0.42328056863332719</v>
      </c>
      <c r="AB265" s="18">
        <v>0.38498972139250193</v>
      </c>
      <c r="AC265" s="18">
        <v>0.35677567635729329</v>
      </c>
      <c r="AD265" s="18">
        <v>0.34371008169618039</v>
      </c>
      <c r="AF265" s="18">
        <v>0.26791927918067587</v>
      </c>
      <c r="AG265" s="18">
        <v>0.37131370813726272</v>
      </c>
      <c r="AH265" s="18">
        <v>0.3363275529399995</v>
      </c>
      <c r="AI265" s="18">
        <v>0.34655781162424959</v>
      </c>
      <c r="AJ265" s="18">
        <v>0.34194790763833999</v>
      </c>
      <c r="AK265" s="18">
        <v>0.40013184014883763</v>
      </c>
      <c r="AL265" s="18">
        <v>0.39125594103154282</v>
      </c>
      <c r="AM265" s="18">
        <v>0.39516658907364188</v>
      </c>
      <c r="AN265" s="18">
        <v>0.34721450856922681</v>
      </c>
      <c r="AO265" s="18">
        <v>0.37540470406377091</v>
      </c>
      <c r="AP265" s="18">
        <v>0.34734557005081979</v>
      </c>
      <c r="AQ265" s="18">
        <v>0.41346847509489443</v>
      </c>
      <c r="AR265" s="18">
        <v>0.4278875870041553</v>
      </c>
      <c r="AS265" s="18">
        <v>0.41842288029247132</v>
      </c>
      <c r="AT265" s="18">
        <v>0.44510476344236699</v>
      </c>
      <c r="AU265" s="18">
        <v>0.45989617987419168</v>
      </c>
      <c r="AV265" s="18">
        <v>0.33817844191225588</v>
      </c>
      <c r="AX265" s="18">
        <v>0.3763106267577776</v>
      </c>
      <c r="AY265" s="18">
        <v>0.39979569812675342</v>
      </c>
      <c r="BA265" s="18">
        <v>0.3946478001025982</v>
      </c>
      <c r="BB265" s="18">
        <v>0.34903679911383823</v>
      </c>
      <c r="BD265" s="18">
        <v>0.35677303265396021</v>
      </c>
      <c r="BE265" s="18">
        <v>0.40509215221171269</v>
      </c>
      <c r="BF265" s="18">
        <v>0.34870035522071519</v>
      </c>
      <c r="BG265" s="18">
        <v>0.37474087551112911</v>
      </c>
      <c r="BH265" s="18">
        <v>0.43689509374213681</v>
      </c>
      <c r="BI265" s="18">
        <v>0.42912698475758759</v>
      </c>
      <c r="BJ265" s="18">
        <v>0.25435645601495988</v>
      </c>
      <c r="BL265" s="18">
        <v>0.37765149698749462</v>
      </c>
      <c r="BM265" s="18">
        <v>0.4283222216641091</v>
      </c>
      <c r="BN265" s="18">
        <v>0.39046685607554937</v>
      </c>
      <c r="BO265" s="18">
        <v>0.3599370264729338</v>
      </c>
      <c r="BP265" s="18">
        <v>0.36468156354543468</v>
      </c>
      <c r="BQ265" s="18">
        <v>0.39608775689996978</v>
      </c>
      <c r="BR265" s="18">
        <v>0.27417739363103721</v>
      </c>
      <c r="BS265" s="18">
        <v>0.31654451589655519</v>
      </c>
      <c r="BU265" s="18">
        <v>0.3960050198548134</v>
      </c>
      <c r="BV265" s="18">
        <v>0.43354292125364152</v>
      </c>
      <c r="BW265" s="18">
        <v>0.36219793981794618</v>
      </c>
      <c r="BX265" s="18">
        <v>0.34895021876428001</v>
      </c>
      <c r="BY265" s="18">
        <v>0.40469710866985548</v>
      </c>
      <c r="BZ265" s="18">
        <v>0.31020164597812122</v>
      </c>
      <c r="CA265" s="18">
        <v>0.27160939082951918</v>
      </c>
      <c r="CB265" s="18">
        <v>0.29493368140147352</v>
      </c>
      <c r="CC265" s="18">
        <v>0.33120787170492239</v>
      </c>
    </row>
    <row r="266" spans="2:81" x14ac:dyDescent="0.35">
      <c r="B266" s="17" t="s">
        <v>121</v>
      </c>
      <c r="C266" s="18">
        <v>0.3869389419893437</v>
      </c>
      <c r="D266" s="18">
        <v>0.36666315606015232</v>
      </c>
      <c r="E266" s="18">
        <v>0.33840935040162801</v>
      </c>
      <c r="F266" s="18">
        <v>0.35333596298300352</v>
      </c>
      <c r="G266" s="18">
        <v>0.37517558329311762</v>
      </c>
      <c r="H266" s="18">
        <v>0.41745616140535752</v>
      </c>
      <c r="I266" s="18">
        <v>0.44116974637031048</v>
      </c>
      <c r="K266" s="18">
        <v>0.41124713482210429</v>
      </c>
      <c r="L266" s="18">
        <v>0.36410954327186529</v>
      </c>
      <c r="N266" s="18">
        <v>0.38663231471662118</v>
      </c>
      <c r="O266" s="18">
        <v>0.4144266621414221</v>
      </c>
      <c r="P266" s="18">
        <v>0.35728137891249201</v>
      </c>
      <c r="Q266" s="18">
        <v>0.3099306913887212</v>
      </c>
      <c r="R266" s="18">
        <v>0.36577415279969272</v>
      </c>
      <c r="S266" s="18">
        <v>0.42799490896539388</v>
      </c>
      <c r="T266" s="18">
        <v>0.30067012587756231</v>
      </c>
      <c r="U266" s="18">
        <v>0.48076306731643759</v>
      </c>
      <c r="V266" s="18">
        <v>0.38145811091442711</v>
      </c>
      <c r="W266" s="18">
        <v>0.3842488574673058</v>
      </c>
      <c r="X266" s="18">
        <v>0.4372690092924445</v>
      </c>
      <c r="Y266" s="18">
        <v>0.36185601926518812</v>
      </c>
      <c r="AA266" s="18">
        <v>0.39865195211266052</v>
      </c>
      <c r="AB266" s="18">
        <v>0.38208436068483259</v>
      </c>
      <c r="AC266" s="18">
        <v>0.41850364660097811</v>
      </c>
      <c r="AD266" s="18">
        <v>0.35055665998780949</v>
      </c>
      <c r="AF266" s="18">
        <v>0.37237749996484559</v>
      </c>
      <c r="AG266" s="18">
        <v>0.28480496460080562</v>
      </c>
      <c r="AH266" s="18">
        <v>0.36582157168223101</v>
      </c>
      <c r="AI266" s="18">
        <v>0.3824530928612539</v>
      </c>
      <c r="AJ266" s="18">
        <v>0.40238126860643691</v>
      </c>
      <c r="AK266" s="18">
        <v>0.35749565639357289</v>
      </c>
      <c r="AL266" s="18">
        <v>0.37647702530616722</v>
      </c>
      <c r="AM266" s="18">
        <v>0.42053691353015388</v>
      </c>
      <c r="AN266" s="18">
        <v>0.42321801888541499</v>
      </c>
      <c r="AO266" s="18">
        <v>0.43699578101697578</v>
      </c>
      <c r="AP266" s="18">
        <v>0.39971285260394651</v>
      </c>
      <c r="AQ266" s="18">
        <v>0.3659676057035427</v>
      </c>
      <c r="AR266" s="18">
        <v>0.32587301813371727</v>
      </c>
      <c r="AS266" s="18">
        <v>0.49847795265162498</v>
      </c>
      <c r="AT266" s="18">
        <v>0.39310747601379359</v>
      </c>
      <c r="AU266" s="18">
        <v>0.40310001195772049</v>
      </c>
      <c r="AV266" s="18">
        <v>0.40185574589609868</v>
      </c>
      <c r="AX266" s="18">
        <v>0.39585026892271641</v>
      </c>
      <c r="AY266" s="18">
        <v>0.3397139626642291</v>
      </c>
      <c r="BA266" s="18">
        <v>0.38125034615631481</v>
      </c>
      <c r="BB266" s="18">
        <v>0.39749320542557087</v>
      </c>
      <c r="BD266" s="18">
        <v>0.39349063488246327</v>
      </c>
      <c r="BE266" s="18">
        <v>0.37456324000287911</v>
      </c>
      <c r="BF266" s="18">
        <v>0.39433951998703282</v>
      </c>
      <c r="BG266" s="18">
        <v>0.41208239038846223</v>
      </c>
      <c r="BH266" s="18">
        <v>0.36545862463282408</v>
      </c>
      <c r="BI266" s="18">
        <v>0.38624262349952182</v>
      </c>
      <c r="BJ266" s="18">
        <v>0.30193753048916971</v>
      </c>
      <c r="BL266" s="18">
        <v>0.43949465048022451</v>
      </c>
      <c r="BM266" s="18">
        <v>0.36900543060059859</v>
      </c>
      <c r="BN266" s="18">
        <v>0.35700467060543167</v>
      </c>
      <c r="BO266" s="18">
        <v>0.31891679924359462</v>
      </c>
      <c r="BP266" s="18">
        <v>0.39067218087205358</v>
      </c>
      <c r="BQ266" s="18">
        <v>0.34089959762050298</v>
      </c>
      <c r="BR266" s="18">
        <v>0.2995836235809527</v>
      </c>
      <c r="BS266" s="18">
        <v>0.41205402033960398</v>
      </c>
      <c r="BU266" s="18">
        <v>0.44809367873417533</v>
      </c>
      <c r="BV266" s="18">
        <v>0.34366041809265929</v>
      </c>
      <c r="BW266" s="18">
        <v>0.42012616024496591</v>
      </c>
      <c r="BX266" s="18">
        <v>0.3838923763662202</v>
      </c>
      <c r="BY266" s="18">
        <v>0.40665362389106458</v>
      </c>
      <c r="BZ266" s="18">
        <v>0.28325896631620889</v>
      </c>
      <c r="CA266" s="18">
        <v>0.3793593267823801</v>
      </c>
      <c r="CB266" s="18">
        <v>0.36490515260921269</v>
      </c>
      <c r="CC266" s="18">
        <v>0.40182898046752458</v>
      </c>
    </row>
    <row r="267" spans="2:81" ht="29" x14ac:dyDescent="0.35">
      <c r="B267" s="17" t="s">
        <v>122</v>
      </c>
      <c r="C267" s="18">
        <v>0.18603591781369971</v>
      </c>
      <c r="D267" s="18">
        <v>0.2237531387244748</v>
      </c>
      <c r="E267" s="18">
        <v>0.19805287261101279</v>
      </c>
      <c r="F267" s="18">
        <v>0.16239488497282231</v>
      </c>
      <c r="G267" s="18">
        <v>0.16986494188411189</v>
      </c>
      <c r="H267" s="18">
        <v>0.17877528359139699</v>
      </c>
      <c r="I267" s="18">
        <v>0.19289828745415941</v>
      </c>
      <c r="K267" s="18">
        <v>0.18486780925543961</v>
      </c>
      <c r="L267" s="18">
        <v>0.18804967240762571</v>
      </c>
      <c r="N267" s="18">
        <v>0.18505544916346789</v>
      </c>
      <c r="O267" s="18">
        <v>0.19652451327609169</v>
      </c>
      <c r="P267" s="18">
        <v>0.22478485109169671</v>
      </c>
      <c r="Q267" s="18">
        <v>0.2122543767709992</v>
      </c>
      <c r="R267" s="18">
        <v>0.17439074156226561</v>
      </c>
      <c r="S267" s="18">
        <v>0.20476533568118829</v>
      </c>
      <c r="T267" s="18">
        <v>0.17328254076586291</v>
      </c>
      <c r="U267" s="18">
        <v>0.21851288314616199</v>
      </c>
      <c r="V267" s="18">
        <v>0.17362697345567349</v>
      </c>
      <c r="W267" s="18">
        <v>0.15556676715549531</v>
      </c>
      <c r="X267" s="18">
        <v>0.17824151832501389</v>
      </c>
      <c r="Y267" s="18">
        <v>0.19979099883144119</v>
      </c>
      <c r="AA267" s="18">
        <v>0.1501372553389298</v>
      </c>
      <c r="AB267" s="18">
        <v>0.17928624423386441</v>
      </c>
      <c r="AC267" s="18">
        <v>0.17249238900905611</v>
      </c>
      <c r="AD267" s="18">
        <v>0.24391576108827009</v>
      </c>
      <c r="AF267" s="18">
        <v>0.32729409833982909</v>
      </c>
      <c r="AG267" s="18">
        <v>0.24093819101817909</v>
      </c>
      <c r="AH267" s="18">
        <v>0.22633009571617541</v>
      </c>
      <c r="AI267" s="18">
        <v>0.23147177276361369</v>
      </c>
      <c r="AJ267" s="18">
        <v>0.2056133086176998</v>
      </c>
      <c r="AK267" s="18">
        <v>0.18072069498308449</v>
      </c>
      <c r="AL267" s="18">
        <v>0.173123264600263</v>
      </c>
      <c r="AM267" s="18">
        <v>0.1200375038039556</v>
      </c>
      <c r="AN267" s="18">
        <v>0.20220272395918529</v>
      </c>
      <c r="AO267" s="18">
        <v>0.1518004377485348</v>
      </c>
      <c r="AP267" s="18">
        <v>0.2073445448054374</v>
      </c>
      <c r="AQ267" s="18">
        <v>0.19765373087722671</v>
      </c>
      <c r="AR267" s="18">
        <v>0.20959550145872741</v>
      </c>
      <c r="AS267" s="18">
        <v>8.30991670559037E-2</v>
      </c>
      <c r="AT267" s="18">
        <v>0.1203655274640042</v>
      </c>
      <c r="AU267" s="18">
        <v>0.113677788175056</v>
      </c>
      <c r="AV267" s="18">
        <v>0.22042780832753711</v>
      </c>
      <c r="AX267" s="18">
        <v>0.19261605635697479</v>
      </c>
      <c r="AY267" s="18">
        <v>0.1480360689704999</v>
      </c>
      <c r="BA267" s="18">
        <v>0.1792079728511515</v>
      </c>
      <c r="BB267" s="18">
        <v>0.19870405806799199</v>
      </c>
      <c r="BD267" s="18">
        <v>0.216092910913848</v>
      </c>
      <c r="BE267" s="18">
        <v>0.1792744624443019</v>
      </c>
      <c r="BF267" s="18">
        <v>0.20136782071041659</v>
      </c>
      <c r="BG267" s="18">
        <v>0.16279772018740729</v>
      </c>
      <c r="BH267" s="18">
        <v>0.15270614670849039</v>
      </c>
      <c r="BI267" s="18">
        <v>8.5120378239501582E-2</v>
      </c>
      <c r="BJ267" s="18">
        <v>0.30428853243948373</v>
      </c>
      <c r="BL267" s="18">
        <v>0.15623248427858699</v>
      </c>
      <c r="BM267" s="18">
        <v>0.1633174835361545</v>
      </c>
      <c r="BN267" s="18">
        <v>0.182647753471951</v>
      </c>
      <c r="BO267" s="18">
        <v>0.24633391427559359</v>
      </c>
      <c r="BP267" s="18">
        <v>0.1716104100159305</v>
      </c>
      <c r="BQ267" s="18">
        <v>0.21882128336612711</v>
      </c>
      <c r="BR267" s="18">
        <v>0.32851163038029102</v>
      </c>
      <c r="BS267" s="18">
        <v>0.2263288369370913</v>
      </c>
      <c r="BU267" s="18">
        <v>0.13979213905648491</v>
      </c>
      <c r="BV267" s="18">
        <v>0.17529559381802551</v>
      </c>
      <c r="BW267" s="18">
        <v>0.18275325882662269</v>
      </c>
      <c r="BX267" s="18">
        <v>0.15942064956839189</v>
      </c>
      <c r="BY267" s="18">
        <v>0.1474876325006701</v>
      </c>
      <c r="BZ267" s="18">
        <v>0.29708152756172679</v>
      </c>
      <c r="CA267" s="18">
        <v>0.31981990477495231</v>
      </c>
      <c r="CB267" s="18">
        <v>0.25824952012498992</v>
      </c>
      <c r="CC267" s="18">
        <v>0.22638001234879279</v>
      </c>
    </row>
    <row r="268" spans="2:81" x14ac:dyDescent="0.35">
      <c r="B268" s="17" t="s">
        <v>123</v>
      </c>
      <c r="C268" s="18">
        <v>3.4996869033671447E-2</v>
      </c>
      <c r="D268" s="18">
        <v>8.7324436391897645E-2</v>
      </c>
      <c r="E268" s="18">
        <v>4.5908066193268912E-2</v>
      </c>
      <c r="F268" s="18">
        <v>5.5631471596065803E-2</v>
      </c>
      <c r="G268" s="18">
        <v>2.849869583820417E-2</v>
      </c>
      <c r="H268" s="18">
        <v>1.149603111942072E-2</v>
      </c>
      <c r="I268" s="18">
        <v>9.5451774625710147E-3</v>
      </c>
      <c r="K268" s="18">
        <v>3.8287391566217667E-2</v>
      </c>
      <c r="L268" s="18">
        <v>3.0165739227878571E-2</v>
      </c>
      <c r="N268" s="18">
        <v>1.1488812150685011E-2</v>
      </c>
      <c r="O268" s="18">
        <v>2.8343072070321461E-2</v>
      </c>
      <c r="P268" s="18">
        <v>1.984455066268789E-2</v>
      </c>
      <c r="Q268" s="18">
        <v>3.5584426650780293E-2</v>
      </c>
      <c r="R268" s="18">
        <v>5.8556812001782033E-2</v>
      </c>
      <c r="S268" s="18">
        <v>3.5347549734723531E-2</v>
      </c>
      <c r="T268" s="18">
        <v>2.9409194802339431E-2</v>
      </c>
      <c r="U268" s="18">
        <v>3.8778615994058928E-2</v>
      </c>
      <c r="V268" s="18">
        <v>5.109227424457656E-2</v>
      </c>
      <c r="W268" s="18">
        <v>3.6631714747981527E-2</v>
      </c>
      <c r="X268" s="18">
        <v>5.9756633244920539E-3</v>
      </c>
      <c r="Y268" s="18">
        <v>3.9479943660999342E-2</v>
      </c>
      <c r="AA268" s="18">
        <v>1.8368122203804901E-2</v>
      </c>
      <c r="AB268" s="18">
        <v>4.1991472818093997E-2</v>
      </c>
      <c r="AC268" s="18">
        <v>4.1612375583273603E-2</v>
      </c>
      <c r="AD268" s="18">
        <v>4.0095886231281692E-2</v>
      </c>
      <c r="AF268" s="18">
        <v>3.2409122514649218E-2</v>
      </c>
      <c r="AG268" s="18">
        <v>6.3506962871266573E-2</v>
      </c>
      <c r="AH268" s="18">
        <v>4.9429526578479148E-2</v>
      </c>
      <c r="AI268" s="18">
        <v>3.0695499617226851E-2</v>
      </c>
      <c r="AJ268" s="18">
        <v>3.9622256898045521E-2</v>
      </c>
      <c r="AK268" s="18">
        <v>5.4059327368053911E-2</v>
      </c>
      <c r="AL268" s="18">
        <v>4.0298465494831841E-2</v>
      </c>
      <c r="AM268" s="18">
        <v>4.3157075926846707E-2</v>
      </c>
      <c r="AN268" s="18">
        <v>1.7944302349290391E-2</v>
      </c>
      <c r="AO268" s="18">
        <v>3.5799077170718563E-2</v>
      </c>
      <c r="AP268" s="18">
        <v>2.3599734820105561E-2</v>
      </c>
      <c r="AQ268" s="18">
        <v>2.2910188324336139E-2</v>
      </c>
      <c r="AR268" s="18">
        <v>2.2526206544603359E-2</v>
      </c>
      <c r="AS268" s="18">
        <v>0</v>
      </c>
      <c r="AT268" s="18">
        <v>2.1577223238447359E-2</v>
      </c>
      <c r="AU268" s="18">
        <v>2.3326019993031979E-2</v>
      </c>
      <c r="AV268" s="18">
        <v>1.46293682468392E-2</v>
      </c>
      <c r="AX268" s="18">
        <v>2.479379435270428E-2</v>
      </c>
      <c r="AY268" s="18">
        <v>8.4029088300788424E-2</v>
      </c>
      <c r="BA268" s="18">
        <v>3.024418711994285E-2</v>
      </c>
      <c r="BB268" s="18">
        <v>4.3814696564121097E-2</v>
      </c>
      <c r="BD268" s="18">
        <v>2.6370013949586379E-2</v>
      </c>
      <c r="BE268" s="18">
        <v>2.8424417527333629E-2</v>
      </c>
      <c r="BF268" s="18">
        <v>3.7424385513376651E-2</v>
      </c>
      <c r="BG268" s="18">
        <v>4.3891132453028038E-2</v>
      </c>
      <c r="BH268" s="18">
        <v>2.928228655849073E-2</v>
      </c>
      <c r="BI268" s="18">
        <v>7.7598938549581289E-2</v>
      </c>
      <c r="BJ268" s="18">
        <v>6.1761761645031901E-2</v>
      </c>
      <c r="BL268" s="18">
        <v>2.3945926435593599E-2</v>
      </c>
      <c r="BM268" s="18">
        <v>3.0088066226745359E-2</v>
      </c>
      <c r="BN268" s="18">
        <v>3.3361089294968012E-2</v>
      </c>
      <c r="BO268" s="18">
        <v>6.3749390639219194E-2</v>
      </c>
      <c r="BP268" s="18">
        <v>6.2452837356889092E-2</v>
      </c>
      <c r="BQ268" s="18">
        <v>2.3844588761408349E-2</v>
      </c>
      <c r="BR268" s="18">
        <v>1.849775309920295E-2</v>
      </c>
      <c r="BS268" s="18">
        <v>3.0435104672485981E-2</v>
      </c>
      <c r="BU268" s="18">
        <v>1.610916235452646E-2</v>
      </c>
      <c r="BV268" s="18">
        <v>3.2789519276678093E-2</v>
      </c>
      <c r="BW268" s="18">
        <v>1.6151615383396919E-2</v>
      </c>
      <c r="BX268" s="18">
        <v>8.2236046375868441E-2</v>
      </c>
      <c r="BY268" s="18">
        <v>3.3168701421593838E-2</v>
      </c>
      <c r="BZ268" s="18">
        <v>9.607806838689853E-2</v>
      </c>
      <c r="CA268" s="18">
        <v>1.7291743750639309E-2</v>
      </c>
      <c r="CB268" s="18">
        <v>4.5008605066981199E-2</v>
      </c>
      <c r="CC268" s="18">
        <v>3.1531377988323422E-2</v>
      </c>
    </row>
    <row r="269" spans="2:81" x14ac:dyDescent="0.35">
      <c r="B269" s="17" t="s">
        <v>124</v>
      </c>
      <c r="C269" s="18">
        <v>1.335441664895185E-2</v>
      </c>
      <c r="D269" s="18">
        <v>4.0441651759022111E-2</v>
      </c>
      <c r="E269" s="18">
        <v>1.1650648364732379E-2</v>
      </c>
      <c r="F269" s="18">
        <v>1.5639862951896861E-2</v>
      </c>
      <c r="G269" s="18">
        <v>9.0060856604254457E-3</v>
      </c>
      <c r="H269" s="18">
        <v>1.1433742740722839E-2</v>
      </c>
      <c r="I269" s="18">
        <v>5.066689867859118E-3</v>
      </c>
      <c r="K269" s="18">
        <v>1.347581818614553E-2</v>
      </c>
      <c r="L269" s="18">
        <v>1.330665126705125E-2</v>
      </c>
      <c r="N269" s="18">
        <v>5.4127737106697557E-3</v>
      </c>
      <c r="O269" s="18">
        <v>1.4822224436907399E-2</v>
      </c>
      <c r="P269" s="18">
        <v>1.0478013078368721E-2</v>
      </c>
      <c r="Q269" s="18">
        <v>4.4275785673748631E-2</v>
      </c>
      <c r="R269" s="18">
        <v>0</v>
      </c>
      <c r="S269" s="18">
        <v>2.188728073363903E-2</v>
      </c>
      <c r="T269" s="18">
        <v>1.3095461431865419E-2</v>
      </c>
      <c r="U269" s="18">
        <v>1.116140027622721E-2</v>
      </c>
      <c r="V269" s="18">
        <v>2.395230662319604E-2</v>
      </c>
      <c r="W269" s="18">
        <v>1.667578621361776E-2</v>
      </c>
      <c r="X269" s="18">
        <v>1.247765699107788E-2</v>
      </c>
      <c r="Y269" s="18">
        <v>0</v>
      </c>
      <c r="AA269" s="18">
        <v>9.562101711277457E-3</v>
      </c>
      <c r="AB269" s="18">
        <v>1.1648200870706881E-2</v>
      </c>
      <c r="AC269" s="18">
        <v>1.0615912449398921E-2</v>
      </c>
      <c r="AD269" s="18">
        <v>2.1721610996458258E-2</v>
      </c>
      <c r="AF269" s="18">
        <v>0</v>
      </c>
      <c r="AG269" s="18">
        <v>3.9436173372485922E-2</v>
      </c>
      <c r="AH269" s="18">
        <v>2.20912530831152E-2</v>
      </c>
      <c r="AI269" s="18">
        <v>8.8218231336558046E-3</v>
      </c>
      <c r="AJ269" s="18">
        <v>1.0435258239477821E-2</v>
      </c>
      <c r="AK269" s="18">
        <v>7.5924811064511577E-3</v>
      </c>
      <c r="AL269" s="18">
        <v>1.8845303567195101E-2</v>
      </c>
      <c r="AM269" s="18">
        <v>2.110191766540194E-2</v>
      </c>
      <c r="AN269" s="18">
        <v>9.4204462368823998E-3</v>
      </c>
      <c r="AO269" s="18">
        <v>0</v>
      </c>
      <c r="AP269" s="18">
        <v>2.199729771969058E-2</v>
      </c>
      <c r="AQ269" s="18">
        <v>0</v>
      </c>
      <c r="AR269" s="18">
        <v>1.411768685879658E-2</v>
      </c>
      <c r="AS269" s="18">
        <v>0</v>
      </c>
      <c r="AT269" s="18">
        <v>1.9845009841387699E-2</v>
      </c>
      <c r="AU269" s="18">
        <v>0</v>
      </c>
      <c r="AV269" s="18">
        <v>2.4908635617269359E-2</v>
      </c>
      <c r="AX269" s="18">
        <v>1.042925360982689E-2</v>
      </c>
      <c r="AY269" s="18">
        <v>2.8425181937729371E-2</v>
      </c>
      <c r="BA269" s="18">
        <v>1.4649693769992801E-2</v>
      </c>
      <c r="BB269" s="18">
        <v>1.09512408284779E-2</v>
      </c>
      <c r="BD269" s="18">
        <v>7.2734076001421226E-3</v>
      </c>
      <c r="BE269" s="18">
        <v>1.2645727813772571E-2</v>
      </c>
      <c r="BF269" s="18">
        <v>1.816791856845883E-2</v>
      </c>
      <c r="BG269" s="18">
        <v>6.4878814599732193E-3</v>
      </c>
      <c r="BH269" s="18">
        <v>1.5657848358057991E-2</v>
      </c>
      <c r="BI269" s="18">
        <v>2.1911074953807591E-2</v>
      </c>
      <c r="BJ269" s="18">
        <v>7.7655719411354698E-2</v>
      </c>
      <c r="BL269" s="18">
        <v>2.6754418181001122E-3</v>
      </c>
      <c r="BM269" s="18">
        <v>9.2667979723924376E-3</v>
      </c>
      <c r="BN269" s="18">
        <v>3.6519630552099842E-2</v>
      </c>
      <c r="BO269" s="18">
        <v>1.1062869368658841E-2</v>
      </c>
      <c r="BP269" s="18">
        <v>1.058300820969214E-2</v>
      </c>
      <c r="BQ269" s="18">
        <v>2.034677335199201E-2</v>
      </c>
      <c r="BR269" s="18">
        <v>7.9229599308516155E-2</v>
      </c>
      <c r="BS269" s="18">
        <v>1.46375221542636E-2</v>
      </c>
      <c r="BU269" s="18">
        <v>0</v>
      </c>
      <c r="BV269" s="18">
        <v>1.4711547558995491E-2</v>
      </c>
      <c r="BW269" s="18">
        <v>1.8771025727068371E-2</v>
      </c>
      <c r="BX269" s="18">
        <v>2.5500708925239441E-2</v>
      </c>
      <c r="BY269" s="18">
        <v>7.9929335168158634E-3</v>
      </c>
      <c r="BZ269" s="18">
        <v>1.33797917570447E-2</v>
      </c>
      <c r="CA269" s="18">
        <v>1.191963386250919E-2</v>
      </c>
      <c r="CB269" s="18">
        <v>3.6903040797342732E-2</v>
      </c>
      <c r="CC269" s="18">
        <v>9.0517574904364993E-3</v>
      </c>
    </row>
    <row r="271" spans="2:81" ht="101.5" x14ac:dyDescent="0.35">
      <c r="B271" s="14" t="s">
        <v>125</v>
      </c>
    </row>
    <row r="272" spans="2:81" x14ac:dyDescent="0.35">
      <c r="B272" s="15" t="s">
        <v>17</v>
      </c>
    </row>
    <row r="273" spans="2:81" x14ac:dyDescent="0.35">
      <c r="B273" s="11" t="s">
        <v>95</v>
      </c>
      <c r="C273" s="16">
        <v>1906</v>
      </c>
      <c r="D273" s="16">
        <v>245</v>
      </c>
      <c r="E273" s="16">
        <v>322</v>
      </c>
      <c r="F273" s="16">
        <v>330</v>
      </c>
      <c r="G273" s="16">
        <v>336</v>
      </c>
      <c r="H273" s="16">
        <v>276</v>
      </c>
      <c r="I273" s="16">
        <v>397</v>
      </c>
      <c r="K273" s="16">
        <v>942</v>
      </c>
      <c r="L273" s="16">
        <v>959</v>
      </c>
      <c r="N273" s="16">
        <v>158</v>
      </c>
      <c r="O273" s="16">
        <v>63</v>
      </c>
      <c r="P273" s="16">
        <v>96</v>
      </c>
      <c r="Q273" s="16">
        <v>78</v>
      </c>
      <c r="R273" s="16">
        <v>211</v>
      </c>
      <c r="S273" s="16">
        <v>156</v>
      </c>
      <c r="T273" s="16">
        <v>138</v>
      </c>
      <c r="U273" s="16">
        <v>178</v>
      </c>
      <c r="V273" s="16">
        <v>270</v>
      </c>
      <c r="W273" s="16">
        <v>232</v>
      </c>
      <c r="X273" s="16">
        <v>160</v>
      </c>
      <c r="Y273" s="16">
        <v>166</v>
      </c>
      <c r="AA273" s="16">
        <v>527</v>
      </c>
      <c r="AB273" s="16">
        <v>481</v>
      </c>
      <c r="AC273" s="16">
        <v>429</v>
      </c>
      <c r="AD273" s="16">
        <v>463</v>
      </c>
      <c r="AF273" s="16">
        <v>27</v>
      </c>
      <c r="AG273" s="16">
        <v>98</v>
      </c>
      <c r="AH273" s="16">
        <v>113</v>
      </c>
      <c r="AI273" s="16">
        <v>112</v>
      </c>
      <c r="AJ273" s="16">
        <v>174</v>
      </c>
      <c r="AK273" s="16">
        <v>207</v>
      </c>
      <c r="AL273" s="16">
        <v>170</v>
      </c>
      <c r="AM273" s="16">
        <v>133</v>
      </c>
      <c r="AN273" s="16">
        <v>100</v>
      </c>
      <c r="AO273" s="16">
        <v>131</v>
      </c>
      <c r="AP273" s="16">
        <v>193</v>
      </c>
      <c r="AQ273" s="16">
        <v>93</v>
      </c>
      <c r="AR273" s="16">
        <v>79</v>
      </c>
      <c r="AS273" s="16">
        <v>47</v>
      </c>
      <c r="AT273" s="16">
        <v>48</v>
      </c>
      <c r="AU273" s="16">
        <v>122</v>
      </c>
      <c r="AV273" s="16">
        <v>59</v>
      </c>
      <c r="AX273" s="16">
        <v>1557</v>
      </c>
      <c r="AY273" s="16">
        <v>338</v>
      </c>
      <c r="BA273" s="16">
        <v>1221</v>
      </c>
      <c r="BB273" s="16">
        <v>685</v>
      </c>
      <c r="BD273" s="16">
        <v>474</v>
      </c>
      <c r="BE273" s="16">
        <v>416</v>
      </c>
      <c r="BF273" s="16">
        <v>224</v>
      </c>
      <c r="BG273" s="16">
        <v>439</v>
      </c>
      <c r="BH273" s="16">
        <v>242</v>
      </c>
      <c r="BI273" s="16">
        <v>51</v>
      </c>
      <c r="BJ273" s="16">
        <v>60</v>
      </c>
      <c r="BL273" s="16">
        <v>334</v>
      </c>
      <c r="BM273" s="16">
        <v>619</v>
      </c>
      <c r="BN273" s="16">
        <v>136</v>
      </c>
      <c r="BO273" s="16">
        <v>105</v>
      </c>
      <c r="BP273" s="16">
        <v>257</v>
      </c>
      <c r="BQ273" s="16">
        <v>42</v>
      </c>
      <c r="BR273" s="16">
        <v>49</v>
      </c>
      <c r="BS273" s="16">
        <v>364</v>
      </c>
      <c r="BU273" s="16">
        <v>279</v>
      </c>
      <c r="BV273" s="16">
        <v>479</v>
      </c>
      <c r="BW273" s="16">
        <v>122</v>
      </c>
      <c r="BX273" s="16">
        <v>151</v>
      </c>
      <c r="BY273" s="16">
        <v>421</v>
      </c>
      <c r="BZ273" s="16">
        <v>64</v>
      </c>
      <c r="CA273" s="16">
        <v>123</v>
      </c>
      <c r="CB273" s="16">
        <v>156</v>
      </c>
      <c r="CC273" s="16">
        <v>111</v>
      </c>
    </row>
    <row r="274" spans="2:81" x14ac:dyDescent="0.35">
      <c r="B274" s="12" t="s">
        <v>96</v>
      </c>
      <c r="C274" s="16">
        <v>1910</v>
      </c>
      <c r="D274" s="16">
        <v>202</v>
      </c>
      <c r="E274" s="16">
        <v>325</v>
      </c>
      <c r="F274" s="16">
        <v>324</v>
      </c>
      <c r="G274" s="16">
        <v>294</v>
      </c>
      <c r="H274" s="16">
        <v>309</v>
      </c>
      <c r="I274" s="16">
        <v>457</v>
      </c>
      <c r="K274" s="16">
        <v>921</v>
      </c>
      <c r="L274" s="16">
        <v>983</v>
      </c>
      <c r="N274" s="16">
        <v>157</v>
      </c>
      <c r="O274" s="16">
        <v>52</v>
      </c>
      <c r="P274" s="16">
        <v>89</v>
      </c>
      <c r="Q274" s="16">
        <v>77</v>
      </c>
      <c r="R274" s="16">
        <v>212</v>
      </c>
      <c r="S274" s="16">
        <v>155</v>
      </c>
      <c r="T274" s="16">
        <v>140</v>
      </c>
      <c r="U274" s="16">
        <v>167</v>
      </c>
      <c r="V274" s="16">
        <v>248</v>
      </c>
      <c r="W274" s="16">
        <v>264</v>
      </c>
      <c r="X274" s="16">
        <v>165</v>
      </c>
      <c r="Y274" s="16">
        <v>180</v>
      </c>
      <c r="AA274" s="16">
        <v>514</v>
      </c>
      <c r="AB274" s="16">
        <v>496</v>
      </c>
      <c r="AC274" s="16">
        <v>419</v>
      </c>
      <c r="AD274" s="16">
        <v>477</v>
      </c>
      <c r="AF274" s="16">
        <v>25</v>
      </c>
      <c r="AG274" s="16">
        <v>96</v>
      </c>
      <c r="AH274" s="16">
        <v>115</v>
      </c>
      <c r="AI274" s="16">
        <v>117</v>
      </c>
      <c r="AJ274" s="16">
        <v>175</v>
      </c>
      <c r="AK274" s="16">
        <v>213</v>
      </c>
      <c r="AL274" s="16">
        <v>169</v>
      </c>
      <c r="AM274" s="16">
        <v>134</v>
      </c>
      <c r="AN274" s="16">
        <v>99</v>
      </c>
      <c r="AO274" s="16">
        <v>131</v>
      </c>
      <c r="AP274" s="16">
        <v>193</v>
      </c>
      <c r="AQ274" s="16">
        <v>94</v>
      </c>
      <c r="AR274" s="16">
        <v>79</v>
      </c>
      <c r="AS274" s="16">
        <v>46</v>
      </c>
      <c r="AT274" s="16">
        <v>46</v>
      </c>
      <c r="AU274" s="16">
        <v>118</v>
      </c>
      <c r="AV274" s="16">
        <v>59</v>
      </c>
      <c r="AX274" s="16">
        <v>1583</v>
      </c>
      <c r="AY274" s="16">
        <v>316</v>
      </c>
      <c r="BA274" s="16">
        <v>1241</v>
      </c>
      <c r="BB274" s="16">
        <v>669</v>
      </c>
      <c r="BD274" s="16">
        <v>490</v>
      </c>
      <c r="BE274" s="16">
        <v>410</v>
      </c>
      <c r="BF274" s="16">
        <v>226</v>
      </c>
      <c r="BG274" s="16">
        <v>430</v>
      </c>
      <c r="BH274" s="16">
        <v>237</v>
      </c>
      <c r="BI274" s="16">
        <v>51</v>
      </c>
      <c r="BJ274" s="16">
        <v>65</v>
      </c>
      <c r="BL274" s="16">
        <v>349</v>
      </c>
      <c r="BM274" s="16">
        <v>614</v>
      </c>
      <c r="BN274" s="16">
        <v>143</v>
      </c>
      <c r="BO274" s="16">
        <v>101</v>
      </c>
      <c r="BP274" s="16">
        <v>257</v>
      </c>
      <c r="BQ274" s="16">
        <v>42</v>
      </c>
      <c r="BR274" s="16">
        <v>47</v>
      </c>
      <c r="BS274" s="16">
        <v>356</v>
      </c>
      <c r="BU274" s="16">
        <v>288</v>
      </c>
      <c r="BV274" s="16">
        <v>472</v>
      </c>
      <c r="BW274" s="16">
        <v>126</v>
      </c>
      <c r="BX274" s="16">
        <v>142</v>
      </c>
      <c r="BY274" s="16">
        <v>432</v>
      </c>
      <c r="BZ274" s="16">
        <v>64</v>
      </c>
      <c r="CA274" s="16">
        <v>123</v>
      </c>
      <c r="CB274" s="16">
        <v>159</v>
      </c>
      <c r="CC274" s="16">
        <v>106</v>
      </c>
    </row>
    <row r="275" spans="2:81" x14ac:dyDescent="0.35">
      <c r="B275" s="17" t="s">
        <v>120</v>
      </c>
      <c r="C275" s="18">
        <v>0.41045975696181941</v>
      </c>
      <c r="D275" s="18">
        <v>0.37530837519934129</v>
      </c>
      <c r="E275" s="18">
        <v>0.37047240682482868</v>
      </c>
      <c r="F275" s="18">
        <v>0.46351981390682012</v>
      </c>
      <c r="G275" s="18">
        <v>0.48127469052171462</v>
      </c>
      <c r="H275" s="18">
        <v>0.45302324523402449</v>
      </c>
      <c r="I275" s="18">
        <v>0.34245361834310012</v>
      </c>
      <c r="K275" s="18">
        <v>0.38640392356643111</v>
      </c>
      <c r="L275" s="18">
        <v>0.43203466456241091</v>
      </c>
      <c r="N275" s="18">
        <v>0.37517850319031498</v>
      </c>
      <c r="O275" s="18">
        <v>0.47098281245434409</v>
      </c>
      <c r="P275" s="18">
        <v>0.43385001895504638</v>
      </c>
      <c r="Q275" s="18">
        <v>0.41569488152753431</v>
      </c>
      <c r="R275" s="18">
        <v>0.43325276190582912</v>
      </c>
      <c r="S275" s="18">
        <v>0.39744759288458498</v>
      </c>
      <c r="T275" s="18">
        <v>0.43864812566808159</v>
      </c>
      <c r="U275" s="18">
        <v>0.3805555828934406</v>
      </c>
      <c r="V275" s="18">
        <v>0.36597787486300443</v>
      </c>
      <c r="W275" s="18">
        <v>0.44326058406005969</v>
      </c>
      <c r="X275" s="18">
        <v>0.44435351035923593</v>
      </c>
      <c r="Y275" s="18">
        <v>0.3822330555095344</v>
      </c>
      <c r="AA275" s="18">
        <v>0.36278271859506822</v>
      </c>
      <c r="AB275" s="18">
        <v>0.42382685631381328</v>
      </c>
      <c r="AC275" s="18">
        <v>0.40395239268333372</v>
      </c>
      <c r="AD275" s="18">
        <v>0.45034358924860468</v>
      </c>
      <c r="AF275" s="18">
        <v>0.26422840856087182</v>
      </c>
      <c r="AG275" s="18">
        <v>0.52561362156468949</v>
      </c>
      <c r="AH275" s="18">
        <v>0.47403943829189987</v>
      </c>
      <c r="AI275" s="18">
        <v>0.42062349666148729</v>
      </c>
      <c r="AJ275" s="18">
        <v>0.40720641939012792</v>
      </c>
      <c r="AK275" s="18">
        <v>0.40351144273570738</v>
      </c>
      <c r="AL275" s="18">
        <v>0.4185369049813179</v>
      </c>
      <c r="AM275" s="18">
        <v>0.45639528834889681</v>
      </c>
      <c r="AN275" s="18">
        <v>0.31020549442022211</v>
      </c>
      <c r="AO275" s="18">
        <v>0.37955307618843498</v>
      </c>
      <c r="AP275" s="18">
        <v>0.39204758691999941</v>
      </c>
      <c r="AQ275" s="18">
        <v>0.45205871000751818</v>
      </c>
      <c r="AR275" s="18">
        <v>0.39728931390768452</v>
      </c>
      <c r="AS275" s="18">
        <v>0.44696131860173183</v>
      </c>
      <c r="AT275" s="18">
        <v>0.37966858360246208</v>
      </c>
      <c r="AU275" s="18">
        <v>0.35528595454837852</v>
      </c>
      <c r="AV275" s="18">
        <v>0.40282256866833899</v>
      </c>
      <c r="AX275" s="18">
        <v>0.4092655710087798</v>
      </c>
      <c r="AY275" s="18">
        <v>0.41797534979856488</v>
      </c>
      <c r="BA275" s="18">
        <v>0.40992511378471141</v>
      </c>
      <c r="BB275" s="18">
        <v>0.41145170033435041</v>
      </c>
      <c r="BD275" s="18">
        <v>0.43680432493202481</v>
      </c>
      <c r="BE275" s="18">
        <v>0.42533112684426749</v>
      </c>
      <c r="BF275" s="18">
        <v>0.39597814340610971</v>
      </c>
      <c r="BG275" s="18">
        <v>0.39750219426934041</v>
      </c>
      <c r="BH275" s="18">
        <v>0.37324016438933982</v>
      </c>
      <c r="BI275" s="18">
        <v>0.38344795115544578</v>
      </c>
      <c r="BJ275" s="18">
        <v>0.41120150395847421</v>
      </c>
      <c r="BL275" s="18">
        <v>0.38129381370678123</v>
      </c>
      <c r="BM275" s="18">
        <v>0.41336645625567697</v>
      </c>
      <c r="BN275" s="18">
        <v>0.36665255129329621</v>
      </c>
      <c r="BO275" s="18">
        <v>0.44483189170762061</v>
      </c>
      <c r="BP275" s="18">
        <v>0.41409091503159062</v>
      </c>
      <c r="BQ275" s="18">
        <v>0.43189210015906399</v>
      </c>
      <c r="BR275" s="18">
        <v>0.43524499807269568</v>
      </c>
      <c r="BS275" s="18">
        <v>0.43346144584499302</v>
      </c>
      <c r="BU275" s="18">
        <v>0.3752495635918851</v>
      </c>
      <c r="BV275" s="18">
        <v>0.40624272212161022</v>
      </c>
      <c r="BW275" s="18">
        <v>0.39069119432734772</v>
      </c>
      <c r="BX275" s="18">
        <v>0.37796441398019348</v>
      </c>
      <c r="BY275" s="18">
        <v>0.46254371272663519</v>
      </c>
      <c r="BZ275" s="18">
        <v>0.38906635203205242</v>
      </c>
      <c r="CA275" s="18">
        <v>0.4205728352587913</v>
      </c>
      <c r="CB275" s="18">
        <v>0.38035945908517649</v>
      </c>
      <c r="CC275" s="18">
        <v>0.42600849230138799</v>
      </c>
    </row>
    <row r="276" spans="2:81" x14ac:dyDescent="0.35">
      <c r="B276" s="17" t="s">
        <v>121</v>
      </c>
      <c r="C276" s="18">
        <v>0.3497053169769328</v>
      </c>
      <c r="D276" s="18">
        <v>0.27881400845287568</v>
      </c>
      <c r="E276" s="18">
        <v>0.34277187502820422</v>
      </c>
      <c r="F276" s="18">
        <v>0.31691564692680457</v>
      </c>
      <c r="G276" s="18">
        <v>0.32172084103039389</v>
      </c>
      <c r="H276" s="18">
        <v>0.38140571699767689</v>
      </c>
      <c r="I276" s="18">
        <v>0.40579791389748349</v>
      </c>
      <c r="K276" s="18">
        <v>0.36478473037916648</v>
      </c>
      <c r="L276" s="18">
        <v>0.33624833543824162</v>
      </c>
      <c r="N276" s="18">
        <v>0.43532961343216792</v>
      </c>
      <c r="O276" s="18">
        <v>0.35093984006154461</v>
      </c>
      <c r="P276" s="18">
        <v>0.32021488363073108</v>
      </c>
      <c r="Q276" s="18">
        <v>0.33673871787583909</v>
      </c>
      <c r="R276" s="18">
        <v>0.30269521263814753</v>
      </c>
      <c r="S276" s="18">
        <v>0.35482485837290911</v>
      </c>
      <c r="T276" s="18">
        <v>0.31610999103158971</v>
      </c>
      <c r="U276" s="18">
        <v>0.37260268809614661</v>
      </c>
      <c r="V276" s="18">
        <v>0.35275921320776482</v>
      </c>
      <c r="W276" s="18">
        <v>0.32624668250882483</v>
      </c>
      <c r="X276" s="18">
        <v>0.33566985669933952</v>
      </c>
      <c r="Y276" s="18">
        <v>0.39370219662436512</v>
      </c>
      <c r="AA276" s="18">
        <v>0.4145229519514595</v>
      </c>
      <c r="AB276" s="18">
        <v>0.33556697750457942</v>
      </c>
      <c r="AC276" s="18">
        <v>0.36906790054386052</v>
      </c>
      <c r="AD276" s="18">
        <v>0.28019848201067199</v>
      </c>
      <c r="AF276" s="18">
        <v>0.31796639396350779</v>
      </c>
      <c r="AG276" s="18">
        <v>0.22582772902923021</v>
      </c>
      <c r="AH276" s="18">
        <v>0.31634033671970507</v>
      </c>
      <c r="AI276" s="18">
        <v>0.29550949445275532</v>
      </c>
      <c r="AJ276" s="18">
        <v>0.31262558372653182</v>
      </c>
      <c r="AK276" s="18">
        <v>0.355670404594713</v>
      </c>
      <c r="AL276" s="18">
        <v>0.36274423515858861</v>
      </c>
      <c r="AM276" s="18">
        <v>0.32491881983029319</v>
      </c>
      <c r="AN276" s="18">
        <v>0.44090954729060011</v>
      </c>
      <c r="AO276" s="18">
        <v>0.42378850169057652</v>
      </c>
      <c r="AP276" s="18">
        <v>0.36046977591597318</v>
      </c>
      <c r="AQ276" s="18">
        <v>0.35259939934968942</v>
      </c>
      <c r="AR276" s="18">
        <v>0.41514268158805412</v>
      </c>
      <c r="AS276" s="18">
        <v>0.42657588693260468</v>
      </c>
      <c r="AT276" s="18">
        <v>0.34236680058363578</v>
      </c>
      <c r="AU276" s="18">
        <v>0.36891604484566443</v>
      </c>
      <c r="AV276" s="18">
        <v>0.3062227230059571</v>
      </c>
      <c r="AX276" s="18">
        <v>0.35895029744450069</v>
      </c>
      <c r="AY276" s="18">
        <v>0.30050235073504628</v>
      </c>
      <c r="BA276" s="18">
        <v>0.35875580169981558</v>
      </c>
      <c r="BB276" s="18">
        <v>0.33291361603796971</v>
      </c>
      <c r="BD276" s="18">
        <v>0.32725753335886942</v>
      </c>
      <c r="BE276" s="18">
        <v>0.34198641502219562</v>
      </c>
      <c r="BF276" s="18">
        <v>0.40269672333365769</v>
      </c>
      <c r="BG276" s="18">
        <v>0.36953540292763448</v>
      </c>
      <c r="BH276" s="18">
        <v>0.37142585475362178</v>
      </c>
      <c r="BI276" s="18">
        <v>0.31094127408258898</v>
      </c>
      <c r="BJ276" s="18">
        <v>0.20249202826501339</v>
      </c>
      <c r="BL276" s="18">
        <v>0.43685867982788013</v>
      </c>
      <c r="BM276" s="18">
        <v>0.35174632235023701</v>
      </c>
      <c r="BN276" s="18">
        <v>0.32940899332183282</v>
      </c>
      <c r="BO276" s="18">
        <v>0.29279163659444302</v>
      </c>
      <c r="BP276" s="18">
        <v>0.34580078332748537</v>
      </c>
      <c r="BQ276" s="18">
        <v>0.37447182423355352</v>
      </c>
      <c r="BR276" s="18">
        <v>0.26396604093164089</v>
      </c>
      <c r="BS276" s="18">
        <v>0.2962813981848208</v>
      </c>
      <c r="BU276" s="18">
        <v>0.42739806951142523</v>
      </c>
      <c r="BV276" s="18">
        <v>0.35164159444815601</v>
      </c>
      <c r="BW276" s="18">
        <v>0.39292712624445297</v>
      </c>
      <c r="BX276" s="18">
        <v>0.32616753148284577</v>
      </c>
      <c r="BY276" s="18">
        <v>0.32948700211591181</v>
      </c>
      <c r="BZ276" s="18">
        <v>0.27731555468425317</v>
      </c>
      <c r="CA276" s="18">
        <v>0.27299059511448681</v>
      </c>
      <c r="CB276" s="18">
        <v>0.35843295271958309</v>
      </c>
      <c r="CC276" s="18">
        <v>0.31168174297285822</v>
      </c>
    </row>
    <row r="277" spans="2:81" ht="29" x14ac:dyDescent="0.35">
      <c r="B277" s="17" t="s">
        <v>122</v>
      </c>
      <c r="C277" s="18">
        <v>0.18991456968534001</v>
      </c>
      <c r="D277" s="18">
        <v>0.21477285732882459</v>
      </c>
      <c r="E277" s="18">
        <v>0.20344514251941989</v>
      </c>
      <c r="F277" s="18">
        <v>0.167115550956213</v>
      </c>
      <c r="G277" s="18">
        <v>0.16567911014717759</v>
      </c>
      <c r="H277" s="18">
        <v>0.15096775510258381</v>
      </c>
      <c r="I277" s="18">
        <v>0.22740499745579429</v>
      </c>
      <c r="K277" s="18">
        <v>0.19911814678024611</v>
      </c>
      <c r="L277" s="18">
        <v>0.18222928516681269</v>
      </c>
      <c r="N277" s="18">
        <v>0.1151797777582042</v>
      </c>
      <c r="O277" s="18">
        <v>0.16504693177300619</v>
      </c>
      <c r="P277" s="18">
        <v>0.1984517128173654</v>
      </c>
      <c r="Q277" s="18">
        <v>0.1758186250647461</v>
      </c>
      <c r="R277" s="18">
        <v>0.2264517186376353</v>
      </c>
      <c r="S277" s="18">
        <v>0.21607434695180031</v>
      </c>
      <c r="T277" s="18">
        <v>0.20466569611638441</v>
      </c>
      <c r="U277" s="18">
        <v>0.18765204890434381</v>
      </c>
      <c r="V277" s="18">
        <v>0.1975161799662678</v>
      </c>
      <c r="W277" s="18">
        <v>0.2070737743066719</v>
      </c>
      <c r="X277" s="18">
        <v>0.15554149918591539</v>
      </c>
      <c r="Y277" s="18">
        <v>0.1850281215607536</v>
      </c>
      <c r="AA277" s="18">
        <v>0.1802381158751892</v>
      </c>
      <c r="AB277" s="18">
        <v>0.19294223347924649</v>
      </c>
      <c r="AC277" s="18">
        <v>0.17900134390948971</v>
      </c>
      <c r="AD277" s="18">
        <v>0.20706467099648071</v>
      </c>
      <c r="AF277" s="18">
        <v>0.24006360768785051</v>
      </c>
      <c r="AG277" s="18">
        <v>0.2172900996939566</v>
      </c>
      <c r="AH277" s="18">
        <v>0.15818194313328879</v>
      </c>
      <c r="AI277" s="18">
        <v>0.23472549243301211</v>
      </c>
      <c r="AJ277" s="18">
        <v>0.2166983885411953</v>
      </c>
      <c r="AK277" s="18">
        <v>0.19179110290452181</v>
      </c>
      <c r="AL277" s="18">
        <v>0.18607357999205229</v>
      </c>
      <c r="AM277" s="18">
        <v>0.1580708540813594</v>
      </c>
      <c r="AN277" s="18">
        <v>0.22113479033707709</v>
      </c>
      <c r="AO277" s="18">
        <v>0.16032719006563539</v>
      </c>
      <c r="AP277" s="18">
        <v>0.21038800031622151</v>
      </c>
      <c r="AQ277" s="18">
        <v>0.13052212249995271</v>
      </c>
      <c r="AR277" s="18">
        <v>0.14631465301940641</v>
      </c>
      <c r="AS277" s="18">
        <v>0.1033419779995832</v>
      </c>
      <c r="AT277" s="18">
        <v>0.22263306593177301</v>
      </c>
      <c r="AU277" s="18">
        <v>0.20027481961881119</v>
      </c>
      <c r="AV277" s="18">
        <v>0.21500645875120669</v>
      </c>
      <c r="AX277" s="18">
        <v>0.19234125786170431</v>
      </c>
      <c r="AY277" s="18">
        <v>0.1775519532697796</v>
      </c>
      <c r="BA277" s="18">
        <v>0.1904265267746944</v>
      </c>
      <c r="BB277" s="18">
        <v>0.18896471665522699</v>
      </c>
      <c r="BD277" s="18">
        <v>0.1936636598039129</v>
      </c>
      <c r="BE277" s="18">
        <v>0.19059479102595031</v>
      </c>
      <c r="BF277" s="18">
        <v>0.15179733929810441</v>
      </c>
      <c r="BG277" s="18">
        <v>0.18473298858174089</v>
      </c>
      <c r="BH277" s="18">
        <v>0.1992313008290458</v>
      </c>
      <c r="BI277" s="18">
        <v>0.1948022250512694</v>
      </c>
      <c r="BJ277" s="18">
        <v>0.28687769607012231</v>
      </c>
      <c r="BL277" s="18">
        <v>0.16030705585274341</v>
      </c>
      <c r="BM277" s="18">
        <v>0.1811311029898926</v>
      </c>
      <c r="BN277" s="18">
        <v>0.21575894034667811</v>
      </c>
      <c r="BO277" s="18">
        <v>0.20842155408742499</v>
      </c>
      <c r="BP277" s="18">
        <v>0.17750427832022331</v>
      </c>
      <c r="BQ277" s="18">
        <v>9.1782016941747799E-2</v>
      </c>
      <c r="BR277" s="18">
        <v>0.18104055877305389</v>
      </c>
      <c r="BS277" s="18">
        <v>0.24022970120277201</v>
      </c>
      <c r="BU277" s="18">
        <v>0.1764290475156011</v>
      </c>
      <c r="BV277" s="18">
        <v>0.18465534294234229</v>
      </c>
      <c r="BW277" s="18">
        <v>0.17090390193026259</v>
      </c>
      <c r="BX277" s="18">
        <v>0.2281692087185441</v>
      </c>
      <c r="BY277" s="18">
        <v>0.17188229943264419</v>
      </c>
      <c r="BZ277" s="18">
        <v>0.20162419397513051</v>
      </c>
      <c r="CA277" s="18">
        <v>0.27262280860342231</v>
      </c>
      <c r="CB277" s="18">
        <v>0.21280890571725061</v>
      </c>
      <c r="CC277" s="18">
        <v>0.1575260648726787</v>
      </c>
    </row>
    <row r="278" spans="2:81" x14ac:dyDescent="0.35">
      <c r="B278" s="17" t="s">
        <v>123</v>
      </c>
      <c r="C278" s="18">
        <v>3.6531701346227588E-2</v>
      </c>
      <c r="D278" s="18">
        <v>0.1110703743557678</v>
      </c>
      <c r="E278" s="18">
        <v>7.4396706172873014E-2</v>
      </c>
      <c r="F278" s="18">
        <v>3.3915222190959507E-2</v>
      </c>
      <c r="G278" s="18">
        <v>1.575554424754539E-2</v>
      </c>
      <c r="H278" s="18">
        <v>1.0866058829885641E-2</v>
      </c>
      <c r="I278" s="18">
        <v>9.2367542488981744E-3</v>
      </c>
      <c r="K278" s="18">
        <v>3.6812810546394757E-2</v>
      </c>
      <c r="L278" s="18">
        <v>3.5556661190977161E-2</v>
      </c>
      <c r="N278" s="18">
        <v>6.0942485923772882E-2</v>
      </c>
      <c r="O278" s="18">
        <v>1.3030415711105039E-2</v>
      </c>
      <c r="P278" s="18">
        <v>3.7005371518488442E-2</v>
      </c>
      <c r="Q278" s="18">
        <v>4.6344778749880342E-2</v>
      </c>
      <c r="R278" s="18">
        <v>2.69289940499708E-2</v>
      </c>
      <c r="S278" s="18">
        <v>2.340854211336578E-2</v>
      </c>
      <c r="T278" s="18">
        <v>1.291370374056904E-2</v>
      </c>
      <c r="U278" s="18">
        <v>4.4286185170825082E-2</v>
      </c>
      <c r="V278" s="18">
        <v>7.4027089362891332E-2</v>
      </c>
      <c r="W278" s="18">
        <v>1.1643949800509951E-2</v>
      </c>
      <c r="X278" s="18">
        <v>3.8859765630398412E-2</v>
      </c>
      <c r="Y278" s="18">
        <v>3.4090370513272857E-2</v>
      </c>
      <c r="AA278" s="18">
        <v>2.941484231012622E-2</v>
      </c>
      <c r="AB278" s="18">
        <v>3.3674412451237729E-2</v>
      </c>
      <c r="AC278" s="18">
        <v>3.7194560961459677E-2</v>
      </c>
      <c r="AD278" s="18">
        <v>4.6865782497396771E-2</v>
      </c>
      <c r="AF278" s="18">
        <v>0.17774158978776991</v>
      </c>
      <c r="AG278" s="18">
        <v>3.1268549712123679E-2</v>
      </c>
      <c r="AH278" s="18">
        <v>3.4738252252867502E-2</v>
      </c>
      <c r="AI278" s="18">
        <v>4.0319693319089508E-2</v>
      </c>
      <c r="AJ278" s="18">
        <v>5.2446797032593168E-2</v>
      </c>
      <c r="AK278" s="18">
        <v>3.3298298517918642E-2</v>
      </c>
      <c r="AL278" s="18">
        <v>2.6567280085973258E-2</v>
      </c>
      <c r="AM278" s="18">
        <v>3.0275885244208E-2</v>
      </c>
      <c r="AN278" s="18">
        <v>1.8329721715218249E-2</v>
      </c>
      <c r="AO278" s="18">
        <v>2.2733856630227891E-2</v>
      </c>
      <c r="AP278" s="18">
        <v>2.481833313570803E-2</v>
      </c>
      <c r="AQ278" s="18">
        <v>5.1340248057163397E-2</v>
      </c>
      <c r="AR278" s="18">
        <v>2.5122668470978118E-2</v>
      </c>
      <c r="AS278" s="18">
        <v>2.3120816466080388E-2</v>
      </c>
      <c r="AT278" s="18">
        <v>5.5331549882128857E-2</v>
      </c>
      <c r="AU278" s="18">
        <v>4.2577074494231482E-2</v>
      </c>
      <c r="AV278" s="18">
        <v>6.3768174799551783E-2</v>
      </c>
      <c r="AX278" s="18">
        <v>2.7883799079202309E-2</v>
      </c>
      <c r="AY278" s="18">
        <v>8.0989384055086516E-2</v>
      </c>
      <c r="BA278" s="18">
        <v>2.6644701108719481E-2</v>
      </c>
      <c r="BB278" s="18">
        <v>5.4875420633652992E-2</v>
      </c>
      <c r="BD278" s="18">
        <v>3.6501844307737508E-2</v>
      </c>
      <c r="BE278" s="18">
        <v>2.58784997951244E-2</v>
      </c>
      <c r="BF278" s="18">
        <v>3.6805997699113337E-2</v>
      </c>
      <c r="BG278" s="18">
        <v>3.7457696955858773E-2</v>
      </c>
      <c r="BH278" s="18">
        <v>3.2539884616137917E-2</v>
      </c>
      <c r="BI278" s="18">
        <v>0.1108085497106958</v>
      </c>
      <c r="BJ278" s="18">
        <v>5.3191018756873008E-2</v>
      </c>
      <c r="BL278" s="18">
        <v>1.5969493205147109E-2</v>
      </c>
      <c r="BM278" s="18">
        <v>4.7376916390284331E-2</v>
      </c>
      <c r="BN278" s="18">
        <v>5.8191919582560182E-2</v>
      </c>
      <c r="BO278" s="18">
        <v>3.3176238323945242E-2</v>
      </c>
      <c r="BP278" s="18">
        <v>4.009014814813E-2</v>
      </c>
      <c r="BQ278" s="18">
        <v>7.1569689495763492E-2</v>
      </c>
      <c r="BR278" s="18">
        <v>7.8468091845984675E-2</v>
      </c>
      <c r="BS278" s="18">
        <v>1.794895805228507E-2</v>
      </c>
      <c r="BU278" s="18">
        <v>1.387118782344721E-2</v>
      </c>
      <c r="BV278" s="18">
        <v>4.8987746783033227E-2</v>
      </c>
      <c r="BW278" s="18">
        <v>2.670675177086828E-2</v>
      </c>
      <c r="BX278" s="18">
        <v>4.4811601040090313E-2</v>
      </c>
      <c r="BY278" s="18">
        <v>2.4760535702496918E-2</v>
      </c>
      <c r="BZ278" s="18">
        <v>0.1120792648858694</v>
      </c>
      <c r="CA278" s="18">
        <v>2.7985178761062879E-2</v>
      </c>
      <c r="CB278" s="18">
        <v>2.4014194823282872E-2</v>
      </c>
      <c r="CC278" s="18">
        <v>7.4609661768602911E-2</v>
      </c>
    </row>
    <row r="279" spans="2:81" x14ac:dyDescent="0.35">
      <c r="B279" s="17" t="s">
        <v>124</v>
      </c>
      <c r="C279" s="18">
        <v>1.3388655029680089E-2</v>
      </c>
      <c r="D279" s="18">
        <v>2.0034384663190401E-2</v>
      </c>
      <c r="E279" s="18">
        <v>8.9138694546741001E-3</v>
      </c>
      <c r="F279" s="18">
        <v>1.8533766019202778E-2</v>
      </c>
      <c r="G279" s="18">
        <v>1.5569814053168551E-2</v>
      </c>
      <c r="H279" s="18">
        <v>3.737223835829162E-3</v>
      </c>
      <c r="I279" s="18">
        <v>1.5106716054723929E-2</v>
      </c>
      <c r="K279" s="18">
        <v>1.288038872776159E-2</v>
      </c>
      <c r="L279" s="18">
        <v>1.3931053641557599E-2</v>
      </c>
      <c r="N279" s="18">
        <v>1.3369619695539939E-2</v>
      </c>
      <c r="O279" s="18">
        <v>0</v>
      </c>
      <c r="P279" s="18">
        <v>1.0478013078368721E-2</v>
      </c>
      <c r="Q279" s="18">
        <v>2.540299678200026E-2</v>
      </c>
      <c r="R279" s="18">
        <v>1.067131276841733E-2</v>
      </c>
      <c r="S279" s="18">
        <v>8.2446596773398176E-3</v>
      </c>
      <c r="T279" s="18">
        <v>2.7662483443375262E-2</v>
      </c>
      <c r="U279" s="18">
        <v>1.490349493524384E-2</v>
      </c>
      <c r="V279" s="18">
        <v>9.7196426000716214E-3</v>
      </c>
      <c r="W279" s="18">
        <v>1.177500932393355E-2</v>
      </c>
      <c r="X279" s="18">
        <v>2.557536812511086E-2</v>
      </c>
      <c r="Y279" s="18">
        <v>4.9462557920739577E-3</v>
      </c>
      <c r="AA279" s="18">
        <v>1.3041371268156811E-2</v>
      </c>
      <c r="AB279" s="18">
        <v>1.398952025112305E-2</v>
      </c>
      <c r="AC279" s="18">
        <v>1.078380190185634E-2</v>
      </c>
      <c r="AD279" s="18">
        <v>1.5527475246845911E-2</v>
      </c>
      <c r="AF279" s="18">
        <v>0</v>
      </c>
      <c r="AG279" s="18">
        <v>0</v>
      </c>
      <c r="AH279" s="18">
        <v>1.670002960223891E-2</v>
      </c>
      <c r="AI279" s="18">
        <v>8.8218231336558046E-3</v>
      </c>
      <c r="AJ279" s="18">
        <v>1.1022811309551749E-2</v>
      </c>
      <c r="AK279" s="18">
        <v>1.572875124713927E-2</v>
      </c>
      <c r="AL279" s="18">
        <v>6.0779997820680958E-3</v>
      </c>
      <c r="AM279" s="18">
        <v>3.0339152495242761E-2</v>
      </c>
      <c r="AN279" s="18">
        <v>9.4204462368823998E-3</v>
      </c>
      <c r="AO279" s="18">
        <v>1.359737542512534E-2</v>
      </c>
      <c r="AP279" s="18">
        <v>1.2276303712097821E-2</v>
      </c>
      <c r="AQ279" s="18">
        <v>1.347952008567635E-2</v>
      </c>
      <c r="AR279" s="18">
        <v>1.6130683013876799E-2</v>
      </c>
      <c r="AS279" s="18">
        <v>0</v>
      </c>
      <c r="AT279" s="18">
        <v>0</v>
      </c>
      <c r="AU279" s="18">
        <v>3.2946106492914649E-2</v>
      </c>
      <c r="AV279" s="18">
        <v>1.2180074774945621E-2</v>
      </c>
      <c r="AX279" s="18">
        <v>1.155907460581289E-2</v>
      </c>
      <c r="AY279" s="18">
        <v>2.2980962141522759E-2</v>
      </c>
      <c r="BA279" s="18">
        <v>1.4247856632059051E-2</v>
      </c>
      <c r="BB279" s="18">
        <v>1.1794546338799949E-2</v>
      </c>
      <c r="BD279" s="18">
        <v>5.7726375974553826E-3</v>
      </c>
      <c r="BE279" s="18">
        <v>1.620916731246199E-2</v>
      </c>
      <c r="BF279" s="18">
        <v>1.272179626301497E-2</v>
      </c>
      <c r="BG279" s="18">
        <v>1.077171726542525E-2</v>
      </c>
      <c r="BH279" s="18">
        <v>2.3562795411854701E-2</v>
      </c>
      <c r="BI279" s="18">
        <v>0</v>
      </c>
      <c r="BJ279" s="18">
        <v>4.6237752949517222E-2</v>
      </c>
      <c r="BL279" s="18">
        <v>5.5709574074479648E-3</v>
      </c>
      <c r="BM279" s="18">
        <v>6.3792020139091079E-3</v>
      </c>
      <c r="BN279" s="18">
        <v>2.99875954556326E-2</v>
      </c>
      <c r="BO279" s="18">
        <v>2.0778679286566262E-2</v>
      </c>
      <c r="BP279" s="18">
        <v>2.25138751725707E-2</v>
      </c>
      <c r="BQ279" s="18">
        <v>3.028436916987132E-2</v>
      </c>
      <c r="BR279" s="18">
        <v>4.1280310376624697E-2</v>
      </c>
      <c r="BS279" s="18">
        <v>1.2078496715129229E-2</v>
      </c>
      <c r="BU279" s="18">
        <v>7.0521315576415481E-3</v>
      </c>
      <c r="BV279" s="18">
        <v>8.4725937048582868E-3</v>
      </c>
      <c r="BW279" s="18">
        <v>1.8771025727068371E-2</v>
      </c>
      <c r="BX279" s="18">
        <v>2.2887244778326321E-2</v>
      </c>
      <c r="BY279" s="18">
        <v>1.132645002231167E-2</v>
      </c>
      <c r="BZ279" s="18">
        <v>1.9914634422694481E-2</v>
      </c>
      <c r="CA279" s="18">
        <v>5.8285822622367936E-3</v>
      </c>
      <c r="CB279" s="18">
        <v>2.4384487654706969E-2</v>
      </c>
      <c r="CC279" s="18">
        <v>3.0174038084472148E-2</v>
      </c>
    </row>
    <row r="281" spans="2:81" ht="101.5" x14ac:dyDescent="0.35">
      <c r="B281" s="14" t="s">
        <v>126</v>
      </c>
    </row>
    <row r="282" spans="2:81" x14ac:dyDescent="0.35">
      <c r="B282" s="15" t="s">
        <v>17</v>
      </c>
    </row>
    <row r="283" spans="2:81" x14ac:dyDescent="0.35">
      <c r="B283" s="11" t="s">
        <v>95</v>
      </c>
      <c r="C283" s="16">
        <v>1906</v>
      </c>
      <c r="D283" s="16">
        <v>245</v>
      </c>
      <c r="E283" s="16">
        <v>322</v>
      </c>
      <c r="F283" s="16">
        <v>330</v>
      </c>
      <c r="G283" s="16">
        <v>336</v>
      </c>
      <c r="H283" s="16">
        <v>276</v>
      </c>
      <c r="I283" s="16">
        <v>397</v>
      </c>
      <c r="K283" s="16">
        <v>942</v>
      </c>
      <c r="L283" s="16">
        <v>959</v>
      </c>
      <c r="N283" s="16">
        <v>158</v>
      </c>
      <c r="O283" s="16">
        <v>63</v>
      </c>
      <c r="P283" s="16">
        <v>96</v>
      </c>
      <c r="Q283" s="16">
        <v>78</v>
      </c>
      <c r="R283" s="16">
        <v>211</v>
      </c>
      <c r="S283" s="16">
        <v>156</v>
      </c>
      <c r="T283" s="16">
        <v>138</v>
      </c>
      <c r="U283" s="16">
        <v>178</v>
      </c>
      <c r="V283" s="16">
        <v>270</v>
      </c>
      <c r="W283" s="16">
        <v>232</v>
      </c>
      <c r="X283" s="16">
        <v>160</v>
      </c>
      <c r="Y283" s="16">
        <v>166</v>
      </c>
      <c r="AA283" s="16">
        <v>527</v>
      </c>
      <c r="AB283" s="16">
        <v>481</v>
      </c>
      <c r="AC283" s="16">
        <v>429</v>
      </c>
      <c r="AD283" s="16">
        <v>463</v>
      </c>
      <c r="AF283" s="16">
        <v>27</v>
      </c>
      <c r="AG283" s="16">
        <v>98</v>
      </c>
      <c r="AH283" s="16">
        <v>113</v>
      </c>
      <c r="AI283" s="16">
        <v>112</v>
      </c>
      <c r="AJ283" s="16">
        <v>174</v>
      </c>
      <c r="AK283" s="16">
        <v>207</v>
      </c>
      <c r="AL283" s="16">
        <v>170</v>
      </c>
      <c r="AM283" s="16">
        <v>133</v>
      </c>
      <c r="AN283" s="16">
        <v>100</v>
      </c>
      <c r="AO283" s="16">
        <v>131</v>
      </c>
      <c r="AP283" s="16">
        <v>193</v>
      </c>
      <c r="AQ283" s="16">
        <v>93</v>
      </c>
      <c r="AR283" s="16">
        <v>79</v>
      </c>
      <c r="AS283" s="16">
        <v>47</v>
      </c>
      <c r="AT283" s="16">
        <v>48</v>
      </c>
      <c r="AU283" s="16">
        <v>122</v>
      </c>
      <c r="AV283" s="16">
        <v>59</v>
      </c>
      <c r="AX283" s="16">
        <v>1557</v>
      </c>
      <c r="AY283" s="16">
        <v>338</v>
      </c>
      <c r="BA283" s="16">
        <v>1221</v>
      </c>
      <c r="BB283" s="16">
        <v>685</v>
      </c>
      <c r="BD283" s="16">
        <v>474</v>
      </c>
      <c r="BE283" s="16">
        <v>416</v>
      </c>
      <c r="BF283" s="16">
        <v>224</v>
      </c>
      <c r="BG283" s="16">
        <v>439</v>
      </c>
      <c r="BH283" s="16">
        <v>242</v>
      </c>
      <c r="BI283" s="16">
        <v>51</v>
      </c>
      <c r="BJ283" s="16">
        <v>60</v>
      </c>
      <c r="BL283" s="16">
        <v>334</v>
      </c>
      <c r="BM283" s="16">
        <v>619</v>
      </c>
      <c r="BN283" s="16">
        <v>136</v>
      </c>
      <c r="BO283" s="16">
        <v>105</v>
      </c>
      <c r="BP283" s="16">
        <v>257</v>
      </c>
      <c r="BQ283" s="16">
        <v>42</v>
      </c>
      <c r="BR283" s="16">
        <v>49</v>
      </c>
      <c r="BS283" s="16">
        <v>364</v>
      </c>
      <c r="BU283" s="16">
        <v>279</v>
      </c>
      <c r="BV283" s="16">
        <v>479</v>
      </c>
      <c r="BW283" s="16">
        <v>122</v>
      </c>
      <c r="BX283" s="16">
        <v>151</v>
      </c>
      <c r="BY283" s="16">
        <v>421</v>
      </c>
      <c r="BZ283" s="16">
        <v>64</v>
      </c>
      <c r="CA283" s="16">
        <v>123</v>
      </c>
      <c r="CB283" s="16">
        <v>156</v>
      </c>
      <c r="CC283" s="16">
        <v>111</v>
      </c>
    </row>
    <row r="284" spans="2:81" x14ac:dyDescent="0.35">
      <c r="B284" s="12" t="s">
        <v>96</v>
      </c>
      <c r="C284" s="16">
        <v>1910</v>
      </c>
      <c r="D284" s="16">
        <v>202</v>
      </c>
      <c r="E284" s="16">
        <v>325</v>
      </c>
      <c r="F284" s="16">
        <v>324</v>
      </c>
      <c r="G284" s="16">
        <v>294</v>
      </c>
      <c r="H284" s="16">
        <v>309</v>
      </c>
      <c r="I284" s="16">
        <v>457</v>
      </c>
      <c r="K284" s="16">
        <v>921</v>
      </c>
      <c r="L284" s="16">
        <v>983</v>
      </c>
      <c r="N284" s="16">
        <v>157</v>
      </c>
      <c r="O284" s="16">
        <v>52</v>
      </c>
      <c r="P284" s="16">
        <v>89</v>
      </c>
      <c r="Q284" s="16">
        <v>77</v>
      </c>
      <c r="R284" s="16">
        <v>212</v>
      </c>
      <c r="S284" s="16">
        <v>155</v>
      </c>
      <c r="T284" s="16">
        <v>140</v>
      </c>
      <c r="U284" s="16">
        <v>167</v>
      </c>
      <c r="V284" s="16">
        <v>248</v>
      </c>
      <c r="W284" s="16">
        <v>264</v>
      </c>
      <c r="X284" s="16">
        <v>165</v>
      </c>
      <c r="Y284" s="16">
        <v>180</v>
      </c>
      <c r="AA284" s="16">
        <v>514</v>
      </c>
      <c r="AB284" s="16">
        <v>496</v>
      </c>
      <c r="AC284" s="16">
        <v>419</v>
      </c>
      <c r="AD284" s="16">
        <v>477</v>
      </c>
      <c r="AF284" s="16">
        <v>25</v>
      </c>
      <c r="AG284" s="16">
        <v>96</v>
      </c>
      <c r="AH284" s="16">
        <v>115</v>
      </c>
      <c r="AI284" s="16">
        <v>117</v>
      </c>
      <c r="AJ284" s="16">
        <v>175</v>
      </c>
      <c r="AK284" s="16">
        <v>213</v>
      </c>
      <c r="AL284" s="16">
        <v>169</v>
      </c>
      <c r="AM284" s="16">
        <v>134</v>
      </c>
      <c r="AN284" s="16">
        <v>99</v>
      </c>
      <c r="AO284" s="16">
        <v>131</v>
      </c>
      <c r="AP284" s="16">
        <v>193</v>
      </c>
      <c r="AQ284" s="16">
        <v>94</v>
      </c>
      <c r="AR284" s="16">
        <v>79</v>
      </c>
      <c r="AS284" s="16">
        <v>46</v>
      </c>
      <c r="AT284" s="16">
        <v>46</v>
      </c>
      <c r="AU284" s="16">
        <v>118</v>
      </c>
      <c r="AV284" s="16">
        <v>59</v>
      </c>
      <c r="AX284" s="16">
        <v>1583</v>
      </c>
      <c r="AY284" s="16">
        <v>316</v>
      </c>
      <c r="BA284" s="16">
        <v>1241</v>
      </c>
      <c r="BB284" s="16">
        <v>669</v>
      </c>
      <c r="BD284" s="16">
        <v>490</v>
      </c>
      <c r="BE284" s="16">
        <v>410</v>
      </c>
      <c r="BF284" s="16">
        <v>226</v>
      </c>
      <c r="BG284" s="16">
        <v>430</v>
      </c>
      <c r="BH284" s="16">
        <v>237</v>
      </c>
      <c r="BI284" s="16">
        <v>51</v>
      </c>
      <c r="BJ284" s="16">
        <v>65</v>
      </c>
      <c r="BL284" s="16">
        <v>349</v>
      </c>
      <c r="BM284" s="16">
        <v>614</v>
      </c>
      <c r="BN284" s="16">
        <v>143</v>
      </c>
      <c r="BO284" s="16">
        <v>101</v>
      </c>
      <c r="BP284" s="16">
        <v>257</v>
      </c>
      <c r="BQ284" s="16">
        <v>42</v>
      </c>
      <c r="BR284" s="16">
        <v>47</v>
      </c>
      <c r="BS284" s="16">
        <v>356</v>
      </c>
      <c r="BU284" s="16">
        <v>288</v>
      </c>
      <c r="BV284" s="16">
        <v>472</v>
      </c>
      <c r="BW284" s="16">
        <v>126</v>
      </c>
      <c r="BX284" s="16">
        <v>142</v>
      </c>
      <c r="BY284" s="16">
        <v>432</v>
      </c>
      <c r="BZ284" s="16">
        <v>64</v>
      </c>
      <c r="CA284" s="16">
        <v>123</v>
      </c>
      <c r="CB284" s="16">
        <v>159</v>
      </c>
      <c r="CC284" s="16">
        <v>106</v>
      </c>
    </row>
    <row r="285" spans="2:81" x14ac:dyDescent="0.35">
      <c r="B285" s="17" t="s">
        <v>120</v>
      </c>
      <c r="C285" s="18">
        <v>0.3891474040195107</v>
      </c>
      <c r="D285" s="18">
        <v>0.30019436503412011</v>
      </c>
      <c r="E285" s="18">
        <v>0.45916475276693208</v>
      </c>
      <c r="F285" s="18">
        <v>0.4495449608496449</v>
      </c>
      <c r="G285" s="18">
        <v>0.38692722302767962</v>
      </c>
      <c r="H285" s="18">
        <v>0.36886947234249717</v>
      </c>
      <c r="I285" s="18">
        <v>0.3509981757765438</v>
      </c>
      <c r="K285" s="18">
        <v>0.36953181017186998</v>
      </c>
      <c r="L285" s="18">
        <v>0.40748523031935341</v>
      </c>
      <c r="N285" s="18">
        <v>0.37575238844316178</v>
      </c>
      <c r="O285" s="18">
        <v>0.35107843093198893</v>
      </c>
      <c r="P285" s="18">
        <v>0.33909382705764912</v>
      </c>
      <c r="Q285" s="18">
        <v>0.34143721884691031</v>
      </c>
      <c r="R285" s="18">
        <v>0.3927782238736649</v>
      </c>
      <c r="S285" s="18">
        <v>0.35591820570199462</v>
      </c>
      <c r="T285" s="18">
        <v>0.45628462599978509</v>
      </c>
      <c r="U285" s="18">
        <v>0.40612258048653299</v>
      </c>
      <c r="V285" s="18">
        <v>0.41253382977269593</v>
      </c>
      <c r="W285" s="18">
        <v>0.3764653648477338</v>
      </c>
      <c r="X285" s="18">
        <v>0.42859922336180151</v>
      </c>
      <c r="Y285" s="18">
        <v>0.36357236642239021</v>
      </c>
      <c r="AA285" s="18">
        <v>0.43185081498694933</v>
      </c>
      <c r="AB285" s="18">
        <v>0.40611697592391949</v>
      </c>
      <c r="AC285" s="18">
        <v>0.37993391841012131</v>
      </c>
      <c r="AD285" s="18">
        <v>0.33267293233716999</v>
      </c>
      <c r="AF285" s="18">
        <v>0.29471078947648738</v>
      </c>
      <c r="AG285" s="18">
        <v>0.36403714601708498</v>
      </c>
      <c r="AH285" s="18">
        <v>0.39964866245718639</v>
      </c>
      <c r="AI285" s="18">
        <v>0.37914530100000482</v>
      </c>
      <c r="AJ285" s="18">
        <v>0.38422646382862818</v>
      </c>
      <c r="AK285" s="18">
        <v>0.39784661063099708</v>
      </c>
      <c r="AL285" s="18">
        <v>0.35188969447205531</v>
      </c>
      <c r="AM285" s="18">
        <v>0.38331071319238808</v>
      </c>
      <c r="AN285" s="18">
        <v>0.33851619158167162</v>
      </c>
      <c r="AO285" s="18">
        <v>0.31431303765834889</v>
      </c>
      <c r="AP285" s="18">
        <v>0.38716076337583549</v>
      </c>
      <c r="AQ285" s="18">
        <v>0.44140012769738562</v>
      </c>
      <c r="AR285" s="18">
        <v>0.40773402741907178</v>
      </c>
      <c r="AS285" s="18">
        <v>0.51967979378531071</v>
      </c>
      <c r="AT285" s="18">
        <v>0.49589631164299242</v>
      </c>
      <c r="AU285" s="18">
        <v>0.51874125501415425</v>
      </c>
      <c r="AV285" s="18">
        <v>0.27959153410980392</v>
      </c>
      <c r="AX285" s="18">
        <v>0.38467604649338671</v>
      </c>
      <c r="AY285" s="18">
        <v>0.41517988101365128</v>
      </c>
      <c r="BA285" s="18">
        <v>0.39837537077396079</v>
      </c>
      <c r="BB285" s="18">
        <v>0.37202641406594023</v>
      </c>
      <c r="BD285" s="18">
        <v>0.37634233722937821</v>
      </c>
      <c r="BE285" s="18">
        <v>0.3968920353562721</v>
      </c>
      <c r="BF285" s="18">
        <v>0.30071393830653398</v>
      </c>
      <c r="BG285" s="18">
        <v>0.41108546657439199</v>
      </c>
      <c r="BH285" s="18">
        <v>0.43894055491452028</v>
      </c>
      <c r="BI285" s="18">
        <v>0.52106663318443158</v>
      </c>
      <c r="BJ285" s="18">
        <v>0.31308324429619638</v>
      </c>
      <c r="BL285" s="18">
        <v>0.36263162872322502</v>
      </c>
      <c r="BM285" s="18">
        <v>0.4385121693760814</v>
      </c>
      <c r="BN285" s="18">
        <v>0.34897143202439918</v>
      </c>
      <c r="BO285" s="18">
        <v>0.30564374012508799</v>
      </c>
      <c r="BP285" s="18">
        <v>0.38034102064418762</v>
      </c>
      <c r="BQ285" s="18">
        <v>0.33355941796889699</v>
      </c>
      <c r="BR285" s="18">
        <v>0.31619204512277338</v>
      </c>
      <c r="BS285" s="18">
        <v>0.39251028296569468</v>
      </c>
      <c r="BU285" s="18">
        <v>0.41267917148663918</v>
      </c>
      <c r="BV285" s="18">
        <v>0.43124815477935219</v>
      </c>
      <c r="BW285" s="18">
        <v>0.42080372650776537</v>
      </c>
      <c r="BX285" s="18">
        <v>0.36811962241335372</v>
      </c>
      <c r="BY285" s="18">
        <v>0.40118910280633191</v>
      </c>
      <c r="BZ285" s="18">
        <v>0.32617228332216608</v>
      </c>
      <c r="CA285" s="18">
        <v>0.32902479942244239</v>
      </c>
      <c r="CB285" s="18">
        <v>0.33208793146198351</v>
      </c>
      <c r="CC285" s="18">
        <v>0.27166101023001848</v>
      </c>
    </row>
    <row r="286" spans="2:81" x14ac:dyDescent="0.35">
      <c r="B286" s="17" t="s">
        <v>121</v>
      </c>
      <c r="C286" s="18">
        <v>0.39018232057387209</v>
      </c>
      <c r="D286" s="18">
        <v>0.35688804022578691</v>
      </c>
      <c r="E286" s="18">
        <v>0.34386083995676142</v>
      </c>
      <c r="F286" s="18">
        <v>0.33747718308247382</v>
      </c>
      <c r="G286" s="18">
        <v>0.42319104835576687</v>
      </c>
      <c r="H286" s="18">
        <v>0.44062235990397691</v>
      </c>
      <c r="I286" s="18">
        <v>0.41986538362466591</v>
      </c>
      <c r="K286" s="18">
        <v>0.41033769858346347</v>
      </c>
      <c r="L286" s="18">
        <v>0.37219612982409961</v>
      </c>
      <c r="N286" s="18">
        <v>0.43432806955774389</v>
      </c>
      <c r="O286" s="18">
        <v>0.43446123856836721</v>
      </c>
      <c r="P286" s="18">
        <v>0.34326817282557698</v>
      </c>
      <c r="Q286" s="18">
        <v>0.33707100619865021</v>
      </c>
      <c r="R286" s="18">
        <v>0.40734906139933941</v>
      </c>
      <c r="S286" s="18">
        <v>0.37716043054978082</v>
      </c>
      <c r="T286" s="18">
        <v>0.35060824688428738</v>
      </c>
      <c r="U286" s="18">
        <v>0.40498768434078541</v>
      </c>
      <c r="V286" s="18">
        <v>0.40358903096177212</v>
      </c>
      <c r="W286" s="18">
        <v>0.39223435321580707</v>
      </c>
      <c r="X286" s="18">
        <v>0.3965208937673898</v>
      </c>
      <c r="Y286" s="18">
        <v>0.36554842399982068</v>
      </c>
      <c r="AA286" s="18">
        <v>0.38480148961337729</v>
      </c>
      <c r="AB286" s="18">
        <v>0.40635538045162811</v>
      </c>
      <c r="AC286" s="18">
        <v>0.40501615585460538</v>
      </c>
      <c r="AD286" s="18">
        <v>0.36537020378216689</v>
      </c>
      <c r="AF286" s="18">
        <v>0.39235878751289899</v>
      </c>
      <c r="AG286" s="18">
        <v>0.28886841998730078</v>
      </c>
      <c r="AH286" s="18">
        <v>0.34444628698317808</v>
      </c>
      <c r="AI286" s="18">
        <v>0.41708558794252021</v>
      </c>
      <c r="AJ286" s="18">
        <v>0.38158721308509391</v>
      </c>
      <c r="AK286" s="18">
        <v>0.35446205347146231</v>
      </c>
      <c r="AL286" s="18">
        <v>0.39897044871658471</v>
      </c>
      <c r="AM286" s="18">
        <v>0.44528504203437158</v>
      </c>
      <c r="AN286" s="18">
        <v>0.40764231092845432</v>
      </c>
      <c r="AO286" s="18">
        <v>0.47495048449836591</v>
      </c>
      <c r="AP286" s="18">
        <v>0.41281798651297941</v>
      </c>
      <c r="AQ286" s="18">
        <v>0.42618027985833912</v>
      </c>
      <c r="AR286" s="18">
        <v>0.45648749011297751</v>
      </c>
      <c r="AS286" s="18">
        <v>0.35883294654615799</v>
      </c>
      <c r="AT286" s="18">
        <v>0.346609148913257</v>
      </c>
      <c r="AU286" s="18">
        <v>0.3250545524354525</v>
      </c>
      <c r="AV286" s="18">
        <v>0.34342390359372288</v>
      </c>
      <c r="AX286" s="18">
        <v>0.39789068274707667</v>
      </c>
      <c r="AY286" s="18">
        <v>0.35305049505154701</v>
      </c>
      <c r="BA286" s="18">
        <v>0.39073268038689279</v>
      </c>
      <c r="BB286" s="18">
        <v>0.38916121754215272</v>
      </c>
      <c r="BD286" s="18">
        <v>0.37345428903592481</v>
      </c>
      <c r="BE286" s="18">
        <v>0.42445594496586903</v>
      </c>
      <c r="BF286" s="18">
        <v>0.43029764667957859</v>
      </c>
      <c r="BG286" s="18">
        <v>0.39337912201300329</v>
      </c>
      <c r="BH286" s="18">
        <v>0.40094168900432309</v>
      </c>
      <c r="BI286" s="18">
        <v>0.25904408022147479</v>
      </c>
      <c r="BJ286" s="18">
        <v>0.2021038021969972</v>
      </c>
      <c r="BL286" s="18">
        <v>0.45419791865346187</v>
      </c>
      <c r="BM286" s="18">
        <v>0.39488141668537458</v>
      </c>
      <c r="BN286" s="18">
        <v>0.34223875252068697</v>
      </c>
      <c r="BO286" s="18">
        <v>0.41182447850950288</v>
      </c>
      <c r="BP286" s="18">
        <v>0.38056204899047219</v>
      </c>
      <c r="BQ286" s="18">
        <v>0.37923960729058659</v>
      </c>
      <c r="BR286" s="18">
        <v>0.30267588705874532</v>
      </c>
      <c r="BS286" s="18">
        <v>0.35223083021485452</v>
      </c>
      <c r="BU286" s="18">
        <v>0.44484494270270791</v>
      </c>
      <c r="BV286" s="18">
        <v>0.37907565138094562</v>
      </c>
      <c r="BW286" s="18">
        <v>0.35564110082262562</v>
      </c>
      <c r="BX286" s="18">
        <v>0.35012228347438212</v>
      </c>
      <c r="BY286" s="18">
        <v>0.39426808837247351</v>
      </c>
      <c r="BZ286" s="18">
        <v>0.29755797966111242</v>
      </c>
      <c r="CA286" s="18">
        <v>0.35647427718025487</v>
      </c>
      <c r="CB286" s="18">
        <v>0.38951698298548082</v>
      </c>
      <c r="CC286" s="18">
        <v>0.46545595142640689</v>
      </c>
    </row>
    <row r="287" spans="2:81" ht="29" x14ac:dyDescent="0.35">
      <c r="B287" s="17" t="s">
        <v>122</v>
      </c>
      <c r="C287" s="18">
        <v>0.17596855386442439</v>
      </c>
      <c r="D287" s="18">
        <v>0.254230242830148</v>
      </c>
      <c r="E287" s="18">
        <v>0.15419486318105119</v>
      </c>
      <c r="F287" s="18">
        <v>0.14433694427297511</v>
      </c>
      <c r="G287" s="18">
        <v>0.15025585560142371</v>
      </c>
      <c r="H287" s="18">
        <v>0.15953201376711229</v>
      </c>
      <c r="I287" s="18">
        <v>0.20694324841512651</v>
      </c>
      <c r="K287" s="18">
        <v>0.17736575830688669</v>
      </c>
      <c r="L287" s="18">
        <v>0.17447324488532651</v>
      </c>
      <c r="N287" s="18">
        <v>0.13268047862573831</v>
      </c>
      <c r="O287" s="18">
        <v>0.18611725842932231</v>
      </c>
      <c r="P287" s="18">
        <v>0.24690506839600779</v>
      </c>
      <c r="Q287" s="18">
        <v>0.21564648090400229</v>
      </c>
      <c r="R287" s="18">
        <v>0.18754543808179699</v>
      </c>
      <c r="S287" s="18">
        <v>0.21493266547367529</v>
      </c>
      <c r="T287" s="18">
        <v>0.1516146070667754</v>
      </c>
      <c r="U287" s="18">
        <v>0.15082440657915261</v>
      </c>
      <c r="V287" s="18">
        <v>0.1469798432999733</v>
      </c>
      <c r="W287" s="18">
        <v>0.18342752946868479</v>
      </c>
      <c r="X287" s="18">
        <v>0.1212352114386286</v>
      </c>
      <c r="Y287" s="18">
        <v>0.23300099260870549</v>
      </c>
      <c r="AA287" s="18">
        <v>0.15027644777279939</v>
      </c>
      <c r="AB287" s="18">
        <v>0.14522310308397521</v>
      </c>
      <c r="AC287" s="18">
        <v>0.17478901064460151</v>
      </c>
      <c r="AD287" s="18">
        <v>0.2379908730034726</v>
      </c>
      <c r="AF287" s="18">
        <v>0.27455048268100701</v>
      </c>
      <c r="AG287" s="18">
        <v>0.24297449873817539</v>
      </c>
      <c r="AH287" s="18">
        <v>0.16952393684504949</v>
      </c>
      <c r="AI287" s="18">
        <v>0.17748777692119139</v>
      </c>
      <c r="AJ287" s="18">
        <v>0.1888825918864489</v>
      </c>
      <c r="AK287" s="18">
        <v>0.18928710878943009</v>
      </c>
      <c r="AL287" s="18">
        <v>0.1962424277308617</v>
      </c>
      <c r="AM287" s="18">
        <v>0.15414451874927479</v>
      </c>
      <c r="AN287" s="18">
        <v>0.21664631320840369</v>
      </c>
      <c r="AO287" s="18">
        <v>0.19141546855186969</v>
      </c>
      <c r="AP287" s="18">
        <v>0.159362690561582</v>
      </c>
      <c r="AQ287" s="18">
        <v>7.0967403355750205E-2</v>
      </c>
      <c r="AR287" s="18">
        <v>0.1117407886651481</v>
      </c>
      <c r="AS287" s="18">
        <v>9.9525656307675944E-2</v>
      </c>
      <c r="AT287" s="18">
        <v>0.1032073810614511</v>
      </c>
      <c r="AU287" s="18">
        <v>0.1410865114301072</v>
      </c>
      <c r="AV287" s="18">
        <v>0.33097644514157221</v>
      </c>
      <c r="AX287" s="18">
        <v>0.17811576138707291</v>
      </c>
      <c r="AY287" s="18">
        <v>0.1676968529079178</v>
      </c>
      <c r="BA287" s="18">
        <v>0.16775248062372411</v>
      </c>
      <c r="BB287" s="18">
        <v>0.19121214014457591</v>
      </c>
      <c r="BD287" s="18">
        <v>0.20796787964042071</v>
      </c>
      <c r="BE287" s="18">
        <v>0.1493547975542743</v>
      </c>
      <c r="BF287" s="18">
        <v>0.21565846145991319</v>
      </c>
      <c r="BG287" s="18">
        <v>0.15400787572060259</v>
      </c>
      <c r="BH287" s="18">
        <v>0.11637635734360779</v>
      </c>
      <c r="BI287" s="18">
        <v>0.1627572145494568</v>
      </c>
      <c r="BJ287" s="18">
        <v>0.33894441237096767</v>
      </c>
      <c r="BL287" s="18">
        <v>0.16400566330371039</v>
      </c>
      <c r="BM287" s="18">
        <v>0.12669607890461701</v>
      </c>
      <c r="BN287" s="18">
        <v>0.26508442673922511</v>
      </c>
      <c r="BO287" s="18">
        <v>0.20876296237192341</v>
      </c>
      <c r="BP287" s="18">
        <v>0.1827129354110329</v>
      </c>
      <c r="BQ287" s="18">
        <v>0.14103626710186759</v>
      </c>
      <c r="BR287" s="18">
        <v>0.30273804897071638</v>
      </c>
      <c r="BS287" s="18">
        <v>0.20996723625399311</v>
      </c>
      <c r="BU287" s="18">
        <v>0.12240387399546331</v>
      </c>
      <c r="BV287" s="18">
        <v>0.1446496389916033</v>
      </c>
      <c r="BW287" s="18">
        <v>0.20478414694254049</v>
      </c>
      <c r="BX287" s="18">
        <v>0.21855755219297771</v>
      </c>
      <c r="BY287" s="18">
        <v>0.1596861663264996</v>
      </c>
      <c r="BZ287" s="18">
        <v>0.247076095713785</v>
      </c>
      <c r="CA287" s="18">
        <v>0.26863870073580742</v>
      </c>
      <c r="CB287" s="18">
        <v>0.20865628572978989</v>
      </c>
      <c r="CC287" s="18">
        <v>0.2369137585829855</v>
      </c>
    </row>
    <row r="288" spans="2:81" x14ac:dyDescent="0.35">
      <c r="B288" s="17" t="s">
        <v>123</v>
      </c>
      <c r="C288" s="18">
        <v>3.006946623555172E-2</v>
      </c>
      <c r="D288" s="18">
        <v>5.5724888097334689E-2</v>
      </c>
      <c r="E288" s="18">
        <v>3.3312028309358623E-2</v>
      </c>
      <c r="F288" s="18">
        <v>5.2581930339331708E-2</v>
      </c>
      <c r="G288" s="18">
        <v>2.760391510279572E-2</v>
      </c>
      <c r="H288" s="18">
        <v>1.5151352936359601E-2</v>
      </c>
      <c r="I288" s="18">
        <v>1.21311330471901E-2</v>
      </c>
      <c r="K288" s="18">
        <v>2.8069971033127371E-2</v>
      </c>
      <c r="L288" s="18">
        <v>3.1199406777397121E-2</v>
      </c>
      <c r="N288" s="18">
        <v>4.2648167191280888E-2</v>
      </c>
      <c r="O288" s="18">
        <v>1.3030415711105039E-2</v>
      </c>
      <c r="P288" s="18">
        <v>6.0995141354744813E-2</v>
      </c>
      <c r="Q288" s="18">
        <v>6.9021905187025792E-2</v>
      </c>
      <c r="R288" s="18">
        <v>1.2327276645198809E-2</v>
      </c>
      <c r="S288" s="18">
        <v>4.3744038597209482E-2</v>
      </c>
      <c r="T288" s="18">
        <v>2.120465170059711E-2</v>
      </c>
      <c r="U288" s="18">
        <v>2.7484452426084671E-2</v>
      </c>
      <c r="V288" s="18">
        <v>2.7898502949732951E-2</v>
      </c>
      <c r="W288" s="18">
        <v>2.788351940525427E-2</v>
      </c>
      <c r="X288" s="18">
        <v>2.9027141970983241E-2</v>
      </c>
      <c r="Y288" s="18">
        <v>1.763350972681629E-2</v>
      </c>
      <c r="AA288" s="18">
        <v>2.70375160327983E-2</v>
      </c>
      <c r="AB288" s="18">
        <v>2.694264909085237E-2</v>
      </c>
      <c r="AC288" s="18">
        <v>2.5772684839505081E-2</v>
      </c>
      <c r="AD288" s="18">
        <v>4.0589743096702872E-2</v>
      </c>
      <c r="AF288" s="18">
        <v>0</v>
      </c>
      <c r="AG288" s="18">
        <v>9.6662460917993756E-2</v>
      </c>
      <c r="AH288" s="18">
        <v>6.2827056449394597E-2</v>
      </c>
      <c r="AI288" s="18">
        <v>8.6838931035559726E-3</v>
      </c>
      <c r="AJ288" s="18">
        <v>2.811694090440027E-2</v>
      </c>
      <c r="AK288" s="18">
        <v>3.9927965567059867E-2</v>
      </c>
      <c r="AL288" s="18">
        <v>4.6819429298430401E-2</v>
      </c>
      <c r="AM288" s="18">
        <v>0</v>
      </c>
      <c r="AN288" s="18">
        <v>3.719518428147011E-2</v>
      </c>
      <c r="AO288" s="18">
        <v>1.324427936531907E-2</v>
      </c>
      <c r="AP288" s="18">
        <v>1.874557193159293E-2</v>
      </c>
      <c r="AQ288" s="18">
        <v>2.385526895249478E-2</v>
      </c>
      <c r="AR288" s="18">
        <v>2.4037693802802601E-2</v>
      </c>
      <c r="AS288" s="18">
        <v>2.196160336085554E-2</v>
      </c>
      <c r="AT288" s="18">
        <v>3.4442148540911731E-2</v>
      </c>
      <c r="AU288" s="18">
        <v>1.511768112028627E-2</v>
      </c>
      <c r="AV288" s="18">
        <v>1.656986864291091E-2</v>
      </c>
      <c r="AX288" s="18">
        <v>2.6858086405193809E-2</v>
      </c>
      <c r="AY288" s="18">
        <v>4.1278417343721049E-2</v>
      </c>
      <c r="BA288" s="18">
        <v>2.949794500119074E-2</v>
      </c>
      <c r="BB288" s="18">
        <v>3.1129830839382561E-2</v>
      </c>
      <c r="BD288" s="18">
        <v>2.977186217301531E-2</v>
      </c>
      <c r="BE288" s="18">
        <v>1.2039271587329011E-2</v>
      </c>
      <c r="BF288" s="18">
        <v>4.0183031671289497E-2</v>
      </c>
      <c r="BG288" s="18">
        <v>3.0512434387596231E-2</v>
      </c>
      <c r="BH288" s="18">
        <v>2.2489621350974771E-2</v>
      </c>
      <c r="BI288" s="18">
        <v>5.7132072044636772E-2</v>
      </c>
      <c r="BJ288" s="18">
        <v>0.1149161006163649</v>
      </c>
      <c r="BL288" s="18">
        <v>1.553484411963676E-2</v>
      </c>
      <c r="BM288" s="18">
        <v>2.6939520247518452E-2</v>
      </c>
      <c r="BN288" s="18">
        <v>1.3717793260056101E-2</v>
      </c>
      <c r="BO288" s="18">
        <v>5.5215311958464193E-2</v>
      </c>
      <c r="BP288" s="18">
        <v>4.4490763646071088E-2</v>
      </c>
      <c r="BQ288" s="18">
        <v>9.1317105745757396E-2</v>
      </c>
      <c r="BR288" s="18">
        <v>1.849775309920295E-2</v>
      </c>
      <c r="BS288" s="18">
        <v>3.3061299578899181E-2</v>
      </c>
      <c r="BU288" s="18">
        <v>2.007201181518968E-2</v>
      </c>
      <c r="BV288" s="18">
        <v>3.020157564031006E-2</v>
      </c>
      <c r="BW288" s="18">
        <v>0</v>
      </c>
      <c r="BX288" s="18">
        <v>3.1793940900976113E-2</v>
      </c>
      <c r="BY288" s="18">
        <v>3.5261816456018107E-2</v>
      </c>
      <c r="BZ288" s="18">
        <v>7.6223449069481558E-2</v>
      </c>
      <c r="CA288" s="18">
        <v>3.3086224542358558E-2</v>
      </c>
      <c r="CB288" s="18">
        <v>3.7961006977308413E-2</v>
      </c>
      <c r="CC288" s="18">
        <v>2.5969279760588951E-2</v>
      </c>
    </row>
    <row r="289" spans="2:81" x14ac:dyDescent="0.35">
      <c r="B289" s="17" t="s">
        <v>124</v>
      </c>
      <c r="C289" s="18">
        <v>1.4632255306641039E-2</v>
      </c>
      <c r="D289" s="18">
        <v>3.2962463812610213E-2</v>
      </c>
      <c r="E289" s="18">
        <v>9.4675157858968243E-3</v>
      </c>
      <c r="F289" s="18">
        <v>1.6058981455574509E-2</v>
      </c>
      <c r="G289" s="18">
        <v>1.202195791233425E-2</v>
      </c>
      <c r="H289" s="18">
        <v>1.5824801050053908E-2</v>
      </c>
      <c r="I289" s="18">
        <v>1.0062059136473751E-2</v>
      </c>
      <c r="K289" s="18">
        <v>1.4694761904652459E-2</v>
      </c>
      <c r="L289" s="18">
        <v>1.4645988193823321E-2</v>
      </c>
      <c r="N289" s="18">
        <v>1.459089618207496E-2</v>
      </c>
      <c r="O289" s="18">
        <v>1.531265635921642E-2</v>
      </c>
      <c r="P289" s="18">
        <v>9.7377903660213587E-3</v>
      </c>
      <c r="Q289" s="18">
        <v>3.6823388863411688E-2</v>
      </c>
      <c r="R289" s="18">
        <v>0</v>
      </c>
      <c r="S289" s="18">
        <v>8.2446596773398176E-3</v>
      </c>
      <c r="T289" s="18">
        <v>2.0287868348555119E-2</v>
      </c>
      <c r="U289" s="18">
        <v>1.0580876167444299E-2</v>
      </c>
      <c r="V289" s="18">
        <v>8.9987930158257623E-3</v>
      </c>
      <c r="W289" s="18">
        <v>1.998923306252012E-2</v>
      </c>
      <c r="X289" s="18">
        <v>2.4617529461196969E-2</v>
      </c>
      <c r="Y289" s="18">
        <v>2.0244707242267249E-2</v>
      </c>
      <c r="AA289" s="18">
        <v>6.0337315940756286E-3</v>
      </c>
      <c r="AB289" s="18">
        <v>1.536189144962471E-2</v>
      </c>
      <c r="AC289" s="18">
        <v>1.4488230251166811E-2</v>
      </c>
      <c r="AD289" s="18">
        <v>2.3376247780487691E-2</v>
      </c>
      <c r="AF289" s="18">
        <v>3.8379940329606538E-2</v>
      </c>
      <c r="AG289" s="18">
        <v>7.4574743394449127E-3</v>
      </c>
      <c r="AH289" s="18">
        <v>2.3554057265191469E-2</v>
      </c>
      <c r="AI289" s="18">
        <v>1.7597441032727638E-2</v>
      </c>
      <c r="AJ289" s="18">
        <v>1.7186790295428769E-2</v>
      </c>
      <c r="AK289" s="18">
        <v>1.8476261541050521E-2</v>
      </c>
      <c r="AL289" s="18">
        <v>6.0779997820680958E-3</v>
      </c>
      <c r="AM289" s="18">
        <v>1.7259726023965759E-2</v>
      </c>
      <c r="AN289" s="18">
        <v>0</v>
      </c>
      <c r="AO289" s="18">
        <v>6.076729926096593E-3</v>
      </c>
      <c r="AP289" s="18">
        <v>2.1912987618009989E-2</v>
      </c>
      <c r="AQ289" s="18">
        <v>3.7596920136030262E-2</v>
      </c>
      <c r="AR289" s="18">
        <v>0</v>
      </c>
      <c r="AS289" s="18">
        <v>0</v>
      </c>
      <c r="AT289" s="18">
        <v>1.9845009841387699E-2</v>
      </c>
      <c r="AU289" s="18">
        <v>0</v>
      </c>
      <c r="AV289" s="18">
        <v>2.9438248511990291E-2</v>
      </c>
      <c r="AX289" s="18">
        <v>1.245942296726989E-2</v>
      </c>
      <c r="AY289" s="18">
        <v>2.2794353683163019E-2</v>
      </c>
      <c r="BA289" s="18">
        <v>1.3641523214231611E-2</v>
      </c>
      <c r="BB289" s="18">
        <v>1.6470397407948669E-2</v>
      </c>
      <c r="BD289" s="18">
        <v>1.246363192126103E-2</v>
      </c>
      <c r="BE289" s="18">
        <v>1.7257950536255551E-2</v>
      </c>
      <c r="BF289" s="18">
        <v>1.314692188268477E-2</v>
      </c>
      <c r="BG289" s="18">
        <v>1.1015101304405851E-2</v>
      </c>
      <c r="BH289" s="18">
        <v>2.125177738657413E-2</v>
      </c>
      <c r="BI289" s="18">
        <v>0</v>
      </c>
      <c r="BJ289" s="18">
        <v>3.0952440519473792E-2</v>
      </c>
      <c r="BL289" s="18">
        <v>3.629945199965802E-3</v>
      </c>
      <c r="BM289" s="18">
        <v>1.297081478640855E-2</v>
      </c>
      <c r="BN289" s="18">
        <v>2.99875954556326E-2</v>
      </c>
      <c r="BO289" s="18">
        <v>1.8553507035021739E-2</v>
      </c>
      <c r="BP289" s="18">
        <v>1.189323130823634E-2</v>
      </c>
      <c r="BQ289" s="18">
        <v>5.4847601892891673E-2</v>
      </c>
      <c r="BR289" s="18">
        <v>5.9896265748561897E-2</v>
      </c>
      <c r="BS289" s="18">
        <v>1.2230350986558629E-2</v>
      </c>
      <c r="BU289" s="18">
        <v>0</v>
      </c>
      <c r="BV289" s="18">
        <v>1.4824979207788681E-2</v>
      </c>
      <c r="BW289" s="18">
        <v>1.8771025727068371E-2</v>
      </c>
      <c r="BX289" s="18">
        <v>3.1406601018310373E-2</v>
      </c>
      <c r="BY289" s="18">
        <v>9.5948260386767691E-3</v>
      </c>
      <c r="BZ289" s="18">
        <v>5.2970192233454977E-2</v>
      </c>
      <c r="CA289" s="18">
        <v>1.2775998119136701E-2</v>
      </c>
      <c r="CB289" s="18">
        <v>3.1777792845437351E-2</v>
      </c>
      <c r="CC289" s="18">
        <v>0</v>
      </c>
    </row>
    <row r="291" spans="2:81" ht="101.5" x14ac:dyDescent="0.35">
      <c r="B291" s="14" t="s">
        <v>127</v>
      </c>
    </row>
    <row r="292" spans="2:81" x14ac:dyDescent="0.35">
      <c r="B292" s="15" t="s">
        <v>17</v>
      </c>
    </row>
    <row r="293" spans="2:81" x14ac:dyDescent="0.35">
      <c r="B293" s="11" t="s">
        <v>95</v>
      </c>
      <c r="C293" s="16">
        <v>1906</v>
      </c>
      <c r="D293" s="16">
        <v>245</v>
      </c>
      <c r="E293" s="16">
        <v>322</v>
      </c>
      <c r="F293" s="16">
        <v>330</v>
      </c>
      <c r="G293" s="16">
        <v>336</v>
      </c>
      <c r="H293" s="16">
        <v>276</v>
      </c>
      <c r="I293" s="16">
        <v>397</v>
      </c>
      <c r="K293" s="16">
        <v>942</v>
      </c>
      <c r="L293" s="16">
        <v>959</v>
      </c>
      <c r="N293" s="16">
        <v>158</v>
      </c>
      <c r="O293" s="16">
        <v>63</v>
      </c>
      <c r="P293" s="16">
        <v>96</v>
      </c>
      <c r="Q293" s="16">
        <v>78</v>
      </c>
      <c r="R293" s="16">
        <v>211</v>
      </c>
      <c r="S293" s="16">
        <v>156</v>
      </c>
      <c r="T293" s="16">
        <v>138</v>
      </c>
      <c r="U293" s="16">
        <v>178</v>
      </c>
      <c r="V293" s="16">
        <v>270</v>
      </c>
      <c r="W293" s="16">
        <v>232</v>
      </c>
      <c r="X293" s="16">
        <v>160</v>
      </c>
      <c r="Y293" s="16">
        <v>166</v>
      </c>
      <c r="AA293" s="16">
        <v>527</v>
      </c>
      <c r="AB293" s="16">
        <v>481</v>
      </c>
      <c r="AC293" s="16">
        <v>429</v>
      </c>
      <c r="AD293" s="16">
        <v>463</v>
      </c>
      <c r="AF293" s="16">
        <v>27</v>
      </c>
      <c r="AG293" s="16">
        <v>98</v>
      </c>
      <c r="AH293" s="16">
        <v>113</v>
      </c>
      <c r="AI293" s="16">
        <v>112</v>
      </c>
      <c r="AJ293" s="16">
        <v>174</v>
      </c>
      <c r="AK293" s="16">
        <v>207</v>
      </c>
      <c r="AL293" s="16">
        <v>170</v>
      </c>
      <c r="AM293" s="16">
        <v>133</v>
      </c>
      <c r="AN293" s="16">
        <v>100</v>
      </c>
      <c r="AO293" s="16">
        <v>131</v>
      </c>
      <c r="AP293" s="16">
        <v>193</v>
      </c>
      <c r="AQ293" s="16">
        <v>93</v>
      </c>
      <c r="AR293" s="16">
        <v>79</v>
      </c>
      <c r="AS293" s="16">
        <v>47</v>
      </c>
      <c r="AT293" s="16">
        <v>48</v>
      </c>
      <c r="AU293" s="16">
        <v>122</v>
      </c>
      <c r="AV293" s="16">
        <v>59</v>
      </c>
      <c r="AX293" s="16">
        <v>1557</v>
      </c>
      <c r="AY293" s="16">
        <v>338</v>
      </c>
      <c r="BA293" s="16">
        <v>1221</v>
      </c>
      <c r="BB293" s="16">
        <v>685</v>
      </c>
      <c r="BD293" s="16">
        <v>474</v>
      </c>
      <c r="BE293" s="16">
        <v>416</v>
      </c>
      <c r="BF293" s="16">
        <v>224</v>
      </c>
      <c r="BG293" s="16">
        <v>439</v>
      </c>
      <c r="BH293" s="16">
        <v>242</v>
      </c>
      <c r="BI293" s="16">
        <v>51</v>
      </c>
      <c r="BJ293" s="16">
        <v>60</v>
      </c>
      <c r="BL293" s="16">
        <v>334</v>
      </c>
      <c r="BM293" s="16">
        <v>619</v>
      </c>
      <c r="BN293" s="16">
        <v>136</v>
      </c>
      <c r="BO293" s="16">
        <v>105</v>
      </c>
      <c r="BP293" s="16">
        <v>257</v>
      </c>
      <c r="BQ293" s="16">
        <v>42</v>
      </c>
      <c r="BR293" s="16">
        <v>49</v>
      </c>
      <c r="BS293" s="16">
        <v>364</v>
      </c>
      <c r="BU293" s="16">
        <v>279</v>
      </c>
      <c r="BV293" s="16">
        <v>479</v>
      </c>
      <c r="BW293" s="16">
        <v>122</v>
      </c>
      <c r="BX293" s="16">
        <v>151</v>
      </c>
      <c r="BY293" s="16">
        <v>421</v>
      </c>
      <c r="BZ293" s="16">
        <v>64</v>
      </c>
      <c r="CA293" s="16">
        <v>123</v>
      </c>
      <c r="CB293" s="16">
        <v>156</v>
      </c>
      <c r="CC293" s="16">
        <v>111</v>
      </c>
    </row>
    <row r="294" spans="2:81" x14ac:dyDescent="0.35">
      <c r="B294" s="12" t="s">
        <v>96</v>
      </c>
      <c r="C294" s="16">
        <v>1910</v>
      </c>
      <c r="D294" s="16">
        <v>202</v>
      </c>
      <c r="E294" s="16">
        <v>325</v>
      </c>
      <c r="F294" s="16">
        <v>324</v>
      </c>
      <c r="G294" s="16">
        <v>294</v>
      </c>
      <c r="H294" s="16">
        <v>309</v>
      </c>
      <c r="I294" s="16">
        <v>457</v>
      </c>
      <c r="K294" s="16">
        <v>921</v>
      </c>
      <c r="L294" s="16">
        <v>983</v>
      </c>
      <c r="N294" s="16">
        <v>157</v>
      </c>
      <c r="O294" s="16">
        <v>52</v>
      </c>
      <c r="P294" s="16">
        <v>89</v>
      </c>
      <c r="Q294" s="16">
        <v>77</v>
      </c>
      <c r="R294" s="16">
        <v>212</v>
      </c>
      <c r="S294" s="16">
        <v>155</v>
      </c>
      <c r="T294" s="16">
        <v>140</v>
      </c>
      <c r="U294" s="16">
        <v>167</v>
      </c>
      <c r="V294" s="16">
        <v>248</v>
      </c>
      <c r="W294" s="16">
        <v>264</v>
      </c>
      <c r="X294" s="16">
        <v>165</v>
      </c>
      <c r="Y294" s="16">
        <v>180</v>
      </c>
      <c r="AA294" s="16">
        <v>514</v>
      </c>
      <c r="AB294" s="16">
        <v>496</v>
      </c>
      <c r="AC294" s="16">
        <v>419</v>
      </c>
      <c r="AD294" s="16">
        <v>477</v>
      </c>
      <c r="AF294" s="16">
        <v>25</v>
      </c>
      <c r="AG294" s="16">
        <v>96</v>
      </c>
      <c r="AH294" s="16">
        <v>115</v>
      </c>
      <c r="AI294" s="16">
        <v>117</v>
      </c>
      <c r="AJ294" s="16">
        <v>175</v>
      </c>
      <c r="AK294" s="16">
        <v>213</v>
      </c>
      <c r="AL294" s="16">
        <v>169</v>
      </c>
      <c r="AM294" s="16">
        <v>134</v>
      </c>
      <c r="AN294" s="16">
        <v>99</v>
      </c>
      <c r="AO294" s="16">
        <v>131</v>
      </c>
      <c r="AP294" s="16">
        <v>193</v>
      </c>
      <c r="AQ294" s="16">
        <v>94</v>
      </c>
      <c r="AR294" s="16">
        <v>79</v>
      </c>
      <c r="AS294" s="16">
        <v>46</v>
      </c>
      <c r="AT294" s="16">
        <v>46</v>
      </c>
      <c r="AU294" s="16">
        <v>118</v>
      </c>
      <c r="AV294" s="16">
        <v>59</v>
      </c>
      <c r="AX294" s="16">
        <v>1583</v>
      </c>
      <c r="AY294" s="16">
        <v>316</v>
      </c>
      <c r="BA294" s="16">
        <v>1241</v>
      </c>
      <c r="BB294" s="16">
        <v>669</v>
      </c>
      <c r="BD294" s="16">
        <v>490</v>
      </c>
      <c r="BE294" s="16">
        <v>410</v>
      </c>
      <c r="BF294" s="16">
        <v>226</v>
      </c>
      <c r="BG294" s="16">
        <v>430</v>
      </c>
      <c r="BH294" s="16">
        <v>237</v>
      </c>
      <c r="BI294" s="16">
        <v>51</v>
      </c>
      <c r="BJ294" s="16">
        <v>65</v>
      </c>
      <c r="BL294" s="16">
        <v>349</v>
      </c>
      <c r="BM294" s="16">
        <v>614</v>
      </c>
      <c r="BN294" s="16">
        <v>143</v>
      </c>
      <c r="BO294" s="16">
        <v>101</v>
      </c>
      <c r="BP294" s="16">
        <v>257</v>
      </c>
      <c r="BQ294" s="16">
        <v>42</v>
      </c>
      <c r="BR294" s="16">
        <v>47</v>
      </c>
      <c r="BS294" s="16">
        <v>356</v>
      </c>
      <c r="BU294" s="16">
        <v>288</v>
      </c>
      <c r="BV294" s="16">
        <v>472</v>
      </c>
      <c r="BW294" s="16">
        <v>126</v>
      </c>
      <c r="BX294" s="16">
        <v>142</v>
      </c>
      <c r="BY294" s="16">
        <v>432</v>
      </c>
      <c r="BZ294" s="16">
        <v>64</v>
      </c>
      <c r="CA294" s="16">
        <v>123</v>
      </c>
      <c r="CB294" s="16">
        <v>159</v>
      </c>
      <c r="CC294" s="16">
        <v>106</v>
      </c>
    </row>
    <row r="295" spans="2:81" x14ac:dyDescent="0.35">
      <c r="B295" s="17" t="s">
        <v>120</v>
      </c>
      <c r="C295" s="18">
        <v>0.36232787746077549</v>
      </c>
      <c r="D295" s="18">
        <v>0.2281143067681653</v>
      </c>
      <c r="E295" s="18">
        <v>0.36753613906011118</v>
      </c>
      <c r="F295" s="18">
        <v>0.40357986940499518</v>
      </c>
      <c r="G295" s="18">
        <v>0.39437440576408189</v>
      </c>
      <c r="H295" s="18">
        <v>0.39172609940802938</v>
      </c>
      <c r="I295" s="18">
        <v>0.34820356612106101</v>
      </c>
      <c r="K295" s="18">
        <v>0.32763510191667611</v>
      </c>
      <c r="L295" s="18">
        <v>0.39466040725641061</v>
      </c>
      <c r="N295" s="18">
        <v>0.392022469170202</v>
      </c>
      <c r="O295" s="18">
        <v>0.3390476780736304</v>
      </c>
      <c r="P295" s="18">
        <v>0.32881095955764428</v>
      </c>
      <c r="Q295" s="18">
        <v>0.39452648841552301</v>
      </c>
      <c r="R295" s="18">
        <v>0.35171612909979411</v>
      </c>
      <c r="S295" s="18">
        <v>0.32896943104675092</v>
      </c>
      <c r="T295" s="18">
        <v>0.49158266217077867</v>
      </c>
      <c r="U295" s="18">
        <v>0.34203579122789018</v>
      </c>
      <c r="V295" s="18">
        <v>0.37346150530630418</v>
      </c>
      <c r="W295" s="18">
        <v>0.31993255192991288</v>
      </c>
      <c r="X295" s="18">
        <v>0.32889752322499582</v>
      </c>
      <c r="Y295" s="18">
        <v>0.38295502636042661</v>
      </c>
      <c r="AA295" s="18">
        <v>0.37103977335732552</v>
      </c>
      <c r="AB295" s="18">
        <v>0.36905901476844027</v>
      </c>
      <c r="AC295" s="18">
        <v>0.35429389620745411</v>
      </c>
      <c r="AD295" s="18">
        <v>0.35461293832643692</v>
      </c>
      <c r="AF295" s="18">
        <v>0.24947437554481289</v>
      </c>
      <c r="AG295" s="18">
        <v>0.34807058261851692</v>
      </c>
      <c r="AH295" s="18">
        <v>0.4053199049540715</v>
      </c>
      <c r="AI295" s="18">
        <v>0.27239760782737138</v>
      </c>
      <c r="AJ295" s="18">
        <v>0.32134916042219058</v>
      </c>
      <c r="AK295" s="18">
        <v>0.34404481662965869</v>
      </c>
      <c r="AL295" s="18">
        <v>0.38748538084041823</v>
      </c>
      <c r="AM295" s="18">
        <v>0.35777463364881179</v>
      </c>
      <c r="AN295" s="18">
        <v>0.28321448685657991</v>
      </c>
      <c r="AO295" s="18">
        <v>0.4061531750631962</v>
      </c>
      <c r="AP295" s="18">
        <v>0.37720683978007491</v>
      </c>
      <c r="AQ295" s="18">
        <v>0.33463239244081999</v>
      </c>
      <c r="AR295" s="18">
        <v>0.43786781301720729</v>
      </c>
      <c r="AS295" s="18">
        <v>0.45452091852698429</v>
      </c>
      <c r="AT295" s="18">
        <v>0.34146340949740439</v>
      </c>
      <c r="AU295" s="18">
        <v>0.47052360495587869</v>
      </c>
      <c r="AV295" s="18">
        <v>0.31149197287571612</v>
      </c>
      <c r="AX295" s="18">
        <v>0.3605766079580322</v>
      </c>
      <c r="AY295" s="18">
        <v>0.37688176385915823</v>
      </c>
      <c r="BA295" s="18">
        <v>0.37924549557214321</v>
      </c>
      <c r="BB295" s="18">
        <v>0.33093999132828728</v>
      </c>
      <c r="BD295" s="18">
        <v>0.35750338658139841</v>
      </c>
      <c r="BE295" s="18">
        <v>0.35513653997698619</v>
      </c>
      <c r="BF295" s="18">
        <v>0.30355700148405379</v>
      </c>
      <c r="BG295" s="18">
        <v>0.37200258542779341</v>
      </c>
      <c r="BH295" s="18">
        <v>0.41362873125223998</v>
      </c>
      <c r="BI295" s="18">
        <v>0.447483101665959</v>
      </c>
      <c r="BJ295" s="18">
        <v>0.32989632593882617</v>
      </c>
      <c r="BL295" s="18">
        <v>0.35832860452450388</v>
      </c>
      <c r="BM295" s="18">
        <v>0.42621772481539832</v>
      </c>
      <c r="BN295" s="18">
        <v>0.3243907984576892</v>
      </c>
      <c r="BO295" s="18">
        <v>0.31552524542398408</v>
      </c>
      <c r="BP295" s="18">
        <v>0.32196586038507979</v>
      </c>
      <c r="BQ295" s="18">
        <v>0.48035400241796139</v>
      </c>
      <c r="BR295" s="18">
        <v>0.27919673805465012</v>
      </c>
      <c r="BS295" s="18">
        <v>0.3109140085127467</v>
      </c>
      <c r="BU295" s="18">
        <v>0.38637737881049999</v>
      </c>
      <c r="BV295" s="18">
        <v>0.423148908607062</v>
      </c>
      <c r="BW295" s="18">
        <v>0.33357678841957777</v>
      </c>
      <c r="BX295" s="18">
        <v>0.29850101423193959</v>
      </c>
      <c r="BY295" s="18">
        <v>0.38357964062079641</v>
      </c>
      <c r="BZ295" s="18">
        <v>0.29990606871516712</v>
      </c>
      <c r="CA295" s="18">
        <v>0.28012866800480718</v>
      </c>
      <c r="CB295" s="18">
        <v>0.25871578236163811</v>
      </c>
      <c r="CC295" s="18">
        <v>0.34735570283822581</v>
      </c>
    </row>
    <row r="296" spans="2:81" x14ac:dyDescent="0.35">
      <c r="B296" s="17" t="s">
        <v>121</v>
      </c>
      <c r="C296" s="18">
        <v>0.41855381831464261</v>
      </c>
      <c r="D296" s="18">
        <v>0.40581383314458502</v>
      </c>
      <c r="E296" s="18">
        <v>0.39935296241221241</v>
      </c>
      <c r="F296" s="18">
        <v>0.37202648643483499</v>
      </c>
      <c r="G296" s="18">
        <v>0.41899676602108882</v>
      </c>
      <c r="H296" s="18">
        <v>0.47046342688908488</v>
      </c>
      <c r="I296" s="18">
        <v>0.43544582827626199</v>
      </c>
      <c r="K296" s="18">
        <v>0.4279875802658718</v>
      </c>
      <c r="L296" s="18">
        <v>0.40969826798444259</v>
      </c>
      <c r="N296" s="18">
        <v>0.42947588592762331</v>
      </c>
      <c r="O296" s="18">
        <v>0.38585205674334161</v>
      </c>
      <c r="P296" s="18">
        <v>0.46483199041683532</v>
      </c>
      <c r="Q296" s="18">
        <v>0.33797213700661688</v>
      </c>
      <c r="R296" s="18">
        <v>0.44626766463057799</v>
      </c>
      <c r="S296" s="18">
        <v>0.40682368220585891</v>
      </c>
      <c r="T296" s="18">
        <v>0.31013947983989831</v>
      </c>
      <c r="U296" s="18">
        <v>0.44664638929832973</v>
      </c>
      <c r="V296" s="18">
        <v>0.40028171926348871</v>
      </c>
      <c r="W296" s="18">
        <v>0.45617024946221241</v>
      </c>
      <c r="X296" s="18">
        <v>0.47497101274098719</v>
      </c>
      <c r="Y296" s="18">
        <v>0.38407003500833681</v>
      </c>
      <c r="AA296" s="18">
        <v>0.4611586440552744</v>
      </c>
      <c r="AB296" s="18">
        <v>0.41586998137655062</v>
      </c>
      <c r="AC296" s="18">
        <v>0.43712617673495863</v>
      </c>
      <c r="AD296" s="18">
        <v>0.35842049375829471</v>
      </c>
      <c r="AF296" s="18">
        <v>0.31485910364918351</v>
      </c>
      <c r="AG296" s="18">
        <v>0.32802946719827031</v>
      </c>
      <c r="AH296" s="18">
        <v>0.38267975913798469</v>
      </c>
      <c r="AI296" s="18">
        <v>0.46543730797562588</v>
      </c>
      <c r="AJ296" s="18">
        <v>0.47047213741051369</v>
      </c>
      <c r="AK296" s="18">
        <v>0.44976215145943071</v>
      </c>
      <c r="AL296" s="18">
        <v>0.34864438158130168</v>
      </c>
      <c r="AM296" s="18">
        <v>0.42378086445350249</v>
      </c>
      <c r="AN296" s="18">
        <v>0.49556999358551912</v>
      </c>
      <c r="AO296" s="18">
        <v>0.42322466219810279</v>
      </c>
      <c r="AP296" s="18">
        <v>0.41899816328102701</v>
      </c>
      <c r="AQ296" s="18">
        <v>0.47817464730513298</v>
      </c>
      <c r="AR296" s="18">
        <v>0.39696794097450638</v>
      </c>
      <c r="AS296" s="18">
        <v>0.39974658488786119</v>
      </c>
      <c r="AT296" s="18">
        <v>0.4294980714859849</v>
      </c>
      <c r="AU296" s="18">
        <v>0.41206894932936411</v>
      </c>
      <c r="AV296" s="18">
        <v>0.32039835620764429</v>
      </c>
      <c r="AX296" s="18">
        <v>0.43032167833297302</v>
      </c>
      <c r="AY296" s="18">
        <v>0.35539300296732768</v>
      </c>
      <c r="BA296" s="18">
        <v>0.42404354925109028</v>
      </c>
      <c r="BB296" s="18">
        <v>0.40836851631781818</v>
      </c>
      <c r="BD296" s="18">
        <v>0.4107212046772587</v>
      </c>
      <c r="BE296" s="18">
        <v>0.44078004840542079</v>
      </c>
      <c r="BF296" s="18">
        <v>0.41587342434132879</v>
      </c>
      <c r="BG296" s="18">
        <v>0.43424180317562427</v>
      </c>
      <c r="BH296" s="18">
        <v>0.4145369803213303</v>
      </c>
      <c r="BI296" s="18">
        <v>0.32312504039805168</v>
      </c>
      <c r="BJ296" s="18">
        <v>0.33200506397263918</v>
      </c>
      <c r="BL296" s="18">
        <v>0.42664819945011601</v>
      </c>
      <c r="BM296" s="18">
        <v>0.40853740808335393</v>
      </c>
      <c r="BN296" s="18">
        <v>0.46223856530042029</v>
      </c>
      <c r="BO296" s="18">
        <v>0.43614977897786988</v>
      </c>
      <c r="BP296" s="18">
        <v>0.45588758325074852</v>
      </c>
      <c r="BQ296" s="18">
        <v>0.30239470377245697</v>
      </c>
      <c r="BR296" s="18">
        <v>0.29184528672069898</v>
      </c>
      <c r="BS296" s="18">
        <v>0.40886871175244038</v>
      </c>
      <c r="BU296" s="18">
        <v>0.44016217206216712</v>
      </c>
      <c r="BV296" s="18">
        <v>0.38797944228436743</v>
      </c>
      <c r="BW296" s="18">
        <v>0.48619480400526782</v>
      </c>
      <c r="BX296" s="18">
        <v>0.44535612366102728</v>
      </c>
      <c r="BY296" s="18">
        <v>0.42282946674555111</v>
      </c>
      <c r="BZ296" s="18">
        <v>0.34905423320905538</v>
      </c>
      <c r="CA296" s="18">
        <v>0.40813552118663571</v>
      </c>
      <c r="CB296" s="18">
        <v>0.43723698601621519</v>
      </c>
      <c r="CC296" s="18">
        <v>0.38768476444545169</v>
      </c>
    </row>
    <row r="297" spans="2:81" ht="29" x14ac:dyDescent="0.35">
      <c r="B297" s="17" t="s">
        <v>122</v>
      </c>
      <c r="C297" s="18">
        <v>0.1695421393215506</v>
      </c>
      <c r="D297" s="18">
        <v>0.2496424126265003</v>
      </c>
      <c r="E297" s="18">
        <v>0.19521437231310709</v>
      </c>
      <c r="F297" s="18">
        <v>0.15644948327687999</v>
      </c>
      <c r="G297" s="18">
        <v>0.14359601139408851</v>
      </c>
      <c r="H297" s="18">
        <v>0.10981062370482959</v>
      </c>
      <c r="I297" s="18">
        <v>0.18225061937580231</v>
      </c>
      <c r="K297" s="18">
        <v>0.1897218596573475</v>
      </c>
      <c r="L297" s="18">
        <v>0.15147161281619381</v>
      </c>
      <c r="N297" s="18">
        <v>0.14613050082974041</v>
      </c>
      <c r="O297" s="18">
        <v>0.21461848447304019</v>
      </c>
      <c r="P297" s="18">
        <v>0.16696957839512319</v>
      </c>
      <c r="Q297" s="18">
        <v>0.2046195126244014</v>
      </c>
      <c r="R297" s="18">
        <v>0.15256185852371659</v>
      </c>
      <c r="S297" s="18">
        <v>0.237788074183366</v>
      </c>
      <c r="T297" s="18">
        <v>0.14253961028225931</v>
      </c>
      <c r="U297" s="18">
        <v>0.15294514830526221</v>
      </c>
      <c r="V297" s="18">
        <v>0.17037369510667599</v>
      </c>
      <c r="W297" s="18">
        <v>0.16803774969804</v>
      </c>
      <c r="X297" s="18">
        <v>0.1601801850001526</v>
      </c>
      <c r="Y297" s="18">
        <v>0.17048175985244851</v>
      </c>
      <c r="AA297" s="18">
        <v>0.13030761157213269</v>
      </c>
      <c r="AB297" s="18">
        <v>0.17515158934536301</v>
      </c>
      <c r="AC297" s="18">
        <v>0.16231375304636081</v>
      </c>
      <c r="AD297" s="18">
        <v>0.21246756196661759</v>
      </c>
      <c r="AF297" s="18">
        <v>0.3195158981960553</v>
      </c>
      <c r="AG297" s="18">
        <v>0.25279412447532101</v>
      </c>
      <c r="AH297" s="18">
        <v>0.11065974863067971</v>
      </c>
      <c r="AI297" s="18">
        <v>0.2129983924611476</v>
      </c>
      <c r="AJ297" s="18">
        <v>0.17119955455281519</v>
      </c>
      <c r="AK297" s="18">
        <v>0.1606567207490589</v>
      </c>
      <c r="AL297" s="18">
        <v>0.19809638581912539</v>
      </c>
      <c r="AM297" s="18">
        <v>0.17780111121215489</v>
      </c>
      <c r="AN297" s="18">
        <v>0.18120250483198819</v>
      </c>
      <c r="AO297" s="18">
        <v>0.1499238259431119</v>
      </c>
      <c r="AP297" s="18">
        <v>0.17303965143766509</v>
      </c>
      <c r="AQ297" s="18">
        <v>0.13184084479323349</v>
      </c>
      <c r="AR297" s="18">
        <v>0.1287898526507133</v>
      </c>
      <c r="AS297" s="18">
        <v>8.1404671323798847E-2</v>
      </c>
      <c r="AT297" s="18">
        <v>0.169950467856093</v>
      </c>
      <c r="AU297" s="18">
        <v>7.8045898887285789E-2</v>
      </c>
      <c r="AV297" s="18">
        <v>0.30429940740586398</v>
      </c>
      <c r="AX297" s="18">
        <v>0.1665007997449966</v>
      </c>
      <c r="AY297" s="18">
        <v>0.18746772342590681</v>
      </c>
      <c r="BA297" s="18">
        <v>0.15021863569104529</v>
      </c>
      <c r="BB297" s="18">
        <v>0.20539375434455909</v>
      </c>
      <c r="BD297" s="18">
        <v>0.19437412413785329</v>
      </c>
      <c r="BE297" s="18">
        <v>0.17289445936395689</v>
      </c>
      <c r="BF297" s="18">
        <v>0.18441742975902259</v>
      </c>
      <c r="BG297" s="18">
        <v>0.15704759767711809</v>
      </c>
      <c r="BH297" s="18">
        <v>0.12394051442814789</v>
      </c>
      <c r="BI297" s="18">
        <v>0.12881063749740751</v>
      </c>
      <c r="BJ297" s="18">
        <v>0.19077407967241</v>
      </c>
      <c r="BL297" s="18">
        <v>0.18829261438561151</v>
      </c>
      <c r="BM297" s="18">
        <v>0.13535500636251749</v>
      </c>
      <c r="BN297" s="18">
        <v>0.13228515879513039</v>
      </c>
      <c r="BO297" s="18">
        <v>0.17914695326529009</v>
      </c>
      <c r="BP297" s="18">
        <v>0.15571553235335669</v>
      </c>
      <c r="BQ297" s="18">
        <v>0.1207736343306514</v>
      </c>
      <c r="BR297" s="18">
        <v>0.32858195112546118</v>
      </c>
      <c r="BS297" s="18">
        <v>0.21695184751631399</v>
      </c>
      <c r="BU297" s="18">
        <v>0.14364218621172661</v>
      </c>
      <c r="BV297" s="18">
        <v>0.1476002751278005</v>
      </c>
      <c r="BW297" s="18">
        <v>0.13858159590924671</v>
      </c>
      <c r="BX297" s="18">
        <v>0.17777050489676979</v>
      </c>
      <c r="BY297" s="18">
        <v>0.1539172922312643</v>
      </c>
      <c r="BZ297" s="18">
        <v>0.205219342344479</v>
      </c>
      <c r="CA297" s="18">
        <v>0.2459542798353076</v>
      </c>
      <c r="CB297" s="18">
        <v>0.25687815463714359</v>
      </c>
      <c r="CC297" s="18">
        <v>0.18643645664280589</v>
      </c>
    </row>
    <row r="298" spans="2:81" x14ac:dyDescent="0.35">
      <c r="B298" s="17" t="s">
        <v>123</v>
      </c>
      <c r="C298" s="18">
        <v>3.6423413358528722E-2</v>
      </c>
      <c r="D298" s="18">
        <v>9.716343481799028E-2</v>
      </c>
      <c r="E298" s="18">
        <v>3.105913324732763E-2</v>
      </c>
      <c r="F298" s="18">
        <v>4.6145638133387297E-2</v>
      </c>
      <c r="G298" s="18">
        <v>3.0618899813852182E-2</v>
      </c>
      <c r="H298" s="18">
        <v>2.203531171934258E-2</v>
      </c>
      <c r="I298" s="18">
        <v>1.9954718417283791E-2</v>
      </c>
      <c r="K298" s="18">
        <v>4.0992104306503963E-2</v>
      </c>
      <c r="L298" s="18">
        <v>3.1430400933050259E-2</v>
      </c>
      <c r="N298" s="18">
        <v>1.2196372241335841E-2</v>
      </c>
      <c r="O298" s="18">
        <v>1.3030415711105039E-2</v>
      </c>
      <c r="P298" s="18">
        <v>3.9387471630397262E-2</v>
      </c>
      <c r="Q298" s="18">
        <v>6.2881861953459031E-2</v>
      </c>
      <c r="R298" s="18">
        <v>4.4805007496199728E-2</v>
      </c>
      <c r="S298" s="18">
        <v>2.1556218256113958E-2</v>
      </c>
      <c r="T298" s="18">
        <v>3.2404838127387529E-2</v>
      </c>
      <c r="U298" s="18">
        <v>5.2854441208156459E-2</v>
      </c>
      <c r="V298" s="18">
        <v>4.3203451284223343E-2</v>
      </c>
      <c r="W298" s="18">
        <v>3.69145474541221E-2</v>
      </c>
      <c r="X298" s="18">
        <v>1.6890738144902891E-2</v>
      </c>
      <c r="Y298" s="18">
        <v>5.0183963706439627E-2</v>
      </c>
      <c r="AA298" s="18">
        <v>2.9933506262194719E-2</v>
      </c>
      <c r="AB298" s="18">
        <v>2.722415604521921E-2</v>
      </c>
      <c r="AC298" s="18">
        <v>3.5643116522224599E-2</v>
      </c>
      <c r="AD298" s="18">
        <v>5.3943353767215332E-2</v>
      </c>
      <c r="AF298" s="18">
        <v>8.2129509938879713E-2</v>
      </c>
      <c r="AG298" s="18">
        <v>5.5980895057745499E-2</v>
      </c>
      <c r="AH298" s="18">
        <v>6.1625670912369902E-2</v>
      </c>
      <c r="AI298" s="18">
        <v>3.4559937782322407E-2</v>
      </c>
      <c r="AJ298" s="18">
        <v>3.0818810735711851E-2</v>
      </c>
      <c r="AK298" s="18">
        <v>3.9917814837442223E-2</v>
      </c>
      <c r="AL298" s="18">
        <v>5.9695851977086559E-2</v>
      </c>
      <c r="AM298" s="18">
        <v>1.8542400067831661E-2</v>
      </c>
      <c r="AN298" s="18">
        <v>1.7503565266455839E-2</v>
      </c>
      <c r="AO298" s="18">
        <v>2.0698336795589189E-2</v>
      </c>
      <c r="AP298" s="18">
        <v>2.5106565542723031E-2</v>
      </c>
      <c r="AQ298" s="18">
        <v>4.1872595375137059E-2</v>
      </c>
      <c r="AR298" s="18">
        <v>2.5631758330586479E-2</v>
      </c>
      <c r="AS298" s="18">
        <v>4.1207008795275168E-2</v>
      </c>
      <c r="AT298" s="18">
        <v>3.6840292991223537E-2</v>
      </c>
      <c r="AU298" s="18">
        <v>3.0976441384416031E-2</v>
      </c>
      <c r="AV298" s="18">
        <v>3.3962535848727257E-2</v>
      </c>
      <c r="AX298" s="18">
        <v>3.0538728632705368E-2</v>
      </c>
      <c r="AY298" s="18">
        <v>6.1216432597357012E-2</v>
      </c>
      <c r="BA298" s="18">
        <v>3.5069287456126273E-2</v>
      </c>
      <c r="BB298" s="18">
        <v>3.8935773511941933E-2</v>
      </c>
      <c r="BD298" s="18">
        <v>3.3513835220166349E-2</v>
      </c>
      <c r="BE298" s="18">
        <v>1.446738235865812E-2</v>
      </c>
      <c r="BF298" s="18">
        <v>7.6699834154491567E-2</v>
      </c>
      <c r="BG298" s="18">
        <v>3.0457836050733149E-2</v>
      </c>
      <c r="BH298" s="18">
        <v>2.729774457733097E-2</v>
      </c>
      <c r="BI298" s="18">
        <v>7.7128773671942943E-2</v>
      </c>
      <c r="BJ298" s="18">
        <v>9.80845454907526E-2</v>
      </c>
      <c r="BL298" s="18">
        <v>2.673058163976871E-2</v>
      </c>
      <c r="BM298" s="18">
        <v>2.101774577537022E-2</v>
      </c>
      <c r="BN298" s="18">
        <v>5.8844829284112547E-2</v>
      </c>
      <c r="BO298" s="18">
        <v>6.1715605181680469E-2</v>
      </c>
      <c r="BP298" s="18">
        <v>5.3943332774049828E-2</v>
      </c>
      <c r="BQ298" s="18">
        <v>4.5846516957066943E-2</v>
      </c>
      <c r="BR298" s="18">
        <v>7.9554150824264855E-2</v>
      </c>
      <c r="BS298" s="18">
        <v>3.6787102937813787E-2</v>
      </c>
      <c r="BU298" s="18">
        <v>2.583997612486184E-2</v>
      </c>
      <c r="BV298" s="18">
        <v>3.1274198695812598E-2</v>
      </c>
      <c r="BW298" s="18">
        <v>3.3009570651477027E-2</v>
      </c>
      <c r="BX298" s="18">
        <v>5.7013554995199743E-2</v>
      </c>
      <c r="BY298" s="18">
        <v>3.4746319678144212E-2</v>
      </c>
      <c r="BZ298" s="18">
        <v>7.6793317641460801E-2</v>
      </c>
      <c r="CA298" s="18">
        <v>4.3529855912772503E-2</v>
      </c>
      <c r="CB298" s="18">
        <v>2.8954954361941478E-2</v>
      </c>
      <c r="CC298" s="18">
        <v>5.0136342148189142E-2</v>
      </c>
    </row>
    <row r="299" spans="2:81" x14ac:dyDescent="0.35">
      <c r="B299" s="17" t="s">
        <v>124</v>
      </c>
      <c r="C299" s="18">
        <v>1.315275154450261E-2</v>
      </c>
      <c r="D299" s="18">
        <v>1.926601264275898E-2</v>
      </c>
      <c r="E299" s="18">
        <v>6.8373929672417826E-3</v>
      </c>
      <c r="F299" s="18">
        <v>2.1798522749902498E-2</v>
      </c>
      <c r="G299" s="18">
        <v>1.2413917006888641E-2</v>
      </c>
      <c r="H299" s="18">
        <v>5.9645382787133017E-3</v>
      </c>
      <c r="I299" s="18">
        <v>1.41452678095908E-2</v>
      </c>
      <c r="K299" s="18">
        <v>1.36633538536006E-2</v>
      </c>
      <c r="L299" s="18">
        <v>1.27393110099028E-2</v>
      </c>
      <c r="N299" s="18">
        <v>2.0174771831098299E-2</v>
      </c>
      <c r="O299" s="18">
        <v>4.7451364998882743E-2</v>
      </c>
      <c r="P299" s="18">
        <v>0</v>
      </c>
      <c r="Q299" s="18">
        <v>0</v>
      </c>
      <c r="R299" s="18">
        <v>4.6493402497116403E-3</v>
      </c>
      <c r="S299" s="18">
        <v>4.862594307910079E-3</v>
      </c>
      <c r="T299" s="18">
        <v>2.333340957967632E-2</v>
      </c>
      <c r="U299" s="18">
        <v>5.518229960361342E-3</v>
      </c>
      <c r="V299" s="18">
        <v>1.2679629039307789E-2</v>
      </c>
      <c r="W299" s="18">
        <v>1.8944901455712568E-2</v>
      </c>
      <c r="X299" s="18">
        <v>1.9060540888961659E-2</v>
      </c>
      <c r="Y299" s="18">
        <v>1.230921507234831E-2</v>
      </c>
      <c r="AA299" s="18">
        <v>7.5604647530725932E-3</v>
      </c>
      <c r="AB299" s="18">
        <v>1.269525846442679E-2</v>
      </c>
      <c r="AC299" s="18">
        <v>1.0623057489002051E-2</v>
      </c>
      <c r="AD299" s="18">
        <v>2.0555652181435489E-2</v>
      </c>
      <c r="AF299" s="18">
        <v>3.4021112671068623E-2</v>
      </c>
      <c r="AG299" s="18">
        <v>1.512493065014634E-2</v>
      </c>
      <c r="AH299" s="18">
        <v>3.971491636489434E-2</v>
      </c>
      <c r="AI299" s="18">
        <v>1.4606753953532749E-2</v>
      </c>
      <c r="AJ299" s="18">
        <v>6.1603368787686791E-3</v>
      </c>
      <c r="AK299" s="18">
        <v>5.6184963244094478E-3</v>
      </c>
      <c r="AL299" s="18">
        <v>6.0779997820680958E-3</v>
      </c>
      <c r="AM299" s="18">
        <v>2.2100990617699372E-2</v>
      </c>
      <c r="AN299" s="18">
        <v>2.2509449459456831E-2</v>
      </c>
      <c r="AO299" s="18">
        <v>0</v>
      </c>
      <c r="AP299" s="18">
        <v>5.6487799585099464E-3</v>
      </c>
      <c r="AQ299" s="18">
        <v>1.347952008567635E-2</v>
      </c>
      <c r="AR299" s="18">
        <v>1.074263502698627E-2</v>
      </c>
      <c r="AS299" s="18">
        <v>2.3120816466080388E-2</v>
      </c>
      <c r="AT299" s="18">
        <v>2.2247758169294161E-2</v>
      </c>
      <c r="AU299" s="18">
        <v>8.385105443055544E-3</v>
      </c>
      <c r="AV299" s="18">
        <v>2.984772766204857E-2</v>
      </c>
      <c r="AX299" s="18">
        <v>1.206218533129284E-2</v>
      </c>
      <c r="AY299" s="18">
        <v>1.9041077150250441E-2</v>
      </c>
      <c r="BA299" s="18">
        <v>1.1423032029594989E-2</v>
      </c>
      <c r="BB299" s="18">
        <v>1.636196449739355E-2</v>
      </c>
      <c r="BD299" s="18">
        <v>3.887449383323202E-3</v>
      </c>
      <c r="BE299" s="18">
        <v>1.6721569894977889E-2</v>
      </c>
      <c r="BF299" s="18">
        <v>1.9452310261103251E-2</v>
      </c>
      <c r="BG299" s="18">
        <v>6.250177668731048E-3</v>
      </c>
      <c r="BH299" s="18">
        <v>2.059602942095087E-2</v>
      </c>
      <c r="BI299" s="18">
        <v>2.3452446766638681E-2</v>
      </c>
      <c r="BJ299" s="18">
        <v>4.923998492537205E-2</v>
      </c>
      <c r="BL299" s="18">
        <v>0</v>
      </c>
      <c r="BM299" s="18">
        <v>8.8721149633600484E-3</v>
      </c>
      <c r="BN299" s="18">
        <v>2.2240648162647359E-2</v>
      </c>
      <c r="BO299" s="18">
        <v>7.4624171511753871E-3</v>
      </c>
      <c r="BP299" s="18">
        <v>1.2487691236765189E-2</v>
      </c>
      <c r="BQ299" s="18">
        <v>5.0631142521863327E-2</v>
      </c>
      <c r="BR299" s="18">
        <v>2.082187327492472E-2</v>
      </c>
      <c r="BS299" s="18">
        <v>2.647832928068513E-2</v>
      </c>
      <c r="BU299" s="18">
        <v>3.9782867907445923E-3</v>
      </c>
      <c r="BV299" s="18">
        <v>9.9971752849575095E-3</v>
      </c>
      <c r="BW299" s="18">
        <v>8.6372410144306393E-3</v>
      </c>
      <c r="BX299" s="18">
        <v>2.135880221506364E-2</v>
      </c>
      <c r="BY299" s="18">
        <v>4.927280724243973E-3</v>
      </c>
      <c r="BZ299" s="18">
        <v>6.9027038089837706E-2</v>
      </c>
      <c r="CA299" s="18">
        <v>2.2251675060477101E-2</v>
      </c>
      <c r="CB299" s="18">
        <v>1.8214122623061671E-2</v>
      </c>
      <c r="CC299" s="18">
        <v>2.838673392532734E-2</v>
      </c>
    </row>
    <row r="301" spans="2:81" ht="101.5" x14ac:dyDescent="0.35">
      <c r="B301" s="14" t="s">
        <v>128</v>
      </c>
    </row>
    <row r="302" spans="2:81" x14ac:dyDescent="0.35">
      <c r="B302" s="15" t="s">
        <v>17</v>
      </c>
    </row>
    <row r="303" spans="2:81" x14ac:dyDescent="0.35">
      <c r="B303" s="11" t="s">
        <v>95</v>
      </c>
      <c r="C303" s="16">
        <v>1906</v>
      </c>
      <c r="D303" s="16">
        <v>245</v>
      </c>
      <c r="E303" s="16">
        <v>322</v>
      </c>
      <c r="F303" s="16">
        <v>330</v>
      </c>
      <c r="G303" s="16">
        <v>336</v>
      </c>
      <c r="H303" s="16">
        <v>276</v>
      </c>
      <c r="I303" s="16">
        <v>397</v>
      </c>
      <c r="K303" s="16">
        <v>942</v>
      </c>
      <c r="L303" s="16">
        <v>959</v>
      </c>
      <c r="N303" s="16">
        <v>158</v>
      </c>
      <c r="O303" s="16">
        <v>63</v>
      </c>
      <c r="P303" s="16">
        <v>96</v>
      </c>
      <c r="Q303" s="16">
        <v>78</v>
      </c>
      <c r="R303" s="16">
        <v>211</v>
      </c>
      <c r="S303" s="16">
        <v>156</v>
      </c>
      <c r="T303" s="16">
        <v>138</v>
      </c>
      <c r="U303" s="16">
        <v>178</v>
      </c>
      <c r="V303" s="16">
        <v>270</v>
      </c>
      <c r="W303" s="16">
        <v>232</v>
      </c>
      <c r="X303" s="16">
        <v>160</v>
      </c>
      <c r="Y303" s="16">
        <v>166</v>
      </c>
      <c r="AA303" s="16">
        <v>527</v>
      </c>
      <c r="AB303" s="16">
        <v>481</v>
      </c>
      <c r="AC303" s="16">
        <v>429</v>
      </c>
      <c r="AD303" s="16">
        <v>463</v>
      </c>
      <c r="AF303" s="16">
        <v>27</v>
      </c>
      <c r="AG303" s="16">
        <v>98</v>
      </c>
      <c r="AH303" s="16">
        <v>113</v>
      </c>
      <c r="AI303" s="16">
        <v>112</v>
      </c>
      <c r="AJ303" s="16">
        <v>174</v>
      </c>
      <c r="AK303" s="16">
        <v>207</v>
      </c>
      <c r="AL303" s="16">
        <v>170</v>
      </c>
      <c r="AM303" s="16">
        <v>133</v>
      </c>
      <c r="AN303" s="16">
        <v>100</v>
      </c>
      <c r="AO303" s="16">
        <v>131</v>
      </c>
      <c r="AP303" s="16">
        <v>193</v>
      </c>
      <c r="AQ303" s="16">
        <v>93</v>
      </c>
      <c r="AR303" s="16">
        <v>79</v>
      </c>
      <c r="AS303" s="16">
        <v>47</v>
      </c>
      <c r="AT303" s="16">
        <v>48</v>
      </c>
      <c r="AU303" s="16">
        <v>122</v>
      </c>
      <c r="AV303" s="16">
        <v>59</v>
      </c>
      <c r="AX303" s="16">
        <v>1557</v>
      </c>
      <c r="AY303" s="16">
        <v>338</v>
      </c>
      <c r="BA303" s="16">
        <v>1221</v>
      </c>
      <c r="BB303" s="16">
        <v>685</v>
      </c>
      <c r="BD303" s="16">
        <v>474</v>
      </c>
      <c r="BE303" s="16">
        <v>416</v>
      </c>
      <c r="BF303" s="16">
        <v>224</v>
      </c>
      <c r="BG303" s="16">
        <v>439</v>
      </c>
      <c r="BH303" s="16">
        <v>242</v>
      </c>
      <c r="BI303" s="16">
        <v>51</v>
      </c>
      <c r="BJ303" s="16">
        <v>60</v>
      </c>
      <c r="BL303" s="16">
        <v>334</v>
      </c>
      <c r="BM303" s="16">
        <v>619</v>
      </c>
      <c r="BN303" s="16">
        <v>136</v>
      </c>
      <c r="BO303" s="16">
        <v>105</v>
      </c>
      <c r="BP303" s="16">
        <v>257</v>
      </c>
      <c r="BQ303" s="16">
        <v>42</v>
      </c>
      <c r="BR303" s="16">
        <v>49</v>
      </c>
      <c r="BS303" s="16">
        <v>364</v>
      </c>
      <c r="BU303" s="16">
        <v>279</v>
      </c>
      <c r="BV303" s="16">
        <v>479</v>
      </c>
      <c r="BW303" s="16">
        <v>122</v>
      </c>
      <c r="BX303" s="16">
        <v>151</v>
      </c>
      <c r="BY303" s="16">
        <v>421</v>
      </c>
      <c r="BZ303" s="16">
        <v>64</v>
      </c>
      <c r="CA303" s="16">
        <v>123</v>
      </c>
      <c r="CB303" s="16">
        <v>156</v>
      </c>
      <c r="CC303" s="16">
        <v>111</v>
      </c>
    </row>
    <row r="304" spans="2:81" x14ac:dyDescent="0.35">
      <c r="B304" s="12" t="s">
        <v>96</v>
      </c>
      <c r="C304" s="16">
        <v>1910</v>
      </c>
      <c r="D304" s="16">
        <v>202</v>
      </c>
      <c r="E304" s="16">
        <v>325</v>
      </c>
      <c r="F304" s="16">
        <v>324</v>
      </c>
      <c r="G304" s="16">
        <v>294</v>
      </c>
      <c r="H304" s="16">
        <v>309</v>
      </c>
      <c r="I304" s="16">
        <v>457</v>
      </c>
      <c r="K304" s="16">
        <v>921</v>
      </c>
      <c r="L304" s="16">
        <v>983</v>
      </c>
      <c r="N304" s="16">
        <v>157</v>
      </c>
      <c r="O304" s="16">
        <v>52</v>
      </c>
      <c r="P304" s="16">
        <v>89</v>
      </c>
      <c r="Q304" s="16">
        <v>77</v>
      </c>
      <c r="R304" s="16">
        <v>212</v>
      </c>
      <c r="S304" s="16">
        <v>155</v>
      </c>
      <c r="T304" s="16">
        <v>140</v>
      </c>
      <c r="U304" s="16">
        <v>167</v>
      </c>
      <c r="V304" s="16">
        <v>248</v>
      </c>
      <c r="W304" s="16">
        <v>264</v>
      </c>
      <c r="X304" s="16">
        <v>165</v>
      </c>
      <c r="Y304" s="16">
        <v>180</v>
      </c>
      <c r="AA304" s="16">
        <v>514</v>
      </c>
      <c r="AB304" s="16">
        <v>496</v>
      </c>
      <c r="AC304" s="16">
        <v>419</v>
      </c>
      <c r="AD304" s="16">
        <v>477</v>
      </c>
      <c r="AF304" s="16">
        <v>25</v>
      </c>
      <c r="AG304" s="16">
        <v>96</v>
      </c>
      <c r="AH304" s="16">
        <v>115</v>
      </c>
      <c r="AI304" s="16">
        <v>117</v>
      </c>
      <c r="AJ304" s="16">
        <v>175</v>
      </c>
      <c r="AK304" s="16">
        <v>213</v>
      </c>
      <c r="AL304" s="16">
        <v>169</v>
      </c>
      <c r="AM304" s="16">
        <v>134</v>
      </c>
      <c r="AN304" s="16">
        <v>99</v>
      </c>
      <c r="AO304" s="16">
        <v>131</v>
      </c>
      <c r="AP304" s="16">
        <v>193</v>
      </c>
      <c r="AQ304" s="16">
        <v>94</v>
      </c>
      <c r="AR304" s="16">
        <v>79</v>
      </c>
      <c r="AS304" s="16">
        <v>46</v>
      </c>
      <c r="AT304" s="16">
        <v>46</v>
      </c>
      <c r="AU304" s="16">
        <v>118</v>
      </c>
      <c r="AV304" s="16">
        <v>59</v>
      </c>
      <c r="AX304" s="16">
        <v>1583</v>
      </c>
      <c r="AY304" s="16">
        <v>316</v>
      </c>
      <c r="BA304" s="16">
        <v>1241</v>
      </c>
      <c r="BB304" s="16">
        <v>669</v>
      </c>
      <c r="BD304" s="16">
        <v>490</v>
      </c>
      <c r="BE304" s="16">
        <v>410</v>
      </c>
      <c r="BF304" s="16">
        <v>226</v>
      </c>
      <c r="BG304" s="16">
        <v>430</v>
      </c>
      <c r="BH304" s="16">
        <v>237</v>
      </c>
      <c r="BI304" s="16">
        <v>51</v>
      </c>
      <c r="BJ304" s="16">
        <v>65</v>
      </c>
      <c r="BL304" s="16">
        <v>349</v>
      </c>
      <c r="BM304" s="16">
        <v>614</v>
      </c>
      <c r="BN304" s="16">
        <v>143</v>
      </c>
      <c r="BO304" s="16">
        <v>101</v>
      </c>
      <c r="BP304" s="16">
        <v>257</v>
      </c>
      <c r="BQ304" s="16">
        <v>42</v>
      </c>
      <c r="BR304" s="16">
        <v>47</v>
      </c>
      <c r="BS304" s="16">
        <v>356</v>
      </c>
      <c r="BU304" s="16">
        <v>288</v>
      </c>
      <c r="BV304" s="16">
        <v>472</v>
      </c>
      <c r="BW304" s="16">
        <v>126</v>
      </c>
      <c r="BX304" s="16">
        <v>142</v>
      </c>
      <c r="BY304" s="16">
        <v>432</v>
      </c>
      <c r="BZ304" s="16">
        <v>64</v>
      </c>
      <c r="CA304" s="16">
        <v>123</v>
      </c>
      <c r="CB304" s="16">
        <v>159</v>
      </c>
      <c r="CC304" s="16">
        <v>106</v>
      </c>
    </row>
    <row r="305" spans="2:81" x14ac:dyDescent="0.35">
      <c r="B305" s="17" t="s">
        <v>120</v>
      </c>
      <c r="C305" s="18">
        <v>0.39003650912652682</v>
      </c>
      <c r="D305" s="18">
        <v>0.29296956172491578</v>
      </c>
      <c r="E305" s="18">
        <v>0.38135020351505777</v>
      </c>
      <c r="F305" s="18">
        <v>0.41313333095701488</v>
      </c>
      <c r="G305" s="18">
        <v>0.42325083570380062</v>
      </c>
      <c r="H305" s="18">
        <v>0.42210371385205703</v>
      </c>
      <c r="I305" s="18">
        <v>0.37968834479705749</v>
      </c>
      <c r="K305" s="18">
        <v>0.35371754377296227</v>
      </c>
      <c r="L305" s="18">
        <v>0.42394638517559491</v>
      </c>
      <c r="N305" s="18">
        <v>0.37980748633472949</v>
      </c>
      <c r="O305" s="18">
        <v>0.40370009947506541</v>
      </c>
      <c r="P305" s="18">
        <v>0.32287021218652479</v>
      </c>
      <c r="Q305" s="18">
        <v>0.39757058226630448</v>
      </c>
      <c r="R305" s="18">
        <v>0.43615940132312969</v>
      </c>
      <c r="S305" s="18">
        <v>0.34450092652632869</v>
      </c>
      <c r="T305" s="18">
        <v>0.42784779735414707</v>
      </c>
      <c r="U305" s="18">
        <v>0.33673467515496253</v>
      </c>
      <c r="V305" s="18">
        <v>0.36848947327686271</v>
      </c>
      <c r="W305" s="18">
        <v>0.41548115509357147</v>
      </c>
      <c r="X305" s="18">
        <v>0.41384830310382847</v>
      </c>
      <c r="Y305" s="18">
        <v>0.4004714793638936</v>
      </c>
      <c r="AA305" s="18">
        <v>0.41828938688625072</v>
      </c>
      <c r="AB305" s="18">
        <v>0.41691219634146109</v>
      </c>
      <c r="AC305" s="18">
        <v>0.34580174787278939</v>
      </c>
      <c r="AD305" s="18">
        <v>0.36847650882203448</v>
      </c>
      <c r="AF305" s="18">
        <v>0.25165269385607369</v>
      </c>
      <c r="AG305" s="18">
        <v>0.35817233671077597</v>
      </c>
      <c r="AH305" s="18">
        <v>0.37751997477264199</v>
      </c>
      <c r="AI305" s="18">
        <v>0.41579306146708273</v>
      </c>
      <c r="AJ305" s="18">
        <v>0.33308804995746361</v>
      </c>
      <c r="AK305" s="18">
        <v>0.37621860375728372</v>
      </c>
      <c r="AL305" s="18">
        <v>0.38327622376874299</v>
      </c>
      <c r="AM305" s="18">
        <v>0.39922971344559621</v>
      </c>
      <c r="AN305" s="18">
        <v>0.31260180050410791</v>
      </c>
      <c r="AO305" s="18">
        <v>0.40413140860471519</v>
      </c>
      <c r="AP305" s="18">
        <v>0.44080840827864209</v>
      </c>
      <c r="AQ305" s="18">
        <v>0.47699931963601011</v>
      </c>
      <c r="AR305" s="18">
        <v>0.3681483339155594</v>
      </c>
      <c r="AS305" s="18">
        <v>0.33715197875337322</v>
      </c>
      <c r="AT305" s="18">
        <v>0.38834214390041649</v>
      </c>
      <c r="AU305" s="18">
        <v>0.46918426493447091</v>
      </c>
      <c r="AV305" s="18">
        <v>0.39856038003670369</v>
      </c>
      <c r="AX305" s="18">
        <v>0.39331721221657878</v>
      </c>
      <c r="AY305" s="18">
        <v>0.37165619995894827</v>
      </c>
      <c r="BA305" s="18">
        <v>0.40369725860283101</v>
      </c>
      <c r="BB305" s="18">
        <v>0.36469121251183528</v>
      </c>
      <c r="BD305" s="18">
        <v>0.38739191428421049</v>
      </c>
      <c r="BE305" s="18">
        <v>0.42680389288487708</v>
      </c>
      <c r="BF305" s="18">
        <v>0.34267744125088512</v>
      </c>
      <c r="BG305" s="18">
        <v>0.38236692234350661</v>
      </c>
      <c r="BH305" s="18">
        <v>0.37874076951190511</v>
      </c>
      <c r="BI305" s="18">
        <v>0.51495424207451734</v>
      </c>
      <c r="BJ305" s="18">
        <v>0.3361120909548615</v>
      </c>
      <c r="BL305" s="18">
        <v>0.39839575163866903</v>
      </c>
      <c r="BM305" s="18">
        <v>0.41006593791935508</v>
      </c>
      <c r="BN305" s="18">
        <v>0.38062251116782958</v>
      </c>
      <c r="BO305" s="18">
        <v>0.35630581466646521</v>
      </c>
      <c r="BP305" s="18">
        <v>0.3508835231562793</v>
      </c>
      <c r="BQ305" s="18">
        <v>0.36068564634092343</v>
      </c>
      <c r="BR305" s="18">
        <v>0.469059056732267</v>
      </c>
      <c r="BS305" s="18">
        <v>0.38188426135561993</v>
      </c>
      <c r="BU305" s="18">
        <v>0.42278539082784838</v>
      </c>
      <c r="BV305" s="18">
        <v>0.40915954323290332</v>
      </c>
      <c r="BW305" s="18">
        <v>0.41736517453106398</v>
      </c>
      <c r="BX305" s="18">
        <v>0.38330249732302918</v>
      </c>
      <c r="BY305" s="18">
        <v>0.40944871676737971</v>
      </c>
      <c r="BZ305" s="18">
        <v>0.32238378804757961</v>
      </c>
      <c r="CA305" s="18">
        <v>0.33369820759121349</v>
      </c>
      <c r="CB305" s="18">
        <v>0.28685693499663639</v>
      </c>
      <c r="CC305" s="18">
        <v>0.37365870628196768</v>
      </c>
    </row>
    <row r="306" spans="2:81" x14ac:dyDescent="0.35">
      <c r="B306" s="17" t="s">
        <v>121</v>
      </c>
      <c r="C306" s="18">
        <v>0.39510695080252989</v>
      </c>
      <c r="D306" s="18">
        <v>0.33923472870064048</v>
      </c>
      <c r="E306" s="18">
        <v>0.36805897376134772</v>
      </c>
      <c r="F306" s="18">
        <v>0.35824020051880401</v>
      </c>
      <c r="G306" s="18">
        <v>0.4125027237764376</v>
      </c>
      <c r="H306" s="18">
        <v>0.40996991519076281</v>
      </c>
      <c r="I306" s="18">
        <v>0.44394022511268671</v>
      </c>
      <c r="K306" s="18">
        <v>0.41303931489839402</v>
      </c>
      <c r="L306" s="18">
        <v>0.37825570529113611</v>
      </c>
      <c r="N306" s="18">
        <v>0.40927220995699332</v>
      </c>
      <c r="O306" s="18">
        <v>0.33072851571990147</v>
      </c>
      <c r="P306" s="18">
        <v>0.42015589850428992</v>
      </c>
      <c r="Q306" s="18">
        <v>0.35938594950397562</v>
      </c>
      <c r="R306" s="18">
        <v>0.39273728564598759</v>
      </c>
      <c r="S306" s="18">
        <v>0.39331554343897429</v>
      </c>
      <c r="T306" s="18">
        <v>0.40305229508895019</v>
      </c>
      <c r="U306" s="18">
        <v>0.41010160899513309</v>
      </c>
      <c r="V306" s="18">
        <v>0.37868466853870858</v>
      </c>
      <c r="W306" s="18">
        <v>0.36548354867359367</v>
      </c>
      <c r="X306" s="18">
        <v>0.42048292578867169</v>
      </c>
      <c r="Y306" s="18">
        <v>0.43129962810189948</v>
      </c>
      <c r="AA306" s="18">
        <v>0.41007618936880957</v>
      </c>
      <c r="AB306" s="18">
        <v>0.38150038896523641</v>
      </c>
      <c r="AC306" s="18">
        <v>0.43916736455380168</v>
      </c>
      <c r="AD306" s="18">
        <v>0.35597391347202972</v>
      </c>
      <c r="AF306" s="18">
        <v>0.2471347073854091</v>
      </c>
      <c r="AG306" s="18">
        <v>0.32435801517165119</v>
      </c>
      <c r="AH306" s="18">
        <v>0.41773577498265307</v>
      </c>
      <c r="AI306" s="18">
        <v>0.35626846814849272</v>
      </c>
      <c r="AJ306" s="18">
        <v>0.41176193719912052</v>
      </c>
      <c r="AK306" s="18">
        <v>0.42708063233544441</v>
      </c>
      <c r="AL306" s="18">
        <v>0.39412563967388908</v>
      </c>
      <c r="AM306" s="18">
        <v>0.3469347507318396</v>
      </c>
      <c r="AN306" s="18">
        <v>0.46697131736069791</v>
      </c>
      <c r="AO306" s="18">
        <v>0.41174582924876252</v>
      </c>
      <c r="AP306" s="18">
        <v>0.37555025700518102</v>
      </c>
      <c r="AQ306" s="18">
        <v>0.35160254288521647</v>
      </c>
      <c r="AR306" s="18">
        <v>0.51062483874521158</v>
      </c>
      <c r="AS306" s="18">
        <v>0.51458841025518653</v>
      </c>
      <c r="AT306" s="18">
        <v>0.41407746734312068</v>
      </c>
      <c r="AU306" s="18">
        <v>0.38374693015515698</v>
      </c>
      <c r="AV306" s="18">
        <v>0.28859920311937892</v>
      </c>
      <c r="AX306" s="18">
        <v>0.39978490884978279</v>
      </c>
      <c r="AY306" s="18">
        <v>0.37531757291319312</v>
      </c>
      <c r="BA306" s="18">
        <v>0.4090920396887005</v>
      </c>
      <c r="BB306" s="18">
        <v>0.36915989521691528</v>
      </c>
      <c r="BD306" s="18">
        <v>0.40171627440236679</v>
      </c>
      <c r="BE306" s="18">
        <v>0.38789011661178902</v>
      </c>
      <c r="BF306" s="18">
        <v>0.40502759169786751</v>
      </c>
      <c r="BG306" s="18">
        <v>0.39682593193028559</v>
      </c>
      <c r="BH306" s="18">
        <v>0.44124411932565999</v>
      </c>
      <c r="BI306" s="18">
        <v>0.30079899580719027</v>
      </c>
      <c r="BJ306" s="18">
        <v>0.2497067740848995</v>
      </c>
      <c r="BL306" s="18">
        <v>0.42671884634102669</v>
      </c>
      <c r="BM306" s="18">
        <v>0.41029449369085058</v>
      </c>
      <c r="BN306" s="18">
        <v>0.36518926138452301</v>
      </c>
      <c r="BO306" s="18">
        <v>0.34843192427067299</v>
      </c>
      <c r="BP306" s="18">
        <v>0.40881804912438002</v>
      </c>
      <c r="BQ306" s="18">
        <v>0.48208395139813948</v>
      </c>
      <c r="BR306" s="18">
        <v>0.1394647292797932</v>
      </c>
      <c r="BS306" s="18">
        <v>0.37707671563689849</v>
      </c>
      <c r="BU306" s="18">
        <v>0.42601984610386129</v>
      </c>
      <c r="BV306" s="18">
        <v>0.40627006180593278</v>
      </c>
      <c r="BW306" s="18">
        <v>0.37207450810108328</v>
      </c>
      <c r="BX306" s="18">
        <v>0.36103586741688037</v>
      </c>
      <c r="BY306" s="18">
        <v>0.38969665101364681</v>
      </c>
      <c r="BZ306" s="18">
        <v>0.37760400221987311</v>
      </c>
      <c r="CA306" s="18">
        <v>0.38270575356693642</v>
      </c>
      <c r="CB306" s="18">
        <v>0.41475436679759592</v>
      </c>
      <c r="CC306" s="18">
        <v>0.35196317550529882</v>
      </c>
    </row>
    <row r="307" spans="2:81" ht="29" x14ac:dyDescent="0.35">
      <c r="B307" s="17" t="s">
        <v>122</v>
      </c>
      <c r="C307" s="18">
        <v>0.16432180958158241</v>
      </c>
      <c r="D307" s="18">
        <v>0.22008518880230041</v>
      </c>
      <c r="E307" s="18">
        <v>0.15759590893012371</v>
      </c>
      <c r="F307" s="18">
        <v>0.1732263289431677</v>
      </c>
      <c r="G307" s="18">
        <v>0.13165895100289429</v>
      </c>
      <c r="H307" s="18">
        <v>0.15725070411655689</v>
      </c>
      <c r="I307" s="18">
        <v>0.1639344379229585</v>
      </c>
      <c r="K307" s="18">
        <v>0.18332892640822621</v>
      </c>
      <c r="L307" s="18">
        <v>0.1473242104146045</v>
      </c>
      <c r="N307" s="18">
        <v>0.17439967654420019</v>
      </c>
      <c r="O307" s="18">
        <v>0.18360825637474981</v>
      </c>
      <c r="P307" s="18">
        <v>0.20650299290892599</v>
      </c>
      <c r="Q307" s="18">
        <v>0.14594508698454309</v>
      </c>
      <c r="R307" s="18">
        <v>0.1267881685664978</v>
      </c>
      <c r="S307" s="18">
        <v>0.21710860291829551</v>
      </c>
      <c r="T307" s="18">
        <v>0.13764618519458929</v>
      </c>
      <c r="U307" s="18">
        <v>0.2029795650669492</v>
      </c>
      <c r="V307" s="18">
        <v>0.1690993476480932</v>
      </c>
      <c r="W307" s="18">
        <v>0.170998332288223</v>
      </c>
      <c r="X307" s="18">
        <v>0.14178996266420721</v>
      </c>
      <c r="Y307" s="18">
        <v>0.12487729288167181</v>
      </c>
      <c r="AA307" s="18">
        <v>0.13855666202974809</v>
      </c>
      <c r="AB307" s="18">
        <v>0.15522305123345759</v>
      </c>
      <c r="AC307" s="18">
        <v>0.17058550796389679</v>
      </c>
      <c r="AD307" s="18">
        <v>0.19613610101757409</v>
      </c>
      <c r="AF307" s="18">
        <v>0.35410128902325982</v>
      </c>
      <c r="AG307" s="18">
        <v>0.23924598088082219</v>
      </c>
      <c r="AH307" s="18">
        <v>0.11723107070114649</v>
      </c>
      <c r="AI307" s="18">
        <v>0.16975644390781611</v>
      </c>
      <c r="AJ307" s="18">
        <v>0.16098711019481229</v>
      </c>
      <c r="AK307" s="18">
        <v>0.1623401062313575</v>
      </c>
      <c r="AL307" s="18">
        <v>0.1615066732608553</v>
      </c>
      <c r="AM307" s="18">
        <v>0.21051273593693409</v>
      </c>
      <c r="AN307" s="18">
        <v>0.17491583463718419</v>
      </c>
      <c r="AO307" s="18">
        <v>0.15471975735332699</v>
      </c>
      <c r="AP307" s="18">
        <v>0.16238098857902011</v>
      </c>
      <c r="AQ307" s="18">
        <v>0.1135778956797102</v>
      </c>
      <c r="AR307" s="18">
        <v>8.6105260682404372E-2</v>
      </c>
      <c r="AS307" s="18">
        <v>0.12791405950228099</v>
      </c>
      <c r="AT307" s="18">
        <v>0.1415693967530639</v>
      </c>
      <c r="AU307" s="18">
        <v>0.1167306361259708</v>
      </c>
      <c r="AV307" s="18">
        <v>0.30066034206897191</v>
      </c>
      <c r="AX307" s="18">
        <v>0.16566811231929821</v>
      </c>
      <c r="AY307" s="18">
        <v>0.15697721228707179</v>
      </c>
      <c r="BA307" s="18">
        <v>0.1450440167019556</v>
      </c>
      <c r="BB307" s="18">
        <v>0.20008861574827549</v>
      </c>
      <c r="BD307" s="18">
        <v>0.1703583642569215</v>
      </c>
      <c r="BE307" s="18">
        <v>0.14486710265633371</v>
      </c>
      <c r="BF307" s="18">
        <v>0.16939275321176039</v>
      </c>
      <c r="BG307" s="18">
        <v>0.1680638085987258</v>
      </c>
      <c r="BH307" s="18">
        <v>0.1332950420875938</v>
      </c>
      <c r="BI307" s="18">
        <v>0.15313413228531289</v>
      </c>
      <c r="BJ307" s="18">
        <v>0.32220835103768192</v>
      </c>
      <c r="BL307" s="18">
        <v>0.16220643334832921</v>
      </c>
      <c r="BM307" s="18">
        <v>0.1391247084399507</v>
      </c>
      <c r="BN307" s="18">
        <v>0.1552227543732605</v>
      </c>
      <c r="BO307" s="18">
        <v>0.20278778130181149</v>
      </c>
      <c r="BP307" s="18">
        <v>0.1757730354217239</v>
      </c>
      <c r="BQ307" s="18">
        <v>0.1023828003680457</v>
      </c>
      <c r="BR307" s="18">
        <v>0.28915684446667522</v>
      </c>
      <c r="BS307" s="18">
        <v>0.18497214623629529</v>
      </c>
      <c r="BU307" s="18">
        <v>0.14206020400127761</v>
      </c>
      <c r="BV307" s="18">
        <v>0.1465897878315012</v>
      </c>
      <c r="BW307" s="18">
        <v>0.15035769741467919</v>
      </c>
      <c r="BX307" s="18">
        <v>0.12456657763737521</v>
      </c>
      <c r="BY307" s="18">
        <v>0.1618160319745279</v>
      </c>
      <c r="BZ307" s="18">
        <v>0.21504142526107919</v>
      </c>
      <c r="CA307" s="18">
        <v>0.22017229599390731</v>
      </c>
      <c r="CB307" s="18">
        <v>0.22775048867851769</v>
      </c>
      <c r="CC307" s="18">
        <v>0.1938252737624864</v>
      </c>
    </row>
    <row r="308" spans="2:81" x14ac:dyDescent="0.35">
      <c r="B308" s="17" t="s">
        <v>123</v>
      </c>
      <c r="C308" s="18">
        <v>3.7651860067701562E-2</v>
      </c>
      <c r="D308" s="18">
        <v>0.1062859367531392</v>
      </c>
      <c r="E308" s="18">
        <v>9.0006315296584191E-2</v>
      </c>
      <c r="F308" s="18">
        <v>3.3874726289275327E-2</v>
      </c>
      <c r="G308" s="18">
        <v>2.0379540561434491E-2</v>
      </c>
      <c r="H308" s="18">
        <v>7.0159574808540673E-3</v>
      </c>
      <c r="I308" s="18">
        <v>4.5950641154341686E-3</v>
      </c>
      <c r="K308" s="18">
        <v>3.765516850843291E-2</v>
      </c>
      <c r="L308" s="18">
        <v>3.6942652430512438E-2</v>
      </c>
      <c r="N308" s="18">
        <v>2.2675174359210751E-2</v>
      </c>
      <c r="O308" s="18">
        <v>6.4982113810141615E-2</v>
      </c>
      <c r="P308" s="18">
        <v>2.308548518545334E-2</v>
      </c>
      <c r="Q308" s="18">
        <v>6.2380311562655368E-2</v>
      </c>
      <c r="R308" s="18">
        <v>3.6087651293326931E-2</v>
      </c>
      <c r="S308" s="18">
        <v>1.7086254415104821E-2</v>
      </c>
      <c r="T308" s="18">
        <v>3.1453722362313537E-2</v>
      </c>
      <c r="U308" s="18">
        <v>4.4840829290037902E-2</v>
      </c>
      <c r="V308" s="18">
        <v>7.0695335647861679E-2</v>
      </c>
      <c r="W308" s="18">
        <v>3.2422993051585032E-2</v>
      </c>
      <c r="X308" s="18">
        <v>1.1401151452214559E-2</v>
      </c>
      <c r="Y308" s="18">
        <v>4.3351599652535093E-2</v>
      </c>
      <c r="AA308" s="18">
        <v>2.9215335975689431E-2</v>
      </c>
      <c r="AB308" s="18">
        <v>3.3512880662803439E-2</v>
      </c>
      <c r="AC308" s="18">
        <v>3.520091340258192E-2</v>
      </c>
      <c r="AD308" s="18">
        <v>5.3484375036607412E-2</v>
      </c>
      <c r="AF308" s="18">
        <v>0.1471113097352576</v>
      </c>
      <c r="AG308" s="18">
        <v>5.1676742157694487E-2</v>
      </c>
      <c r="AH308" s="18">
        <v>7.9839674105534497E-2</v>
      </c>
      <c r="AI308" s="18">
        <v>4.9360203342952658E-2</v>
      </c>
      <c r="AJ308" s="18">
        <v>7.3761048569845208E-2</v>
      </c>
      <c r="AK308" s="18">
        <v>2.1611051451710321E-2</v>
      </c>
      <c r="AL308" s="18">
        <v>3.80232638257368E-2</v>
      </c>
      <c r="AM308" s="18">
        <v>3.5818047732437422E-2</v>
      </c>
      <c r="AN308" s="18">
        <v>4.5511047498009931E-2</v>
      </c>
      <c r="AO308" s="18">
        <v>2.2524784500338499E-2</v>
      </c>
      <c r="AP308" s="18">
        <v>4.8334684769703517E-3</v>
      </c>
      <c r="AQ308" s="18">
        <v>3.2532748130608108E-2</v>
      </c>
      <c r="AR308" s="18">
        <v>3.5121566656824477E-2</v>
      </c>
      <c r="AS308" s="18">
        <v>2.0345551489159359E-2</v>
      </c>
      <c r="AT308" s="18">
        <v>3.6840292991223537E-2</v>
      </c>
      <c r="AU308" s="18">
        <v>2.2746992388261361E-2</v>
      </c>
      <c r="AV308" s="18">
        <v>0</v>
      </c>
      <c r="AX308" s="18">
        <v>3.1628334623966879E-2</v>
      </c>
      <c r="AY308" s="18">
        <v>6.6329011051730641E-2</v>
      </c>
      <c r="BA308" s="18">
        <v>3.0008523258283858E-2</v>
      </c>
      <c r="BB308" s="18">
        <v>5.1832827143974379E-2</v>
      </c>
      <c r="BD308" s="18">
        <v>3.3377220337886628E-2</v>
      </c>
      <c r="BE308" s="18">
        <v>2.6714717360838351E-2</v>
      </c>
      <c r="BF308" s="18">
        <v>6.2207674124189372E-2</v>
      </c>
      <c r="BG308" s="18">
        <v>4.1827928952287048E-2</v>
      </c>
      <c r="BH308" s="18">
        <v>2.9479731317082841E-2</v>
      </c>
      <c r="BI308" s="18">
        <v>3.1112629832979331E-2</v>
      </c>
      <c r="BJ308" s="18">
        <v>6.1020343403083287E-2</v>
      </c>
      <c r="BL308" s="18">
        <v>7.8613782329706554E-3</v>
      </c>
      <c r="BM308" s="18">
        <v>3.3048764259975723E-2</v>
      </c>
      <c r="BN308" s="18">
        <v>6.3069250448619524E-2</v>
      </c>
      <c r="BO308" s="18">
        <v>6.6544033648719136E-2</v>
      </c>
      <c r="BP308" s="18">
        <v>4.952068963182589E-2</v>
      </c>
      <c r="BQ308" s="18">
        <v>2.456323272302036E-2</v>
      </c>
      <c r="BR308" s="18">
        <v>5.8032929257819763E-2</v>
      </c>
      <c r="BS308" s="18">
        <v>4.6647651922219223E-2</v>
      </c>
      <c r="BU308" s="18">
        <v>5.9685933723216417E-3</v>
      </c>
      <c r="BV308" s="18">
        <v>2.5645844269323991E-2</v>
      </c>
      <c r="BW308" s="18">
        <v>4.1431594226105047E-2</v>
      </c>
      <c r="BX308" s="18">
        <v>9.285617632591614E-2</v>
      </c>
      <c r="BY308" s="18">
        <v>3.0989431316747831E-2</v>
      </c>
      <c r="BZ308" s="18">
        <v>6.5056150048773673E-2</v>
      </c>
      <c r="CA308" s="18">
        <v>4.9179840035257077E-2</v>
      </c>
      <c r="CB308" s="18">
        <v>5.8647731588419433E-2</v>
      </c>
      <c r="CC308" s="18">
        <v>6.4616013540136255E-2</v>
      </c>
    </row>
    <row r="309" spans="2:81" x14ac:dyDescent="0.35">
      <c r="B309" s="17" t="s">
        <v>124</v>
      </c>
      <c r="C309" s="18">
        <v>1.288287042165949E-2</v>
      </c>
      <c r="D309" s="18">
        <v>4.1424584019003993E-2</v>
      </c>
      <c r="E309" s="18">
        <v>2.9885984968866992E-3</v>
      </c>
      <c r="F309" s="18">
        <v>2.152541329173804E-2</v>
      </c>
      <c r="G309" s="18">
        <v>1.22079489554331E-2</v>
      </c>
      <c r="H309" s="18">
        <v>3.659709359769218E-3</v>
      </c>
      <c r="I309" s="18">
        <v>7.84192805186309E-3</v>
      </c>
      <c r="K309" s="18">
        <v>1.225904641198451E-2</v>
      </c>
      <c r="L309" s="18">
        <v>1.3531046688152189E-2</v>
      </c>
      <c r="N309" s="18">
        <v>1.384545280486623E-2</v>
      </c>
      <c r="O309" s="18">
        <v>1.6981014620141691E-2</v>
      </c>
      <c r="P309" s="18">
        <v>2.7385411214805911E-2</v>
      </c>
      <c r="Q309" s="18">
        <v>3.4718069682521703E-2</v>
      </c>
      <c r="R309" s="18">
        <v>8.2274931710579601E-3</v>
      </c>
      <c r="S309" s="18">
        <v>2.7988672701296669E-2</v>
      </c>
      <c r="T309" s="18">
        <v>0</v>
      </c>
      <c r="U309" s="18">
        <v>5.343321492917134E-3</v>
      </c>
      <c r="V309" s="18">
        <v>1.30311748884737E-2</v>
      </c>
      <c r="W309" s="18">
        <v>1.5613970893026879E-2</v>
      </c>
      <c r="X309" s="18">
        <v>1.247765699107788E-2</v>
      </c>
      <c r="Y309" s="18">
        <v>0</v>
      </c>
      <c r="AA309" s="18">
        <v>3.8624257395020239E-3</v>
      </c>
      <c r="AB309" s="18">
        <v>1.285148279704152E-2</v>
      </c>
      <c r="AC309" s="18">
        <v>9.2444662069300128E-3</v>
      </c>
      <c r="AD309" s="18">
        <v>2.5929101651754299E-2</v>
      </c>
      <c r="AF309" s="18">
        <v>0</v>
      </c>
      <c r="AG309" s="18">
        <v>2.6546925079056129E-2</v>
      </c>
      <c r="AH309" s="18">
        <v>7.6735054380239979E-3</v>
      </c>
      <c r="AI309" s="18">
        <v>8.8218231336558046E-3</v>
      </c>
      <c r="AJ309" s="18">
        <v>2.040185407875824E-2</v>
      </c>
      <c r="AK309" s="18">
        <v>1.274960622420422E-2</v>
      </c>
      <c r="AL309" s="18">
        <v>2.3068199470775749E-2</v>
      </c>
      <c r="AM309" s="18">
        <v>7.5047521531928793E-3</v>
      </c>
      <c r="AN309" s="18">
        <v>0</v>
      </c>
      <c r="AO309" s="18">
        <v>6.8782202928568542E-3</v>
      </c>
      <c r="AP309" s="18">
        <v>1.642687766018645E-2</v>
      </c>
      <c r="AQ309" s="18">
        <v>2.5287493668455081E-2</v>
      </c>
      <c r="AR309" s="18">
        <v>0</v>
      </c>
      <c r="AS309" s="18">
        <v>0</v>
      </c>
      <c r="AT309" s="18">
        <v>1.917069901217517E-2</v>
      </c>
      <c r="AU309" s="18">
        <v>7.5911763961400269E-3</v>
      </c>
      <c r="AV309" s="18">
        <v>1.2180074774945621E-2</v>
      </c>
      <c r="AX309" s="18">
        <v>9.6014319903732163E-3</v>
      </c>
      <c r="AY309" s="18">
        <v>2.972000378905636E-2</v>
      </c>
      <c r="BA309" s="18">
        <v>1.2158161748229059E-2</v>
      </c>
      <c r="BB309" s="18">
        <v>1.422744937899962E-2</v>
      </c>
      <c r="BD309" s="18">
        <v>7.1562267186145029E-3</v>
      </c>
      <c r="BE309" s="18">
        <v>1.372417048616183E-2</v>
      </c>
      <c r="BF309" s="18">
        <v>2.0694539715297819E-2</v>
      </c>
      <c r="BG309" s="18">
        <v>1.0915408175194879E-2</v>
      </c>
      <c r="BH309" s="18">
        <v>1.7240337757758309E-2</v>
      </c>
      <c r="BI309" s="18">
        <v>0</v>
      </c>
      <c r="BJ309" s="18">
        <v>3.0952440519473792E-2</v>
      </c>
      <c r="BL309" s="18">
        <v>4.8175904390043789E-3</v>
      </c>
      <c r="BM309" s="18">
        <v>7.4660956898677834E-3</v>
      </c>
      <c r="BN309" s="18">
        <v>3.5896222625767339E-2</v>
      </c>
      <c r="BO309" s="18">
        <v>2.5930446112331199E-2</v>
      </c>
      <c r="BP309" s="18">
        <v>1.500470266579095E-2</v>
      </c>
      <c r="BQ309" s="18">
        <v>3.028436916987132E-2</v>
      </c>
      <c r="BR309" s="18">
        <v>4.4286440263444742E-2</v>
      </c>
      <c r="BS309" s="18">
        <v>9.4192248489672233E-3</v>
      </c>
      <c r="BU309" s="18">
        <v>3.165965694691165E-3</v>
      </c>
      <c r="BV309" s="18">
        <v>1.233476286033865E-2</v>
      </c>
      <c r="BW309" s="18">
        <v>1.8771025727068371E-2</v>
      </c>
      <c r="BX309" s="18">
        <v>3.8238881296799067E-2</v>
      </c>
      <c r="BY309" s="18">
        <v>8.0491689276976121E-3</v>
      </c>
      <c r="BZ309" s="18">
        <v>1.9914634422694481E-2</v>
      </c>
      <c r="CA309" s="18">
        <v>1.424390281268575E-2</v>
      </c>
      <c r="CB309" s="18">
        <v>1.199047793883062E-2</v>
      </c>
      <c r="CC309" s="18">
        <v>1.5936830910110809E-2</v>
      </c>
    </row>
    <row r="311" spans="2:81" ht="101.5" x14ac:dyDescent="0.35">
      <c r="B311" s="14" t="s">
        <v>129</v>
      </c>
    </row>
    <row r="312" spans="2:81" x14ac:dyDescent="0.35">
      <c r="B312" s="15" t="s">
        <v>17</v>
      </c>
    </row>
    <row r="313" spans="2:81" x14ac:dyDescent="0.35">
      <c r="B313" s="11" t="s">
        <v>95</v>
      </c>
      <c r="C313" s="16">
        <v>1906</v>
      </c>
      <c r="D313" s="16">
        <v>245</v>
      </c>
      <c r="E313" s="16">
        <v>322</v>
      </c>
      <c r="F313" s="16">
        <v>330</v>
      </c>
      <c r="G313" s="16">
        <v>336</v>
      </c>
      <c r="H313" s="16">
        <v>276</v>
      </c>
      <c r="I313" s="16">
        <v>397</v>
      </c>
      <c r="K313" s="16">
        <v>942</v>
      </c>
      <c r="L313" s="16">
        <v>959</v>
      </c>
      <c r="N313" s="16">
        <v>158</v>
      </c>
      <c r="O313" s="16">
        <v>63</v>
      </c>
      <c r="P313" s="16">
        <v>96</v>
      </c>
      <c r="Q313" s="16">
        <v>78</v>
      </c>
      <c r="R313" s="16">
        <v>211</v>
      </c>
      <c r="S313" s="16">
        <v>156</v>
      </c>
      <c r="T313" s="16">
        <v>138</v>
      </c>
      <c r="U313" s="16">
        <v>178</v>
      </c>
      <c r="V313" s="16">
        <v>270</v>
      </c>
      <c r="W313" s="16">
        <v>232</v>
      </c>
      <c r="X313" s="16">
        <v>160</v>
      </c>
      <c r="Y313" s="16">
        <v>166</v>
      </c>
      <c r="AA313" s="16">
        <v>527</v>
      </c>
      <c r="AB313" s="16">
        <v>481</v>
      </c>
      <c r="AC313" s="16">
        <v>429</v>
      </c>
      <c r="AD313" s="16">
        <v>463</v>
      </c>
      <c r="AF313" s="16">
        <v>27</v>
      </c>
      <c r="AG313" s="16">
        <v>98</v>
      </c>
      <c r="AH313" s="16">
        <v>113</v>
      </c>
      <c r="AI313" s="16">
        <v>112</v>
      </c>
      <c r="AJ313" s="16">
        <v>174</v>
      </c>
      <c r="AK313" s="16">
        <v>207</v>
      </c>
      <c r="AL313" s="16">
        <v>170</v>
      </c>
      <c r="AM313" s="16">
        <v>133</v>
      </c>
      <c r="AN313" s="16">
        <v>100</v>
      </c>
      <c r="AO313" s="16">
        <v>131</v>
      </c>
      <c r="AP313" s="16">
        <v>193</v>
      </c>
      <c r="AQ313" s="16">
        <v>93</v>
      </c>
      <c r="AR313" s="16">
        <v>79</v>
      </c>
      <c r="AS313" s="16">
        <v>47</v>
      </c>
      <c r="AT313" s="16">
        <v>48</v>
      </c>
      <c r="AU313" s="16">
        <v>122</v>
      </c>
      <c r="AV313" s="16">
        <v>59</v>
      </c>
      <c r="AX313" s="16">
        <v>1557</v>
      </c>
      <c r="AY313" s="16">
        <v>338</v>
      </c>
      <c r="BA313" s="16">
        <v>1221</v>
      </c>
      <c r="BB313" s="16">
        <v>685</v>
      </c>
      <c r="BD313" s="16">
        <v>474</v>
      </c>
      <c r="BE313" s="16">
        <v>416</v>
      </c>
      <c r="BF313" s="16">
        <v>224</v>
      </c>
      <c r="BG313" s="16">
        <v>439</v>
      </c>
      <c r="BH313" s="16">
        <v>242</v>
      </c>
      <c r="BI313" s="16">
        <v>51</v>
      </c>
      <c r="BJ313" s="16">
        <v>60</v>
      </c>
      <c r="BL313" s="16">
        <v>334</v>
      </c>
      <c r="BM313" s="16">
        <v>619</v>
      </c>
      <c r="BN313" s="16">
        <v>136</v>
      </c>
      <c r="BO313" s="16">
        <v>105</v>
      </c>
      <c r="BP313" s="16">
        <v>257</v>
      </c>
      <c r="BQ313" s="16">
        <v>42</v>
      </c>
      <c r="BR313" s="16">
        <v>49</v>
      </c>
      <c r="BS313" s="16">
        <v>364</v>
      </c>
      <c r="BU313" s="16">
        <v>279</v>
      </c>
      <c r="BV313" s="16">
        <v>479</v>
      </c>
      <c r="BW313" s="16">
        <v>122</v>
      </c>
      <c r="BX313" s="16">
        <v>151</v>
      </c>
      <c r="BY313" s="16">
        <v>421</v>
      </c>
      <c r="BZ313" s="16">
        <v>64</v>
      </c>
      <c r="CA313" s="16">
        <v>123</v>
      </c>
      <c r="CB313" s="16">
        <v>156</v>
      </c>
      <c r="CC313" s="16">
        <v>111</v>
      </c>
    </row>
    <row r="314" spans="2:81" x14ac:dyDescent="0.35">
      <c r="B314" s="12" t="s">
        <v>96</v>
      </c>
      <c r="C314" s="16">
        <v>1910</v>
      </c>
      <c r="D314" s="16">
        <v>202</v>
      </c>
      <c r="E314" s="16">
        <v>325</v>
      </c>
      <c r="F314" s="16">
        <v>324</v>
      </c>
      <c r="G314" s="16">
        <v>294</v>
      </c>
      <c r="H314" s="16">
        <v>309</v>
      </c>
      <c r="I314" s="16">
        <v>457</v>
      </c>
      <c r="K314" s="16">
        <v>921</v>
      </c>
      <c r="L314" s="16">
        <v>983</v>
      </c>
      <c r="N314" s="16">
        <v>157</v>
      </c>
      <c r="O314" s="16">
        <v>52</v>
      </c>
      <c r="P314" s="16">
        <v>89</v>
      </c>
      <c r="Q314" s="16">
        <v>77</v>
      </c>
      <c r="R314" s="16">
        <v>212</v>
      </c>
      <c r="S314" s="16">
        <v>155</v>
      </c>
      <c r="T314" s="16">
        <v>140</v>
      </c>
      <c r="U314" s="16">
        <v>167</v>
      </c>
      <c r="V314" s="16">
        <v>248</v>
      </c>
      <c r="W314" s="16">
        <v>264</v>
      </c>
      <c r="X314" s="16">
        <v>165</v>
      </c>
      <c r="Y314" s="16">
        <v>180</v>
      </c>
      <c r="AA314" s="16">
        <v>514</v>
      </c>
      <c r="AB314" s="16">
        <v>496</v>
      </c>
      <c r="AC314" s="16">
        <v>419</v>
      </c>
      <c r="AD314" s="16">
        <v>477</v>
      </c>
      <c r="AF314" s="16">
        <v>25</v>
      </c>
      <c r="AG314" s="16">
        <v>96</v>
      </c>
      <c r="AH314" s="16">
        <v>115</v>
      </c>
      <c r="AI314" s="16">
        <v>117</v>
      </c>
      <c r="AJ314" s="16">
        <v>175</v>
      </c>
      <c r="AK314" s="16">
        <v>213</v>
      </c>
      <c r="AL314" s="16">
        <v>169</v>
      </c>
      <c r="AM314" s="16">
        <v>134</v>
      </c>
      <c r="AN314" s="16">
        <v>99</v>
      </c>
      <c r="AO314" s="16">
        <v>131</v>
      </c>
      <c r="AP314" s="16">
        <v>193</v>
      </c>
      <c r="AQ314" s="16">
        <v>94</v>
      </c>
      <c r="AR314" s="16">
        <v>79</v>
      </c>
      <c r="AS314" s="16">
        <v>46</v>
      </c>
      <c r="AT314" s="16">
        <v>46</v>
      </c>
      <c r="AU314" s="16">
        <v>118</v>
      </c>
      <c r="AV314" s="16">
        <v>59</v>
      </c>
      <c r="AX314" s="16">
        <v>1583</v>
      </c>
      <c r="AY314" s="16">
        <v>316</v>
      </c>
      <c r="BA314" s="16">
        <v>1241</v>
      </c>
      <c r="BB314" s="16">
        <v>669</v>
      </c>
      <c r="BD314" s="16">
        <v>490</v>
      </c>
      <c r="BE314" s="16">
        <v>410</v>
      </c>
      <c r="BF314" s="16">
        <v>226</v>
      </c>
      <c r="BG314" s="16">
        <v>430</v>
      </c>
      <c r="BH314" s="16">
        <v>237</v>
      </c>
      <c r="BI314" s="16">
        <v>51</v>
      </c>
      <c r="BJ314" s="16">
        <v>65</v>
      </c>
      <c r="BL314" s="16">
        <v>349</v>
      </c>
      <c r="BM314" s="16">
        <v>614</v>
      </c>
      <c r="BN314" s="16">
        <v>143</v>
      </c>
      <c r="BO314" s="16">
        <v>101</v>
      </c>
      <c r="BP314" s="16">
        <v>257</v>
      </c>
      <c r="BQ314" s="16">
        <v>42</v>
      </c>
      <c r="BR314" s="16">
        <v>47</v>
      </c>
      <c r="BS314" s="16">
        <v>356</v>
      </c>
      <c r="BU314" s="16">
        <v>288</v>
      </c>
      <c r="BV314" s="16">
        <v>472</v>
      </c>
      <c r="BW314" s="16">
        <v>126</v>
      </c>
      <c r="BX314" s="16">
        <v>142</v>
      </c>
      <c r="BY314" s="16">
        <v>432</v>
      </c>
      <c r="BZ314" s="16">
        <v>64</v>
      </c>
      <c r="CA314" s="16">
        <v>123</v>
      </c>
      <c r="CB314" s="16">
        <v>159</v>
      </c>
      <c r="CC314" s="16">
        <v>106</v>
      </c>
    </row>
    <row r="315" spans="2:81" x14ac:dyDescent="0.35">
      <c r="B315" s="17" t="s">
        <v>120</v>
      </c>
      <c r="C315" s="18">
        <v>0.26683510119274811</v>
      </c>
      <c r="D315" s="18">
        <v>0.20709573007027079</v>
      </c>
      <c r="E315" s="18">
        <v>0.30937860869516448</v>
      </c>
      <c r="F315" s="18">
        <v>0.3282882942378893</v>
      </c>
      <c r="G315" s="18">
        <v>0.25569864642419038</v>
      </c>
      <c r="H315" s="18">
        <v>0.27444856747895441</v>
      </c>
      <c r="I315" s="18">
        <v>0.2214315428955182</v>
      </c>
      <c r="K315" s="18">
        <v>0.23581127575031441</v>
      </c>
      <c r="L315" s="18">
        <v>0.29722272163631652</v>
      </c>
      <c r="N315" s="18">
        <v>0.27439809082456101</v>
      </c>
      <c r="O315" s="18">
        <v>0.22604438478056921</v>
      </c>
      <c r="P315" s="18">
        <v>0.30509834013061132</v>
      </c>
      <c r="Q315" s="18">
        <v>0.30941959958846238</v>
      </c>
      <c r="R315" s="18">
        <v>0.2799778824613679</v>
      </c>
      <c r="S315" s="18">
        <v>0.24893203972958111</v>
      </c>
      <c r="T315" s="18">
        <v>0.27423897608174369</v>
      </c>
      <c r="U315" s="18">
        <v>0.2267630593915127</v>
      </c>
      <c r="V315" s="18">
        <v>0.28263636098769052</v>
      </c>
      <c r="W315" s="18">
        <v>0.26729195177602899</v>
      </c>
      <c r="X315" s="18">
        <v>0.25262436883045658</v>
      </c>
      <c r="Y315" s="18">
        <v>0.25682943991419072</v>
      </c>
      <c r="AA315" s="18">
        <v>0.27876536490279258</v>
      </c>
      <c r="AB315" s="18">
        <v>0.26783837765987828</v>
      </c>
      <c r="AC315" s="18">
        <v>0.24818275901046091</v>
      </c>
      <c r="AD315" s="18">
        <v>0.27133897496574788</v>
      </c>
      <c r="AF315" s="18">
        <v>0.21856714696871171</v>
      </c>
      <c r="AG315" s="18">
        <v>0.28734216469929258</v>
      </c>
      <c r="AH315" s="18">
        <v>0.35882970506852357</v>
      </c>
      <c r="AI315" s="18">
        <v>0.26329336682973281</v>
      </c>
      <c r="AJ315" s="18">
        <v>0.27047876256852033</v>
      </c>
      <c r="AK315" s="18">
        <v>0.23606346576532691</v>
      </c>
      <c r="AL315" s="18">
        <v>0.23099873103673621</v>
      </c>
      <c r="AM315" s="18">
        <v>0.2403219070837451</v>
      </c>
      <c r="AN315" s="18">
        <v>0.22479031142877079</v>
      </c>
      <c r="AO315" s="18">
        <v>0.18163173341613431</v>
      </c>
      <c r="AP315" s="18">
        <v>0.27770692597442659</v>
      </c>
      <c r="AQ315" s="18">
        <v>0.26992858587457752</v>
      </c>
      <c r="AR315" s="18">
        <v>0.3095296141432145</v>
      </c>
      <c r="AS315" s="18">
        <v>0.35809274766828247</v>
      </c>
      <c r="AT315" s="18">
        <v>0.40719454466701399</v>
      </c>
      <c r="AU315" s="18">
        <v>0.31133624888715178</v>
      </c>
      <c r="AV315" s="18">
        <v>0.2386009143678447</v>
      </c>
      <c r="AX315" s="18">
        <v>0.26116861200351432</v>
      </c>
      <c r="AY315" s="18">
        <v>0.30100936623666408</v>
      </c>
      <c r="BA315" s="18">
        <v>0.26926222659497617</v>
      </c>
      <c r="BB315" s="18">
        <v>0.26233196515711321</v>
      </c>
      <c r="BD315" s="18">
        <v>0.280119150096241</v>
      </c>
      <c r="BE315" s="18">
        <v>0.26529804613229913</v>
      </c>
      <c r="BF315" s="18">
        <v>0.2036261033354948</v>
      </c>
      <c r="BG315" s="18">
        <v>0.259865529688242</v>
      </c>
      <c r="BH315" s="18">
        <v>0.31858080749804779</v>
      </c>
      <c r="BI315" s="18">
        <v>0.30467406639546529</v>
      </c>
      <c r="BJ315" s="18">
        <v>0.2232568670002513</v>
      </c>
      <c r="BL315" s="18">
        <v>0.24109992504774611</v>
      </c>
      <c r="BM315" s="18">
        <v>0.31521914907204052</v>
      </c>
      <c r="BN315" s="18">
        <v>0.2441820503974329</v>
      </c>
      <c r="BO315" s="18">
        <v>0.26201048598889898</v>
      </c>
      <c r="BP315" s="18">
        <v>0.24518977237116141</v>
      </c>
      <c r="BQ315" s="18">
        <v>0.25189043690342172</v>
      </c>
      <c r="BR315" s="18">
        <v>0.23053090112941399</v>
      </c>
      <c r="BS315" s="18">
        <v>0.24130875854692521</v>
      </c>
      <c r="BU315" s="18">
        <v>0.30121072942705918</v>
      </c>
      <c r="BV315" s="18">
        <v>0.30345130228976108</v>
      </c>
      <c r="BW315" s="18">
        <v>0.28090551640651179</v>
      </c>
      <c r="BX315" s="18">
        <v>0.22336180830123589</v>
      </c>
      <c r="BY315" s="18">
        <v>0.25711836749474443</v>
      </c>
      <c r="BZ315" s="18">
        <v>0.29274148024730412</v>
      </c>
      <c r="CA315" s="18">
        <v>0.20128717097324211</v>
      </c>
      <c r="CB315" s="18">
        <v>0.19148229006167511</v>
      </c>
      <c r="CC315" s="18">
        <v>0.2647879600579055</v>
      </c>
    </row>
    <row r="316" spans="2:81" x14ac:dyDescent="0.35">
      <c r="B316" s="17" t="s">
        <v>121</v>
      </c>
      <c r="C316" s="18">
        <v>0.3298965728237514</v>
      </c>
      <c r="D316" s="18">
        <v>0.33966005023178247</v>
      </c>
      <c r="E316" s="18">
        <v>0.34131324723837558</v>
      </c>
      <c r="F316" s="18">
        <v>0.3152279085284484</v>
      </c>
      <c r="G316" s="18">
        <v>0.34152409581191479</v>
      </c>
      <c r="H316" s="18">
        <v>0.32214666705995509</v>
      </c>
      <c r="I316" s="18">
        <v>0.32562531329716371</v>
      </c>
      <c r="K316" s="18">
        <v>0.33598686521023829</v>
      </c>
      <c r="L316" s="18">
        <v>0.3227903511479227</v>
      </c>
      <c r="N316" s="18">
        <v>0.33679086728911062</v>
      </c>
      <c r="O316" s="18">
        <v>0.32463626137595319</v>
      </c>
      <c r="P316" s="18">
        <v>0.3022242568668968</v>
      </c>
      <c r="Q316" s="18">
        <v>0.25710604830612938</v>
      </c>
      <c r="R316" s="18">
        <v>0.38444072603901108</v>
      </c>
      <c r="S316" s="18">
        <v>0.3074963639627345</v>
      </c>
      <c r="T316" s="18">
        <v>0.32751001830983462</v>
      </c>
      <c r="U316" s="18">
        <v>0.39787532046041618</v>
      </c>
      <c r="V316" s="18">
        <v>0.3372511823589654</v>
      </c>
      <c r="W316" s="18">
        <v>0.29406222823987138</v>
      </c>
      <c r="X316" s="18">
        <v>0.32891808307437492</v>
      </c>
      <c r="Y316" s="18">
        <v>0.30737877273677949</v>
      </c>
      <c r="AA316" s="18">
        <v>0.36343404467454848</v>
      </c>
      <c r="AB316" s="18">
        <v>0.3394932324550673</v>
      </c>
      <c r="AC316" s="18">
        <v>0.33424105700647722</v>
      </c>
      <c r="AD316" s="18">
        <v>0.28018056023626309</v>
      </c>
      <c r="AF316" s="18">
        <v>0.31030697283945158</v>
      </c>
      <c r="AG316" s="18">
        <v>0.20133530879192821</v>
      </c>
      <c r="AH316" s="18">
        <v>0.28772172298884469</v>
      </c>
      <c r="AI316" s="18">
        <v>0.34704167603930852</v>
      </c>
      <c r="AJ316" s="18">
        <v>0.29970570950025649</v>
      </c>
      <c r="AK316" s="18">
        <v>0.34952183457960589</v>
      </c>
      <c r="AL316" s="18">
        <v>0.33534895804453729</v>
      </c>
      <c r="AM316" s="18">
        <v>0.30261321575964673</v>
      </c>
      <c r="AN316" s="18">
        <v>0.39098876068862598</v>
      </c>
      <c r="AO316" s="18">
        <v>0.43317909408492528</v>
      </c>
      <c r="AP316" s="18">
        <v>0.33514078950698922</v>
      </c>
      <c r="AQ316" s="18">
        <v>0.36781662009336807</v>
      </c>
      <c r="AR316" s="18">
        <v>0.36702017905701279</v>
      </c>
      <c r="AS316" s="18">
        <v>0.23333369926676409</v>
      </c>
      <c r="AT316" s="18">
        <v>0.1621328001614647</v>
      </c>
      <c r="AU316" s="18">
        <v>0.43145627226695371</v>
      </c>
      <c r="AV316" s="18">
        <v>0.2020938590823613</v>
      </c>
      <c r="AX316" s="18">
        <v>0.33298457834120609</v>
      </c>
      <c r="AY316" s="18">
        <v>0.31577099577434148</v>
      </c>
      <c r="BA316" s="18">
        <v>0.34575808835637278</v>
      </c>
      <c r="BB316" s="18">
        <v>0.30046811308732541</v>
      </c>
      <c r="BD316" s="18">
        <v>0.30858811051690987</v>
      </c>
      <c r="BE316" s="18">
        <v>0.36536019528918212</v>
      </c>
      <c r="BF316" s="18">
        <v>0.28380048349887621</v>
      </c>
      <c r="BG316" s="18">
        <v>0.35185808603282193</v>
      </c>
      <c r="BH316" s="18">
        <v>0.34076622205343238</v>
      </c>
      <c r="BI316" s="18">
        <v>0.38793068547572351</v>
      </c>
      <c r="BJ316" s="18">
        <v>0.19557581788919309</v>
      </c>
      <c r="BL316" s="18">
        <v>0.35832284575671092</v>
      </c>
      <c r="BM316" s="18">
        <v>0.35438300777021747</v>
      </c>
      <c r="BN316" s="18">
        <v>0.20564100627275661</v>
      </c>
      <c r="BO316" s="18">
        <v>0.32320943446721451</v>
      </c>
      <c r="BP316" s="18">
        <v>0.35771249401082639</v>
      </c>
      <c r="BQ316" s="18">
        <v>0.29530783692779139</v>
      </c>
      <c r="BR316" s="18">
        <v>0.28046596617150038</v>
      </c>
      <c r="BS316" s="18">
        <v>0.30207092248295481</v>
      </c>
      <c r="BU316" s="18">
        <v>0.34839145064692761</v>
      </c>
      <c r="BV316" s="18">
        <v>0.35013838913783601</v>
      </c>
      <c r="BW316" s="18">
        <v>0.28193861822935062</v>
      </c>
      <c r="BX316" s="18">
        <v>0.32032128423699152</v>
      </c>
      <c r="BY316" s="18">
        <v>0.36617393710075141</v>
      </c>
      <c r="BZ316" s="18">
        <v>0.27226224399897642</v>
      </c>
      <c r="CA316" s="18">
        <v>0.27721747913316019</v>
      </c>
      <c r="CB316" s="18">
        <v>0.27586305812704121</v>
      </c>
      <c r="CC316" s="18">
        <v>0.28818658041937728</v>
      </c>
    </row>
    <row r="317" spans="2:81" ht="29" x14ac:dyDescent="0.35">
      <c r="B317" s="17" t="s">
        <v>122</v>
      </c>
      <c r="C317" s="18">
        <v>0.2852154967495944</v>
      </c>
      <c r="D317" s="18">
        <v>0.29311558554518991</v>
      </c>
      <c r="E317" s="18">
        <v>0.25902255047801459</v>
      </c>
      <c r="F317" s="18">
        <v>0.28014847648016489</v>
      </c>
      <c r="G317" s="18">
        <v>0.29149519981823541</v>
      </c>
      <c r="H317" s="18">
        <v>0.28609716336486202</v>
      </c>
      <c r="I317" s="18">
        <v>0.29930291011135962</v>
      </c>
      <c r="K317" s="18">
        <v>0.30775638860582782</v>
      </c>
      <c r="L317" s="18">
        <v>0.26550413473129969</v>
      </c>
      <c r="N317" s="18">
        <v>0.29111106137564891</v>
      </c>
      <c r="O317" s="18">
        <v>0.30767078270103732</v>
      </c>
      <c r="P317" s="18">
        <v>0.28419880805948811</v>
      </c>
      <c r="Q317" s="18">
        <v>0.29354724012155192</v>
      </c>
      <c r="R317" s="18">
        <v>0.25163228739796317</v>
      </c>
      <c r="S317" s="18">
        <v>0.32476466470808252</v>
      </c>
      <c r="T317" s="18">
        <v>0.29036215008439359</v>
      </c>
      <c r="U317" s="18">
        <v>0.2691554289248515</v>
      </c>
      <c r="V317" s="18">
        <v>0.25393512236824978</v>
      </c>
      <c r="W317" s="18">
        <v>0.30743394409808661</v>
      </c>
      <c r="X317" s="18">
        <v>0.29578140469980418</v>
      </c>
      <c r="Y317" s="18">
        <v>0.28774455705482388</v>
      </c>
      <c r="AA317" s="18">
        <v>0.27675654140226502</v>
      </c>
      <c r="AB317" s="18">
        <v>0.24136698675668061</v>
      </c>
      <c r="AC317" s="18">
        <v>0.32364421752253392</v>
      </c>
      <c r="AD317" s="18">
        <v>0.3044606477040212</v>
      </c>
      <c r="AF317" s="18">
        <v>0.35765608057053477</v>
      </c>
      <c r="AG317" s="18">
        <v>0.31186288511406568</v>
      </c>
      <c r="AH317" s="18">
        <v>0.2205888304197775</v>
      </c>
      <c r="AI317" s="18">
        <v>0.33939663376748019</v>
      </c>
      <c r="AJ317" s="18">
        <v>0.3188519682779471</v>
      </c>
      <c r="AK317" s="18">
        <v>0.28390986299860899</v>
      </c>
      <c r="AL317" s="18">
        <v>0.30169572770430592</v>
      </c>
      <c r="AM317" s="18">
        <v>0.28781548929749601</v>
      </c>
      <c r="AN317" s="18">
        <v>0.26234415506913078</v>
      </c>
      <c r="AO317" s="18">
        <v>0.29453892319519298</v>
      </c>
      <c r="AP317" s="18">
        <v>0.28192065156309981</v>
      </c>
      <c r="AQ317" s="18">
        <v>0.2561379428026771</v>
      </c>
      <c r="AR317" s="18">
        <v>0.22350296970359451</v>
      </c>
      <c r="AS317" s="18">
        <v>0.23343169576850509</v>
      </c>
      <c r="AT317" s="18">
        <v>0.36193639065563749</v>
      </c>
      <c r="AU317" s="18">
        <v>0.18403275757997609</v>
      </c>
      <c r="AV317" s="18">
        <v>0.42260821977053531</v>
      </c>
      <c r="AX317" s="18">
        <v>0.2880118553395522</v>
      </c>
      <c r="AY317" s="18">
        <v>0.26351976385339959</v>
      </c>
      <c r="BA317" s="18">
        <v>0.26903648378399869</v>
      </c>
      <c r="BB317" s="18">
        <v>0.31523302128272868</v>
      </c>
      <c r="BD317" s="18">
        <v>0.3050287227389008</v>
      </c>
      <c r="BE317" s="18">
        <v>0.26039114271077618</v>
      </c>
      <c r="BF317" s="18">
        <v>0.34462620368453473</v>
      </c>
      <c r="BG317" s="18">
        <v>0.27890067152421028</v>
      </c>
      <c r="BH317" s="18">
        <v>0.21730245629005029</v>
      </c>
      <c r="BI317" s="18">
        <v>0.25297354688092732</v>
      </c>
      <c r="BJ317" s="18">
        <v>0.40174628013113312</v>
      </c>
      <c r="BL317" s="18">
        <v>0.27122827132119393</v>
      </c>
      <c r="BM317" s="18">
        <v>0.23145149033451209</v>
      </c>
      <c r="BN317" s="18">
        <v>0.41082943322386067</v>
      </c>
      <c r="BO317" s="18">
        <v>0.29362503689831282</v>
      </c>
      <c r="BP317" s="18">
        <v>0.30312815082641181</v>
      </c>
      <c r="BQ317" s="18">
        <v>0.26183635326575061</v>
      </c>
      <c r="BR317" s="18">
        <v>0.33354560957497731</v>
      </c>
      <c r="BS317" s="18">
        <v>0.32224184579595322</v>
      </c>
      <c r="BU317" s="18">
        <v>0.23624440873809929</v>
      </c>
      <c r="BV317" s="18">
        <v>0.24585254261468761</v>
      </c>
      <c r="BW317" s="18">
        <v>0.2893965080779648</v>
      </c>
      <c r="BX317" s="18">
        <v>0.27907445547437842</v>
      </c>
      <c r="BY317" s="18">
        <v>0.28513789742760148</v>
      </c>
      <c r="BZ317" s="18">
        <v>0.24442579714195239</v>
      </c>
      <c r="CA317" s="18">
        <v>0.4181477884533813</v>
      </c>
      <c r="CB317" s="18">
        <v>0.40838641282570698</v>
      </c>
      <c r="CC317" s="18">
        <v>0.2830127511041558</v>
      </c>
    </row>
    <row r="318" spans="2:81" x14ac:dyDescent="0.35">
      <c r="B318" s="17" t="s">
        <v>123</v>
      </c>
      <c r="C318" s="18">
        <v>7.8016530232486364E-2</v>
      </c>
      <c r="D318" s="18">
        <v>0.10709042812473139</v>
      </c>
      <c r="E318" s="18">
        <v>6.5517316276502202E-2</v>
      </c>
      <c r="F318" s="18">
        <v>4.8524005949648168E-2</v>
      </c>
      <c r="G318" s="18">
        <v>8.7827056049592969E-2</v>
      </c>
      <c r="H318" s="18">
        <v>6.4221335558219503E-2</v>
      </c>
      <c r="I318" s="18">
        <v>9.79827289802363E-2</v>
      </c>
      <c r="K318" s="18">
        <v>7.9995579762974153E-2</v>
      </c>
      <c r="L318" s="18">
        <v>7.5655516264311107E-2</v>
      </c>
      <c r="N318" s="18">
        <v>5.7001624347531192E-2</v>
      </c>
      <c r="O318" s="18">
        <v>5.7712948147289778E-2</v>
      </c>
      <c r="P318" s="18">
        <v>3.8428754125107267E-2</v>
      </c>
      <c r="Q318" s="18">
        <v>0.1130397304470145</v>
      </c>
      <c r="R318" s="18">
        <v>4.7603014261235657E-2</v>
      </c>
      <c r="S318" s="18">
        <v>9.2810745765154634E-2</v>
      </c>
      <c r="T318" s="18">
        <v>7.9141917851077354E-2</v>
      </c>
      <c r="U318" s="18">
        <v>8.2589945175072427E-2</v>
      </c>
      <c r="V318" s="18">
        <v>8.1339065103559829E-2</v>
      </c>
      <c r="W318" s="18">
        <v>9.8152368290048531E-2</v>
      </c>
      <c r="X318" s="18">
        <v>6.5920456438232855E-2</v>
      </c>
      <c r="Y318" s="18">
        <v>0.1017441828674775</v>
      </c>
      <c r="AA318" s="18">
        <v>4.9879224504265102E-2</v>
      </c>
      <c r="AB318" s="18">
        <v>9.7878038356655053E-2</v>
      </c>
      <c r="AC318" s="18">
        <v>6.5085565570980317E-2</v>
      </c>
      <c r="AD318" s="18">
        <v>9.9632549803188475E-2</v>
      </c>
      <c r="AF318" s="18">
        <v>0.1134697996213018</v>
      </c>
      <c r="AG318" s="18">
        <v>0.16018667016553251</v>
      </c>
      <c r="AH318" s="18">
        <v>6.2022694957785542E-2</v>
      </c>
      <c r="AI318" s="18">
        <v>2.688595151087398E-2</v>
      </c>
      <c r="AJ318" s="18">
        <v>7.9326099340680203E-2</v>
      </c>
      <c r="AK318" s="18">
        <v>8.2929965806747219E-2</v>
      </c>
      <c r="AL318" s="18">
        <v>8.0588131933494955E-2</v>
      </c>
      <c r="AM318" s="18">
        <v>0.1133014778633101</v>
      </c>
      <c r="AN318" s="18">
        <v>0.1125774438849885</v>
      </c>
      <c r="AO318" s="18">
        <v>4.5668104994688298E-2</v>
      </c>
      <c r="AP318" s="18">
        <v>7.393027692465029E-2</v>
      </c>
      <c r="AQ318" s="18">
        <v>5.143771865842782E-2</v>
      </c>
      <c r="AR318" s="18">
        <v>7.5180959990127652E-2</v>
      </c>
      <c r="AS318" s="18">
        <v>0.1061180108590864</v>
      </c>
      <c r="AT318" s="18">
        <v>2.6018561135376501E-2</v>
      </c>
      <c r="AU318" s="18">
        <v>6.6301469574387095E-2</v>
      </c>
      <c r="AV318" s="18">
        <v>6.8354547762771389E-2</v>
      </c>
      <c r="AX318" s="18">
        <v>7.6139619387730048E-2</v>
      </c>
      <c r="AY318" s="18">
        <v>8.6640740838999142E-2</v>
      </c>
      <c r="BA318" s="18">
        <v>7.8444497061072593E-2</v>
      </c>
      <c r="BB318" s="18">
        <v>7.722250745719271E-2</v>
      </c>
      <c r="BD318" s="18">
        <v>7.4032221632769721E-2</v>
      </c>
      <c r="BE318" s="18">
        <v>7.0345632121671442E-2</v>
      </c>
      <c r="BF318" s="18">
        <v>0.1079398275688092</v>
      </c>
      <c r="BG318" s="18">
        <v>6.8412389127603654E-2</v>
      </c>
      <c r="BH318" s="18">
        <v>7.9041318314056239E-2</v>
      </c>
      <c r="BI318" s="18">
        <v>3.251062629407625E-2</v>
      </c>
      <c r="BJ318" s="18">
        <v>0.14846859445994859</v>
      </c>
      <c r="BL318" s="18">
        <v>9.2896032817140844E-2</v>
      </c>
      <c r="BM318" s="18">
        <v>6.8952112702987609E-2</v>
      </c>
      <c r="BN318" s="18">
        <v>8.7366929058491208E-2</v>
      </c>
      <c r="BO318" s="18">
        <v>7.5579092692057273E-2</v>
      </c>
      <c r="BP318" s="18">
        <v>7.3505741190434085E-2</v>
      </c>
      <c r="BQ318" s="18">
        <v>6.224414723096177E-2</v>
      </c>
      <c r="BR318" s="18">
        <v>0.1155525717530643</v>
      </c>
      <c r="BS318" s="18">
        <v>7.6105347744050977E-2</v>
      </c>
      <c r="BU318" s="18">
        <v>7.9740119418817659E-2</v>
      </c>
      <c r="BV318" s="18">
        <v>6.74730897763543E-2</v>
      </c>
      <c r="BW318" s="18">
        <v>0.12173376705997201</v>
      </c>
      <c r="BX318" s="18">
        <v>9.5497390143732971E-2</v>
      </c>
      <c r="BY318" s="18">
        <v>6.8412696914271626E-2</v>
      </c>
      <c r="BZ318" s="18">
        <v>8.902188598997901E-2</v>
      </c>
      <c r="CA318" s="18">
        <v>5.7026527232060628E-2</v>
      </c>
      <c r="CB318" s="18">
        <v>8.5889498558176416E-2</v>
      </c>
      <c r="CC318" s="18">
        <v>8.9801163439144696E-2</v>
      </c>
    </row>
    <row r="319" spans="2:81" x14ac:dyDescent="0.35">
      <c r="B319" s="17" t="s">
        <v>124</v>
      </c>
      <c r="C319" s="18">
        <v>4.003629900141973E-2</v>
      </c>
      <c r="D319" s="18">
        <v>5.3038206028025232E-2</v>
      </c>
      <c r="E319" s="18">
        <v>2.4768277311943129E-2</v>
      </c>
      <c r="F319" s="18">
        <v>2.7811314803849071E-2</v>
      </c>
      <c r="G319" s="18">
        <v>2.3455001896066419E-2</v>
      </c>
      <c r="H319" s="18">
        <v>5.3086266538008887E-2</v>
      </c>
      <c r="I319" s="18">
        <v>5.5657504715722061E-2</v>
      </c>
      <c r="K319" s="18">
        <v>4.0449890670645409E-2</v>
      </c>
      <c r="L319" s="18">
        <v>3.8827276220149927E-2</v>
      </c>
      <c r="N319" s="18">
        <v>4.0698356163148167E-2</v>
      </c>
      <c r="O319" s="18">
        <v>8.3935622995150463E-2</v>
      </c>
      <c r="P319" s="18">
        <v>7.0049840817896628E-2</v>
      </c>
      <c r="Q319" s="18">
        <v>2.6887381536842132E-2</v>
      </c>
      <c r="R319" s="18">
        <v>3.6346089840422091E-2</v>
      </c>
      <c r="S319" s="18">
        <v>2.5996185834447249E-2</v>
      </c>
      <c r="T319" s="18">
        <v>2.8746937672950709E-2</v>
      </c>
      <c r="U319" s="18">
        <v>2.361624604814699E-2</v>
      </c>
      <c r="V319" s="18">
        <v>4.483826918153469E-2</v>
      </c>
      <c r="W319" s="18">
        <v>3.305950759596446E-2</v>
      </c>
      <c r="X319" s="18">
        <v>5.6755686957131367E-2</v>
      </c>
      <c r="Y319" s="18">
        <v>4.6303047426728257E-2</v>
      </c>
      <c r="AA319" s="18">
        <v>3.11648245161288E-2</v>
      </c>
      <c r="AB319" s="18">
        <v>5.3423364771718822E-2</v>
      </c>
      <c r="AC319" s="18">
        <v>2.8846400889547701E-2</v>
      </c>
      <c r="AD319" s="18">
        <v>4.4387267290779478E-2</v>
      </c>
      <c r="AF319" s="18">
        <v>0</v>
      </c>
      <c r="AG319" s="18">
        <v>3.9272971229181143E-2</v>
      </c>
      <c r="AH319" s="18">
        <v>7.0837046565068701E-2</v>
      </c>
      <c r="AI319" s="18">
        <v>2.338237185260459E-2</v>
      </c>
      <c r="AJ319" s="18">
        <v>3.1637460312595969E-2</v>
      </c>
      <c r="AK319" s="18">
        <v>4.7574870849710897E-2</v>
      </c>
      <c r="AL319" s="18">
        <v>5.1368451280925771E-2</v>
      </c>
      <c r="AM319" s="18">
        <v>5.5947909995802243E-2</v>
      </c>
      <c r="AN319" s="18">
        <v>9.2993289284836276E-3</v>
      </c>
      <c r="AO319" s="18">
        <v>4.4982144309059037E-2</v>
      </c>
      <c r="AP319" s="18">
        <v>3.130135603083406E-2</v>
      </c>
      <c r="AQ319" s="18">
        <v>5.4679132570949578E-2</v>
      </c>
      <c r="AR319" s="18">
        <v>2.4766277106050321E-2</v>
      </c>
      <c r="AS319" s="18">
        <v>6.9023846437361952E-2</v>
      </c>
      <c r="AT319" s="18">
        <v>4.2717703380507233E-2</v>
      </c>
      <c r="AU319" s="18">
        <v>6.8732516915314418E-3</v>
      </c>
      <c r="AV319" s="18">
        <v>6.8342459016487431E-2</v>
      </c>
      <c r="AX319" s="18">
        <v>4.1695334927997298E-2</v>
      </c>
      <c r="AY319" s="18">
        <v>3.3059133296595607E-2</v>
      </c>
      <c r="BA319" s="18">
        <v>3.7498704203579723E-2</v>
      </c>
      <c r="BB319" s="18">
        <v>4.4744393015640177E-2</v>
      </c>
      <c r="BD319" s="18">
        <v>3.223179501517854E-2</v>
      </c>
      <c r="BE319" s="18">
        <v>3.860498374607111E-2</v>
      </c>
      <c r="BF319" s="18">
        <v>6.0007381912285288E-2</v>
      </c>
      <c r="BG319" s="18">
        <v>4.0963323627122128E-2</v>
      </c>
      <c r="BH319" s="18">
        <v>4.4309195844413313E-2</v>
      </c>
      <c r="BI319" s="18">
        <v>2.1911074953807591E-2</v>
      </c>
      <c r="BJ319" s="18">
        <v>3.0952440519473792E-2</v>
      </c>
      <c r="BL319" s="18">
        <v>3.6452925057208131E-2</v>
      </c>
      <c r="BM319" s="18">
        <v>2.99942401202422E-2</v>
      </c>
      <c r="BN319" s="18">
        <v>5.198058104745841E-2</v>
      </c>
      <c r="BO319" s="18">
        <v>4.5575949953516708E-2</v>
      </c>
      <c r="BP319" s="18">
        <v>2.0463841601166401E-2</v>
      </c>
      <c r="BQ319" s="18">
        <v>0.12872122567207481</v>
      </c>
      <c r="BR319" s="18">
        <v>3.990495137104403E-2</v>
      </c>
      <c r="BS319" s="18">
        <v>5.8273125430115973E-2</v>
      </c>
      <c r="BU319" s="18">
        <v>3.4413291769096473E-2</v>
      </c>
      <c r="BV319" s="18">
        <v>3.3084676181361052E-2</v>
      </c>
      <c r="BW319" s="18">
        <v>2.602559022620074E-2</v>
      </c>
      <c r="BX319" s="18">
        <v>8.1745061843661232E-2</v>
      </c>
      <c r="BY319" s="18">
        <v>2.315710106263099E-2</v>
      </c>
      <c r="BZ319" s="18">
        <v>0.1015485926217882</v>
      </c>
      <c r="CA319" s="18">
        <v>4.6321034208155747E-2</v>
      </c>
      <c r="CB319" s="18">
        <v>3.8378740427400228E-2</v>
      </c>
      <c r="CC319" s="18">
        <v>7.4211544979416594E-2</v>
      </c>
    </row>
    <row r="321" spans="2:81" ht="101.5" x14ac:dyDescent="0.35">
      <c r="B321" s="14" t="s">
        <v>130</v>
      </c>
    </row>
    <row r="322" spans="2:81" x14ac:dyDescent="0.35">
      <c r="B322" s="15" t="s">
        <v>17</v>
      </c>
    </row>
    <row r="323" spans="2:81" x14ac:dyDescent="0.35">
      <c r="B323" s="11" t="s">
        <v>95</v>
      </c>
      <c r="C323" s="16">
        <v>1906</v>
      </c>
      <c r="D323" s="16">
        <v>245</v>
      </c>
      <c r="E323" s="16">
        <v>322</v>
      </c>
      <c r="F323" s="16">
        <v>330</v>
      </c>
      <c r="G323" s="16">
        <v>336</v>
      </c>
      <c r="H323" s="16">
        <v>276</v>
      </c>
      <c r="I323" s="16">
        <v>397</v>
      </c>
      <c r="K323" s="16">
        <v>942</v>
      </c>
      <c r="L323" s="16">
        <v>959</v>
      </c>
      <c r="N323" s="16">
        <v>158</v>
      </c>
      <c r="O323" s="16">
        <v>63</v>
      </c>
      <c r="P323" s="16">
        <v>96</v>
      </c>
      <c r="Q323" s="16">
        <v>78</v>
      </c>
      <c r="R323" s="16">
        <v>211</v>
      </c>
      <c r="S323" s="16">
        <v>156</v>
      </c>
      <c r="T323" s="16">
        <v>138</v>
      </c>
      <c r="U323" s="16">
        <v>178</v>
      </c>
      <c r="V323" s="16">
        <v>270</v>
      </c>
      <c r="W323" s="16">
        <v>232</v>
      </c>
      <c r="X323" s="16">
        <v>160</v>
      </c>
      <c r="Y323" s="16">
        <v>166</v>
      </c>
      <c r="AA323" s="16">
        <v>527</v>
      </c>
      <c r="AB323" s="16">
        <v>481</v>
      </c>
      <c r="AC323" s="16">
        <v>429</v>
      </c>
      <c r="AD323" s="16">
        <v>463</v>
      </c>
      <c r="AF323" s="16">
        <v>27</v>
      </c>
      <c r="AG323" s="16">
        <v>98</v>
      </c>
      <c r="AH323" s="16">
        <v>113</v>
      </c>
      <c r="AI323" s="16">
        <v>112</v>
      </c>
      <c r="AJ323" s="16">
        <v>174</v>
      </c>
      <c r="AK323" s="16">
        <v>207</v>
      </c>
      <c r="AL323" s="16">
        <v>170</v>
      </c>
      <c r="AM323" s="16">
        <v>133</v>
      </c>
      <c r="AN323" s="16">
        <v>100</v>
      </c>
      <c r="AO323" s="16">
        <v>131</v>
      </c>
      <c r="AP323" s="16">
        <v>193</v>
      </c>
      <c r="AQ323" s="16">
        <v>93</v>
      </c>
      <c r="AR323" s="16">
        <v>79</v>
      </c>
      <c r="AS323" s="16">
        <v>47</v>
      </c>
      <c r="AT323" s="16">
        <v>48</v>
      </c>
      <c r="AU323" s="16">
        <v>122</v>
      </c>
      <c r="AV323" s="16">
        <v>59</v>
      </c>
      <c r="AX323" s="16">
        <v>1557</v>
      </c>
      <c r="AY323" s="16">
        <v>338</v>
      </c>
      <c r="BA323" s="16">
        <v>1221</v>
      </c>
      <c r="BB323" s="16">
        <v>685</v>
      </c>
      <c r="BD323" s="16">
        <v>474</v>
      </c>
      <c r="BE323" s="16">
        <v>416</v>
      </c>
      <c r="BF323" s="16">
        <v>224</v>
      </c>
      <c r="BG323" s="16">
        <v>439</v>
      </c>
      <c r="BH323" s="16">
        <v>242</v>
      </c>
      <c r="BI323" s="16">
        <v>51</v>
      </c>
      <c r="BJ323" s="16">
        <v>60</v>
      </c>
      <c r="BL323" s="16">
        <v>334</v>
      </c>
      <c r="BM323" s="16">
        <v>619</v>
      </c>
      <c r="BN323" s="16">
        <v>136</v>
      </c>
      <c r="BO323" s="16">
        <v>105</v>
      </c>
      <c r="BP323" s="16">
        <v>257</v>
      </c>
      <c r="BQ323" s="16">
        <v>42</v>
      </c>
      <c r="BR323" s="16">
        <v>49</v>
      </c>
      <c r="BS323" s="16">
        <v>364</v>
      </c>
      <c r="BU323" s="16">
        <v>279</v>
      </c>
      <c r="BV323" s="16">
        <v>479</v>
      </c>
      <c r="BW323" s="16">
        <v>122</v>
      </c>
      <c r="BX323" s="16">
        <v>151</v>
      </c>
      <c r="BY323" s="16">
        <v>421</v>
      </c>
      <c r="BZ323" s="16">
        <v>64</v>
      </c>
      <c r="CA323" s="16">
        <v>123</v>
      </c>
      <c r="CB323" s="16">
        <v>156</v>
      </c>
      <c r="CC323" s="16">
        <v>111</v>
      </c>
    </row>
    <row r="324" spans="2:81" x14ac:dyDescent="0.35">
      <c r="B324" s="12" t="s">
        <v>96</v>
      </c>
      <c r="C324" s="16">
        <v>1910</v>
      </c>
      <c r="D324" s="16">
        <v>202</v>
      </c>
      <c r="E324" s="16">
        <v>325</v>
      </c>
      <c r="F324" s="16">
        <v>324</v>
      </c>
      <c r="G324" s="16">
        <v>294</v>
      </c>
      <c r="H324" s="16">
        <v>309</v>
      </c>
      <c r="I324" s="16">
        <v>457</v>
      </c>
      <c r="K324" s="16">
        <v>921</v>
      </c>
      <c r="L324" s="16">
        <v>983</v>
      </c>
      <c r="N324" s="16">
        <v>157</v>
      </c>
      <c r="O324" s="16">
        <v>52</v>
      </c>
      <c r="P324" s="16">
        <v>89</v>
      </c>
      <c r="Q324" s="16">
        <v>77</v>
      </c>
      <c r="R324" s="16">
        <v>212</v>
      </c>
      <c r="S324" s="16">
        <v>155</v>
      </c>
      <c r="T324" s="16">
        <v>140</v>
      </c>
      <c r="U324" s="16">
        <v>167</v>
      </c>
      <c r="V324" s="16">
        <v>248</v>
      </c>
      <c r="W324" s="16">
        <v>264</v>
      </c>
      <c r="X324" s="16">
        <v>165</v>
      </c>
      <c r="Y324" s="16">
        <v>180</v>
      </c>
      <c r="AA324" s="16">
        <v>514</v>
      </c>
      <c r="AB324" s="16">
        <v>496</v>
      </c>
      <c r="AC324" s="16">
        <v>419</v>
      </c>
      <c r="AD324" s="16">
        <v>477</v>
      </c>
      <c r="AF324" s="16">
        <v>25</v>
      </c>
      <c r="AG324" s="16">
        <v>96</v>
      </c>
      <c r="AH324" s="16">
        <v>115</v>
      </c>
      <c r="AI324" s="16">
        <v>117</v>
      </c>
      <c r="AJ324" s="16">
        <v>175</v>
      </c>
      <c r="AK324" s="16">
        <v>213</v>
      </c>
      <c r="AL324" s="16">
        <v>169</v>
      </c>
      <c r="AM324" s="16">
        <v>134</v>
      </c>
      <c r="AN324" s="16">
        <v>99</v>
      </c>
      <c r="AO324" s="16">
        <v>131</v>
      </c>
      <c r="AP324" s="16">
        <v>193</v>
      </c>
      <c r="AQ324" s="16">
        <v>94</v>
      </c>
      <c r="AR324" s="16">
        <v>79</v>
      </c>
      <c r="AS324" s="16">
        <v>46</v>
      </c>
      <c r="AT324" s="16">
        <v>46</v>
      </c>
      <c r="AU324" s="16">
        <v>118</v>
      </c>
      <c r="AV324" s="16">
        <v>59</v>
      </c>
      <c r="AX324" s="16">
        <v>1583</v>
      </c>
      <c r="AY324" s="16">
        <v>316</v>
      </c>
      <c r="BA324" s="16">
        <v>1241</v>
      </c>
      <c r="BB324" s="16">
        <v>669</v>
      </c>
      <c r="BD324" s="16">
        <v>490</v>
      </c>
      <c r="BE324" s="16">
        <v>410</v>
      </c>
      <c r="BF324" s="16">
        <v>226</v>
      </c>
      <c r="BG324" s="16">
        <v>430</v>
      </c>
      <c r="BH324" s="16">
        <v>237</v>
      </c>
      <c r="BI324" s="16">
        <v>51</v>
      </c>
      <c r="BJ324" s="16">
        <v>65</v>
      </c>
      <c r="BL324" s="16">
        <v>349</v>
      </c>
      <c r="BM324" s="16">
        <v>614</v>
      </c>
      <c r="BN324" s="16">
        <v>143</v>
      </c>
      <c r="BO324" s="16">
        <v>101</v>
      </c>
      <c r="BP324" s="16">
        <v>257</v>
      </c>
      <c r="BQ324" s="16">
        <v>42</v>
      </c>
      <c r="BR324" s="16">
        <v>47</v>
      </c>
      <c r="BS324" s="16">
        <v>356</v>
      </c>
      <c r="BU324" s="16">
        <v>288</v>
      </c>
      <c r="BV324" s="16">
        <v>472</v>
      </c>
      <c r="BW324" s="16">
        <v>126</v>
      </c>
      <c r="BX324" s="16">
        <v>142</v>
      </c>
      <c r="BY324" s="16">
        <v>432</v>
      </c>
      <c r="BZ324" s="16">
        <v>64</v>
      </c>
      <c r="CA324" s="16">
        <v>123</v>
      </c>
      <c r="CB324" s="16">
        <v>159</v>
      </c>
      <c r="CC324" s="16">
        <v>106</v>
      </c>
    </row>
    <row r="325" spans="2:81" x14ac:dyDescent="0.35">
      <c r="B325" s="17" t="s">
        <v>120</v>
      </c>
      <c r="C325" s="18">
        <v>0.28915771865998979</v>
      </c>
      <c r="D325" s="18">
        <v>0.25021976861423711</v>
      </c>
      <c r="E325" s="18">
        <v>0.34779806334067798</v>
      </c>
      <c r="F325" s="18">
        <v>0.31687567627701391</v>
      </c>
      <c r="G325" s="18">
        <v>0.33366009994020163</v>
      </c>
      <c r="H325" s="18">
        <v>0.31621057791414747</v>
      </c>
      <c r="I325" s="18">
        <v>0.1980927684261044</v>
      </c>
      <c r="K325" s="18">
        <v>0.2705085669964723</v>
      </c>
      <c r="L325" s="18">
        <v>0.30700501201974001</v>
      </c>
      <c r="N325" s="18">
        <v>0.24463187617478371</v>
      </c>
      <c r="O325" s="18">
        <v>0.37993586955880548</v>
      </c>
      <c r="P325" s="18">
        <v>0.28975055530197819</v>
      </c>
      <c r="Q325" s="18">
        <v>0.27145964661243099</v>
      </c>
      <c r="R325" s="18">
        <v>0.32988096228210811</v>
      </c>
      <c r="S325" s="18">
        <v>0.24608827958656171</v>
      </c>
      <c r="T325" s="18">
        <v>0.35600013791343887</v>
      </c>
      <c r="U325" s="18">
        <v>0.26022919016069301</v>
      </c>
      <c r="V325" s="18">
        <v>0.36216127314344981</v>
      </c>
      <c r="W325" s="18">
        <v>0.22224716151198839</v>
      </c>
      <c r="X325" s="18">
        <v>0.27493534242080792</v>
      </c>
      <c r="Y325" s="18">
        <v>0.28361227511791909</v>
      </c>
      <c r="AA325" s="18">
        <v>0.30337885857426011</v>
      </c>
      <c r="AB325" s="18">
        <v>0.27253771121702841</v>
      </c>
      <c r="AC325" s="18">
        <v>0.27549346124483842</v>
      </c>
      <c r="AD325" s="18">
        <v>0.30287606951879731</v>
      </c>
      <c r="AF325" s="18">
        <v>0.27600938594007951</v>
      </c>
      <c r="AG325" s="18">
        <v>0.30589212388221743</v>
      </c>
      <c r="AH325" s="18">
        <v>0.3324387258615234</v>
      </c>
      <c r="AI325" s="18">
        <v>0.21101788057228049</v>
      </c>
      <c r="AJ325" s="18">
        <v>0.27397905007547052</v>
      </c>
      <c r="AK325" s="18">
        <v>0.28299463651329182</v>
      </c>
      <c r="AL325" s="18">
        <v>0.2676579699650542</v>
      </c>
      <c r="AM325" s="18">
        <v>0.2886283783258054</v>
      </c>
      <c r="AN325" s="18">
        <v>0.21792000260382621</v>
      </c>
      <c r="AO325" s="18">
        <v>0.28070680093271538</v>
      </c>
      <c r="AP325" s="18">
        <v>0.27527206561932549</v>
      </c>
      <c r="AQ325" s="18">
        <v>0.26088503211398673</v>
      </c>
      <c r="AR325" s="18">
        <v>0.25098147343872768</v>
      </c>
      <c r="AS325" s="18">
        <v>0.30845777924041751</v>
      </c>
      <c r="AT325" s="18">
        <v>0.31160938563688961</v>
      </c>
      <c r="AU325" s="18">
        <v>0.48766480324376149</v>
      </c>
      <c r="AV325" s="18">
        <v>0.32009566946570939</v>
      </c>
      <c r="AX325" s="18">
        <v>0.27274178181642028</v>
      </c>
      <c r="AY325" s="18">
        <v>0.36915135736254079</v>
      </c>
      <c r="BA325" s="18">
        <v>0.30423622533161437</v>
      </c>
      <c r="BB325" s="18">
        <v>0.26118200438737021</v>
      </c>
      <c r="BD325" s="18">
        <v>0.29956865508907071</v>
      </c>
      <c r="BE325" s="18">
        <v>0.26943013032043461</v>
      </c>
      <c r="BF325" s="18">
        <v>0.19596032083069881</v>
      </c>
      <c r="BG325" s="18">
        <v>0.30527175968676828</v>
      </c>
      <c r="BH325" s="18">
        <v>0.34792687901228492</v>
      </c>
      <c r="BI325" s="18">
        <v>0.41327373202061779</v>
      </c>
      <c r="BJ325" s="18">
        <v>0.2399906313218515</v>
      </c>
      <c r="BL325" s="18">
        <v>0.22813253262444941</v>
      </c>
      <c r="BM325" s="18">
        <v>0.34158676683577871</v>
      </c>
      <c r="BN325" s="18">
        <v>0.25653564681456792</v>
      </c>
      <c r="BO325" s="18">
        <v>0.25093280005927382</v>
      </c>
      <c r="BP325" s="18">
        <v>0.31654871142734808</v>
      </c>
      <c r="BQ325" s="18">
        <v>0.23069726207415919</v>
      </c>
      <c r="BR325" s="18">
        <v>0.3090834441017461</v>
      </c>
      <c r="BS325" s="18">
        <v>0.26693575343858228</v>
      </c>
      <c r="BU325" s="18">
        <v>0.24488324327030531</v>
      </c>
      <c r="BV325" s="18">
        <v>0.34523943872386109</v>
      </c>
      <c r="BW325" s="18">
        <v>0.26173613167992021</v>
      </c>
      <c r="BX325" s="18">
        <v>0.23639104530852131</v>
      </c>
      <c r="BY325" s="18">
        <v>0.32871595904973278</v>
      </c>
      <c r="BZ325" s="18">
        <v>0.24780473262938421</v>
      </c>
      <c r="CA325" s="18">
        <v>0.30967198067623258</v>
      </c>
      <c r="CB325" s="18">
        <v>0.19436549460020991</v>
      </c>
      <c r="CC325" s="18">
        <v>0.24478565766778371</v>
      </c>
    </row>
    <row r="326" spans="2:81" x14ac:dyDescent="0.35">
      <c r="B326" s="17" t="s">
        <v>121</v>
      </c>
      <c r="C326" s="18">
        <v>0.32115931500908879</v>
      </c>
      <c r="D326" s="18">
        <v>0.30945526547395691</v>
      </c>
      <c r="E326" s="18">
        <v>0.34330991294877461</v>
      </c>
      <c r="F326" s="18">
        <v>0.35234118974771222</v>
      </c>
      <c r="G326" s="18">
        <v>0.32730990612980843</v>
      </c>
      <c r="H326" s="18">
        <v>0.30418200204934143</v>
      </c>
      <c r="I326" s="18">
        <v>0.29599398803081461</v>
      </c>
      <c r="K326" s="18">
        <v>0.32762885101565031</v>
      </c>
      <c r="L326" s="18">
        <v>0.31471959427046542</v>
      </c>
      <c r="N326" s="18">
        <v>0.41549412136421832</v>
      </c>
      <c r="O326" s="18">
        <v>0.26931974196991559</v>
      </c>
      <c r="P326" s="18">
        <v>0.31265318901090883</v>
      </c>
      <c r="Q326" s="18">
        <v>0.27527836809476819</v>
      </c>
      <c r="R326" s="18">
        <v>0.31226640677093959</v>
      </c>
      <c r="S326" s="18">
        <v>0.3339412006005808</v>
      </c>
      <c r="T326" s="18">
        <v>0.29467783753483467</v>
      </c>
      <c r="U326" s="18">
        <v>0.31554526105136199</v>
      </c>
      <c r="V326" s="18">
        <v>0.31296849040677949</v>
      </c>
      <c r="W326" s="18">
        <v>0.30700012138013061</v>
      </c>
      <c r="X326" s="18">
        <v>0.33406079979058201</v>
      </c>
      <c r="Y326" s="18">
        <v>0.32318459168724711</v>
      </c>
      <c r="AA326" s="18">
        <v>0.32007830572948082</v>
      </c>
      <c r="AB326" s="18">
        <v>0.32522752157275758</v>
      </c>
      <c r="AC326" s="18">
        <v>0.35414133707919992</v>
      </c>
      <c r="AD326" s="18">
        <v>0.28927424117722988</v>
      </c>
      <c r="AF326" s="18">
        <v>0.32471836680205468</v>
      </c>
      <c r="AG326" s="18">
        <v>0.26268898205107138</v>
      </c>
      <c r="AH326" s="18">
        <v>0.31968182737215323</v>
      </c>
      <c r="AI326" s="18">
        <v>0.3023666655225038</v>
      </c>
      <c r="AJ326" s="18">
        <v>0.3203880922262885</v>
      </c>
      <c r="AK326" s="18">
        <v>0.3344533424316023</v>
      </c>
      <c r="AL326" s="18">
        <v>0.34809834248253918</v>
      </c>
      <c r="AM326" s="18">
        <v>0.30964030933678233</v>
      </c>
      <c r="AN326" s="18">
        <v>0.29198938835539467</v>
      </c>
      <c r="AO326" s="18">
        <v>0.34343971168411952</v>
      </c>
      <c r="AP326" s="18">
        <v>0.3011045155237691</v>
      </c>
      <c r="AQ326" s="18">
        <v>0.35672663548778988</v>
      </c>
      <c r="AR326" s="18">
        <v>0.3561327904479093</v>
      </c>
      <c r="AS326" s="18">
        <v>0.37915698203999759</v>
      </c>
      <c r="AT326" s="18">
        <v>0.30871252504580798</v>
      </c>
      <c r="AU326" s="18">
        <v>0.28546736570940517</v>
      </c>
      <c r="AV326" s="18">
        <v>0.35565857497214309</v>
      </c>
      <c r="AX326" s="18">
        <v>0.31729992345816321</v>
      </c>
      <c r="AY326" s="18">
        <v>0.33890123436619501</v>
      </c>
      <c r="BA326" s="18">
        <v>0.32496657492645997</v>
      </c>
      <c r="BB326" s="18">
        <v>0.31409556407343348</v>
      </c>
      <c r="BD326" s="18">
        <v>0.34191788134494178</v>
      </c>
      <c r="BE326" s="18">
        <v>0.32336659705140058</v>
      </c>
      <c r="BF326" s="18">
        <v>0.33548893259041312</v>
      </c>
      <c r="BG326" s="18">
        <v>0.31695141626242102</v>
      </c>
      <c r="BH326" s="18">
        <v>0.31398421512502878</v>
      </c>
      <c r="BI326" s="18">
        <v>0.26310132220653998</v>
      </c>
      <c r="BJ326" s="18">
        <v>0.19981900339790301</v>
      </c>
      <c r="BL326" s="18">
        <v>0.37902941921282962</v>
      </c>
      <c r="BM326" s="18">
        <v>0.3386242735588425</v>
      </c>
      <c r="BN326" s="18">
        <v>0.27785673170093339</v>
      </c>
      <c r="BO326" s="18">
        <v>0.26547007992812971</v>
      </c>
      <c r="BP326" s="18">
        <v>0.30845970993856719</v>
      </c>
      <c r="BQ326" s="18">
        <v>0.30454119561355147</v>
      </c>
      <c r="BR326" s="18">
        <v>0.22505448290834151</v>
      </c>
      <c r="BS326" s="18">
        <v>0.29138633042248507</v>
      </c>
      <c r="BU326" s="18">
        <v>0.36982942465710711</v>
      </c>
      <c r="BV326" s="18">
        <v>0.35109549748084667</v>
      </c>
      <c r="BW326" s="18">
        <v>0.34933965486974172</v>
      </c>
      <c r="BX326" s="18">
        <v>0.27085689412285108</v>
      </c>
      <c r="BY326" s="18">
        <v>0.31879033722629968</v>
      </c>
      <c r="BZ326" s="18">
        <v>0.32198092069469691</v>
      </c>
      <c r="CA326" s="18">
        <v>0.23125513585718349</v>
      </c>
      <c r="CB326" s="18">
        <v>0.290578955239018</v>
      </c>
      <c r="CC326" s="18">
        <v>0.24839877976341901</v>
      </c>
    </row>
    <row r="327" spans="2:81" ht="29" x14ac:dyDescent="0.35">
      <c r="B327" s="17" t="s">
        <v>122</v>
      </c>
      <c r="C327" s="18">
        <v>0.30003194647885051</v>
      </c>
      <c r="D327" s="18">
        <v>0.27351688629017051</v>
      </c>
      <c r="E327" s="18">
        <v>0.2157430257970851</v>
      </c>
      <c r="F327" s="18">
        <v>0.24473684775236471</v>
      </c>
      <c r="G327" s="18">
        <v>0.25502486355295151</v>
      </c>
      <c r="H327" s="18">
        <v>0.31888640898792547</v>
      </c>
      <c r="I327" s="18">
        <v>0.42710653859784298</v>
      </c>
      <c r="K327" s="18">
        <v>0.30458681906886093</v>
      </c>
      <c r="L327" s="18">
        <v>0.29724658298331019</v>
      </c>
      <c r="N327" s="18">
        <v>0.27444754247580427</v>
      </c>
      <c r="O327" s="18">
        <v>0.2416918461387858</v>
      </c>
      <c r="P327" s="18">
        <v>0.28419934159353549</v>
      </c>
      <c r="Q327" s="18">
        <v>0.36259562383164401</v>
      </c>
      <c r="R327" s="18">
        <v>0.24423271334571189</v>
      </c>
      <c r="S327" s="18">
        <v>0.37292046131086731</v>
      </c>
      <c r="T327" s="18">
        <v>0.25088099573618888</v>
      </c>
      <c r="U327" s="18">
        <v>0.33782279284198991</v>
      </c>
      <c r="V327" s="18">
        <v>0.22731452584267989</v>
      </c>
      <c r="W327" s="18">
        <v>0.37839963087665529</v>
      </c>
      <c r="X327" s="18">
        <v>0.30328409692438019</v>
      </c>
      <c r="Y327" s="18">
        <v>0.30865577329677779</v>
      </c>
      <c r="AA327" s="18">
        <v>0.28010959497812438</v>
      </c>
      <c r="AB327" s="18">
        <v>0.30448553604260747</v>
      </c>
      <c r="AC327" s="18">
        <v>0.28904604878792461</v>
      </c>
      <c r="AD327" s="18">
        <v>0.32735131189270139</v>
      </c>
      <c r="AF327" s="18">
        <v>0.32238192598686921</v>
      </c>
      <c r="AG327" s="18">
        <v>0.32679528731230367</v>
      </c>
      <c r="AH327" s="18">
        <v>0.2859865605536156</v>
      </c>
      <c r="AI327" s="18">
        <v>0.43310912530772988</v>
      </c>
      <c r="AJ327" s="18">
        <v>0.32151322738109289</v>
      </c>
      <c r="AK327" s="18">
        <v>0.29212229549869662</v>
      </c>
      <c r="AL327" s="18">
        <v>0.32823555663605553</v>
      </c>
      <c r="AM327" s="18">
        <v>0.28783603903365629</v>
      </c>
      <c r="AN327" s="18">
        <v>0.38991874262101062</v>
      </c>
      <c r="AO327" s="18">
        <v>0.23291452359054821</v>
      </c>
      <c r="AP327" s="18">
        <v>0.32546433761854349</v>
      </c>
      <c r="AQ327" s="18">
        <v>0.31257747705474359</v>
      </c>
      <c r="AR327" s="18">
        <v>0.32146799636634882</v>
      </c>
      <c r="AS327" s="18">
        <v>0.1615632968269963</v>
      </c>
      <c r="AT327" s="18">
        <v>0.30012009294557168</v>
      </c>
      <c r="AU327" s="18">
        <v>0.1446088944463079</v>
      </c>
      <c r="AV327" s="18">
        <v>0.20505358831792639</v>
      </c>
      <c r="AX327" s="18">
        <v>0.32769409200549049</v>
      </c>
      <c r="AY327" s="18">
        <v>0.1684220594669105</v>
      </c>
      <c r="BA327" s="18">
        <v>0.29446878249602593</v>
      </c>
      <c r="BB327" s="18">
        <v>0.31035349153795833</v>
      </c>
      <c r="BD327" s="18">
        <v>0.30562757111942218</v>
      </c>
      <c r="BE327" s="18">
        <v>0.31879469795881021</v>
      </c>
      <c r="BF327" s="18">
        <v>0.33055583052322979</v>
      </c>
      <c r="BG327" s="18">
        <v>0.28437544938420001</v>
      </c>
      <c r="BH327" s="18">
        <v>0.2220290986148393</v>
      </c>
      <c r="BI327" s="18">
        <v>0.25366439657102208</v>
      </c>
      <c r="BJ327" s="18">
        <v>0.45920716416507412</v>
      </c>
      <c r="BL327" s="18">
        <v>0.3295042244475247</v>
      </c>
      <c r="BM327" s="18">
        <v>0.2360821518275584</v>
      </c>
      <c r="BN327" s="18">
        <v>0.34216555523077791</v>
      </c>
      <c r="BO327" s="18">
        <v>0.36209814315631361</v>
      </c>
      <c r="BP327" s="18">
        <v>0.29368966744663272</v>
      </c>
      <c r="BQ327" s="18">
        <v>0.33564070923957218</v>
      </c>
      <c r="BR327" s="18">
        <v>0.34233690113887771</v>
      </c>
      <c r="BS327" s="18">
        <v>0.34168019427061269</v>
      </c>
      <c r="BU327" s="18">
        <v>0.31501441749199088</v>
      </c>
      <c r="BV327" s="18">
        <v>0.22602096899827581</v>
      </c>
      <c r="BW327" s="18">
        <v>0.31357613686075958</v>
      </c>
      <c r="BX327" s="18">
        <v>0.33683610447143703</v>
      </c>
      <c r="BY327" s="18">
        <v>0.29187774050846121</v>
      </c>
      <c r="BZ327" s="18">
        <v>0.2322702564933288</v>
      </c>
      <c r="CA327" s="18">
        <v>0.36674519618759899</v>
      </c>
      <c r="CB327" s="18">
        <v>0.42183105365550883</v>
      </c>
      <c r="CC327" s="18">
        <v>0.3377452655972808</v>
      </c>
    </row>
    <row r="328" spans="2:81" x14ac:dyDescent="0.35">
      <c r="B328" s="17" t="s">
        <v>123</v>
      </c>
      <c r="C328" s="18">
        <v>6.0020599653179511E-2</v>
      </c>
      <c r="D328" s="18">
        <v>0.10676607487148559</v>
      </c>
      <c r="E328" s="18">
        <v>7.3857980013654692E-2</v>
      </c>
      <c r="F328" s="18">
        <v>6.7201869449147689E-2</v>
      </c>
      <c r="G328" s="18">
        <v>4.6859305247100858E-2</v>
      </c>
      <c r="H328" s="18">
        <v>4.3208271447282842E-2</v>
      </c>
      <c r="I328" s="18">
        <v>4.4261269571663243E-2</v>
      </c>
      <c r="K328" s="18">
        <v>6.7603253299585192E-2</v>
      </c>
      <c r="L328" s="18">
        <v>5.129141765651872E-2</v>
      </c>
      <c r="N328" s="18">
        <v>3.2874844503532938E-2</v>
      </c>
      <c r="O328" s="18">
        <v>4.5709664018595247E-2</v>
      </c>
      <c r="P328" s="18">
        <v>9.387665922874891E-2</v>
      </c>
      <c r="Q328" s="18">
        <v>4.8964514251256197E-2</v>
      </c>
      <c r="R328" s="18">
        <v>0.1041165858097066</v>
      </c>
      <c r="S328" s="18">
        <v>1.9531202766170319E-2</v>
      </c>
      <c r="T328" s="18">
        <v>7.7872566116961972E-2</v>
      </c>
      <c r="U328" s="18">
        <v>6.116434443685459E-2</v>
      </c>
      <c r="V328" s="18">
        <v>7.4055737035969432E-2</v>
      </c>
      <c r="W328" s="18">
        <v>4.1292791052136887E-2</v>
      </c>
      <c r="X328" s="18">
        <v>6.2548927113341909E-2</v>
      </c>
      <c r="Y328" s="18">
        <v>4.9618501663552778E-2</v>
      </c>
      <c r="AA328" s="18">
        <v>6.4824940464388636E-2</v>
      </c>
      <c r="AB328" s="18">
        <v>6.8278321775968029E-2</v>
      </c>
      <c r="AC328" s="18">
        <v>5.0907049893835148E-2</v>
      </c>
      <c r="AD328" s="18">
        <v>5.4716370993469599E-2</v>
      </c>
      <c r="AF328" s="18">
        <v>7.6890321270996653E-2</v>
      </c>
      <c r="AG328" s="18">
        <v>7.0859334271243551E-2</v>
      </c>
      <c r="AH328" s="18">
        <v>4.094617212370795E-2</v>
      </c>
      <c r="AI328" s="18">
        <v>3.1319661697270497E-2</v>
      </c>
      <c r="AJ328" s="18">
        <v>6.5979465004315702E-2</v>
      </c>
      <c r="AK328" s="18">
        <v>5.0066071904428612E-2</v>
      </c>
      <c r="AL328" s="18">
        <v>2.7929942036769351E-2</v>
      </c>
      <c r="AM328" s="18">
        <v>6.596853983281821E-2</v>
      </c>
      <c r="AN328" s="18">
        <v>0.1001718664197684</v>
      </c>
      <c r="AO328" s="18">
        <v>9.4933551250562728E-2</v>
      </c>
      <c r="AP328" s="18">
        <v>5.5973399903363301E-2</v>
      </c>
      <c r="AQ328" s="18">
        <v>3.1668948686335741E-2</v>
      </c>
      <c r="AR328" s="18">
        <v>5.9536740067508281E-2</v>
      </c>
      <c r="AS328" s="18">
        <v>0.130781001089007</v>
      </c>
      <c r="AT328" s="18">
        <v>3.924304131913E-2</v>
      </c>
      <c r="AU328" s="18">
        <v>5.7496604154861707E-2</v>
      </c>
      <c r="AV328" s="18">
        <v>0.1070120924692757</v>
      </c>
      <c r="AX328" s="18">
        <v>5.3925848751320768E-2</v>
      </c>
      <c r="AY328" s="18">
        <v>8.6455298743957271E-2</v>
      </c>
      <c r="BA328" s="18">
        <v>4.9866715997706569E-2</v>
      </c>
      <c r="BB328" s="18">
        <v>7.885947767267848E-2</v>
      </c>
      <c r="BD328" s="18">
        <v>3.6162765352099981E-2</v>
      </c>
      <c r="BE328" s="18">
        <v>5.4631914803654202E-2</v>
      </c>
      <c r="BF328" s="18">
        <v>9.2999476222842895E-2</v>
      </c>
      <c r="BG328" s="18">
        <v>6.7663797016688135E-2</v>
      </c>
      <c r="BH328" s="18">
        <v>7.1447384192207961E-2</v>
      </c>
      <c r="BI328" s="18">
        <v>5.1727935583548948E-2</v>
      </c>
      <c r="BJ328" s="18">
        <v>7.3585265720239698E-2</v>
      </c>
      <c r="BL328" s="18">
        <v>4.4292485304292001E-2</v>
      </c>
      <c r="BM328" s="18">
        <v>6.0195642742034657E-2</v>
      </c>
      <c r="BN328" s="18">
        <v>9.5400218663567141E-2</v>
      </c>
      <c r="BO328" s="18">
        <v>0.10307264771915681</v>
      </c>
      <c r="BP328" s="18">
        <v>5.3320474846756227E-2</v>
      </c>
      <c r="BQ328" s="18">
        <v>5.5090314217310962E-2</v>
      </c>
      <c r="BR328" s="18">
        <v>8.0519155197607717E-2</v>
      </c>
      <c r="BS328" s="18">
        <v>5.1385625838321992E-2</v>
      </c>
      <c r="BU328" s="18">
        <v>5.2701762054231167E-2</v>
      </c>
      <c r="BV328" s="18">
        <v>5.1867780517696513E-2</v>
      </c>
      <c r="BW328" s="18">
        <v>6.6710835575147773E-2</v>
      </c>
      <c r="BX328" s="18">
        <v>0.1087746380101602</v>
      </c>
      <c r="BY328" s="18">
        <v>3.7557448706581148E-2</v>
      </c>
      <c r="BZ328" s="18">
        <v>0.13235944405952141</v>
      </c>
      <c r="CA328" s="18">
        <v>5.00984001597252E-2</v>
      </c>
      <c r="CB328" s="18">
        <v>4.9678991503155578E-2</v>
      </c>
      <c r="CC328" s="18">
        <v>0.11814101436020009</v>
      </c>
    </row>
    <row r="329" spans="2:81" x14ac:dyDescent="0.35">
      <c r="B329" s="17" t="s">
        <v>124</v>
      </c>
      <c r="C329" s="18">
        <v>2.9630420198891338E-2</v>
      </c>
      <c r="D329" s="18">
        <v>6.0042004750149723E-2</v>
      </c>
      <c r="E329" s="18">
        <v>1.929101789980767E-2</v>
      </c>
      <c r="F329" s="18">
        <v>1.884441677376154E-2</v>
      </c>
      <c r="G329" s="18">
        <v>3.714582512993763E-2</v>
      </c>
      <c r="H329" s="18">
        <v>1.7512739601302622E-2</v>
      </c>
      <c r="I329" s="18">
        <v>3.4545435373574837E-2</v>
      </c>
      <c r="K329" s="18">
        <v>2.9672509619431318E-2</v>
      </c>
      <c r="L329" s="18">
        <v>2.9737393069965489E-2</v>
      </c>
      <c r="N329" s="18">
        <v>3.2551615481660467E-2</v>
      </c>
      <c r="O329" s="18">
        <v>6.3342878313897746E-2</v>
      </c>
      <c r="P329" s="18">
        <v>1.9520254864828539E-2</v>
      </c>
      <c r="Q329" s="18">
        <v>4.1701847209900812E-2</v>
      </c>
      <c r="R329" s="18">
        <v>9.5033317915338925E-3</v>
      </c>
      <c r="S329" s="18">
        <v>2.7518855735819948E-2</v>
      </c>
      <c r="T329" s="18">
        <v>2.056846269857562E-2</v>
      </c>
      <c r="U329" s="18">
        <v>2.5238411509100351E-2</v>
      </c>
      <c r="V329" s="18">
        <v>2.3499973571121501E-2</v>
      </c>
      <c r="W329" s="18">
        <v>5.1060295179088853E-2</v>
      </c>
      <c r="X329" s="18">
        <v>2.5170833750887928E-2</v>
      </c>
      <c r="Y329" s="18">
        <v>3.4928858234503167E-2</v>
      </c>
      <c r="AA329" s="18">
        <v>3.1608300253746023E-2</v>
      </c>
      <c r="AB329" s="18">
        <v>2.9470909391638551E-2</v>
      </c>
      <c r="AC329" s="18">
        <v>3.0412102994201849E-2</v>
      </c>
      <c r="AD329" s="18">
        <v>2.5782006417801991E-2</v>
      </c>
      <c r="AF329" s="18">
        <v>0</v>
      </c>
      <c r="AG329" s="18">
        <v>3.3764272483163868E-2</v>
      </c>
      <c r="AH329" s="18">
        <v>2.0946714088999941E-2</v>
      </c>
      <c r="AI329" s="18">
        <v>2.2186666900215372E-2</v>
      </c>
      <c r="AJ329" s="18">
        <v>1.8140165312832461E-2</v>
      </c>
      <c r="AK329" s="18">
        <v>4.0363653651980587E-2</v>
      </c>
      <c r="AL329" s="18">
        <v>2.8078188879581752E-2</v>
      </c>
      <c r="AM329" s="18">
        <v>4.7926733470937927E-2</v>
      </c>
      <c r="AN329" s="18">
        <v>0</v>
      </c>
      <c r="AO329" s="18">
        <v>4.8005412542054197E-2</v>
      </c>
      <c r="AP329" s="18">
        <v>4.2185681334998747E-2</v>
      </c>
      <c r="AQ329" s="18">
        <v>3.8141906657143947E-2</v>
      </c>
      <c r="AR329" s="18">
        <v>1.1880999679505721E-2</v>
      </c>
      <c r="AS329" s="18">
        <v>2.004094080358158E-2</v>
      </c>
      <c r="AT329" s="18">
        <v>4.0314955052600757E-2</v>
      </c>
      <c r="AU329" s="18">
        <v>2.476233244566374E-2</v>
      </c>
      <c r="AV329" s="18">
        <v>1.2180074774945621E-2</v>
      </c>
      <c r="AX329" s="18">
        <v>2.8338353968605189E-2</v>
      </c>
      <c r="AY329" s="18">
        <v>3.707005006039648E-2</v>
      </c>
      <c r="BA329" s="18">
        <v>2.6461701248193258E-2</v>
      </c>
      <c r="BB329" s="18">
        <v>3.5509462328559643E-2</v>
      </c>
      <c r="BD329" s="18">
        <v>1.67231270944652E-2</v>
      </c>
      <c r="BE329" s="18">
        <v>3.3776659865700283E-2</v>
      </c>
      <c r="BF329" s="18">
        <v>4.4995439832815363E-2</v>
      </c>
      <c r="BG329" s="18">
        <v>2.5737577649922631E-2</v>
      </c>
      <c r="BH329" s="18">
        <v>4.4612423055639103E-2</v>
      </c>
      <c r="BI329" s="18">
        <v>1.823261361827096E-2</v>
      </c>
      <c r="BJ329" s="18">
        <v>2.7397935394931561E-2</v>
      </c>
      <c r="BL329" s="18">
        <v>1.9041338410904211E-2</v>
      </c>
      <c r="BM329" s="18">
        <v>2.3511165035785701E-2</v>
      </c>
      <c r="BN329" s="18">
        <v>2.804184759015348E-2</v>
      </c>
      <c r="BO329" s="18">
        <v>1.8426329137126201E-2</v>
      </c>
      <c r="BP329" s="18">
        <v>2.7981436340695789E-2</v>
      </c>
      <c r="BQ329" s="18">
        <v>7.403051885540643E-2</v>
      </c>
      <c r="BR329" s="18">
        <v>4.3006016653426953E-2</v>
      </c>
      <c r="BS329" s="18">
        <v>4.8612096029997887E-2</v>
      </c>
      <c r="BU329" s="18">
        <v>1.7571152526365642E-2</v>
      </c>
      <c r="BV329" s="18">
        <v>2.577631427931976E-2</v>
      </c>
      <c r="BW329" s="18">
        <v>8.6372410144306393E-3</v>
      </c>
      <c r="BX329" s="18">
        <v>4.714131808703044E-2</v>
      </c>
      <c r="BY329" s="18">
        <v>2.3058514508925061E-2</v>
      </c>
      <c r="BZ329" s="18">
        <v>6.5584646123068871E-2</v>
      </c>
      <c r="CA329" s="18">
        <v>4.222928711925969E-2</v>
      </c>
      <c r="CB329" s="18">
        <v>4.3545505002107791E-2</v>
      </c>
      <c r="CC329" s="18">
        <v>5.092928261131633E-2</v>
      </c>
    </row>
    <row r="331" spans="2:81" ht="101.5" x14ac:dyDescent="0.35">
      <c r="B331" s="14" t="s">
        <v>131</v>
      </c>
    </row>
    <row r="332" spans="2:81" x14ac:dyDescent="0.35">
      <c r="B332" s="15" t="s">
        <v>17</v>
      </c>
    </row>
    <row r="333" spans="2:81" x14ac:dyDescent="0.35">
      <c r="B333" s="11" t="s">
        <v>95</v>
      </c>
      <c r="C333" s="16">
        <v>1906</v>
      </c>
      <c r="D333" s="16">
        <v>245</v>
      </c>
      <c r="E333" s="16">
        <v>322</v>
      </c>
      <c r="F333" s="16">
        <v>330</v>
      </c>
      <c r="G333" s="16">
        <v>336</v>
      </c>
      <c r="H333" s="16">
        <v>276</v>
      </c>
      <c r="I333" s="16">
        <v>397</v>
      </c>
      <c r="K333" s="16">
        <v>942</v>
      </c>
      <c r="L333" s="16">
        <v>959</v>
      </c>
      <c r="N333" s="16">
        <v>158</v>
      </c>
      <c r="O333" s="16">
        <v>63</v>
      </c>
      <c r="P333" s="16">
        <v>96</v>
      </c>
      <c r="Q333" s="16">
        <v>78</v>
      </c>
      <c r="R333" s="16">
        <v>211</v>
      </c>
      <c r="S333" s="16">
        <v>156</v>
      </c>
      <c r="T333" s="16">
        <v>138</v>
      </c>
      <c r="U333" s="16">
        <v>178</v>
      </c>
      <c r="V333" s="16">
        <v>270</v>
      </c>
      <c r="W333" s="16">
        <v>232</v>
      </c>
      <c r="X333" s="16">
        <v>160</v>
      </c>
      <c r="Y333" s="16">
        <v>166</v>
      </c>
      <c r="AA333" s="16">
        <v>527</v>
      </c>
      <c r="AB333" s="16">
        <v>481</v>
      </c>
      <c r="AC333" s="16">
        <v>429</v>
      </c>
      <c r="AD333" s="16">
        <v>463</v>
      </c>
      <c r="AF333" s="16">
        <v>27</v>
      </c>
      <c r="AG333" s="16">
        <v>98</v>
      </c>
      <c r="AH333" s="16">
        <v>113</v>
      </c>
      <c r="AI333" s="16">
        <v>112</v>
      </c>
      <c r="AJ333" s="16">
        <v>174</v>
      </c>
      <c r="AK333" s="16">
        <v>207</v>
      </c>
      <c r="AL333" s="16">
        <v>170</v>
      </c>
      <c r="AM333" s="16">
        <v>133</v>
      </c>
      <c r="AN333" s="16">
        <v>100</v>
      </c>
      <c r="AO333" s="16">
        <v>131</v>
      </c>
      <c r="AP333" s="16">
        <v>193</v>
      </c>
      <c r="AQ333" s="16">
        <v>93</v>
      </c>
      <c r="AR333" s="16">
        <v>79</v>
      </c>
      <c r="AS333" s="16">
        <v>47</v>
      </c>
      <c r="AT333" s="16">
        <v>48</v>
      </c>
      <c r="AU333" s="16">
        <v>122</v>
      </c>
      <c r="AV333" s="16">
        <v>59</v>
      </c>
      <c r="AX333" s="16">
        <v>1557</v>
      </c>
      <c r="AY333" s="16">
        <v>338</v>
      </c>
      <c r="BA333" s="16">
        <v>1221</v>
      </c>
      <c r="BB333" s="16">
        <v>685</v>
      </c>
      <c r="BD333" s="16">
        <v>474</v>
      </c>
      <c r="BE333" s="16">
        <v>416</v>
      </c>
      <c r="BF333" s="16">
        <v>224</v>
      </c>
      <c r="BG333" s="16">
        <v>439</v>
      </c>
      <c r="BH333" s="16">
        <v>242</v>
      </c>
      <c r="BI333" s="16">
        <v>51</v>
      </c>
      <c r="BJ333" s="16">
        <v>60</v>
      </c>
      <c r="BL333" s="16">
        <v>334</v>
      </c>
      <c r="BM333" s="16">
        <v>619</v>
      </c>
      <c r="BN333" s="16">
        <v>136</v>
      </c>
      <c r="BO333" s="16">
        <v>105</v>
      </c>
      <c r="BP333" s="16">
        <v>257</v>
      </c>
      <c r="BQ333" s="16">
        <v>42</v>
      </c>
      <c r="BR333" s="16">
        <v>49</v>
      </c>
      <c r="BS333" s="16">
        <v>364</v>
      </c>
      <c r="BU333" s="16">
        <v>279</v>
      </c>
      <c r="BV333" s="16">
        <v>479</v>
      </c>
      <c r="BW333" s="16">
        <v>122</v>
      </c>
      <c r="BX333" s="16">
        <v>151</v>
      </c>
      <c r="BY333" s="16">
        <v>421</v>
      </c>
      <c r="BZ333" s="16">
        <v>64</v>
      </c>
      <c r="CA333" s="16">
        <v>123</v>
      </c>
      <c r="CB333" s="16">
        <v>156</v>
      </c>
      <c r="CC333" s="16">
        <v>111</v>
      </c>
    </row>
    <row r="334" spans="2:81" x14ac:dyDescent="0.35">
      <c r="B334" s="12" t="s">
        <v>96</v>
      </c>
      <c r="C334" s="16">
        <v>1910</v>
      </c>
      <c r="D334" s="16">
        <v>202</v>
      </c>
      <c r="E334" s="16">
        <v>325</v>
      </c>
      <c r="F334" s="16">
        <v>324</v>
      </c>
      <c r="G334" s="16">
        <v>294</v>
      </c>
      <c r="H334" s="16">
        <v>309</v>
      </c>
      <c r="I334" s="16">
        <v>457</v>
      </c>
      <c r="K334" s="16">
        <v>921</v>
      </c>
      <c r="L334" s="16">
        <v>983</v>
      </c>
      <c r="N334" s="16">
        <v>157</v>
      </c>
      <c r="O334" s="16">
        <v>52</v>
      </c>
      <c r="P334" s="16">
        <v>89</v>
      </c>
      <c r="Q334" s="16">
        <v>77</v>
      </c>
      <c r="R334" s="16">
        <v>212</v>
      </c>
      <c r="S334" s="16">
        <v>155</v>
      </c>
      <c r="T334" s="16">
        <v>140</v>
      </c>
      <c r="U334" s="16">
        <v>167</v>
      </c>
      <c r="V334" s="16">
        <v>248</v>
      </c>
      <c r="W334" s="16">
        <v>264</v>
      </c>
      <c r="X334" s="16">
        <v>165</v>
      </c>
      <c r="Y334" s="16">
        <v>180</v>
      </c>
      <c r="AA334" s="16">
        <v>514</v>
      </c>
      <c r="AB334" s="16">
        <v>496</v>
      </c>
      <c r="AC334" s="16">
        <v>419</v>
      </c>
      <c r="AD334" s="16">
        <v>477</v>
      </c>
      <c r="AF334" s="16">
        <v>25</v>
      </c>
      <c r="AG334" s="16">
        <v>96</v>
      </c>
      <c r="AH334" s="16">
        <v>115</v>
      </c>
      <c r="AI334" s="16">
        <v>117</v>
      </c>
      <c r="AJ334" s="16">
        <v>175</v>
      </c>
      <c r="AK334" s="16">
        <v>213</v>
      </c>
      <c r="AL334" s="16">
        <v>169</v>
      </c>
      <c r="AM334" s="16">
        <v>134</v>
      </c>
      <c r="AN334" s="16">
        <v>99</v>
      </c>
      <c r="AO334" s="16">
        <v>131</v>
      </c>
      <c r="AP334" s="16">
        <v>193</v>
      </c>
      <c r="AQ334" s="16">
        <v>94</v>
      </c>
      <c r="AR334" s="16">
        <v>79</v>
      </c>
      <c r="AS334" s="16">
        <v>46</v>
      </c>
      <c r="AT334" s="16">
        <v>46</v>
      </c>
      <c r="AU334" s="16">
        <v>118</v>
      </c>
      <c r="AV334" s="16">
        <v>59</v>
      </c>
      <c r="AX334" s="16">
        <v>1583</v>
      </c>
      <c r="AY334" s="16">
        <v>316</v>
      </c>
      <c r="BA334" s="16">
        <v>1241</v>
      </c>
      <c r="BB334" s="16">
        <v>669</v>
      </c>
      <c r="BD334" s="16">
        <v>490</v>
      </c>
      <c r="BE334" s="16">
        <v>410</v>
      </c>
      <c r="BF334" s="16">
        <v>226</v>
      </c>
      <c r="BG334" s="16">
        <v>430</v>
      </c>
      <c r="BH334" s="16">
        <v>237</v>
      </c>
      <c r="BI334" s="16">
        <v>51</v>
      </c>
      <c r="BJ334" s="16">
        <v>65</v>
      </c>
      <c r="BL334" s="16">
        <v>349</v>
      </c>
      <c r="BM334" s="16">
        <v>614</v>
      </c>
      <c r="BN334" s="16">
        <v>143</v>
      </c>
      <c r="BO334" s="16">
        <v>101</v>
      </c>
      <c r="BP334" s="16">
        <v>257</v>
      </c>
      <c r="BQ334" s="16">
        <v>42</v>
      </c>
      <c r="BR334" s="16">
        <v>47</v>
      </c>
      <c r="BS334" s="16">
        <v>356</v>
      </c>
      <c r="BU334" s="16">
        <v>288</v>
      </c>
      <c r="BV334" s="16">
        <v>472</v>
      </c>
      <c r="BW334" s="16">
        <v>126</v>
      </c>
      <c r="BX334" s="16">
        <v>142</v>
      </c>
      <c r="BY334" s="16">
        <v>432</v>
      </c>
      <c r="BZ334" s="16">
        <v>64</v>
      </c>
      <c r="CA334" s="16">
        <v>123</v>
      </c>
      <c r="CB334" s="16">
        <v>159</v>
      </c>
      <c r="CC334" s="16">
        <v>106</v>
      </c>
    </row>
    <row r="335" spans="2:81" x14ac:dyDescent="0.35">
      <c r="B335" s="17" t="s">
        <v>120</v>
      </c>
      <c r="C335" s="18">
        <v>0.43928461264982671</v>
      </c>
      <c r="D335" s="18">
        <v>0.25917608874075709</v>
      </c>
      <c r="E335" s="18">
        <v>0.43909473207331712</v>
      </c>
      <c r="F335" s="18">
        <v>0.46874799025183911</v>
      </c>
      <c r="G335" s="18">
        <v>0.45188729664520128</v>
      </c>
      <c r="H335" s="18">
        <v>0.50278825082640377</v>
      </c>
      <c r="I335" s="18">
        <v>0.44709530064033842</v>
      </c>
      <c r="K335" s="18">
        <v>0.39153214248364743</v>
      </c>
      <c r="L335" s="18">
        <v>0.48415095663240049</v>
      </c>
      <c r="N335" s="18">
        <v>0.46124539934827491</v>
      </c>
      <c r="O335" s="18">
        <v>0.432424847024101</v>
      </c>
      <c r="P335" s="18">
        <v>0.39906597003820687</v>
      </c>
      <c r="Q335" s="18">
        <v>0.42797667634789022</v>
      </c>
      <c r="R335" s="18">
        <v>0.48356433875619181</v>
      </c>
      <c r="S335" s="18">
        <v>0.37460119405777897</v>
      </c>
      <c r="T335" s="18">
        <v>0.50468628630351553</v>
      </c>
      <c r="U335" s="18">
        <v>0.42277435078040188</v>
      </c>
      <c r="V335" s="18">
        <v>0.43087773597148349</v>
      </c>
      <c r="W335" s="18">
        <v>0.43767747965537018</v>
      </c>
      <c r="X335" s="18">
        <v>0.40421906232990951</v>
      </c>
      <c r="Y335" s="18">
        <v>0.46091564360406839</v>
      </c>
      <c r="AA335" s="18">
        <v>0.4427683733461662</v>
      </c>
      <c r="AB335" s="18">
        <v>0.46418986342179053</v>
      </c>
      <c r="AC335" s="18">
        <v>0.39981180462113758</v>
      </c>
      <c r="AD335" s="18">
        <v>0.44367347935032092</v>
      </c>
      <c r="AF335" s="18">
        <v>0.26008924226280072</v>
      </c>
      <c r="AG335" s="18">
        <v>0.46289248087639778</v>
      </c>
      <c r="AH335" s="18">
        <v>0.46590019034727309</v>
      </c>
      <c r="AI335" s="18">
        <v>0.48427287388484641</v>
      </c>
      <c r="AJ335" s="18">
        <v>0.41397943186924818</v>
      </c>
      <c r="AK335" s="18">
        <v>0.44143792732985199</v>
      </c>
      <c r="AL335" s="18">
        <v>0.42889843915105358</v>
      </c>
      <c r="AM335" s="18">
        <v>0.43572766707963773</v>
      </c>
      <c r="AN335" s="18">
        <v>0.35285077640484291</v>
      </c>
      <c r="AO335" s="18">
        <v>0.36903644373660599</v>
      </c>
      <c r="AP335" s="18">
        <v>0.50954224195442754</v>
      </c>
      <c r="AQ335" s="18">
        <v>0.43940097106100978</v>
      </c>
      <c r="AR335" s="18">
        <v>0.40242581376678321</v>
      </c>
      <c r="AS335" s="18">
        <v>0.45211131035983698</v>
      </c>
      <c r="AT335" s="18">
        <v>0.44222746153389758</v>
      </c>
      <c r="AU335" s="18">
        <v>0.50487457382414003</v>
      </c>
      <c r="AV335" s="18">
        <v>0.41830692675017478</v>
      </c>
      <c r="AX335" s="18">
        <v>0.44654067436417549</v>
      </c>
      <c r="AY335" s="18">
        <v>0.40533352773041398</v>
      </c>
      <c r="BA335" s="18">
        <v>0.44085856716843969</v>
      </c>
      <c r="BB335" s="18">
        <v>0.43636439628823731</v>
      </c>
      <c r="BD335" s="18">
        <v>0.45892031819669649</v>
      </c>
      <c r="BE335" s="18">
        <v>0.42937271743513022</v>
      </c>
      <c r="BF335" s="18">
        <v>0.33850385716552528</v>
      </c>
      <c r="BG335" s="18">
        <v>0.45672345916821838</v>
      </c>
      <c r="BH335" s="18">
        <v>0.46563461705459119</v>
      </c>
      <c r="BI335" s="18">
        <v>0.56349719854811842</v>
      </c>
      <c r="BJ335" s="18">
        <v>0.39453825396479392</v>
      </c>
      <c r="BL335" s="18">
        <v>0.40707498820240151</v>
      </c>
      <c r="BM335" s="18">
        <v>0.48136789800766278</v>
      </c>
      <c r="BN335" s="18">
        <v>0.36300506411510192</v>
      </c>
      <c r="BO335" s="18">
        <v>0.39868174144434282</v>
      </c>
      <c r="BP335" s="18">
        <v>0.43179994874955629</v>
      </c>
      <c r="BQ335" s="18">
        <v>0.50755110219665756</v>
      </c>
      <c r="BR335" s="18">
        <v>0.25849061386031569</v>
      </c>
      <c r="BS335" s="18">
        <v>0.46197348445388908</v>
      </c>
      <c r="BU335" s="18">
        <v>0.46588615884175238</v>
      </c>
      <c r="BV335" s="18">
        <v>0.47509046158438811</v>
      </c>
      <c r="BW335" s="18">
        <v>0.42736963780189452</v>
      </c>
      <c r="BX335" s="18">
        <v>0.37136600939773218</v>
      </c>
      <c r="BY335" s="18">
        <v>0.47604525622233401</v>
      </c>
      <c r="BZ335" s="18">
        <v>0.47465939559252568</v>
      </c>
      <c r="CA335" s="18">
        <v>0.35111489617826891</v>
      </c>
      <c r="CB335" s="18">
        <v>0.35486512837309891</v>
      </c>
      <c r="CC335" s="18">
        <v>0.37016566525212952</v>
      </c>
    </row>
    <row r="336" spans="2:81" x14ac:dyDescent="0.35">
      <c r="B336" s="17" t="s">
        <v>121</v>
      </c>
      <c r="C336" s="18">
        <v>0.34153278243291818</v>
      </c>
      <c r="D336" s="18">
        <v>0.36156191397745169</v>
      </c>
      <c r="E336" s="18">
        <v>0.32742544491238418</v>
      </c>
      <c r="F336" s="18">
        <v>0.30691965378430541</v>
      </c>
      <c r="G336" s="18">
        <v>0.33090757832403278</v>
      </c>
      <c r="H336" s="18">
        <v>0.31227625680565019</v>
      </c>
      <c r="I336" s="18">
        <v>0.39387696003332512</v>
      </c>
      <c r="K336" s="18">
        <v>0.36391345275079212</v>
      </c>
      <c r="L336" s="18">
        <v>0.32024878020565117</v>
      </c>
      <c r="N336" s="18">
        <v>0.37176005504253279</v>
      </c>
      <c r="O336" s="18">
        <v>0.3778401980642957</v>
      </c>
      <c r="P336" s="18">
        <v>0.32671227118359608</v>
      </c>
      <c r="Q336" s="18">
        <v>0.31099121897002252</v>
      </c>
      <c r="R336" s="18">
        <v>0.32490505312721762</v>
      </c>
      <c r="S336" s="18">
        <v>0.34045715722663911</v>
      </c>
      <c r="T336" s="18">
        <v>0.29212037049013012</v>
      </c>
      <c r="U336" s="18">
        <v>0.37083125541075018</v>
      </c>
      <c r="V336" s="18">
        <v>0.32523780632359578</v>
      </c>
      <c r="W336" s="18">
        <v>0.34370248722445718</v>
      </c>
      <c r="X336" s="18">
        <v>0.42418337705052062</v>
      </c>
      <c r="Y336" s="18">
        <v>0.30033696292969092</v>
      </c>
      <c r="AA336" s="18">
        <v>0.37891941437699328</v>
      </c>
      <c r="AB336" s="18">
        <v>0.32415520319911428</v>
      </c>
      <c r="AC336" s="18">
        <v>0.36363322196713599</v>
      </c>
      <c r="AD336" s="18">
        <v>0.30144978081840168</v>
      </c>
      <c r="AF336" s="18">
        <v>0.36599278204348729</v>
      </c>
      <c r="AG336" s="18">
        <v>0.2033202211269052</v>
      </c>
      <c r="AH336" s="18">
        <v>0.2786063350423405</v>
      </c>
      <c r="AI336" s="18">
        <v>0.31056290259083202</v>
      </c>
      <c r="AJ336" s="18">
        <v>0.36387145987512842</v>
      </c>
      <c r="AK336" s="18">
        <v>0.39062625353813718</v>
      </c>
      <c r="AL336" s="18">
        <v>0.3200569674298141</v>
      </c>
      <c r="AM336" s="18">
        <v>0.32514919946038678</v>
      </c>
      <c r="AN336" s="18">
        <v>0.36662214456303649</v>
      </c>
      <c r="AO336" s="18">
        <v>0.38138669194285008</v>
      </c>
      <c r="AP336" s="18">
        <v>0.28618393875493991</v>
      </c>
      <c r="AQ336" s="18">
        <v>0.42376873227597239</v>
      </c>
      <c r="AR336" s="18">
        <v>0.48607474763960729</v>
      </c>
      <c r="AS336" s="18">
        <v>0.32861850281552879</v>
      </c>
      <c r="AT336" s="18">
        <v>0.33181426465834513</v>
      </c>
      <c r="AU336" s="18">
        <v>0.3702056168745908</v>
      </c>
      <c r="AV336" s="18">
        <v>0.28077230262314751</v>
      </c>
      <c r="AX336" s="18">
        <v>0.34810147769954991</v>
      </c>
      <c r="AY336" s="18">
        <v>0.30764184201175798</v>
      </c>
      <c r="BA336" s="18">
        <v>0.35459065898238451</v>
      </c>
      <c r="BB336" s="18">
        <v>0.31730601838323558</v>
      </c>
      <c r="BD336" s="18">
        <v>0.30657009977798849</v>
      </c>
      <c r="BE336" s="18">
        <v>0.35938439892930479</v>
      </c>
      <c r="BF336" s="18">
        <v>0.4327762040923796</v>
      </c>
      <c r="BG336" s="18">
        <v>0.34221208505368189</v>
      </c>
      <c r="BH336" s="18">
        <v>0.34013728604939758</v>
      </c>
      <c r="BI336" s="18">
        <v>0.23086375297675851</v>
      </c>
      <c r="BJ336" s="18">
        <v>0.26247686859219138</v>
      </c>
      <c r="BL336" s="18">
        <v>0.38944694789002371</v>
      </c>
      <c r="BM336" s="18">
        <v>0.34744408664201731</v>
      </c>
      <c r="BN336" s="18">
        <v>0.37278664849148629</v>
      </c>
      <c r="BO336" s="18">
        <v>0.30712528699964098</v>
      </c>
      <c r="BP336" s="18">
        <v>0.31557172111271609</v>
      </c>
      <c r="BQ336" s="18">
        <v>0.27775769648162207</v>
      </c>
      <c r="BR336" s="18">
        <v>0.38045731668747201</v>
      </c>
      <c r="BS336" s="18">
        <v>0.30259810006952381</v>
      </c>
      <c r="BU336" s="18">
        <v>0.38730354268784012</v>
      </c>
      <c r="BV336" s="18">
        <v>0.34407958341204359</v>
      </c>
      <c r="BW336" s="18">
        <v>0.37159325703743279</v>
      </c>
      <c r="BX336" s="18">
        <v>0.29959842527065478</v>
      </c>
      <c r="BY336" s="18">
        <v>0.32817128427548009</v>
      </c>
      <c r="BZ336" s="18">
        <v>0.22902477608353439</v>
      </c>
      <c r="CA336" s="18">
        <v>0.32434627252227449</v>
      </c>
      <c r="CB336" s="18">
        <v>0.34274638556269371</v>
      </c>
      <c r="CC336" s="18">
        <v>0.36650674956041362</v>
      </c>
    </row>
    <row r="337" spans="2:81" ht="29" x14ac:dyDescent="0.35">
      <c r="B337" s="17" t="s">
        <v>122</v>
      </c>
      <c r="C337" s="18">
        <v>0.1692021256076717</v>
      </c>
      <c r="D337" s="18">
        <v>0.26370804562935252</v>
      </c>
      <c r="E337" s="18">
        <v>0.16294285272481149</v>
      </c>
      <c r="F337" s="18">
        <v>0.1780998200511672</v>
      </c>
      <c r="G337" s="18">
        <v>0.17222011858148459</v>
      </c>
      <c r="H337" s="18">
        <v>0.15386899760628131</v>
      </c>
      <c r="I337" s="18">
        <v>0.13398946458887859</v>
      </c>
      <c r="K337" s="18">
        <v>0.1879886600947778</v>
      </c>
      <c r="L337" s="18">
        <v>0.15243532541888369</v>
      </c>
      <c r="N337" s="18">
        <v>0.1286053213940607</v>
      </c>
      <c r="O337" s="18">
        <v>0.16043173703433539</v>
      </c>
      <c r="P337" s="18">
        <v>0.18349823668605761</v>
      </c>
      <c r="Q337" s="18">
        <v>0.14903666386986611</v>
      </c>
      <c r="R337" s="18">
        <v>0.1457412925922843</v>
      </c>
      <c r="S337" s="18">
        <v>0.23169387335727579</v>
      </c>
      <c r="T337" s="18">
        <v>0.15563251074454301</v>
      </c>
      <c r="U337" s="18">
        <v>0.1521030792473885</v>
      </c>
      <c r="V337" s="18">
        <v>0.1851685695165477</v>
      </c>
      <c r="W337" s="18">
        <v>0.16805683851952311</v>
      </c>
      <c r="X337" s="18">
        <v>0.14771059454655369</v>
      </c>
      <c r="Y337" s="18">
        <v>0.20832264977346621</v>
      </c>
      <c r="AA337" s="18">
        <v>0.15348299833374229</v>
      </c>
      <c r="AB337" s="18">
        <v>0.1621526615616932</v>
      </c>
      <c r="AC337" s="18">
        <v>0.1765661370944748</v>
      </c>
      <c r="AD337" s="18">
        <v>0.18713061750021351</v>
      </c>
      <c r="AF337" s="18">
        <v>0.19619817869029971</v>
      </c>
      <c r="AG337" s="18">
        <v>0.23945548721575849</v>
      </c>
      <c r="AH337" s="18">
        <v>0.200741005402477</v>
      </c>
      <c r="AI337" s="18">
        <v>0.15730238212402589</v>
      </c>
      <c r="AJ337" s="18">
        <v>0.16770602576334659</v>
      </c>
      <c r="AK337" s="18">
        <v>0.1163448421625892</v>
      </c>
      <c r="AL337" s="18">
        <v>0.18895770996927591</v>
      </c>
      <c r="AM337" s="18">
        <v>0.1961979699042106</v>
      </c>
      <c r="AN337" s="18">
        <v>0.2432678522092229</v>
      </c>
      <c r="AO337" s="18">
        <v>0.20907396288249119</v>
      </c>
      <c r="AP337" s="18">
        <v>0.16636972186687701</v>
      </c>
      <c r="AQ337" s="18">
        <v>9.2181238537106538E-2</v>
      </c>
      <c r="AR337" s="18">
        <v>8.9826134470965754E-2</v>
      </c>
      <c r="AS337" s="18">
        <v>0.1788715647611584</v>
      </c>
      <c r="AT337" s="18">
        <v>0.1589766717393746</v>
      </c>
      <c r="AU337" s="18">
        <v>0.10986794317689171</v>
      </c>
      <c r="AV337" s="18">
        <v>0.2275547243826137</v>
      </c>
      <c r="AX337" s="18">
        <v>0.16513770410442791</v>
      </c>
      <c r="AY337" s="18">
        <v>0.19195829712159149</v>
      </c>
      <c r="BA337" s="18">
        <v>0.15899791206890571</v>
      </c>
      <c r="BB337" s="18">
        <v>0.1881343825316632</v>
      </c>
      <c r="BD337" s="18">
        <v>0.18318343809351459</v>
      </c>
      <c r="BE337" s="18">
        <v>0.17425289023379881</v>
      </c>
      <c r="BF337" s="18">
        <v>0.17702993324449651</v>
      </c>
      <c r="BG337" s="18">
        <v>0.15663765242448491</v>
      </c>
      <c r="BH337" s="18">
        <v>0.13621718314434389</v>
      </c>
      <c r="BI337" s="18">
        <v>0.15629380502387269</v>
      </c>
      <c r="BJ337" s="18">
        <v>0.21873992916479379</v>
      </c>
      <c r="BL337" s="18">
        <v>0.19063650567710291</v>
      </c>
      <c r="BM337" s="18">
        <v>0.13501290257577109</v>
      </c>
      <c r="BN337" s="18">
        <v>0.1841572984573141</v>
      </c>
      <c r="BO337" s="18">
        <v>0.2495801078411736</v>
      </c>
      <c r="BP337" s="18">
        <v>0.1571747890915505</v>
      </c>
      <c r="BQ337" s="18">
        <v>0.13949682607683689</v>
      </c>
      <c r="BR337" s="18">
        <v>0.24886255134413629</v>
      </c>
      <c r="BS337" s="18">
        <v>0.179883464058433</v>
      </c>
      <c r="BU337" s="18">
        <v>0.1404414426203475</v>
      </c>
      <c r="BV337" s="18">
        <v>0.1492403894741863</v>
      </c>
      <c r="BW337" s="18">
        <v>0.1447897029905777</v>
      </c>
      <c r="BX337" s="18">
        <v>0.26226713572076038</v>
      </c>
      <c r="BY337" s="18">
        <v>0.1435073566778686</v>
      </c>
      <c r="BZ337" s="18">
        <v>0.1979652520954272</v>
      </c>
      <c r="CA337" s="18">
        <v>0.23325545588539959</v>
      </c>
      <c r="CB337" s="18">
        <v>0.2403973307107973</v>
      </c>
      <c r="CC337" s="18">
        <v>0.1470313299652454</v>
      </c>
    </row>
    <row r="338" spans="2:81" x14ac:dyDescent="0.35">
      <c r="B338" s="17" t="s">
        <v>123</v>
      </c>
      <c r="C338" s="18">
        <v>3.8250645448356053E-2</v>
      </c>
      <c r="D338" s="18">
        <v>9.4071757408186574E-2</v>
      </c>
      <c r="E338" s="18">
        <v>5.8685157552190899E-2</v>
      </c>
      <c r="F338" s="18">
        <v>3.9800418155767417E-2</v>
      </c>
      <c r="G338" s="18">
        <v>2.9949295289955009E-2</v>
      </c>
      <c r="H338" s="18">
        <v>2.5416732611492032E-2</v>
      </c>
      <c r="I338" s="18">
        <v>1.1964923762534911E-2</v>
      </c>
      <c r="K338" s="18">
        <v>4.3515405814739207E-2</v>
      </c>
      <c r="L338" s="18">
        <v>3.2614449099111029E-2</v>
      </c>
      <c r="N338" s="18">
        <v>3.0332790182516191E-2</v>
      </c>
      <c r="O338" s="18">
        <v>1.3030415711105039E-2</v>
      </c>
      <c r="P338" s="18">
        <v>6.9917288630799782E-2</v>
      </c>
      <c r="Q338" s="18">
        <v>9.9417878997332634E-2</v>
      </c>
      <c r="R338" s="18">
        <v>4.0052676425358029E-2</v>
      </c>
      <c r="S338" s="18">
        <v>3.9078845780695301E-2</v>
      </c>
      <c r="T338" s="18">
        <v>2.7395101515382471E-2</v>
      </c>
      <c r="U338" s="18">
        <v>4.9140265769032472E-2</v>
      </c>
      <c r="V338" s="18">
        <v>4.8573135113063833E-2</v>
      </c>
      <c r="W338" s="18">
        <v>3.6584550182254268E-2</v>
      </c>
      <c r="X338" s="18">
        <v>1.247765699107788E-2</v>
      </c>
      <c r="Y338" s="18">
        <v>1.7970726051381891E-2</v>
      </c>
      <c r="AA338" s="18">
        <v>1.5934671710520359E-2</v>
      </c>
      <c r="AB338" s="18">
        <v>3.8885302275055503E-2</v>
      </c>
      <c r="AC338" s="18">
        <v>4.7396296068621661E-2</v>
      </c>
      <c r="AD338" s="18">
        <v>5.3893432593203658E-2</v>
      </c>
      <c r="AF338" s="18">
        <v>0.13960785772901879</v>
      </c>
      <c r="AG338" s="18">
        <v>8.4742670009970794E-2</v>
      </c>
      <c r="AH338" s="18">
        <v>5.4752469207909452E-2</v>
      </c>
      <c r="AI338" s="18">
        <v>2.2852016791686299E-2</v>
      </c>
      <c r="AJ338" s="18">
        <v>4.2725643050194217E-2</v>
      </c>
      <c r="AK338" s="18">
        <v>4.7455880634906848E-2</v>
      </c>
      <c r="AL338" s="18">
        <v>6.2086883449856418E-2</v>
      </c>
      <c r="AM338" s="18">
        <v>2.1415330494726138E-2</v>
      </c>
      <c r="AN338" s="18">
        <v>2.7260073088020819E-2</v>
      </c>
      <c r="AO338" s="18">
        <v>1.0416767446857799E-2</v>
      </c>
      <c r="AP338" s="18">
        <v>2.1213249870933801E-2</v>
      </c>
      <c r="AQ338" s="18">
        <v>2.2151799361530441E-2</v>
      </c>
      <c r="AR338" s="18">
        <v>2.167330412264374E-2</v>
      </c>
      <c r="AS338" s="18">
        <v>2.3120816466080388E-2</v>
      </c>
      <c r="AT338" s="18">
        <v>6.6981602068382565E-2</v>
      </c>
      <c r="AU338" s="18">
        <v>1.505186612437767E-2</v>
      </c>
      <c r="AV338" s="18">
        <v>6.1185971469118521E-2</v>
      </c>
      <c r="AX338" s="18">
        <v>3.0005429606080731E-2</v>
      </c>
      <c r="AY338" s="18">
        <v>7.8059394123394341E-2</v>
      </c>
      <c r="BA338" s="18">
        <v>3.384715157774796E-2</v>
      </c>
      <c r="BB338" s="18">
        <v>4.6420611414361941E-2</v>
      </c>
      <c r="BD338" s="18">
        <v>3.5015002133091402E-2</v>
      </c>
      <c r="BE338" s="18">
        <v>2.4338088064015811E-2</v>
      </c>
      <c r="BF338" s="18">
        <v>4.330304553784467E-2</v>
      </c>
      <c r="BG338" s="18">
        <v>4.0869752951162727E-2</v>
      </c>
      <c r="BH338" s="18">
        <v>3.7709536050948123E-2</v>
      </c>
      <c r="BI338" s="18">
        <v>4.9345243451250298E-2</v>
      </c>
      <c r="BJ338" s="18">
        <v>0.1092264339110977</v>
      </c>
      <c r="BL338" s="18">
        <v>9.3524063373302494E-3</v>
      </c>
      <c r="BM338" s="18">
        <v>2.868063400660352E-2</v>
      </c>
      <c r="BN338" s="18">
        <v>5.0063393480464867E-2</v>
      </c>
      <c r="BO338" s="18">
        <v>2.7717560176957919E-2</v>
      </c>
      <c r="BP338" s="18">
        <v>7.9201531794217628E-2</v>
      </c>
      <c r="BQ338" s="18">
        <v>4.4910006075012367E-2</v>
      </c>
      <c r="BR338" s="18">
        <v>7.3798074811208966E-2</v>
      </c>
      <c r="BS338" s="18">
        <v>4.6232574346833748E-2</v>
      </c>
      <c r="BU338" s="18">
        <v>6.36885585006014E-3</v>
      </c>
      <c r="BV338" s="18">
        <v>2.544730568412884E-2</v>
      </c>
      <c r="BW338" s="18">
        <v>3.7476376443026663E-2</v>
      </c>
      <c r="BX338" s="18">
        <v>4.9529708282531747E-2</v>
      </c>
      <c r="BY338" s="18">
        <v>3.9928682350077287E-2</v>
      </c>
      <c r="BZ338" s="18">
        <v>6.153286837320928E-2</v>
      </c>
      <c r="CA338" s="18">
        <v>7.0734415642123558E-2</v>
      </c>
      <c r="CB338" s="18">
        <v>5.0112849646974503E-2</v>
      </c>
      <c r="CC338" s="18">
        <v>9.1604203138772752E-2</v>
      </c>
    </row>
    <row r="339" spans="2:81" x14ac:dyDescent="0.35">
      <c r="B339" s="17" t="s">
        <v>124</v>
      </c>
      <c r="C339" s="18">
        <v>1.17298338612273E-2</v>
      </c>
      <c r="D339" s="18">
        <v>2.1482194244251931E-2</v>
      </c>
      <c r="E339" s="18">
        <v>1.185181273729625E-2</v>
      </c>
      <c r="F339" s="18">
        <v>6.4321177569208604E-3</v>
      </c>
      <c r="G339" s="18">
        <v>1.5035711159326309E-2</v>
      </c>
      <c r="H339" s="18">
        <v>5.6497621501724101E-3</v>
      </c>
      <c r="I339" s="18">
        <v>1.3073350974922951E-2</v>
      </c>
      <c r="K339" s="18">
        <v>1.305033885604343E-2</v>
      </c>
      <c r="L339" s="18">
        <v>1.0550488643953349E-2</v>
      </c>
      <c r="N339" s="18">
        <v>8.0564340326152312E-3</v>
      </c>
      <c r="O339" s="18">
        <v>1.627280216616277E-2</v>
      </c>
      <c r="P339" s="18">
        <v>2.080623346133963E-2</v>
      </c>
      <c r="Q339" s="18">
        <v>1.2577561814888861E-2</v>
      </c>
      <c r="R339" s="18">
        <v>5.7366390989484744E-3</v>
      </c>
      <c r="S339" s="18">
        <v>1.4168929577610789E-2</v>
      </c>
      <c r="T339" s="18">
        <v>2.016573094642915E-2</v>
      </c>
      <c r="U339" s="18">
        <v>5.1510487924268681E-3</v>
      </c>
      <c r="V339" s="18">
        <v>1.014275307530919E-2</v>
      </c>
      <c r="W339" s="18">
        <v>1.3978644418395129E-2</v>
      </c>
      <c r="X339" s="18">
        <v>1.140930908193841E-2</v>
      </c>
      <c r="Y339" s="18">
        <v>1.2454017641392499E-2</v>
      </c>
      <c r="AA339" s="18">
        <v>8.8945422325776742E-3</v>
      </c>
      <c r="AB339" s="18">
        <v>1.0616969542346521E-2</v>
      </c>
      <c r="AC339" s="18">
        <v>1.259254024862993E-2</v>
      </c>
      <c r="AD339" s="18">
        <v>1.3852689737860229E-2</v>
      </c>
      <c r="AF339" s="18">
        <v>3.8111939274393512E-2</v>
      </c>
      <c r="AG339" s="18">
        <v>9.5891407709676798E-3</v>
      </c>
      <c r="AH339" s="18">
        <v>0</v>
      </c>
      <c r="AI339" s="18">
        <v>2.50098246086095E-2</v>
      </c>
      <c r="AJ339" s="18">
        <v>1.1717439442082599E-2</v>
      </c>
      <c r="AK339" s="18">
        <v>4.1350963345148026E-3</v>
      </c>
      <c r="AL339" s="18">
        <v>0</v>
      </c>
      <c r="AM339" s="18">
        <v>2.1509833061038919E-2</v>
      </c>
      <c r="AN339" s="18">
        <v>9.9991537348767378E-3</v>
      </c>
      <c r="AO339" s="18">
        <v>3.008613399119496E-2</v>
      </c>
      <c r="AP339" s="18">
        <v>1.66908475528218E-2</v>
      </c>
      <c r="AQ339" s="18">
        <v>2.2497258764380801E-2</v>
      </c>
      <c r="AR339" s="18">
        <v>0</v>
      </c>
      <c r="AS339" s="18">
        <v>1.7277805597395422E-2</v>
      </c>
      <c r="AT339" s="18">
        <v>0</v>
      </c>
      <c r="AU339" s="18">
        <v>0</v>
      </c>
      <c r="AV339" s="18">
        <v>1.2180074774945621E-2</v>
      </c>
      <c r="AX339" s="18">
        <v>1.021471422576601E-2</v>
      </c>
      <c r="AY339" s="18">
        <v>1.7006939012842191E-2</v>
      </c>
      <c r="BA339" s="18">
        <v>1.1705710202522181E-2</v>
      </c>
      <c r="BB339" s="18">
        <v>1.177459138250191E-2</v>
      </c>
      <c r="BD339" s="18">
        <v>1.6311141798708871E-2</v>
      </c>
      <c r="BE339" s="18">
        <v>1.265190533775027E-2</v>
      </c>
      <c r="BF339" s="18">
        <v>8.386959959753958E-3</v>
      </c>
      <c r="BG339" s="18">
        <v>3.5570504024520209E-3</v>
      </c>
      <c r="BH339" s="18">
        <v>2.030137770071918E-2</v>
      </c>
      <c r="BI339" s="18">
        <v>0</v>
      </c>
      <c r="BJ339" s="18">
        <v>1.501851436712325E-2</v>
      </c>
      <c r="BL339" s="18">
        <v>3.489151893141531E-3</v>
      </c>
      <c r="BM339" s="18">
        <v>7.4944787679452601E-3</v>
      </c>
      <c r="BN339" s="18">
        <v>2.99875954556326E-2</v>
      </c>
      <c r="BO339" s="18">
        <v>1.689530353788473E-2</v>
      </c>
      <c r="BP339" s="18">
        <v>1.6252009251959399E-2</v>
      </c>
      <c r="BQ339" s="18">
        <v>3.028436916987132E-2</v>
      </c>
      <c r="BR339" s="18">
        <v>3.839144329686691E-2</v>
      </c>
      <c r="BS339" s="18">
        <v>9.3123770713204705E-3</v>
      </c>
      <c r="BU339" s="18">
        <v>0</v>
      </c>
      <c r="BV339" s="18">
        <v>6.1422598452530912E-3</v>
      </c>
      <c r="BW339" s="18">
        <v>1.8771025727068371E-2</v>
      </c>
      <c r="BX339" s="18">
        <v>1.7238721328320709E-2</v>
      </c>
      <c r="BY339" s="18">
        <v>1.234742047423989E-2</v>
      </c>
      <c r="BZ339" s="18">
        <v>3.6817707855303562E-2</v>
      </c>
      <c r="CA339" s="18">
        <v>2.054895977193353E-2</v>
      </c>
      <c r="CB339" s="18">
        <v>1.187830570643564E-2</v>
      </c>
      <c r="CC339" s="18">
        <v>2.469205208343889E-2</v>
      </c>
    </row>
    <row r="341" spans="2:81" ht="116" x14ac:dyDescent="0.35">
      <c r="B341" s="14" t="s">
        <v>132</v>
      </c>
    </row>
    <row r="342" spans="2:81" x14ac:dyDescent="0.35">
      <c r="B342" s="15" t="s">
        <v>17</v>
      </c>
    </row>
    <row r="343" spans="2:81" x14ac:dyDescent="0.35">
      <c r="B343" s="11" t="s">
        <v>95</v>
      </c>
      <c r="C343" s="16">
        <v>1906</v>
      </c>
      <c r="D343" s="16">
        <v>245</v>
      </c>
      <c r="E343" s="16">
        <v>322</v>
      </c>
      <c r="F343" s="16">
        <v>330</v>
      </c>
      <c r="G343" s="16">
        <v>336</v>
      </c>
      <c r="H343" s="16">
        <v>276</v>
      </c>
      <c r="I343" s="16">
        <v>397</v>
      </c>
      <c r="K343" s="16">
        <v>942</v>
      </c>
      <c r="L343" s="16">
        <v>959</v>
      </c>
      <c r="N343" s="16">
        <v>158</v>
      </c>
      <c r="O343" s="16">
        <v>63</v>
      </c>
      <c r="P343" s="16">
        <v>96</v>
      </c>
      <c r="Q343" s="16">
        <v>78</v>
      </c>
      <c r="R343" s="16">
        <v>211</v>
      </c>
      <c r="S343" s="16">
        <v>156</v>
      </c>
      <c r="T343" s="16">
        <v>138</v>
      </c>
      <c r="U343" s="16">
        <v>178</v>
      </c>
      <c r="V343" s="16">
        <v>270</v>
      </c>
      <c r="W343" s="16">
        <v>232</v>
      </c>
      <c r="X343" s="16">
        <v>160</v>
      </c>
      <c r="Y343" s="16">
        <v>166</v>
      </c>
      <c r="AA343" s="16">
        <v>527</v>
      </c>
      <c r="AB343" s="16">
        <v>481</v>
      </c>
      <c r="AC343" s="16">
        <v>429</v>
      </c>
      <c r="AD343" s="16">
        <v>463</v>
      </c>
      <c r="AF343" s="16">
        <v>27</v>
      </c>
      <c r="AG343" s="16">
        <v>98</v>
      </c>
      <c r="AH343" s="16">
        <v>113</v>
      </c>
      <c r="AI343" s="16">
        <v>112</v>
      </c>
      <c r="AJ343" s="16">
        <v>174</v>
      </c>
      <c r="AK343" s="16">
        <v>207</v>
      </c>
      <c r="AL343" s="16">
        <v>170</v>
      </c>
      <c r="AM343" s="16">
        <v>133</v>
      </c>
      <c r="AN343" s="16">
        <v>100</v>
      </c>
      <c r="AO343" s="16">
        <v>131</v>
      </c>
      <c r="AP343" s="16">
        <v>193</v>
      </c>
      <c r="AQ343" s="16">
        <v>93</v>
      </c>
      <c r="AR343" s="16">
        <v>79</v>
      </c>
      <c r="AS343" s="16">
        <v>47</v>
      </c>
      <c r="AT343" s="16">
        <v>48</v>
      </c>
      <c r="AU343" s="16">
        <v>122</v>
      </c>
      <c r="AV343" s="16">
        <v>59</v>
      </c>
      <c r="AX343" s="16">
        <v>1557</v>
      </c>
      <c r="AY343" s="16">
        <v>338</v>
      </c>
      <c r="BA343" s="16">
        <v>1221</v>
      </c>
      <c r="BB343" s="16">
        <v>685</v>
      </c>
      <c r="BD343" s="16">
        <v>474</v>
      </c>
      <c r="BE343" s="16">
        <v>416</v>
      </c>
      <c r="BF343" s="16">
        <v>224</v>
      </c>
      <c r="BG343" s="16">
        <v>439</v>
      </c>
      <c r="BH343" s="16">
        <v>242</v>
      </c>
      <c r="BI343" s="16">
        <v>51</v>
      </c>
      <c r="BJ343" s="16">
        <v>60</v>
      </c>
      <c r="BL343" s="16">
        <v>334</v>
      </c>
      <c r="BM343" s="16">
        <v>619</v>
      </c>
      <c r="BN343" s="16">
        <v>136</v>
      </c>
      <c r="BO343" s="16">
        <v>105</v>
      </c>
      <c r="BP343" s="16">
        <v>257</v>
      </c>
      <c r="BQ343" s="16">
        <v>42</v>
      </c>
      <c r="BR343" s="16">
        <v>49</v>
      </c>
      <c r="BS343" s="16">
        <v>364</v>
      </c>
      <c r="BU343" s="16">
        <v>279</v>
      </c>
      <c r="BV343" s="16">
        <v>479</v>
      </c>
      <c r="BW343" s="16">
        <v>122</v>
      </c>
      <c r="BX343" s="16">
        <v>151</v>
      </c>
      <c r="BY343" s="16">
        <v>421</v>
      </c>
      <c r="BZ343" s="16">
        <v>64</v>
      </c>
      <c r="CA343" s="16">
        <v>123</v>
      </c>
      <c r="CB343" s="16">
        <v>156</v>
      </c>
      <c r="CC343" s="16">
        <v>111</v>
      </c>
    </row>
    <row r="344" spans="2:81" x14ac:dyDescent="0.35">
      <c r="B344" s="12" t="s">
        <v>96</v>
      </c>
      <c r="C344" s="16">
        <v>1910</v>
      </c>
      <c r="D344" s="16">
        <v>202</v>
      </c>
      <c r="E344" s="16">
        <v>325</v>
      </c>
      <c r="F344" s="16">
        <v>324</v>
      </c>
      <c r="G344" s="16">
        <v>294</v>
      </c>
      <c r="H344" s="16">
        <v>309</v>
      </c>
      <c r="I344" s="16">
        <v>457</v>
      </c>
      <c r="K344" s="16">
        <v>921</v>
      </c>
      <c r="L344" s="16">
        <v>983</v>
      </c>
      <c r="N344" s="16">
        <v>157</v>
      </c>
      <c r="O344" s="16">
        <v>52</v>
      </c>
      <c r="P344" s="16">
        <v>89</v>
      </c>
      <c r="Q344" s="16">
        <v>77</v>
      </c>
      <c r="R344" s="16">
        <v>212</v>
      </c>
      <c r="S344" s="16">
        <v>155</v>
      </c>
      <c r="T344" s="16">
        <v>140</v>
      </c>
      <c r="U344" s="16">
        <v>167</v>
      </c>
      <c r="V344" s="16">
        <v>248</v>
      </c>
      <c r="W344" s="16">
        <v>264</v>
      </c>
      <c r="X344" s="16">
        <v>165</v>
      </c>
      <c r="Y344" s="16">
        <v>180</v>
      </c>
      <c r="AA344" s="16">
        <v>514</v>
      </c>
      <c r="AB344" s="16">
        <v>496</v>
      </c>
      <c r="AC344" s="16">
        <v>419</v>
      </c>
      <c r="AD344" s="16">
        <v>477</v>
      </c>
      <c r="AF344" s="16">
        <v>25</v>
      </c>
      <c r="AG344" s="16">
        <v>96</v>
      </c>
      <c r="AH344" s="16">
        <v>115</v>
      </c>
      <c r="AI344" s="16">
        <v>117</v>
      </c>
      <c r="AJ344" s="16">
        <v>175</v>
      </c>
      <c r="AK344" s="16">
        <v>213</v>
      </c>
      <c r="AL344" s="16">
        <v>169</v>
      </c>
      <c r="AM344" s="16">
        <v>134</v>
      </c>
      <c r="AN344" s="16">
        <v>99</v>
      </c>
      <c r="AO344" s="16">
        <v>131</v>
      </c>
      <c r="AP344" s="16">
        <v>193</v>
      </c>
      <c r="AQ344" s="16">
        <v>94</v>
      </c>
      <c r="AR344" s="16">
        <v>79</v>
      </c>
      <c r="AS344" s="16">
        <v>46</v>
      </c>
      <c r="AT344" s="16">
        <v>46</v>
      </c>
      <c r="AU344" s="16">
        <v>118</v>
      </c>
      <c r="AV344" s="16">
        <v>59</v>
      </c>
      <c r="AX344" s="16">
        <v>1583</v>
      </c>
      <c r="AY344" s="16">
        <v>316</v>
      </c>
      <c r="BA344" s="16">
        <v>1241</v>
      </c>
      <c r="BB344" s="16">
        <v>669</v>
      </c>
      <c r="BD344" s="16">
        <v>490</v>
      </c>
      <c r="BE344" s="16">
        <v>410</v>
      </c>
      <c r="BF344" s="16">
        <v>226</v>
      </c>
      <c r="BG344" s="16">
        <v>430</v>
      </c>
      <c r="BH344" s="16">
        <v>237</v>
      </c>
      <c r="BI344" s="16">
        <v>51</v>
      </c>
      <c r="BJ344" s="16">
        <v>65</v>
      </c>
      <c r="BL344" s="16">
        <v>349</v>
      </c>
      <c r="BM344" s="16">
        <v>614</v>
      </c>
      <c r="BN344" s="16">
        <v>143</v>
      </c>
      <c r="BO344" s="16">
        <v>101</v>
      </c>
      <c r="BP344" s="16">
        <v>257</v>
      </c>
      <c r="BQ344" s="16">
        <v>42</v>
      </c>
      <c r="BR344" s="16">
        <v>47</v>
      </c>
      <c r="BS344" s="16">
        <v>356</v>
      </c>
      <c r="BU344" s="16">
        <v>288</v>
      </c>
      <c r="BV344" s="16">
        <v>472</v>
      </c>
      <c r="BW344" s="16">
        <v>126</v>
      </c>
      <c r="BX344" s="16">
        <v>142</v>
      </c>
      <c r="BY344" s="16">
        <v>432</v>
      </c>
      <c r="BZ344" s="16">
        <v>64</v>
      </c>
      <c r="CA344" s="16">
        <v>123</v>
      </c>
      <c r="CB344" s="16">
        <v>159</v>
      </c>
      <c r="CC344" s="16">
        <v>106</v>
      </c>
    </row>
    <row r="345" spans="2:81" x14ac:dyDescent="0.35">
      <c r="B345" s="17" t="s">
        <v>120</v>
      </c>
      <c r="C345" s="18">
        <v>0.38046295298835953</v>
      </c>
      <c r="D345" s="18">
        <v>0.31861492150202952</v>
      </c>
      <c r="E345" s="18">
        <v>0.3704700763213099</v>
      </c>
      <c r="F345" s="18">
        <v>0.4066811095047112</v>
      </c>
      <c r="G345" s="18">
        <v>0.37046452853644962</v>
      </c>
      <c r="H345" s="18">
        <v>0.42683987508847648</v>
      </c>
      <c r="I345" s="18">
        <v>0.37138743227891913</v>
      </c>
      <c r="K345" s="18">
        <v>0.35792183202832289</v>
      </c>
      <c r="L345" s="18">
        <v>0.40251838616433527</v>
      </c>
      <c r="N345" s="18">
        <v>0.4238916736459839</v>
      </c>
      <c r="O345" s="18">
        <v>0.40652300408841291</v>
      </c>
      <c r="P345" s="18">
        <v>0.33039559052091749</v>
      </c>
      <c r="Q345" s="18">
        <v>0.43354458213223218</v>
      </c>
      <c r="R345" s="18">
        <v>0.39967142506628972</v>
      </c>
      <c r="S345" s="18">
        <v>0.29107865904405339</v>
      </c>
      <c r="T345" s="18">
        <v>0.39734257646815002</v>
      </c>
      <c r="U345" s="18">
        <v>0.33161461544332088</v>
      </c>
      <c r="V345" s="18">
        <v>0.39327471613310749</v>
      </c>
      <c r="W345" s="18">
        <v>0.41847066770713881</v>
      </c>
      <c r="X345" s="18">
        <v>0.38434192164180758</v>
      </c>
      <c r="Y345" s="18">
        <v>0.34668993826056699</v>
      </c>
      <c r="AA345" s="18">
        <v>0.42210911352959368</v>
      </c>
      <c r="AB345" s="18">
        <v>0.38451164852847303</v>
      </c>
      <c r="AC345" s="18">
        <v>0.35510879523624672</v>
      </c>
      <c r="AD345" s="18">
        <v>0.35258619031823862</v>
      </c>
      <c r="AF345" s="18">
        <v>0.19138600193804961</v>
      </c>
      <c r="AG345" s="18">
        <v>0.36652747013006998</v>
      </c>
      <c r="AH345" s="18">
        <v>0.38190490328134802</v>
      </c>
      <c r="AI345" s="18">
        <v>0.32832813583704112</v>
      </c>
      <c r="AJ345" s="18">
        <v>0.35799521492942471</v>
      </c>
      <c r="AK345" s="18">
        <v>0.39053681542909641</v>
      </c>
      <c r="AL345" s="18">
        <v>0.37472091051161371</v>
      </c>
      <c r="AM345" s="18">
        <v>0.41574121718225832</v>
      </c>
      <c r="AN345" s="18">
        <v>0.25892211820213928</v>
      </c>
      <c r="AO345" s="18">
        <v>0.30461337298830349</v>
      </c>
      <c r="AP345" s="18">
        <v>0.44448906380982522</v>
      </c>
      <c r="AQ345" s="18">
        <v>0.44672796509649648</v>
      </c>
      <c r="AR345" s="18">
        <v>0.40770251552198011</v>
      </c>
      <c r="AS345" s="18">
        <v>0.37139319797742132</v>
      </c>
      <c r="AT345" s="18">
        <v>0.41038406328194421</v>
      </c>
      <c r="AU345" s="18">
        <v>0.47814703990194718</v>
      </c>
      <c r="AV345" s="18">
        <v>0.36037585366521002</v>
      </c>
      <c r="AX345" s="18">
        <v>0.37909345159810992</v>
      </c>
      <c r="AY345" s="18">
        <v>0.39718951538393499</v>
      </c>
      <c r="BA345" s="18">
        <v>0.38859434381546543</v>
      </c>
      <c r="BB345" s="18">
        <v>0.36537648113991061</v>
      </c>
      <c r="BD345" s="18">
        <v>0.374112812801629</v>
      </c>
      <c r="BE345" s="18">
        <v>0.38701523689678791</v>
      </c>
      <c r="BF345" s="18">
        <v>0.33433476560786662</v>
      </c>
      <c r="BG345" s="18">
        <v>0.37099470475639251</v>
      </c>
      <c r="BH345" s="18">
        <v>0.44924595427424691</v>
      </c>
      <c r="BI345" s="18">
        <v>0.46542616390149583</v>
      </c>
      <c r="BJ345" s="18">
        <v>0.29154387189023379</v>
      </c>
      <c r="BL345" s="18">
        <v>0.37138887248351721</v>
      </c>
      <c r="BM345" s="18">
        <v>0.40601441598564603</v>
      </c>
      <c r="BN345" s="18">
        <v>0.37339570946497103</v>
      </c>
      <c r="BO345" s="18">
        <v>0.37243555616048768</v>
      </c>
      <c r="BP345" s="18">
        <v>0.37356127832789637</v>
      </c>
      <c r="BQ345" s="18">
        <v>0.44962101046231939</v>
      </c>
      <c r="BR345" s="18">
        <v>0.27658163669089447</v>
      </c>
      <c r="BS345" s="18">
        <v>0.3610887837526352</v>
      </c>
      <c r="BU345" s="18">
        <v>0.40119774073694808</v>
      </c>
      <c r="BV345" s="18">
        <v>0.3985477657162273</v>
      </c>
      <c r="BW345" s="18">
        <v>0.43728375292981592</v>
      </c>
      <c r="BX345" s="18">
        <v>0.32756677241412963</v>
      </c>
      <c r="BY345" s="18">
        <v>0.40081493487025271</v>
      </c>
      <c r="BZ345" s="18">
        <v>0.36200853313329412</v>
      </c>
      <c r="CA345" s="18">
        <v>0.34973602754561312</v>
      </c>
      <c r="CB345" s="18">
        <v>0.27247046768805389</v>
      </c>
      <c r="CC345" s="18">
        <v>0.37220656815975101</v>
      </c>
    </row>
    <row r="346" spans="2:81" x14ac:dyDescent="0.35">
      <c r="B346" s="17" t="s">
        <v>121</v>
      </c>
      <c r="C346" s="18">
        <v>0.38368747320370072</v>
      </c>
      <c r="D346" s="18">
        <v>0.30394544758537279</v>
      </c>
      <c r="E346" s="18">
        <v>0.3662755744923934</v>
      </c>
      <c r="F346" s="18">
        <v>0.37235443548062941</v>
      </c>
      <c r="G346" s="18">
        <v>0.37180375291467171</v>
      </c>
      <c r="H346" s="18">
        <v>0.40966066085529079</v>
      </c>
      <c r="I346" s="18">
        <v>0.42943962083228138</v>
      </c>
      <c r="K346" s="18">
        <v>0.39160862156681447</v>
      </c>
      <c r="L346" s="18">
        <v>0.37607695006930558</v>
      </c>
      <c r="N346" s="18">
        <v>0.3954714034724286</v>
      </c>
      <c r="O346" s="18">
        <v>0.39563657066965863</v>
      </c>
      <c r="P346" s="18">
        <v>0.38893936356914499</v>
      </c>
      <c r="Q346" s="18">
        <v>0.26943093211569441</v>
      </c>
      <c r="R346" s="18">
        <v>0.3687977968388722</v>
      </c>
      <c r="S346" s="18">
        <v>0.45773927604638281</v>
      </c>
      <c r="T346" s="18">
        <v>0.37429535524807273</v>
      </c>
      <c r="U346" s="18">
        <v>0.37232138050808572</v>
      </c>
      <c r="V346" s="18">
        <v>0.38447635657343332</v>
      </c>
      <c r="W346" s="18">
        <v>0.38335633427968452</v>
      </c>
      <c r="X346" s="18">
        <v>0.373846523937021</v>
      </c>
      <c r="Y346" s="18">
        <v>0.39627610080818892</v>
      </c>
      <c r="AA346" s="18">
        <v>0.40550361248008843</v>
      </c>
      <c r="AB346" s="18">
        <v>0.39720108469654719</v>
      </c>
      <c r="AC346" s="18">
        <v>0.38935832529443432</v>
      </c>
      <c r="AD346" s="18">
        <v>0.34261126925967028</v>
      </c>
      <c r="AF346" s="18">
        <v>0.27835798987218341</v>
      </c>
      <c r="AG346" s="18">
        <v>0.29492159778325061</v>
      </c>
      <c r="AH346" s="18">
        <v>0.37981593898583449</v>
      </c>
      <c r="AI346" s="18">
        <v>0.41405912463793598</v>
      </c>
      <c r="AJ346" s="18">
        <v>0.37806411420641289</v>
      </c>
      <c r="AK346" s="18">
        <v>0.37715942912685319</v>
      </c>
      <c r="AL346" s="18">
        <v>0.39460123688879711</v>
      </c>
      <c r="AM346" s="18">
        <v>0.28615872995653208</v>
      </c>
      <c r="AN346" s="18">
        <v>0.48581151617001411</v>
      </c>
      <c r="AO346" s="18">
        <v>0.4694830194776724</v>
      </c>
      <c r="AP346" s="18">
        <v>0.35293481529268489</v>
      </c>
      <c r="AQ346" s="18">
        <v>0.3600611895076305</v>
      </c>
      <c r="AR346" s="18">
        <v>0.43601466025188679</v>
      </c>
      <c r="AS346" s="18">
        <v>0.47216596399172711</v>
      </c>
      <c r="AT346" s="18">
        <v>0.4710924129536283</v>
      </c>
      <c r="AU346" s="18">
        <v>0.37542030133918269</v>
      </c>
      <c r="AV346" s="18">
        <v>0.33592157571760112</v>
      </c>
      <c r="AX346" s="18">
        <v>0.39489343256906378</v>
      </c>
      <c r="AY346" s="18">
        <v>0.32482130821941041</v>
      </c>
      <c r="BA346" s="18">
        <v>0.39367653924241508</v>
      </c>
      <c r="BB346" s="18">
        <v>0.36515438743896189</v>
      </c>
      <c r="BD346" s="18">
        <v>0.37041243050276812</v>
      </c>
      <c r="BE346" s="18">
        <v>0.36739837899962391</v>
      </c>
      <c r="BF346" s="18">
        <v>0.41231094158478948</v>
      </c>
      <c r="BG346" s="18">
        <v>0.41787546388567681</v>
      </c>
      <c r="BH346" s="18">
        <v>0.3535462782662247</v>
      </c>
      <c r="BI346" s="18">
        <v>0.33233932241255221</v>
      </c>
      <c r="BJ346" s="18">
        <v>0.4113809157168748</v>
      </c>
      <c r="BL346" s="18">
        <v>0.44519899254442741</v>
      </c>
      <c r="BM346" s="18">
        <v>0.40063554123012629</v>
      </c>
      <c r="BN346" s="18">
        <v>0.39496830856999737</v>
      </c>
      <c r="BO346" s="18">
        <v>0.29296030960017788</v>
      </c>
      <c r="BP346" s="18">
        <v>0.37028709710574059</v>
      </c>
      <c r="BQ346" s="18">
        <v>0.36035907454410893</v>
      </c>
      <c r="BR346" s="18">
        <v>0.2933088049234121</v>
      </c>
      <c r="BS346" s="18">
        <v>0.3397889680906433</v>
      </c>
      <c r="BU346" s="18">
        <v>0.43822595422841132</v>
      </c>
      <c r="BV346" s="18">
        <v>0.39197034958379329</v>
      </c>
      <c r="BW346" s="18">
        <v>0.41127646600661111</v>
      </c>
      <c r="BX346" s="18">
        <v>0.37875968111507002</v>
      </c>
      <c r="BY346" s="18">
        <v>0.37709736415841921</v>
      </c>
      <c r="BZ346" s="18">
        <v>0.31223384595784298</v>
      </c>
      <c r="CA346" s="18">
        <v>0.33518443284947758</v>
      </c>
      <c r="CB346" s="18">
        <v>0.34694039166475188</v>
      </c>
      <c r="CC346" s="18">
        <v>0.35330795523285469</v>
      </c>
    </row>
    <row r="347" spans="2:81" ht="29" x14ac:dyDescent="0.35">
      <c r="B347" s="17" t="s">
        <v>122</v>
      </c>
      <c r="C347" s="18">
        <v>0.18057550111548559</v>
      </c>
      <c r="D347" s="18">
        <v>0.25524169208588132</v>
      </c>
      <c r="E347" s="18">
        <v>0.19211793700304231</v>
      </c>
      <c r="F347" s="18">
        <v>0.16681229411828069</v>
      </c>
      <c r="G347" s="18">
        <v>0.2050410694475393</v>
      </c>
      <c r="H347" s="18">
        <v>0.13459411408361049</v>
      </c>
      <c r="I347" s="18">
        <v>0.164473601766121</v>
      </c>
      <c r="K347" s="18">
        <v>0.18976541949848111</v>
      </c>
      <c r="L347" s="18">
        <v>0.17183755023973851</v>
      </c>
      <c r="N347" s="18">
        <v>0.14971751143498679</v>
      </c>
      <c r="O347" s="18">
        <v>0.15441729034842891</v>
      </c>
      <c r="P347" s="18">
        <v>0.25107671037919649</v>
      </c>
      <c r="Q347" s="18">
        <v>0.23185048469077049</v>
      </c>
      <c r="R347" s="18">
        <v>0.17416955497586051</v>
      </c>
      <c r="S347" s="18">
        <v>0.18653035075691349</v>
      </c>
      <c r="T347" s="18">
        <v>0.1611603949880171</v>
      </c>
      <c r="U347" s="18">
        <v>0.23910611414870939</v>
      </c>
      <c r="V347" s="18">
        <v>0.15012637375162161</v>
      </c>
      <c r="W347" s="18">
        <v>0.15442442364795189</v>
      </c>
      <c r="X347" s="18">
        <v>0.19296759731601951</v>
      </c>
      <c r="Y347" s="18">
        <v>0.19041598791657849</v>
      </c>
      <c r="AA347" s="18">
        <v>0.140430730767509</v>
      </c>
      <c r="AB347" s="18">
        <v>0.16400508314166021</v>
      </c>
      <c r="AC347" s="18">
        <v>0.19435239902134549</v>
      </c>
      <c r="AD347" s="18">
        <v>0.2291773930213078</v>
      </c>
      <c r="AF347" s="18">
        <v>0.45336568691877033</v>
      </c>
      <c r="AG347" s="18">
        <v>0.25212915159522042</v>
      </c>
      <c r="AH347" s="18">
        <v>0.1970922616907998</v>
      </c>
      <c r="AI347" s="18">
        <v>0.19209416357363401</v>
      </c>
      <c r="AJ347" s="18">
        <v>0.19097904825938661</v>
      </c>
      <c r="AK347" s="18">
        <v>0.16241350205369909</v>
      </c>
      <c r="AL347" s="18">
        <v>0.15988068220321211</v>
      </c>
      <c r="AM347" s="18">
        <v>0.26224916259994868</v>
      </c>
      <c r="AN347" s="18">
        <v>0.21064535769070211</v>
      </c>
      <c r="AO347" s="18">
        <v>0.1630675655144419</v>
      </c>
      <c r="AP347" s="18">
        <v>0.16474324564252199</v>
      </c>
      <c r="AQ347" s="18">
        <v>0.1210859876261892</v>
      </c>
      <c r="AR347" s="18">
        <v>9.6892364989443813E-2</v>
      </c>
      <c r="AS347" s="18">
        <v>0.1162475282814739</v>
      </c>
      <c r="AT347" s="18">
        <v>9.9352824752252267E-2</v>
      </c>
      <c r="AU347" s="18">
        <v>0.1386440903398653</v>
      </c>
      <c r="AV347" s="18">
        <v>0.24635744727103329</v>
      </c>
      <c r="AX347" s="18">
        <v>0.18097575022943091</v>
      </c>
      <c r="AY347" s="18">
        <v>0.17887004903244269</v>
      </c>
      <c r="BA347" s="18">
        <v>0.16470840391034419</v>
      </c>
      <c r="BB347" s="18">
        <v>0.21001431673654861</v>
      </c>
      <c r="BD347" s="18">
        <v>0.21011337810887851</v>
      </c>
      <c r="BE347" s="18">
        <v>0.17873497807907759</v>
      </c>
      <c r="BF347" s="18">
        <v>0.18241274727529169</v>
      </c>
      <c r="BG347" s="18">
        <v>0.17526794182332489</v>
      </c>
      <c r="BH347" s="18">
        <v>0.12983395786515239</v>
      </c>
      <c r="BI347" s="18">
        <v>0.14765824785968709</v>
      </c>
      <c r="BJ347" s="18">
        <v>0.2095116337413224</v>
      </c>
      <c r="BL347" s="18">
        <v>0.14589289802620539</v>
      </c>
      <c r="BM347" s="18">
        <v>0.1441259539535161</v>
      </c>
      <c r="BN347" s="18">
        <v>0.1680626713286518</v>
      </c>
      <c r="BO347" s="18">
        <v>0.23443941812545349</v>
      </c>
      <c r="BP347" s="18">
        <v>0.18612800257359929</v>
      </c>
      <c r="BQ347" s="18">
        <v>0.13589095706229221</v>
      </c>
      <c r="BR347" s="18">
        <v>0.26194692276087672</v>
      </c>
      <c r="BS347" s="18">
        <v>0.2576794260867124</v>
      </c>
      <c r="BU347" s="18">
        <v>0.13730947327138679</v>
      </c>
      <c r="BV347" s="18">
        <v>0.15536015369528</v>
      </c>
      <c r="BW347" s="18">
        <v>0.1261964533681304</v>
      </c>
      <c r="BX347" s="18">
        <v>0.1862619509562497</v>
      </c>
      <c r="BY347" s="18">
        <v>0.16260402357943191</v>
      </c>
      <c r="BZ347" s="18">
        <v>0.19189427176647161</v>
      </c>
      <c r="CA347" s="18">
        <v>0.27800292993161152</v>
      </c>
      <c r="CB347" s="18">
        <v>0.32896386086146728</v>
      </c>
      <c r="CC347" s="18">
        <v>0.19897719779997319</v>
      </c>
    </row>
    <row r="348" spans="2:81" x14ac:dyDescent="0.35">
      <c r="B348" s="17" t="s">
        <v>123</v>
      </c>
      <c r="C348" s="18">
        <v>4.1216171765747482E-2</v>
      </c>
      <c r="D348" s="18">
        <v>8.8169414137784743E-2</v>
      </c>
      <c r="E348" s="18">
        <v>6.4357618643712339E-2</v>
      </c>
      <c r="F348" s="18">
        <v>4.0918096474122943E-2</v>
      </c>
      <c r="G348" s="18">
        <v>3.8007479576702842E-2</v>
      </c>
      <c r="H348" s="18">
        <v>2.5586487168765101E-2</v>
      </c>
      <c r="I348" s="18">
        <v>1.6850579846772028E-2</v>
      </c>
      <c r="K348" s="18">
        <v>4.4400319677601399E-2</v>
      </c>
      <c r="L348" s="18">
        <v>3.7544149546603102E-2</v>
      </c>
      <c r="N348" s="18">
        <v>2.286297741398537E-2</v>
      </c>
      <c r="O348" s="18">
        <v>2.930321787726781E-2</v>
      </c>
      <c r="P348" s="18">
        <v>2.059608026057376E-2</v>
      </c>
      <c r="Q348" s="18">
        <v>3.9580752257301288E-2</v>
      </c>
      <c r="R348" s="18">
        <v>4.4243122040101959E-2</v>
      </c>
      <c r="S348" s="18">
        <v>5.3461699165879298E-2</v>
      </c>
      <c r="T348" s="18">
        <v>5.0675450440101112E-2</v>
      </c>
      <c r="U348" s="18">
        <v>5.6957889899883797E-2</v>
      </c>
      <c r="V348" s="18">
        <v>6.2810733420656906E-2</v>
      </c>
      <c r="W348" s="18">
        <v>2.3839636127184451E-2</v>
      </c>
      <c r="X348" s="18">
        <v>2.9985051833723152E-2</v>
      </c>
      <c r="Y348" s="18">
        <v>4.1517279943119788E-2</v>
      </c>
      <c r="AA348" s="18">
        <v>2.2956791753303261E-2</v>
      </c>
      <c r="AB348" s="18">
        <v>4.033576896220302E-2</v>
      </c>
      <c r="AC348" s="18">
        <v>4.5054076646146531E-2</v>
      </c>
      <c r="AD348" s="18">
        <v>5.7711466267990161E-2</v>
      </c>
      <c r="AF348" s="18">
        <v>7.6890321270996653E-2</v>
      </c>
      <c r="AG348" s="18">
        <v>6.9165183409789874E-2</v>
      </c>
      <c r="AH348" s="18">
        <v>4.1186896042017883E-2</v>
      </c>
      <c r="AI348" s="18">
        <v>5.6696752817733002E-2</v>
      </c>
      <c r="AJ348" s="18">
        <v>6.1882749749923457E-2</v>
      </c>
      <c r="AK348" s="18">
        <v>6.0571697671652262E-2</v>
      </c>
      <c r="AL348" s="18">
        <v>4.6666480818435697E-2</v>
      </c>
      <c r="AM348" s="18">
        <v>7.512559253005059E-3</v>
      </c>
      <c r="AN348" s="18">
        <v>4.4621007937144318E-2</v>
      </c>
      <c r="AO348" s="18">
        <v>3.7688043689423752E-2</v>
      </c>
      <c r="AP348" s="18">
        <v>2.630363707609305E-2</v>
      </c>
      <c r="AQ348" s="18">
        <v>3.5616710641095187E-2</v>
      </c>
      <c r="AR348" s="18">
        <v>3.6530190865887817E-2</v>
      </c>
      <c r="AS348" s="18">
        <v>4.0193309749377792E-2</v>
      </c>
      <c r="AT348" s="18">
        <v>1.917069901217517E-2</v>
      </c>
      <c r="AU348" s="18">
        <v>7.7885684190048101E-3</v>
      </c>
      <c r="AV348" s="18">
        <v>3.0535680324371029E-2</v>
      </c>
      <c r="AX348" s="18">
        <v>3.3677333408443019E-2</v>
      </c>
      <c r="AY348" s="18">
        <v>7.3791779662090939E-2</v>
      </c>
      <c r="BA348" s="18">
        <v>3.8170029086826492E-2</v>
      </c>
      <c r="BB348" s="18">
        <v>4.686779357916579E-2</v>
      </c>
      <c r="BD348" s="18">
        <v>3.0766460372648099E-2</v>
      </c>
      <c r="BE348" s="18">
        <v>4.83383229192497E-2</v>
      </c>
      <c r="BF348" s="18">
        <v>5.4597678883180567E-2</v>
      </c>
      <c r="BG348" s="18">
        <v>2.9151868855013831E-2</v>
      </c>
      <c r="BH348" s="18">
        <v>4.8465377876088123E-2</v>
      </c>
      <c r="BI348" s="18">
        <v>5.4576265826264812E-2</v>
      </c>
      <c r="BJ348" s="18">
        <v>7.162965249921846E-2</v>
      </c>
      <c r="BL348" s="18">
        <v>2.829653985848981E-2</v>
      </c>
      <c r="BM348" s="18">
        <v>3.8591309576627507E-2</v>
      </c>
      <c r="BN348" s="18">
        <v>4.2348437979360033E-2</v>
      </c>
      <c r="BO348" s="18">
        <v>9.1048548672369334E-2</v>
      </c>
      <c r="BP348" s="18">
        <v>4.2007140677016233E-2</v>
      </c>
      <c r="BQ348" s="18">
        <v>2.3844588761408349E-2</v>
      </c>
      <c r="BR348" s="18">
        <v>0.1262769370871234</v>
      </c>
      <c r="BS348" s="18">
        <v>3.3925597431750207E-2</v>
      </c>
      <c r="BU348" s="18">
        <v>1.6521473761103848E-2</v>
      </c>
      <c r="BV348" s="18">
        <v>3.9601422689294737E-2</v>
      </c>
      <c r="BW348" s="18">
        <v>1.013378471263773E-2</v>
      </c>
      <c r="BX348" s="18">
        <v>6.655059491235811E-2</v>
      </c>
      <c r="BY348" s="18">
        <v>4.954395846537063E-2</v>
      </c>
      <c r="BZ348" s="18">
        <v>0.11394871471969679</v>
      </c>
      <c r="CA348" s="18">
        <v>3.1248027411061041E-2</v>
      </c>
      <c r="CB348" s="18">
        <v>3.9746974079291161E-2</v>
      </c>
      <c r="CC348" s="18">
        <v>5.4748452274468611E-2</v>
      </c>
    </row>
    <row r="349" spans="2:81" x14ac:dyDescent="0.35">
      <c r="B349" s="17" t="s">
        <v>124</v>
      </c>
      <c r="C349" s="18">
        <v>1.405790092670664E-2</v>
      </c>
      <c r="D349" s="18">
        <v>3.4028524688931527E-2</v>
      </c>
      <c r="E349" s="18">
        <v>6.7787935395421566E-3</v>
      </c>
      <c r="F349" s="18">
        <v>1.323406442225572E-2</v>
      </c>
      <c r="G349" s="18">
        <v>1.46831695246365E-2</v>
      </c>
      <c r="H349" s="18">
        <v>3.3188628038570049E-3</v>
      </c>
      <c r="I349" s="18">
        <v>1.784876527590645E-2</v>
      </c>
      <c r="K349" s="18">
        <v>1.6303807228780179E-2</v>
      </c>
      <c r="L349" s="18">
        <v>1.202296398001745E-2</v>
      </c>
      <c r="N349" s="18">
        <v>8.0564340326152312E-3</v>
      </c>
      <c r="O349" s="18">
        <v>1.411991701623173E-2</v>
      </c>
      <c r="P349" s="18">
        <v>8.9922552701670305E-3</v>
      </c>
      <c r="Q349" s="18">
        <v>2.5593248804001951E-2</v>
      </c>
      <c r="R349" s="18">
        <v>1.31181010788755E-2</v>
      </c>
      <c r="S349" s="18">
        <v>1.119001498677112E-2</v>
      </c>
      <c r="T349" s="18">
        <v>1.6526222855659061E-2</v>
      </c>
      <c r="U349" s="18">
        <v>0</v>
      </c>
      <c r="V349" s="18">
        <v>9.3118201211807531E-3</v>
      </c>
      <c r="W349" s="18">
        <v>1.990893823804038E-2</v>
      </c>
      <c r="X349" s="18">
        <v>1.885890527142859E-2</v>
      </c>
      <c r="Y349" s="18">
        <v>2.5100693071545711E-2</v>
      </c>
      <c r="AA349" s="18">
        <v>8.9997514695054973E-3</v>
      </c>
      <c r="AB349" s="18">
        <v>1.3946414671116521E-2</v>
      </c>
      <c r="AC349" s="18">
        <v>1.6126403801827002E-2</v>
      </c>
      <c r="AD349" s="18">
        <v>1.7913681132793319E-2</v>
      </c>
      <c r="AF349" s="18">
        <v>0</v>
      </c>
      <c r="AG349" s="18">
        <v>1.7256597081669111E-2</v>
      </c>
      <c r="AH349" s="18">
        <v>0</v>
      </c>
      <c r="AI349" s="18">
        <v>8.8218231336558046E-3</v>
      </c>
      <c r="AJ349" s="18">
        <v>1.1078872854852319E-2</v>
      </c>
      <c r="AK349" s="18">
        <v>9.3185557186992035E-3</v>
      </c>
      <c r="AL349" s="18">
        <v>2.4130689577941539E-2</v>
      </c>
      <c r="AM349" s="18">
        <v>2.833833100825597E-2</v>
      </c>
      <c r="AN349" s="18">
        <v>0</v>
      </c>
      <c r="AO349" s="18">
        <v>2.514799833015843E-2</v>
      </c>
      <c r="AP349" s="18">
        <v>1.152923817887468E-2</v>
      </c>
      <c r="AQ349" s="18">
        <v>3.6508147128588603E-2</v>
      </c>
      <c r="AR349" s="18">
        <v>2.286026837080123E-2</v>
      </c>
      <c r="AS349" s="18">
        <v>0</v>
      </c>
      <c r="AT349" s="18">
        <v>0</v>
      </c>
      <c r="AU349" s="18">
        <v>0</v>
      </c>
      <c r="AV349" s="18">
        <v>2.6809443021784819E-2</v>
      </c>
      <c r="AX349" s="18">
        <v>1.136003219495226E-2</v>
      </c>
      <c r="AY349" s="18">
        <v>2.5327347702121E-2</v>
      </c>
      <c r="BA349" s="18">
        <v>1.485068394494885E-2</v>
      </c>
      <c r="BB349" s="18">
        <v>1.2587021105413321E-2</v>
      </c>
      <c r="BD349" s="18">
        <v>1.4594918214076231E-2</v>
      </c>
      <c r="BE349" s="18">
        <v>1.851308310526098E-2</v>
      </c>
      <c r="BF349" s="18">
        <v>1.6343866648871701E-2</v>
      </c>
      <c r="BG349" s="18">
        <v>6.7100206795919666E-3</v>
      </c>
      <c r="BH349" s="18">
        <v>1.8908431718287839E-2</v>
      </c>
      <c r="BI349" s="18">
        <v>0</v>
      </c>
      <c r="BJ349" s="18">
        <v>1.5933926152350539E-2</v>
      </c>
      <c r="BL349" s="18">
        <v>9.2226970873601159E-3</v>
      </c>
      <c r="BM349" s="18">
        <v>1.063277925408389E-2</v>
      </c>
      <c r="BN349" s="18">
        <v>2.1224872657019719E-2</v>
      </c>
      <c r="BO349" s="18">
        <v>9.1161674415116099E-3</v>
      </c>
      <c r="BP349" s="18">
        <v>2.8016481315747539E-2</v>
      </c>
      <c r="BQ349" s="18">
        <v>3.028436916987132E-2</v>
      </c>
      <c r="BR349" s="18">
        <v>4.1885698537693181E-2</v>
      </c>
      <c r="BS349" s="18">
        <v>7.5172246382590388E-3</v>
      </c>
      <c r="BU349" s="18">
        <v>6.7453580021501246E-3</v>
      </c>
      <c r="BV349" s="18">
        <v>1.4520308315404649E-2</v>
      </c>
      <c r="BW349" s="18">
        <v>1.510954298280489E-2</v>
      </c>
      <c r="BX349" s="18">
        <v>4.086100060219261E-2</v>
      </c>
      <c r="BY349" s="18">
        <v>9.9397189265255578E-3</v>
      </c>
      <c r="BZ349" s="18">
        <v>1.9914634422694481E-2</v>
      </c>
      <c r="CA349" s="18">
        <v>5.8285822622367936E-3</v>
      </c>
      <c r="CB349" s="18">
        <v>1.187830570643564E-2</v>
      </c>
      <c r="CC349" s="18">
        <v>2.0759826532952341E-2</v>
      </c>
    </row>
    <row r="351" spans="2:81" ht="101.5" x14ac:dyDescent="0.35">
      <c r="B351" s="14" t="s">
        <v>133</v>
      </c>
    </row>
    <row r="352" spans="2:81" x14ac:dyDescent="0.35">
      <c r="B352" s="15" t="s">
        <v>17</v>
      </c>
    </row>
    <row r="353" spans="2:81" x14ac:dyDescent="0.35">
      <c r="B353" s="11" t="s">
        <v>95</v>
      </c>
      <c r="C353" s="16">
        <v>1906</v>
      </c>
      <c r="D353" s="16">
        <v>245</v>
      </c>
      <c r="E353" s="16">
        <v>322</v>
      </c>
      <c r="F353" s="16">
        <v>330</v>
      </c>
      <c r="G353" s="16">
        <v>336</v>
      </c>
      <c r="H353" s="16">
        <v>276</v>
      </c>
      <c r="I353" s="16">
        <v>397</v>
      </c>
      <c r="K353" s="16">
        <v>942</v>
      </c>
      <c r="L353" s="16">
        <v>959</v>
      </c>
      <c r="N353" s="16">
        <v>158</v>
      </c>
      <c r="O353" s="16">
        <v>63</v>
      </c>
      <c r="P353" s="16">
        <v>96</v>
      </c>
      <c r="Q353" s="16">
        <v>78</v>
      </c>
      <c r="R353" s="16">
        <v>211</v>
      </c>
      <c r="S353" s="16">
        <v>156</v>
      </c>
      <c r="T353" s="16">
        <v>138</v>
      </c>
      <c r="U353" s="16">
        <v>178</v>
      </c>
      <c r="V353" s="16">
        <v>270</v>
      </c>
      <c r="W353" s="16">
        <v>232</v>
      </c>
      <c r="X353" s="16">
        <v>160</v>
      </c>
      <c r="Y353" s="16">
        <v>166</v>
      </c>
      <c r="AA353" s="16">
        <v>527</v>
      </c>
      <c r="AB353" s="16">
        <v>481</v>
      </c>
      <c r="AC353" s="16">
        <v>429</v>
      </c>
      <c r="AD353" s="16">
        <v>463</v>
      </c>
      <c r="AF353" s="16">
        <v>27</v>
      </c>
      <c r="AG353" s="16">
        <v>98</v>
      </c>
      <c r="AH353" s="16">
        <v>113</v>
      </c>
      <c r="AI353" s="16">
        <v>112</v>
      </c>
      <c r="AJ353" s="16">
        <v>174</v>
      </c>
      <c r="AK353" s="16">
        <v>207</v>
      </c>
      <c r="AL353" s="16">
        <v>170</v>
      </c>
      <c r="AM353" s="16">
        <v>133</v>
      </c>
      <c r="AN353" s="16">
        <v>100</v>
      </c>
      <c r="AO353" s="16">
        <v>131</v>
      </c>
      <c r="AP353" s="16">
        <v>193</v>
      </c>
      <c r="AQ353" s="16">
        <v>93</v>
      </c>
      <c r="AR353" s="16">
        <v>79</v>
      </c>
      <c r="AS353" s="16">
        <v>47</v>
      </c>
      <c r="AT353" s="16">
        <v>48</v>
      </c>
      <c r="AU353" s="16">
        <v>122</v>
      </c>
      <c r="AV353" s="16">
        <v>59</v>
      </c>
      <c r="AX353" s="16">
        <v>1557</v>
      </c>
      <c r="AY353" s="16">
        <v>338</v>
      </c>
      <c r="BA353" s="16">
        <v>1221</v>
      </c>
      <c r="BB353" s="16">
        <v>685</v>
      </c>
      <c r="BD353" s="16">
        <v>474</v>
      </c>
      <c r="BE353" s="16">
        <v>416</v>
      </c>
      <c r="BF353" s="16">
        <v>224</v>
      </c>
      <c r="BG353" s="16">
        <v>439</v>
      </c>
      <c r="BH353" s="16">
        <v>242</v>
      </c>
      <c r="BI353" s="16">
        <v>51</v>
      </c>
      <c r="BJ353" s="16">
        <v>60</v>
      </c>
      <c r="BL353" s="16">
        <v>334</v>
      </c>
      <c r="BM353" s="16">
        <v>619</v>
      </c>
      <c r="BN353" s="16">
        <v>136</v>
      </c>
      <c r="BO353" s="16">
        <v>105</v>
      </c>
      <c r="BP353" s="16">
        <v>257</v>
      </c>
      <c r="BQ353" s="16">
        <v>42</v>
      </c>
      <c r="BR353" s="16">
        <v>49</v>
      </c>
      <c r="BS353" s="16">
        <v>364</v>
      </c>
      <c r="BU353" s="16">
        <v>279</v>
      </c>
      <c r="BV353" s="16">
        <v>479</v>
      </c>
      <c r="BW353" s="16">
        <v>122</v>
      </c>
      <c r="BX353" s="16">
        <v>151</v>
      </c>
      <c r="BY353" s="16">
        <v>421</v>
      </c>
      <c r="BZ353" s="16">
        <v>64</v>
      </c>
      <c r="CA353" s="16">
        <v>123</v>
      </c>
      <c r="CB353" s="16">
        <v>156</v>
      </c>
      <c r="CC353" s="16">
        <v>111</v>
      </c>
    </row>
    <row r="354" spans="2:81" x14ac:dyDescent="0.35">
      <c r="B354" s="12" t="s">
        <v>96</v>
      </c>
      <c r="C354" s="16">
        <v>1910</v>
      </c>
      <c r="D354" s="16">
        <v>202</v>
      </c>
      <c r="E354" s="16">
        <v>325</v>
      </c>
      <c r="F354" s="16">
        <v>324</v>
      </c>
      <c r="G354" s="16">
        <v>294</v>
      </c>
      <c r="H354" s="16">
        <v>309</v>
      </c>
      <c r="I354" s="16">
        <v>457</v>
      </c>
      <c r="K354" s="16">
        <v>921</v>
      </c>
      <c r="L354" s="16">
        <v>983</v>
      </c>
      <c r="N354" s="16">
        <v>157</v>
      </c>
      <c r="O354" s="16">
        <v>52</v>
      </c>
      <c r="P354" s="16">
        <v>89</v>
      </c>
      <c r="Q354" s="16">
        <v>77</v>
      </c>
      <c r="R354" s="16">
        <v>212</v>
      </c>
      <c r="S354" s="16">
        <v>155</v>
      </c>
      <c r="T354" s="16">
        <v>140</v>
      </c>
      <c r="U354" s="16">
        <v>167</v>
      </c>
      <c r="V354" s="16">
        <v>248</v>
      </c>
      <c r="W354" s="16">
        <v>264</v>
      </c>
      <c r="X354" s="16">
        <v>165</v>
      </c>
      <c r="Y354" s="16">
        <v>180</v>
      </c>
      <c r="AA354" s="16">
        <v>514</v>
      </c>
      <c r="AB354" s="16">
        <v>496</v>
      </c>
      <c r="AC354" s="16">
        <v>419</v>
      </c>
      <c r="AD354" s="16">
        <v>477</v>
      </c>
      <c r="AF354" s="16">
        <v>25</v>
      </c>
      <c r="AG354" s="16">
        <v>96</v>
      </c>
      <c r="AH354" s="16">
        <v>115</v>
      </c>
      <c r="AI354" s="16">
        <v>117</v>
      </c>
      <c r="AJ354" s="16">
        <v>175</v>
      </c>
      <c r="AK354" s="16">
        <v>213</v>
      </c>
      <c r="AL354" s="16">
        <v>169</v>
      </c>
      <c r="AM354" s="16">
        <v>134</v>
      </c>
      <c r="AN354" s="16">
        <v>99</v>
      </c>
      <c r="AO354" s="16">
        <v>131</v>
      </c>
      <c r="AP354" s="16">
        <v>193</v>
      </c>
      <c r="AQ354" s="16">
        <v>94</v>
      </c>
      <c r="AR354" s="16">
        <v>79</v>
      </c>
      <c r="AS354" s="16">
        <v>46</v>
      </c>
      <c r="AT354" s="16">
        <v>46</v>
      </c>
      <c r="AU354" s="16">
        <v>118</v>
      </c>
      <c r="AV354" s="16">
        <v>59</v>
      </c>
      <c r="AX354" s="16">
        <v>1583</v>
      </c>
      <c r="AY354" s="16">
        <v>316</v>
      </c>
      <c r="BA354" s="16">
        <v>1241</v>
      </c>
      <c r="BB354" s="16">
        <v>669</v>
      </c>
      <c r="BD354" s="16">
        <v>490</v>
      </c>
      <c r="BE354" s="16">
        <v>410</v>
      </c>
      <c r="BF354" s="16">
        <v>226</v>
      </c>
      <c r="BG354" s="16">
        <v>430</v>
      </c>
      <c r="BH354" s="16">
        <v>237</v>
      </c>
      <c r="BI354" s="16">
        <v>51</v>
      </c>
      <c r="BJ354" s="16">
        <v>65</v>
      </c>
      <c r="BL354" s="16">
        <v>349</v>
      </c>
      <c r="BM354" s="16">
        <v>614</v>
      </c>
      <c r="BN354" s="16">
        <v>143</v>
      </c>
      <c r="BO354" s="16">
        <v>101</v>
      </c>
      <c r="BP354" s="16">
        <v>257</v>
      </c>
      <c r="BQ354" s="16">
        <v>42</v>
      </c>
      <c r="BR354" s="16">
        <v>47</v>
      </c>
      <c r="BS354" s="16">
        <v>356</v>
      </c>
      <c r="BU354" s="16">
        <v>288</v>
      </c>
      <c r="BV354" s="16">
        <v>472</v>
      </c>
      <c r="BW354" s="16">
        <v>126</v>
      </c>
      <c r="BX354" s="16">
        <v>142</v>
      </c>
      <c r="BY354" s="16">
        <v>432</v>
      </c>
      <c r="BZ354" s="16">
        <v>64</v>
      </c>
      <c r="CA354" s="16">
        <v>123</v>
      </c>
      <c r="CB354" s="16">
        <v>159</v>
      </c>
      <c r="CC354" s="16">
        <v>106</v>
      </c>
    </row>
    <row r="355" spans="2:81" x14ac:dyDescent="0.35">
      <c r="B355" s="17" t="s">
        <v>120</v>
      </c>
      <c r="C355" s="18">
        <v>0.28445704643411479</v>
      </c>
      <c r="D355" s="18">
        <v>0.25312838877718991</v>
      </c>
      <c r="E355" s="18">
        <v>0.36513380924452471</v>
      </c>
      <c r="F355" s="18">
        <v>0.36705558995331428</v>
      </c>
      <c r="G355" s="18">
        <v>0.31033943943105291</v>
      </c>
      <c r="H355" s="18">
        <v>0.30245037879940068</v>
      </c>
      <c r="I355" s="18">
        <v>0.1535464090935007</v>
      </c>
      <c r="K355" s="18">
        <v>0.25228972657644128</v>
      </c>
      <c r="L355" s="18">
        <v>0.31494755152228698</v>
      </c>
      <c r="N355" s="18">
        <v>0.28604320192369959</v>
      </c>
      <c r="O355" s="18">
        <v>0.19609540320687699</v>
      </c>
      <c r="P355" s="18">
        <v>0.25744394972518259</v>
      </c>
      <c r="Q355" s="18">
        <v>0.26401865879388881</v>
      </c>
      <c r="R355" s="18">
        <v>0.33706173889273822</v>
      </c>
      <c r="S355" s="18">
        <v>0.23476781766940749</v>
      </c>
      <c r="T355" s="18">
        <v>0.32714504456975357</v>
      </c>
      <c r="U355" s="18">
        <v>0.24120630464114631</v>
      </c>
      <c r="V355" s="18">
        <v>0.34690724881572699</v>
      </c>
      <c r="W355" s="18">
        <v>0.2288960216433161</v>
      </c>
      <c r="X355" s="18">
        <v>0.27476352069568238</v>
      </c>
      <c r="Y355" s="18">
        <v>0.32278892473083393</v>
      </c>
      <c r="AA355" s="18">
        <v>0.28961993108344131</v>
      </c>
      <c r="AB355" s="18">
        <v>0.28304583950733991</v>
      </c>
      <c r="AC355" s="18">
        <v>0.26883230002208369</v>
      </c>
      <c r="AD355" s="18">
        <v>0.29484466799783038</v>
      </c>
      <c r="AF355" s="18">
        <v>0.1502428760845021</v>
      </c>
      <c r="AG355" s="18">
        <v>0.39296248214777407</v>
      </c>
      <c r="AH355" s="18">
        <v>0.30905345341739793</v>
      </c>
      <c r="AI355" s="18">
        <v>0.25412866426134151</v>
      </c>
      <c r="AJ355" s="18">
        <v>0.25138574094924959</v>
      </c>
      <c r="AK355" s="18">
        <v>0.28745879902556692</v>
      </c>
      <c r="AL355" s="18">
        <v>0.26209993296002088</v>
      </c>
      <c r="AM355" s="18">
        <v>0.27674225877630709</v>
      </c>
      <c r="AN355" s="18">
        <v>0.22503853777081839</v>
      </c>
      <c r="AO355" s="18">
        <v>0.2048926763905049</v>
      </c>
      <c r="AP355" s="18">
        <v>0.29229183248526741</v>
      </c>
      <c r="AQ355" s="18">
        <v>0.28826134865309588</v>
      </c>
      <c r="AR355" s="18">
        <v>0.28615086383758898</v>
      </c>
      <c r="AS355" s="18">
        <v>0.35747447438455898</v>
      </c>
      <c r="AT355" s="18">
        <v>0.31884619553678772</v>
      </c>
      <c r="AU355" s="18">
        <v>0.39892580019139112</v>
      </c>
      <c r="AV355" s="18">
        <v>0.27707003852811152</v>
      </c>
      <c r="AX355" s="18">
        <v>0.26431586703330151</v>
      </c>
      <c r="AY355" s="18">
        <v>0.38509939037140573</v>
      </c>
      <c r="BA355" s="18">
        <v>0.30275422763977061</v>
      </c>
      <c r="BB355" s="18">
        <v>0.25050960557997198</v>
      </c>
      <c r="BD355" s="18">
        <v>0.28563190043006093</v>
      </c>
      <c r="BE355" s="18">
        <v>0.2795123056953191</v>
      </c>
      <c r="BF355" s="18">
        <v>0.23822358612770481</v>
      </c>
      <c r="BG355" s="18">
        <v>0.2905068680877948</v>
      </c>
      <c r="BH355" s="18">
        <v>0.29850376851022797</v>
      </c>
      <c r="BI355" s="18">
        <v>0.41820609027426081</v>
      </c>
      <c r="BJ355" s="18">
        <v>0.27097234594821079</v>
      </c>
      <c r="BL355" s="18">
        <v>0.24913406618406661</v>
      </c>
      <c r="BM355" s="18">
        <v>0.33892295199921663</v>
      </c>
      <c r="BN355" s="18">
        <v>0.22160442186954629</v>
      </c>
      <c r="BO355" s="18">
        <v>0.22503906490584069</v>
      </c>
      <c r="BP355" s="18">
        <v>0.291071866053981</v>
      </c>
      <c r="BQ355" s="18">
        <v>0.240219040423931</v>
      </c>
      <c r="BR355" s="18">
        <v>0.20360750818541831</v>
      </c>
      <c r="BS355" s="18">
        <v>0.27847320839820711</v>
      </c>
      <c r="BU355" s="18">
        <v>0.31292576570196262</v>
      </c>
      <c r="BV355" s="18">
        <v>0.33205079443052571</v>
      </c>
      <c r="BW355" s="18">
        <v>0.2298626043092839</v>
      </c>
      <c r="BX355" s="18">
        <v>0.23646190076703999</v>
      </c>
      <c r="BY355" s="18">
        <v>0.30540421080741631</v>
      </c>
      <c r="BZ355" s="18">
        <v>0.24950283692045741</v>
      </c>
      <c r="CA355" s="18">
        <v>0.26816644824909652</v>
      </c>
      <c r="CB355" s="18">
        <v>0.18231541926495701</v>
      </c>
      <c r="CC355" s="18">
        <v>0.23197902956130609</v>
      </c>
    </row>
    <row r="356" spans="2:81" x14ac:dyDescent="0.35">
      <c r="B356" s="17" t="s">
        <v>121</v>
      </c>
      <c r="C356" s="18">
        <v>0.311958009786864</v>
      </c>
      <c r="D356" s="18">
        <v>0.35691812242408161</v>
      </c>
      <c r="E356" s="18">
        <v>0.35275194977827318</v>
      </c>
      <c r="F356" s="18">
        <v>0.32533511787615632</v>
      </c>
      <c r="G356" s="18">
        <v>0.36225033132970219</v>
      </c>
      <c r="H356" s="18">
        <v>0.29533127855131358</v>
      </c>
      <c r="I356" s="18">
        <v>0.23247474875147359</v>
      </c>
      <c r="K356" s="18">
        <v>0.31220195723164118</v>
      </c>
      <c r="L356" s="18">
        <v>0.31122286299409202</v>
      </c>
      <c r="N356" s="18">
        <v>0.33183161328632998</v>
      </c>
      <c r="O356" s="18">
        <v>0.45891922867561691</v>
      </c>
      <c r="P356" s="18">
        <v>0.2398619493738639</v>
      </c>
      <c r="Q356" s="18">
        <v>0.291496540215469</v>
      </c>
      <c r="R356" s="18">
        <v>0.34311877604560082</v>
      </c>
      <c r="S356" s="18">
        <v>0.3115925078059984</v>
      </c>
      <c r="T356" s="18">
        <v>0.33262690068881279</v>
      </c>
      <c r="U356" s="18">
        <v>0.31693100046149031</v>
      </c>
      <c r="V356" s="18">
        <v>0.32090180730897427</v>
      </c>
      <c r="W356" s="18">
        <v>0.30868304505755578</v>
      </c>
      <c r="X356" s="18">
        <v>0.35782097933794871</v>
      </c>
      <c r="Y356" s="18">
        <v>0.1899334127486606</v>
      </c>
      <c r="AA356" s="18">
        <v>0.3310581036732122</v>
      </c>
      <c r="AB356" s="18">
        <v>0.27835675537637572</v>
      </c>
      <c r="AC356" s="18">
        <v>0.3341269280360839</v>
      </c>
      <c r="AD356" s="18">
        <v>0.30588860844115479</v>
      </c>
      <c r="AF356" s="18">
        <v>0.30305911207101971</v>
      </c>
      <c r="AG356" s="18">
        <v>0.23096530669308951</v>
      </c>
      <c r="AH356" s="18">
        <v>0.25666072948289531</v>
      </c>
      <c r="AI356" s="18">
        <v>0.28044368788049079</v>
      </c>
      <c r="AJ356" s="18">
        <v>0.28700222539253489</v>
      </c>
      <c r="AK356" s="18">
        <v>0.38279698135449097</v>
      </c>
      <c r="AL356" s="18">
        <v>0.3478431608441987</v>
      </c>
      <c r="AM356" s="18">
        <v>0.29639215776141742</v>
      </c>
      <c r="AN356" s="18">
        <v>0.33751588573356339</v>
      </c>
      <c r="AO356" s="18">
        <v>0.33405983977183318</v>
      </c>
      <c r="AP356" s="18">
        <v>0.28678858784688771</v>
      </c>
      <c r="AQ356" s="18">
        <v>0.39398247771194728</v>
      </c>
      <c r="AR356" s="18">
        <v>0.30906044194823301</v>
      </c>
      <c r="AS356" s="18">
        <v>0.36535152205919408</v>
      </c>
      <c r="AT356" s="18">
        <v>0.27435114934042171</v>
      </c>
      <c r="AU356" s="18">
        <v>0.30385035779148878</v>
      </c>
      <c r="AV356" s="18">
        <v>0.23544963651560299</v>
      </c>
      <c r="AX356" s="18">
        <v>0.30960486948826488</v>
      </c>
      <c r="AY356" s="18">
        <v>0.32487818000415941</v>
      </c>
      <c r="BA356" s="18">
        <v>0.30635022774199988</v>
      </c>
      <c r="BB356" s="18">
        <v>0.32236233639604162</v>
      </c>
      <c r="BD356" s="18">
        <v>0.30288921830713011</v>
      </c>
      <c r="BE356" s="18">
        <v>0.31680813301871069</v>
      </c>
      <c r="BF356" s="18">
        <v>0.30915539253577012</v>
      </c>
      <c r="BG356" s="18">
        <v>0.33311370714307559</v>
      </c>
      <c r="BH356" s="18">
        <v>0.32405194807527182</v>
      </c>
      <c r="BI356" s="18">
        <v>0.2467706401231933</v>
      </c>
      <c r="BJ356" s="18">
        <v>0.2260122271192242</v>
      </c>
      <c r="BL356" s="18">
        <v>0.29361621377846892</v>
      </c>
      <c r="BM356" s="18">
        <v>0.32473484603961172</v>
      </c>
      <c r="BN356" s="18">
        <v>0.22275799062654089</v>
      </c>
      <c r="BO356" s="18">
        <v>0.34971811929925839</v>
      </c>
      <c r="BP356" s="18">
        <v>0.32350758597488499</v>
      </c>
      <c r="BQ356" s="18">
        <v>0.44746218747166178</v>
      </c>
      <c r="BR356" s="18">
        <v>0.30934907448400578</v>
      </c>
      <c r="BS356" s="18">
        <v>0.3090618813847899</v>
      </c>
      <c r="BU356" s="18">
        <v>0.28548673662300728</v>
      </c>
      <c r="BV356" s="18">
        <v>0.35900405467749308</v>
      </c>
      <c r="BW356" s="18">
        <v>0.24943140441810119</v>
      </c>
      <c r="BX356" s="18">
        <v>0.33634228408609068</v>
      </c>
      <c r="BY356" s="18">
        <v>0.29885537836700538</v>
      </c>
      <c r="BZ356" s="18">
        <v>0.3902948152124997</v>
      </c>
      <c r="CA356" s="18">
        <v>0.26783022551852209</v>
      </c>
      <c r="CB356" s="18">
        <v>0.29224347338687828</v>
      </c>
      <c r="CC356" s="18">
        <v>0.30324494338354208</v>
      </c>
    </row>
    <row r="357" spans="2:81" ht="29" x14ac:dyDescent="0.35">
      <c r="B357" s="17" t="s">
        <v>122</v>
      </c>
      <c r="C357" s="18">
        <v>0.25482728900150692</v>
      </c>
      <c r="D357" s="18">
        <v>0.20170968177209739</v>
      </c>
      <c r="E357" s="18">
        <v>0.1907792875278905</v>
      </c>
      <c r="F357" s="18">
        <v>0.22583131430908299</v>
      </c>
      <c r="G357" s="18">
        <v>0.22330837736164741</v>
      </c>
      <c r="H357" s="18">
        <v>0.28073576183920218</v>
      </c>
      <c r="I357" s="18">
        <v>0.3471712856771117</v>
      </c>
      <c r="K357" s="18">
        <v>0.27558689634633848</v>
      </c>
      <c r="L357" s="18">
        <v>0.2366348246056155</v>
      </c>
      <c r="N357" s="18">
        <v>0.25953644735239678</v>
      </c>
      <c r="O357" s="18">
        <v>0.1947233184564541</v>
      </c>
      <c r="P357" s="18">
        <v>0.34227261420550542</v>
      </c>
      <c r="Q357" s="18">
        <v>0.3188170685686843</v>
      </c>
      <c r="R357" s="18">
        <v>0.2170171397888466</v>
      </c>
      <c r="S357" s="18">
        <v>0.29676826574282561</v>
      </c>
      <c r="T357" s="18">
        <v>0.20652267935970739</v>
      </c>
      <c r="U357" s="18">
        <v>0.26442772424678479</v>
      </c>
      <c r="V357" s="18">
        <v>0.19181929227903791</v>
      </c>
      <c r="W357" s="18">
        <v>0.27806350780070432</v>
      </c>
      <c r="X357" s="18">
        <v>0.23690883127710249</v>
      </c>
      <c r="Y357" s="18">
        <v>0.30370881951488482</v>
      </c>
      <c r="AA357" s="18">
        <v>0.21825003990522651</v>
      </c>
      <c r="AB357" s="18">
        <v>0.27431056482917549</v>
      </c>
      <c r="AC357" s="18">
        <v>0.27959858609388322</v>
      </c>
      <c r="AD357" s="18">
        <v>0.25271378327120858</v>
      </c>
      <c r="AF357" s="18">
        <v>0.26660466869061639</v>
      </c>
      <c r="AG357" s="18">
        <v>0.28333720861334311</v>
      </c>
      <c r="AH357" s="18">
        <v>0.25788644189416282</v>
      </c>
      <c r="AI357" s="18">
        <v>0.26246783755576752</v>
      </c>
      <c r="AJ357" s="18">
        <v>0.32484290440812091</v>
      </c>
      <c r="AK357" s="18">
        <v>0.2213112781933731</v>
      </c>
      <c r="AL357" s="18">
        <v>0.25613904968774348</v>
      </c>
      <c r="AM357" s="18">
        <v>0.26652650203413131</v>
      </c>
      <c r="AN357" s="18">
        <v>0.29587471800990378</v>
      </c>
      <c r="AO357" s="18">
        <v>0.29129282238222232</v>
      </c>
      <c r="AP357" s="18">
        <v>0.26132062099436482</v>
      </c>
      <c r="AQ357" s="18">
        <v>0.1350049616922511</v>
      </c>
      <c r="AR357" s="18">
        <v>0.21582202958181901</v>
      </c>
      <c r="AS357" s="18">
        <v>5.7207035928040398E-2</v>
      </c>
      <c r="AT357" s="18">
        <v>0.30435334268066649</v>
      </c>
      <c r="AU357" s="18">
        <v>0.20077383985555181</v>
      </c>
      <c r="AV357" s="18">
        <v>0.36056020982021131</v>
      </c>
      <c r="AX357" s="18">
        <v>0.27292515431109221</v>
      </c>
      <c r="AY357" s="18">
        <v>0.16150025025769299</v>
      </c>
      <c r="BA357" s="18">
        <v>0.24600247002524109</v>
      </c>
      <c r="BB357" s="18">
        <v>0.27120030388713878</v>
      </c>
      <c r="BD357" s="18">
        <v>0.29318493270947249</v>
      </c>
      <c r="BE357" s="18">
        <v>0.26712041416486509</v>
      </c>
      <c r="BF357" s="18">
        <v>0.30367821012106011</v>
      </c>
      <c r="BG357" s="18">
        <v>0.2090510025757345</v>
      </c>
      <c r="BH357" s="18">
        <v>0.17402067970394161</v>
      </c>
      <c r="BI357" s="18">
        <v>0.2387222014894054</v>
      </c>
      <c r="BJ357" s="18">
        <v>0.32934515750346488</v>
      </c>
      <c r="BL357" s="18">
        <v>0.25945608718882929</v>
      </c>
      <c r="BM357" s="18">
        <v>0.21972088750767971</v>
      </c>
      <c r="BN357" s="18">
        <v>0.3244404020917393</v>
      </c>
      <c r="BO357" s="18">
        <v>0.24370805177565119</v>
      </c>
      <c r="BP357" s="18">
        <v>0.26741437991575973</v>
      </c>
      <c r="BQ357" s="18">
        <v>0.1405104565502717</v>
      </c>
      <c r="BR357" s="18">
        <v>0.37812894431545729</v>
      </c>
      <c r="BS357" s="18">
        <v>0.2739783126962152</v>
      </c>
      <c r="BU357" s="18">
        <v>0.22955167594693751</v>
      </c>
      <c r="BV357" s="18">
        <v>0.19303242289882019</v>
      </c>
      <c r="BW357" s="18">
        <v>0.3493660617168895</v>
      </c>
      <c r="BX357" s="18">
        <v>0.229431140292986</v>
      </c>
      <c r="BY357" s="18">
        <v>0.26158779042141472</v>
      </c>
      <c r="BZ357" s="18">
        <v>0.1844253786424076</v>
      </c>
      <c r="CA357" s="18">
        <v>0.33371593577711189</v>
      </c>
      <c r="CB357" s="18">
        <v>0.36443169259293651</v>
      </c>
      <c r="CC357" s="18">
        <v>0.27915281062754149</v>
      </c>
    </row>
    <row r="358" spans="2:81" x14ac:dyDescent="0.35">
      <c r="B358" s="17" t="s">
        <v>123</v>
      </c>
      <c r="C358" s="18">
        <v>8.8372269999305475E-2</v>
      </c>
      <c r="D358" s="18">
        <v>0.12762104099690019</v>
      </c>
      <c r="E358" s="18">
        <v>7.2738981514579679E-2</v>
      </c>
      <c r="F358" s="18">
        <v>5.4649152068315013E-2</v>
      </c>
      <c r="G358" s="18">
        <v>6.8768286064110923E-2</v>
      </c>
      <c r="H358" s="18">
        <v>7.6510106725480018E-2</v>
      </c>
      <c r="I358" s="18">
        <v>0.1266876780170261</v>
      </c>
      <c r="K358" s="18">
        <v>9.5491971357214295E-2</v>
      </c>
      <c r="L358" s="18">
        <v>8.1245667501154389E-2</v>
      </c>
      <c r="N358" s="18">
        <v>6.2842238898280917E-2</v>
      </c>
      <c r="O358" s="18">
        <v>6.9568813120959319E-2</v>
      </c>
      <c r="P358" s="18">
        <v>8.2587003361285702E-2</v>
      </c>
      <c r="Q358" s="18">
        <v>9.9646251823921797E-2</v>
      </c>
      <c r="R358" s="18">
        <v>5.5828319427168503E-2</v>
      </c>
      <c r="S358" s="18">
        <v>9.7988406255447386E-2</v>
      </c>
      <c r="T358" s="18">
        <v>6.5739103468558477E-2</v>
      </c>
      <c r="U358" s="18">
        <v>0.12554965013811339</v>
      </c>
      <c r="V358" s="18">
        <v>9.310662905788028E-2</v>
      </c>
      <c r="W358" s="18">
        <v>0.13625814026136621</v>
      </c>
      <c r="X358" s="18">
        <v>5.1804986970961343E-2</v>
      </c>
      <c r="Y358" s="18">
        <v>8.4034797968200861E-2</v>
      </c>
      <c r="AA358" s="18">
        <v>8.035177904971777E-2</v>
      </c>
      <c r="AB358" s="18">
        <v>9.1951138830875273E-2</v>
      </c>
      <c r="AC358" s="18">
        <v>7.5571475206323221E-2</v>
      </c>
      <c r="AD358" s="18">
        <v>0.1052062577086945</v>
      </c>
      <c r="AF358" s="18">
        <v>0.28009334315386192</v>
      </c>
      <c r="AG358" s="18">
        <v>7.4268113472752292E-2</v>
      </c>
      <c r="AH358" s="18">
        <v>8.642629835541267E-2</v>
      </c>
      <c r="AI358" s="18">
        <v>0.15776966817195351</v>
      </c>
      <c r="AJ358" s="18">
        <v>8.5668445331033571E-2</v>
      </c>
      <c r="AK358" s="18">
        <v>6.1610058053219993E-2</v>
      </c>
      <c r="AL358" s="18">
        <v>0.11026150787158261</v>
      </c>
      <c r="AM358" s="18">
        <v>9.2480609973435698E-2</v>
      </c>
      <c r="AN358" s="18">
        <v>0.1111405832046068</v>
      </c>
      <c r="AO358" s="18">
        <v>8.4772225841241611E-2</v>
      </c>
      <c r="AP358" s="18">
        <v>6.7816565182273081E-2</v>
      </c>
      <c r="AQ358" s="18">
        <v>7.6508229773360262E-2</v>
      </c>
      <c r="AR358" s="18">
        <v>0.1146484503974617</v>
      </c>
      <c r="AS358" s="18">
        <v>6.679972682452448E-2</v>
      </c>
      <c r="AT358" s="18">
        <v>1.6828919642736421E-2</v>
      </c>
      <c r="AU358" s="18">
        <v>7.0120586735995846E-2</v>
      </c>
      <c r="AV358" s="18">
        <v>5.7743347975652087E-2</v>
      </c>
      <c r="AX358" s="18">
        <v>8.7641865378556894E-2</v>
      </c>
      <c r="AY358" s="18">
        <v>9.1787185414821448E-2</v>
      </c>
      <c r="BA358" s="18">
        <v>8.6386341688694246E-2</v>
      </c>
      <c r="BB358" s="18">
        <v>9.2056836660546426E-2</v>
      </c>
      <c r="BD358" s="18">
        <v>7.1575502293760251E-2</v>
      </c>
      <c r="BE358" s="18">
        <v>8.7950355789033E-2</v>
      </c>
      <c r="BF358" s="18">
        <v>8.9846081897040575E-2</v>
      </c>
      <c r="BG358" s="18">
        <v>9.7033157481453067E-2</v>
      </c>
      <c r="BH358" s="18">
        <v>0.10749481759284241</v>
      </c>
      <c r="BI358" s="18">
        <v>7.806845449486953E-2</v>
      </c>
      <c r="BJ358" s="18">
        <v>9.3558700086465954E-2</v>
      </c>
      <c r="BL358" s="18">
        <v>0.1042058509235762</v>
      </c>
      <c r="BM358" s="18">
        <v>7.0649432013876121E-2</v>
      </c>
      <c r="BN358" s="18">
        <v>0.14584728213076259</v>
      </c>
      <c r="BO358" s="18">
        <v>0.1233594811802621</v>
      </c>
      <c r="BP358" s="18">
        <v>7.2896358076557422E-2</v>
      </c>
      <c r="BQ358" s="18">
        <v>9.6492923593993071E-2</v>
      </c>
      <c r="BR358" s="18">
        <v>7.2192740982431211E-2</v>
      </c>
      <c r="BS358" s="18">
        <v>8.2769309746446515E-2</v>
      </c>
      <c r="BU358" s="18">
        <v>9.6876614679057713E-2</v>
      </c>
      <c r="BV358" s="18">
        <v>6.1255171723936998E-2</v>
      </c>
      <c r="BW358" s="18">
        <v>8.9107288749526864E-2</v>
      </c>
      <c r="BX358" s="18">
        <v>0.1432128697680973</v>
      </c>
      <c r="BY358" s="18">
        <v>7.8898794297119129E-2</v>
      </c>
      <c r="BZ358" s="18">
        <v>0.1093474061076926</v>
      </c>
      <c r="CA358" s="18">
        <v>9.0310665682615296E-2</v>
      </c>
      <c r="CB358" s="18">
        <v>9.8644517949800309E-2</v>
      </c>
      <c r="CC358" s="18">
        <v>0.12010677846591369</v>
      </c>
    </row>
    <row r="359" spans="2:81" x14ac:dyDescent="0.35">
      <c r="B359" s="17" t="s">
        <v>124</v>
      </c>
      <c r="C359" s="18">
        <v>6.0385384778208782E-2</v>
      </c>
      <c r="D359" s="18">
        <v>6.0622766029730747E-2</v>
      </c>
      <c r="E359" s="18">
        <v>1.8595971934731871E-2</v>
      </c>
      <c r="F359" s="18">
        <v>2.7128825793131261E-2</v>
      </c>
      <c r="G359" s="18">
        <v>3.5333565813486657E-2</v>
      </c>
      <c r="H359" s="18">
        <v>4.4972474084603392E-2</v>
      </c>
      <c r="I359" s="18">
        <v>0.14011987846088811</v>
      </c>
      <c r="K359" s="18">
        <v>6.4429448488364696E-2</v>
      </c>
      <c r="L359" s="18">
        <v>5.5949093376851063E-2</v>
      </c>
      <c r="N359" s="18">
        <v>5.9746498539292647E-2</v>
      </c>
      <c r="O359" s="18">
        <v>8.0693236540092736E-2</v>
      </c>
      <c r="P359" s="18">
        <v>7.7834483334162374E-2</v>
      </c>
      <c r="Q359" s="18">
        <v>2.6021480598036301E-2</v>
      </c>
      <c r="R359" s="18">
        <v>4.6974025845645972E-2</v>
      </c>
      <c r="S359" s="18">
        <v>5.8883002526320963E-2</v>
      </c>
      <c r="T359" s="18">
        <v>6.7966271913167772E-2</v>
      </c>
      <c r="U359" s="18">
        <v>5.1885320512465118E-2</v>
      </c>
      <c r="V359" s="18">
        <v>4.7265022538380587E-2</v>
      </c>
      <c r="W359" s="18">
        <v>4.8099285237057698E-2</v>
      </c>
      <c r="X359" s="18">
        <v>7.8701681718305133E-2</v>
      </c>
      <c r="Y359" s="18">
        <v>9.9534045037419749E-2</v>
      </c>
      <c r="AA359" s="18">
        <v>8.0720146288402267E-2</v>
      </c>
      <c r="AB359" s="18">
        <v>7.2335701456233525E-2</v>
      </c>
      <c r="AC359" s="18">
        <v>4.1870710641626042E-2</v>
      </c>
      <c r="AD359" s="18">
        <v>4.1346682581111759E-2</v>
      </c>
      <c r="AF359" s="18">
        <v>0</v>
      </c>
      <c r="AG359" s="18">
        <v>1.846688907304106E-2</v>
      </c>
      <c r="AH359" s="18">
        <v>8.9973076850131492E-2</v>
      </c>
      <c r="AI359" s="18">
        <v>4.5190142130446823E-2</v>
      </c>
      <c r="AJ359" s="18">
        <v>5.110068391906112E-2</v>
      </c>
      <c r="AK359" s="18">
        <v>4.6822883373348979E-2</v>
      </c>
      <c r="AL359" s="18">
        <v>2.3656348636454331E-2</v>
      </c>
      <c r="AM359" s="18">
        <v>6.7858471454708663E-2</v>
      </c>
      <c r="AN359" s="18">
        <v>3.043027528110747E-2</v>
      </c>
      <c r="AO359" s="18">
        <v>8.4982435614198035E-2</v>
      </c>
      <c r="AP359" s="18">
        <v>9.1782393491207079E-2</v>
      </c>
      <c r="AQ359" s="18">
        <v>0.1062429821693455</v>
      </c>
      <c r="AR359" s="18">
        <v>7.4318214234897303E-2</v>
      </c>
      <c r="AS359" s="18">
        <v>0.1531672408036821</v>
      </c>
      <c r="AT359" s="18">
        <v>8.562039279938756E-2</v>
      </c>
      <c r="AU359" s="18">
        <v>2.6329415425572648E-2</v>
      </c>
      <c r="AV359" s="18">
        <v>6.9176767160422134E-2</v>
      </c>
      <c r="AX359" s="18">
        <v>6.5512243788784549E-2</v>
      </c>
      <c r="AY359" s="18">
        <v>3.6734993951920689E-2</v>
      </c>
      <c r="BA359" s="18">
        <v>5.8506732904294312E-2</v>
      </c>
      <c r="BB359" s="18">
        <v>6.3870917476301289E-2</v>
      </c>
      <c r="BD359" s="18">
        <v>4.6718446259576232E-2</v>
      </c>
      <c r="BE359" s="18">
        <v>4.8608791332072021E-2</v>
      </c>
      <c r="BF359" s="18">
        <v>5.9096729318424412E-2</v>
      </c>
      <c r="BG359" s="18">
        <v>7.0295264711942002E-2</v>
      </c>
      <c r="BH359" s="18">
        <v>9.5928786117716103E-2</v>
      </c>
      <c r="BI359" s="18">
        <v>1.823261361827096E-2</v>
      </c>
      <c r="BJ359" s="18">
        <v>8.0111569342634137E-2</v>
      </c>
      <c r="BL359" s="18">
        <v>9.3587781925059052E-2</v>
      </c>
      <c r="BM359" s="18">
        <v>4.5971882439615891E-2</v>
      </c>
      <c r="BN359" s="18">
        <v>8.5349903281410733E-2</v>
      </c>
      <c r="BO359" s="18">
        <v>5.8175282838987652E-2</v>
      </c>
      <c r="BP359" s="18">
        <v>4.5109809978816827E-2</v>
      </c>
      <c r="BQ359" s="18">
        <v>7.5315391960142627E-2</v>
      </c>
      <c r="BR359" s="18">
        <v>3.6721732032687339E-2</v>
      </c>
      <c r="BS359" s="18">
        <v>5.5717287774341401E-2</v>
      </c>
      <c r="BU359" s="18">
        <v>7.5159207049035115E-2</v>
      </c>
      <c r="BV359" s="18">
        <v>5.4657556269223931E-2</v>
      </c>
      <c r="BW359" s="18">
        <v>8.2232640806198548E-2</v>
      </c>
      <c r="BX359" s="18">
        <v>5.4551805085785943E-2</v>
      </c>
      <c r="BY359" s="18">
        <v>5.5253826107044442E-2</v>
      </c>
      <c r="BZ359" s="18">
        <v>6.642956311694273E-2</v>
      </c>
      <c r="CA359" s="18">
        <v>3.9976724772653981E-2</v>
      </c>
      <c r="CB359" s="18">
        <v>6.2364896805427943E-2</v>
      </c>
      <c r="CC359" s="18">
        <v>6.5516437961696553E-2</v>
      </c>
    </row>
    <row r="361" spans="2:81" ht="87" x14ac:dyDescent="0.35">
      <c r="B361" s="14" t="s">
        <v>134</v>
      </c>
    </row>
    <row r="362" spans="2:81" x14ac:dyDescent="0.35">
      <c r="B362" s="15" t="s">
        <v>17</v>
      </c>
    </row>
    <row r="363" spans="2:81" x14ac:dyDescent="0.35">
      <c r="B363" s="11" t="s">
        <v>95</v>
      </c>
      <c r="C363" s="16">
        <v>1906</v>
      </c>
      <c r="D363" s="16">
        <v>245</v>
      </c>
      <c r="E363" s="16">
        <v>322</v>
      </c>
      <c r="F363" s="16">
        <v>330</v>
      </c>
      <c r="G363" s="16">
        <v>336</v>
      </c>
      <c r="H363" s="16">
        <v>276</v>
      </c>
      <c r="I363" s="16">
        <v>397</v>
      </c>
      <c r="K363" s="16">
        <v>942</v>
      </c>
      <c r="L363" s="16">
        <v>959</v>
      </c>
      <c r="N363" s="16">
        <v>158</v>
      </c>
      <c r="O363" s="16">
        <v>63</v>
      </c>
      <c r="P363" s="16">
        <v>96</v>
      </c>
      <c r="Q363" s="16">
        <v>78</v>
      </c>
      <c r="R363" s="16">
        <v>211</v>
      </c>
      <c r="S363" s="16">
        <v>156</v>
      </c>
      <c r="T363" s="16">
        <v>138</v>
      </c>
      <c r="U363" s="16">
        <v>178</v>
      </c>
      <c r="V363" s="16">
        <v>270</v>
      </c>
      <c r="W363" s="16">
        <v>232</v>
      </c>
      <c r="X363" s="16">
        <v>160</v>
      </c>
      <c r="Y363" s="16">
        <v>166</v>
      </c>
      <c r="AA363" s="16">
        <v>527</v>
      </c>
      <c r="AB363" s="16">
        <v>481</v>
      </c>
      <c r="AC363" s="16">
        <v>429</v>
      </c>
      <c r="AD363" s="16">
        <v>463</v>
      </c>
      <c r="AF363" s="16">
        <v>27</v>
      </c>
      <c r="AG363" s="16">
        <v>98</v>
      </c>
      <c r="AH363" s="16">
        <v>113</v>
      </c>
      <c r="AI363" s="16">
        <v>112</v>
      </c>
      <c r="AJ363" s="16">
        <v>174</v>
      </c>
      <c r="AK363" s="16">
        <v>207</v>
      </c>
      <c r="AL363" s="16">
        <v>170</v>
      </c>
      <c r="AM363" s="16">
        <v>133</v>
      </c>
      <c r="AN363" s="16">
        <v>100</v>
      </c>
      <c r="AO363" s="16">
        <v>131</v>
      </c>
      <c r="AP363" s="16">
        <v>193</v>
      </c>
      <c r="AQ363" s="16">
        <v>93</v>
      </c>
      <c r="AR363" s="16">
        <v>79</v>
      </c>
      <c r="AS363" s="16">
        <v>47</v>
      </c>
      <c r="AT363" s="16">
        <v>48</v>
      </c>
      <c r="AU363" s="16">
        <v>122</v>
      </c>
      <c r="AV363" s="16">
        <v>59</v>
      </c>
      <c r="AX363" s="16">
        <v>1557</v>
      </c>
      <c r="AY363" s="16">
        <v>338</v>
      </c>
      <c r="BA363" s="16">
        <v>1221</v>
      </c>
      <c r="BB363" s="16">
        <v>685</v>
      </c>
      <c r="BD363" s="16">
        <v>474</v>
      </c>
      <c r="BE363" s="16">
        <v>416</v>
      </c>
      <c r="BF363" s="16">
        <v>224</v>
      </c>
      <c r="BG363" s="16">
        <v>439</v>
      </c>
      <c r="BH363" s="16">
        <v>242</v>
      </c>
      <c r="BI363" s="16">
        <v>51</v>
      </c>
      <c r="BJ363" s="16">
        <v>60</v>
      </c>
      <c r="BL363" s="16">
        <v>334</v>
      </c>
      <c r="BM363" s="16">
        <v>619</v>
      </c>
      <c r="BN363" s="16">
        <v>136</v>
      </c>
      <c r="BO363" s="16">
        <v>105</v>
      </c>
      <c r="BP363" s="16">
        <v>257</v>
      </c>
      <c r="BQ363" s="16">
        <v>42</v>
      </c>
      <c r="BR363" s="16">
        <v>49</v>
      </c>
      <c r="BS363" s="16">
        <v>364</v>
      </c>
      <c r="BU363" s="16">
        <v>279</v>
      </c>
      <c r="BV363" s="16">
        <v>479</v>
      </c>
      <c r="BW363" s="16">
        <v>122</v>
      </c>
      <c r="BX363" s="16">
        <v>151</v>
      </c>
      <c r="BY363" s="16">
        <v>421</v>
      </c>
      <c r="BZ363" s="16">
        <v>64</v>
      </c>
      <c r="CA363" s="16">
        <v>123</v>
      </c>
      <c r="CB363" s="16">
        <v>156</v>
      </c>
      <c r="CC363" s="16">
        <v>111</v>
      </c>
    </row>
    <row r="364" spans="2:81" x14ac:dyDescent="0.35">
      <c r="B364" s="12" t="s">
        <v>96</v>
      </c>
      <c r="C364" s="16">
        <v>1910</v>
      </c>
      <c r="D364" s="16">
        <v>202</v>
      </c>
      <c r="E364" s="16">
        <v>325</v>
      </c>
      <c r="F364" s="16">
        <v>324</v>
      </c>
      <c r="G364" s="16">
        <v>294</v>
      </c>
      <c r="H364" s="16">
        <v>309</v>
      </c>
      <c r="I364" s="16">
        <v>457</v>
      </c>
      <c r="K364" s="16">
        <v>921</v>
      </c>
      <c r="L364" s="16">
        <v>983</v>
      </c>
      <c r="N364" s="16">
        <v>157</v>
      </c>
      <c r="O364" s="16">
        <v>52</v>
      </c>
      <c r="P364" s="16">
        <v>89</v>
      </c>
      <c r="Q364" s="16">
        <v>77</v>
      </c>
      <c r="R364" s="16">
        <v>212</v>
      </c>
      <c r="S364" s="16">
        <v>155</v>
      </c>
      <c r="T364" s="16">
        <v>140</v>
      </c>
      <c r="U364" s="16">
        <v>167</v>
      </c>
      <c r="V364" s="16">
        <v>248</v>
      </c>
      <c r="W364" s="16">
        <v>264</v>
      </c>
      <c r="X364" s="16">
        <v>165</v>
      </c>
      <c r="Y364" s="16">
        <v>180</v>
      </c>
      <c r="AA364" s="16">
        <v>514</v>
      </c>
      <c r="AB364" s="16">
        <v>496</v>
      </c>
      <c r="AC364" s="16">
        <v>419</v>
      </c>
      <c r="AD364" s="16">
        <v>477</v>
      </c>
      <c r="AF364" s="16">
        <v>25</v>
      </c>
      <c r="AG364" s="16">
        <v>96</v>
      </c>
      <c r="AH364" s="16">
        <v>115</v>
      </c>
      <c r="AI364" s="16">
        <v>117</v>
      </c>
      <c r="AJ364" s="16">
        <v>175</v>
      </c>
      <c r="AK364" s="16">
        <v>213</v>
      </c>
      <c r="AL364" s="16">
        <v>169</v>
      </c>
      <c r="AM364" s="16">
        <v>134</v>
      </c>
      <c r="AN364" s="16">
        <v>99</v>
      </c>
      <c r="AO364" s="16">
        <v>131</v>
      </c>
      <c r="AP364" s="16">
        <v>193</v>
      </c>
      <c r="AQ364" s="16">
        <v>94</v>
      </c>
      <c r="AR364" s="16">
        <v>79</v>
      </c>
      <c r="AS364" s="16">
        <v>46</v>
      </c>
      <c r="AT364" s="16">
        <v>46</v>
      </c>
      <c r="AU364" s="16">
        <v>118</v>
      </c>
      <c r="AV364" s="16">
        <v>59</v>
      </c>
      <c r="AX364" s="16">
        <v>1583</v>
      </c>
      <c r="AY364" s="16">
        <v>316</v>
      </c>
      <c r="BA364" s="16">
        <v>1241</v>
      </c>
      <c r="BB364" s="16">
        <v>669</v>
      </c>
      <c r="BD364" s="16">
        <v>490</v>
      </c>
      <c r="BE364" s="16">
        <v>410</v>
      </c>
      <c r="BF364" s="16">
        <v>226</v>
      </c>
      <c r="BG364" s="16">
        <v>430</v>
      </c>
      <c r="BH364" s="16">
        <v>237</v>
      </c>
      <c r="BI364" s="16">
        <v>51</v>
      </c>
      <c r="BJ364" s="16">
        <v>65</v>
      </c>
      <c r="BL364" s="16">
        <v>349</v>
      </c>
      <c r="BM364" s="16">
        <v>614</v>
      </c>
      <c r="BN364" s="16">
        <v>143</v>
      </c>
      <c r="BO364" s="16">
        <v>101</v>
      </c>
      <c r="BP364" s="16">
        <v>257</v>
      </c>
      <c r="BQ364" s="16">
        <v>42</v>
      </c>
      <c r="BR364" s="16">
        <v>47</v>
      </c>
      <c r="BS364" s="16">
        <v>356</v>
      </c>
      <c r="BU364" s="16">
        <v>288</v>
      </c>
      <c r="BV364" s="16">
        <v>472</v>
      </c>
      <c r="BW364" s="16">
        <v>126</v>
      </c>
      <c r="BX364" s="16">
        <v>142</v>
      </c>
      <c r="BY364" s="16">
        <v>432</v>
      </c>
      <c r="BZ364" s="16">
        <v>64</v>
      </c>
      <c r="CA364" s="16">
        <v>123</v>
      </c>
      <c r="CB364" s="16">
        <v>159</v>
      </c>
      <c r="CC364" s="16">
        <v>106</v>
      </c>
    </row>
    <row r="365" spans="2:81" x14ac:dyDescent="0.35">
      <c r="B365" s="14" t="s">
        <v>117</v>
      </c>
      <c r="C365" s="18">
        <v>0.76561279650367697</v>
      </c>
      <c r="D365" s="18">
        <v>0.64848077312460517</v>
      </c>
      <c r="E365" s="18">
        <v>0.74438841283098589</v>
      </c>
      <c r="F365" s="18">
        <v>0.76633378047921508</v>
      </c>
      <c r="G365" s="18">
        <v>0.79263027661725838</v>
      </c>
      <c r="H365" s="18">
        <v>0.79829494254845934</v>
      </c>
      <c r="I365" s="18">
        <v>0.79248984521541055</v>
      </c>
      <c r="K365" s="18">
        <v>0.76336898099219708</v>
      </c>
      <c r="L365" s="18">
        <v>0.76847793709744461</v>
      </c>
      <c r="N365" s="18">
        <v>0.79804296497517724</v>
      </c>
      <c r="O365" s="18">
        <v>0.76031019021667956</v>
      </c>
      <c r="P365" s="18">
        <v>0.74489258516724655</v>
      </c>
      <c r="Q365" s="18">
        <v>0.7078854109044721</v>
      </c>
      <c r="R365" s="18">
        <v>0.76705244643595227</v>
      </c>
      <c r="S365" s="18">
        <v>0.73799983385044921</v>
      </c>
      <c r="T365" s="18">
        <v>0.78421280299993235</v>
      </c>
      <c r="U365" s="18">
        <v>0.73154710058355177</v>
      </c>
      <c r="V365" s="18">
        <v>0.7513284456765541</v>
      </c>
      <c r="W365" s="18">
        <v>0.79112573188290547</v>
      </c>
      <c r="X365" s="18">
        <v>0.80330516135941621</v>
      </c>
      <c r="Y365" s="18">
        <v>0.76072905750755937</v>
      </c>
      <c r="AA365" s="18">
        <v>0.82193252074598777</v>
      </c>
      <c r="AB365" s="18">
        <v>0.76707408207733452</v>
      </c>
      <c r="AC365" s="18">
        <v>0.7752793229582714</v>
      </c>
      <c r="AD365" s="18">
        <v>0.69426674168398994</v>
      </c>
      <c r="AF365" s="18">
        <v>0.64029677914552163</v>
      </c>
      <c r="AG365" s="18">
        <v>0.65611867273806834</v>
      </c>
      <c r="AH365" s="18">
        <v>0.70214912462223045</v>
      </c>
      <c r="AI365" s="18">
        <v>0.72901090448550354</v>
      </c>
      <c r="AJ365" s="18">
        <v>0.74432917624477679</v>
      </c>
      <c r="AK365" s="18">
        <v>0.75762749654241057</v>
      </c>
      <c r="AL365" s="18">
        <v>0.76773296633771004</v>
      </c>
      <c r="AM365" s="18">
        <v>0.81570350260379576</v>
      </c>
      <c r="AN365" s="18">
        <v>0.77043252745464175</v>
      </c>
      <c r="AO365" s="18">
        <v>0.81240048508074669</v>
      </c>
      <c r="AP365" s="18">
        <v>0.7470584226547663</v>
      </c>
      <c r="AQ365" s="18">
        <v>0.77943608079843707</v>
      </c>
      <c r="AR365" s="18">
        <v>0.75376060513787269</v>
      </c>
      <c r="AS365" s="18">
        <v>0.91690083294409641</v>
      </c>
      <c r="AT365" s="18">
        <v>0.83821223945616063</v>
      </c>
      <c r="AU365" s="18">
        <v>0.86299619183191223</v>
      </c>
      <c r="AV365" s="18">
        <v>0.7400341878083545</v>
      </c>
      <c r="AX365" s="18">
        <v>0.77216089568049395</v>
      </c>
      <c r="AY365" s="18">
        <v>0.73950966079098246</v>
      </c>
      <c r="BA365" s="18">
        <v>0.77589814625891296</v>
      </c>
      <c r="BB365" s="18">
        <v>0.7465300045394091</v>
      </c>
      <c r="BD365" s="18">
        <v>0.75026366753642348</v>
      </c>
      <c r="BE365" s="18">
        <v>0.77965539221459179</v>
      </c>
      <c r="BF365" s="18">
        <v>0.74303987520774806</v>
      </c>
      <c r="BG365" s="18">
        <v>0.78682326589959128</v>
      </c>
      <c r="BH365" s="18">
        <v>0.80235371837496094</v>
      </c>
      <c r="BI365" s="18">
        <v>0.81536960825710947</v>
      </c>
      <c r="BJ365" s="18">
        <v>0.55629398650412964</v>
      </c>
      <c r="BL365" s="18">
        <v>0.81714614746771908</v>
      </c>
      <c r="BM365" s="18">
        <v>0.7973276522647077</v>
      </c>
      <c r="BN365" s="18">
        <v>0.74747152668098105</v>
      </c>
      <c r="BO365" s="18">
        <v>0.67885382571652841</v>
      </c>
      <c r="BP365" s="18">
        <v>0.75535374441748826</v>
      </c>
      <c r="BQ365" s="18">
        <v>0.73698735452047281</v>
      </c>
      <c r="BR365" s="18">
        <v>0.5737610172119898</v>
      </c>
      <c r="BS365" s="18">
        <v>0.72859853623615933</v>
      </c>
      <c r="BU365" s="18">
        <v>0.84409869858898867</v>
      </c>
      <c r="BV365" s="18">
        <v>0.7772033393463007</v>
      </c>
      <c r="BW365" s="18">
        <v>0.78232410006291198</v>
      </c>
      <c r="BX365" s="18">
        <v>0.73284259513050021</v>
      </c>
      <c r="BY365" s="18">
        <v>0.81135073256092016</v>
      </c>
      <c r="BZ365" s="18">
        <v>0.59346061229433011</v>
      </c>
      <c r="CA365" s="18">
        <v>0.65096871761189923</v>
      </c>
      <c r="CB365" s="18">
        <v>0.65983883401068621</v>
      </c>
      <c r="CC365" s="18">
        <v>0.73303685217244707</v>
      </c>
    </row>
    <row r="366" spans="2:81" x14ac:dyDescent="0.35">
      <c r="B366" s="14" t="s">
        <v>118</v>
      </c>
      <c r="C366" s="18">
        <v>4.8351285682623313E-2</v>
      </c>
      <c r="D366" s="18">
        <v>0.12776608815091969</v>
      </c>
      <c r="E366" s="18">
        <v>5.7558714558001288E-2</v>
      </c>
      <c r="F366" s="18">
        <v>7.1271334547962667E-2</v>
      </c>
      <c r="G366" s="18">
        <v>3.7504781498629618E-2</v>
      </c>
      <c r="H366" s="18">
        <v>2.2929773860143551E-2</v>
      </c>
      <c r="I366" s="18">
        <v>1.461186733043013E-2</v>
      </c>
      <c r="K366" s="18">
        <v>5.1763209752363197E-2</v>
      </c>
      <c r="L366" s="18">
        <v>4.3472390494929819E-2</v>
      </c>
      <c r="N366" s="18">
        <v>1.6901585861354759E-2</v>
      </c>
      <c r="O366" s="18">
        <v>4.3165296507228862E-2</v>
      </c>
      <c r="P366" s="18">
        <v>3.0322563741056598E-2</v>
      </c>
      <c r="Q366" s="18">
        <v>7.9860212324528917E-2</v>
      </c>
      <c r="R366" s="18">
        <v>5.8556812001782033E-2</v>
      </c>
      <c r="S366" s="18">
        <v>5.7234830468362557E-2</v>
      </c>
      <c r="T366" s="18">
        <v>4.2504656234204852E-2</v>
      </c>
      <c r="U366" s="18">
        <v>4.9940016270286137E-2</v>
      </c>
      <c r="V366" s="18">
        <v>7.5044580867772603E-2</v>
      </c>
      <c r="W366" s="18">
        <v>5.3307500961599287E-2</v>
      </c>
      <c r="X366" s="18">
        <v>1.845332031556993E-2</v>
      </c>
      <c r="Y366" s="18">
        <v>3.9479943660999342E-2</v>
      </c>
      <c r="AA366" s="18">
        <v>2.7930223915082351E-2</v>
      </c>
      <c r="AB366" s="18">
        <v>5.363967368880089E-2</v>
      </c>
      <c r="AC366" s="18">
        <v>5.2228288032672522E-2</v>
      </c>
      <c r="AD366" s="18">
        <v>6.1817497227739951E-2</v>
      </c>
      <c r="AF366" s="18">
        <v>3.2409122514649218E-2</v>
      </c>
      <c r="AG366" s="18">
        <v>0.10294313624375249</v>
      </c>
      <c r="AH366" s="18">
        <v>7.1520779661594341E-2</v>
      </c>
      <c r="AI366" s="18">
        <v>3.9517322750882662E-2</v>
      </c>
      <c r="AJ366" s="18">
        <v>5.0057515137523337E-2</v>
      </c>
      <c r="AK366" s="18">
        <v>6.165180847450507E-2</v>
      </c>
      <c r="AL366" s="18">
        <v>5.9143769062026938E-2</v>
      </c>
      <c r="AM366" s="18">
        <v>6.4258993592248639E-2</v>
      </c>
      <c r="AN366" s="18">
        <v>2.7364748586172789E-2</v>
      </c>
      <c r="AO366" s="18">
        <v>3.5799077170718563E-2</v>
      </c>
      <c r="AP366" s="18">
        <v>4.5597032539796148E-2</v>
      </c>
      <c r="AQ366" s="18">
        <v>2.2910188324336139E-2</v>
      </c>
      <c r="AR366" s="18">
        <v>3.6643893403399942E-2</v>
      </c>
      <c r="AS366" s="18">
        <v>0</v>
      </c>
      <c r="AT366" s="18">
        <v>4.1422233079835058E-2</v>
      </c>
      <c r="AU366" s="18">
        <v>2.3326019993031979E-2</v>
      </c>
      <c r="AV366" s="18">
        <v>3.9538003864108558E-2</v>
      </c>
      <c r="AX366" s="18">
        <v>3.5223047962531173E-2</v>
      </c>
      <c r="AY366" s="18">
        <v>0.1124542702385178</v>
      </c>
      <c r="BA366" s="18">
        <v>4.489388088993565E-2</v>
      </c>
      <c r="BB366" s="18">
        <v>5.4765937392599003E-2</v>
      </c>
      <c r="BD366" s="18">
        <v>3.3643421549728512E-2</v>
      </c>
      <c r="BE366" s="18">
        <v>4.1070145341106187E-2</v>
      </c>
      <c r="BF366" s="18">
        <v>5.5592304081835478E-2</v>
      </c>
      <c r="BG366" s="18">
        <v>5.0379013913001258E-2</v>
      </c>
      <c r="BH366" s="18">
        <v>4.4940134916548719E-2</v>
      </c>
      <c r="BI366" s="18">
        <v>9.9510013503388881E-2</v>
      </c>
      <c r="BJ366" s="18">
        <v>0.1394174810563866</v>
      </c>
      <c r="BL366" s="18">
        <v>2.6621368253693711E-2</v>
      </c>
      <c r="BM366" s="18">
        <v>3.93548641991378E-2</v>
      </c>
      <c r="BN366" s="18">
        <v>6.9880719847067854E-2</v>
      </c>
      <c r="BO366" s="18">
        <v>7.4812260007878023E-2</v>
      </c>
      <c r="BP366" s="18">
        <v>7.3035845566581228E-2</v>
      </c>
      <c r="BQ366" s="18">
        <v>4.4191362113400363E-2</v>
      </c>
      <c r="BR366" s="18">
        <v>9.7727352407719098E-2</v>
      </c>
      <c r="BS366" s="18">
        <v>4.5072626826749583E-2</v>
      </c>
      <c r="BU366" s="18">
        <v>1.610916235452646E-2</v>
      </c>
      <c r="BV366" s="18">
        <v>4.7501066835673587E-2</v>
      </c>
      <c r="BW366" s="18">
        <v>3.4922641110465287E-2</v>
      </c>
      <c r="BX366" s="18">
        <v>0.10773675530110791</v>
      </c>
      <c r="BY366" s="18">
        <v>4.1161634938409707E-2</v>
      </c>
      <c r="BZ366" s="18">
        <v>0.10945786014394319</v>
      </c>
      <c r="CA366" s="18">
        <v>2.9211377613148501E-2</v>
      </c>
      <c r="CB366" s="18">
        <v>8.1911645864323923E-2</v>
      </c>
      <c r="CC366" s="18">
        <v>4.0583135478759913E-2</v>
      </c>
    </row>
    <row r="368" spans="2:81" ht="87" x14ac:dyDescent="0.35">
      <c r="B368" s="14" t="s">
        <v>134</v>
      </c>
    </row>
    <row r="369" spans="2:81" x14ac:dyDescent="0.35">
      <c r="B369" s="15" t="s">
        <v>17</v>
      </c>
    </row>
    <row r="370" spans="2:81" x14ac:dyDescent="0.35">
      <c r="B370" s="11" t="s">
        <v>95</v>
      </c>
      <c r="C370" s="16">
        <v>1906</v>
      </c>
      <c r="D370" s="16">
        <v>245</v>
      </c>
      <c r="E370" s="16">
        <v>322</v>
      </c>
      <c r="F370" s="16">
        <v>330</v>
      </c>
      <c r="G370" s="16">
        <v>336</v>
      </c>
      <c r="H370" s="16">
        <v>276</v>
      </c>
      <c r="I370" s="16">
        <v>397</v>
      </c>
      <c r="K370" s="16">
        <v>942</v>
      </c>
      <c r="L370" s="16">
        <v>959</v>
      </c>
      <c r="N370" s="16">
        <v>158</v>
      </c>
      <c r="O370" s="16">
        <v>63</v>
      </c>
      <c r="P370" s="16">
        <v>96</v>
      </c>
      <c r="Q370" s="16">
        <v>78</v>
      </c>
      <c r="R370" s="16">
        <v>211</v>
      </c>
      <c r="S370" s="16">
        <v>156</v>
      </c>
      <c r="T370" s="16">
        <v>138</v>
      </c>
      <c r="U370" s="16">
        <v>178</v>
      </c>
      <c r="V370" s="16">
        <v>270</v>
      </c>
      <c r="W370" s="16">
        <v>232</v>
      </c>
      <c r="X370" s="16">
        <v>160</v>
      </c>
      <c r="Y370" s="16">
        <v>166</v>
      </c>
      <c r="AA370" s="16">
        <v>527</v>
      </c>
      <c r="AB370" s="16">
        <v>481</v>
      </c>
      <c r="AC370" s="16">
        <v>429</v>
      </c>
      <c r="AD370" s="16">
        <v>463</v>
      </c>
      <c r="AF370" s="16">
        <v>27</v>
      </c>
      <c r="AG370" s="16">
        <v>98</v>
      </c>
      <c r="AH370" s="16">
        <v>113</v>
      </c>
      <c r="AI370" s="16">
        <v>112</v>
      </c>
      <c r="AJ370" s="16">
        <v>174</v>
      </c>
      <c r="AK370" s="16">
        <v>207</v>
      </c>
      <c r="AL370" s="16">
        <v>170</v>
      </c>
      <c r="AM370" s="16">
        <v>133</v>
      </c>
      <c r="AN370" s="16">
        <v>100</v>
      </c>
      <c r="AO370" s="16">
        <v>131</v>
      </c>
      <c r="AP370" s="16">
        <v>193</v>
      </c>
      <c r="AQ370" s="16">
        <v>93</v>
      </c>
      <c r="AR370" s="16">
        <v>79</v>
      </c>
      <c r="AS370" s="16">
        <v>47</v>
      </c>
      <c r="AT370" s="16">
        <v>48</v>
      </c>
      <c r="AU370" s="16">
        <v>122</v>
      </c>
      <c r="AV370" s="16">
        <v>59</v>
      </c>
      <c r="AX370" s="16">
        <v>1557</v>
      </c>
      <c r="AY370" s="16">
        <v>338</v>
      </c>
      <c r="BA370" s="16">
        <v>1221</v>
      </c>
      <c r="BB370" s="16">
        <v>685</v>
      </c>
      <c r="BD370" s="16">
        <v>474</v>
      </c>
      <c r="BE370" s="16">
        <v>416</v>
      </c>
      <c r="BF370" s="16">
        <v>224</v>
      </c>
      <c r="BG370" s="16">
        <v>439</v>
      </c>
      <c r="BH370" s="16">
        <v>242</v>
      </c>
      <c r="BI370" s="16">
        <v>51</v>
      </c>
      <c r="BJ370" s="16">
        <v>60</v>
      </c>
      <c r="BL370" s="16">
        <v>334</v>
      </c>
      <c r="BM370" s="16">
        <v>619</v>
      </c>
      <c r="BN370" s="16">
        <v>136</v>
      </c>
      <c r="BO370" s="16">
        <v>105</v>
      </c>
      <c r="BP370" s="16">
        <v>257</v>
      </c>
      <c r="BQ370" s="16">
        <v>42</v>
      </c>
      <c r="BR370" s="16">
        <v>49</v>
      </c>
      <c r="BS370" s="16">
        <v>364</v>
      </c>
      <c r="BU370" s="16">
        <v>279</v>
      </c>
      <c r="BV370" s="16">
        <v>479</v>
      </c>
      <c r="BW370" s="16">
        <v>122</v>
      </c>
      <c r="BX370" s="16">
        <v>151</v>
      </c>
      <c r="BY370" s="16">
        <v>421</v>
      </c>
      <c r="BZ370" s="16">
        <v>64</v>
      </c>
      <c r="CA370" s="16">
        <v>123</v>
      </c>
      <c r="CB370" s="16">
        <v>156</v>
      </c>
      <c r="CC370" s="16">
        <v>111</v>
      </c>
    </row>
    <row r="371" spans="2:81" x14ac:dyDescent="0.35">
      <c r="B371" s="12" t="s">
        <v>96</v>
      </c>
      <c r="C371" s="16">
        <v>1910</v>
      </c>
      <c r="D371" s="16">
        <v>202</v>
      </c>
      <c r="E371" s="16">
        <v>325</v>
      </c>
      <c r="F371" s="16">
        <v>324</v>
      </c>
      <c r="G371" s="16">
        <v>294</v>
      </c>
      <c r="H371" s="16">
        <v>309</v>
      </c>
      <c r="I371" s="16">
        <v>457</v>
      </c>
      <c r="K371" s="16">
        <v>921</v>
      </c>
      <c r="L371" s="16">
        <v>983</v>
      </c>
      <c r="N371" s="16">
        <v>157</v>
      </c>
      <c r="O371" s="16">
        <v>52</v>
      </c>
      <c r="P371" s="16">
        <v>89</v>
      </c>
      <c r="Q371" s="16">
        <v>77</v>
      </c>
      <c r="R371" s="16">
        <v>212</v>
      </c>
      <c r="S371" s="16">
        <v>155</v>
      </c>
      <c r="T371" s="16">
        <v>140</v>
      </c>
      <c r="U371" s="16">
        <v>167</v>
      </c>
      <c r="V371" s="16">
        <v>248</v>
      </c>
      <c r="W371" s="16">
        <v>264</v>
      </c>
      <c r="X371" s="16">
        <v>165</v>
      </c>
      <c r="Y371" s="16">
        <v>180</v>
      </c>
      <c r="AA371" s="16">
        <v>514</v>
      </c>
      <c r="AB371" s="16">
        <v>496</v>
      </c>
      <c r="AC371" s="16">
        <v>419</v>
      </c>
      <c r="AD371" s="16">
        <v>477</v>
      </c>
      <c r="AF371" s="16">
        <v>25</v>
      </c>
      <c r="AG371" s="16">
        <v>96</v>
      </c>
      <c r="AH371" s="16">
        <v>115</v>
      </c>
      <c r="AI371" s="16">
        <v>117</v>
      </c>
      <c r="AJ371" s="16">
        <v>175</v>
      </c>
      <c r="AK371" s="16">
        <v>213</v>
      </c>
      <c r="AL371" s="16">
        <v>169</v>
      </c>
      <c r="AM371" s="16">
        <v>134</v>
      </c>
      <c r="AN371" s="16">
        <v>99</v>
      </c>
      <c r="AO371" s="16">
        <v>131</v>
      </c>
      <c r="AP371" s="16">
        <v>193</v>
      </c>
      <c r="AQ371" s="16">
        <v>94</v>
      </c>
      <c r="AR371" s="16">
        <v>79</v>
      </c>
      <c r="AS371" s="16">
        <v>46</v>
      </c>
      <c r="AT371" s="16">
        <v>46</v>
      </c>
      <c r="AU371" s="16">
        <v>118</v>
      </c>
      <c r="AV371" s="16">
        <v>59</v>
      </c>
      <c r="AX371" s="16">
        <v>1583</v>
      </c>
      <c r="AY371" s="16">
        <v>316</v>
      </c>
      <c r="BA371" s="16">
        <v>1241</v>
      </c>
      <c r="BB371" s="16">
        <v>669</v>
      </c>
      <c r="BD371" s="16">
        <v>490</v>
      </c>
      <c r="BE371" s="16">
        <v>410</v>
      </c>
      <c r="BF371" s="16">
        <v>226</v>
      </c>
      <c r="BG371" s="16">
        <v>430</v>
      </c>
      <c r="BH371" s="16">
        <v>237</v>
      </c>
      <c r="BI371" s="16">
        <v>51</v>
      </c>
      <c r="BJ371" s="16">
        <v>65</v>
      </c>
      <c r="BL371" s="16">
        <v>349</v>
      </c>
      <c r="BM371" s="16">
        <v>614</v>
      </c>
      <c r="BN371" s="16">
        <v>143</v>
      </c>
      <c r="BO371" s="16">
        <v>101</v>
      </c>
      <c r="BP371" s="16">
        <v>257</v>
      </c>
      <c r="BQ371" s="16">
        <v>42</v>
      </c>
      <c r="BR371" s="16">
        <v>47</v>
      </c>
      <c r="BS371" s="16">
        <v>356</v>
      </c>
      <c r="BU371" s="16">
        <v>288</v>
      </c>
      <c r="BV371" s="16">
        <v>472</v>
      </c>
      <c r="BW371" s="16">
        <v>126</v>
      </c>
      <c r="BX371" s="16">
        <v>142</v>
      </c>
      <c r="BY371" s="16">
        <v>432</v>
      </c>
      <c r="BZ371" s="16">
        <v>64</v>
      </c>
      <c r="CA371" s="16">
        <v>123</v>
      </c>
      <c r="CB371" s="16">
        <v>159</v>
      </c>
      <c r="CC371" s="16">
        <v>106</v>
      </c>
    </row>
    <row r="372" spans="2:81" x14ac:dyDescent="0.35">
      <c r="B372" s="14" t="s">
        <v>117</v>
      </c>
      <c r="C372" s="18">
        <v>0.76016507393875221</v>
      </c>
      <c r="D372" s="18">
        <v>0.65412238365221709</v>
      </c>
      <c r="E372" s="18">
        <v>0.7132442818530329</v>
      </c>
      <c r="F372" s="18">
        <v>0.78043546083362481</v>
      </c>
      <c r="G372" s="18">
        <v>0.80299553155210845</v>
      </c>
      <c r="H372" s="18">
        <v>0.83442896223170138</v>
      </c>
      <c r="I372" s="18">
        <v>0.74825153224058361</v>
      </c>
      <c r="K372" s="18">
        <v>0.75118865394559764</v>
      </c>
      <c r="L372" s="18">
        <v>0.76828300000065242</v>
      </c>
      <c r="N372" s="18">
        <v>0.8105081166224829</v>
      </c>
      <c r="O372" s="18">
        <v>0.8219226525158887</v>
      </c>
      <c r="P372" s="18">
        <v>0.75406490258577752</v>
      </c>
      <c r="Q372" s="18">
        <v>0.75243359940337351</v>
      </c>
      <c r="R372" s="18">
        <v>0.73594797454397654</v>
      </c>
      <c r="S372" s="18">
        <v>0.75227245125749409</v>
      </c>
      <c r="T372" s="18">
        <v>0.7547581166996713</v>
      </c>
      <c r="U372" s="18">
        <v>0.75315827098958721</v>
      </c>
      <c r="V372" s="18">
        <v>0.71873708807076919</v>
      </c>
      <c r="W372" s="18">
        <v>0.76950726656888457</v>
      </c>
      <c r="X372" s="18">
        <v>0.78002336705857545</v>
      </c>
      <c r="Y372" s="18">
        <v>0.77593525213389958</v>
      </c>
      <c r="AA372" s="18">
        <v>0.77730567054652777</v>
      </c>
      <c r="AB372" s="18">
        <v>0.75939383381839276</v>
      </c>
      <c r="AC372" s="18">
        <v>0.77302029322719412</v>
      </c>
      <c r="AD372" s="18">
        <v>0.73054207125927673</v>
      </c>
      <c r="AF372" s="18">
        <v>0.58219480252437961</v>
      </c>
      <c r="AG372" s="18">
        <v>0.7514413505939197</v>
      </c>
      <c r="AH372" s="18">
        <v>0.79037977501160495</v>
      </c>
      <c r="AI372" s="18">
        <v>0.71613299111424256</v>
      </c>
      <c r="AJ372" s="18">
        <v>0.71983200311665974</v>
      </c>
      <c r="AK372" s="18">
        <v>0.75918184733042038</v>
      </c>
      <c r="AL372" s="18">
        <v>0.78128114013990646</v>
      </c>
      <c r="AM372" s="18">
        <v>0.78131410817919011</v>
      </c>
      <c r="AN372" s="18">
        <v>0.75111504171082211</v>
      </c>
      <c r="AO372" s="18">
        <v>0.8033415778790115</v>
      </c>
      <c r="AP372" s="18">
        <v>0.75251736283597259</v>
      </c>
      <c r="AQ372" s="18">
        <v>0.80465810935720761</v>
      </c>
      <c r="AR372" s="18">
        <v>0.81243199549573852</v>
      </c>
      <c r="AS372" s="18">
        <v>0.87353720553433645</v>
      </c>
      <c r="AT372" s="18">
        <v>0.72203538418609803</v>
      </c>
      <c r="AU372" s="18">
        <v>0.72420199939404295</v>
      </c>
      <c r="AV372" s="18">
        <v>0.70904529167429609</v>
      </c>
      <c r="AX372" s="18">
        <v>0.76821586845328049</v>
      </c>
      <c r="AY372" s="18">
        <v>0.71847770053361126</v>
      </c>
      <c r="BA372" s="18">
        <v>0.76868091548452711</v>
      </c>
      <c r="BB372" s="18">
        <v>0.74436531637232006</v>
      </c>
      <c r="BD372" s="18">
        <v>0.76406185829089424</v>
      </c>
      <c r="BE372" s="18">
        <v>0.76731754186646317</v>
      </c>
      <c r="BF372" s="18">
        <v>0.7986748667397674</v>
      </c>
      <c r="BG372" s="18">
        <v>0.76703759719697495</v>
      </c>
      <c r="BH372" s="18">
        <v>0.74466601914296171</v>
      </c>
      <c r="BI372" s="18">
        <v>0.69438922523803481</v>
      </c>
      <c r="BJ372" s="18">
        <v>0.61369353222348755</v>
      </c>
      <c r="BL372" s="18">
        <v>0.81815249353466135</v>
      </c>
      <c r="BM372" s="18">
        <v>0.76511277860591398</v>
      </c>
      <c r="BN372" s="18">
        <v>0.69606154461512904</v>
      </c>
      <c r="BO372" s="18">
        <v>0.73762352830206357</v>
      </c>
      <c r="BP372" s="18">
        <v>0.759891698359076</v>
      </c>
      <c r="BQ372" s="18">
        <v>0.8063639243926175</v>
      </c>
      <c r="BR372" s="18">
        <v>0.69921103900433668</v>
      </c>
      <c r="BS372" s="18">
        <v>0.72974284402981382</v>
      </c>
      <c r="BU372" s="18">
        <v>0.80264763310331033</v>
      </c>
      <c r="BV372" s="18">
        <v>0.75788431656976618</v>
      </c>
      <c r="BW372" s="18">
        <v>0.78361832057180081</v>
      </c>
      <c r="BX372" s="18">
        <v>0.70413194546303925</v>
      </c>
      <c r="BY372" s="18">
        <v>0.79203071484254695</v>
      </c>
      <c r="BZ372" s="18">
        <v>0.66638190671630571</v>
      </c>
      <c r="CA372" s="18">
        <v>0.69356343037327806</v>
      </c>
      <c r="CB372" s="18">
        <v>0.73879241180475974</v>
      </c>
      <c r="CC372" s="18">
        <v>0.73769023527424626</v>
      </c>
    </row>
    <row r="373" spans="2:81" x14ac:dyDescent="0.35">
      <c r="B373" s="14" t="s">
        <v>118</v>
      </c>
      <c r="C373" s="18">
        <v>4.9920356375907693E-2</v>
      </c>
      <c r="D373" s="18">
        <v>0.13110475901895821</v>
      </c>
      <c r="E373" s="18">
        <v>8.3310575627547109E-2</v>
      </c>
      <c r="F373" s="18">
        <v>5.2448988210162292E-2</v>
      </c>
      <c r="G373" s="18">
        <v>3.1325358300713937E-2</v>
      </c>
      <c r="H373" s="18">
        <v>1.46032826657148E-2</v>
      </c>
      <c r="I373" s="18">
        <v>2.4343470303622109E-2</v>
      </c>
      <c r="K373" s="18">
        <v>4.9693199274156351E-2</v>
      </c>
      <c r="L373" s="18">
        <v>4.9487714832534772E-2</v>
      </c>
      <c r="N373" s="18">
        <v>7.4312105619312827E-2</v>
      </c>
      <c r="O373" s="18">
        <v>1.3030415711105039E-2</v>
      </c>
      <c r="P373" s="18">
        <v>4.7483384596857157E-2</v>
      </c>
      <c r="Q373" s="18">
        <v>7.1747775531880609E-2</v>
      </c>
      <c r="R373" s="18">
        <v>3.7600306818388142E-2</v>
      </c>
      <c r="S373" s="18">
        <v>3.1653201790705597E-2</v>
      </c>
      <c r="T373" s="18">
        <v>4.0576187183944297E-2</v>
      </c>
      <c r="U373" s="18">
        <v>5.9189680106068912E-2</v>
      </c>
      <c r="V373" s="18">
        <v>8.374673196296295E-2</v>
      </c>
      <c r="W373" s="18">
        <v>2.3418959124443511E-2</v>
      </c>
      <c r="X373" s="18">
        <v>6.4435133755509272E-2</v>
      </c>
      <c r="Y373" s="18">
        <v>3.9036626305346822E-2</v>
      </c>
      <c r="AA373" s="18">
        <v>4.2456213578283032E-2</v>
      </c>
      <c r="AB373" s="18">
        <v>4.766393270236078E-2</v>
      </c>
      <c r="AC373" s="18">
        <v>4.7978362863316019E-2</v>
      </c>
      <c r="AD373" s="18">
        <v>6.2393257744242689E-2</v>
      </c>
      <c r="AF373" s="18">
        <v>0.17774158978776991</v>
      </c>
      <c r="AG373" s="18">
        <v>3.1268549712123679E-2</v>
      </c>
      <c r="AH373" s="18">
        <v>5.1438281855106398E-2</v>
      </c>
      <c r="AI373" s="18">
        <v>4.914151645274531E-2</v>
      </c>
      <c r="AJ373" s="18">
        <v>6.346960834214492E-2</v>
      </c>
      <c r="AK373" s="18">
        <v>4.9027049765057909E-2</v>
      </c>
      <c r="AL373" s="18">
        <v>3.2645279868041353E-2</v>
      </c>
      <c r="AM373" s="18">
        <v>6.0615037739450761E-2</v>
      </c>
      <c r="AN373" s="18">
        <v>2.7750167952100651E-2</v>
      </c>
      <c r="AO373" s="18">
        <v>3.6331232055353227E-2</v>
      </c>
      <c r="AP373" s="18">
        <v>3.7094636847805847E-2</v>
      </c>
      <c r="AQ373" s="18">
        <v>6.481976814283974E-2</v>
      </c>
      <c r="AR373" s="18">
        <v>4.1253351484854907E-2</v>
      </c>
      <c r="AS373" s="18">
        <v>2.3120816466080388E-2</v>
      </c>
      <c r="AT373" s="18">
        <v>5.5331549882128857E-2</v>
      </c>
      <c r="AU373" s="18">
        <v>7.5523180987146138E-2</v>
      </c>
      <c r="AV373" s="18">
        <v>7.5948249574497403E-2</v>
      </c>
      <c r="AX373" s="18">
        <v>3.9442873685015201E-2</v>
      </c>
      <c r="AY373" s="18">
        <v>0.1039703461966093</v>
      </c>
      <c r="BA373" s="18">
        <v>4.0892557740778532E-2</v>
      </c>
      <c r="BB373" s="18">
        <v>6.6669966972452935E-2</v>
      </c>
      <c r="BD373" s="18">
        <v>4.2274481905192902E-2</v>
      </c>
      <c r="BE373" s="18">
        <v>4.2087667107586393E-2</v>
      </c>
      <c r="BF373" s="18">
        <v>4.9527793962128322E-2</v>
      </c>
      <c r="BG373" s="18">
        <v>4.8229414221284017E-2</v>
      </c>
      <c r="BH373" s="18">
        <v>5.610268002799261E-2</v>
      </c>
      <c r="BI373" s="18">
        <v>0.1108085497106958</v>
      </c>
      <c r="BJ373" s="18">
        <v>9.9428771706390223E-2</v>
      </c>
      <c r="BL373" s="18">
        <v>2.1540450612595081E-2</v>
      </c>
      <c r="BM373" s="18">
        <v>5.3756118404193441E-2</v>
      </c>
      <c r="BN373" s="18">
        <v>8.8179515038192782E-2</v>
      </c>
      <c r="BO373" s="18">
        <v>5.3954917610511507E-2</v>
      </c>
      <c r="BP373" s="18">
        <v>6.2604023320700697E-2</v>
      </c>
      <c r="BQ373" s="18">
        <v>0.10185405866563479</v>
      </c>
      <c r="BR373" s="18">
        <v>0.11974840222260941</v>
      </c>
      <c r="BS373" s="18">
        <v>3.0027454767414301E-2</v>
      </c>
      <c r="BU373" s="18">
        <v>2.092331938108876E-2</v>
      </c>
      <c r="BV373" s="18">
        <v>5.7460340487891517E-2</v>
      </c>
      <c r="BW373" s="18">
        <v>4.5477777497936647E-2</v>
      </c>
      <c r="BX373" s="18">
        <v>6.7698845818416634E-2</v>
      </c>
      <c r="BY373" s="18">
        <v>3.608698572480859E-2</v>
      </c>
      <c r="BZ373" s="18">
        <v>0.13199389930856389</v>
      </c>
      <c r="CA373" s="18">
        <v>3.3813761023299672E-2</v>
      </c>
      <c r="CB373" s="18">
        <v>4.8398682477989841E-2</v>
      </c>
      <c r="CC373" s="18">
        <v>0.1047836998530751</v>
      </c>
    </row>
    <row r="375" spans="2:81" ht="87" x14ac:dyDescent="0.35">
      <c r="B375" s="14" t="s">
        <v>134</v>
      </c>
    </row>
    <row r="376" spans="2:81" x14ac:dyDescent="0.35">
      <c r="B376" s="15" t="s">
        <v>17</v>
      </c>
    </row>
    <row r="377" spans="2:81" x14ac:dyDescent="0.35">
      <c r="B377" s="11" t="s">
        <v>95</v>
      </c>
      <c r="C377" s="16">
        <v>1906</v>
      </c>
      <c r="D377" s="16">
        <v>245</v>
      </c>
      <c r="E377" s="16">
        <v>322</v>
      </c>
      <c r="F377" s="16">
        <v>330</v>
      </c>
      <c r="G377" s="16">
        <v>336</v>
      </c>
      <c r="H377" s="16">
        <v>276</v>
      </c>
      <c r="I377" s="16">
        <v>397</v>
      </c>
      <c r="K377" s="16">
        <v>942</v>
      </c>
      <c r="L377" s="16">
        <v>959</v>
      </c>
      <c r="N377" s="16">
        <v>158</v>
      </c>
      <c r="O377" s="16">
        <v>63</v>
      </c>
      <c r="P377" s="16">
        <v>96</v>
      </c>
      <c r="Q377" s="16">
        <v>78</v>
      </c>
      <c r="R377" s="16">
        <v>211</v>
      </c>
      <c r="S377" s="16">
        <v>156</v>
      </c>
      <c r="T377" s="16">
        <v>138</v>
      </c>
      <c r="U377" s="16">
        <v>178</v>
      </c>
      <c r="V377" s="16">
        <v>270</v>
      </c>
      <c r="W377" s="16">
        <v>232</v>
      </c>
      <c r="X377" s="16">
        <v>160</v>
      </c>
      <c r="Y377" s="16">
        <v>166</v>
      </c>
      <c r="AA377" s="16">
        <v>527</v>
      </c>
      <c r="AB377" s="16">
        <v>481</v>
      </c>
      <c r="AC377" s="16">
        <v>429</v>
      </c>
      <c r="AD377" s="16">
        <v>463</v>
      </c>
      <c r="AF377" s="16">
        <v>27</v>
      </c>
      <c r="AG377" s="16">
        <v>98</v>
      </c>
      <c r="AH377" s="16">
        <v>113</v>
      </c>
      <c r="AI377" s="16">
        <v>112</v>
      </c>
      <c r="AJ377" s="16">
        <v>174</v>
      </c>
      <c r="AK377" s="16">
        <v>207</v>
      </c>
      <c r="AL377" s="16">
        <v>170</v>
      </c>
      <c r="AM377" s="16">
        <v>133</v>
      </c>
      <c r="AN377" s="16">
        <v>100</v>
      </c>
      <c r="AO377" s="16">
        <v>131</v>
      </c>
      <c r="AP377" s="16">
        <v>193</v>
      </c>
      <c r="AQ377" s="16">
        <v>93</v>
      </c>
      <c r="AR377" s="16">
        <v>79</v>
      </c>
      <c r="AS377" s="16">
        <v>47</v>
      </c>
      <c r="AT377" s="16">
        <v>48</v>
      </c>
      <c r="AU377" s="16">
        <v>122</v>
      </c>
      <c r="AV377" s="16">
        <v>59</v>
      </c>
      <c r="AX377" s="16">
        <v>1557</v>
      </c>
      <c r="AY377" s="16">
        <v>338</v>
      </c>
      <c r="BA377" s="16">
        <v>1221</v>
      </c>
      <c r="BB377" s="16">
        <v>685</v>
      </c>
      <c r="BD377" s="16">
        <v>474</v>
      </c>
      <c r="BE377" s="16">
        <v>416</v>
      </c>
      <c r="BF377" s="16">
        <v>224</v>
      </c>
      <c r="BG377" s="16">
        <v>439</v>
      </c>
      <c r="BH377" s="16">
        <v>242</v>
      </c>
      <c r="BI377" s="16">
        <v>51</v>
      </c>
      <c r="BJ377" s="16">
        <v>60</v>
      </c>
      <c r="BL377" s="16">
        <v>334</v>
      </c>
      <c r="BM377" s="16">
        <v>619</v>
      </c>
      <c r="BN377" s="16">
        <v>136</v>
      </c>
      <c r="BO377" s="16">
        <v>105</v>
      </c>
      <c r="BP377" s="16">
        <v>257</v>
      </c>
      <c r="BQ377" s="16">
        <v>42</v>
      </c>
      <c r="BR377" s="16">
        <v>49</v>
      </c>
      <c r="BS377" s="16">
        <v>364</v>
      </c>
      <c r="BU377" s="16">
        <v>279</v>
      </c>
      <c r="BV377" s="16">
        <v>479</v>
      </c>
      <c r="BW377" s="16">
        <v>122</v>
      </c>
      <c r="BX377" s="16">
        <v>151</v>
      </c>
      <c r="BY377" s="16">
        <v>421</v>
      </c>
      <c r="BZ377" s="16">
        <v>64</v>
      </c>
      <c r="CA377" s="16">
        <v>123</v>
      </c>
      <c r="CB377" s="16">
        <v>156</v>
      </c>
      <c r="CC377" s="16">
        <v>111</v>
      </c>
    </row>
    <row r="378" spans="2:81" x14ac:dyDescent="0.35">
      <c r="B378" s="12" t="s">
        <v>96</v>
      </c>
      <c r="C378" s="16">
        <v>1910</v>
      </c>
      <c r="D378" s="16">
        <v>202</v>
      </c>
      <c r="E378" s="16">
        <v>325</v>
      </c>
      <c r="F378" s="16">
        <v>324</v>
      </c>
      <c r="G378" s="16">
        <v>294</v>
      </c>
      <c r="H378" s="16">
        <v>309</v>
      </c>
      <c r="I378" s="16">
        <v>457</v>
      </c>
      <c r="K378" s="16">
        <v>921</v>
      </c>
      <c r="L378" s="16">
        <v>983</v>
      </c>
      <c r="N378" s="16">
        <v>157</v>
      </c>
      <c r="O378" s="16">
        <v>52</v>
      </c>
      <c r="P378" s="16">
        <v>89</v>
      </c>
      <c r="Q378" s="16">
        <v>77</v>
      </c>
      <c r="R378" s="16">
        <v>212</v>
      </c>
      <c r="S378" s="16">
        <v>155</v>
      </c>
      <c r="T378" s="16">
        <v>140</v>
      </c>
      <c r="U378" s="16">
        <v>167</v>
      </c>
      <c r="V378" s="16">
        <v>248</v>
      </c>
      <c r="W378" s="16">
        <v>264</v>
      </c>
      <c r="X378" s="16">
        <v>165</v>
      </c>
      <c r="Y378" s="16">
        <v>180</v>
      </c>
      <c r="AA378" s="16">
        <v>514</v>
      </c>
      <c r="AB378" s="16">
        <v>496</v>
      </c>
      <c r="AC378" s="16">
        <v>419</v>
      </c>
      <c r="AD378" s="16">
        <v>477</v>
      </c>
      <c r="AF378" s="16">
        <v>25</v>
      </c>
      <c r="AG378" s="16">
        <v>96</v>
      </c>
      <c r="AH378" s="16">
        <v>115</v>
      </c>
      <c r="AI378" s="16">
        <v>117</v>
      </c>
      <c r="AJ378" s="16">
        <v>175</v>
      </c>
      <c r="AK378" s="16">
        <v>213</v>
      </c>
      <c r="AL378" s="16">
        <v>169</v>
      </c>
      <c r="AM378" s="16">
        <v>134</v>
      </c>
      <c r="AN378" s="16">
        <v>99</v>
      </c>
      <c r="AO378" s="16">
        <v>131</v>
      </c>
      <c r="AP378" s="16">
        <v>193</v>
      </c>
      <c r="AQ378" s="16">
        <v>94</v>
      </c>
      <c r="AR378" s="16">
        <v>79</v>
      </c>
      <c r="AS378" s="16">
        <v>46</v>
      </c>
      <c r="AT378" s="16">
        <v>46</v>
      </c>
      <c r="AU378" s="16">
        <v>118</v>
      </c>
      <c r="AV378" s="16">
        <v>59</v>
      </c>
      <c r="AX378" s="16">
        <v>1583</v>
      </c>
      <c r="AY378" s="16">
        <v>316</v>
      </c>
      <c r="BA378" s="16">
        <v>1241</v>
      </c>
      <c r="BB378" s="16">
        <v>669</v>
      </c>
      <c r="BD378" s="16">
        <v>490</v>
      </c>
      <c r="BE378" s="16">
        <v>410</v>
      </c>
      <c r="BF378" s="16">
        <v>226</v>
      </c>
      <c r="BG378" s="16">
        <v>430</v>
      </c>
      <c r="BH378" s="16">
        <v>237</v>
      </c>
      <c r="BI378" s="16">
        <v>51</v>
      </c>
      <c r="BJ378" s="16">
        <v>65</v>
      </c>
      <c r="BL378" s="16">
        <v>349</v>
      </c>
      <c r="BM378" s="16">
        <v>614</v>
      </c>
      <c r="BN378" s="16">
        <v>143</v>
      </c>
      <c r="BO378" s="16">
        <v>101</v>
      </c>
      <c r="BP378" s="16">
        <v>257</v>
      </c>
      <c r="BQ378" s="16">
        <v>42</v>
      </c>
      <c r="BR378" s="16">
        <v>47</v>
      </c>
      <c r="BS378" s="16">
        <v>356</v>
      </c>
      <c r="BU378" s="16">
        <v>288</v>
      </c>
      <c r="BV378" s="16">
        <v>472</v>
      </c>
      <c r="BW378" s="16">
        <v>126</v>
      </c>
      <c r="BX378" s="16">
        <v>142</v>
      </c>
      <c r="BY378" s="16">
        <v>432</v>
      </c>
      <c r="BZ378" s="16">
        <v>64</v>
      </c>
      <c r="CA378" s="16">
        <v>123</v>
      </c>
      <c r="CB378" s="16">
        <v>159</v>
      </c>
      <c r="CC378" s="16">
        <v>106</v>
      </c>
    </row>
    <row r="379" spans="2:81" x14ac:dyDescent="0.35">
      <c r="B379" s="14" t="s">
        <v>117</v>
      </c>
      <c r="C379" s="18">
        <v>0.77932972459338279</v>
      </c>
      <c r="D379" s="18">
        <v>0.65708240525990691</v>
      </c>
      <c r="E379" s="18">
        <v>0.80302559272369356</v>
      </c>
      <c r="F379" s="18">
        <v>0.78702214393211867</v>
      </c>
      <c r="G379" s="18">
        <v>0.8101182713834465</v>
      </c>
      <c r="H379" s="18">
        <v>0.80949183224647414</v>
      </c>
      <c r="I379" s="18">
        <v>0.77086355940120965</v>
      </c>
      <c r="K379" s="18">
        <v>0.77986950875533345</v>
      </c>
      <c r="L379" s="18">
        <v>0.77968136014345291</v>
      </c>
      <c r="N379" s="18">
        <v>0.81008045800090567</v>
      </c>
      <c r="O379" s="18">
        <v>0.78553966950035614</v>
      </c>
      <c r="P379" s="18">
        <v>0.6823619998832261</v>
      </c>
      <c r="Q379" s="18">
        <v>0.67850822504556052</v>
      </c>
      <c r="R379" s="18">
        <v>0.80012728527300436</v>
      </c>
      <c r="S379" s="18">
        <v>0.73307863625177538</v>
      </c>
      <c r="T379" s="18">
        <v>0.80689287288407252</v>
      </c>
      <c r="U379" s="18">
        <v>0.81111026482731852</v>
      </c>
      <c r="V379" s="18">
        <v>0.81612286073446794</v>
      </c>
      <c r="W379" s="18">
        <v>0.76869971806354087</v>
      </c>
      <c r="X379" s="18">
        <v>0.82512011712919131</v>
      </c>
      <c r="Y379" s="18">
        <v>0.72912079042221078</v>
      </c>
      <c r="AA379" s="18">
        <v>0.81665230460032667</v>
      </c>
      <c r="AB379" s="18">
        <v>0.8124723563755476</v>
      </c>
      <c r="AC379" s="18">
        <v>0.78495007426472663</v>
      </c>
      <c r="AD379" s="18">
        <v>0.69804313611933699</v>
      </c>
      <c r="AF379" s="18">
        <v>0.68706957698938642</v>
      </c>
      <c r="AG379" s="18">
        <v>0.65290556600438587</v>
      </c>
      <c r="AH379" s="18">
        <v>0.74409494944036447</v>
      </c>
      <c r="AI379" s="18">
        <v>0.79623088894252503</v>
      </c>
      <c r="AJ379" s="18">
        <v>0.76581367691372204</v>
      </c>
      <c r="AK379" s="18">
        <v>0.75230866410245945</v>
      </c>
      <c r="AL379" s="18">
        <v>0.75086014318863992</v>
      </c>
      <c r="AM379" s="18">
        <v>0.82859575522675966</v>
      </c>
      <c r="AN379" s="18">
        <v>0.74615850251012594</v>
      </c>
      <c r="AO379" s="18">
        <v>0.7892635221567148</v>
      </c>
      <c r="AP379" s="18">
        <v>0.7999787498888149</v>
      </c>
      <c r="AQ379" s="18">
        <v>0.86758040755572474</v>
      </c>
      <c r="AR379" s="18">
        <v>0.86422151753204934</v>
      </c>
      <c r="AS379" s="18">
        <v>0.87851274033146876</v>
      </c>
      <c r="AT379" s="18">
        <v>0.84250546055624942</v>
      </c>
      <c r="AU379" s="18">
        <v>0.84379580744960681</v>
      </c>
      <c r="AV379" s="18">
        <v>0.62301543770352685</v>
      </c>
      <c r="AX379" s="18">
        <v>0.78256672924046344</v>
      </c>
      <c r="AY379" s="18">
        <v>0.76823037606519828</v>
      </c>
      <c r="BA379" s="18">
        <v>0.7891080511608537</v>
      </c>
      <c r="BB379" s="18">
        <v>0.761187631608093</v>
      </c>
      <c r="BD379" s="18">
        <v>0.74979662626530297</v>
      </c>
      <c r="BE379" s="18">
        <v>0.82134798032214107</v>
      </c>
      <c r="BF379" s="18">
        <v>0.73101158498611263</v>
      </c>
      <c r="BG379" s="18">
        <v>0.80446458858739534</v>
      </c>
      <c r="BH379" s="18">
        <v>0.83988224391884336</v>
      </c>
      <c r="BI379" s="18">
        <v>0.78011071340590643</v>
      </c>
      <c r="BJ379" s="18">
        <v>0.51518704649319358</v>
      </c>
      <c r="BL379" s="18">
        <v>0.81682954737668689</v>
      </c>
      <c r="BM379" s="18">
        <v>0.83339358606145597</v>
      </c>
      <c r="BN379" s="18">
        <v>0.6912101845450862</v>
      </c>
      <c r="BO379" s="18">
        <v>0.71746821863459087</v>
      </c>
      <c r="BP379" s="18">
        <v>0.76090306963465981</v>
      </c>
      <c r="BQ379" s="18">
        <v>0.71279902525948358</v>
      </c>
      <c r="BR379" s="18">
        <v>0.6188679321815187</v>
      </c>
      <c r="BS379" s="18">
        <v>0.74474111318054925</v>
      </c>
      <c r="BU379" s="18">
        <v>0.85752411418934704</v>
      </c>
      <c r="BV379" s="18">
        <v>0.81032380616029787</v>
      </c>
      <c r="BW379" s="18">
        <v>0.776444827330391</v>
      </c>
      <c r="BX379" s="18">
        <v>0.71824190588773584</v>
      </c>
      <c r="BY379" s="18">
        <v>0.79545719117880531</v>
      </c>
      <c r="BZ379" s="18">
        <v>0.62373026298327849</v>
      </c>
      <c r="CA379" s="18">
        <v>0.68549907660269738</v>
      </c>
      <c r="CB379" s="18">
        <v>0.72160491444746433</v>
      </c>
      <c r="CC379" s="18">
        <v>0.73711696165642548</v>
      </c>
    </row>
    <row r="380" spans="2:81" x14ac:dyDescent="0.35">
      <c r="B380" s="14" t="s">
        <v>118</v>
      </c>
      <c r="C380" s="18">
        <v>4.4701721542192763E-2</v>
      </c>
      <c r="D380" s="18">
        <v>8.8687351909944895E-2</v>
      </c>
      <c r="E380" s="18">
        <v>4.2779544095255438E-2</v>
      </c>
      <c r="F380" s="18">
        <v>6.8640911794906223E-2</v>
      </c>
      <c r="G380" s="18">
        <v>3.9625873015129973E-2</v>
      </c>
      <c r="H380" s="18">
        <v>3.0976153986413509E-2</v>
      </c>
      <c r="I380" s="18">
        <v>2.2193192183663848E-2</v>
      </c>
      <c r="K380" s="18">
        <v>4.2764732937779833E-2</v>
      </c>
      <c r="L380" s="18">
        <v>4.5845394971220442E-2</v>
      </c>
      <c r="N380" s="18">
        <v>5.7239063373355853E-2</v>
      </c>
      <c r="O380" s="18">
        <v>2.8343072070321461E-2</v>
      </c>
      <c r="P380" s="18">
        <v>7.0732931720766168E-2</v>
      </c>
      <c r="Q380" s="18">
        <v>0.10584529405043749</v>
      </c>
      <c r="R380" s="18">
        <v>1.2327276645198809E-2</v>
      </c>
      <c r="S380" s="18">
        <v>5.1988698274549293E-2</v>
      </c>
      <c r="T380" s="18">
        <v>4.1492520049152229E-2</v>
      </c>
      <c r="U380" s="18">
        <v>3.8065328593528971E-2</v>
      </c>
      <c r="V380" s="18">
        <v>3.6897295965558713E-2</v>
      </c>
      <c r="W380" s="18">
        <v>4.7872752467774393E-2</v>
      </c>
      <c r="X380" s="18">
        <v>5.3644671432180213E-2</v>
      </c>
      <c r="Y380" s="18">
        <v>3.7878216969083528E-2</v>
      </c>
      <c r="AA380" s="18">
        <v>3.3071247626873933E-2</v>
      </c>
      <c r="AB380" s="18">
        <v>4.2304540540477081E-2</v>
      </c>
      <c r="AC380" s="18">
        <v>4.0260915090671888E-2</v>
      </c>
      <c r="AD380" s="18">
        <v>6.3965990877190571E-2</v>
      </c>
      <c r="AF380" s="18">
        <v>3.8379940329606538E-2</v>
      </c>
      <c r="AG380" s="18">
        <v>0.10411993525743871</v>
      </c>
      <c r="AH380" s="18">
        <v>8.6381113714586066E-2</v>
      </c>
      <c r="AI380" s="18">
        <v>2.6281334136283609E-2</v>
      </c>
      <c r="AJ380" s="18">
        <v>4.5303731199829042E-2</v>
      </c>
      <c r="AK380" s="18">
        <v>5.8404227108110392E-2</v>
      </c>
      <c r="AL380" s="18">
        <v>5.28974290804985E-2</v>
      </c>
      <c r="AM380" s="18">
        <v>1.7259726023965759E-2</v>
      </c>
      <c r="AN380" s="18">
        <v>3.719518428147011E-2</v>
      </c>
      <c r="AO380" s="18">
        <v>1.9321009291415669E-2</v>
      </c>
      <c r="AP380" s="18">
        <v>4.0658559549602923E-2</v>
      </c>
      <c r="AQ380" s="18">
        <v>6.1452189088525039E-2</v>
      </c>
      <c r="AR380" s="18">
        <v>2.4037693802802601E-2</v>
      </c>
      <c r="AS380" s="18">
        <v>2.196160336085554E-2</v>
      </c>
      <c r="AT380" s="18">
        <v>5.428715838229943E-2</v>
      </c>
      <c r="AU380" s="18">
        <v>1.511768112028627E-2</v>
      </c>
      <c r="AV380" s="18">
        <v>4.600811715490119E-2</v>
      </c>
      <c r="AX380" s="18">
        <v>3.9317509372463699E-2</v>
      </c>
      <c r="AY380" s="18">
        <v>6.4072771026884079E-2</v>
      </c>
      <c r="BA380" s="18">
        <v>4.3139468215422347E-2</v>
      </c>
      <c r="BB380" s="18">
        <v>4.7600228247331233E-2</v>
      </c>
      <c r="BD380" s="18">
        <v>4.2235494094276342E-2</v>
      </c>
      <c r="BE380" s="18">
        <v>2.929722212358456E-2</v>
      </c>
      <c r="BF380" s="18">
        <v>5.3329953553974269E-2</v>
      </c>
      <c r="BG380" s="18">
        <v>4.1527535692002071E-2</v>
      </c>
      <c r="BH380" s="18">
        <v>4.3741398737548898E-2</v>
      </c>
      <c r="BI380" s="18">
        <v>5.7132072044636772E-2</v>
      </c>
      <c r="BJ380" s="18">
        <v>0.14586854113583869</v>
      </c>
      <c r="BL380" s="18">
        <v>1.9164789319602561E-2</v>
      </c>
      <c r="BM380" s="18">
        <v>3.9910335033927012E-2</v>
      </c>
      <c r="BN380" s="18">
        <v>4.3705388715688701E-2</v>
      </c>
      <c r="BO380" s="18">
        <v>7.3768818993485932E-2</v>
      </c>
      <c r="BP380" s="18">
        <v>5.6383994954307418E-2</v>
      </c>
      <c r="BQ380" s="18">
        <v>0.14616470763864911</v>
      </c>
      <c r="BR380" s="18">
        <v>7.8394018847764854E-2</v>
      </c>
      <c r="BS380" s="18">
        <v>4.5291650565457808E-2</v>
      </c>
      <c r="BU380" s="18">
        <v>2.007201181518968E-2</v>
      </c>
      <c r="BV380" s="18">
        <v>4.502655484809874E-2</v>
      </c>
      <c r="BW380" s="18">
        <v>1.8771025727068371E-2</v>
      </c>
      <c r="BX380" s="18">
        <v>6.3200541919286479E-2</v>
      </c>
      <c r="BY380" s="18">
        <v>4.4856642494694877E-2</v>
      </c>
      <c r="BZ380" s="18">
        <v>0.12919364130293651</v>
      </c>
      <c r="CA380" s="18">
        <v>4.5862222661495262E-2</v>
      </c>
      <c r="CB380" s="18">
        <v>6.9738799822745751E-2</v>
      </c>
      <c r="CC380" s="18">
        <v>2.5969279760588951E-2</v>
      </c>
    </row>
    <row r="382" spans="2:81" ht="87" x14ac:dyDescent="0.35">
      <c r="B382" s="14" t="s">
        <v>134</v>
      </c>
    </row>
    <row r="383" spans="2:81" x14ac:dyDescent="0.35">
      <c r="B383" s="15" t="s">
        <v>17</v>
      </c>
    </row>
    <row r="384" spans="2:81" x14ac:dyDescent="0.35">
      <c r="B384" s="11" t="s">
        <v>95</v>
      </c>
      <c r="C384" s="16">
        <v>1906</v>
      </c>
      <c r="D384" s="16">
        <v>245</v>
      </c>
      <c r="E384" s="16">
        <v>322</v>
      </c>
      <c r="F384" s="16">
        <v>330</v>
      </c>
      <c r="G384" s="16">
        <v>336</v>
      </c>
      <c r="H384" s="16">
        <v>276</v>
      </c>
      <c r="I384" s="16">
        <v>397</v>
      </c>
      <c r="K384" s="16">
        <v>942</v>
      </c>
      <c r="L384" s="16">
        <v>959</v>
      </c>
      <c r="N384" s="16">
        <v>158</v>
      </c>
      <c r="O384" s="16">
        <v>63</v>
      </c>
      <c r="P384" s="16">
        <v>96</v>
      </c>
      <c r="Q384" s="16">
        <v>78</v>
      </c>
      <c r="R384" s="16">
        <v>211</v>
      </c>
      <c r="S384" s="16">
        <v>156</v>
      </c>
      <c r="T384" s="16">
        <v>138</v>
      </c>
      <c r="U384" s="16">
        <v>178</v>
      </c>
      <c r="V384" s="16">
        <v>270</v>
      </c>
      <c r="W384" s="16">
        <v>232</v>
      </c>
      <c r="X384" s="16">
        <v>160</v>
      </c>
      <c r="Y384" s="16">
        <v>166</v>
      </c>
      <c r="AA384" s="16">
        <v>527</v>
      </c>
      <c r="AB384" s="16">
        <v>481</v>
      </c>
      <c r="AC384" s="16">
        <v>429</v>
      </c>
      <c r="AD384" s="16">
        <v>463</v>
      </c>
      <c r="AF384" s="16">
        <v>27</v>
      </c>
      <c r="AG384" s="16">
        <v>98</v>
      </c>
      <c r="AH384" s="16">
        <v>113</v>
      </c>
      <c r="AI384" s="16">
        <v>112</v>
      </c>
      <c r="AJ384" s="16">
        <v>174</v>
      </c>
      <c r="AK384" s="16">
        <v>207</v>
      </c>
      <c r="AL384" s="16">
        <v>170</v>
      </c>
      <c r="AM384" s="16">
        <v>133</v>
      </c>
      <c r="AN384" s="16">
        <v>100</v>
      </c>
      <c r="AO384" s="16">
        <v>131</v>
      </c>
      <c r="AP384" s="16">
        <v>193</v>
      </c>
      <c r="AQ384" s="16">
        <v>93</v>
      </c>
      <c r="AR384" s="16">
        <v>79</v>
      </c>
      <c r="AS384" s="16">
        <v>47</v>
      </c>
      <c r="AT384" s="16">
        <v>48</v>
      </c>
      <c r="AU384" s="16">
        <v>122</v>
      </c>
      <c r="AV384" s="16">
        <v>59</v>
      </c>
      <c r="AX384" s="16">
        <v>1557</v>
      </c>
      <c r="AY384" s="16">
        <v>338</v>
      </c>
      <c r="BA384" s="16">
        <v>1221</v>
      </c>
      <c r="BB384" s="16">
        <v>685</v>
      </c>
      <c r="BD384" s="16">
        <v>474</v>
      </c>
      <c r="BE384" s="16">
        <v>416</v>
      </c>
      <c r="BF384" s="16">
        <v>224</v>
      </c>
      <c r="BG384" s="16">
        <v>439</v>
      </c>
      <c r="BH384" s="16">
        <v>242</v>
      </c>
      <c r="BI384" s="16">
        <v>51</v>
      </c>
      <c r="BJ384" s="16">
        <v>60</v>
      </c>
      <c r="BL384" s="16">
        <v>334</v>
      </c>
      <c r="BM384" s="16">
        <v>619</v>
      </c>
      <c r="BN384" s="16">
        <v>136</v>
      </c>
      <c r="BO384" s="16">
        <v>105</v>
      </c>
      <c r="BP384" s="16">
        <v>257</v>
      </c>
      <c r="BQ384" s="16">
        <v>42</v>
      </c>
      <c r="BR384" s="16">
        <v>49</v>
      </c>
      <c r="BS384" s="16">
        <v>364</v>
      </c>
      <c r="BU384" s="16">
        <v>279</v>
      </c>
      <c r="BV384" s="16">
        <v>479</v>
      </c>
      <c r="BW384" s="16">
        <v>122</v>
      </c>
      <c r="BX384" s="16">
        <v>151</v>
      </c>
      <c r="BY384" s="16">
        <v>421</v>
      </c>
      <c r="BZ384" s="16">
        <v>64</v>
      </c>
      <c r="CA384" s="16">
        <v>123</v>
      </c>
      <c r="CB384" s="16">
        <v>156</v>
      </c>
      <c r="CC384" s="16">
        <v>111</v>
      </c>
    </row>
    <row r="385" spans="2:81" x14ac:dyDescent="0.35">
      <c r="B385" s="12" t="s">
        <v>96</v>
      </c>
      <c r="C385" s="16">
        <v>1910</v>
      </c>
      <c r="D385" s="16">
        <v>202</v>
      </c>
      <c r="E385" s="16">
        <v>325</v>
      </c>
      <c r="F385" s="16">
        <v>324</v>
      </c>
      <c r="G385" s="16">
        <v>294</v>
      </c>
      <c r="H385" s="16">
        <v>309</v>
      </c>
      <c r="I385" s="16">
        <v>457</v>
      </c>
      <c r="K385" s="16">
        <v>921</v>
      </c>
      <c r="L385" s="16">
        <v>983</v>
      </c>
      <c r="N385" s="16">
        <v>157</v>
      </c>
      <c r="O385" s="16">
        <v>52</v>
      </c>
      <c r="P385" s="16">
        <v>89</v>
      </c>
      <c r="Q385" s="16">
        <v>77</v>
      </c>
      <c r="R385" s="16">
        <v>212</v>
      </c>
      <c r="S385" s="16">
        <v>155</v>
      </c>
      <c r="T385" s="16">
        <v>140</v>
      </c>
      <c r="U385" s="16">
        <v>167</v>
      </c>
      <c r="V385" s="16">
        <v>248</v>
      </c>
      <c r="W385" s="16">
        <v>264</v>
      </c>
      <c r="X385" s="16">
        <v>165</v>
      </c>
      <c r="Y385" s="16">
        <v>180</v>
      </c>
      <c r="AA385" s="16">
        <v>514</v>
      </c>
      <c r="AB385" s="16">
        <v>496</v>
      </c>
      <c r="AC385" s="16">
        <v>419</v>
      </c>
      <c r="AD385" s="16">
        <v>477</v>
      </c>
      <c r="AF385" s="16">
        <v>25</v>
      </c>
      <c r="AG385" s="16">
        <v>96</v>
      </c>
      <c r="AH385" s="16">
        <v>115</v>
      </c>
      <c r="AI385" s="16">
        <v>117</v>
      </c>
      <c r="AJ385" s="16">
        <v>175</v>
      </c>
      <c r="AK385" s="16">
        <v>213</v>
      </c>
      <c r="AL385" s="16">
        <v>169</v>
      </c>
      <c r="AM385" s="16">
        <v>134</v>
      </c>
      <c r="AN385" s="16">
        <v>99</v>
      </c>
      <c r="AO385" s="16">
        <v>131</v>
      </c>
      <c r="AP385" s="16">
        <v>193</v>
      </c>
      <c r="AQ385" s="16">
        <v>94</v>
      </c>
      <c r="AR385" s="16">
        <v>79</v>
      </c>
      <c r="AS385" s="16">
        <v>46</v>
      </c>
      <c r="AT385" s="16">
        <v>46</v>
      </c>
      <c r="AU385" s="16">
        <v>118</v>
      </c>
      <c r="AV385" s="16">
        <v>59</v>
      </c>
      <c r="AX385" s="16">
        <v>1583</v>
      </c>
      <c r="AY385" s="16">
        <v>316</v>
      </c>
      <c r="BA385" s="16">
        <v>1241</v>
      </c>
      <c r="BB385" s="16">
        <v>669</v>
      </c>
      <c r="BD385" s="16">
        <v>490</v>
      </c>
      <c r="BE385" s="16">
        <v>410</v>
      </c>
      <c r="BF385" s="16">
        <v>226</v>
      </c>
      <c r="BG385" s="16">
        <v>430</v>
      </c>
      <c r="BH385" s="16">
        <v>237</v>
      </c>
      <c r="BI385" s="16">
        <v>51</v>
      </c>
      <c r="BJ385" s="16">
        <v>65</v>
      </c>
      <c r="BL385" s="16">
        <v>349</v>
      </c>
      <c r="BM385" s="16">
        <v>614</v>
      </c>
      <c r="BN385" s="16">
        <v>143</v>
      </c>
      <c r="BO385" s="16">
        <v>101</v>
      </c>
      <c r="BP385" s="16">
        <v>257</v>
      </c>
      <c r="BQ385" s="16">
        <v>42</v>
      </c>
      <c r="BR385" s="16">
        <v>47</v>
      </c>
      <c r="BS385" s="16">
        <v>356</v>
      </c>
      <c r="BU385" s="16">
        <v>288</v>
      </c>
      <c r="BV385" s="16">
        <v>472</v>
      </c>
      <c r="BW385" s="16">
        <v>126</v>
      </c>
      <c r="BX385" s="16">
        <v>142</v>
      </c>
      <c r="BY385" s="16">
        <v>432</v>
      </c>
      <c r="BZ385" s="16">
        <v>64</v>
      </c>
      <c r="CA385" s="16">
        <v>123</v>
      </c>
      <c r="CB385" s="16">
        <v>159</v>
      </c>
      <c r="CC385" s="16">
        <v>106</v>
      </c>
    </row>
    <row r="386" spans="2:81" x14ac:dyDescent="0.35">
      <c r="B386" s="14" t="s">
        <v>117</v>
      </c>
      <c r="C386" s="18">
        <v>0.78088169577541811</v>
      </c>
      <c r="D386" s="18">
        <v>0.63392813991275032</v>
      </c>
      <c r="E386" s="18">
        <v>0.76688910147232359</v>
      </c>
      <c r="F386" s="18">
        <v>0.77560635583983029</v>
      </c>
      <c r="G386" s="18">
        <v>0.81337117178517071</v>
      </c>
      <c r="H386" s="18">
        <v>0.86218952629711443</v>
      </c>
      <c r="I386" s="18">
        <v>0.78364939439732306</v>
      </c>
      <c r="K386" s="18">
        <v>0.7556226821825478</v>
      </c>
      <c r="L386" s="18">
        <v>0.80435867524085314</v>
      </c>
      <c r="N386" s="18">
        <v>0.82149835509782521</v>
      </c>
      <c r="O386" s="18">
        <v>0.7248997348169719</v>
      </c>
      <c r="P386" s="18">
        <v>0.79364294997447948</v>
      </c>
      <c r="Q386" s="18">
        <v>0.73249862542213995</v>
      </c>
      <c r="R386" s="18">
        <v>0.7979837937303722</v>
      </c>
      <c r="S386" s="18">
        <v>0.73579311325260988</v>
      </c>
      <c r="T386" s="18">
        <v>0.80172214201067693</v>
      </c>
      <c r="U386" s="18">
        <v>0.78868218052621986</v>
      </c>
      <c r="V386" s="18">
        <v>0.77374322456979283</v>
      </c>
      <c r="W386" s="18">
        <v>0.7761028013921254</v>
      </c>
      <c r="X386" s="18">
        <v>0.80386853596598296</v>
      </c>
      <c r="Y386" s="18">
        <v>0.76702506136876347</v>
      </c>
      <c r="AA386" s="18">
        <v>0.83219841741259992</v>
      </c>
      <c r="AB386" s="18">
        <v>0.78492899614499101</v>
      </c>
      <c r="AC386" s="18">
        <v>0.79142007294241268</v>
      </c>
      <c r="AD386" s="18">
        <v>0.71303343208473158</v>
      </c>
      <c r="AF386" s="18">
        <v>0.56433347919399635</v>
      </c>
      <c r="AG386" s="18">
        <v>0.67610004981678717</v>
      </c>
      <c r="AH386" s="18">
        <v>0.78799966409205613</v>
      </c>
      <c r="AI386" s="18">
        <v>0.73783491580299732</v>
      </c>
      <c r="AJ386" s="18">
        <v>0.79182129783270427</v>
      </c>
      <c r="AK386" s="18">
        <v>0.79380696808908946</v>
      </c>
      <c r="AL386" s="18">
        <v>0.73612976242172001</v>
      </c>
      <c r="AM386" s="18">
        <v>0.78155549810231428</v>
      </c>
      <c r="AN386" s="18">
        <v>0.77878448044209891</v>
      </c>
      <c r="AO386" s="18">
        <v>0.82937783726129899</v>
      </c>
      <c r="AP386" s="18">
        <v>0.79620500306110187</v>
      </c>
      <c r="AQ386" s="18">
        <v>0.81280703974595303</v>
      </c>
      <c r="AR386" s="18">
        <v>0.83483575399171372</v>
      </c>
      <c r="AS386" s="18">
        <v>0.85426750341484559</v>
      </c>
      <c r="AT386" s="18">
        <v>0.77096148098338935</v>
      </c>
      <c r="AU386" s="18">
        <v>0.88259255428524286</v>
      </c>
      <c r="AV386" s="18">
        <v>0.6318903290833604</v>
      </c>
      <c r="AX386" s="18">
        <v>0.79089828629100523</v>
      </c>
      <c r="AY386" s="18">
        <v>0.73227476682648585</v>
      </c>
      <c r="BA386" s="18">
        <v>0.80328904482323349</v>
      </c>
      <c r="BB386" s="18">
        <v>0.73930850764610545</v>
      </c>
      <c r="BD386" s="18">
        <v>0.76822459125865716</v>
      </c>
      <c r="BE386" s="18">
        <v>0.79591658838240709</v>
      </c>
      <c r="BF386" s="18">
        <v>0.71943042582538275</v>
      </c>
      <c r="BG386" s="18">
        <v>0.80624438860341763</v>
      </c>
      <c r="BH386" s="18">
        <v>0.82816571157357033</v>
      </c>
      <c r="BI386" s="18">
        <v>0.77060814206401074</v>
      </c>
      <c r="BJ386" s="18">
        <v>0.66190138991146541</v>
      </c>
      <c r="BL386" s="18">
        <v>0.78497680397461989</v>
      </c>
      <c r="BM386" s="18">
        <v>0.83475513289875214</v>
      </c>
      <c r="BN386" s="18">
        <v>0.78662936375810943</v>
      </c>
      <c r="BO386" s="18">
        <v>0.75167502440185396</v>
      </c>
      <c r="BP386" s="18">
        <v>0.7778534436358282</v>
      </c>
      <c r="BQ386" s="18">
        <v>0.78274870619041836</v>
      </c>
      <c r="BR386" s="18">
        <v>0.57104202477534904</v>
      </c>
      <c r="BS386" s="18">
        <v>0.71978272026518708</v>
      </c>
      <c r="BU386" s="18">
        <v>0.82653955087266717</v>
      </c>
      <c r="BV386" s="18">
        <v>0.81112835089142932</v>
      </c>
      <c r="BW386" s="18">
        <v>0.81977159242484554</v>
      </c>
      <c r="BX386" s="18">
        <v>0.74385713789296692</v>
      </c>
      <c r="BY386" s="18">
        <v>0.80640910736634752</v>
      </c>
      <c r="BZ386" s="18">
        <v>0.64896030192422249</v>
      </c>
      <c r="CA386" s="18">
        <v>0.68826418919144283</v>
      </c>
      <c r="CB386" s="18">
        <v>0.69595276837785325</v>
      </c>
      <c r="CC386" s="18">
        <v>0.73504046728367745</v>
      </c>
    </row>
    <row r="387" spans="2:81" x14ac:dyDescent="0.35">
      <c r="B387" s="14" t="s">
        <v>118</v>
      </c>
      <c r="C387" s="18">
        <v>4.9576164903031322E-2</v>
      </c>
      <c r="D387" s="18">
        <v>0.11642944746074931</v>
      </c>
      <c r="E387" s="18">
        <v>3.7896526214569411E-2</v>
      </c>
      <c r="F387" s="18">
        <v>6.7944160883289792E-2</v>
      </c>
      <c r="G387" s="18">
        <v>4.3032816820740817E-2</v>
      </c>
      <c r="H387" s="18">
        <v>2.7999849998055881E-2</v>
      </c>
      <c r="I387" s="18">
        <v>3.4099986226874587E-2</v>
      </c>
      <c r="K387" s="18">
        <v>5.4655458160104559E-2</v>
      </c>
      <c r="L387" s="18">
        <v>4.4169711942953063E-2</v>
      </c>
      <c r="N387" s="18">
        <v>3.237114407243414E-2</v>
      </c>
      <c r="O387" s="18">
        <v>6.048178070998779E-2</v>
      </c>
      <c r="P387" s="18">
        <v>3.9387471630397262E-2</v>
      </c>
      <c r="Q387" s="18">
        <v>6.2881861953459031E-2</v>
      </c>
      <c r="R387" s="18">
        <v>4.945434774591137E-2</v>
      </c>
      <c r="S387" s="18">
        <v>2.6418812564024039E-2</v>
      </c>
      <c r="T387" s="18">
        <v>5.5738247707063843E-2</v>
      </c>
      <c r="U387" s="18">
        <v>5.8372671168517798E-2</v>
      </c>
      <c r="V387" s="18">
        <v>5.5883080323531127E-2</v>
      </c>
      <c r="W387" s="18">
        <v>5.5859448909834658E-2</v>
      </c>
      <c r="X387" s="18">
        <v>3.5951279033864553E-2</v>
      </c>
      <c r="Y387" s="18">
        <v>6.249317877878794E-2</v>
      </c>
      <c r="AA387" s="18">
        <v>3.7493971015267323E-2</v>
      </c>
      <c r="AB387" s="18">
        <v>3.9919414509646013E-2</v>
      </c>
      <c r="AC387" s="18">
        <v>4.6266174011226638E-2</v>
      </c>
      <c r="AD387" s="18">
        <v>7.4499005948650804E-2</v>
      </c>
      <c r="AF387" s="18">
        <v>0.1161506226099483</v>
      </c>
      <c r="AG387" s="18">
        <v>7.110582570789184E-2</v>
      </c>
      <c r="AH387" s="18">
        <v>0.10134058727726419</v>
      </c>
      <c r="AI387" s="18">
        <v>4.916669173585516E-2</v>
      </c>
      <c r="AJ387" s="18">
        <v>3.6979147614480533E-2</v>
      </c>
      <c r="AK387" s="18">
        <v>4.5536311161851667E-2</v>
      </c>
      <c r="AL387" s="18">
        <v>6.577385175915465E-2</v>
      </c>
      <c r="AM387" s="18">
        <v>4.0643390685531043E-2</v>
      </c>
      <c r="AN387" s="18">
        <v>4.0013014725912677E-2</v>
      </c>
      <c r="AO387" s="18">
        <v>2.0698336795589189E-2</v>
      </c>
      <c r="AP387" s="18">
        <v>3.0755345501232979E-2</v>
      </c>
      <c r="AQ387" s="18">
        <v>5.5352115460813409E-2</v>
      </c>
      <c r="AR387" s="18">
        <v>3.6374393357572747E-2</v>
      </c>
      <c r="AS387" s="18">
        <v>6.4327825261355553E-2</v>
      </c>
      <c r="AT387" s="18">
        <v>5.9088051160517699E-2</v>
      </c>
      <c r="AU387" s="18">
        <v>3.9361546827471568E-2</v>
      </c>
      <c r="AV387" s="18">
        <v>6.3810263510775844E-2</v>
      </c>
      <c r="AX387" s="18">
        <v>4.2600913963998198E-2</v>
      </c>
      <c r="AY387" s="18">
        <v>8.0257509747607453E-2</v>
      </c>
      <c r="BA387" s="18">
        <v>4.6492319485721273E-2</v>
      </c>
      <c r="BB387" s="18">
        <v>5.5297738009335483E-2</v>
      </c>
      <c r="BD387" s="18">
        <v>3.740128460348955E-2</v>
      </c>
      <c r="BE387" s="18">
        <v>3.118895225363601E-2</v>
      </c>
      <c r="BF387" s="18">
        <v>9.6152144415594817E-2</v>
      </c>
      <c r="BG387" s="18">
        <v>3.6708013719464201E-2</v>
      </c>
      <c r="BH387" s="18">
        <v>4.7893773998281833E-2</v>
      </c>
      <c r="BI387" s="18">
        <v>0.1005812204385816</v>
      </c>
      <c r="BJ387" s="18">
        <v>0.14732453041612459</v>
      </c>
      <c r="BL387" s="18">
        <v>2.673058163976871E-2</v>
      </c>
      <c r="BM387" s="18">
        <v>2.9889860738730269E-2</v>
      </c>
      <c r="BN387" s="18">
        <v>8.1085477446759896E-2</v>
      </c>
      <c r="BO387" s="18">
        <v>6.917802233285586E-2</v>
      </c>
      <c r="BP387" s="18">
        <v>6.6431024010815021E-2</v>
      </c>
      <c r="BQ387" s="18">
        <v>9.6477659478930278E-2</v>
      </c>
      <c r="BR387" s="18">
        <v>0.1003760240991896</v>
      </c>
      <c r="BS387" s="18">
        <v>6.3265432218498924E-2</v>
      </c>
      <c r="BU387" s="18">
        <v>2.981826291560644E-2</v>
      </c>
      <c r="BV387" s="18">
        <v>4.1271373980770097E-2</v>
      </c>
      <c r="BW387" s="18">
        <v>4.1646811665907668E-2</v>
      </c>
      <c r="BX387" s="18">
        <v>7.837235721026338E-2</v>
      </c>
      <c r="BY387" s="18">
        <v>3.9673600402388182E-2</v>
      </c>
      <c r="BZ387" s="18">
        <v>0.14582035573129851</v>
      </c>
      <c r="CA387" s="18">
        <v>6.5781530973249597E-2</v>
      </c>
      <c r="CB387" s="18">
        <v>4.7169076985003153E-2</v>
      </c>
      <c r="CC387" s="18">
        <v>7.8523076073516482E-2</v>
      </c>
    </row>
    <row r="389" spans="2:81" ht="87" x14ac:dyDescent="0.35">
      <c r="B389" s="14" t="s">
        <v>134</v>
      </c>
    </row>
    <row r="390" spans="2:81" x14ac:dyDescent="0.35">
      <c r="B390" s="15" t="s">
        <v>17</v>
      </c>
    </row>
    <row r="391" spans="2:81" x14ac:dyDescent="0.35">
      <c r="B391" s="11" t="s">
        <v>95</v>
      </c>
      <c r="C391" s="16">
        <v>1906</v>
      </c>
      <c r="D391" s="16">
        <v>245</v>
      </c>
      <c r="E391" s="16">
        <v>322</v>
      </c>
      <c r="F391" s="16">
        <v>330</v>
      </c>
      <c r="G391" s="16">
        <v>336</v>
      </c>
      <c r="H391" s="16">
        <v>276</v>
      </c>
      <c r="I391" s="16">
        <v>397</v>
      </c>
      <c r="K391" s="16">
        <v>942</v>
      </c>
      <c r="L391" s="16">
        <v>959</v>
      </c>
      <c r="N391" s="16">
        <v>158</v>
      </c>
      <c r="O391" s="16">
        <v>63</v>
      </c>
      <c r="P391" s="16">
        <v>96</v>
      </c>
      <c r="Q391" s="16">
        <v>78</v>
      </c>
      <c r="R391" s="16">
        <v>211</v>
      </c>
      <c r="S391" s="16">
        <v>156</v>
      </c>
      <c r="T391" s="16">
        <v>138</v>
      </c>
      <c r="U391" s="16">
        <v>178</v>
      </c>
      <c r="V391" s="16">
        <v>270</v>
      </c>
      <c r="W391" s="16">
        <v>232</v>
      </c>
      <c r="X391" s="16">
        <v>160</v>
      </c>
      <c r="Y391" s="16">
        <v>166</v>
      </c>
      <c r="AA391" s="16">
        <v>527</v>
      </c>
      <c r="AB391" s="16">
        <v>481</v>
      </c>
      <c r="AC391" s="16">
        <v>429</v>
      </c>
      <c r="AD391" s="16">
        <v>463</v>
      </c>
      <c r="AF391" s="16">
        <v>27</v>
      </c>
      <c r="AG391" s="16">
        <v>98</v>
      </c>
      <c r="AH391" s="16">
        <v>113</v>
      </c>
      <c r="AI391" s="16">
        <v>112</v>
      </c>
      <c r="AJ391" s="16">
        <v>174</v>
      </c>
      <c r="AK391" s="16">
        <v>207</v>
      </c>
      <c r="AL391" s="16">
        <v>170</v>
      </c>
      <c r="AM391" s="16">
        <v>133</v>
      </c>
      <c r="AN391" s="16">
        <v>100</v>
      </c>
      <c r="AO391" s="16">
        <v>131</v>
      </c>
      <c r="AP391" s="16">
        <v>193</v>
      </c>
      <c r="AQ391" s="16">
        <v>93</v>
      </c>
      <c r="AR391" s="16">
        <v>79</v>
      </c>
      <c r="AS391" s="16">
        <v>47</v>
      </c>
      <c r="AT391" s="16">
        <v>48</v>
      </c>
      <c r="AU391" s="16">
        <v>122</v>
      </c>
      <c r="AV391" s="16">
        <v>59</v>
      </c>
      <c r="AX391" s="16">
        <v>1557</v>
      </c>
      <c r="AY391" s="16">
        <v>338</v>
      </c>
      <c r="BA391" s="16">
        <v>1221</v>
      </c>
      <c r="BB391" s="16">
        <v>685</v>
      </c>
      <c r="BD391" s="16">
        <v>474</v>
      </c>
      <c r="BE391" s="16">
        <v>416</v>
      </c>
      <c r="BF391" s="16">
        <v>224</v>
      </c>
      <c r="BG391" s="16">
        <v>439</v>
      </c>
      <c r="BH391" s="16">
        <v>242</v>
      </c>
      <c r="BI391" s="16">
        <v>51</v>
      </c>
      <c r="BJ391" s="16">
        <v>60</v>
      </c>
      <c r="BL391" s="16">
        <v>334</v>
      </c>
      <c r="BM391" s="16">
        <v>619</v>
      </c>
      <c r="BN391" s="16">
        <v>136</v>
      </c>
      <c r="BO391" s="16">
        <v>105</v>
      </c>
      <c r="BP391" s="16">
        <v>257</v>
      </c>
      <c r="BQ391" s="16">
        <v>42</v>
      </c>
      <c r="BR391" s="16">
        <v>49</v>
      </c>
      <c r="BS391" s="16">
        <v>364</v>
      </c>
      <c r="BU391" s="16">
        <v>279</v>
      </c>
      <c r="BV391" s="16">
        <v>479</v>
      </c>
      <c r="BW391" s="16">
        <v>122</v>
      </c>
      <c r="BX391" s="16">
        <v>151</v>
      </c>
      <c r="BY391" s="16">
        <v>421</v>
      </c>
      <c r="BZ391" s="16">
        <v>64</v>
      </c>
      <c r="CA391" s="16">
        <v>123</v>
      </c>
      <c r="CB391" s="16">
        <v>156</v>
      </c>
      <c r="CC391" s="16">
        <v>111</v>
      </c>
    </row>
    <row r="392" spans="2:81" x14ac:dyDescent="0.35">
      <c r="B392" s="12" t="s">
        <v>96</v>
      </c>
      <c r="C392" s="16">
        <v>1910</v>
      </c>
      <c r="D392" s="16">
        <v>202</v>
      </c>
      <c r="E392" s="16">
        <v>325</v>
      </c>
      <c r="F392" s="16">
        <v>324</v>
      </c>
      <c r="G392" s="16">
        <v>294</v>
      </c>
      <c r="H392" s="16">
        <v>309</v>
      </c>
      <c r="I392" s="16">
        <v>457</v>
      </c>
      <c r="K392" s="16">
        <v>921</v>
      </c>
      <c r="L392" s="16">
        <v>983</v>
      </c>
      <c r="N392" s="16">
        <v>157</v>
      </c>
      <c r="O392" s="16">
        <v>52</v>
      </c>
      <c r="P392" s="16">
        <v>89</v>
      </c>
      <c r="Q392" s="16">
        <v>77</v>
      </c>
      <c r="R392" s="16">
        <v>212</v>
      </c>
      <c r="S392" s="16">
        <v>155</v>
      </c>
      <c r="T392" s="16">
        <v>140</v>
      </c>
      <c r="U392" s="16">
        <v>167</v>
      </c>
      <c r="V392" s="16">
        <v>248</v>
      </c>
      <c r="W392" s="16">
        <v>264</v>
      </c>
      <c r="X392" s="16">
        <v>165</v>
      </c>
      <c r="Y392" s="16">
        <v>180</v>
      </c>
      <c r="AA392" s="16">
        <v>514</v>
      </c>
      <c r="AB392" s="16">
        <v>496</v>
      </c>
      <c r="AC392" s="16">
        <v>419</v>
      </c>
      <c r="AD392" s="16">
        <v>477</v>
      </c>
      <c r="AF392" s="16">
        <v>25</v>
      </c>
      <c r="AG392" s="16">
        <v>96</v>
      </c>
      <c r="AH392" s="16">
        <v>115</v>
      </c>
      <c r="AI392" s="16">
        <v>117</v>
      </c>
      <c r="AJ392" s="16">
        <v>175</v>
      </c>
      <c r="AK392" s="16">
        <v>213</v>
      </c>
      <c r="AL392" s="16">
        <v>169</v>
      </c>
      <c r="AM392" s="16">
        <v>134</v>
      </c>
      <c r="AN392" s="16">
        <v>99</v>
      </c>
      <c r="AO392" s="16">
        <v>131</v>
      </c>
      <c r="AP392" s="16">
        <v>193</v>
      </c>
      <c r="AQ392" s="16">
        <v>94</v>
      </c>
      <c r="AR392" s="16">
        <v>79</v>
      </c>
      <c r="AS392" s="16">
        <v>46</v>
      </c>
      <c r="AT392" s="16">
        <v>46</v>
      </c>
      <c r="AU392" s="16">
        <v>118</v>
      </c>
      <c r="AV392" s="16">
        <v>59</v>
      </c>
      <c r="AX392" s="16">
        <v>1583</v>
      </c>
      <c r="AY392" s="16">
        <v>316</v>
      </c>
      <c r="BA392" s="16">
        <v>1241</v>
      </c>
      <c r="BB392" s="16">
        <v>669</v>
      </c>
      <c r="BD392" s="16">
        <v>490</v>
      </c>
      <c r="BE392" s="16">
        <v>410</v>
      </c>
      <c r="BF392" s="16">
        <v>226</v>
      </c>
      <c r="BG392" s="16">
        <v>430</v>
      </c>
      <c r="BH392" s="16">
        <v>237</v>
      </c>
      <c r="BI392" s="16">
        <v>51</v>
      </c>
      <c r="BJ392" s="16">
        <v>65</v>
      </c>
      <c r="BL392" s="16">
        <v>349</v>
      </c>
      <c r="BM392" s="16">
        <v>614</v>
      </c>
      <c r="BN392" s="16">
        <v>143</v>
      </c>
      <c r="BO392" s="16">
        <v>101</v>
      </c>
      <c r="BP392" s="16">
        <v>257</v>
      </c>
      <c r="BQ392" s="16">
        <v>42</v>
      </c>
      <c r="BR392" s="16">
        <v>47</v>
      </c>
      <c r="BS392" s="16">
        <v>356</v>
      </c>
      <c r="BU392" s="16">
        <v>288</v>
      </c>
      <c r="BV392" s="16">
        <v>472</v>
      </c>
      <c r="BW392" s="16">
        <v>126</v>
      </c>
      <c r="BX392" s="16">
        <v>142</v>
      </c>
      <c r="BY392" s="16">
        <v>432</v>
      </c>
      <c r="BZ392" s="16">
        <v>64</v>
      </c>
      <c r="CA392" s="16">
        <v>123</v>
      </c>
      <c r="CB392" s="16">
        <v>159</v>
      </c>
      <c r="CC392" s="16">
        <v>106</v>
      </c>
    </row>
    <row r="393" spans="2:81" x14ac:dyDescent="0.35">
      <c r="B393" s="14" t="s">
        <v>117</v>
      </c>
      <c r="C393" s="18">
        <v>0.78514345992905665</v>
      </c>
      <c r="D393" s="18">
        <v>0.63220429042555626</v>
      </c>
      <c r="E393" s="18">
        <v>0.74940917727640555</v>
      </c>
      <c r="F393" s="18">
        <v>0.771373531475819</v>
      </c>
      <c r="G393" s="18">
        <v>0.83575355948023822</v>
      </c>
      <c r="H393" s="18">
        <v>0.83207362904281978</v>
      </c>
      <c r="I393" s="18">
        <v>0.8236285699097442</v>
      </c>
      <c r="K393" s="18">
        <v>0.76675685867135634</v>
      </c>
      <c r="L393" s="18">
        <v>0.80220209046673085</v>
      </c>
      <c r="N393" s="18">
        <v>0.78907969629172281</v>
      </c>
      <c r="O393" s="18">
        <v>0.73442861519496683</v>
      </c>
      <c r="P393" s="18">
        <v>0.7430261106908147</v>
      </c>
      <c r="Q393" s="18">
        <v>0.75695653177028022</v>
      </c>
      <c r="R393" s="18">
        <v>0.82889668696911734</v>
      </c>
      <c r="S393" s="18">
        <v>0.73781646996530303</v>
      </c>
      <c r="T393" s="18">
        <v>0.83090009244309726</v>
      </c>
      <c r="U393" s="18">
        <v>0.74683628415009573</v>
      </c>
      <c r="V393" s="18">
        <v>0.74717414181557129</v>
      </c>
      <c r="W393" s="18">
        <v>0.7809647037671652</v>
      </c>
      <c r="X393" s="18">
        <v>0.83433122889250022</v>
      </c>
      <c r="Y393" s="18">
        <v>0.83177110746579308</v>
      </c>
      <c r="AA393" s="18">
        <v>0.82836557625506035</v>
      </c>
      <c r="AB393" s="18">
        <v>0.79841258530669745</v>
      </c>
      <c r="AC393" s="18">
        <v>0.78496911242659118</v>
      </c>
      <c r="AD393" s="18">
        <v>0.7244504222940642</v>
      </c>
      <c r="AF393" s="18">
        <v>0.4987874012414828</v>
      </c>
      <c r="AG393" s="18">
        <v>0.68253035188242728</v>
      </c>
      <c r="AH393" s="18">
        <v>0.795255749755295</v>
      </c>
      <c r="AI393" s="18">
        <v>0.7720615296155755</v>
      </c>
      <c r="AJ393" s="18">
        <v>0.74484998715658413</v>
      </c>
      <c r="AK393" s="18">
        <v>0.80329923609272813</v>
      </c>
      <c r="AL393" s="18">
        <v>0.77740186344263207</v>
      </c>
      <c r="AM393" s="18">
        <v>0.74616446417743587</v>
      </c>
      <c r="AN393" s="18">
        <v>0.77957311786480576</v>
      </c>
      <c r="AO393" s="18">
        <v>0.81587723785347777</v>
      </c>
      <c r="AP393" s="18">
        <v>0.81635866528382306</v>
      </c>
      <c r="AQ393" s="18">
        <v>0.82860186252122658</v>
      </c>
      <c r="AR393" s="18">
        <v>0.87877317266077104</v>
      </c>
      <c r="AS393" s="18">
        <v>0.85174038900855975</v>
      </c>
      <c r="AT393" s="18">
        <v>0.80241961124353733</v>
      </c>
      <c r="AU393" s="18">
        <v>0.85293119508962789</v>
      </c>
      <c r="AV393" s="18">
        <v>0.68715958315608261</v>
      </c>
      <c r="AX393" s="18">
        <v>0.79310212106636158</v>
      </c>
      <c r="AY393" s="18">
        <v>0.74697377287214128</v>
      </c>
      <c r="BA393" s="18">
        <v>0.81278929829153146</v>
      </c>
      <c r="BB393" s="18">
        <v>0.73385110772875062</v>
      </c>
      <c r="BD393" s="18">
        <v>0.78910818868657739</v>
      </c>
      <c r="BE393" s="18">
        <v>0.81469400949666615</v>
      </c>
      <c r="BF393" s="18">
        <v>0.74770503294875246</v>
      </c>
      <c r="BG393" s="18">
        <v>0.77919285427379226</v>
      </c>
      <c r="BH393" s="18">
        <v>0.81998488883756515</v>
      </c>
      <c r="BI393" s="18">
        <v>0.81575323788170762</v>
      </c>
      <c r="BJ393" s="18">
        <v>0.58581886503976099</v>
      </c>
      <c r="BL393" s="18">
        <v>0.82511459797969566</v>
      </c>
      <c r="BM393" s="18">
        <v>0.82036043161020578</v>
      </c>
      <c r="BN393" s="18">
        <v>0.74581177255235254</v>
      </c>
      <c r="BO393" s="18">
        <v>0.70473773893713831</v>
      </c>
      <c r="BP393" s="18">
        <v>0.75970157228065927</v>
      </c>
      <c r="BQ393" s="18">
        <v>0.8427695977390629</v>
      </c>
      <c r="BR393" s="18">
        <v>0.60852378601206014</v>
      </c>
      <c r="BS393" s="18">
        <v>0.75896097699251841</v>
      </c>
      <c r="BU393" s="18">
        <v>0.84880523693170973</v>
      </c>
      <c r="BV393" s="18">
        <v>0.8154296050388361</v>
      </c>
      <c r="BW393" s="18">
        <v>0.78943968263214725</v>
      </c>
      <c r="BX393" s="18">
        <v>0.74433836473990955</v>
      </c>
      <c r="BY393" s="18">
        <v>0.79914536778102652</v>
      </c>
      <c r="BZ393" s="18">
        <v>0.69998779026745273</v>
      </c>
      <c r="CA393" s="18">
        <v>0.71640396115814986</v>
      </c>
      <c r="CB393" s="18">
        <v>0.70161130179423237</v>
      </c>
      <c r="CC393" s="18">
        <v>0.7256218817872665</v>
      </c>
    </row>
    <row r="394" spans="2:81" x14ac:dyDescent="0.35">
      <c r="B394" s="14" t="s">
        <v>118</v>
      </c>
      <c r="C394" s="18">
        <v>5.0534730489361052E-2</v>
      </c>
      <c r="D394" s="18">
        <v>0.14771052077214319</v>
      </c>
      <c r="E394" s="18">
        <v>9.2994913793470885E-2</v>
      </c>
      <c r="F394" s="18">
        <v>5.540013958101337E-2</v>
      </c>
      <c r="G394" s="18">
        <v>3.2587489516867588E-2</v>
      </c>
      <c r="H394" s="18">
        <v>1.067566684062328E-2</v>
      </c>
      <c r="I394" s="18">
        <v>1.243699216729726E-2</v>
      </c>
      <c r="K394" s="18">
        <v>4.9914214920417421E-2</v>
      </c>
      <c r="L394" s="18">
        <v>5.0473699118664637E-2</v>
      </c>
      <c r="N394" s="18">
        <v>3.6520627164076967E-2</v>
      </c>
      <c r="O394" s="18">
        <v>8.1963128430283305E-2</v>
      </c>
      <c r="P394" s="18">
        <v>5.0470896400259257E-2</v>
      </c>
      <c r="Q394" s="18">
        <v>9.7098381245177071E-2</v>
      </c>
      <c r="R394" s="18">
        <v>4.4315144464384892E-2</v>
      </c>
      <c r="S394" s="18">
        <v>4.5074927116401493E-2</v>
      </c>
      <c r="T394" s="18">
        <v>3.1453722362313537E-2</v>
      </c>
      <c r="U394" s="18">
        <v>5.0184150782955038E-2</v>
      </c>
      <c r="V394" s="18">
        <v>8.3726510536335383E-2</v>
      </c>
      <c r="W394" s="18">
        <v>4.8036963944611911E-2</v>
      </c>
      <c r="X394" s="18">
        <v>2.3878808443292449E-2</v>
      </c>
      <c r="Y394" s="18">
        <v>4.3351599652535093E-2</v>
      </c>
      <c r="AA394" s="18">
        <v>3.3077761715191452E-2</v>
      </c>
      <c r="AB394" s="18">
        <v>4.6364363459844959E-2</v>
      </c>
      <c r="AC394" s="18">
        <v>4.4445379609511927E-2</v>
      </c>
      <c r="AD394" s="18">
        <v>7.9413476688361712E-2</v>
      </c>
      <c r="AF394" s="18">
        <v>0.1471113097352576</v>
      </c>
      <c r="AG394" s="18">
        <v>7.8223667236750616E-2</v>
      </c>
      <c r="AH394" s="18">
        <v>8.75131795435585E-2</v>
      </c>
      <c r="AI394" s="18">
        <v>5.8182026476608473E-2</v>
      </c>
      <c r="AJ394" s="18">
        <v>9.4162902648603442E-2</v>
      </c>
      <c r="AK394" s="18">
        <v>3.4360657675914542E-2</v>
      </c>
      <c r="AL394" s="18">
        <v>6.1091463296512549E-2</v>
      </c>
      <c r="AM394" s="18">
        <v>4.33227998856303E-2</v>
      </c>
      <c r="AN394" s="18">
        <v>4.5511047498009931E-2</v>
      </c>
      <c r="AO394" s="18">
        <v>2.940300479319536E-2</v>
      </c>
      <c r="AP394" s="18">
        <v>2.126034613715681E-2</v>
      </c>
      <c r="AQ394" s="18">
        <v>5.7820241799063199E-2</v>
      </c>
      <c r="AR394" s="18">
        <v>3.5121566656824477E-2</v>
      </c>
      <c r="AS394" s="18">
        <v>2.0345551489159359E-2</v>
      </c>
      <c r="AT394" s="18">
        <v>5.6010992003398707E-2</v>
      </c>
      <c r="AU394" s="18">
        <v>3.0338168784401379E-2</v>
      </c>
      <c r="AV394" s="18">
        <v>1.2180074774945621E-2</v>
      </c>
      <c r="AX394" s="18">
        <v>4.1229766614340087E-2</v>
      </c>
      <c r="AY394" s="18">
        <v>9.6049014840786998E-2</v>
      </c>
      <c r="BA394" s="18">
        <v>4.2166685006512918E-2</v>
      </c>
      <c r="BB394" s="18">
        <v>6.6060276522973999E-2</v>
      </c>
      <c r="BD394" s="18">
        <v>4.0533447056501137E-2</v>
      </c>
      <c r="BE394" s="18">
        <v>4.0438887847000178E-2</v>
      </c>
      <c r="BF394" s="18">
        <v>8.290221383948719E-2</v>
      </c>
      <c r="BG394" s="18">
        <v>5.2743337127481929E-2</v>
      </c>
      <c r="BH394" s="18">
        <v>4.6720069074841143E-2</v>
      </c>
      <c r="BI394" s="18">
        <v>3.1112629832979331E-2</v>
      </c>
      <c r="BJ394" s="18">
        <v>9.1972783922557089E-2</v>
      </c>
      <c r="BL394" s="18">
        <v>1.267896867197503E-2</v>
      </c>
      <c r="BM394" s="18">
        <v>4.0514859949843503E-2</v>
      </c>
      <c r="BN394" s="18">
        <v>9.8965473074386856E-2</v>
      </c>
      <c r="BO394" s="18">
        <v>9.2474479761050332E-2</v>
      </c>
      <c r="BP394" s="18">
        <v>6.4525392297616835E-2</v>
      </c>
      <c r="BQ394" s="18">
        <v>5.4847601892891673E-2</v>
      </c>
      <c r="BR394" s="18">
        <v>0.1023193695212645</v>
      </c>
      <c r="BS394" s="18">
        <v>5.6066876771186443E-2</v>
      </c>
      <c r="BU394" s="18">
        <v>9.1345590670128072E-3</v>
      </c>
      <c r="BV394" s="18">
        <v>3.7980607129662648E-2</v>
      </c>
      <c r="BW394" s="18">
        <v>6.0202619953173428E-2</v>
      </c>
      <c r="BX394" s="18">
        <v>0.1310950576227152</v>
      </c>
      <c r="BY394" s="18">
        <v>3.9038600244445443E-2</v>
      </c>
      <c r="BZ394" s="18">
        <v>8.497078447146815E-2</v>
      </c>
      <c r="CA394" s="18">
        <v>6.3423742847942832E-2</v>
      </c>
      <c r="CB394" s="18">
        <v>7.0638209527250043E-2</v>
      </c>
      <c r="CC394" s="18">
        <v>8.055284445024706E-2</v>
      </c>
    </row>
    <row r="396" spans="2:81" ht="87" x14ac:dyDescent="0.35">
      <c r="B396" s="14" t="s">
        <v>134</v>
      </c>
    </row>
    <row r="397" spans="2:81" x14ac:dyDescent="0.35">
      <c r="B397" s="15" t="s">
        <v>17</v>
      </c>
    </row>
    <row r="398" spans="2:81" x14ac:dyDescent="0.35">
      <c r="B398" s="11" t="s">
        <v>95</v>
      </c>
      <c r="C398" s="16">
        <v>1906</v>
      </c>
      <c r="D398" s="16">
        <v>245</v>
      </c>
      <c r="E398" s="16">
        <v>322</v>
      </c>
      <c r="F398" s="16">
        <v>330</v>
      </c>
      <c r="G398" s="16">
        <v>336</v>
      </c>
      <c r="H398" s="16">
        <v>276</v>
      </c>
      <c r="I398" s="16">
        <v>397</v>
      </c>
      <c r="K398" s="16">
        <v>942</v>
      </c>
      <c r="L398" s="16">
        <v>959</v>
      </c>
      <c r="N398" s="16">
        <v>158</v>
      </c>
      <c r="O398" s="16">
        <v>63</v>
      </c>
      <c r="P398" s="16">
        <v>96</v>
      </c>
      <c r="Q398" s="16">
        <v>78</v>
      </c>
      <c r="R398" s="16">
        <v>211</v>
      </c>
      <c r="S398" s="16">
        <v>156</v>
      </c>
      <c r="T398" s="16">
        <v>138</v>
      </c>
      <c r="U398" s="16">
        <v>178</v>
      </c>
      <c r="V398" s="16">
        <v>270</v>
      </c>
      <c r="W398" s="16">
        <v>232</v>
      </c>
      <c r="X398" s="16">
        <v>160</v>
      </c>
      <c r="Y398" s="16">
        <v>166</v>
      </c>
      <c r="AA398" s="16">
        <v>527</v>
      </c>
      <c r="AB398" s="16">
        <v>481</v>
      </c>
      <c r="AC398" s="16">
        <v>429</v>
      </c>
      <c r="AD398" s="16">
        <v>463</v>
      </c>
      <c r="AF398" s="16">
        <v>27</v>
      </c>
      <c r="AG398" s="16">
        <v>98</v>
      </c>
      <c r="AH398" s="16">
        <v>113</v>
      </c>
      <c r="AI398" s="16">
        <v>112</v>
      </c>
      <c r="AJ398" s="16">
        <v>174</v>
      </c>
      <c r="AK398" s="16">
        <v>207</v>
      </c>
      <c r="AL398" s="16">
        <v>170</v>
      </c>
      <c r="AM398" s="16">
        <v>133</v>
      </c>
      <c r="AN398" s="16">
        <v>100</v>
      </c>
      <c r="AO398" s="16">
        <v>131</v>
      </c>
      <c r="AP398" s="16">
        <v>193</v>
      </c>
      <c r="AQ398" s="16">
        <v>93</v>
      </c>
      <c r="AR398" s="16">
        <v>79</v>
      </c>
      <c r="AS398" s="16">
        <v>47</v>
      </c>
      <c r="AT398" s="16">
        <v>48</v>
      </c>
      <c r="AU398" s="16">
        <v>122</v>
      </c>
      <c r="AV398" s="16">
        <v>59</v>
      </c>
      <c r="AX398" s="16">
        <v>1557</v>
      </c>
      <c r="AY398" s="16">
        <v>338</v>
      </c>
      <c r="BA398" s="16">
        <v>1221</v>
      </c>
      <c r="BB398" s="16">
        <v>685</v>
      </c>
      <c r="BD398" s="16">
        <v>474</v>
      </c>
      <c r="BE398" s="16">
        <v>416</v>
      </c>
      <c r="BF398" s="16">
        <v>224</v>
      </c>
      <c r="BG398" s="16">
        <v>439</v>
      </c>
      <c r="BH398" s="16">
        <v>242</v>
      </c>
      <c r="BI398" s="16">
        <v>51</v>
      </c>
      <c r="BJ398" s="16">
        <v>60</v>
      </c>
      <c r="BL398" s="16">
        <v>334</v>
      </c>
      <c r="BM398" s="16">
        <v>619</v>
      </c>
      <c r="BN398" s="16">
        <v>136</v>
      </c>
      <c r="BO398" s="16">
        <v>105</v>
      </c>
      <c r="BP398" s="16">
        <v>257</v>
      </c>
      <c r="BQ398" s="16">
        <v>42</v>
      </c>
      <c r="BR398" s="16">
        <v>49</v>
      </c>
      <c r="BS398" s="16">
        <v>364</v>
      </c>
      <c r="BU398" s="16">
        <v>279</v>
      </c>
      <c r="BV398" s="16">
        <v>479</v>
      </c>
      <c r="BW398" s="16">
        <v>122</v>
      </c>
      <c r="BX398" s="16">
        <v>151</v>
      </c>
      <c r="BY398" s="16">
        <v>421</v>
      </c>
      <c r="BZ398" s="16">
        <v>64</v>
      </c>
      <c r="CA398" s="16">
        <v>123</v>
      </c>
      <c r="CB398" s="16">
        <v>156</v>
      </c>
      <c r="CC398" s="16">
        <v>111</v>
      </c>
    </row>
    <row r="399" spans="2:81" x14ac:dyDescent="0.35">
      <c r="B399" s="12" t="s">
        <v>96</v>
      </c>
      <c r="C399" s="16">
        <v>1910</v>
      </c>
      <c r="D399" s="16">
        <v>202</v>
      </c>
      <c r="E399" s="16">
        <v>325</v>
      </c>
      <c r="F399" s="16">
        <v>324</v>
      </c>
      <c r="G399" s="16">
        <v>294</v>
      </c>
      <c r="H399" s="16">
        <v>309</v>
      </c>
      <c r="I399" s="16">
        <v>457</v>
      </c>
      <c r="K399" s="16">
        <v>921</v>
      </c>
      <c r="L399" s="16">
        <v>983</v>
      </c>
      <c r="N399" s="16">
        <v>157</v>
      </c>
      <c r="O399" s="16">
        <v>52</v>
      </c>
      <c r="P399" s="16">
        <v>89</v>
      </c>
      <c r="Q399" s="16">
        <v>77</v>
      </c>
      <c r="R399" s="16">
        <v>212</v>
      </c>
      <c r="S399" s="16">
        <v>155</v>
      </c>
      <c r="T399" s="16">
        <v>140</v>
      </c>
      <c r="U399" s="16">
        <v>167</v>
      </c>
      <c r="V399" s="16">
        <v>248</v>
      </c>
      <c r="W399" s="16">
        <v>264</v>
      </c>
      <c r="X399" s="16">
        <v>165</v>
      </c>
      <c r="Y399" s="16">
        <v>180</v>
      </c>
      <c r="AA399" s="16">
        <v>514</v>
      </c>
      <c r="AB399" s="16">
        <v>496</v>
      </c>
      <c r="AC399" s="16">
        <v>419</v>
      </c>
      <c r="AD399" s="16">
        <v>477</v>
      </c>
      <c r="AF399" s="16">
        <v>25</v>
      </c>
      <c r="AG399" s="16">
        <v>96</v>
      </c>
      <c r="AH399" s="16">
        <v>115</v>
      </c>
      <c r="AI399" s="16">
        <v>117</v>
      </c>
      <c r="AJ399" s="16">
        <v>175</v>
      </c>
      <c r="AK399" s="16">
        <v>213</v>
      </c>
      <c r="AL399" s="16">
        <v>169</v>
      </c>
      <c r="AM399" s="16">
        <v>134</v>
      </c>
      <c r="AN399" s="16">
        <v>99</v>
      </c>
      <c r="AO399" s="16">
        <v>131</v>
      </c>
      <c r="AP399" s="16">
        <v>193</v>
      </c>
      <c r="AQ399" s="16">
        <v>94</v>
      </c>
      <c r="AR399" s="16">
        <v>79</v>
      </c>
      <c r="AS399" s="16">
        <v>46</v>
      </c>
      <c r="AT399" s="16">
        <v>46</v>
      </c>
      <c r="AU399" s="16">
        <v>118</v>
      </c>
      <c r="AV399" s="16">
        <v>59</v>
      </c>
      <c r="AX399" s="16">
        <v>1583</v>
      </c>
      <c r="AY399" s="16">
        <v>316</v>
      </c>
      <c r="BA399" s="16">
        <v>1241</v>
      </c>
      <c r="BB399" s="16">
        <v>669</v>
      </c>
      <c r="BD399" s="16">
        <v>490</v>
      </c>
      <c r="BE399" s="16">
        <v>410</v>
      </c>
      <c r="BF399" s="16">
        <v>226</v>
      </c>
      <c r="BG399" s="16">
        <v>430</v>
      </c>
      <c r="BH399" s="16">
        <v>237</v>
      </c>
      <c r="BI399" s="16">
        <v>51</v>
      </c>
      <c r="BJ399" s="16">
        <v>65</v>
      </c>
      <c r="BL399" s="16">
        <v>349</v>
      </c>
      <c r="BM399" s="16">
        <v>614</v>
      </c>
      <c r="BN399" s="16">
        <v>143</v>
      </c>
      <c r="BO399" s="16">
        <v>101</v>
      </c>
      <c r="BP399" s="16">
        <v>257</v>
      </c>
      <c r="BQ399" s="16">
        <v>42</v>
      </c>
      <c r="BR399" s="16">
        <v>47</v>
      </c>
      <c r="BS399" s="16">
        <v>356</v>
      </c>
      <c r="BU399" s="16">
        <v>288</v>
      </c>
      <c r="BV399" s="16">
        <v>472</v>
      </c>
      <c r="BW399" s="16">
        <v>126</v>
      </c>
      <c r="BX399" s="16">
        <v>142</v>
      </c>
      <c r="BY399" s="16">
        <v>432</v>
      </c>
      <c r="BZ399" s="16">
        <v>64</v>
      </c>
      <c r="CA399" s="16">
        <v>123</v>
      </c>
      <c r="CB399" s="16">
        <v>159</v>
      </c>
      <c r="CC399" s="16">
        <v>106</v>
      </c>
    </row>
    <row r="400" spans="2:81" x14ac:dyDescent="0.35">
      <c r="B400" s="14" t="s">
        <v>117</v>
      </c>
      <c r="C400" s="18">
        <v>0.5967316740164994</v>
      </c>
      <c r="D400" s="18">
        <v>0.5467557803020533</v>
      </c>
      <c r="E400" s="18">
        <v>0.65069185593354018</v>
      </c>
      <c r="F400" s="18">
        <v>0.6435162027663377</v>
      </c>
      <c r="G400" s="18">
        <v>0.59722274223610528</v>
      </c>
      <c r="H400" s="18">
        <v>0.59659523453890961</v>
      </c>
      <c r="I400" s="18">
        <v>0.54705685619268196</v>
      </c>
      <c r="K400" s="18">
        <v>0.57179814096055259</v>
      </c>
      <c r="L400" s="18">
        <v>0.62001307278423923</v>
      </c>
      <c r="N400" s="18">
        <v>0.61118895811367158</v>
      </c>
      <c r="O400" s="18">
        <v>0.55068064615652246</v>
      </c>
      <c r="P400" s="18">
        <v>0.60732259699750812</v>
      </c>
      <c r="Q400" s="18">
        <v>0.56652564789459181</v>
      </c>
      <c r="R400" s="18">
        <v>0.66441860850037893</v>
      </c>
      <c r="S400" s="18">
        <v>0.55642840369231561</v>
      </c>
      <c r="T400" s="18">
        <v>0.60174899439157836</v>
      </c>
      <c r="U400" s="18">
        <v>0.62463837985192894</v>
      </c>
      <c r="V400" s="18">
        <v>0.61988754334665586</v>
      </c>
      <c r="W400" s="18">
        <v>0.56135418001590054</v>
      </c>
      <c r="X400" s="18">
        <v>0.58154245190483145</v>
      </c>
      <c r="Y400" s="18">
        <v>0.56420821265097021</v>
      </c>
      <c r="AA400" s="18">
        <v>0.64219940957734112</v>
      </c>
      <c r="AB400" s="18">
        <v>0.60733161011494552</v>
      </c>
      <c r="AC400" s="18">
        <v>0.58242381601693816</v>
      </c>
      <c r="AD400" s="18">
        <v>0.55151953520201102</v>
      </c>
      <c r="AF400" s="18">
        <v>0.52887411980816335</v>
      </c>
      <c r="AG400" s="18">
        <v>0.4886774734912207</v>
      </c>
      <c r="AH400" s="18">
        <v>0.64655142805736832</v>
      </c>
      <c r="AI400" s="18">
        <v>0.61033504286904128</v>
      </c>
      <c r="AJ400" s="18">
        <v>0.57018447206877676</v>
      </c>
      <c r="AK400" s="18">
        <v>0.58558530034493272</v>
      </c>
      <c r="AL400" s="18">
        <v>0.56634768908127353</v>
      </c>
      <c r="AM400" s="18">
        <v>0.54293512284339185</v>
      </c>
      <c r="AN400" s="18">
        <v>0.6157790721173968</v>
      </c>
      <c r="AO400" s="18">
        <v>0.61481082750105964</v>
      </c>
      <c r="AP400" s="18">
        <v>0.61284771548141581</v>
      </c>
      <c r="AQ400" s="18">
        <v>0.63774520596794559</v>
      </c>
      <c r="AR400" s="18">
        <v>0.67654979320022735</v>
      </c>
      <c r="AS400" s="18">
        <v>0.59142644693504665</v>
      </c>
      <c r="AT400" s="18">
        <v>0.5693273448284788</v>
      </c>
      <c r="AU400" s="18">
        <v>0.74279252115410555</v>
      </c>
      <c r="AV400" s="18">
        <v>0.44069477345020602</v>
      </c>
      <c r="AX400" s="18">
        <v>0.59415319034472036</v>
      </c>
      <c r="AY400" s="18">
        <v>0.61678036201100561</v>
      </c>
      <c r="BA400" s="18">
        <v>0.61502031495134901</v>
      </c>
      <c r="BB400" s="18">
        <v>0.56280007824443867</v>
      </c>
      <c r="BD400" s="18">
        <v>0.58870726061315093</v>
      </c>
      <c r="BE400" s="18">
        <v>0.63065824142148119</v>
      </c>
      <c r="BF400" s="18">
        <v>0.48742658683437101</v>
      </c>
      <c r="BG400" s="18">
        <v>0.61172361572106393</v>
      </c>
      <c r="BH400" s="18">
        <v>0.65934702955148028</v>
      </c>
      <c r="BI400" s="18">
        <v>0.69260475187118886</v>
      </c>
      <c r="BJ400" s="18">
        <v>0.41883268488944442</v>
      </c>
      <c r="BL400" s="18">
        <v>0.59942277080445705</v>
      </c>
      <c r="BM400" s="18">
        <v>0.66960215684225799</v>
      </c>
      <c r="BN400" s="18">
        <v>0.44982305667018951</v>
      </c>
      <c r="BO400" s="18">
        <v>0.58521992045611348</v>
      </c>
      <c r="BP400" s="18">
        <v>0.60290226638198785</v>
      </c>
      <c r="BQ400" s="18">
        <v>0.54719827383121311</v>
      </c>
      <c r="BR400" s="18">
        <v>0.51099686730091443</v>
      </c>
      <c r="BS400" s="18">
        <v>0.5433796810298801</v>
      </c>
      <c r="BU400" s="18">
        <v>0.64960218007398673</v>
      </c>
      <c r="BV400" s="18">
        <v>0.65358969142759715</v>
      </c>
      <c r="BW400" s="18">
        <v>0.56284413463586236</v>
      </c>
      <c r="BX400" s="18">
        <v>0.54368309253822744</v>
      </c>
      <c r="BY400" s="18">
        <v>0.62329230459549578</v>
      </c>
      <c r="BZ400" s="18">
        <v>0.56500372424628043</v>
      </c>
      <c r="CA400" s="18">
        <v>0.47850465010640231</v>
      </c>
      <c r="CB400" s="18">
        <v>0.46734534818871631</v>
      </c>
      <c r="CC400" s="18">
        <v>0.55297454047728278</v>
      </c>
    </row>
    <row r="401" spans="2:81" x14ac:dyDescent="0.35">
      <c r="B401" s="14" t="s">
        <v>118</v>
      </c>
      <c r="C401" s="18">
        <v>0.1180528292339061</v>
      </c>
      <c r="D401" s="18">
        <v>0.1601286341527566</v>
      </c>
      <c r="E401" s="18">
        <v>9.0285593588445331E-2</v>
      </c>
      <c r="F401" s="18">
        <v>7.6335320753497249E-2</v>
      </c>
      <c r="G401" s="18">
        <v>0.1112820579456594</v>
      </c>
      <c r="H401" s="18">
        <v>0.1173076020962284</v>
      </c>
      <c r="I401" s="18">
        <v>0.15364023369595839</v>
      </c>
      <c r="K401" s="18">
        <v>0.1204454704336196</v>
      </c>
      <c r="L401" s="18">
        <v>0.114482792484461</v>
      </c>
      <c r="N401" s="18">
        <v>9.7699980510679352E-2</v>
      </c>
      <c r="O401" s="18">
        <v>0.14164857114244031</v>
      </c>
      <c r="P401" s="18">
        <v>0.10847859494300389</v>
      </c>
      <c r="Q401" s="18">
        <v>0.1399271119838566</v>
      </c>
      <c r="R401" s="18">
        <v>8.3949104101657748E-2</v>
      </c>
      <c r="S401" s="18">
        <v>0.1188069315996019</v>
      </c>
      <c r="T401" s="18">
        <v>0.1078888555240281</v>
      </c>
      <c r="U401" s="18">
        <v>0.10620619122321941</v>
      </c>
      <c r="V401" s="18">
        <v>0.12617733428509451</v>
      </c>
      <c r="W401" s="18">
        <v>0.13121187588601299</v>
      </c>
      <c r="X401" s="18">
        <v>0.1226761433953642</v>
      </c>
      <c r="Y401" s="18">
        <v>0.1480472302942058</v>
      </c>
      <c r="AA401" s="18">
        <v>8.1044049020393902E-2</v>
      </c>
      <c r="AB401" s="18">
        <v>0.1513014031283739</v>
      </c>
      <c r="AC401" s="18">
        <v>9.3931966460528024E-2</v>
      </c>
      <c r="AD401" s="18">
        <v>0.14401981709396791</v>
      </c>
      <c r="AF401" s="18">
        <v>0.1134697996213018</v>
      </c>
      <c r="AG401" s="18">
        <v>0.19945964139471359</v>
      </c>
      <c r="AH401" s="18">
        <v>0.13285974152285421</v>
      </c>
      <c r="AI401" s="18">
        <v>5.026832336347857E-2</v>
      </c>
      <c r="AJ401" s="18">
        <v>0.1109635596532762</v>
      </c>
      <c r="AK401" s="18">
        <v>0.1305048366564581</v>
      </c>
      <c r="AL401" s="18">
        <v>0.13195658321442069</v>
      </c>
      <c r="AM401" s="18">
        <v>0.16924938785911239</v>
      </c>
      <c r="AN401" s="18">
        <v>0.1218767728134721</v>
      </c>
      <c r="AO401" s="18">
        <v>9.0650249303747349E-2</v>
      </c>
      <c r="AP401" s="18">
        <v>0.10523163295548429</v>
      </c>
      <c r="AQ401" s="18">
        <v>0.1061168512293774</v>
      </c>
      <c r="AR401" s="18">
        <v>9.9947237096177977E-2</v>
      </c>
      <c r="AS401" s="18">
        <v>0.17514185729644829</v>
      </c>
      <c r="AT401" s="18">
        <v>6.8736264515883744E-2</v>
      </c>
      <c r="AU401" s="18">
        <v>7.3174721265918535E-2</v>
      </c>
      <c r="AV401" s="18">
        <v>0.13669700677925881</v>
      </c>
      <c r="AX401" s="18">
        <v>0.11783495431572739</v>
      </c>
      <c r="AY401" s="18">
        <v>0.1196998741355948</v>
      </c>
      <c r="BA401" s="18">
        <v>0.1159432012646523</v>
      </c>
      <c r="BB401" s="18">
        <v>0.1219669004728329</v>
      </c>
      <c r="BD401" s="18">
        <v>0.1062640166479483</v>
      </c>
      <c r="BE401" s="18">
        <v>0.1089506158677425</v>
      </c>
      <c r="BF401" s="18">
        <v>0.16794720948109451</v>
      </c>
      <c r="BG401" s="18">
        <v>0.1093757127547258</v>
      </c>
      <c r="BH401" s="18">
        <v>0.1233505141584695</v>
      </c>
      <c r="BI401" s="18">
        <v>5.4421701247883841E-2</v>
      </c>
      <c r="BJ401" s="18">
        <v>0.17942103497942241</v>
      </c>
      <c r="BL401" s="18">
        <v>0.129348957874349</v>
      </c>
      <c r="BM401" s="18">
        <v>9.8946352823229805E-2</v>
      </c>
      <c r="BN401" s="18">
        <v>0.13934751010594959</v>
      </c>
      <c r="BO401" s="18">
        <v>0.121155042645574</v>
      </c>
      <c r="BP401" s="18">
        <v>9.3969582791600489E-2</v>
      </c>
      <c r="BQ401" s="18">
        <v>0.19096537290303661</v>
      </c>
      <c r="BR401" s="18">
        <v>0.15545752312410829</v>
      </c>
      <c r="BS401" s="18">
        <v>0.13437847317416701</v>
      </c>
      <c r="BU401" s="18">
        <v>0.1141534111879141</v>
      </c>
      <c r="BV401" s="18">
        <v>0.1005577659577153</v>
      </c>
      <c r="BW401" s="18">
        <v>0.1477593572861727</v>
      </c>
      <c r="BX401" s="18">
        <v>0.17724245198739419</v>
      </c>
      <c r="BY401" s="18">
        <v>9.1569797976902609E-2</v>
      </c>
      <c r="BZ401" s="18">
        <v>0.19057047861176721</v>
      </c>
      <c r="CA401" s="18">
        <v>0.1033475614402164</v>
      </c>
      <c r="CB401" s="18">
        <v>0.12426823898557671</v>
      </c>
      <c r="CC401" s="18">
        <v>0.1640127084185613</v>
      </c>
    </row>
    <row r="403" spans="2:81" ht="87" x14ac:dyDescent="0.35">
      <c r="B403" s="14" t="s">
        <v>134</v>
      </c>
    </row>
    <row r="404" spans="2:81" x14ac:dyDescent="0.35">
      <c r="B404" s="15" t="s">
        <v>17</v>
      </c>
    </row>
    <row r="405" spans="2:81" x14ac:dyDescent="0.35">
      <c r="B405" s="11" t="s">
        <v>95</v>
      </c>
      <c r="C405" s="16">
        <v>1906</v>
      </c>
      <c r="D405" s="16">
        <v>245</v>
      </c>
      <c r="E405" s="16">
        <v>322</v>
      </c>
      <c r="F405" s="16">
        <v>330</v>
      </c>
      <c r="G405" s="16">
        <v>336</v>
      </c>
      <c r="H405" s="16">
        <v>276</v>
      </c>
      <c r="I405" s="16">
        <v>397</v>
      </c>
      <c r="K405" s="16">
        <v>942</v>
      </c>
      <c r="L405" s="16">
        <v>959</v>
      </c>
      <c r="N405" s="16">
        <v>158</v>
      </c>
      <c r="O405" s="16">
        <v>63</v>
      </c>
      <c r="P405" s="16">
        <v>96</v>
      </c>
      <c r="Q405" s="16">
        <v>78</v>
      </c>
      <c r="R405" s="16">
        <v>211</v>
      </c>
      <c r="S405" s="16">
        <v>156</v>
      </c>
      <c r="T405" s="16">
        <v>138</v>
      </c>
      <c r="U405" s="16">
        <v>178</v>
      </c>
      <c r="V405" s="16">
        <v>270</v>
      </c>
      <c r="W405" s="16">
        <v>232</v>
      </c>
      <c r="X405" s="16">
        <v>160</v>
      </c>
      <c r="Y405" s="16">
        <v>166</v>
      </c>
      <c r="AA405" s="16">
        <v>527</v>
      </c>
      <c r="AB405" s="16">
        <v>481</v>
      </c>
      <c r="AC405" s="16">
        <v>429</v>
      </c>
      <c r="AD405" s="16">
        <v>463</v>
      </c>
      <c r="AF405" s="16">
        <v>27</v>
      </c>
      <c r="AG405" s="16">
        <v>98</v>
      </c>
      <c r="AH405" s="16">
        <v>113</v>
      </c>
      <c r="AI405" s="16">
        <v>112</v>
      </c>
      <c r="AJ405" s="16">
        <v>174</v>
      </c>
      <c r="AK405" s="16">
        <v>207</v>
      </c>
      <c r="AL405" s="16">
        <v>170</v>
      </c>
      <c r="AM405" s="16">
        <v>133</v>
      </c>
      <c r="AN405" s="16">
        <v>100</v>
      </c>
      <c r="AO405" s="16">
        <v>131</v>
      </c>
      <c r="AP405" s="16">
        <v>193</v>
      </c>
      <c r="AQ405" s="16">
        <v>93</v>
      </c>
      <c r="AR405" s="16">
        <v>79</v>
      </c>
      <c r="AS405" s="16">
        <v>47</v>
      </c>
      <c r="AT405" s="16">
        <v>48</v>
      </c>
      <c r="AU405" s="16">
        <v>122</v>
      </c>
      <c r="AV405" s="16">
        <v>59</v>
      </c>
      <c r="AX405" s="16">
        <v>1557</v>
      </c>
      <c r="AY405" s="16">
        <v>338</v>
      </c>
      <c r="BA405" s="16">
        <v>1221</v>
      </c>
      <c r="BB405" s="16">
        <v>685</v>
      </c>
      <c r="BD405" s="16">
        <v>474</v>
      </c>
      <c r="BE405" s="16">
        <v>416</v>
      </c>
      <c r="BF405" s="16">
        <v>224</v>
      </c>
      <c r="BG405" s="16">
        <v>439</v>
      </c>
      <c r="BH405" s="16">
        <v>242</v>
      </c>
      <c r="BI405" s="16">
        <v>51</v>
      </c>
      <c r="BJ405" s="16">
        <v>60</v>
      </c>
      <c r="BL405" s="16">
        <v>334</v>
      </c>
      <c r="BM405" s="16">
        <v>619</v>
      </c>
      <c r="BN405" s="16">
        <v>136</v>
      </c>
      <c r="BO405" s="16">
        <v>105</v>
      </c>
      <c r="BP405" s="16">
        <v>257</v>
      </c>
      <c r="BQ405" s="16">
        <v>42</v>
      </c>
      <c r="BR405" s="16">
        <v>49</v>
      </c>
      <c r="BS405" s="16">
        <v>364</v>
      </c>
      <c r="BU405" s="16">
        <v>279</v>
      </c>
      <c r="BV405" s="16">
        <v>479</v>
      </c>
      <c r="BW405" s="16">
        <v>122</v>
      </c>
      <c r="BX405" s="16">
        <v>151</v>
      </c>
      <c r="BY405" s="16">
        <v>421</v>
      </c>
      <c r="BZ405" s="16">
        <v>64</v>
      </c>
      <c r="CA405" s="16">
        <v>123</v>
      </c>
      <c r="CB405" s="16">
        <v>156</v>
      </c>
      <c r="CC405" s="16">
        <v>111</v>
      </c>
    </row>
    <row r="406" spans="2:81" x14ac:dyDescent="0.35">
      <c r="B406" s="12" t="s">
        <v>96</v>
      </c>
      <c r="C406" s="16">
        <v>1910</v>
      </c>
      <c r="D406" s="16">
        <v>202</v>
      </c>
      <c r="E406" s="16">
        <v>325</v>
      </c>
      <c r="F406" s="16">
        <v>324</v>
      </c>
      <c r="G406" s="16">
        <v>294</v>
      </c>
      <c r="H406" s="16">
        <v>309</v>
      </c>
      <c r="I406" s="16">
        <v>457</v>
      </c>
      <c r="K406" s="16">
        <v>921</v>
      </c>
      <c r="L406" s="16">
        <v>983</v>
      </c>
      <c r="N406" s="16">
        <v>157</v>
      </c>
      <c r="O406" s="16">
        <v>52</v>
      </c>
      <c r="P406" s="16">
        <v>89</v>
      </c>
      <c r="Q406" s="16">
        <v>77</v>
      </c>
      <c r="R406" s="16">
        <v>212</v>
      </c>
      <c r="S406" s="16">
        <v>155</v>
      </c>
      <c r="T406" s="16">
        <v>140</v>
      </c>
      <c r="U406" s="16">
        <v>167</v>
      </c>
      <c r="V406" s="16">
        <v>248</v>
      </c>
      <c r="W406" s="16">
        <v>264</v>
      </c>
      <c r="X406" s="16">
        <v>165</v>
      </c>
      <c r="Y406" s="16">
        <v>180</v>
      </c>
      <c r="AA406" s="16">
        <v>514</v>
      </c>
      <c r="AB406" s="16">
        <v>496</v>
      </c>
      <c r="AC406" s="16">
        <v>419</v>
      </c>
      <c r="AD406" s="16">
        <v>477</v>
      </c>
      <c r="AF406" s="16">
        <v>25</v>
      </c>
      <c r="AG406" s="16">
        <v>96</v>
      </c>
      <c r="AH406" s="16">
        <v>115</v>
      </c>
      <c r="AI406" s="16">
        <v>117</v>
      </c>
      <c r="AJ406" s="16">
        <v>175</v>
      </c>
      <c r="AK406" s="16">
        <v>213</v>
      </c>
      <c r="AL406" s="16">
        <v>169</v>
      </c>
      <c r="AM406" s="16">
        <v>134</v>
      </c>
      <c r="AN406" s="16">
        <v>99</v>
      </c>
      <c r="AO406" s="16">
        <v>131</v>
      </c>
      <c r="AP406" s="16">
        <v>193</v>
      </c>
      <c r="AQ406" s="16">
        <v>94</v>
      </c>
      <c r="AR406" s="16">
        <v>79</v>
      </c>
      <c r="AS406" s="16">
        <v>46</v>
      </c>
      <c r="AT406" s="16">
        <v>46</v>
      </c>
      <c r="AU406" s="16">
        <v>118</v>
      </c>
      <c r="AV406" s="16">
        <v>59</v>
      </c>
      <c r="AX406" s="16">
        <v>1583</v>
      </c>
      <c r="AY406" s="16">
        <v>316</v>
      </c>
      <c r="BA406" s="16">
        <v>1241</v>
      </c>
      <c r="BB406" s="16">
        <v>669</v>
      </c>
      <c r="BD406" s="16">
        <v>490</v>
      </c>
      <c r="BE406" s="16">
        <v>410</v>
      </c>
      <c r="BF406" s="16">
        <v>226</v>
      </c>
      <c r="BG406" s="16">
        <v>430</v>
      </c>
      <c r="BH406" s="16">
        <v>237</v>
      </c>
      <c r="BI406" s="16">
        <v>51</v>
      </c>
      <c r="BJ406" s="16">
        <v>65</v>
      </c>
      <c r="BL406" s="16">
        <v>349</v>
      </c>
      <c r="BM406" s="16">
        <v>614</v>
      </c>
      <c r="BN406" s="16">
        <v>143</v>
      </c>
      <c r="BO406" s="16">
        <v>101</v>
      </c>
      <c r="BP406" s="16">
        <v>257</v>
      </c>
      <c r="BQ406" s="16">
        <v>42</v>
      </c>
      <c r="BR406" s="16">
        <v>47</v>
      </c>
      <c r="BS406" s="16">
        <v>356</v>
      </c>
      <c r="BU406" s="16">
        <v>288</v>
      </c>
      <c r="BV406" s="16">
        <v>472</v>
      </c>
      <c r="BW406" s="16">
        <v>126</v>
      </c>
      <c r="BX406" s="16">
        <v>142</v>
      </c>
      <c r="BY406" s="16">
        <v>432</v>
      </c>
      <c r="BZ406" s="16">
        <v>64</v>
      </c>
      <c r="CA406" s="16">
        <v>123</v>
      </c>
      <c r="CB406" s="16">
        <v>159</v>
      </c>
      <c r="CC406" s="16">
        <v>106</v>
      </c>
    </row>
    <row r="407" spans="2:81" x14ac:dyDescent="0.35">
      <c r="B407" s="14" t="s">
        <v>117</v>
      </c>
      <c r="C407" s="18">
        <v>0.61031703366907863</v>
      </c>
      <c r="D407" s="18">
        <v>0.55967503408819397</v>
      </c>
      <c r="E407" s="18">
        <v>0.69110797628945253</v>
      </c>
      <c r="F407" s="18">
        <v>0.66921686602472608</v>
      </c>
      <c r="G407" s="18">
        <v>0.66097000607001011</v>
      </c>
      <c r="H407" s="18">
        <v>0.62039257996348895</v>
      </c>
      <c r="I407" s="18">
        <v>0.49408675645691902</v>
      </c>
      <c r="K407" s="18">
        <v>0.59813741801212261</v>
      </c>
      <c r="L407" s="18">
        <v>0.62172460629020543</v>
      </c>
      <c r="N407" s="18">
        <v>0.66012599753900203</v>
      </c>
      <c r="O407" s="18">
        <v>0.64925561152872113</v>
      </c>
      <c r="P407" s="18">
        <v>0.60240374431288701</v>
      </c>
      <c r="Q407" s="18">
        <v>0.54673801470719918</v>
      </c>
      <c r="R407" s="18">
        <v>0.6421473690530477</v>
      </c>
      <c r="S407" s="18">
        <v>0.5800294801871424</v>
      </c>
      <c r="T407" s="18">
        <v>0.65067797544827355</v>
      </c>
      <c r="U407" s="18">
        <v>0.57577445121205506</v>
      </c>
      <c r="V407" s="18">
        <v>0.67512976355022924</v>
      </c>
      <c r="W407" s="18">
        <v>0.52924728289211898</v>
      </c>
      <c r="X407" s="18">
        <v>0.60899614221138987</v>
      </c>
      <c r="Y407" s="18">
        <v>0.6067968668051662</v>
      </c>
      <c r="AA407" s="18">
        <v>0.62345716430374087</v>
      </c>
      <c r="AB407" s="18">
        <v>0.59776523278978599</v>
      </c>
      <c r="AC407" s="18">
        <v>0.62963479832403835</v>
      </c>
      <c r="AD407" s="18">
        <v>0.59215031069602708</v>
      </c>
      <c r="AF407" s="18">
        <v>0.60072775274213419</v>
      </c>
      <c r="AG407" s="18">
        <v>0.56858110593328881</v>
      </c>
      <c r="AH407" s="18">
        <v>0.65212055323367668</v>
      </c>
      <c r="AI407" s="18">
        <v>0.51338454609478434</v>
      </c>
      <c r="AJ407" s="18">
        <v>0.59436714230175891</v>
      </c>
      <c r="AK407" s="18">
        <v>0.61744797894489412</v>
      </c>
      <c r="AL407" s="18">
        <v>0.61575631244759343</v>
      </c>
      <c r="AM407" s="18">
        <v>0.59826868766258778</v>
      </c>
      <c r="AN407" s="18">
        <v>0.50990939095922094</v>
      </c>
      <c r="AO407" s="18">
        <v>0.62414651261683485</v>
      </c>
      <c r="AP407" s="18">
        <v>0.57637658114309454</v>
      </c>
      <c r="AQ407" s="18">
        <v>0.61761166760177666</v>
      </c>
      <c r="AR407" s="18">
        <v>0.60711426388663692</v>
      </c>
      <c r="AS407" s="18">
        <v>0.6876147612804151</v>
      </c>
      <c r="AT407" s="18">
        <v>0.6203219106826976</v>
      </c>
      <c r="AU407" s="18">
        <v>0.77313216895316672</v>
      </c>
      <c r="AV407" s="18">
        <v>0.67575424443785248</v>
      </c>
      <c r="AX407" s="18">
        <v>0.59004170527458344</v>
      </c>
      <c r="AY407" s="18">
        <v>0.7080525917287358</v>
      </c>
      <c r="BA407" s="18">
        <v>0.62920280025807429</v>
      </c>
      <c r="BB407" s="18">
        <v>0.57527756846080369</v>
      </c>
      <c r="BD407" s="18">
        <v>0.64148653643401254</v>
      </c>
      <c r="BE407" s="18">
        <v>0.59279672737183531</v>
      </c>
      <c r="BF407" s="18">
        <v>0.53144925342111193</v>
      </c>
      <c r="BG407" s="18">
        <v>0.6222231759491893</v>
      </c>
      <c r="BH407" s="18">
        <v>0.66191109413731364</v>
      </c>
      <c r="BI407" s="18">
        <v>0.67637505422715782</v>
      </c>
      <c r="BJ407" s="18">
        <v>0.43980963471975448</v>
      </c>
      <c r="BL407" s="18">
        <v>0.60716195183727906</v>
      </c>
      <c r="BM407" s="18">
        <v>0.6802110403946211</v>
      </c>
      <c r="BN407" s="18">
        <v>0.53439237851550137</v>
      </c>
      <c r="BO407" s="18">
        <v>0.51640287998740342</v>
      </c>
      <c r="BP407" s="18">
        <v>0.62500842136591528</v>
      </c>
      <c r="BQ407" s="18">
        <v>0.53523845768771061</v>
      </c>
      <c r="BR407" s="18">
        <v>0.53413792701008755</v>
      </c>
      <c r="BS407" s="18">
        <v>0.55832208386106741</v>
      </c>
      <c r="BU407" s="18">
        <v>0.61471266792741242</v>
      </c>
      <c r="BV407" s="18">
        <v>0.69633493620470777</v>
      </c>
      <c r="BW407" s="18">
        <v>0.61107578654966188</v>
      </c>
      <c r="BX407" s="18">
        <v>0.50724793943137247</v>
      </c>
      <c r="BY407" s="18">
        <v>0.64750629627603251</v>
      </c>
      <c r="BZ407" s="18">
        <v>0.56978565332408104</v>
      </c>
      <c r="CA407" s="18">
        <v>0.54092711653341607</v>
      </c>
      <c r="CB407" s="18">
        <v>0.48494444983922791</v>
      </c>
      <c r="CC407" s="18">
        <v>0.49318443743120272</v>
      </c>
    </row>
    <row r="408" spans="2:81" x14ac:dyDescent="0.35">
      <c r="B408" s="14" t="s">
        <v>118</v>
      </c>
      <c r="C408" s="18">
        <v>8.9651019852070857E-2</v>
      </c>
      <c r="D408" s="18">
        <v>0.1668080796216353</v>
      </c>
      <c r="E408" s="18">
        <v>9.3148997913462372E-2</v>
      </c>
      <c r="F408" s="18">
        <v>8.6046286222909218E-2</v>
      </c>
      <c r="G408" s="18">
        <v>8.4005130377038495E-2</v>
      </c>
      <c r="H408" s="18">
        <v>6.072101104858546E-2</v>
      </c>
      <c r="I408" s="18">
        <v>7.8806704945238087E-2</v>
      </c>
      <c r="K408" s="18">
        <v>9.7275762919016517E-2</v>
      </c>
      <c r="L408" s="18">
        <v>8.1028810726484213E-2</v>
      </c>
      <c r="N408" s="18">
        <v>6.5426459985193419E-2</v>
      </c>
      <c r="O408" s="18">
        <v>0.10905254233249299</v>
      </c>
      <c r="P408" s="18">
        <v>0.1133969140935774</v>
      </c>
      <c r="Q408" s="18">
        <v>9.0666361461157016E-2</v>
      </c>
      <c r="R408" s="18">
        <v>0.1136199176012405</v>
      </c>
      <c r="S408" s="18">
        <v>4.7050058501990268E-2</v>
      </c>
      <c r="T408" s="18">
        <v>9.8441028815537596E-2</v>
      </c>
      <c r="U408" s="18">
        <v>8.6402755945954951E-2</v>
      </c>
      <c r="V408" s="18">
        <v>9.7555710607090923E-2</v>
      </c>
      <c r="W408" s="18">
        <v>9.2353086231225734E-2</v>
      </c>
      <c r="X408" s="18">
        <v>8.7719760864229834E-2</v>
      </c>
      <c r="Y408" s="18">
        <v>8.4547359898055952E-2</v>
      </c>
      <c r="AA408" s="18">
        <v>9.6433240718134666E-2</v>
      </c>
      <c r="AB408" s="18">
        <v>9.7749231167606573E-2</v>
      </c>
      <c r="AC408" s="18">
        <v>8.1319152888036997E-2</v>
      </c>
      <c r="AD408" s="18">
        <v>8.0498377411271582E-2</v>
      </c>
      <c r="AF408" s="18">
        <v>7.6890321270996653E-2</v>
      </c>
      <c r="AG408" s="18">
        <v>0.10462360675440741</v>
      </c>
      <c r="AH408" s="18">
        <v>6.1892886212707887E-2</v>
      </c>
      <c r="AI408" s="18">
        <v>5.3506328597485872E-2</v>
      </c>
      <c r="AJ408" s="18">
        <v>8.411963031714817E-2</v>
      </c>
      <c r="AK408" s="18">
        <v>9.0429725556409185E-2</v>
      </c>
      <c r="AL408" s="18">
        <v>5.6008130916351102E-2</v>
      </c>
      <c r="AM408" s="18">
        <v>0.11389527330375609</v>
      </c>
      <c r="AN408" s="18">
        <v>0.1001718664197684</v>
      </c>
      <c r="AO408" s="18">
        <v>0.14293896379261689</v>
      </c>
      <c r="AP408" s="18">
        <v>9.8159081238362048E-2</v>
      </c>
      <c r="AQ408" s="18">
        <v>6.9810855343479694E-2</v>
      </c>
      <c r="AR408" s="18">
        <v>7.1417739747014E-2</v>
      </c>
      <c r="AS408" s="18">
        <v>0.1508219418925886</v>
      </c>
      <c r="AT408" s="18">
        <v>7.9557996371730763E-2</v>
      </c>
      <c r="AU408" s="18">
        <v>8.2258936600525454E-2</v>
      </c>
      <c r="AV408" s="18">
        <v>0.1191921672442213</v>
      </c>
      <c r="AX408" s="18">
        <v>8.2264202719925961E-2</v>
      </c>
      <c r="AY408" s="18">
        <v>0.1235253488043538</v>
      </c>
      <c r="BA408" s="18">
        <v>7.6328417245899824E-2</v>
      </c>
      <c r="BB408" s="18">
        <v>0.1143689400012381</v>
      </c>
      <c r="BD408" s="18">
        <v>5.2885892446565178E-2</v>
      </c>
      <c r="BE408" s="18">
        <v>8.8408574669354478E-2</v>
      </c>
      <c r="BF408" s="18">
        <v>0.13799491605565831</v>
      </c>
      <c r="BG408" s="18">
        <v>9.3401374666610776E-2</v>
      </c>
      <c r="BH408" s="18">
        <v>0.1160598072478471</v>
      </c>
      <c r="BI408" s="18">
        <v>6.9960549201819919E-2</v>
      </c>
      <c r="BJ408" s="18">
        <v>0.1009832011151713</v>
      </c>
      <c r="BL408" s="18">
        <v>6.3333823715196205E-2</v>
      </c>
      <c r="BM408" s="18">
        <v>8.3706807777820358E-2</v>
      </c>
      <c r="BN408" s="18">
        <v>0.1234420662537206</v>
      </c>
      <c r="BO408" s="18">
        <v>0.121498976856283</v>
      </c>
      <c r="BP408" s="18">
        <v>8.1301911187452017E-2</v>
      </c>
      <c r="BQ408" s="18">
        <v>0.12912083307271741</v>
      </c>
      <c r="BR408" s="18">
        <v>0.1235251718510347</v>
      </c>
      <c r="BS408" s="18">
        <v>9.9997721868319872E-2</v>
      </c>
      <c r="BU408" s="18">
        <v>7.0272914580596813E-2</v>
      </c>
      <c r="BV408" s="18">
        <v>7.7644094797016283E-2</v>
      </c>
      <c r="BW408" s="18">
        <v>7.5348076589578414E-2</v>
      </c>
      <c r="BX408" s="18">
        <v>0.15591595609719069</v>
      </c>
      <c r="BY408" s="18">
        <v>6.0615963215506219E-2</v>
      </c>
      <c r="BZ408" s="18">
        <v>0.19794409018259021</v>
      </c>
      <c r="CA408" s="18">
        <v>9.2327687278984882E-2</v>
      </c>
      <c r="CB408" s="18">
        <v>9.3224496505263377E-2</v>
      </c>
      <c r="CC408" s="18">
        <v>0.16907029697151649</v>
      </c>
    </row>
    <row r="410" spans="2:81" ht="87" x14ac:dyDescent="0.35">
      <c r="B410" s="14" t="s">
        <v>134</v>
      </c>
    </row>
    <row r="411" spans="2:81" x14ac:dyDescent="0.35">
      <c r="B411" s="15" t="s">
        <v>17</v>
      </c>
    </row>
    <row r="412" spans="2:81" x14ac:dyDescent="0.35">
      <c r="B412" s="11" t="s">
        <v>95</v>
      </c>
      <c r="C412" s="16">
        <v>1906</v>
      </c>
      <c r="D412" s="16">
        <v>245</v>
      </c>
      <c r="E412" s="16">
        <v>322</v>
      </c>
      <c r="F412" s="16">
        <v>330</v>
      </c>
      <c r="G412" s="16">
        <v>336</v>
      </c>
      <c r="H412" s="16">
        <v>276</v>
      </c>
      <c r="I412" s="16">
        <v>397</v>
      </c>
      <c r="K412" s="16">
        <v>942</v>
      </c>
      <c r="L412" s="16">
        <v>959</v>
      </c>
      <c r="N412" s="16">
        <v>158</v>
      </c>
      <c r="O412" s="16">
        <v>63</v>
      </c>
      <c r="P412" s="16">
        <v>96</v>
      </c>
      <c r="Q412" s="16">
        <v>78</v>
      </c>
      <c r="R412" s="16">
        <v>211</v>
      </c>
      <c r="S412" s="16">
        <v>156</v>
      </c>
      <c r="T412" s="16">
        <v>138</v>
      </c>
      <c r="U412" s="16">
        <v>178</v>
      </c>
      <c r="V412" s="16">
        <v>270</v>
      </c>
      <c r="W412" s="16">
        <v>232</v>
      </c>
      <c r="X412" s="16">
        <v>160</v>
      </c>
      <c r="Y412" s="16">
        <v>166</v>
      </c>
      <c r="AA412" s="16">
        <v>527</v>
      </c>
      <c r="AB412" s="16">
        <v>481</v>
      </c>
      <c r="AC412" s="16">
        <v>429</v>
      </c>
      <c r="AD412" s="16">
        <v>463</v>
      </c>
      <c r="AF412" s="16">
        <v>27</v>
      </c>
      <c r="AG412" s="16">
        <v>98</v>
      </c>
      <c r="AH412" s="16">
        <v>113</v>
      </c>
      <c r="AI412" s="16">
        <v>112</v>
      </c>
      <c r="AJ412" s="16">
        <v>174</v>
      </c>
      <c r="AK412" s="16">
        <v>207</v>
      </c>
      <c r="AL412" s="16">
        <v>170</v>
      </c>
      <c r="AM412" s="16">
        <v>133</v>
      </c>
      <c r="AN412" s="16">
        <v>100</v>
      </c>
      <c r="AO412" s="16">
        <v>131</v>
      </c>
      <c r="AP412" s="16">
        <v>193</v>
      </c>
      <c r="AQ412" s="16">
        <v>93</v>
      </c>
      <c r="AR412" s="16">
        <v>79</v>
      </c>
      <c r="AS412" s="16">
        <v>47</v>
      </c>
      <c r="AT412" s="16">
        <v>48</v>
      </c>
      <c r="AU412" s="16">
        <v>122</v>
      </c>
      <c r="AV412" s="16">
        <v>59</v>
      </c>
      <c r="AX412" s="16">
        <v>1557</v>
      </c>
      <c r="AY412" s="16">
        <v>338</v>
      </c>
      <c r="BA412" s="16">
        <v>1221</v>
      </c>
      <c r="BB412" s="16">
        <v>685</v>
      </c>
      <c r="BD412" s="16">
        <v>474</v>
      </c>
      <c r="BE412" s="16">
        <v>416</v>
      </c>
      <c r="BF412" s="16">
        <v>224</v>
      </c>
      <c r="BG412" s="16">
        <v>439</v>
      </c>
      <c r="BH412" s="16">
        <v>242</v>
      </c>
      <c r="BI412" s="16">
        <v>51</v>
      </c>
      <c r="BJ412" s="16">
        <v>60</v>
      </c>
      <c r="BL412" s="16">
        <v>334</v>
      </c>
      <c r="BM412" s="16">
        <v>619</v>
      </c>
      <c r="BN412" s="16">
        <v>136</v>
      </c>
      <c r="BO412" s="16">
        <v>105</v>
      </c>
      <c r="BP412" s="16">
        <v>257</v>
      </c>
      <c r="BQ412" s="16">
        <v>42</v>
      </c>
      <c r="BR412" s="16">
        <v>49</v>
      </c>
      <c r="BS412" s="16">
        <v>364</v>
      </c>
      <c r="BU412" s="16">
        <v>279</v>
      </c>
      <c r="BV412" s="16">
        <v>479</v>
      </c>
      <c r="BW412" s="16">
        <v>122</v>
      </c>
      <c r="BX412" s="16">
        <v>151</v>
      </c>
      <c r="BY412" s="16">
        <v>421</v>
      </c>
      <c r="BZ412" s="16">
        <v>64</v>
      </c>
      <c r="CA412" s="16">
        <v>123</v>
      </c>
      <c r="CB412" s="16">
        <v>156</v>
      </c>
      <c r="CC412" s="16">
        <v>111</v>
      </c>
    </row>
    <row r="413" spans="2:81" x14ac:dyDescent="0.35">
      <c r="B413" s="12" t="s">
        <v>96</v>
      </c>
      <c r="C413" s="16">
        <v>1910</v>
      </c>
      <c r="D413" s="16">
        <v>202</v>
      </c>
      <c r="E413" s="16">
        <v>325</v>
      </c>
      <c r="F413" s="16">
        <v>324</v>
      </c>
      <c r="G413" s="16">
        <v>294</v>
      </c>
      <c r="H413" s="16">
        <v>309</v>
      </c>
      <c r="I413" s="16">
        <v>457</v>
      </c>
      <c r="K413" s="16">
        <v>921</v>
      </c>
      <c r="L413" s="16">
        <v>983</v>
      </c>
      <c r="N413" s="16">
        <v>157</v>
      </c>
      <c r="O413" s="16">
        <v>52</v>
      </c>
      <c r="P413" s="16">
        <v>89</v>
      </c>
      <c r="Q413" s="16">
        <v>77</v>
      </c>
      <c r="R413" s="16">
        <v>212</v>
      </c>
      <c r="S413" s="16">
        <v>155</v>
      </c>
      <c r="T413" s="16">
        <v>140</v>
      </c>
      <c r="U413" s="16">
        <v>167</v>
      </c>
      <c r="V413" s="16">
        <v>248</v>
      </c>
      <c r="W413" s="16">
        <v>264</v>
      </c>
      <c r="X413" s="16">
        <v>165</v>
      </c>
      <c r="Y413" s="16">
        <v>180</v>
      </c>
      <c r="AA413" s="16">
        <v>514</v>
      </c>
      <c r="AB413" s="16">
        <v>496</v>
      </c>
      <c r="AC413" s="16">
        <v>419</v>
      </c>
      <c r="AD413" s="16">
        <v>477</v>
      </c>
      <c r="AF413" s="16">
        <v>25</v>
      </c>
      <c r="AG413" s="16">
        <v>96</v>
      </c>
      <c r="AH413" s="16">
        <v>115</v>
      </c>
      <c r="AI413" s="16">
        <v>117</v>
      </c>
      <c r="AJ413" s="16">
        <v>175</v>
      </c>
      <c r="AK413" s="16">
        <v>213</v>
      </c>
      <c r="AL413" s="16">
        <v>169</v>
      </c>
      <c r="AM413" s="16">
        <v>134</v>
      </c>
      <c r="AN413" s="16">
        <v>99</v>
      </c>
      <c r="AO413" s="16">
        <v>131</v>
      </c>
      <c r="AP413" s="16">
        <v>193</v>
      </c>
      <c r="AQ413" s="16">
        <v>94</v>
      </c>
      <c r="AR413" s="16">
        <v>79</v>
      </c>
      <c r="AS413" s="16">
        <v>46</v>
      </c>
      <c r="AT413" s="16">
        <v>46</v>
      </c>
      <c r="AU413" s="16">
        <v>118</v>
      </c>
      <c r="AV413" s="16">
        <v>59</v>
      </c>
      <c r="AX413" s="16">
        <v>1583</v>
      </c>
      <c r="AY413" s="16">
        <v>316</v>
      </c>
      <c r="BA413" s="16">
        <v>1241</v>
      </c>
      <c r="BB413" s="16">
        <v>669</v>
      </c>
      <c r="BD413" s="16">
        <v>490</v>
      </c>
      <c r="BE413" s="16">
        <v>410</v>
      </c>
      <c r="BF413" s="16">
        <v>226</v>
      </c>
      <c r="BG413" s="16">
        <v>430</v>
      </c>
      <c r="BH413" s="16">
        <v>237</v>
      </c>
      <c r="BI413" s="16">
        <v>51</v>
      </c>
      <c r="BJ413" s="16">
        <v>65</v>
      </c>
      <c r="BL413" s="16">
        <v>349</v>
      </c>
      <c r="BM413" s="16">
        <v>614</v>
      </c>
      <c r="BN413" s="16">
        <v>143</v>
      </c>
      <c r="BO413" s="16">
        <v>101</v>
      </c>
      <c r="BP413" s="16">
        <v>257</v>
      </c>
      <c r="BQ413" s="16">
        <v>42</v>
      </c>
      <c r="BR413" s="16">
        <v>47</v>
      </c>
      <c r="BS413" s="16">
        <v>356</v>
      </c>
      <c r="BU413" s="16">
        <v>288</v>
      </c>
      <c r="BV413" s="16">
        <v>472</v>
      </c>
      <c r="BW413" s="16">
        <v>126</v>
      </c>
      <c r="BX413" s="16">
        <v>142</v>
      </c>
      <c r="BY413" s="16">
        <v>432</v>
      </c>
      <c r="BZ413" s="16">
        <v>64</v>
      </c>
      <c r="CA413" s="16">
        <v>123</v>
      </c>
      <c r="CB413" s="16">
        <v>159</v>
      </c>
      <c r="CC413" s="16">
        <v>106</v>
      </c>
    </row>
    <row r="414" spans="2:81" x14ac:dyDescent="0.35">
      <c r="B414" s="14" t="s">
        <v>117</v>
      </c>
      <c r="C414" s="18">
        <v>0.78081739508274484</v>
      </c>
      <c r="D414" s="18">
        <v>0.62073800271820878</v>
      </c>
      <c r="E414" s="18">
        <v>0.7665201769857013</v>
      </c>
      <c r="F414" s="18">
        <v>0.77566764403614452</v>
      </c>
      <c r="G414" s="18">
        <v>0.78279487496923406</v>
      </c>
      <c r="H414" s="18">
        <v>0.81506450763205396</v>
      </c>
      <c r="I414" s="18">
        <v>0.84097226067366349</v>
      </c>
      <c r="K414" s="18">
        <v>0.75544559523443955</v>
      </c>
      <c r="L414" s="18">
        <v>0.80439973683805177</v>
      </c>
      <c r="N414" s="18">
        <v>0.83300545439080775</v>
      </c>
      <c r="O414" s="18">
        <v>0.8102650450883967</v>
      </c>
      <c r="P414" s="18">
        <v>0.72577824122180301</v>
      </c>
      <c r="Q414" s="18">
        <v>0.73896789531791263</v>
      </c>
      <c r="R414" s="18">
        <v>0.80846939188340938</v>
      </c>
      <c r="S414" s="18">
        <v>0.71505835128441808</v>
      </c>
      <c r="T414" s="18">
        <v>0.7968066567936456</v>
      </c>
      <c r="U414" s="18">
        <v>0.79360560619115206</v>
      </c>
      <c r="V414" s="18">
        <v>0.75611554229507938</v>
      </c>
      <c r="W414" s="18">
        <v>0.78137996687982736</v>
      </c>
      <c r="X414" s="18">
        <v>0.82840243938043012</v>
      </c>
      <c r="Y414" s="18">
        <v>0.76125260653375926</v>
      </c>
      <c r="AA414" s="18">
        <v>0.82168778772315954</v>
      </c>
      <c r="AB414" s="18">
        <v>0.78834506662090487</v>
      </c>
      <c r="AC414" s="18">
        <v>0.76344502658827351</v>
      </c>
      <c r="AD414" s="18">
        <v>0.74512326016872255</v>
      </c>
      <c r="AF414" s="18">
        <v>0.6260820243062879</v>
      </c>
      <c r="AG414" s="18">
        <v>0.66621270200330296</v>
      </c>
      <c r="AH414" s="18">
        <v>0.74450652538961359</v>
      </c>
      <c r="AI414" s="18">
        <v>0.79483577647567838</v>
      </c>
      <c r="AJ414" s="18">
        <v>0.77785089174437672</v>
      </c>
      <c r="AK414" s="18">
        <v>0.83206418086798917</v>
      </c>
      <c r="AL414" s="18">
        <v>0.74895540658086768</v>
      </c>
      <c r="AM414" s="18">
        <v>0.76087686654002451</v>
      </c>
      <c r="AN414" s="18">
        <v>0.7194729209678794</v>
      </c>
      <c r="AO414" s="18">
        <v>0.75042313567945618</v>
      </c>
      <c r="AP414" s="18">
        <v>0.7957261807093674</v>
      </c>
      <c r="AQ414" s="18">
        <v>0.86316970333698229</v>
      </c>
      <c r="AR414" s="18">
        <v>0.88850056140639044</v>
      </c>
      <c r="AS414" s="18">
        <v>0.78072981317536583</v>
      </c>
      <c r="AT414" s="18">
        <v>0.77404172619224276</v>
      </c>
      <c r="AU414" s="18">
        <v>0.87508019069873089</v>
      </c>
      <c r="AV414" s="18">
        <v>0.69907922937332234</v>
      </c>
      <c r="AX414" s="18">
        <v>0.79464215206372546</v>
      </c>
      <c r="AY414" s="18">
        <v>0.71297536974217213</v>
      </c>
      <c r="BA414" s="18">
        <v>0.79544922615082414</v>
      </c>
      <c r="BB414" s="18">
        <v>0.753670414671473</v>
      </c>
      <c r="BD414" s="18">
        <v>0.76549041797468509</v>
      </c>
      <c r="BE414" s="18">
        <v>0.78875711636443502</v>
      </c>
      <c r="BF414" s="18">
        <v>0.77128006125790494</v>
      </c>
      <c r="BG414" s="18">
        <v>0.79893554422190027</v>
      </c>
      <c r="BH414" s="18">
        <v>0.80577190310398894</v>
      </c>
      <c r="BI414" s="18">
        <v>0.79436095152487696</v>
      </c>
      <c r="BJ414" s="18">
        <v>0.65701512255698535</v>
      </c>
      <c r="BL414" s="18">
        <v>0.79652193609242516</v>
      </c>
      <c r="BM414" s="18">
        <v>0.82881198464968009</v>
      </c>
      <c r="BN414" s="18">
        <v>0.73579171260658827</v>
      </c>
      <c r="BO414" s="18">
        <v>0.7058070284439838</v>
      </c>
      <c r="BP414" s="18">
        <v>0.74737166986227244</v>
      </c>
      <c r="BQ414" s="18">
        <v>0.78530879867827963</v>
      </c>
      <c r="BR414" s="18">
        <v>0.63894793054778765</v>
      </c>
      <c r="BS414" s="18">
        <v>0.76457158452341289</v>
      </c>
      <c r="BU414" s="18">
        <v>0.85318970152959239</v>
      </c>
      <c r="BV414" s="18">
        <v>0.81917004499643165</v>
      </c>
      <c r="BW414" s="18">
        <v>0.79896289483932725</v>
      </c>
      <c r="BX414" s="18">
        <v>0.67096443466838696</v>
      </c>
      <c r="BY414" s="18">
        <v>0.8042165404978141</v>
      </c>
      <c r="BZ414" s="18">
        <v>0.70368417167606001</v>
      </c>
      <c r="CA414" s="18">
        <v>0.6754611687005434</v>
      </c>
      <c r="CB414" s="18">
        <v>0.69761151393579257</v>
      </c>
      <c r="CC414" s="18">
        <v>0.73667241481254297</v>
      </c>
    </row>
    <row r="415" spans="2:81" x14ac:dyDescent="0.35">
      <c r="B415" s="14" t="s">
        <v>118</v>
      </c>
      <c r="C415" s="18">
        <v>4.9980479309583353E-2</v>
      </c>
      <c r="D415" s="18">
        <v>0.11555395165243849</v>
      </c>
      <c r="E415" s="18">
        <v>7.0536970289487147E-2</v>
      </c>
      <c r="F415" s="18">
        <v>4.6232535912688277E-2</v>
      </c>
      <c r="G415" s="18">
        <v>4.4985006449281328E-2</v>
      </c>
      <c r="H415" s="18">
        <v>3.106649476166445E-2</v>
      </c>
      <c r="I415" s="18">
        <v>2.5038274737457868E-2</v>
      </c>
      <c r="K415" s="18">
        <v>5.6565744670782639E-2</v>
      </c>
      <c r="L415" s="18">
        <v>4.3164937743064381E-2</v>
      </c>
      <c r="N415" s="18">
        <v>3.8389224215131419E-2</v>
      </c>
      <c r="O415" s="18">
        <v>2.930321787726781E-2</v>
      </c>
      <c r="P415" s="18">
        <v>9.0723522092139408E-2</v>
      </c>
      <c r="Q415" s="18">
        <v>0.1119954408122215</v>
      </c>
      <c r="R415" s="18">
        <v>4.5789315524306512E-2</v>
      </c>
      <c r="S415" s="18">
        <v>5.3247775358306097E-2</v>
      </c>
      <c r="T415" s="18">
        <v>4.7560832461811621E-2</v>
      </c>
      <c r="U415" s="18">
        <v>5.4291314561459331E-2</v>
      </c>
      <c r="V415" s="18">
        <v>5.8715888188373019E-2</v>
      </c>
      <c r="W415" s="18">
        <v>5.0563194600649397E-2</v>
      </c>
      <c r="X415" s="18">
        <v>2.388696607301629E-2</v>
      </c>
      <c r="Y415" s="18">
        <v>3.0424743692774391E-2</v>
      </c>
      <c r="AA415" s="18">
        <v>2.482921394309804E-2</v>
      </c>
      <c r="AB415" s="18">
        <v>4.9502271817402008E-2</v>
      </c>
      <c r="AC415" s="18">
        <v>5.998883631725159E-2</v>
      </c>
      <c r="AD415" s="18">
        <v>6.774612233106389E-2</v>
      </c>
      <c r="AF415" s="18">
        <v>0.17771979700341231</v>
      </c>
      <c r="AG415" s="18">
        <v>9.4331810780938469E-2</v>
      </c>
      <c r="AH415" s="18">
        <v>5.4752469207909452E-2</v>
      </c>
      <c r="AI415" s="18">
        <v>4.7861841400295792E-2</v>
      </c>
      <c r="AJ415" s="18">
        <v>5.4443082492276827E-2</v>
      </c>
      <c r="AK415" s="18">
        <v>5.1590976969421651E-2</v>
      </c>
      <c r="AL415" s="18">
        <v>6.2086883449856418E-2</v>
      </c>
      <c r="AM415" s="18">
        <v>4.2925163555765061E-2</v>
      </c>
      <c r="AN415" s="18">
        <v>3.7259226822897562E-2</v>
      </c>
      <c r="AO415" s="18">
        <v>4.0502901438052748E-2</v>
      </c>
      <c r="AP415" s="18">
        <v>3.7904097423755598E-2</v>
      </c>
      <c r="AQ415" s="18">
        <v>4.4649058125911252E-2</v>
      </c>
      <c r="AR415" s="18">
        <v>2.167330412264374E-2</v>
      </c>
      <c r="AS415" s="18">
        <v>4.0398622063475803E-2</v>
      </c>
      <c r="AT415" s="18">
        <v>6.6981602068382565E-2</v>
      </c>
      <c r="AU415" s="18">
        <v>1.505186612437767E-2</v>
      </c>
      <c r="AV415" s="18">
        <v>7.3366046244064134E-2</v>
      </c>
      <c r="AX415" s="18">
        <v>4.0220143831846737E-2</v>
      </c>
      <c r="AY415" s="18">
        <v>9.5066333136236525E-2</v>
      </c>
      <c r="BA415" s="18">
        <v>4.555286178027014E-2</v>
      </c>
      <c r="BB415" s="18">
        <v>5.8195202796863847E-2</v>
      </c>
      <c r="BD415" s="18">
        <v>5.1326143931800267E-2</v>
      </c>
      <c r="BE415" s="18">
        <v>3.6989993401766078E-2</v>
      </c>
      <c r="BF415" s="18">
        <v>5.1690005497598633E-2</v>
      </c>
      <c r="BG415" s="18">
        <v>4.4426803353614749E-2</v>
      </c>
      <c r="BH415" s="18">
        <v>5.8010913751667302E-2</v>
      </c>
      <c r="BI415" s="18">
        <v>4.9345243451250298E-2</v>
      </c>
      <c r="BJ415" s="18">
        <v>0.1242449482782209</v>
      </c>
      <c r="BL415" s="18">
        <v>1.284155823047178E-2</v>
      </c>
      <c r="BM415" s="18">
        <v>3.6175112774548768E-2</v>
      </c>
      <c r="BN415" s="18">
        <v>8.0050988936097467E-2</v>
      </c>
      <c r="BO415" s="18">
        <v>4.461286371484266E-2</v>
      </c>
      <c r="BP415" s="18">
        <v>9.5453541046177023E-2</v>
      </c>
      <c r="BQ415" s="18">
        <v>7.5194375244883691E-2</v>
      </c>
      <c r="BR415" s="18">
        <v>0.1121895181080759</v>
      </c>
      <c r="BS415" s="18">
        <v>5.5544951418154229E-2</v>
      </c>
      <c r="BU415" s="18">
        <v>6.36885585006014E-3</v>
      </c>
      <c r="BV415" s="18">
        <v>3.1589565529381927E-2</v>
      </c>
      <c r="BW415" s="18">
        <v>5.6247402170095037E-2</v>
      </c>
      <c r="BX415" s="18">
        <v>6.676842961085247E-2</v>
      </c>
      <c r="BY415" s="18">
        <v>5.2276102824317182E-2</v>
      </c>
      <c r="BZ415" s="18">
        <v>9.8350576228512843E-2</v>
      </c>
      <c r="CA415" s="18">
        <v>9.1283375414057094E-2</v>
      </c>
      <c r="CB415" s="18">
        <v>6.1991155353410141E-2</v>
      </c>
      <c r="CC415" s="18">
        <v>0.11629625522221169</v>
      </c>
    </row>
    <row r="417" spans="2:81" ht="87" x14ac:dyDescent="0.35">
      <c r="B417" s="14" t="s">
        <v>134</v>
      </c>
    </row>
    <row r="418" spans="2:81" x14ac:dyDescent="0.35">
      <c r="B418" s="15" t="s">
        <v>17</v>
      </c>
    </row>
    <row r="419" spans="2:81" x14ac:dyDescent="0.35">
      <c r="B419" s="11" t="s">
        <v>95</v>
      </c>
      <c r="C419" s="16">
        <v>1906</v>
      </c>
      <c r="D419" s="16">
        <v>245</v>
      </c>
      <c r="E419" s="16">
        <v>322</v>
      </c>
      <c r="F419" s="16">
        <v>330</v>
      </c>
      <c r="G419" s="16">
        <v>336</v>
      </c>
      <c r="H419" s="16">
        <v>276</v>
      </c>
      <c r="I419" s="16">
        <v>397</v>
      </c>
      <c r="K419" s="16">
        <v>942</v>
      </c>
      <c r="L419" s="16">
        <v>959</v>
      </c>
      <c r="N419" s="16">
        <v>158</v>
      </c>
      <c r="O419" s="16">
        <v>63</v>
      </c>
      <c r="P419" s="16">
        <v>96</v>
      </c>
      <c r="Q419" s="16">
        <v>78</v>
      </c>
      <c r="R419" s="16">
        <v>211</v>
      </c>
      <c r="S419" s="16">
        <v>156</v>
      </c>
      <c r="T419" s="16">
        <v>138</v>
      </c>
      <c r="U419" s="16">
        <v>178</v>
      </c>
      <c r="V419" s="16">
        <v>270</v>
      </c>
      <c r="W419" s="16">
        <v>232</v>
      </c>
      <c r="X419" s="16">
        <v>160</v>
      </c>
      <c r="Y419" s="16">
        <v>166</v>
      </c>
      <c r="AA419" s="16">
        <v>527</v>
      </c>
      <c r="AB419" s="16">
        <v>481</v>
      </c>
      <c r="AC419" s="16">
        <v>429</v>
      </c>
      <c r="AD419" s="16">
        <v>463</v>
      </c>
      <c r="AF419" s="16">
        <v>27</v>
      </c>
      <c r="AG419" s="16">
        <v>98</v>
      </c>
      <c r="AH419" s="16">
        <v>113</v>
      </c>
      <c r="AI419" s="16">
        <v>112</v>
      </c>
      <c r="AJ419" s="16">
        <v>174</v>
      </c>
      <c r="AK419" s="16">
        <v>207</v>
      </c>
      <c r="AL419" s="16">
        <v>170</v>
      </c>
      <c r="AM419" s="16">
        <v>133</v>
      </c>
      <c r="AN419" s="16">
        <v>100</v>
      </c>
      <c r="AO419" s="16">
        <v>131</v>
      </c>
      <c r="AP419" s="16">
        <v>193</v>
      </c>
      <c r="AQ419" s="16">
        <v>93</v>
      </c>
      <c r="AR419" s="16">
        <v>79</v>
      </c>
      <c r="AS419" s="16">
        <v>47</v>
      </c>
      <c r="AT419" s="16">
        <v>48</v>
      </c>
      <c r="AU419" s="16">
        <v>122</v>
      </c>
      <c r="AV419" s="16">
        <v>59</v>
      </c>
      <c r="AX419" s="16">
        <v>1557</v>
      </c>
      <c r="AY419" s="16">
        <v>338</v>
      </c>
      <c r="BA419" s="16">
        <v>1221</v>
      </c>
      <c r="BB419" s="16">
        <v>685</v>
      </c>
      <c r="BD419" s="16">
        <v>474</v>
      </c>
      <c r="BE419" s="16">
        <v>416</v>
      </c>
      <c r="BF419" s="16">
        <v>224</v>
      </c>
      <c r="BG419" s="16">
        <v>439</v>
      </c>
      <c r="BH419" s="16">
        <v>242</v>
      </c>
      <c r="BI419" s="16">
        <v>51</v>
      </c>
      <c r="BJ419" s="16">
        <v>60</v>
      </c>
      <c r="BL419" s="16">
        <v>334</v>
      </c>
      <c r="BM419" s="16">
        <v>619</v>
      </c>
      <c r="BN419" s="16">
        <v>136</v>
      </c>
      <c r="BO419" s="16">
        <v>105</v>
      </c>
      <c r="BP419" s="16">
        <v>257</v>
      </c>
      <c r="BQ419" s="16">
        <v>42</v>
      </c>
      <c r="BR419" s="16">
        <v>49</v>
      </c>
      <c r="BS419" s="16">
        <v>364</v>
      </c>
      <c r="BU419" s="16">
        <v>279</v>
      </c>
      <c r="BV419" s="16">
        <v>479</v>
      </c>
      <c r="BW419" s="16">
        <v>122</v>
      </c>
      <c r="BX419" s="16">
        <v>151</v>
      </c>
      <c r="BY419" s="16">
        <v>421</v>
      </c>
      <c r="BZ419" s="16">
        <v>64</v>
      </c>
      <c r="CA419" s="16">
        <v>123</v>
      </c>
      <c r="CB419" s="16">
        <v>156</v>
      </c>
      <c r="CC419" s="16">
        <v>111</v>
      </c>
    </row>
    <row r="420" spans="2:81" x14ac:dyDescent="0.35">
      <c r="B420" s="12" t="s">
        <v>96</v>
      </c>
      <c r="C420" s="16">
        <v>1910</v>
      </c>
      <c r="D420" s="16">
        <v>202</v>
      </c>
      <c r="E420" s="16">
        <v>325</v>
      </c>
      <c r="F420" s="16">
        <v>324</v>
      </c>
      <c r="G420" s="16">
        <v>294</v>
      </c>
      <c r="H420" s="16">
        <v>309</v>
      </c>
      <c r="I420" s="16">
        <v>457</v>
      </c>
      <c r="K420" s="16">
        <v>921</v>
      </c>
      <c r="L420" s="16">
        <v>983</v>
      </c>
      <c r="N420" s="16">
        <v>157</v>
      </c>
      <c r="O420" s="16">
        <v>52</v>
      </c>
      <c r="P420" s="16">
        <v>89</v>
      </c>
      <c r="Q420" s="16">
        <v>77</v>
      </c>
      <c r="R420" s="16">
        <v>212</v>
      </c>
      <c r="S420" s="16">
        <v>155</v>
      </c>
      <c r="T420" s="16">
        <v>140</v>
      </c>
      <c r="U420" s="16">
        <v>167</v>
      </c>
      <c r="V420" s="16">
        <v>248</v>
      </c>
      <c r="W420" s="16">
        <v>264</v>
      </c>
      <c r="X420" s="16">
        <v>165</v>
      </c>
      <c r="Y420" s="16">
        <v>180</v>
      </c>
      <c r="AA420" s="16">
        <v>514</v>
      </c>
      <c r="AB420" s="16">
        <v>496</v>
      </c>
      <c r="AC420" s="16">
        <v>419</v>
      </c>
      <c r="AD420" s="16">
        <v>477</v>
      </c>
      <c r="AF420" s="16">
        <v>25</v>
      </c>
      <c r="AG420" s="16">
        <v>96</v>
      </c>
      <c r="AH420" s="16">
        <v>115</v>
      </c>
      <c r="AI420" s="16">
        <v>117</v>
      </c>
      <c r="AJ420" s="16">
        <v>175</v>
      </c>
      <c r="AK420" s="16">
        <v>213</v>
      </c>
      <c r="AL420" s="16">
        <v>169</v>
      </c>
      <c r="AM420" s="16">
        <v>134</v>
      </c>
      <c r="AN420" s="16">
        <v>99</v>
      </c>
      <c r="AO420" s="16">
        <v>131</v>
      </c>
      <c r="AP420" s="16">
        <v>193</v>
      </c>
      <c r="AQ420" s="16">
        <v>94</v>
      </c>
      <c r="AR420" s="16">
        <v>79</v>
      </c>
      <c r="AS420" s="16">
        <v>46</v>
      </c>
      <c r="AT420" s="16">
        <v>46</v>
      </c>
      <c r="AU420" s="16">
        <v>118</v>
      </c>
      <c r="AV420" s="16">
        <v>59</v>
      </c>
      <c r="AX420" s="16">
        <v>1583</v>
      </c>
      <c r="AY420" s="16">
        <v>316</v>
      </c>
      <c r="BA420" s="16">
        <v>1241</v>
      </c>
      <c r="BB420" s="16">
        <v>669</v>
      </c>
      <c r="BD420" s="16">
        <v>490</v>
      </c>
      <c r="BE420" s="16">
        <v>410</v>
      </c>
      <c r="BF420" s="16">
        <v>226</v>
      </c>
      <c r="BG420" s="16">
        <v>430</v>
      </c>
      <c r="BH420" s="16">
        <v>237</v>
      </c>
      <c r="BI420" s="16">
        <v>51</v>
      </c>
      <c r="BJ420" s="16">
        <v>65</v>
      </c>
      <c r="BL420" s="16">
        <v>349</v>
      </c>
      <c r="BM420" s="16">
        <v>614</v>
      </c>
      <c r="BN420" s="16">
        <v>143</v>
      </c>
      <c r="BO420" s="16">
        <v>101</v>
      </c>
      <c r="BP420" s="16">
        <v>257</v>
      </c>
      <c r="BQ420" s="16">
        <v>42</v>
      </c>
      <c r="BR420" s="16">
        <v>47</v>
      </c>
      <c r="BS420" s="16">
        <v>356</v>
      </c>
      <c r="BU420" s="16">
        <v>288</v>
      </c>
      <c r="BV420" s="16">
        <v>472</v>
      </c>
      <c r="BW420" s="16">
        <v>126</v>
      </c>
      <c r="BX420" s="16">
        <v>142</v>
      </c>
      <c r="BY420" s="16">
        <v>432</v>
      </c>
      <c r="BZ420" s="16">
        <v>64</v>
      </c>
      <c r="CA420" s="16">
        <v>123</v>
      </c>
      <c r="CB420" s="16">
        <v>159</v>
      </c>
      <c r="CC420" s="16">
        <v>106</v>
      </c>
    </row>
    <row r="421" spans="2:81" x14ac:dyDescent="0.35">
      <c r="B421" s="14" t="s">
        <v>117</v>
      </c>
      <c r="C421" s="18">
        <v>0.76415042619206019</v>
      </c>
      <c r="D421" s="18">
        <v>0.62256036908740231</v>
      </c>
      <c r="E421" s="18">
        <v>0.73674565081370336</v>
      </c>
      <c r="F421" s="18">
        <v>0.77903554498534056</v>
      </c>
      <c r="G421" s="18">
        <v>0.74226828145112123</v>
      </c>
      <c r="H421" s="18">
        <v>0.83650053594376739</v>
      </c>
      <c r="I421" s="18">
        <v>0.8008270531112005</v>
      </c>
      <c r="K421" s="18">
        <v>0.74953045359513737</v>
      </c>
      <c r="L421" s="18">
        <v>0.77859533623364086</v>
      </c>
      <c r="N421" s="18">
        <v>0.8193630771184125</v>
      </c>
      <c r="O421" s="18">
        <v>0.80215957475807154</v>
      </c>
      <c r="P421" s="18">
        <v>0.71933495409006265</v>
      </c>
      <c r="Q421" s="18">
        <v>0.70297551424792659</v>
      </c>
      <c r="R421" s="18">
        <v>0.76846922190516187</v>
      </c>
      <c r="S421" s="18">
        <v>0.74881793509043626</v>
      </c>
      <c r="T421" s="18">
        <v>0.77163793171622275</v>
      </c>
      <c r="U421" s="18">
        <v>0.70393599595140666</v>
      </c>
      <c r="V421" s="18">
        <v>0.77775107270654087</v>
      </c>
      <c r="W421" s="18">
        <v>0.80182700198682322</v>
      </c>
      <c r="X421" s="18">
        <v>0.75818844557882858</v>
      </c>
      <c r="Y421" s="18">
        <v>0.74296603906875602</v>
      </c>
      <c r="AA421" s="18">
        <v>0.82761272600968216</v>
      </c>
      <c r="AB421" s="18">
        <v>0.78171273322502022</v>
      </c>
      <c r="AC421" s="18">
        <v>0.74446712053068098</v>
      </c>
      <c r="AD421" s="18">
        <v>0.69519745957790891</v>
      </c>
      <c r="AF421" s="18">
        <v>0.46974399181023307</v>
      </c>
      <c r="AG421" s="18">
        <v>0.66144906791332059</v>
      </c>
      <c r="AH421" s="18">
        <v>0.76172084226718262</v>
      </c>
      <c r="AI421" s="18">
        <v>0.74238726047497705</v>
      </c>
      <c r="AJ421" s="18">
        <v>0.73605932913583749</v>
      </c>
      <c r="AK421" s="18">
        <v>0.76769624455594954</v>
      </c>
      <c r="AL421" s="18">
        <v>0.76932214740041072</v>
      </c>
      <c r="AM421" s="18">
        <v>0.70189994713879034</v>
      </c>
      <c r="AN421" s="18">
        <v>0.74473363437215334</v>
      </c>
      <c r="AO421" s="18">
        <v>0.77409639246597595</v>
      </c>
      <c r="AP421" s="18">
        <v>0.79742387910251011</v>
      </c>
      <c r="AQ421" s="18">
        <v>0.80678915460412703</v>
      </c>
      <c r="AR421" s="18">
        <v>0.84371717577386696</v>
      </c>
      <c r="AS421" s="18">
        <v>0.84355916196914837</v>
      </c>
      <c r="AT421" s="18">
        <v>0.88147647623557246</v>
      </c>
      <c r="AU421" s="18">
        <v>0.85356734124112998</v>
      </c>
      <c r="AV421" s="18">
        <v>0.69629742938281103</v>
      </c>
      <c r="AX421" s="18">
        <v>0.77398688416717376</v>
      </c>
      <c r="AY421" s="18">
        <v>0.72201082360334545</v>
      </c>
      <c r="BA421" s="18">
        <v>0.78227088305788062</v>
      </c>
      <c r="BB421" s="18">
        <v>0.73053086857887251</v>
      </c>
      <c r="BD421" s="18">
        <v>0.74452524330439718</v>
      </c>
      <c r="BE421" s="18">
        <v>0.75441361589641165</v>
      </c>
      <c r="BF421" s="18">
        <v>0.74664570719265611</v>
      </c>
      <c r="BG421" s="18">
        <v>0.78887016864206938</v>
      </c>
      <c r="BH421" s="18">
        <v>0.8027922325404715</v>
      </c>
      <c r="BI421" s="18">
        <v>0.79776548631404798</v>
      </c>
      <c r="BJ421" s="18">
        <v>0.70292478760710853</v>
      </c>
      <c r="BL421" s="18">
        <v>0.81658786502794456</v>
      </c>
      <c r="BM421" s="18">
        <v>0.80664995721577237</v>
      </c>
      <c r="BN421" s="18">
        <v>0.76836401803496845</v>
      </c>
      <c r="BO421" s="18">
        <v>0.66539586576066556</v>
      </c>
      <c r="BP421" s="18">
        <v>0.74384837543363702</v>
      </c>
      <c r="BQ421" s="18">
        <v>0.80998008500642826</v>
      </c>
      <c r="BR421" s="18">
        <v>0.56989044161430658</v>
      </c>
      <c r="BS421" s="18">
        <v>0.7008777518432785</v>
      </c>
      <c r="BU421" s="18">
        <v>0.8394236949653594</v>
      </c>
      <c r="BV421" s="18">
        <v>0.7905181153000207</v>
      </c>
      <c r="BW421" s="18">
        <v>0.84856021893642697</v>
      </c>
      <c r="BX421" s="18">
        <v>0.70632645352919954</v>
      </c>
      <c r="BY421" s="18">
        <v>0.77791229902867187</v>
      </c>
      <c r="BZ421" s="18">
        <v>0.67424237909113716</v>
      </c>
      <c r="CA421" s="18">
        <v>0.68492046039509069</v>
      </c>
      <c r="CB421" s="18">
        <v>0.61941085935280582</v>
      </c>
      <c r="CC421" s="18">
        <v>0.72551452339260569</v>
      </c>
    </row>
    <row r="422" spans="2:81" x14ac:dyDescent="0.35">
      <c r="B422" s="14" t="s">
        <v>118</v>
      </c>
      <c r="C422" s="18">
        <v>5.5274072692454122E-2</v>
      </c>
      <c r="D422" s="18">
        <v>0.1221979388267163</v>
      </c>
      <c r="E422" s="18">
        <v>7.1136412183254491E-2</v>
      </c>
      <c r="F422" s="18">
        <v>5.4152160896378657E-2</v>
      </c>
      <c r="G422" s="18">
        <v>5.2690649101339332E-2</v>
      </c>
      <c r="H422" s="18">
        <v>2.8905349972622101E-2</v>
      </c>
      <c r="I422" s="18">
        <v>3.4699345122678478E-2</v>
      </c>
      <c r="K422" s="18">
        <v>6.0704126906381578E-2</v>
      </c>
      <c r="L422" s="18">
        <v>4.9567113526620549E-2</v>
      </c>
      <c r="N422" s="18">
        <v>3.0919411446600601E-2</v>
      </c>
      <c r="O422" s="18">
        <v>4.342313489349954E-2</v>
      </c>
      <c r="P422" s="18">
        <v>2.9588335530740788E-2</v>
      </c>
      <c r="Q422" s="18">
        <v>6.5174001061303236E-2</v>
      </c>
      <c r="R422" s="18">
        <v>5.7361223118977463E-2</v>
      </c>
      <c r="S422" s="18">
        <v>6.4651714152650419E-2</v>
      </c>
      <c r="T422" s="18">
        <v>6.720167329576017E-2</v>
      </c>
      <c r="U422" s="18">
        <v>5.6957889899883797E-2</v>
      </c>
      <c r="V422" s="18">
        <v>7.2122553541837664E-2</v>
      </c>
      <c r="W422" s="18">
        <v>4.3748574365224828E-2</v>
      </c>
      <c r="X422" s="18">
        <v>4.8843957105151742E-2</v>
      </c>
      <c r="Y422" s="18">
        <v>6.6617973014665516E-2</v>
      </c>
      <c r="AA422" s="18">
        <v>3.1956543222808748E-2</v>
      </c>
      <c r="AB422" s="18">
        <v>5.428218363331954E-2</v>
      </c>
      <c r="AC422" s="18">
        <v>6.1180480447973529E-2</v>
      </c>
      <c r="AD422" s="18">
        <v>7.562514740078348E-2</v>
      </c>
      <c r="AF422" s="18">
        <v>7.6890321270996653E-2</v>
      </c>
      <c r="AG422" s="18">
        <v>8.6421780491458988E-2</v>
      </c>
      <c r="AH422" s="18">
        <v>4.1186896042017883E-2</v>
      </c>
      <c r="AI422" s="18">
        <v>6.5518575951388797E-2</v>
      </c>
      <c r="AJ422" s="18">
        <v>7.2961622604775775E-2</v>
      </c>
      <c r="AK422" s="18">
        <v>6.9890253390351459E-2</v>
      </c>
      <c r="AL422" s="18">
        <v>7.0797170396377243E-2</v>
      </c>
      <c r="AM422" s="18">
        <v>3.585089026126103E-2</v>
      </c>
      <c r="AN422" s="18">
        <v>4.4621007937144318E-2</v>
      </c>
      <c r="AO422" s="18">
        <v>6.2836042019582178E-2</v>
      </c>
      <c r="AP422" s="18">
        <v>3.7832875254967729E-2</v>
      </c>
      <c r="AQ422" s="18">
        <v>7.2124857769683789E-2</v>
      </c>
      <c r="AR422" s="18">
        <v>5.939045923668905E-2</v>
      </c>
      <c r="AS422" s="18">
        <v>4.0193309749377792E-2</v>
      </c>
      <c r="AT422" s="18">
        <v>1.917069901217517E-2</v>
      </c>
      <c r="AU422" s="18">
        <v>7.7885684190048101E-3</v>
      </c>
      <c r="AV422" s="18">
        <v>5.7345123346155852E-2</v>
      </c>
      <c r="AX422" s="18">
        <v>4.5037365603395267E-2</v>
      </c>
      <c r="AY422" s="18">
        <v>9.911912736421194E-2</v>
      </c>
      <c r="BA422" s="18">
        <v>5.3020713031775343E-2</v>
      </c>
      <c r="BB422" s="18">
        <v>5.9454814684579103E-2</v>
      </c>
      <c r="BD422" s="18">
        <v>4.536137858672433E-2</v>
      </c>
      <c r="BE422" s="18">
        <v>6.6851406024510687E-2</v>
      </c>
      <c r="BF422" s="18">
        <v>7.0941545532052272E-2</v>
      </c>
      <c r="BG422" s="18">
        <v>3.5861889534605812E-2</v>
      </c>
      <c r="BH422" s="18">
        <v>6.7373809594375958E-2</v>
      </c>
      <c r="BI422" s="18">
        <v>5.4576265826264812E-2</v>
      </c>
      <c r="BJ422" s="18">
        <v>8.7563578651568996E-2</v>
      </c>
      <c r="BL422" s="18">
        <v>3.7519236945849931E-2</v>
      </c>
      <c r="BM422" s="18">
        <v>4.9224088830711409E-2</v>
      </c>
      <c r="BN422" s="18">
        <v>6.3573310636379748E-2</v>
      </c>
      <c r="BO422" s="18">
        <v>0.10016471611388091</v>
      </c>
      <c r="BP422" s="18">
        <v>7.0023621992763768E-2</v>
      </c>
      <c r="BQ422" s="18">
        <v>5.412895793127967E-2</v>
      </c>
      <c r="BR422" s="18">
        <v>0.16816263562481659</v>
      </c>
      <c r="BS422" s="18">
        <v>4.1442822070009253E-2</v>
      </c>
      <c r="BU422" s="18">
        <v>2.3266831763253979E-2</v>
      </c>
      <c r="BV422" s="18">
        <v>5.4121731004699393E-2</v>
      </c>
      <c r="BW422" s="18">
        <v>2.524332769544263E-2</v>
      </c>
      <c r="BX422" s="18">
        <v>0.10741159551455071</v>
      </c>
      <c r="BY422" s="18">
        <v>5.9483677391896188E-2</v>
      </c>
      <c r="BZ422" s="18">
        <v>0.1338633491423912</v>
      </c>
      <c r="CA422" s="18">
        <v>3.7076609673297838E-2</v>
      </c>
      <c r="CB422" s="18">
        <v>5.1625279785726799E-2</v>
      </c>
      <c r="CC422" s="18">
        <v>7.5508278807420948E-2</v>
      </c>
    </row>
    <row r="424" spans="2:81" ht="87" x14ac:dyDescent="0.35">
      <c r="B424" s="14" t="s">
        <v>134</v>
      </c>
    </row>
    <row r="425" spans="2:81" x14ac:dyDescent="0.35">
      <c r="B425" s="15" t="s">
        <v>17</v>
      </c>
    </row>
    <row r="426" spans="2:81" x14ac:dyDescent="0.35">
      <c r="B426" s="11" t="s">
        <v>95</v>
      </c>
      <c r="C426" s="16">
        <v>1906</v>
      </c>
      <c r="D426" s="16">
        <v>245</v>
      </c>
      <c r="E426" s="16">
        <v>322</v>
      </c>
      <c r="F426" s="16">
        <v>330</v>
      </c>
      <c r="G426" s="16">
        <v>336</v>
      </c>
      <c r="H426" s="16">
        <v>276</v>
      </c>
      <c r="I426" s="16">
        <v>397</v>
      </c>
      <c r="K426" s="16">
        <v>942</v>
      </c>
      <c r="L426" s="16">
        <v>959</v>
      </c>
      <c r="N426" s="16">
        <v>158</v>
      </c>
      <c r="O426" s="16">
        <v>63</v>
      </c>
      <c r="P426" s="16">
        <v>96</v>
      </c>
      <c r="Q426" s="16">
        <v>78</v>
      </c>
      <c r="R426" s="16">
        <v>211</v>
      </c>
      <c r="S426" s="16">
        <v>156</v>
      </c>
      <c r="T426" s="16">
        <v>138</v>
      </c>
      <c r="U426" s="16">
        <v>178</v>
      </c>
      <c r="V426" s="16">
        <v>270</v>
      </c>
      <c r="W426" s="16">
        <v>232</v>
      </c>
      <c r="X426" s="16">
        <v>160</v>
      </c>
      <c r="Y426" s="16">
        <v>166</v>
      </c>
      <c r="AA426" s="16">
        <v>527</v>
      </c>
      <c r="AB426" s="16">
        <v>481</v>
      </c>
      <c r="AC426" s="16">
        <v>429</v>
      </c>
      <c r="AD426" s="16">
        <v>463</v>
      </c>
      <c r="AF426" s="16">
        <v>27</v>
      </c>
      <c r="AG426" s="16">
        <v>98</v>
      </c>
      <c r="AH426" s="16">
        <v>113</v>
      </c>
      <c r="AI426" s="16">
        <v>112</v>
      </c>
      <c r="AJ426" s="16">
        <v>174</v>
      </c>
      <c r="AK426" s="16">
        <v>207</v>
      </c>
      <c r="AL426" s="16">
        <v>170</v>
      </c>
      <c r="AM426" s="16">
        <v>133</v>
      </c>
      <c r="AN426" s="16">
        <v>100</v>
      </c>
      <c r="AO426" s="16">
        <v>131</v>
      </c>
      <c r="AP426" s="16">
        <v>193</v>
      </c>
      <c r="AQ426" s="16">
        <v>93</v>
      </c>
      <c r="AR426" s="16">
        <v>79</v>
      </c>
      <c r="AS426" s="16">
        <v>47</v>
      </c>
      <c r="AT426" s="16">
        <v>48</v>
      </c>
      <c r="AU426" s="16">
        <v>122</v>
      </c>
      <c r="AV426" s="16">
        <v>59</v>
      </c>
      <c r="AX426" s="16">
        <v>1557</v>
      </c>
      <c r="AY426" s="16">
        <v>338</v>
      </c>
      <c r="BA426" s="16">
        <v>1221</v>
      </c>
      <c r="BB426" s="16">
        <v>685</v>
      </c>
      <c r="BD426" s="16">
        <v>474</v>
      </c>
      <c r="BE426" s="16">
        <v>416</v>
      </c>
      <c r="BF426" s="16">
        <v>224</v>
      </c>
      <c r="BG426" s="16">
        <v>439</v>
      </c>
      <c r="BH426" s="16">
        <v>242</v>
      </c>
      <c r="BI426" s="16">
        <v>51</v>
      </c>
      <c r="BJ426" s="16">
        <v>60</v>
      </c>
      <c r="BL426" s="16">
        <v>334</v>
      </c>
      <c r="BM426" s="16">
        <v>619</v>
      </c>
      <c r="BN426" s="16">
        <v>136</v>
      </c>
      <c r="BO426" s="16">
        <v>105</v>
      </c>
      <c r="BP426" s="16">
        <v>257</v>
      </c>
      <c r="BQ426" s="16">
        <v>42</v>
      </c>
      <c r="BR426" s="16">
        <v>49</v>
      </c>
      <c r="BS426" s="16">
        <v>364</v>
      </c>
      <c r="BU426" s="16">
        <v>279</v>
      </c>
      <c r="BV426" s="16">
        <v>479</v>
      </c>
      <c r="BW426" s="16">
        <v>122</v>
      </c>
      <c r="BX426" s="16">
        <v>151</v>
      </c>
      <c r="BY426" s="16">
        <v>421</v>
      </c>
      <c r="BZ426" s="16">
        <v>64</v>
      </c>
      <c r="CA426" s="16">
        <v>123</v>
      </c>
      <c r="CB426" s="16">
        <v>156</v>
      </c>
      <c r="CC426" s="16">
        <v>111</v>
      </c>
    </row>
    <row r="427" spans="2:81" x14ac:dyDescent="0.35">
      <c r="B427" s="12" t="s">
        <v>96</v>
      </c>
      <c r="C427" s="16">
        <v>1910</v>
      </c>
      <c r="D427" s="16">
        <v>202</v>
      </c>
      <c r="E427" s="16">
        <v>325</v>
      </c>
      <c r="F427" s="16">
        <v>324</v>
      </c>
      <c r="G427" s="16">
        <v>294</v>
      </c>
      <c r="H427" s="16">
        <v>309</v>
      </c>
      <c r="I427" s="16">
        <v>457</v>
      </c>
      <c r="K427" s="16">
        <v>921</v>
      </c>
      <c r="L427" s="16">
        <v>983</v>
      </c>
      <c r="N427" s="16">
        <v>157</v>
      </c>
      <c r="O427" s="16">
        <v>52</v>
      </c>
      <c r="P427" s="16">
        <v>89</v>
      </c>
      <c r="Q427" s="16">
        <v>77</v>
      </c>
      <c r="R427" s="16">
        <v>212</v>
      </c>
      <c r="S427" s="16">
        <v>155</v>
      </c>
      <c r="T427" s="16">
        <v>140</v>
      </c>
      <c r="U427" s="16">
        <v>167</v>
      </c>
      <c r="V427" s="16">
        <v>248</v>
      </c>
      <c r="W427" s="16">
        <v>264</v>
      </c>
      <c r="X427" s="16">
        <v>165</v>
      </c>
      <c r="Y427" s="16">
        <v>180</v>
      </c>
      <c r="AA427" s="16">
        <v>514</v>
      </c>
      <c r="AB427" s="16">
        <v>496</v>
      </c>
      <c r="AC427" s="16">
        <v>419</v>
      </c>
      <c r="AD427" s="16">
        <v>477</v>
      </c>
      <c r="AF427" s="16">
        <v>25</v>
      </c>
      <c r="AG427" s="16">
        <v>96</v>
      </c>
      <c r="AH427" s="16">
        <v>115</v>
      </c>
      <c r="AI427" s="16">
        <v>117</v>
      </c>
      <c r="AJ427" s="16">
        <v>175</v>
      </c>
      <c r="AK427" s="16">
        <v>213</v>
      </c>
      <c r="AL427" s="16">
        <v>169</v>
      </c>
      <c r="AM427" s="16">
        <v>134</v>
      </c>
      <c r="AN427" s="16">
        <v>99</v>
      </c>
      <c r="AO427" s="16">
        <v>131</v>
      </c>
      <c r="AP427" s="16">
        <v>193</v>
      </c>
      <c r="AQ427" s="16">
        <v>94</v>
      </c>
      <c r="AR427" s="16">
        <v>79</v>
      </c>
      <c r="AS427" s="16">
        <v>46</v>
      </c>
      <c r="AT427" s="16">
        <v>46</v>
      </c>
      <c r="AU427" s="16">
        <v>118</v>
      </c>
      <c r="AV427" s="16">
        <v>59</v>
      </c>
      <c r="AX427" s="16">
        <v>1583</v>
      </c>
      <c r="AY427" s="16">
        <v>316</v>
      </c>
      <c r="BA427" s="16">
        <v>1241</v>
      </c>
      <c r="BB427" s="16">
        <v>669</v>
      </c>
      <c r="BD427" s="16">
        <v>490</v>
      </c>
      <c r="BE427" s="16">
        <v>410</v>
      </c>
      <c r="BF427" s="16">
        <v>226</v>
      </c>
      <c r="BG427" s="16">
        <v>430</v>
      </c>
      <c r="BH427" s="16">
        <v>237</v>
      </c>
      <c r="BI427" s="16">
        <v>51</v>
      </c>
      <c r="BJ427" s="16">
        <v>65</v>
      </c>
      <c r="BL427" s="16">
        <v>349</v>
      </c>
      <c r="BM427" s="16">
        <v>614</v>
      </c>
      <c r="BN427" s="16">
        <v>143</v>
      </c>
      <c r="BO427" s="16">
        <v>101</v>
      </c>
      <c r="BP427" s="16">
        <v>257</v>
      </c>
      <c r="BQ427" s="16">
        <v>42</v>
      </c>
      <c r="BR427" s="16">
        <v>47</v>
      </c>
      <c r="BS427" s="16">
        <v>356</v>
      </c>
      <c r="BU427" s="16">
        <v>288</v>
      </c>
      <c r="BV427" s="16">
        <v>472</v>
      </c>
      <c r="BW427" s="16">
        <v>126</v>
      </c>
      <c r="BX427" s="16">
        <v>142</v>
      </c>
      <c r="BY427" s="16">
        <v>432</v>
      </c>
      <c r="BZ427" s="16">
        <v>64</v>
      </c>
      <c r="CA427" s="16">
        <v>123</v>
      </c>
      <c r="CB427" s="16">
        <v>159</v>
      </c>
      <c r="CC427" s="16">
        <v>106</v>
      </c>
    </row>
    <row r="428" spans="2:81" x14ac:dyDescent="0.35">
      <c r="B428" s="14" t="s">
        <v>117</v>
      </c>
      <c r="C428" s="18">
        <v>0.5964150562209789</v>
      </c>
      <c r="D428" s="18">
        <v>0.6100465112012714</v>
      </c>
      <c r="E428" s="18">
        <v>0.71788575902279794</v>
      </c>
      <c r="F428" s="18">
        <v>0.69239070782947065</v>
      </c>
      <c r="G428" s="18">
        <v>0.6725897707607551</v>
      </c>
      <c r="H428" s="18">
        <v>0.5977816573507142</v>
      </c>
      <c r="I428" s="18">
        <v>0.38602115784497432</v>
      </c>
      <c r="K428" s="18">
        <v>0.56449168380808246</v>
      </c>
      <c r="L428" s="18">
        <v>0.626170414516379</v>
      </c>
      <c r="N428" s="18">
        <v>0.61787481521002963</v>
      </c>
      <c r="O428" s="18">
        <v>0.65501463188249387</v>
      </c>
      <c r="P428" s="18">
        <v>0.49730589909904649</v>
      </c>
      <c r="Q428" s="18">
        <v>0.55551519900935786</v>
      </c>
      <c r="R428" s="18">
        <v>0.68018051493833898</v>
      </c>
      <c r="S428" s="18">
        <v>0.54636032547540592</v>
      </c>
      <c r="T428" s="18">
        <v>0.65977194525856642</v>
      </c>
      <c r="U428" s="18">
        <v>0.55813730510263659</v>
      </c>
      <c r="V428" s="18">
        <v>0.66780905612470121</v>
      </c>
      <c r="W428" s="18">
        <v>0.53757906670087197</v>
      </c>
      <c r="X428" s="18">
        <v>0.63258450003363098</v>
      </c>
      <c r="Y428" s="18">
        <v>0.51272233747949458</v>
      </c>
      <c r="AA428" s="18">
        <v>0.6206780347566534</v>
      </c>
      <c r="AB428" s="18">
        <v>0.56140259488371558</v>
      </c>
      <c r="AC428" s="18">
        <v>0.6029592280581676</v>
      </c>
      <c r="AD428" s="18">
        <v>0.60073327643898522</v>
      </c>
      <c r="AF428" s="18">
        <v>0.45330198815552181</v>
      </c>
      <c r="AG428" s="18">
        <v>0.62392778884086364</v>
      </c>
      <c r="AH428" s="18">
        <v>0.56571418290029318</v>
      </c>
      <c r="AI428" s="18">
        <v>0.53457235214183219</v>
      </c>
      <c r="AJ428" s="18">
        <v>0.53838796634178454</v>
      </c>
      <c r="AK428" s="18">
        <v>0.67025578038005795</v>
      </c>
      <c r="AL428" s="18">
        <v>0.60994309380421963</v>
      </c>
      <c r="AM428" s="18">
        <v>0.57313441653772457</v>
      </c>
      <c r="AN428" s="18">
        <v>0.56255442350438178</v>
      </c>
      <c r="AO428" s="18">
        <v>0.53895251616233808</v>
      </c>
      <c r="AP428" s="18">
        <v>0.57908042033215501</v>
      </c>
      <c r="AQ428" s="18">
        <v>0.68224382636504322</v>
      </c>
      <c r="AR428" s="18">
        <v>0.59521130578582193</v>
      </c>
      <c r="AS428" s="18">
        <v>0.72282599644375312</v>
      </c>
      <c r="AT428" s="18">
        <v>0.59319734487720932</v>
      </c>
      <c r="AU428" s="18">
        <v>0.70277615798287996</v>
      </c>
      <c r="AV428" s="18">
        <v>0.51251967504371454</v>
      </c>
      <c r="AX428" s="18">
        <v>0.57392073652156639</v>
      </c>
      <c r="AY428" s="18">
        <v>0.70997757037556508</v>
      </c>
      <c r="BA428" s="18">
        <v>0.60910445538177049</v>
      </c>
      <c r="BB428" s="18">
        <v>0.57287194197601354</v>
      </c>
      <c r="BD428" s="18">
        <v>0.58852111873719104</v>
      </c>
      <c r="BE428" s="18">
        <v>0.59632043871402973</v>
      </c>
      <c r="BF428" s="18">
        <v>0.54737897866347496</v>
      </c>
      <c r="BG428" s="18">
        <v>0.62362057523087044</v>
      </c>
      <c r="BH428" s="18">
        <v>0.6225557165854998</v>
      </c>
      <c r="BI428" s="18">
        <v>0.66497673039745409</v>
      </c>
      <c r="BJ428" s="18">
        <v>0.49698457306743499</v>
      </c>
      <c r="BL428" s="18">
        <v>0.54275027996253544</v>
      </c>
      <c r="BM428" s="18">
        <v>0.66365779803882829</v>
      </c>
      <c r="BN428" s="18">
        <v>0.44436241249608732</v>
      </c>
      <c r="BO428" s="18">
        <v>0.57475718420509914</v>
      </c>
      <c r="BP428" s="18">
        <v>0.6145794520288661</v>
      </c>
      <c r="BQ428" s="18">
        <v>0.68768122789559272</v>
      </c>
      <c r="BR428" s="18">
        <v>0.51295658266942412</v>
      </c>
      <c r="BS428" s="18">
        <v>0.58753508978299696</v>
      </c>
      <c r="BU428" s="18">
        <v>0.59841250232496979</v>
      </c>
      <c r="BV428" s="18">
        <v>0.69105484910801884</v>
      </c>
      <c r="BW428" s="18">
        <v>0.47929400872738498</v>
      </c>
      <c r="BX428" s="18">
        <v>0.57280418485313067</v>
      </c>
      <c r="BY428" s="18">
        <v>0.60425958917442169</v>
      </c>
      <c r="BZ428" s="18">
        <v>0.63979765213295714</v>
      </c>
      <c r="CA428" s="18">
        <v>0.53599667376761873</v>
      </c>
      <c r="CB428" s="18">
        <v>0.47455889265183532</v>
      </c>
      <c r="CC428" s="18">
        <v>0.53522397294484825</v>
      </c>
    </row>
    <row r="429" spans="2:81" x14ac:dyDescent="0.35">
      <c r="B429" s="14" t="s">
        <v>118</v>
      </c>
      <c r="C429" s="18">
        <v>0.14875765477751429</v>
      </c>
      <c r="D429" s="18">
        <v>0.1882438070266309</v>
      </c>
      <c r="E429" s="18">
        <v>9.1334953449311557E-2</v>
      </c>
      <c r="F429" s="18">
        <v>8.1777977861446263E-2</v>
      </c>
      <c r="G429" s="18">
        <v>0.1041018518775976</v>
      </c>
      <c r="H429" s="18">
        <v>0.1214825808100834</v>
      </c>
      <c r="I429" s="18">
        <v>0.26680755647791421</v>
      </c>
      <c r="K429" s="18">
        <v>0.159921419845579</v>
      </c>
      <c r="L429" s="18">
        <v>0.13719476087800539</v>
      </c>
      <c r="N429" s="18">
        <v>0.12258873743757361</v>
      </c>
      <c r="O429" s="18">
        <v>0.15026204966105211</v>
      </c>
      <c r="P429" s="18">
        <v>0.16042148669544809</v>
      </c>
      <c r="Q429" s="18">
        <v>0.12566773242195811</v>
      </c>
      <c r="R429" s="18">
        <v>0.1028023452728145</v>
      </c>
      <c r="S429" s="18">
        <v>0.15687140878176839</v>
      </c>
      <c r="T429" s="18">
        <v>0.13370537538172619</v>
      </c>
      <c r="U429" s="18">
        <v>0.17743497065057851</v>
      </c>
      <c r="V429" s="18">
        <v>0.14037165159626089</v>
      </c>
      <c r="W429" s="18">
        <v>0.1843574254984239</v>
      </c>
      <c r="X429" s="18">
        <v>0.1305066686892665</v>
      </c>
      <c r="Y429" s="18">
        <v>0.1835688430056206</v>
      </c>
      <c r="AA429" s="18">
        <v>0.16107192533812001</v>
      </c>
      <c r="AB429" s="18">
        <v>0.1642868402871088</v>
      </c>
      <c r="AC429" s="18">
        <v>0.1174421858479493</v>
      </c>
      <c r="AD429" s="18">
        <v>0.14655294028980631</v>
      </c>
      <c r="AF429" s="18">
        <v>0.28009334315386192</v>
      </c>
      <c r="AG429" s="18">
        <v>9.2735002545793352E-2</v>
      </c>
      <c r="AH429" s="18">
        <v>0.17639937520554419</v>
      </c>
      <c r="AI429" s="18">
        <v>0.20295981030240029</v>
      </c>
      <c r="AJ429" s="18">
        <v>0.13676912925009471</v>
      </c>
      <c r="AK429" s="18">
        <v>0.10843294142656899</v>
      </c>
      <c r="AL429" s="18">
        <v>0.13391785650803689</v>
      </c>
      <c r="AM429" s="18">
        <v>0.16033908142814429</v>
      </c>
      <c r="AN429" s="18">
        <v>0.14157085848571421</v>
      </c>
      <c r="AO429" s="18">
        <v>0.16975466145543969</v>
      </c>
      <c r="AP429" s="18">
        <v>0.1595989586734802</v>
      </c>
      <c r="AQ429" s="18">
        <v>0.1827512119427058</v>
      </c>
      <c r="AR429" s="18">
        <v>0.188966664632359</v>
      </c>
      <c r="AS429" s="18">
        <v>0.21996696762820661</v>
      </c>
      <c r="AT429" s="18">
        <v>0.102449312442124</v>
      </c>
      <c r="AU429" s="18">
        <v>9.6450002161568502E-2</v>
      </c>
      <c r="AV429" s="18">
        <v>0.12692011513607421</v>
      </c>
      <c r="AX429" s="18">
        <v>0.15315410916734151</v>
      </c>
      <c r="AY429" s="18">
        <v>0.12852217936674221</v>
      </c>
      <c r="BA429" s="18">
        <v>0.14489307459298861</v>
      </c>
      <c r="BB429" s="18">
        <v>0.1559277541368477</v>
      </c>
      <c r="BD429" s="18">
        <v>0.1182939485533365</v>
      </c>
      <c r="BE429" s="18">
        <v>0.13655914712110501</v>
      </c>
      <c r="BF429" s="18">
        <v>0.14894281121546499</v>
      </c>
      <c r="BG429" s="18">
        <v>0.16732842219339511</v>
      </c>
      <c r="BH429" s="18">
        <v>0.20342360371055859</v>
      </c>
      <c r="BI429" s="18">
        <v>9.6301068113140487E-2</v>
      </c>
      <c r="BJ429" s="18">
        <v>0.1736702694291001</v>
      </c>
      <c r="BL429" s="18">
        <v>0.1977936328486353</v>
      </c>
      <c r="BM429" s="18">
        <v>0.116621314453492</v>
      </c>
      <c r="BN429" s="18">
        <v>0.23119718541217329</v>
      </c>
      <c r="BO429" s="18">
        <v>0.1815347640192497</v>
      </c>
      <c r="BP429" s="18">
        <v>0.1180061680553743</v>
      </c>
      <c r="BQ429" s="18">
        <v>0.1718083155541357</v>
      </c>
      <c r="BR429" s="18">
        <v>0.1089144730151186</v>
      </c>
      <c r="BS429" s="18">
        <v>0.1384865975207879</v>
      </c>
      <c r="BU429" s="18">
        <v>0.17203582172809281</v>
      </c>
      <c r="BV429" s="18">
        <v>0.11591272799316089</v>
      </c>
      <c r="BW429" s="18">
        <v>0.17133992955572541</v>
      </c>
      <c r="BX429" s="18">
        <v>0.19776467485388319</v>
      </c>
      <c r="BY429" s="18">
        <v>0.13415262040416359</v>
      </c>
      <c r="BZ429" s="18">
        <v>0.17577696922463529</v>
      </c>
      <c r="CA429" s="18">
        <v>0.1302873904552693</v>
      </c>
      <c r="CB429" s="18">
        <v>0.1610094147552282</v>
      </c>
      <c r="CC429" s="18">
        <v>0.18562321642761029</v>
      </c>
    </row>
    <row r="431" spans="2:81" ht="58" x14ac:dyDescent="0.35">
      <c r="B431" s="14" t="s">
        <v>135</v>
      </c>
    </row>
    <row r="432" spans="2:81" x14ac:dyDescent="0.35">
      <c r="B432" s="15" t="s">
        <v>17</v>
      </c>
    </row>
    <row r="433" spans="2:81" x14ac:dyDescent="0.35">
      <c r="B433" s="11" t="s">
        <v>95</v>
      </c>
      <c r="C433" s="16">
        <v>1906</v>
      </c>
      <c r="D433" s="16">
        <v>245</v>
      </c>
      <c r="E433" s="16">
        <v>322</v>
      </c>
      <c r="F433" s="16">
        <v>330</v>
      </c>
      <c r="G433" s="16">
        <v>336</v>
      </c>
      <c r="H433" s="16">
        <v>276</v>
      </c>
      <c r="I433" s="16">
        <v>397</v>
      </c>
      <c r="K433" s="16">
        <v>942</v>
      </c>
      <c r="L433" s="16">
        <v>959</v>
      </c>
      <c r="N433" s="16">
        <v>158</v>
      </c>
      <c r="O433" s="16">
        <v>63</v>
      </c>
      <c r="P433" s="16">
        <v>96</v>
      </c>
      <c r="Q433" s="16">
        <v>78</v>
      </c>
      <c r="R433" s="16">
        <v>211</v>
      </c>
      <c r="S433" s="16">
        <v>156</v>
      </c>
      <c r="T433" s="16">
        <v>138</v>
      </c>
      <c r="U433" s="16">
        <v>178</v>
      </c>
      <c r="V433" s="16">
        <v>270</v>
      </c>
      <c r="W433" s="16">
        <v>232</v>
      </c>
      <c r="X433" s="16">
        <v>160</v>
      </c>
      <c r="Y433" s="16">
        <v>166</v>
      </c>
      <c r="AA433" s="16">
        <v>527</v>
      </c>
      <c r="AB433" s="16">
        <v>481</v>
      </c>
      <c r="AC433" s="16">
        <v>429</v>
      </c>
      <c r="AD433" s="16">
        <v>463</v>
      </c>
      <c r="AF433" s="16">
        <v>27</v>
      </c>
      <c r="AG433" s="16">
        <v>98</v>
      </c>
      <c r="AH433" s="16">
        <v>113</v>
      </c>
      <c r="AI433" s="16">
        <v>112</v>
      </c>
      <c r="AJ433" s="16">
        <v>174</v>
      </c>
      <c r="AK433" s="16">
        <v>207</v>
      </c>
      <c r="AL433" s="16">
        <v>170</v>
      </c>
      <c r="AM433" s="16">
        <v>133</v>
      </c>
      <c r="AN433" s="16">
        <v>100</v>
      </c>
      <c r="AO433" s="16">
        <v>131</v>
      </c>
      <c r="AP433" s="16">
        <v>193</v>
      </c>
      <c r="AQ433" s="16">
        <v>93</v>
      </c>
      <c r="AR433" s="16">
        <v>79</v>
      </c>
      <c r="AS433" s="16">
        <v>47</v>
      </c>
      <c r="AT433" s="16">
        <v>48</v>
      </c>
      <c r="AU433" s="16">
        <v>122</v>
      </c>
      <c r="AV433" s="16">
        <v>59</v>
      </c>
      <c r="AX433" s="16">
        <v>1557</v>
      </c>
      <c r="AY433" s="16">
        <v>338</v>
      </c>
      <c r="BA433" s="16">
        <v>1221</v>
      </c>
      <c r="BB433" s="16">
        <v>685</v>
      </c>
      <c r="BD433" s="16">
        <v>474</v>
      </c>
      <c r="BE433" s="16">
        <v>416</v>
      </c>
      <c r="BF433" s="16">
        <v>224</v>
      </c>
      <c r="BG433" s="16">
        <v>439</v>
      </c>
      <c r="BH433" s="16">
        <v>242</v>
      </c>
      <c r="BI433" s="16">
        <v>51</v>
      </c>
      <c r="BJ433" s="16">
        <v>60</v>
      </c>
      <c r="BL433" s="16">
        <v>334</v>
      </c>
      <c r="BM433" s="16">
        <v>619</v>
      </c>
      <c r="BN433" s="16">
        <v>136</v>
      </c>
      <c r="BO433" s="16">
        <v>105</v>
      </c>
      <c r="BP433" s="16">
        <v>257</v>
      </c>
      <c r="BQ433" s="16">
        <v>42</v>
      </c>
      <c r="BR433" s="16">
        <v>49</v>
      </c>
      <c r="BS433" s="16">
        <v>364</v>
      </c>
      <c r="BU433" s="16">
        <v>279</v>
      </c>
      <c r="BV433" s="16">
        <v>479</v>
      </c>
      <c r="BW433" s="16">
        <v>122</v>
      </c>
      <c r="BX433" s="16">
        <v>151</v>
      </c>
      <c r="BY433" s="16">
        <v>421</v>
      </c>
      <c r="BZ433" s="16">
        <v>64</v>
      </c>
      <c r="CA433" s="16">
        <v>123</v>
      </c>
      <c r="CB433" s="16">
        <v>156</v>
      </c>
      <c r="CC433" s="16">
        <v>111</v>
      </c>
    </row>
    <row r="434" spans="2:81" x14ac:dyDescent="0.35">
      <c r="B434" s="12" t="s">
        <v>96</v>
      </c>
      <c r="C434" s="16">
        <v>1910</v>
      </c>
      <c r="D434" s="16">
        <v>202</v>
      </c>
      <c r="E434" s="16">
        <v>325</v>
      </c>
      <c r="F434" s="16">
        <v>324</v>
      </c>
      <c r="G434" s="16">
        <v>294</v>
      </c>
      <c r="H434" s="16">
        <v>309</v>
      </c>
      <c r="I434" s="16">
        <v>457</v>
      </c>
      <c r="K434" s="16">
        <v>921</v>
      </c>
      <c r="L434" s="16">
        <v>983</v>
      </c>
      <c r="N434" s="16">
        <v>157</v>
      </c>
      <c r="O434" s="16">
        <v>52</v>
      </c>
      <c r="P434" s="16">
        <v>89</v>
      </c>
      <c r="Q434" s="16">
        <v>77</v>
      </c>
      <c r="R434" s="16">
        <v>212</v>
      </c>
      <c r="S434" s="16">
        <v>155</v>
      </c>
      <c r="T434" s="16">
        <v>140</v>
      </c>
      <c r="U434" s="16">
        <v>167</v>
      </c>
      <c r="V434" s="16">
        <v>248</v>
      </c>
      <c r="W434" s="16">
        <v>264</v>
      </c>
      <c r="X434" s="16">
        <v>165</v>
      </c>
      <c r="Y434" s="16">
        <v>180</v>
      </c>
      <c r="AA434" s="16">
        <v>514</v>
      </c>
      <c r="AB434" s="16">
        <v>496</v>
      </c>
      <c r="AC434" s="16">
        <v>419</v>
      </c>
      <c r="AD434" s="16">
        <v>477</v>
      </c>
      <c r="AF434" s="16">
        <v>25</v>
      </c>
      <c r="AG434" s="16">
        <v>96</v>
      </c>
      <c r="AH434" s="16">
        <v>115</v>
      </c>
      <c r="AI434" s="16">
        <v>117</v>
      </c>
      <c r="AJ434" s="16">
        <v>175</v>
      </c>
      <c r="AK434" s="16">
        <v>213</v>
      </c>
      <c r="AL434" s="16">
        <v>169</v>
      </c>
      <c r="AM434" s="16">
        <v>134</v>
      </c>
      <c r="AN434" s="16">
        <v>99</v>
      </c>
      <c r="AO434" s="16">
        <v>131</v>
      </c>
      <c r="AP434" s="16">
        <v>193</v>
      </c>
      <c r="AQ434" s="16">
        <v>94</v>
      </c>
      <c r="AR434" s="16">
        <v>79</v>
      </c>
      <c r="AS434" s="16">
        <v>46</v>
      </c>
      <c r="AT434" s="16">
        <v>46</v>
      </c>
      <c r="AU434" s="16">
        <v>118</v>
      </c>
      <c r="AV434" s="16">
        <v>59</v>
      </c>
      <c r="AX434" s="16">
        <v>1583</v>
      </c>
      <c r="AY434" s="16">
        <v>316</v>
      </c>
      <c r="BA434" s="16">
        <v>1241</v>
      </c>
      <c r="BB434" s="16">
        <v>669</v>
      </c>
      <c r="BD434" s="16">
        <v>490</v>
      </c>
      <c r="BE434" s="16">
        <v>410</v>
      </c>
      <c r="BF434" s="16">
        <v>226</v>
      </c>
      <c r="BG434" s="16">
        <v>430</v>
      </c>
      <c r="BH434" s="16">
        <v>237</v>
      </c>
      <c r="BI434" s="16">
        <v>51</v>
      </c>
      <c r="BJ434" s="16">
        <v>65</v>
      </c>
      <c r="BL434" s="16">
        <v>349</v>
      </c>
      <c r="BM434" s="16">
        <v>614</v>
      </c>
      <c r="BN434" s="16">
        <v>143</v>
      </c>
      <c r="BO434" s="16">
        <v>101</v>
      </c>
      <c r="BP434" s="16">
        <v>257</v>
      </c>
      <c r="BQ434" s="16">
        <v>42</v>
      </c>
      <c r="BR434" s="16">
        <v>47</v>
      </c>
      <c r="BS434" s="16">
        <v>356</v>
      </c>
      <c r="BU434" s="16">
        <v>288</v>
      </c>
      <c r="BV434" s="16">
        <v>472</v>
      </c>
      <c r="BW434" s="16">
        <v>126</v>
      </c>
      <c r="BX434" s="16">
        <v>142</v>
      </c>
      <c r="BY434" s="16">
        <v>432</v>
      </c>
      <c r="BZ434" s="16">
        <v>64</v>
      </c>
      <c r="CA434" s="16">
        <v>123</v>
      </c>
      <c r="CB434" s="16">
        <v>159</v>
      </c>
      <c r="CC434" s="16">
        <v>106</v>
      </c>
    </row>
    <row r="435" spans="2:81" ht="29" x14ac:dyDescent="0.35">
      <c r="B435" s="17" t="s">
        <v>136</v>
      </c>
      <c r="C435" s="18">
        <v>0.72430384083526056</v>
      </c>
      <c r="D435" s="18">
        <v>0.49921244336117571</v>
      </c>
      <c r="E435" s="18">
        <v>0.61563485576202537</v>
      </c>
      <c r="F435" s="18">
        <v>0.66094906668999376</v>
      </c>
      <c r="G435" s="18">
        <v>0.73005096789681112</v>
      </c>
      <c r="H435" s="18">
        <v>0.82109938652056691</v>
      </c>
      <c r="I435" s="18">
        <v>0.87685289987742687</v>
      </c>
      <c r="K435" s="18">
        <v>0.72980002032734426</v>
      </c>
      <c r="L435" s="18">
        <v>0.72075878822142325</v>
      </c>
      <c r="N435" s="18">
        <v>0.76486086012041832</v>
      </c>
      <c r="O435" s="18">
        <v>0.74140620315413064</v>
      </c>
      <c r="P435" s="18">
        <v>0.70504524392473045</v>
      </c>
      <c r="Q435" s="18">
        <v>0.63316167751949581</v>
      </c>
      <c r="R435" s="18">
        <v>0.70597433594320647</v>
      </c>
      <c r="S435" s="18">
        <v>0.69637513764110115</v>
      </c>
      <c r="T435" s="18">
        <v>0.7506479289899457</v>
      </c>
      <c r="U435" s="18">
        <v>0.6711255274450092</v>
      </c>
      <c r="V435" s="18">
        <v>0.66174598569686893</v>
      </c>
      <c r="W435" s="18">
        <v>0.79740705121831412</v>
      </c>
      <c r="X435" s="18">
        <v>0.79167674564836044</v>
      </c>
      <c r="Y435" s="18">
        <v>0.72419918586012078</v>
      </c>
      <c r="AA435" s="18">
        <v>0.78112772506730743</v>
      </c>
      <c r="AB435" s="18">
        <v>0.77461229248754337</v>
      </c>
      <c r="AC435" s="18">
        <v>0.69850664695791698</v>
      </c>
      <c r="AD435" s="18">
        <v>0.63275531703142285</v>
      </c>
      <c r="AF435" s="18">
        <v>0.3224834938383731</v>
      </c>
      <c r="AG435" s="18">
        <v>0.53218668715103268</v>
      </c>
      <c r="AH435" s="18">
        <v>0.7231099905148205</v>
      </c>
      <c r="AI435" s="18">
        <v>0.68020850979978253</v>
      </c>
      <c r="AJ435" s="18">
        <v>0.65496350014568239</v>
      </c>
      <c r="AK435" s="18">
        <v>0.70558299808560665</v>
      </c>
      <c r="AL435" s="18">
        <v>0.70026997115400935</v>
      </c>
      <c r="AM435" s="18">
        <v>0.76838246584924641</v>
      </c>
      <c r="AN435" s="18">
        <v>0.72668880005580727</v>
      </c>
      <c r="AO435" s="18">
        <v>0.75845688255465216</v>
      </c>
      <c r="AP435" s="18">
        <v>0.80032490368223896</v>
      </c>
      <c r="AQ435" s="18">
        <v>0.81562473617126496</v>
      </c>
      <c r="AR435" s="18">
        <v>0.84864035350219602</v>
      </c>
      <c r="AS435" s="18">
        <v>0.89222569254163586</v>
      </c>
      <c r="AT435" s="18">
        <v>0.84886846631079371</v>
      </c>
      <c r="AU435" s="18">
        <v>0.71672546029741668</v>
      </c>
      <c r="AV435" s="18">
        <v>0.6856130476278377</v>
      </c>
      <c r="AX435" s="18">
        <v>0.75541051487857624</v>
      </c>
      <c r="AY435" s="18">
        <v>0.57468629140767979</v>
      </c>
      <c r="BA435" s="18">
        <v>0.74533419267802903</v>
      </c>
      <c r="BB435" s="18">
        <v>0.68528544683785542</v>
      </c>
      <c r="BD435" s="18">
        <v>0.70907982521638957</v>
      </c>
      <c r="BE435" s="18">
        <v>0.75754389838800518</v>
      </c>
      <c r="BF435" s="18">
        <v>0.74204302617633455</v>
      </c>
      <c r="BG435" s="18">
        <v>0.72407049701396342</v>
      </c>
      <c r="BH435" s="18">
        <v>0.73132653370910783</v>
      </c>
      <c r="BI435" s="18">
        <v>0.66747788062924718</v>
      </c>
      <c r="BJ435" s="18">
        <v>0.587440209847512</v>
      </c>
      <c r="BL435" s="18">
        <v>0.75655712080699977</v>
      </c>
      <c r="BM435" s="18">
        <v>0.72997756727296159</v>
      </c>
      <c r="BN435" s="18">
        <v>0.75964306188345476</v>
      </c>
      <c r="BO435" s="18">
        <v>0.72204621188800533</v>
      </c>
      <c r="BP435" s="18">
        <v>0.71837907655061606</v>
      </c>
      <c r="BQ435" s="18">
        <v>0.74427519097685291</v>
      </c>
      <c r="BR435" s="18">
        <v>0.47805908777310008</v>
      </c>
      <c r="BS435" s="18">
        <v>0.70404573012812599</v>
      </c>
      <c r="BU435" s="18">
        <v>0.76725146322448956</v>
      </c>
      <c r="BV435" s="18">
        <v>0.72308639854898105</v>
      </c>
      <c r="BW435" s="18">
        <v>0.83659341735791681</v>
      </c>
      <c r="BX435" s="18">
        <v>0.70147136499348117</v>
      </c>
      <c r="BY435" s="18">
        <v>0.74541030550075027</v>
      </c>
      <c r="BZ435" s="18">
        <v>0.65645696543186227</v>
      </c>
      <c r="CA435" s="18">
        <v>0.63121790278273215</v>
      </c>
      <c r="CB435" s="18">
        <v>0.70200490986712261</v>
      </c>
      <c r="CC435" s="18">
        <v>0.60531833405701474</v>
      </c>
    </row>
    <row r="436" spans="2:81" ht="43.5" x14ac:dyDescent="0.35">
      <c r="B436" s="17" t="s">
        <v>137</v>
      </c>
      <c r="C436" s="18">
        <v>0.64213823235574619</v>
      </c>
      <c r="D436" s="18">
        <v>0.51768917649639601</v>
      </c>
      <c r="E436" s="18">
        <v>0.60529683169930304</v>
      </c>
      <c r="F436" s="18">
        <v>0.63107071625613798</v>
      </c>
      <c r="G436" s="18">
        <v>0.68814757486199163</v>
      </c>
      <c r="H436" s="18">
        <v>0.66683901679141266</v>
      </c>
      <c r="I436" s="18">
        <v>0.68489163839369138</v>
      </c>
      <c r="K436" s="18">
        <v>0.62454818118174404</v>
      </c>
      <c r="L436" s="18">
        <v>0.65881645117660015</v>
      </c>
      <c r="N436" s="18">
        <v>0.68798213858290092</v>
      </c>
      <c r="O436" s="18">
        <v>0.74556091304497074</v>
      </c>
      <c r="P436" s="18">
        <v>0.69424613594815743</v>
      </c>
      <c r="Q436" s="18">
        <v>0.5407987290562698</v>
      </c>
      <c r="R436" s="18">
        <v>0.60519842450165795</v>
      </c>
      <c r="S436" s="18">
        <v>0.58859348892445751</v>
      </c>
      <c r="T436" s="18">
        <v>0.61429584668080295</v>
      </c>
      <c r="U436" s="18">
        <v>0.63421636011702698</v>
      </c>
      <c r="V436" s="18">
        <v>0.6117102931486631</v>
      </c>
      <c r="W436" s="18">
        <v>0.67896711963729983</v>
      </c>
      <c r="X436" s="18">
        <v>0.67798668780208138</v>
      </c>
      <c r="Y436" s="18">
        <v>0.66352591074840572</v>
      </c>
      <c r="AA436" s="18">
        <v>0.71333096990837142</v>
      </c>
      <c r="AB436" s="18">
        <v>0.68937290212923064</v>
      </c>
      <c r="AC436" s="18">
        <v>0.6254149532694141</v>
      </c>
      <c r="AD436" s="18">
        <v>0.52971038807930271</v>
      </c>
      <c r="AF436" s="18">
        <v>0.26387627738860209</v>
      </c>
      <c r="AG436" s="18">
        <v>0.36498897980117773</v>
      </c>
      <c r="AH436" s="18">
        <v>0.56636199459016601</v>
      </c>
      <c r="AI436" s="18">
        <v>0.56261155795485918</v>
      </c>
      <c r="AJ436" s="18">
        <v>0.61574126170536203</v>
      </c>
      <c r="AK436" s="18">
        <v>0.63497875437957929</v>
      </c>
      <c r="AL436" s="18">
        <v>0.70358169055921727</v>
      </c>
      <c r="AM436" s="18">
        <v>0.66326274435566135</v>
      </c>
      <c r="AN436" s="18">
        <v>0.66477698312428424</v>
      </c>
      <c r="AO436" s="18">
        <v>0.71487523358719629</v>
      </c>
      <c r="AP436" s="18">
        <v>0.6748544082374538</v>
      </c>
      <c r="AQ436" s="18">
        <v>0.72876374888823525</v>
      </c>
      <c r="AR436" s="18">
        <v>0.69573357321805418</v>
      </c>
      <c r="AS436" s="18">
        <v>0.77233499654175874</v>
      </c>
      <c r="AT436" s="18">
        <v>0.67124050136775559</v>
      </c>
      <c r="AU436" s="18">
        <v>0.72173743676672275</v>
      </c>
      <c r="AV436" s="18">
        <v>0.63962064904566684</v>
      </c>
      <c r="AX436" s="18">
        <v>0.65352708318791697</v>
      </c>
      <c r="AY436" s="18">
        <v>0.59067350447384681</v>
      </c>
      <c r="BA436" s="18">
        <v>0.66892599314065682</v>
      </c>
      <c r="BB436" s="18">
        <v>0.59243790340127345</v>
      </c>
      <c r="BD436" s="18">
        <v>0.59863953551432514</v>
      </c>
      <c r="BE436" s="18">
        <v>0.66458095887737567</v>
      </c>
      <c r="BF436" s="18">
        <v>0.62314945423228318</v>
      </c>
      <c r="BG436" s="18">
        <v>0.68273447908247764</v>
      </c>
      <c r="BH436" s="18">
        <v>0.6910540793334442</v>
      </c>
      <c r="BI436" s="18">
        <v>0.68367655877748912</v>
      </c>
      <c r="BJ436" s="18">
        <v>0.41321126606327357</v>
      </c>
      <c r="BL436" s="18">
        <v>0.65252194377157957</v>
      </c>
      <c r="BM436" s="18">
        <v>0.67318489498189182</v>
      </c>
      <c r="BN436" s="18">
        <v>0.67689820806185641</v>
      </c>
      <c r="BO436" s="18">
        <v>0.61010959563597966</v>
      </c>
      <c r="BP436" s="18">
        <v>0.5690793447741983</v>
      </c>
      <c r="BQ436" s="18">
        <v>0.74021847400816754</v>
      </c>
      <c r="BR436" s="18">
        <v>0.46331952445419899</v>
      </c>
      <c r="BS436" s="18">
        <v>0.63867460020857703</v>
      </c>
      <c r="BU436" s="18">
        <v>0.66539245050976048</v>
      </c>
      <c r="BV436" s="18">
        <v>0.67228554347152591</v>
      </c>
      <c r="BW436" s="18">
        <v>0.6781639187350913</v>
      </c>
      <c r="BX436" s="18">
        <v>0.53055215642104525</v>
      </c>
      <c r="BY436" s="18">
        <v>0.63532740246046782</v>
      </c>
      <c r="BZ436" s="18">
        <v>0.68789751218164363</v>
      </c>
      <c r="CA436" s="18">
        <v>0.6552377186334899</v>
      </c>
      <c r="CB436" s="18">
        <v>0.61087441846265</v>
      </c>
      <c r="CC436" s="18">
        <v>0.58305828062186038</v>
      </c>
    </row>
    <row r="437" spans="2:81" ht="43.5" x14ac:dyDescent="0.35">
      <c r="B437" s="17" t="s">
        <v>138</v>
      </c>
      <c r="C437" s="18">
        <v>0.36216143285772062</v>
      </c>
      <c r="D437" s="18">
        <v>0.36409758547939119</v>
      </c>
      <c r="E437" s="18">
        <v>0.41620956075417392</v>
      </c>
      <c r="F437" s="18">
        <v>0.38935301053777771</v>
      </c>
      <c r="G437" s="18">
        <v>0.37191625625914082</v>
      </c>
      <c r="H437" s="18">
        <v>0.39840561278814252</v>
      </c>
      <c r="I437" s="18">
        <v>0.2728066581803813</v>
      </c>
      <c r="K437" s="18">
        <v>0.2921802514576094</v>
      </c>
      <c r="L437" s="18">
        <v>0.42846724333812858</v>
      </c>
      <c r="N437" s="18">
        <v>0.3193663525207196</v>
      </c>
      <c r="O437" s="18">
        <v>0.48844809594571692</v>
      </c>
      <c r="P437" s="18">
        <v>0.44006060396006852</v>
      </c>
      <c r="Q437" s="18">
        <v>0.31321958705924818</v>
      </c>
      <c r="R437" s="18">
        <v>0.36347677346108509</v>
      </c>
      <c r="S437" s="18">
        <v>0.37868807085467898</v>
      </c>
      <c r="T437" s="18">
        <v>0.37017230265877682</v>
      </c>
      <c r="U437" s="18">
        <v>0.38612975046603187</v>
      </c>
      <c r="V437" s="18">
        <v>0.3769076554698863</v>
      </c>
      <c r="W437" s="18">
        <v>0.32336582796114199</v>
      </c>
      <c r="X437" s="18">
        <v>0.3798783558228267</v>
      </c>
      <c r="Y437" s="18">
        <v>0.32151885202112579</v>
      </c>
      <c r="AA437" s="18">
        <v>0.31976134396826428</v>
      </c>
      <c r="AB437" s="18">
        <v>0.36329372222808048</v>
      </c>
      <c r="AC437" s="18">
        <v>0.40425178808967699</v>
      </c>
      <c r="AD437" s="18">
        <v>0.36744771131015752</v>
      </c>
      <c r="AF437" s="18">
        <v>0.37021175871676398</v>
      </c>
      <c r="AG437" s="18">
        <v>0.23508167943408281</v>
      </c>
      <c r="AH437" s="18">
        <v>0.37862872730964597</v>
      </c>
      <c r="AI437" s="18">
        <v>0.41720163363558221</v>
      </c>
      <c r="AJ437" s="18">
        <v>0.38146309689017638</v>
      </c>
      <c r="AK437" s="18">
        <v>0.36934008157856818</v>
      </c>
      <c r="AL437" s="18">
        <v>0.36260714556072021</v>
      </c>
      <c r="AM437" s="18">
        <v>0.37931050726774668</v>
      </c>
      <c r="AN437" s="18">
        <v>0.34750723809360162</v>
      </c>
      <c r="AO437" s="18">
        <v>0.33431486165991831</v>
      </c>
      <c r="AP437" s="18">
        <v>0.29412757708573489</v>
      </c>
      <c r="AQ437" s="18">
        <v>0.35356435396190999</v>
      </c>
      <c r="AR437" s="18">
        <v>0.4321579513022169</v>
      </c>
      <c r="AS437" s="18">
        <v>0.38450693149169579</v>
      </c>
      <c r="AT437" s="18">
        <v>0.41813878091555218</v>
      </c>
      <c r="AU437" s="18">
        <v>0.37182075647384122</v>
      </c>
      <c r="AV437" s="18">
        <v>0.44996148793245311</v>
      </c>
      <c r="AX437" s="18">
        <v>0.34571725701144862</v>
      </c>
      <c r="AY437" s="18">
        <v>0.45366132256359498</v>
      </c>
      <c r="BA437" s="18">
        <v>0.38526170209230581</v>
      </c>
      <c r="BB437" s="18">
        <v>0.3193026441327414</v>
      </c>
      <c r="BD437" s="18">
        <v>0.34633253927337432</v>
      </c>
      <c r="BE437" s="18">
        <v>0.40004587323963808</v>
      </c>
      <c r="BF437" s="18">
        <v>0.37971836868611392</v>
      </c>
      <c r="BG437" s="18">
        <v>0.3491178349681654</v>
      </c>
      <c r="BH437" s="18">
        <v>0.36694477471138798</v>
      </c>
      <c r="BI437" s="18">
        <v>0.32153546712746228</v>
      </c>
      <c r="BJ437" s="18">
        <v>0.28176494057413992</v>
      </c>
      <c r="BL437" s="18">
        <v>0.31643828250435341</v>
      </c>
      <c r="BM437" s="18">
        <v>0.38119524218155643</v>
      </c>
      <c r="BN437" s="18">
        <v>0.29008797539461101</v>
      </c>
      <c r="BO437" s="18">
        <v>0.28673049566739972</v>
      </c>
      <c r="BP437" s="18">
        <v>0.37564136235216927</v>
      </c>
      <c r="BQ437" s="18">
        <v>0.40043410741850838</v>
      </c>
      <c r="BR437" s="18">
        <v>0.32451769658505258</v>
      </c>
      <c r="BS437" s="18">
        <v>0.41540699837863682</v>
      </c>
      <c r="BU437" s="18">
        <v>0.30909191723871682</v>
      </c>
      <c r="BV437" s="18">
        <v>0.39723757603025522</v>
      </c>
      <c r="BW437" s="18">
        <v>0.26287427624178888</v>
      </c>
      <c r="BX437" s="18">
        <v>0.36951135642573613</v>
      </c>
      <c r="BY437" s="18">
        <v>0.38860517715895587</v>
      </c>
      <c r="BZ437" s="18">
        <v>0.37047846882317631</v>
      </c>
      <c r="CA437" s="18">
        <v>0.39408043435228213</v>
      </c>
      <c r="CB437" s="18">
        <v>0.31466077116184371</v>
      </c>
      <c r="CC437" s="18">
        <v>0.38013874614641741</v>
      </c>
    </row>
    <row r="438" spans="2:81" ht="29" x14ac:dyDescent="0.35">
      <c r="B438" s="17" t="s">
        <v>139</v>
      </c>
      <c r="C438" s="18">
        <v>0.26496720002103352</v>
      </c>
      <c r="D438" s="18">
        <v>0.32438477339776273</v>
      </c>
      <c r="E438" s="18">
        <v>0.29161477500269251</v>
      </c>
      <c r="F438" s="18">
        <v>0.32380969842812179</v>
      </c>
      <c r="G438" s="18">
        <v>0.29179442143035322</v>
      </c>
      <c r="H438" s="18">
        <v>0.26937256532158371</v>
      </c>
      <c r="I438" s="18">
        <v>0.15778195988646571</v>
      </c>
      <c r="K438" s="18">
        <v>0.19122446101593099</v>
      </c>
      <c r="L438" s="18">
        <v>0.33339883394222247</v>
      </c>
      <c r="N438" s="18">
        <v>0.20656337499772701</v>
      </c>
      <c r="O438" s="18">
        <v>0.33163915810965411</v>
      </c>
      <c r="P438" s="18">
        <v>0.25986247293414411</v>
      </c>
      <c r="Q438" s="18">
        <v>0.13420748643828481</v>
      </c>
      <c r="R438" s="18">
        <v>0.26700836904510161</v>
      </c>
      <c r="S438" s="18">
        <v>0.30687502557690349</v>
      </c>
      <c r="T438" s="18">
        <v>0.28386484063994849</v>
      </c>
      <c r="U438" s="18">
        <v>0.25072156549057562</v>
      </c>
      <c r="V438" s="18">
        <v>0.23663604026155691</v>
      </c>
      <c r="W438" s="18">
        <v>0.2292703097654949</v>
      </c>
      <c r="X438" s="18">
        <v>0.40460452861444712</v>
      </c>
      <c r="Y438" s="18">
        <v>0.27852345317456628</v>
      </c>
      <c r="AA438" s="18">
        <v>0.2394412655075295</v>
      </c>
      <c r="AB438" s="18">
        <v>0.28514869615968069</v>
      </c>
      <c r="AC438" s="18">
        <v>0.29992500031191599</v>
      </c>
      <c r="AD438" s="18">
        <v>0.24035541215541281</v>
      </c>
      <c r="AF438" s="18">
        <v>0.17519960508405569</v>
      </c>
      <c r="AG438" s="18">
        <v>0.16082295550570069</v>
      </c>
      <c r="AH438" s="18">
        <v>0.26416249516358781</v>
      </c>
      <c r="AI438" s="18">
        <v>0.22277378493199901</v>
      </c>
      <c r="AJ438" s="18">
        <v>0.27075367941700662</v>
      </c>
      <c r="AK438" s="18">
        <v>0.24334314071367871</v>
      </c>
      <c r="AL438" s="18">
        <v>0.35407494786755311</v>
      </c>
      <c r="AM438" s="18">
        <v>0.28011338879420988</v>
      </c>
      <c r="AN438" s="18">
        <v>0.3237587279817607</v>
      </c>
      <c r="AO438" s="18">
        <v>0.1994391891803754</v>
      </c>
      <c r="AP438" s="18">
        <v>0.25596504544061732</v>
      </c>
      <c r="AQ438" s="18">
        <v>0.27472155378264418</v>
      </c>
      <c r="AR438" s="18">
        <v>0.33056899181799332</v>
      </c>
      <c r="AS438" s="18">
        <v>0.45943018345343423</v>
      </c>
      <c r="AT438" s="18">
        <v>0.3371905841112503</v>
      </c>
      <c r="AU438" s="18">
        <v>0.18890761575670811</v>
      </c>
      <c r="AV438" s="18">
        <v>0.24659018216796641</v>
      </c>
      <c r="AX438" s="18">
        <v>0.27237420802790813</v>
      </c>
      <c r="AY438" s="18">
        <v>0.2334724545311247</v>
      </c>
      <c r="BA438" s="18">
        <v>0.27355923499690599</v>
      </c>
      <c r="BB438" s="18">
        <v>0.24902607794972789</v>
      </c>
      <c r="BD438" s="18">
        <v>0.2063415904445621</v>
      </c>
      <c r="BE438" s="18">
        <v>0.35171535061033271</v>
      </c>
      <c r="BF438" s="18">
        <v>0.26749969281496538</v>
      </c>
      <c r="BG438" s="18">
        <v>0.26806422750877817</v>
      </c>
      <c r="BH438" s="18">
        <v>0.27711374267983252</v>
      </c>
      <c r="BI438" s="18">
        <v>0.1995439727865834</v>
      </c>
      <c r="BJ438" s="18">
        <v>0.13669731070139249</v>
      </c>
      <c r="BL438" s="18">
        <v>0.18334071213437039</v>
      </c>
      <c r="BM438" s="18">
        <v>0.30710610326133819</v>
      </c>
      <c r="BN438" s="18">
        <v>0.2117994466563918</v>
      </c>
      <c r="BO438" s="18">
        <v>0.31465252033411251</v>
      </c>
      <c r="BP438" s="18">
        <v>0.25706149708393622</v>
      </c>
      <c r="BQ438" s="18">
        <v>0.21219349685575711</v>
      </c>
      <c r="BR438" s="18">
        <v>0.24515514351624951</v>
      </c>
      <c r="BS438" s="18">
        <v>0.29418559553078411</v>
      </c>
      <c r="BU438" s="18">
        <v>0.25291076854043182</v>
      </c>
      <c r="BV438" s="18">
        <v>0.25381250860933502</v>
      </c>
      <c r="BW438" s="18">
        <v>0.24544719919361799</v>
      </c>
      <c r="BX438" s="18">
        <v>0.40830507637270241</v>
      </c>
      <c r="BY438" s="18">
        <v>0.25997667382160272</v>
      </c>
      <c r="BZ438" s="18">
        <v>0.25182638797572943</v>
      </c>
      <c r="CA438" s="18">
        <v>0.22390331577071029</v>
      </c>
      <c r="CB438" s="18">
        <v>0.26931944214287917</v>
      </c>
      <c r="CC438" s="18">
        <v>0.2477275155548527</v>
      </c>
    </row>
    <row r="439" spans="2:81" ht="43.5" x14ac:dyDescent="0.35">
      <c r="B439" s="17" t="s">
        <v>140</v>
      </c>
      <c r="C439" s="18">
        <v>0.26099943929800618</v>
      </c>
      <c r="D439" s="18">
        <v>0.36353771213369551</v>
      </c>
      <c r="E439" s="18">
        <v>0.37159739197190678</v>
      </c>
      <c r="F439" s="18">
        <v>0.33664912166882027</v>
      </c>
      <c r="G439" s="18">
        <v>0.24317445433880999</v>
      </c>
      <c r="H439" s="18">
        <v>0.1969281908087821</v>
      </c>
      <c r="I439" s="18">
        <v>0.13818021818691609</v>
      </c>
      <c r="K439" s="18">
        <v>0.25257037170519397</v>
      </c>
      <c r="L439" s="18">
        <v>0.27018707812248699</v>
      </c>
      <c r="N439" s="18">
        <v>0.29689473470851269</v>
      </c>
      <c r="O439" s="18">
        <v>0.2368943546278538</v>
      </c>
      <c r="P439" s="18">
        <v>0.2621793846807785</v>
      </c>
      <c r="Q439" s="18">
        <v>0.2037118252066078</v>
      </c>
      <c r="R439" s="18">
        <v>0.25133344161628118</v>
      </c>
      <c r="S439" s="18">
        <v>0.21878094117514241</v>
      </c>
      <c r="T439" s="18">
        <v>0.30771599893134521</v>
      </c>
      <c r="U439" s="18">
        <v>0.25656604376863718</v>
      </c>
      <c r="V439" s="18">
        <v>0.29436498101707492</v>
      </c>
      <c r="W439" s="18">
        <v>0.2636959654172763</v>
      </c>
      <c r="X439" s="18">
        <v>0.2386246353063004</v>
      </c>
      <c r="Y439" s="18">
        <v>0.24667944312365969</v>
      </c>
      <c r="AA439" s="18">
        <v>0.26992674447597498</v>
      </c>
      <c r="AB439" s="18">
        <v>0.27248642644693633</v>
      </c>
      <c r="AC439" s="18">
        <v>0.29727923578604393</v>
      </c>
      <c r="AD439" s="18">
        <v>0.20737865288458279</v>
      </c>
      <c r="AF439" s="18">
        <v>0.15678648221415681</v>
      </c>
      <c r="AG439" s="18">
        <v>0.1105660021764108</v>
      </c>
      <c r="AH439" s="18">
        <v>0.15921923975641089</v>
      </c>
      <c r="AI439" s="18">
        <v>0.17769398967053551</v>
      </c>
      <c r="AJ439" s="18">
        <v>0.26261820665525631</v>
      </c>
      <c r="AK439" s="18">
        <v>0.2114674115398627</v>
      </c>
      <c r="AL439" s="18">
        <v>0.24933861616375549</v>
      </c>
      <c r="AM439" s="18">
        <v>0.2916016965079809</v>
      </c>
      <c r="AN439" s="18">
        <v>0.26454732590743191</v>
      </c>
      <c r="AO439" s="18">
        <v>0.25831918126578812</v>
      </c>
      <c r="AP439" s="18">
        <v>0.32801284077631582</v>
      </c>
      <c r="AQ439" s="18">
        <v>0.35672102461490879</v>
      </c>
      <c r="AR439" s="18">
        <v>0.39187957920554939</v>
      </c>
      <c r="AS439" s="18">
        <v>0.38725053565666451</v>
      </c>
      <c r="AT439" s="18">
        <v>0.32736584951573239</v>
      </c>
      <c r="AU439" s="18">
        <v>0.34240416064521118</v>
      </c>
      <c r="AV439" s="18">
        <v>0.19247923161143191</v>
      </c>
      <c r="AX439" s="18">
        <v>0.25041758941297959</v>
      </c>
      <c r="AY439" s="18">
        <v>0.31066114555264468</v>
      </c>
      <c r="BA439" s="18">
        <v>0.26312942422150631</v>
      </c>
      <c r="BB439" s="18">
        <v>0.25704759904468999</v>
      </c>
      <c r="BD439" s="18">
        <v>0.2116123322795383</v>
      </c>
      <c r="BE439" s="18">
        <v>0.28612135753250828</v>
      </c>
      <c r="BF439" s="18">
        <v>0.26529883563630818</v>
      </c>
      <c r="BG439" s="18">
        <v>0.29268357445951371</v>
      </c>
      <c r="BH439" s="18">
        <v>0.27111831875389392</v>
      </c>
      <c r="BI439" s="18">
        <v>0.43702317040051047</v>
      </c>
      <c r="BJ439" s="18">
        <v>7.3824757028306959E-2</v>
      </c>
      <c r="BL439" s="18">
        <v>0.20103308333021469</v>
      </c>
      <c r="BM439" s="18">
        <v>0.32474572566203758</v>
      </c>
      <c r="BN439" s="18">
        <v>0.24448047106820939</v>
      </c>
      <c r="BO439" s="18">
        <v>0.22076485572303831</v>
      </c>
      <c r="BP439" s="18">
        <v>0.28300075462543212</v>
      </c>
      <c r="BQ439" s="18">
        <v>0.22387442809297239</v>
      </c>
      <c r="BR439" s="18">
        <v>0.23497456885085929</v>
      </c>
      <c r="BS439" s="18">
        <v>0.21981014304445601</v>
      </c>
      <c r="BU439" s="18">
        <v>0.23876710832273521</v>
      </c>
      <c r="BV439" s="18">
        <v>0.31201739471627199</v>
      </c>
      <c r="BW439" s="18">
        <v>0.21103618286454909</v>
      </c>
      <c r="BX439" s="18">
        <v>0.31221425002395781</v>
      </c>
      <c r="BY439" s="18">
        <v>0.28416281587663911</v>
      </c>
      <c r="BZ439" s="18">
        <v>0.22129346142407971</v>
      </c>
      <c r="CA439" s="18">
        <v>0.1853675918037086</v>
      </c>
      <c r="CB439" s="18">
        <v>0.1772835706398514</v>
      </c>
      <c r="CC439" s="18">
        <v>0.22751221504658159</v>
      </c>
    </row>
    <row r="440" spans="2:81" ht="43.5" x14ac:dyDescent="0.35">
      <c r="B440" s="17" t="s">
        <v>141</v>
      </c>
      <c r="C440" s="18">
        <v>0.25273077100543662</v>
      </c>
      <c r="D440" s="18">
        <v>0.2001326216312605</v>
      </c>
      <c r="E440" s="18">
        <v>0.28742074776012599</v>
      </c>
      <c r="F440" s="18">
        <v>0.25229819353671418</v>
      </c>
      <c r="G440" s="18">
        <v>0.26910689832621792</v>
      </c>
      <c r="H440" s="18">
        <v>0.23493478209633031</v>
      </c>
      <c r="I440" s="18">
        <v>0.25312372303777292</v>
      </c>
      <c r="K440" s="18">
        <v>0.26002962414253161</v>
      </c>
      <c r="L440" s="18">
        <v>0.2461212713872751</v>
      </c>
      <c r="N440" s="18">
        <v>0.27725254380820502</v>
      </c>
      <c r="O440" s="18">
        <v>0.2408532859673081</v>
      </c>
      <c r="P440" s="18">
        <v>0.23510365167687219</v>
      </c>
      <c r="Q440" s="18">
        <v>0.25923414324507732</v>
      </c>
      <c r="R440" s="18">
        <v>0.246048173715855</v>
      </c>
      <c r="S440" s="18">
        <v>0.28776778703740741</v>
      </c>
      <c r="T440" s="18">
        <v>0.27065273912726789</v>
      </c>
      <c r="U440" s="18">
        <v>0.23568850712392439</v>
      </c>
      <c r="V440" s="18">
        <v>0.2497594837710298</v>
      </c>
      <c r="W440" s="18">
        <v>0.22326040472700959</v>
      </c>
      <c r="X440" s="18">
        <v>0.28652053033737529</v>
      </c>
      <c r="Y440" s="18">
        <v>0.2366225895408825</v>
      </c>
      <c r="AA440" s="18">
        <v>0.31430508995595802</v>
      </c>
      <c r="AB440" s="18">
        <v>0.24062436040169999</v>
      </c>
      <c r="AC440" s="18">
        <v>0.25650359961091113</v>
      </c>
      <c r="AD440" s="18">
        <v>0.1947090976411526</v>
      </c>
      <c r="AF440" s="18">
        <v>0.17455392530252911</v>
      </c>
      <c r="AG440" s="18">
        <v>0.18342532597028111</v>
      </c>
      <c r="AH440" s="18">
        <v>0.2402446074010792</v>
      </c>
      <c r="AI440" s="18">
        <v>0.21106808267705371</v>
      </c>
      <c r="AJ440" s="18">
        <v>0.18070393059338929</v>
      </c>
      <c r="AK440" s="18">
        <v>0.23254225961764941</v>
      </c>
      <c r="AL440" s="18">
        <v>0.2589130690196188</v>
      </c>
      <c r="AM440" s="18">
        <v>0.25748209701897828</v>
      </c>
      <c r="AN440" s="18">
        <v>0.28494318472238539</v>
      </c>
      <c r="AO440" s="18">
        <v>0.28987318251943461</v>
      </c>
      <c r="AP440" s="18">
        <v>0.25506875234815451</v>
      </c>
      <c r="AQ440" s="18">
        <v>0.29294739785220347</v>
      </c>
      <c r="AR440" s="18">
        <v>0.30621307734472558</v>
      </c>
      <c r="AS440" s="18">
        <v>0.35573595182294449</v>
      </c>
      <c r="AT440" s="18">
        <v>0.36300254472491961</v>
      </c>
      <c r="AU440" s="18">
        <v>0.32259512757633252</v>
      </c>
      <c r="AV440" s="18">
        <v>0.17778857828837999</v>
      </c>
      <c r="AX440" s="18">
        <v>0.25675148710097628</v>
      </c>
      <c r="AY440" s="18">
        <v>0.23461597873709689</v>
      </c>
      <c r="BA440" s="18">
        <v>0.2738416833107723</v>
      </c>
      <c r="BB440" s="18">
        <v>0.21356291018538531</v>
      </c>
      <c r="BD440" s="18">
        <v>0.22904853557682861</v>
      </c>
      <c r="BE440" s="18">
        <v>0.23407749609858061</v>
      </c>
      <c r="BF440" s="18">
        <v>0.31811459941002979</v>
      </c>
      <c r="BG440" s="18">
        <v>0.26993220349962721</v>
      </c>
      <c r="BH440" s="18">
        <v>0.27712838524948502</v>
      </c>
      <c r="BI440" s="18">
        <v>0.26800406639338042</v>
      </c>
      <c r="BJ440" s="18">
        <v>0.1058951974622228</v>
      </c>
      <c r="BL440" s="18">
        <v>0.25908438930483679</v>
      </c>
      <c r="BM440" s="18">
        <v>0.28845175445391869</v>
      </c>
      <c r="BN440" s="18">
        <v>0.22118028769575179</v>
      </c>
      <c r="BO440" s="18">
        <v>0.25668643121414608</v>
      </c>
      <c r="BP440" s="18">
        <v>0.23422328666422801</v>
      </c>
      <c r="BQ440" s="18">
        <v>0.38888532225566219</v>
      </c>
      <c r="BR440" s="18">
        <v>0.1887735685119187</v>
      </c>
      <c r="BS440" s="18">
        <v>0.20226471613965749</v>
      </c>
      <c r="BU440" s="18">
        <v>0.27152170623467731</v>
      </c>
      <c r="BV440" s="18">
        <v>0.27216518432773712</v>
      </c>
      <c r="BW440" s="18">
        <v>0.25905220624029018</v>
      </c>
      <c r="BX440" s="18">
        <v>0.30934478676844412</v>
      </c>
      <c r="BY440" s="18">
        <v>0.25420149234480111</v>
      </c>
      <c r="BZ440" s="18">
        <v>0.32193059326703072</v>
      </c>
      <c r="CA440" s="18">
        <v>0.1493837805703718</v>
      </c>
      <c r="CB440" s="18">
        <v>0.12621332535828039</v>
      </c>
      <c r="CC440" s="18">
        <v>0.29354514792379122</v>
      </c>
    </row>
    <row r="441" spans="2:81" ht="58" x14ac:dyDescent="0.35">
      <c r="B441" s="17" t="s">
        <v>142</v>
      </c>
      <c r="C441" s="18">
        <v>0.25258678986554772</v>
      </c>
      <c r="D441" s="18">
        <v>0.36969980623599502</v>
      </c>
      <c r="E441" s="18">
        <v>0.38662631679551451</v>
      </c>
      <c r="F441" s="18">
        <v>0.36152270400537229</v>
      </c>
      <c r="G441" s="18">
        <v>0.25414503267679089</v>
      </c>
      <c r="H441" s="18">
        <v>0.16958484382025921</v>
      </c>
      <c r="I441" s="18">
        <v>8.33811930464394E-2</v>
      </c>
      <c r="K441" s="18">
        <v>0.22432616889128359</v>
      </c>
      <c r="L441" s="18">
        <v>0.2803149010339151</v>
      </c>
      <c r="N441" s="18">
        <v>0.2519027427885096</v>
      </c>
      <c r="O441" s="18">
        <v>0.24210188052366641</v>
      </c>
      <c r="P441" s="18">
        <v>0.24083400524248341</v>
      </c>
      <c r="Q441" s="18">
        <v>0.1884039827433201</v>
      </c>
      <c r="R441" s="18">
        <v>0.26490796737037509</v>
      </c>
      <c r="S441" s="18">
        <v>0.29068084643197473</v>
      </c>
      <c r="T441" s="18">
        <v>0.25778132884750332</v>
      </c>
      <c r="U441" s="18">
        <v>0.2172079346924769</v>
      </c>
      <c r="V441" s="18">
        <v>0.32807300500931452</v>
      </c>
      <c r="W441" s="18">
        <v>0.17329580724285101</v>
      </c>
      <c r="X441" s="18">
        <v>0.27583721081445028</v>
      </c>
      <c r="Y441" s="18">
        <v>0.26192530390791158</v>
      </c>
      <c r="AA441" s="18">
        <v>0.26284297243349491</v>
      </c>
      <c r="AB441" s="18">
        <v>0.2309855840329994</v>
      </c>
      <c r="AC441" s="18">
        <v>0.2769828919804187</v>
      </c>
      <c r="AD441" s="18">
        <v>0.24193307655957139</v>
      </c>
      <c r="AF441" s="18">
        <v>0.13324583905335491</v>
      </c>
      <c r="AG441" s="18">
        <v>0.21078105901913491</v>
      </c>
      <c r="AH441" s="18">
        <v>0.23611934808691881</v>
      </c>
      <c r="AI441" s="18">
        <v>0.26638231784529348</v>
      </c>
      <c r="AJ441" s="18">
        <v>0.20744496493142181</v>
      </c>
      <c r="AK441" s="18">
        <v>0.2260679348093515</v>
      </c>
      <c r="AL441" s="18">
        <v>0.26696570704790129</v>
      </c>
      <c r="AM441" s="18">
        <v>0.22786033928433749</v>
      </c>
      <c r="AN441" s="18">
        <v>0.30968061064851632</v>
      </c>
      <c r="AO441" s="18">
        <v>0.18376788491845999</v>
      </c>
      <c r="AP441" s="18">
        <v>0.2470493417802124</v>
      </c>
      <c r="AQ441" s="18">
        <v>0.27686074290605228</v>
      </c>
      <c r="AR441" s="18">
        <v>0.36463576138967058</v>
      </c>
      <c r="AS441" s="18">
        <v>0.20539175616864999</v>
      </c>
      <c r="AT441" s="18">
        <v>0.37256311572818412</v>
      </c>
      <c r="AU441" s="18">
        <v>0.38369756207717609</v>
      </c>
      <c r="AV441" s="18">
        <v>0.18766009545765069</v>
      </c>
      <c r="AX441" s="18">
        <v>0.23038816643795529</v>
      </c>
      <c r="AY441" s="18">
        <v>0.36860861310974319</v>
      </c>
      <c r="BA441" s="18">
        <v>0.27033233575628929</v>
      </c>
      <c r="BB441" s="18">
        <v>0.2196628185292297</v>
      </c>
      <c r="BD441" s="18">
        <v>0.2117440345349231</v>
      </c>
      <c r="BE441" s="18">
        <v>0.2378052364600432</v>
      </c>
      <c r="BF441" s="18">
        <v>0.2594028214671284</v>
      </c>
      <c r="BG441" s="18">
        <v>0.27830246148207177</v>
      </c>
      <c r="BH441" s="18">
        <v>0.3131770057050946</v>
      </c>
      <c r="BI441" s="18">
        <v>0.34492378437957011</v>
      </c>
      <c r="BJ441" s="18">
        <v>0.16560760103426711</v>
      </c>
      <c r="BL441" s="18">
        <v>0.2280605848036161</v>
      </c>
      <c r="BM441" s="18">
        <v>0.31594674524104099</v>
      </c>
      <c r="BN441" s="18">
        <v>0.141642325612053</v>
      </c>
      <c r="BO441" s="18">
        <v>0.20977353172153601</v>
      </c>
      <c r="BP441" s="18">
        <v>0.27607389989188452</v>
      </c>
      <c r="BQ441" s="18">
        <v>0.32958591556079497</v>
      </c>
      <c r="BR441" s="18">
        <v>0.24543745860813479</v>
      </c>
      <c r="BS441" s="18">
        <v>0.198927193203119</v>
      </c>
      <c r="BU441" s="18">
        <v>0.23650447719286391</v>
      </c>
      <c r="BV441" s="18">
        <v>0.30355368655607601</v>
      </c>
      <c r="BW441" s="18">
        <v>0.18364918520672521</v>
      </c>
      <c r="BX441" s="18">
        <v>0.29506410658985871</v>
      </c>
      <c r="BY441" s="18">
        <v>0.27655241791511748</v>
      </c>
      <c r="BZ441" s="18">
        <v>0.26534297150752428</v>
      </c>
      <c r="CA441" s="18">
        <v>0.1717848671559925</v>
      </c>
      <c r="CB441" s="18">
        <v>0.18195615450949179</v>
      </c>
      <c r="CC441" s="18">
        <v>0.1884643667295049</v>
      </c>
    </row>
    <row r="442" spans="2:81" ht="29" x14ac:dyDescent="0.35">
      <c r="B442" s="17" t="s">
        <v>143</v>
      </c>
      <c r="C442" s="18">
        <v>0.24900383351442459</v>
      </c>
      <c r="D442" s="18">
        <v>0.21973997601162651</v>
      </c>
      <c r="E442" s="18">
        <v>0.26966617863901521</v>
      </c>
      <c r="F442" s="18">
        <v>0.25497175531057759</v>
      </c>
      <c r="G442" s="18">
        <v>0.25366784511034068</v>
      </c>
      <c r="H442" s="18">
        <v>0.25280638073064032</v>
      </c>
      <c r="I442" s="18">
        <v>0.23744531519343001</v>
      </c>
      <c r="K442" s="18">
        <v>0.24421101519016469</v>
      </c>
      <c r="L442" s="18">
        <v>0.25369635237701088</v>
      </c>
      <c r="N442" s="18">
        <v>0.26291467263348539</v>
      </c>
      <c r="O442" s="18">
        <v>0.33178747200568298</v>
      </c>
      <c r="P442" s="18">
        <v>0.22336304208454141</v>
      </c>
      <c r="Q442" s="18">
        <v>0.27031679345322801</v>
      </c>
      <c r="R442" s="18">
        <v>0.22621571954567399</v>
      </c>
      <c r="S442" s="18">
        <v>0.26576966934608143</v>
      </c>
      <c r="T442" s="18">
        <v>0.26724876894354949</v>
      </c>
      <c r="U442" s="18">
        <v>0.32687656086613298</v>
      </c>
      <c r="V442" s="18">
        <v>0.21413877211315291</v>
      </c>
      <c r="W442" s="18">
        <v>0.2450605147861232</v>
      </c>
      <c r="X442" s="18">
        <v>0.17040980911544379</v>
      </c>
      <c r="Y442" s="18">
        <v>0.2683428848885846</v>
      </c>
      <c r="AA442" s="18">
        <v>0.25924346648773983</v>
      </c>
      <c r="AB442" s="18">
        <v>0.26008835152445559</v>
      </c>
      <c r="AC442" s="18">
        <v>0.27041846248908491</v>
      </c>
      <c r="AD442" s="18">
        <v>0.20665923786902701</v>
      </c>
      <c r="AF442" s="18">
        <v>0.28470153805340759</v>
      </c>
      <c r="AG442" s="18">
        <v>0.2028955677498275</v>
      </c>
      <c r="AH442" s="18">
        <v>0.19864904460892291</v>
      </c>
      <c r="AI442" s="18">
        <v>0.25461280247757812</v>
      </c>
      <c r="AJ442" s="18">
        <v>0.28077904413839649</v>
      </c>
      <c r="AK442" s="18">
        <v>0.23965231127932371</v>
      </c>
      <c r="AL442" s="18">
        <v>0.23725550730624059</v>
      </c>
      <c r="AM442" s="18">
        <v>0.24051217626136109</v>
      </c>
      <c r="AN442" s="18">
        <v>0.26467803373825821</v>
      </c>
      <c r="AO442" s="18">
        <v>0.24350321301835509</v>
      </c>
      <c r="AP442" s="18">
        <v>0.24268626184484321</v>
      </c>
      <c r="AQ442" s="18">
        <v>0.29611705911988739</v>
      </c>
      <c r="AR442" s="18">
        <v>0.28374070116716782</v>
      </c>
      <c r="AS442" s="18">
        <v>0.23024166349529701</v>
      </c>
      <c r="AT442" s="18">
        <v>0.2696854733925122</v>
      </c>
      <c r="AU442" s="18">
        <v>0.32255723389628072</v>
      </c>
      <c r="AV442" s="18">
        <v>0.12477744861204031</v>
      </c>
      <c r="AX442" s="18">
        <v>0.26185881985746129</v>
      </c>
      <c r="AY442" s="18">
        <v>0.19292234904492311</v>
      </c>
      <c r="BA442" s="18">
        <v>0.25029746531309099</v>
      </c>
      <c r="BB442" s="18">
        <v>0.24660371032174969</v>
      </c>
      <c r="BD442" s="18">
        <v>0.2260103290597901</v>
      </c>
      <c r="BE442" s="18">
        <v>0.25051930229299979</v>
      </c>
      <c r="BF442" s="18">
        <v>0.2791221341191179</v>
      </c>
      <c r="BG442" s="18">
        <v>0.25753600535860238</v>
      </c>
      <c r="BH442" s="18">
        <v>0.27403275168920382</v>
      </c>
      <c r="BI442" s="18">
        <v>0.34989022379616758</v>
      </c>
      <c r="BJ442" s="18">
        <v>7.9952462283771689E-2</v>
      </c>
      <c r="BL442" s="18">
        <v>0.22236130291354861</v>
      </c>
      <c r="BM442" s="18">
        <v>0.25381580832426581</v>
      </c>
      <c r="BN442" s="18">
        <v>0.29291911769649143</v>
      </c>
      <c r="BO442" s="18">
        <v>0.26695398791342989</v>
      </c>
      <c r="BP442" s="18">
        <v>0.27874378076761752</v>
      </c>
      <c r="BQ442" s="18">
        <v>0.18904145601631789</v>
      </c>
      <c r="BR442" s="18">
        <v>0.12964982361097299</v>
      </c>
      <c r="BS442" s="18">
        <v>0.24554013284507531</v>
      </c>
      <c r="BU442" s="18">
        <v>0.22852545777525929</v>
      </c>
      <c r="BV442" s="18">
        <v>0.26989615098894881</v>
      </c>
      <c r="BW442" s="18">
        <v>0.23236073289675871</v>
      </c>
      <c r="BX442" s="18">
        <v>0.26127185710811163</v>
      </c>
      <c r="BY442" s="18">
        <v>0.28458391801754401</v>
      </c>
      <c r="BZ442" s="18">
        <v>0.22928584652992559</v>
      </c>
      <c r="CA442" s="18">
        <v>0.1920625273348919</v>
      </c>
      <c r="CB442" s="18">
        <v>0.17291008339347719</v>
      </c>
      <c r="CC442" s="18">
        <v>0.26183953332253451</v>
      </c>
    </row>
    <row r="443" spans="2:81" x14ac:dyDescent="0.35">
      <c r="B443" s="17" t="s">
        <v>82</v>
      </c>
      <c r="C443" s="18">
        <v>3.6368610705617643E-2</v>
      </c>
      <c r="D443" s="18">
        <v>3.587262559023751E-2</v>
      </c>
      <c r="E443" s="18">
        <v>1.2362403411078171E-2</v>
      </c>
      <c r="F443" s="18">
        <v>5.2378932660794401E-2</v>
      </c>
      <c r="G443" s="18">
        <v>3.3895111175000783E-2</v>
      </c>
      <c r="H443" s="18">
        <v>5.5391869967864021E-2</v>
      </c>
      <c r="I443" s="18">
        <v>3.1028991898862969E-2</v>
      </c>
      <c r="K443" s="18">
        <v>2.985309429492709E-2</v>
      </c>
      <c r="L443" s="18">
        <v>4.2653313970001987E-2</v>
      </c>
      <c r="N443" s="18">
        <v>1.1136906546901051E-2</v>
      </c>
      <c r="O443" s="18">
        <v>2.0125601337486001E-2</v>
      </c>
      <c r="P443" s="18">
        <v>1.8494278910545541E-2</v>
      </c>
      <c r="Q443" s="18">
        <v>0.1150446092661028</v>
      </c>
      <c r="R443" s="18">
        <v>4.5814302801363838E-2</v>
      </c>
      <c r="S443" s="18">
        <v>6.8961025033829948E-2</v>
      </c>
      <c r="T443" s="18">
        <v>3.3706925746066492E-2</v>
      </c>
      <c r="U443" s="18">
        <v>2.7882881889953332E-2</v>
      </c>
      <c r="V443" s="18">
        <v>3.0191073731022051E-2</v>
      </c>
      <c r="W443" s="18">
        <v>5.000795743853606E-2</v>
      </c>
      <c r="X443" s="18">
        <v>6.3812482803507114E-3</v>
      </c>
      <c r="Y443" s="18">
        <v>2.499904960948696E-2</v>
      </c>
      <c r="AA443" s="18">
        <v>1.697356768901169E-2</v>
      </c>
      <c r="AB443" s="18">
        <v>2.958778048863801E-2</v>
      </c>
      <c r="AC443" s="18">
        <v>2.534326648618412E-2</v>
      </c>
      <c r="AD443" s="18">
        <v>7.4278859578222833E-2</v>
      </c>
      <c r="AF443" s="18">
        <v>0.15261797214776651</v>
      </c>
      <c r="AG443" s="18">
        <v>0.13671144347823599</v>
      </c>
      <c r="AH443" s="18">
        <v>2.7988900650252439E-2</v>
      </c>
      <c r="AI443" s="18">
        <v>6.5997008556019296E-2</v>
      </c>
      <c r="AJ443" s="18">
        <v>3.7118953623738758E-2</v>
      </c>
      <c r="AK443" s="18">
        <v>5.2752886064593232E-2</v>
      </c>
      <c r="AL443" s="18">
        <v>1.3132755296746059E-2</v>
      </c>
      <c r="AM443" s="18">
        <v>3.3100414470448078E-2</v>
      </c>
      <c r="AN443" s="18">
        <v>1.113063645326392E-2</v>
      </c>
      <c r="AO443" s="18">
        <v>2.910447667124948E-2</v>
      </c>
      <c r="AP443" s="18">
        <v>2.6747477178642089E-2</v>
      </c>
      <c r="AQ443" s="18">
        <v>0</v>
      </c>
      <c r="AR443" s="18">
        <v>0</v>
      </c>
      <c r="AS443" s="18">
        <v>0</v>
      </c>
      <c r="AT443" s="18">
        <v>0</v>
      </c>
      <c r="AU443" s="18">
        <v>8.385105443055544E-3</v>
      </c>
      <c r="AV443" s="18">
        <v>0.1035591457784798</v>
      </c>
      <c r="AX443" s="18">
        <v>3.7055233431996293E-2</v>
      </c>
      <c r="AY443" s="18">
        <v>3.144631967098855E-2</v>
      </c>
      <c r="BA443" s="18">
        <v>3.0084200079322301E-2</v>
      </c>
      <c r="BB443" s="18">
        <v>4.8028311489111263E-2</v>
      </c>
      <c r="BD443" s="18">
        <v>4.8874129982934077E-2</v>
      </c>
      <c r="BE443" s="18">
        <v>3.0287725926067311E-2</v>
      </c>
      <c r="BF443" s="18">
        <v>1.6063628199143271E-2</v>
      </c>
      <c r="BG443" s="18">
        <v>2.2652629148722819E-2</v>
      </c>
      <c r="BH443" s="18">
        <v>2.4953107280083538E-2</v>
      </c>
      <c r="BI443" s="18">
        <v>2.1576542253160191E-2</v>
      </c>
      <c r="BJ443" s="18">
        <v>0.1960819540799224</v>
      </c>
      <c r="BL443" s="18">
        <v>3.8135670399125417E-2</v>
      </c>
      <c r="BM443" s="18">
        <v>2.0732195744473211E-2</v>
      </c>
      <c r="BN443" s="18">
        <v>1.6196041261762679E-2</v>
      </c>
      <c r="BO443" s="18">
        <v>1.097048591785846E-2</v>
      </c>
      <c r="BP443" s="18">
        <v>1.5800406113224828E-2</v>
      </c>
      <c r="BQ443" s="18">
        <v>1.8749732502224309E-2</v>
      </c>
      <c r="BR443" s="18">
        <v>0.22633701806176601</v>
      </c>
      <c r="BS443" s="18">
        <v>6.8604787781276586E-2</v>
      </c>
      <c r="BU443" s="18">
        <v>3.417283003041819E-2</v>
      </c>
      <c r="BV443" s="18">
        <v>1.6960890126158319E-2</v>
      </c>
      <c r="BW443" s="18">
        <v>2.615103456894171E-2</v>
      </c>
      <c r="BX443" s="18">
        <v>7.3301225484984521E-3</v>
      </c>
      <c r="BY443" s="18">
        <v>2.649152197185306E-2</v>
      </c>
      <c r="BZ443" s="18">
        <v>1.2329597034386439E-2</v>
      </c>
      <c r="CA443" s="18">
        <v>0.11235139046796699</v>
      </c>
      <c r="CB443" s="18">
        <v>0.1189648980811905</v>
      </c>
      <c r="CC443" s="18">
        <v>2.2758463446079149E-2</v>
      </c>
    </row>
    <row r="445" spans="2:81" ht="43.5" x14ac:dyDescent="0.35">
      <c r="B445" s="14" t="s">
        <v>144</v>
      </c>
    </row>
    <row r="446" spans="2:81" x14ac:dyDescent="0.35">
      <c r="B446" s="15" t="s">
        <v>17</v>
      </c>
    </row>
    <row r="447" spans="2:81" x14ac:dyDescent="0.35">
      <c r="B447" s="11" t="s">
        <v>95</v>
      </c>
      <c r="C447" s="16">
        <v>1906</v>
      </c>
      <c r="D447" s="16">
        <v>245</v>
      </c>
      <c r="E447" s="16">
        <v>322</v>
      </c>
      <c r="F447" s="16">
        <v>330</v>
      </c>
      <c r="G447" s="16">
        <v>336</v>
      </c>
      <c r="H447" s="16">
        <v>276</v>
      </c>
      <c r="I447" s="16">
        <v>397</v>
      </c>
      <c r="K447" s="16">
        <v>942</v>
      </c>
      <c r="L447" s="16">
        <v>959</v>
      </c>
      <c r="N447" s="16">
        <v>158</v>
      </c>
      <c r="O447" s="16">
        <v>63</v>
      </c>
      <c r="P447" s="16">
        <v>96</v>
      </c>
      <c r="Q447" s="16">
        <v>78</v>
      </c>
      <c r="R447" s="16">
        <v>211</v>
      </c>
      <c r="S447" s="16">
        <v>156</v>
      </c>
      <c r="T447" s="16">
        <v>138</v>
      </c>
      <c r="U447" s="16">
        <v>178</v>
      </c>
      <c r="V447" s="16">
        <v>270</v>
      </c>
      <c r="W447" s="16">
        <v>232</v>
      </c>
      <c r="X447" s="16">
        <v>160</v>
      </c>
      <c r="Y447" s="16">
        <v>166</v>
      </c>
      <c r="AA447" s="16">
        <v>527</v>
      </c>
      <c r="AB447" s="16">
        <v>481</v>
      </c>
      <c r="AC447" s="16">
        <v>429</v>
      </c>
      <c r="AD447" s="16">
        <v>463</v>
      </c>
      <c r="AF447" s="16">
        <v>27</v>
      </c>
      <c r="AG447" s="16">
        <v>98</v>
      </c>
      <c r="AH447" s="16">
        <v>113</v>
      </c>
      <c r="AI447" s="16">
        <v>112</v>
      </c>
      <c r="AJ447" s="16">
        <v>174</v>
      </c>
      <c r="AK447" s="16">
        <v>207</v>
      </c>
      <c r="AL447" s="16">
        <v>170</v>
      </c>
      <c r="AM447" s="16">
        <v>133</v>
      </c>
      <c r="AN447" s="16">
        <v>100</v>
      </c>
      <c r="AO447" s="16">
        <v>131</v>
      </c>
      <c r="AP447" s="16">
        <v>193</v>
      </c>
      <c r="AQ447" s="16">
        <v>93</v>
      </c>
      <c r="AR447" s="16">
        <v>79</v>
      </c>
      <c r="AS447" s="16">
        <v>47</v>
      </c>
      <c r="AT447" s="16">
        <v>48</v>
      </c>
      <c r="AU447" s="16">
        <v>122</v>
      </c>
      <c r="AV447" s="16">
        <v>59</v>
      </c>
      <c r="AX447" s="16">
        <v>1557</v>
      </c>
      <c r="AY447" s="16">
        <v>338</v>
      </c>
      <c r="BA447" s="16">
        <v>1221</v>
      </c>
      <c r="BB447" s="16">
        <v>685</v>
      </c>
      <c r="BD447" s="16">
        <v>474</v>
      </c>
      <c r="BE447" s="16">
        <v>416</v>
      </c>
      <c r="BF447" s="16">
        <v>224</v>
      </c>
      <c r="BG447" s="16">
        <v>439</v>
      </c>
      <c r="BH447" s="16">
        <v>242</v>
      </c>
      <c r="BI447" s="16">
        <v>51</v>
      </c>
      <c r="BJ447" s="16">
        <v>60</v>
      </c>
      <c r="BL447" s="16">
        <v>334</v>
      </c>
      <c r="BM447" s="16">
        <v>619</v>
      </c>
      <c r="BN447" s="16">
        <v>136</v>
      </c>
      <c r="BO447" s="16">
        <v>105</v>
      </c>
      <c r="BP447" s="16">
        <v>257</v>
      </c>
      <c r="BQ447" s="16">
        <v>42</v>
      </c>
      <c r="BR447" s="16">
        <v>49</v>
      </c>
      <c r="BS447" s="16">
        <v>364</v>
      </c>
      <c r="BU447" s="16">
        <v>279</v>
      </c>
      <c r="BV447" s="16">
        <v>479</v>
      </c>
      <c r="BW447" s="16">
        <v>122</v>
      </c>
      <c r="BX447" s="16">
        <v>151</v>
      </c>
      <c r="BY447" s="16">
        <v>421</v>
      </c>
      <c r="BZ447" s="16">
        <v>64</v>
      </c>
      <c r="CA447" s="16">
        <v>123</v>
      </c>
      <c r="CB447" s="16">
        <v>156</v>
      </c>
      <c r="CC447" s="16">
        <v>111</v>
      </c>
    </row>
    <row r="448" spans="2:81" x14ac:dyDescent="0.35">
      <c r="B448" s="12" t="s">
        <v>96</v>
      </c>
      <c r="C448" s="16">
        <v>1910</v>
      </c>
      <c r="D448" s="16">
        <v>202</v>
      </c>
      <c r="E448" s="16">
        <v>325</v>
      </c>
      <c r="F448" s="16">
        <v>324</v>
      </c>
      <c r="G448" s="16">
        <v>294</v>
      </c>
      <c r="H448" s="16">
        <v>309</v>
      </c>
      <c r="I448" s="16">
        <v>457</v>
      </c>
      <c r="K448" s="16">
        <v>921</v>
      </c>
      <c r="L448" s="16">
        <v>983</v>
      </c>
      <c r="N448" s="16">
        <v>157</v>
      </c>
      <c r="O448" s="16">
        <v>52</v>
      </c>
      <c r="P448" s="16">
        <v>89</v>
      </c>
      <c r="Q448" s="16">
        <v>77</v>
      </c>
      <c r="R448" s="16">
        <v>212</v>
      </c>
      <c r="S448" s="16">
        <v>155</v>
      </c>
      <c r="T448" s="16">
        <v>140</v>
      </c>
      <c r="U448" s="16">
        <v>167</v>
      </c>
      <c r="V448" s="16">
        <v>248</v>
      </c>
      <c r="W448" s="16">
        <v>264</v>
      </c>
      <c r="X448" s="16">
        <v>165</v>
      </c>
      <c r="Y448" s="16">
        <v>180</v>
      </c>
      <c r="AA448" s="16">
        <v>514</v>
      </c>
      <c r="AB448" s="16">
        <v>496</v>
      </c>
      <c r="AC448" s="16">
        <v>419</v>
      </c>
      <c r="AD448" s="16">
        <v>477</v>
      </c>
      <c r="AF448" s="16">
        <v>25</v>
      </c>
      <c r="AG448" s="16">
        <v>96</v>
      </c>
      <c r="AH448" s="16">
        <v>115</v>
      </c>
      <c r="AI448" s="16">
        <v>117</v>
      </c>
      <c r="AJ448" s="16">
        <v>175</v>
      </c>
      <c r="AK448" s="16">
        <v>213</v>
      </c>
      <c r="AL448" s="16">
        <v>169</v>
      </c>
      <c r="AM448" s="16">
        <v>134</v>
      </c>
      <c r="AN448" s="16">
        <v>99</v>
      </c>
      <c r="AO448" s="16">
        <v>131</v>
      </c>
      <c r="AP448" s="16">
        <v>193</v>
      </c>
      <c r="AQ448" s="16">
        <v>94</v>
      </c>
      <c r="AR448" s="16">
        <v>79</v>
      </c>
      <c r="AS448" s="16">
        <v>46</v>
      </c>
      <c r="AT448" s="16">
        <v>46</v>
      </c>
      <c r="AU448" s="16">
        <v>118</v>
      </c>
      <c r="AV448" s="16">
        <v>59</v>
      </c>
      <c r="AX448" s="16">
        <v>1583</v>
      </c>
      <c r="AY448" s="16">
        <v>316</v>
      </c>
      <c r="BA448" s="16">
        <v>1241</v>
      </c>
      <c r="BB448" s="16">
        <v>669</v>
      </c>
      <c r="BD448" s="16">
        <v>490</v>
      </c>
      <c r="BE448" s="16">
        <v>410</v>
      </c>
      <c r="BF448" s="16">
        <v>226</v>
      </c>
      <c r="BG448" s="16">
        <v>430</v>
      </c>
      <c r="BH448" s="16">
        <v>237</v>
      </c>
      <c r="BI448" s="16">
        <v>51</v>
      </c>
      <c r="BJ448" s="16">
        <v>65</v>
      </c>
      <c r="BL448" s="16">
        <v>349</v>
      </c>
      <c r="BM448" s="16">
        <v>614</v>
      </c>
      <c r="BN448" s="16">
        <v>143</v>
      </c>
      <c r="BO448" s="16">
        <v>101</v>
      </c>
      <c r="BP448" s="16">
        <v>257</v>
      </c>
      <c r="BQ448" s="16">
        <v>42</v>
      </c>
      <c r="BR448" s="16">
        <v>47</v>
      </c>
      <c r="BS448" s="16">
        <v>356</v>
      </c>
      <c r="BU448" s="16">
        <v>288</v>
      </c>
      <c r="BV448" s="16">
        <v>472</v>
      </c>
      <c r="BW448" s="16">
        <v>126</v>
      </c>
      <c r="BX448" s="16">
        <v>142</v>
      </c>
      <c r="BY448" s="16">
        <v>432</v>
      </c>
      <c r="BZ448" s="16">
        <v>64</v>
      </c>
      <c r="CA448" s="16">
        <v>123</v>
      </c>
      <c r="CB448" s="16">
        <v>159</v>
      </c>
      <c r="CC448" s="16">
        <v>106</v>
      </c>
    </row>
    <row r="449" spans="2:81" x14ac:dyDescent="0.35">
      <c r="B449" s="17" t="s">
        <v>145</v>
      </c>
      <c r="C449" s="18">
        <v>0.1535936601128873</v>
      </c>
      <c r="D449" s="18">
        <v>0.1509140390815896</v>
      </c>
      <c r="E449" s="18">
        <v>0.1597469613796304</v>
      </c>
      <c r="F449" s="18">
        <v>0.15844481434363339</v>
      </c>
      <c r="G449" s="18">
        <v>0.16129980451181211</v>
      </c>
      <c r="H449" s="18">
        <v>0.15778837566982759</v>
      </c>
      <c r="I449" s="18">
        <v>0.1391679104004731</v>
      </c>
      <c r="K449" s="18">
        <v>0.1116823566471995</v>
      </c>
      <c r="L449" s="18">
        <v>0.1927310746622273</v>
      </c>
      <c r="N449" s="18">
        <v>0.17033965767624359</v>
      </c>
      <c r="O449" s="18">
        <v>0.17107575504552369</v>
      </c>
      <c r="P449" s="18">
        <v>9.1998996309986578E-2</v>
      </c>
      <c r="Q449" s="18">
        <v>0.1087481974935387</v>
      </c>
      <c r="R449" s="18">
        <v>0.17977328769535961</v>
      </c>
      <c r="S449" s="18">
        <v>0.14884279019877411</v>
      </c>
      <c r="T449" s="18">
        <v>0.23123209792858099</v>
      </c>
      <c r="U449" s="18">
        <v>0.15232061103471389</v>
      </c>
      <c r="V449" s="18">
        <v>0.10648756387626949</v>
      </c>
      <c r="W449" s="18">
        <v>0.13164627734871939</v>
      </c>
      <c r="X449" s="18">
        <v>0.15439905064576731</v>
      </c>
      <c r="Y449" s="18">
        <v>0.19398161797950611</v>
      </c>
      <c r="AA449" s="18">
        <v>0.14872156625834759</v>
      </c>
      <c r="AB449" s="18">
        <v>0.16619236851361721</v>
      </c>
      <c r="AC449" s="18">
        <v>0.14301350127090209</v>
      </c>
      <c r="AD449" s="18">
        <v>0.15516221675021899</v>
      </c>
      <c r="AF449" s="18">
        <v>0.14934718481082759</v>
      </c>
      <c r="AG449" s="18">
        <v>0.1313390975325118</v>
      </c>
      <c r="AH449" s="18">
        <v>0.19467099798124249</v>
      </c>
      <c r="AI449" s="18">
        <v>0.15880878624957651</v>
      </c>
      <c r="AJ449" s="18">
        <v>7.1420680738951026E-2</v>
      </c>
      <c r="AK449" s="18">
        <v>0.15020169507056391</v>
      </c>
      <c r="AL449" s="18">
        <v>0.19249247233030639</v>
      </c>
      <c r="AM449" s="18">
        <v>0.1544062393108549</v>
      </c>
      <c r="AN449" s="18">
        <v>0.15315220483294839</v>
      </c>
      <c r="AO449" s="18">
        <v>0.14862737389146771</v>
      </c>
      <c r="AP449" s="18">
        <v>0.1822356187970105</v>
      </c>
      <c r="AQ449" s="18">
        <v>0.14744231177386741</v>
      </c>
      <c r="AR449" s="18">
        <v>0.23262586981580871</v>
      </c>
      <c r="AS449" s="18">
        <v>0.23880242550301201</v>
      </c>
      <c r="AT449" s="18">
        <v>0.14175392091230529</v>
      </c>
      <c r="AU449" s="18">
        <v>8.568868644263454E-2</v>
      </c>
      <c r="AV449" s="18">
        <v>0.14330135426605509</v>
      </c>
      <c r="AX449" s="18">
        <v>0.15266289254308071</v>
      </c>
      <c r="AY449" s="18">
        <v>0.1607961484000017</v>
      </c>
      <c r="BA449" s="18">
        <v>0.15493198711631789</v>
      </c>
      <c r="BB449" s="18">
        <v>0.1511106122443763</v>
      </c>
      <c r="BD449" s="18">
        <v>0.13313942391311109</v>
      </c>
      <c r="BE449" s="18">
        <v>0.1742796290033396</v>
      </c>
      <c r="BF449" s="18">
        <v>0.16042149614618861</v>
      </c>
      <c r="BG449" s="18">
        <v>0.14865773784560299</v>
      </c>
      <c r="BH449" s="18">
        <v>0.1693252832784555</v>
      </c>
      <c r="BI449" s="18">
        <v>0.12746170248157229</v>
      </c>
      <c r="BJ449" s="18">
        <v>0.14932395473372209</v>
      </c>
      <c r="BL449" s="18">
        <v>0.13167376391426849</v>
      </c>
      <c r="BM449" s="18">
        <v>0.17017989712613329</v>
      </c>
      <c r="BN449" s="18">
        <v>0.119217127170215</v>
      </c>
      <c r="BO449" s="18">
        <v>0.1407962361183106</v>
      </c>
      <c r="BP449" s="18">
        <v>0.16525805303098159</v>
      </c>
      <c r="BQ449" s="18">
        <v>0.16685115677779991</v>
      </c>
      <c r="BR449" s="18">
        <v>0.1631222633124837</v>
      </c>
      <c r="BS449" s="18">
        <v>0.15266565761186601</v>
      </c>
      <c r="BU449" s="18">
        <v>0.14439667430902539</v>
      </c>
      <c r="BV449" s="18">
        <v>0.16002658122391439</v>
      </c>
      <c r="BW449" s="18">
        <v>0.1910854971352772</v>
      </c>
      <c r="BX449" s="18">
        <v>0.1228197924177365</v>
      </c>
      <c r="BY449" s="18">
        <v>0.16718296447988351</v>
      </c>
      <c r="BZ449" s="18">
        <v>0.1272841356834872</v>
      </c>
      <c r="CA449" s="18">
        <v>0.1135538338775552</v>
      </c>
      <c r="CB449" s="18">
        <v>0.1736826477553681</v>
      </c>
      <c r="CC449" s="18">
        <v>0.1230975195041011</v>
      </c>
    </row>
    <row r="450" spans="2:81" x14ac:dyDescent="0.35">
      <c r="B450" s="17" t="s">
        <v>146</v>
      </c>
      <c r="C450" s="18">
        <v>0.43984743073294219</v>
      </c>
      <c r="D450" s="18">
        <v>0.33179381731718938</v>
      </c>
      <c r="E450" s="18">
        <v>0.46503660158930499</v>
      </c>
      <c r="F450" s="18">
        <v>0.43130387560251171</v>
      </c>
      <c r="G450" s="18">
        <v>0.44025536568969131</v>
      </c>
      <c r="H450" s="18">
        <v>0.46719923460264629</v>
      </c>
      <c r="I450" s="18">
        <v>0.45700712080715028</v>
      </c>
      <c r="K450" s="18">
        <v>0.46088471775315842</v>
      </c>
      <c r="L450" s="18">
        <v>0.41931557836846273</v>
      </c>
      <c r="N450" s="18">
        <v>0.49828107737163208</v>
      </c>
      <c r="O450" s="18">
        <v>0.40428774465015033</v>
      </c>
      <c r="P450" s="18">
        <v>0.45381523921282618</v>
      </c>
      <c r="Q450" s="18">
        <v>0.32559259801260509</v>
      </c>
      <c r="R450" s="18">
        <v>0.42169885128887458</v>
      </c>
      <c r="S450" s="18">
        <v>0.43221888160058719</v>
      </c>
      <c r="T450" s="18">
        <v>0.40853222027391212</v>
      </c>
      <c r="U450" s="18">
        <v>0.44311546853474371</v>
      </c>
      <c r="V450" s="18">
        <v>0.43841372305032522</v>
      </c>
      <c r="W450" s="18">
        <v>0.44338230108030852</v>
      </c>
      <c r="X450" s="18">
        <v>0.4827621593135456</v>
      </c>
      <c r="Y450" s="18">
        <v>0.44784238133099569</v>
      </c>
      <c r="AA450" s="18">
        <v>0.51397456250125051</v>
      </c>
      <c r="AB450" s="18">
        <v>0.4406400444317487</v>
      </c>
      <c r="AC450" s="18">
        <v>0.43300805439146939</v>
      </c>
      <c r="AD450" s="18">
        <v>0.36706066008983551</v>
      </c>
      <c r="AF450" s="18">
        <v>0.102174647595039</v>
      </c>
      <c r="AG450" s="18">
        <v>0.28383923763155861</v>
      </c>
      <c r="AH450" s="18">
        <v>0.36579628429696032</v>
      </c>
      <c r="AI450" s="18">
        <v>0.38714592005634108</v>
      </c>
      <c r="AJ450" s="18">
        <v>0.48068849777743922</v>
      </c>
      <c r="AK450" s="18">
        <v>0.4316900481657881</v>
      </c>
      <c r="AL450" s="18">
        <v>0.39240363302990511</v>
      </c>
      <c r="AM450" s="18">
        <v>0.44837513295627851</v>
      </c>
      <c r="AN450" s="18">
        <v>0.4000178036879577</v>
      </c>
      <c r="AO450" s="18">
        <v>0.51089615296089153</v>
      </c>
      <c r="AP450" s="18">
        <v>0.45767249324506559</v>
      </c>
      <c r="AQ450" s="18">
        <v>0.49423096565255009</v>
      </c>
      <c r="AR450" s="18">
        <v>0.44879338179933048</v>
      </c>
      <c r="AS450" s="18">
        <v>0.49703831818375172</v>
      </c>
      <c r="AT450" s="18">
        <v>0.55101898968389429</v>
      </c>
      <c r="AU450" s="18">
        <v>0.59284489574883636</v>
      </c>
      <c r="AV450" s="18">
        <v>0.4273643197746464</v>
      </c>
      <c r="AX450" s="18">
        <v>0.45172067046789882</v>
      </c>
      <c r="AY450" s="18">
        <v>0.37946313196571563</v>
      </c>
      <c r="BA450" s="18">
        <v>0.46678553801653933</v>
      </c>
      <c r="BB450" s="18">
        <v>0.3898681583273218</v>
      </c>
      <c r="BD450" s="18">
        <v>0.41323720053170482</v>
      </c>
      <c r="BE450" s="18">
        <v>0.4388700805561207</v>
      </c>
      <c r="BF450" s="18">
        <v>0.3773148331124439</v>
      </c>
      <c r="BG450" s="18">
        <v>0.47998390542795988</v>
      </c>
      <c r="BH450" s="18">
        <v>0.47071828391192011</v>
      </c>
      <c r="BI450" s="18">
        <v>0.49300731152783211</v>
      </c>
      <c r="BJ450" s="18">
        <v>0.4439229856724462</v>
      </c>
      <c r="BL450" s="18">
        <v>0.45808995258308183</v>
      </c>
      <c r="BM450" s="18">
        <v>0.46012329516185269</v>
      </c>
      <c r="BN450" s="18">
        <v>0.44833902004797521</v>
      </c>
      <c r="BO450" s="18">
        <v>0.45450858000022792</v>
      </c>
      <c r="BP450" s="18">
        <v>0.42047513797182451</v>
      </c>
      <c r="BQ450" s="18">
        <v>0.59010449241576945</v>
      </c>
      <c r="BR450" s="18">
        <v>0.27907260437999132</v>
      </c>
      <c r="BS450" s="18">
        <v>0.3971130207779256</v>
      </c>
      <c r="BU450" s="18">
        <v>0.49033410091657947</v>
      </c>
      <c r="BV450" s="18">
        <v>0.45803793966698803</v>
      </c>
      <c r="BW450" s="18">
        <v>0.45240354445003272</v>
      </c>
      <c r="BX450" s="18">
        <v>0.49651827021591188</v>
      </c>
      <c r="BY450" s="18">
        <v>0.44659715266748662</v>
      </c>
      <c r="BZ450" s="18">
        <v>0.48581409495485472</v>
      </c>
      <c r="CA450" s="18">
        <v>0.32167022188261579</v>
      </c>
      <c r="CB450" s="18">
        <v>0.34106690320475608</v>
      </c>
      <c r="CC450" s="18">
        <v>0.36024553238371149</v>
      </c>
    </row>
    <row r="451" spans="2:81" x14ac:dyDescent="0.35">
      <c r="B451" s="17" t="s">
        <v>147</v>
      </c>
      <c r="C451" s="18">
        <v>0.28588322538999378</v>
      </c>
      <c r="D451" s="18">
        <v>0.31692139433702982</v>
      </c>
      <c r="E451" s="18">
        <v>0.26172703592512903</v>
      </c>
      <c r="F451" s="18">
        <v>0.28540895925456511</v>
      </c>
      <c r="G451" s="18">
        <v>0.29346923156491572</v>
      </c>
      <c r="H451" s="18">
        <v>0.25947579053279529</v>
      </c>
      <c r="I451" s="18">
        <v>0.30264998101129043</v>
      </c>
      <c r="K451" s="18">
        <v>0.29751453383683751</v>
      </c>
      <c r="L451" s="18">
        <v>0.27534173763069841</v>
      </c>
      <c r="N451" s="18">
        <v>0.22488290560164009</v>
      </c>
      <c r="O451" s="18">
        <v>0.31678438224577782</v>
      </c>
      <c r="P451" s="18">
        <v>0.36157617560539279</v>
      </c>
      <c r="Q451" s="18">
        <v>0.35295880857217837</v>
      </c>
      <c r="R451" s="18">
        <v>0.28741738099218272</v>
      </c>
      <c r="S451" s="18">
        <v>0.29680821049226891</v>
      </c>
      <c r="T451" s="18">
        <v>0.27427359145530522</v>
      </c>
      <c r="U451" s="18">
        <v>0.27616282825681793</v>
      </c>
      <c r="V451" s="18">
        <v>0.29800378956489493</v>
      </c>
      <c r="W451" s="18">
        <v>0.29936375470243842</v>
      </c>
      <c r="X451" s="18">
        <v>0.26584740390383732</v>
      </c>
      <c r="Y451" s="18">
        <v>0.25277199208485129</v>
      </c>
      <c r="AA451" s="18">
        <v>0.27642969850374288</v>
      </c>
      <c r="AB451" s="18">
        <v>0.29060063962227461</v>
      </c>
      <c r="AC451" s="18">
        <v>0.29354795622493152</v>
      </c>
      <c r="AD451" s="18">
        <v>0.28148703671250103</v>
      </c>
      <c r="AF451" s="18">
        <v>0.31427460628053588</v>
      </c>
      <c r="AG451" s="18">
        <v>0.35292017862134661</v>
      </c>
      <c r="AH451" s="18">
        <v>0.29393632917431822</v>
      </c>
      <c r="AI451" s="18">
        <v>0.28045849645077608</v>
      </c>
      <c r="AJ451" s="18">
        <v>0.32548754043250999</v>
      </c>
      <c r="AK451" s="18">
        <v>0.2872634572713228</v>
      </c>
      <c r="AL451" s="18">
        <v>0.26715723059525598</v>
      </c>
      <c r="AM451" s="18">
        <v>0.26267793926648741</v>
      </c>
      <c r="AN451" s="18">
        <v>0.33947203996063358</v>
      </c>
      <c r="AO451" s="18">
        <v>0.23690285857503141</v>
      </c>
      <c r="AP451" s="18">
        <v>0.28000753988899241</v>
      </c>
      <c r="AQ451" s="18">
        <v>0.27126879247441421</v>
      </c>
      <c r="AR451" s="18">
        <v>0.29380734289374272</v>
      </c>
      <c r="AS451" s="18">
        <v>0.26415925631323639</v>
      </c>
      <c r="AT451" s="18">
        <v>0.22423577422130861</v>
      </c>
      <c r="AU451" s="18">
        <v>0.27309286292242402</v>
      </c>
      <c r="AV451" s="18">
        <v>0.28514195431116979</v>
      </c>
      <c r="AX451" s="18">
        <v>0.27930951773680879</v>
      </c>
      <c r="AY451" s="18">
        <v>0.32194997431731348</v>
      </c>
      <c r="BA451" s="18">
        <v>0.27001006239027442</v>
      </c>
      <c r="BB451" s="18">
        <v>0.31533329510535452</v>
      </c>
      <c r="BD451" s="18">
        <v>0.29710737966939432</v>
      </c>
      <c r="BE451" s="18">
        <v>0.29410566807982302</v>
      </c>
      <c r="BF451" s="18">
        <v>0.29751837162660227</v>
      </c>
      <c r="BG451" s="18">
        <v>0.28151988882543089</v>
      </c>
      <c r="BH451" s="18">
        <v>0.27319254366986068</v>
      </c>
      <c r="BI451" s="18">
        <v>0.24311187813789481</v>
      </c>
      <c r="BJ451" s="18">
        <v>0.21733158321595639</v>
      </c>
      <c r="BL451" s="18">
        <v>0.31537601564748508</v>
      </c>
      <c r="BM451" s="18">
        <v>0.27886394617922577</v>
      </c>
      <c r="BN451" s="18">
        <v>0.28572818788962628</v>
      </c>
      <c r="BO451" s="18">
        <v>0.26167519279036822</v>
      </c>
      <c r="BP451" s="18">
        <v>0.29169191373434078</v>
      </c>
      <c r="BQ451" s="18">
        <v>0.14859522922403551</v>
      </c>
      <c r="BR451" s="18">
        <v>0.31375139122956452</v>
      </c>
      <c r="BS451" s="18">
        <v>0.28422365204220562</v>
      </c>
      <c r="BU451" s="18">
        <v>0.28585491809250663</v>
      </c>
      <c r="BV451" s="18">
        <v>0.28718915926378552</v>
      </c>
      <c r="BW451" s="18">
        <v>0.28120066199823068</v>
      </c>
      <c r="BX451" s="18">
        <v>0.25287571500544981</v>
      </c>
      <c r="BY451" s="18">
        <v>0.29366305036836621</v>
      </c>
      <c r="BZ451" s="18">
        <v>0.18014101410946379</v>
      </c>
      <c r="CA451" s="18">
        <v>0.33225865316431119</v>
      </c>
      <c r="CB451" s="18">
        <v>0.29167215958337012</v>
      </c>
      <c r="CC451" s="18">
        <v>0.299446488718837</v>
      </c>
    </row>
    <row r="452" spans="2:81" x14ac:dyDescent="0.35">
      <c r="B452" s="17" t="s">
        <v>148</v>
      </c>
      <c r="C452" s="18">
        <v>7.6171270867206639E-2</v>
      </c>
      <c r="D452" s="18">
        <v>0.12237127843730761</v>
      </c>
      <c r="E452" s="18">
        <v>5.3285202834014792E-2</v>
      </c>
      <c r="F452" s="18">
        <v>6.5341570693534759E-2</v>
      </c>
      <c r="G452" s="18">
        <v>6.3314894954532019E-2</v>
      </c>
      <c r="H452" s="18">
        <v>8.9873104394148112E-2</v>
      </c>
      <c r="I452" s="18">
        <v>7.8705360539193053E-2</v>
      </c>
      <c r="K452" s="18">
        <v>8.6133364393906162E-2</v>
      </c>
      <c r="L452" s="18">
        <v>6.7213230666831464E-2</v>
      </c>
      <c r="N452" s="18">
        <v>7.5259416274501945E-2</v>
      </c>
      <c r="O452" s="18">
        <v>0.1078521180585483</v>
      </c>
      <c r="P452" s="18">
        <v>4.0550476098096637E-2</v>
      </c>
      <c r="Q452" s="18">
        <v>0.1049138169546481</v>
      </c>
      <c r="R452" s="18">
        <v>7.246628969466426E-2</v>
      </c>
      <c r="S452" s="18">
        <v>7.8292846433692026E-2</v>
      </c>
      <c r="T452" s="18">
        <v>4.4372477236422701E-2</v>
      </c>
      <c r="U452" s="18">
        <v>8.4360806958976076E-2</v>
      </c>
      <c r="V452" s="18">
        <v>9.5527275054869965E-2</v>
      </c>
      <c r="W452" s="18">
        <v>7.7851149868491551E-2</v>
      </c>
      <c r="X452" s="18">
        <v>7.1395979133566198E-2</v>
      </c>
      <c r="Y452" s="18">
        <v>6.804788687168084E-2</v>
      </c>
      <c r="AA452" s="18">
        <v>4.0965451533944229E-2</v>
      </c>
      <c r="AB452" s="18">
        <v>6.3419213700080829E-2</v>
      </c>
      <c r="AC452" s="18">
        <v>9.5158972215447696E-2</v>
      </c>
      <c r="AD452" s="18">
        <v>0.1112652049788498</v>
      </c>
      <c r="AF452" s="18">
        <v>0.1311349061147038</v>
      </c>
      <c r="AG452" s="18">
        <v>0.12765838439889679</v>
      </c>
      <c r="AH452" s="18">
        <v>9.6373564816886872E-2</v>
      </c>
      <c r="AI452" s="18">
        <v>8.5103591168012666E-2</v>
      </c>
      <c r="AJ452" s="18">
        <v>6.4224047752280494E-2</v>
      </c>
      <c r="AK452" s="18">
        <v>9.4769804140573344E-2</v>
      </c>
      <c r="AL452" s="18">
        <v>0.10477819550602541</v>
      </c>
      <c r="AM452" s="18">
        <v>9.7633811205962082E-2</v>
      </c>
      <c r="AN452" s="18">
        <v>6.8519969888142504E-2</v>
      </c>
      <c r="AO452" s="18">
        <v>7.452206203637475E-2</v>
      </c>
      <c r="AP452" s="18">
        <v>6.3493976096642923E-2</v>
      </c>
      <c r="AQ452" s="18">
        <v>7.5576787192759676E-2</v>
      </c>
      <c r="AR452" s="18">
        <v>0</v>
      </c>
      <c r="AS452" s="18">
        <v>0</v>
      </c>
      <c r="AT452" s="18">
        <v>6.3146305341103853E-2</v>
      </c>
      <c r="AU452" s="18">
        <v>3.2527759714812088E-2</v>
      </c>
      <c r="AV452" s="18">
        <v>6.661042860643733E-2</v>
      </c>
      <c r="AX452" s="18">
        <v>7.8031782537279618E-2</v>
      </c>
      <c r="AY452" s="18">
        <v>6.3350209416849851E-2</v>
      </c>
      <c r="BA452" s="18">
        <v>7.4701804492825374E-2</v>
      </c>
      <c r="BB452" s="18">
        <v>7.8897626488368705E-2</v>
      </c>
      <c r="BD452" s="18">
        <v>0.1002504893802789</v>
      </c>
      <c r="BE452" s="18">
        <v>6.5597407749951736E-2</v>
      </c>
      <c r="BF452" s="18">
        <v>0.11419386286837301</v>
      </c>
      <c r="BG452" s="18">
        <v>6.4364827164116165E-2</v>
      </c>
      <c r="BH452" s="18">
        <v>4.4789524063716127E-2</v>
      </c>
      <c r="BI452" s="18">
        <v>3.7488132488878508E-2</v>
      </c>
      <c r="BJ452" s="18">
        <v>5.212300675417926E-2</v>
      </c>
      <c r="BL452" s="18">
        <v>6.704282545380752E-2</v>
      </c>
      <c r="BM452" s="18">
        <v>6.1150408573189687E-2</v>
      </c>
      <c r="BN452" s="18">
        <v>9.0634863810819533E-2</v>
      </c>
      <c r="BO452" s="18">
        <v>8.8533856850605788E-2</v>
      </c>
      <c r="BP452" s="18">
        <v>8.8089365666574007E-2</v>
      </c>
      <c r="BQ452" s="18">
        <v>9.4449121582395296E-2</v>
      </c>
      <c r="BR452" s="18">
        <v>2.1271184942331649E-2</v>
      </c>
      <c r="BS452" s="18">
        <v>9.8288180836672609E-2</v>
      </c>
      <c r="BU452" s="18">
        <v>6.559196968329653E-2</v>
      </c>
      <c r="BV452" s="18">
        <v>6.8823450013769313E-2</v>
      </c>
      <c r="BW452" s="18">
        <v>5.8274366126034177E-2</v>
      </c>
      <c r="BX452" s="18">
        <v>7.582996885922641E-2</v>
      </c>
      <c r="BY452" s="18">
        <v>7.1487377893362708E-2</v>
      </c>
      <c r="BZ452" s="18">
        <v>0.12264827597135659</v>
      </c>
      <c r="CA452" s="18">
        <v>9.8182429470580757E-2</v>
      </c>
      <c r="CB452" s="18">
        <v>7.8927173724562302E-2</v>
      </c>
      <c r="CC452" s="18">
        <v>0.1211222814325229</v>
      </c>
    </row>
    <row r="453" spans="2:81" x14ac:dyDescent="0.35">
      <c r="B453" s="17" t="s">
        <v>149</v>
      </c>
      <c r="C453" s="18">
        <v>2.2096144253125189E-2</v>
      </c>
      <c r="D453" s="18">
        <v>5.0733357942598277E-2</v>
      </c>
      <c r="E453" s="18">
        <v>3.1377765888664151E-2</v>
      </c>
      <c r="F453" s="18">
        <v>2.8271760419688721E-2</v>
      </c>
      <c r="G453" s="18">
        <v>1.5059862998257401E-2</v>
      </c>
      <c r="H453" s="18">
        <v>1.1354014721813551E-2</v>
      </c>
      <c r="I453" s="18">
        <v>1.024868069145367E-2</v>
      </c>
      <c r="K453" s="18">
        <v>2.215873583462007E-2</v>
      </c>
      <c r="L453" s="18">
        <v>2.2146678220882669E-2</v>
      </c>
      <c r="N453" s="18">
        <v>1.9350475949605529E-2</v>
      </c>
      <c r="O453" s="18">
        <v>0</v>
      </c>
      <c r="P453" s="18">
        <v>4.232132240767645E-2</v>
      </c>
      <c r="Q453" s="18">
        <v>4.6213437231173243E-2</v>
      </c>
      <c r="R453" s="18">
        <v>5.227280838625184E-3</v>
      </c>
      <c r="S453" s="18">
        <v>1.8467766441891131E-2</v>
      </c>
      <c r="T453" s="18">
        <v>1.435850656235526E-2</v>
      </c>
      <c r="U453" s="18">
        <v>3.3662754429755887E-2</v>
      </c>
      <c r="V453" s="18">
        <v>3.7656787577912833E-2</v>
      </c>
      <c r="W453" s="18">
        <v>2.1656393974582331E-2</v>
      </c>
      <c r="X453" s="18">
        <v>6.7365017318552333E-3</v>
      </c>
      <c r="Y453" s="18">
        <v>2.212198732538782E-2</v>
      </c>
      <c r="AA453" s="18">
        <v>8.2855192903062303E-3</v>
      </c>
      <c r="AB453" s="18">
        <v>1.7193223011622408E-2</v>
      </c>
      <c r="AC453" s="18">
        <v>1.8646113097652281E-2</v>
      </c>
      <c r="AD453" s="18">
        <v>4.527392360377927E-2</v>
      </c>
      <c r="AF453" s="18">
        <v>0.14633447377909109</v>
      </c>
      <c r="AG453" s="18">
        <v>4.4541657582365828E-2</v>
      </c>
      <c r="AH453" s="18">
        <v>2.7983333160855689E-2</v>
      </c>
      <c r="AI453" s="18">
        <v>4.3558826736654198E-2</v>
      </c>
      <c r="AJ453" s="18">
        <v>3.7565041032654463E-2</v>
      </c>
      <c r="AK453" s="18">
        <v>2.1438457586281372E-2</v>
      </c>
      <c r="AL453" s="18">
        <v>1.856689947906779E-2</v>
      </c>
      <c r="AM453" s="18">
        <v>2.9402125107224342E-2</v>
      </c>
      <c r="AN453" s="18">
        <v>2.050825991509948E-2</v>
      </c>
      <c r="AO453" s="18">
        <v>0</v>
      </c>
      <c r="AP453" s="18">
        <v>0</v>
      </c>
      <c r="AQ453" s="18">
        <v>1.1481142906408601E-2</v>
      </c>
      <c r="AR453" s="18">
        <v>2.4773405491117881E-2</v>
      </c>
      <c r="AS453" s="18">
        <v>0</v>
      </c>
      <c r="AT453" s="18">
        <v>1.9845009841387699E-2</v>
      </c>
      <c r="AU453" s="18">
        <v>7.4606897282376407E-3</v>
      </c>
      <c r="AV453" s="18">
        <v>1.441343410886067E-2</v>
      </c>
      <c r="AX453" s="18">
        <v>1.6837761051174668E-2</v>
      </c>
      <c r="AY453" s="18">
        <v>4.9124911728097687E-2</v>
      </c>
      <c r="BA453" s="18">
        <v>1.600097816428107E-2</v>
      </c>
      <c r="BB453" s="18">
        <v>3.3404732607338769E-2</v>
      </c>
      <c r="BD453" s="18">
        <v>2.567965922797889E-2</v>
      </c>
      <c r="BE453" s="18">
        <v>1.6881480175463669E-2</v>
      </c>
      <c r="BF453" s="18">
        <v>3.3571571850495148E-2</v>
      </c>
      <c r="BG453" s="18">
        <v>1.192461427624448E-2</v>
      </c>
      <c r="BH453" s="18">
        <v>2.4989796891433571E-2</v>
      </c>
      <c r="BI453" s="18">
        <v>5.3901986344023503E-2</v>
      </c>
      <c r="BJ453" s="18">
        <v>1.98297480435933E-2</v>
      </c>
      <c r="BL453" s="18">
        <v>1.378686079900316E-2</v>
      </c>
      <c r="BM453" s="18">
        <v>1.8265522439327709E-2</v>
      </c>
      <c r="BN453" s="18">
        <v>3.3795732699711201E-2</v>
      </c>
      <c r="BO453" s="18">
        <v>4.6487570330614382E-2</v>
      </c>
      <c r="BP453" s="18">
        <v>2.7142000515279711E-2</v>
      </c>
      <c r="BQ453" s="18">
        <v>0</v>
      </c>
      <c r="BR453" s="18">
        <v>1.9178013491682199E-2</v>
      </c>
      <c r="BS453" s="18">
        <v>2.4563332763600541E-2</v>
      </c>
      <c r="BU453" s="18">
        <v>3.875430367941933E-3</v>
      </c>
      <c r="BV453" s="18">
        <v>1.529881262698125E-2</v>
      </c>
      <c r="BW453" s="18">
        <v>0</v>
      </c>
      <c r="BX453" s="18">
        <v>4.625623391494009E-2</v>
      </c>
      <c r="BY453" s="18">
        <v>1.240921451889194E-2</v>
      </c>
      <c r="BZ453" s="18">
        <v>4.8464646123653962E-2</v>
      </c>
      <c r="CA453" s="18">
        <v>3.409486160265042E-2</v>
      </c>
      <c r="CB453" s="18">
        <v>3.331182012260759E-2</v>
      </c>
      <c r="CC453" s="18">
        <v>8.9001037011678066E-2</v>
      </c>
    </row>
    <row r="454" spans="2:81" ht="29" x14ac:dyDescent="0.35">
      <c r="B454" s="17" t="s">
        <v>150</v>
      </c>
      <c r="C454" s="18">
        <v>8.4839291808432773E-3</v>
      </c>
      <c r="D454" s="18">
        <v>7.8979826230431514E-3</v>
      </c>
      <c r="E454" s="18">
        <v>6.887857533657336E-3</v>
      </c>
      <c r="F454" s="18">
        <v>6.3350519557252936E-3</v>
      </c>
      <c r="G454" s="18">
        <v>1.184676079451993E-2</v>
      </c>
      <c r="H454" s="18">
        <v>7.5992137050107829E-3</v>
      </c>
      <c r="I454" s="18">
        <v>9.836304616410229E-3</v>
      </c>
      <c r="K454" s="18">
        <v>1.0820297975327801E-2</v>
      </c>
      <c r="L454" s="18">
        <v>6.3366872315010472E-3</v>
      </c>
      <c r="N454" s="18">
        <v>0</v>
      </c>
      <c r="O454" s="18">
        <v>0</v>
      </c>
      <c r="P454" s="18">
        <v>9.7377903660213587E-3</v>
      </c>
      <c r="Q454" s="18">
        <v>0</v>
      </c>
      <c r="R454" s="18">
        <v>9.732310445618628E-3</v>
      </c>
      <c r="S454" s="18">
        <v>7.720638391159774E-3</v>
      </c>
      <c r="T454" s="18">
        <v>6.8461668559045182E-3</v>
      </c>
      <c r="U454" s="18">
        <v>0</v>
      </c>
      <c r="V454" s="18">
        <v>1.378532829868428E-2</v>
      </c>
      <c r="W454" s="18">
        <v>2.1932372456174638E-2</v>
      </c>
      <c r="X454" s="18">
        <v>6.2504251000515031E-3</v>
      </c>
      <c r="Y454" s="18">
        <v>4.6948431606542544E-3</v>
      </c>
      <c r="AA454" s="18">
        <v>6.3239210785811448E-3</v>
      </c>
      <c r="AB454" s="18">
        <v>9.7978845808175501E-3</v>
      </c>
      <c r="AC454" s="18">
        <v>9.8234968207202844E-3</v>
      </c>
      <c r="AD454" s="18">
        <v>8.3326823118276844E-3</v>
      </c>
      <c r="AF454" s="18">
        <v>8.2971722802744272E-2</v>
      </c>
      <c r="AG454" s="18">
        <v>2.1645803061966059E-2</v>
      </c>
      <c r="AH454" s="18">
        <v>1.432575733049879E-2</v>
      </c>
      <c r="AI454" s="18">
        <v>1.9325024231199299E-2</v>
      </c>
      <c r="AJ454" s="18">
        <v>6.0772941869989463E-3</v>
      </c>
      <c r="AK454" s="18">
        <v>9.6900551884110953E-3</v>
      </c>
      <c r="AL454" s="18">
        <v>7.0789254748846366E-3</v>
      </c>
      <c r="AM454" s="18">
        <v>7.5047521531928793E-3</v>
      </c>
      <c r="AN454" s="18">
        <v>7.5388973096067631E-3</v>
      </c>
      <c r="AO454" s="18">
        <v>7.3145611903968899E-3</v>
      </c>
      <c r="AP454" s="18">
        <v>5.6487799585099464E-3</v>
      </c>
      <c r="AQ454" s="18">
        <v>0</v>
      </c>
      <c r="AR454" s="18">
        <v>0</v>
      </c>
      <c r="AS454" s="18">
        <v>0</v>
      </c>
      <c r="AT454" s="18">
        <v>0</v>
      </c>
      <c r="AU454" s="18">
        <v>0</v>
      </c>
      <c r="AV454" s="18">
        <v>0</v>
      </c>
      <c r="AX454" s="18">
        <v>9.2287830485338982E-3</v>
      </c>
      <c r="AY454" s="18">
        <v>5.038353725964154E-3</v>
      </c>
      <c r="BA454" s="18">
        <v>8.3440876416423053E-3</v>
      </c>
      <c r="BB454" s="18">
        <v>8.743382389926101E-3</v>
      </c>
      <c r="BD454" s="18">
        <v>1.6749657759934401E-2</v>
      </c>
      <c r="BE454" s="18">
        <v>0</v>
      </c>
      <c r="BF454" s="18">
        <v>4.572775000100544E-3</v>
      </c>
      <c r="BG454" s="18">
        <v>4.4342381612269468E-3</v>
      </c>
      <c r="BH454" s="18">
        <v>8.8361011562310618E-3</v>
      </c>
      <c r="BI454" s="18">
        <v>2.3452446766638681E-2</v>
      </c>
      <c r="BJ454" s="18">
        <v>2.7145040622845951E-2</v>
      </c>
      <c r="BL454" s="18">
        <v>2.7497853362486702E-3</v>
      </c>
      <c r="BM454" s="18">
        <v>6.3162791302197874E-3</v>
      </c>
      <c r="BN454" s="18">
        <v>2.2285068381652829E-2</v>
      </c>
      <c r="BO454" s="18">
        <v>0</v>
      </c>
      <c r="BP454" s="18">
        <v>3.9077132531297049E-3</v>
      </c>
      <c r="BQ454" s="18">
        <v>0</v>
      </c>
      <c r="BR454" s="18">
        <v>2.2586486462766481E-2</v>
      </c>
      <c r="BS454" s="18">
        <v>1.7156903605037108E-2</v>
      </c>
      <c r="BU454" s="18">
        <v>3.338672746606478E-3</v>
      </c>
      <c r="BV454" s="18">
        <v>6.3832354797952566E-3</v>
      </c>
      <c r="BW454" s="18">
        <v>1.7035930290425119E-2</v>
      </c>
      <c r="BX454" s="18">
        <v>0</v>
      </c>
      <c r="BY454" s="18">
        <v>4.1874189602995613E-3</v>
      </c>
      <c r="BZ454" s="18">
        <v>1.882953847748943E-2</v>
      </c>
      <c r="CA454" s="18">
        <v>1.691899859421387E-2</v>
      </c>
      <c r="CB454" s="18">
        <v>2.6787111881063471E-2</v>
      </c>
      <c r="CC454" s="18">
        <v>7.0871409491493143E-3</v>
      </c>
    </row>
    <row r="455" spans="2:81" x14ac:dyDescent="0.35">
      <c r="B455" s="17" t="s">
        <v>151</v>
      </c>
      <c r="C455" s="18">
        <v>1.392433946300148E-2</v>
      </c>
      <c r="D455" s="18">
        <v>1.9368130261241959E-2</v>
      </c>
      <c r="E455" s="18">
        <v>2.1938574849599358E-2</v>
      </c>
      <c r="F455" s="18">
        <v>2.4893967730341041E-2</v>
      </c>
      <c r="G455" s="18">
        <v>1.47540794862717E-2</v>
      </c>
      <c r="H455" s="18">
        <v>6.7102663737584134E-3</v>
      </c>
      <c r="I455" s="18">
        <v>2.384641934029123E-3</v>
      </c>
      <c r="K455" s="18">
        <v>1.080599355895053E-2</v>
      </c>
      <c r="L455" s="18">
        <v>1.6915013219396421E-2</v>
      </c>
      <c r="N455" s="18">
        <v>1.1886467126376759E-2</v>
      </c>
      <c r="O455" s="18">
        <v>0</v>
      </c>
      <c r="P455" s="18">
        <v>0</v>
      </c>
      <c r="Q455" s="18">
        <v>6.1573141735856679E-2</v>
      </c>
      <c r="R455" s="18">
        <v>2.3684599044675111E-2</v>
      </c>
      <c r="S455" s="18">
        <v>1.7648866441627019E-2</v>
      </c>
      <c r="T455" s="18">
        <v>2.0384939687519359E-2</v>
      </c>
      <c r="U455" s="18">
        <v>1.0377530784992499E-2</v>
      </c>
      <c r="V455" s="18">
        <v>1.012553257704344E-2</v>
      </c>
      <c r="W455" s="18">
        <v>4.1677505692853346E-3</v>
      </c>
      <c r="X455" s="18">
        <v>1.260848017137709E-2</v>
      </c>
      <c r="Y455" s="18">
        <v>1.0539291246923861E-2</v>
      </c>
      <c r="AA455" s="18">
        <v>5.2992808338272693E-3</v>
      </c>
      <c r="AB455" s="18">
        <v>1.2156626139838681E-2</v>
      </c>
      <c r="AC455" s="18">
        <v>6.8019059788767917E-3</v>
      </c>
      <c r="AD455" s="18">
        <v>3.1418275552987873E-2</v>
      </c>
      <c r="AF455" s="18">
        <v>7.3762458617058241E-2</v>
      </c>
      <c r="AG455" s="18">
        <v>3.8055641171354258E-2</v>
      </c>
      <c r="AH455" s="18">
        <v>6.9137332392378544E-3</v>
      </c>
      <c r="AI455" s="18">
        <v>2.5599355107440151E-2</v>
      </c>
      <c r="AJ455" s="18">
        <v>1.453689807916604E-2</v>
      </c>
      <c r="AK455" s="18">
        <v>4.9464825770593459E-3</v>
      </c>
      <c r="AL455" s="18">
        <v>1.7522643584554808E-2</v>
      </c>
      <c r="AM455" s="18">
        <v>0</v>
      </c>
      <c r="AN455" s="18">
        <v>1.079082440561149E-2</v>
      </c>
      <c r="AO455" s="18">
        <v>2.173699134583781E-2</v>
      </c>
      <c r="AP455" s="18">
        <v>1.0941592013778629E-2</v>
      </c>
      <c r="AQ455" s="18">
        <v>0</v>
      </c>
      <c r="AR455" s="18">
        <v>0</v>
      </c>
      <c r="AS455" s="18">
        <v>0</v>
      </c>
      <c r="AT455" s="18">
        <v>0</v>
      </c>
      <c r="AU455" s="18">
        <v>8.385105443055544E-3</v>
      </c>
      <c r="AV455" s="18">
        <v>6.3168508932830769E-2</v>
      </c>
      <c r="AX455" s="18">
        <v>1.2208592615223531E-2</v>
      </c>
      <c r="AY455" s="18">
        <v>2.0277270446057479E-2</v>
      </c>
      <c r="BA455" s="18">
        <v>9.2255421781197149E-3</v>
      </c>
      <c r="BB455" s="18">
        <v>2.264219283731388E-2</v>
      </c>
      <c r="BD455" s="18">
        <v>1.383618951759746E-2</v>
      </c>
      <c r="BE455" s="18">
        <v>1.026573443530134E-2</v>
      </c>
      <c r="BF455" s="18">
        <v>1.24070893957966E-2</v>
      </c>
      <c r="BG455" s="18">
        <v>9.1147882994186136E-3</v>
      </c>
      <c r="BH455" s="18">
        <v>8.1484670283830211E-3</v>
      </c>
      <c r="BI455" s="18">
        <v>2.1576542253160191E-2</v>
      </c>
      <c r="BJ455" s="18">
        <v>9.0323680957256722E-2</v>
      </c>
      <c r="BL455" s="18">
        <v>1.128079626610509E-2</v>
      </c>
      <c r="BM455" s="18">
        <v>5.1006513900509164E-3</v>
      </c>
      <c r="BN455" s="18">
        <v>0</v>
      </c>
      <c r="BO455" s="18">
        <v>7.9985639098731996E-3</v>
      </c>
      <c r="BP455" s="18">
        <v>3.4358158278697051E-3</v>
      </c>
      <c r="BQ455" s="18">
        <v>0</v>
      </c>
      <c r="BR455" s="18">
        <v>0.18101805618118019</v>
      </c>
      <c r="BS455" s="18">
        <v>2.5989252362692662E-2</v>
      </c>
      <c r="BU455" s="18">
        <v>6.6082338840437061E-3</v>
      </c>
      <c r="BV455" s="18">
        <v>4.2408217247662571E-3</v>
      </c>
      <c r="BW455" s="18">
        <v>0</v>
      </c>
      <c r="BX455" s="18">
        <v>5.700019586735292E-3</v>
      </c>
      <c r="BY455" s="18">
        <v>4.4728211117092556E-3</v>
      </c>
      <c r="BZ455" s="18">
        <v>1.681829467969433E-2</v>
      </c>
      <c r="CA455" s="18">
        <v>8.3321001408072762E-2</v>
      </c>
      <c r="CB455" s="18">
        <v>5.4552183728272433E-2</v>
      </c>
      <c r="CC455" s="18">
        <v>0</v>
      </c>
    </row>
    <row r="457" spans="2:81" ht="29" x14ac:dyDescent="0.35">
      <c r="B457" s="14" t="s">
        <v>152</v>
      </c>
    </row>
    <row r="458" spans="2:81" x14ac:dyDescent="0.35">
      <c r="B458" s="15" t="s">
        <v>17</v>
      </c>
    </row>
    <row r="459" spans="2:81" x14ac:dyDescent="0.35">
      <c r="B459" s="11" t="s">
        <v>95</v>
      </c>
      <c r="C459" s="16">
        <v>1906</v>
      </c>
      <c r="D459" s="16">
        <v>245</v>
      </c>
      <c r="E459" s="16">
        <v>322</v>
      </c>
      <c r="F459" s="16">
        <v>330</v>
      </c>
      <c r="G459" s="16">
        <v>336</v>
      </c>
      <c r="H459" s="16">
        <v>276</v>
      </c>
      <c r="I459" s="16">
        <v>397</v>
      </c>
      <c r="K459" s="16">
        <v>942</v>
      </c>
      <c r="L459" s="16">
        <v>959</v>
      </c>
      <c r="N459" s="16">
        <v>158</v>
      </c>
      <c r="O459" s="16">
        <v>63</v>
      </c>
      <c r="P459" s="16">
        <v>96</v>
      </c>
      <c r="Q459" s="16">
        <v>78</v>
      </c>
      <c r="R459" s="16">
        <v>211</v>
      </c>
      <c r="S459" s="16">
        <v>156</v>
      </c>
      <c r="T459" s="16">
        <v>138</v>
      </c>
      <c r="U459" s="16">
        <v>178</v>
      </c>
      <c r="V459" s="16">
        <v>270</v>
      </c>
      <c r="W459" s="16">
        <v>232</v>
      </c>
      <c r="X459" s="16">
        <v>160</v>
      </c>
      <c r="Y459" s="16">
        <v>166</v>
      </c>
      <c r="AA459" s="16">
        <v>527</v>
      </c>
      <c r="AB459" s="16">
        <v>481</v>
      </c>
      <c r="AC459" s="16">
        <v>429</v>
      </c>
      <c r="AD459" s="16">
        <v>463</v>
      </c>
      <c r="AF459" s="16">
        <v>27</v>
      </c>
      <c r="AG459" s="16">
        <v>98</v>
      </c>
      <c r="AH459" s="16">
        <v>113</v>
      </c>
      <c r="AI459" s="16">
        <v>112</v>
      </c>
      <c r="AJ459" s="16">
        <v>174</v>
      </c>
      <c r="AK459" s="16">
        <v>207</v>
      </c>
      <c r="AL459" s="16">
        <v>170</v>
      </c>
      <c r="AM459" s="16">
        <v>133</v>
      </c>
      <c r="AN459" s="16">
        <v>100</v>
      </c>
      <c r="AO459" s="16">
        <v>131</v>
      </c>
      <c r="AP459" s="16">
        <v>193</v>
      </c>
      <c r="AQ459" s="16">
        <v>93</v>
      </c>
      <c r="AR459" s="16">
        <v>79</v>
      </c>
      <c r="AS459" s="16">
        <v>47</v>
      </c>
      <c r="AT459" s="16">
        <v>48</v>
      </c>
      <c r="AU459" s="16">
        <v>122</v>
      </c>
      <c r="AV459" s="16">
        <v>59</v>
      </c>
      <c r="AX459" s="16">
        <v>1557</v>
      </c>
      <c r="AY459" s="16">
        <v>338</v>
      </c>
      <c r="BA459" s="16">
        <v>1221</v>
      </c>
      <c r="BB459" s="16">
        <v>685</v>
      </c>
      <c r="BD459" s="16">
        <v>474</v>
      </c>
      <c r="BE459" s="16">
        <v>416</v>
      </c>
      <c r="BF459" s="16">
        <v>224</v>
      </c>
      <c r="BG459" s="16">
        <v>439</v>
      </c>
      <c r="BH459" s="16">
        <v>242</v>
      </c>
      <c r="BI459" s="16">
        <v>51</v>
      </c>
      <c r="BJ459" s="16">
        <v>60</v>
      </c>
      <c r="BL459" s="16">
        <v>334</v>
      </c>
      <c r="BM459" s="16">
        <v>619</v>
      </c>
      <c r="BN459" s="16">
        <v>136</v>
      </c>
      <c r="BO459" s="16">
        <v>105</v>
      </c>
      <c r="BP459" s="16">
        <v>257</v>
      </c>
      <c r="BQ459" s="16">
        <v>42</v>
      </c>
      <c r="BR459" s="16">
        <v>49</v>
      </c>
      <c r="BS459" s="16">
        <v>364</v>
      </c>
      <c r="BU459" s="16">
        <v>279</v>
      </c>
      <c r="BV459" s="16">
        <v>479</v>
      </c>
      <c r="BW459" s="16">
        <v>122</v>
      </c>
      <c r="BX459" s="16">
        <v>151</v>
      </c>
      <c r="BY459" s="16">
        <v>421</v>
      </c>
      <c r="BZ459" s="16">
        <v>64</v>
      </c>
      <c r="CA459" s="16">
        <v>123</v>
      </c>
      <c r="CB459" s="16">
        <v>156</v>
      </c>
      <c r="CC459" s="16">
        <v>111</v>
      </c>
    </row>
    <row r="460" spans="2:81" x14ac:dyDescent="0.35">
      <c r="B460" s="12" t="s">
        <v>96</v>
      </c>
      <c r="C460" s="16">
        <v>1910</v>
      </c>
      <c r="D460" s="16">
        <v>202</v>
      </c>
      <c r="E460" s="16">
        <v>325</v>
      </c>
      <c r="F460" s="16">
        <v>324</v>
      </c>
      <c r="G460" s="16">
        <v>294</v>
      </c>
      <c r="H460" s="16">
        <v>309</v>
      </c>
      <c r="I460" s="16">
        <v>457</v>
      </c>
      <c r="K460" s="16">
        <v>921</v>
      </c>
      <c r="L460" s="16">
        <v>983</v>
      </c>
      <c r="N460" s="16">
        <v>157</v>
      </c>
      <c r="O460" s="16">
        <v>52</v>
      </c>
      <c r="P460" s="16">
        <v>89</v>
      </c>
      <c r="Q460" s="16">
        <v>77</v>
      </c>
      <c r="R460" s="16">
        <v>212</v>
      </c>
      <c r="S460" s="16">
        <v>155</v>
      </c>
      <c r="T460" s="16">
        <v>140</v>
      </c>
      <c r="U460" s="16">
        <v>167</v>
      </c>
      <c r="V460" s="16">
        <v>248</v>
      </c>
      <c r="W460" s="16">
        <v>264</v>
      </c>
      <c r="X460" s="16">
        <v>165</v>
      </c>
      <c r="Y460" s="16">
        <v>180</v>
      </c>
      <c r="AA460" s="16">
        <v>514</v>
      </c>
      <c r="AB460" s="16">
        <v>496</v>
      </c>
      <c r="AC460" s="16">
        <v>419</v>
      </c>
      <c r="AD460" s="16">
        <v>477</v>
      </c>
      <c r="AF460" s="16">
        <v>25</v>
      </c>
      <c r="AG460" s="16">
        <v>96</v>
      </c>
      <c r="AH460" s="16">
        <v>115</v>
      </c>
      <c r="AI460" s="16">
        <v>117</v>
      </c>
      <c r="AJ460" s="16">
        <v>175</v>
      </c>
      <c r="AK460" s="16">
        <v>213</v>
      </c>
      <c r="AL460" s="16">
        <v>169</v>
      </c>
      <c r="AM460" s="16">
        <v>134</v>
      </c>
      <c r="AN460" s="16">
        <v>99</v>
      </c>
      <c r="AO460" s="16">
        <v>131</v>
      </c>
      <c r="AP460" s="16">
        <v>193</v>
      </c>
      <c r="AQ460" s="16">
        <v>94</v>
      </c>
      <c r="AR460" s="16">
        <v>79</v>
      </c>
      <c r="AS460" s="16">
        <v>46</v>
      </c>
      <c r="AT460" s="16">
        <v>46</v>
      </c>
      <c r="AU460" s="16">
        <v>118</v>
      </c>
      <c r="AV460" s="16">
        <v>59</v>
      </c>
      <c r="AX460" s="16">
        <v>1583</v>
      </c>
      <c r="AY460" s="16">
        <v>316</v>
      </c>
      <c r="BA460" s="16">
        <v>1241</v>
      </c>
      <c r="BB460" s="16">
        <v>669</v>
      </c>
      <c r="BD460" s="16">
        <v>490</v>
      </c>
      <c r="BE460" s="16">
        <v>410</v>
      </c>
      <c r="BF460" s="16">
        <v>226</v>
      </c>
      <c r="BG460" s="16">
        <v>430</v>
      </c>
      <c r="BH460" s="16">
        <v>237</v>
      </c>
      <c r="BI460" s="16">
        <v>51</v>
      </c>
      <c r="BJ460" s="16">
        <v>65</v>
      </c>
      <c r="BL460" s="16">
        <v>349</v>
      </c>
      <c r="BM460" s="16">
        <v>614</v>
      </c>
      <c r="BN460" s="16">
        <v>143</v>
      </c>
      <c r="BO460" s="16">
        <v>101</v>
      </c>
      <c r="BP460" s="16">
        <v>257</v>
      </c>
      <c r="BQ460" s="16">
        <v>42</v>
      </c>
      <c r="BR460" s="16">
        <v>47</v>
      </c>
      <c r="BS460" s="16">
        <v>356</v>
      </c>
      <c r="BU460" s="16">
        <v>288</v>
      </c>
      <c r="BV460" s="16">
        <v>472</v>
      </c>
      <c r="BW460" s="16">
        <v>126</v>
      </c>
      <c r="BX460" s="16">
        <v>142</v>
      </c>
      <c r="BY460" s="16">
        <v>432</v>
      </c>
      <c r="BZ460" s="16">
        <v>64</v>
      </c>
      <c r="CA460" s="16">
        <v>123</v>
      </c>
      <c r="CB460" s="16">
        <v>159</v>
      </c>
      <c r="CC460" s="16">
        <v>106</v>
      </c>
    </row>
    <row r="461" spans="2:81" x14ac:dyDescent="0.35">
      <c r="B461" s="17" t="s">
        <v>153</v>
      </c>
      <c r="C461" s="18">
        <v>4.9112804682420658E-2</v>
      </c>
      <c r="D461" s="18">
        <v>6.7597830794939459E-2</v>
      </c>
      <c r="E461" s="18">
        <v>3.6923232483608022E-2</v>
      </c>
      <c r="F461" s="18">
        <v>2.179549199358103E-2</v>
      </c>
      <c r="G461" s="18">
        <v>2.703247721702421E-2</v>
      </c>
      <c r="H461" s="18">
        <v>5.9158525180847153E-2</v>
      </c>
      <c r="I461" s="18">
        <v>7.6394373691096057E-2</v>
      </c>
      <c r="K461" s="18">
        <v>4.1998245458053127E-2</v>
      </c>
      <c r="L461" s="18">
        <v>5.4966142819844077E-2</v>
      </c>
      <c r="N461" s="18">
        <v>3.2663164707709018E-2</v>
      </c>
      <c r="O461" s="18">
        <v>3.9648819724144871E-2</v>
      </c>
      <c r="P461" s="18">
        <v>2.161368847371057E-2</v>
      </c>
      <c r="Q461" s="18">
        <v>6.2542506258907074E-2</v>
      </c>
      <c r="R461" s="18">
        <v>7.5370989032324406E-2</v>
      </c>
      <c r="S461" s="18">
        <v>5.499277519542458E-2</v>
      </c>
      <c r="T461" s="18">
        <v>2.713452151554497E-2</v>
      </c>
      <c r="U461" s="18">
        <v>3.9505668340291768E-2</v>
      </c>
      <c r="V461" s="18">
        <v>3.7971263892508898E-2</v>
      </c>
      <c r="W461" s="18">
        <v>6.4193221317085297E-2</v>
      </c>
      <c r="X461" s="18">
        <v>3.4949104361924388E-2</v>
      </c>
      <c r="Y461" s="18">
        <v>7.0280302376289711E-2</v>
      </c>
      <c r="AA461" s="18">
        <v>3.5713356051608587E-2</v>
      </c>
      <c r="AB461" s="18">
        <v>4.5246106190061038E-2</v>
      </c>
      <c r="AC461" s="18">
        <v>3.547832855358693E-2</v>
      </c>
      <c r="AD461" s="18">
        <v>7.9920464768722235E-2</v>
      </c>
      <c r="AF461" s="18">
        <v>7.2464874512261357E-2</v>
      </c>
      <c r="AG461" s="18">
        <v>0.13605515128690021</v>
      </c>
      <c r="AH461" s="18">
        <v>9.0835887613112481E-2</v>
      </c>
      <c r="AI461" s="18">
        <v>5.4883820884312477E-2</v>
      </c>
      <c r="AJ461" s="18">
        <v>4.3447751564061901E-2</v>
      </c>
      <c r="AK461" s="18">
        <v>4.3712484650693439E-2</v>
      </c>
      <c r="AL461" s="18">
        <v>7.5907181609032967E-2</v>
      </c>
      <c r="AM461" s="18">
        <v>5.3835820651072688E-2</v>
      </c>
      <c r="AN461" s="18">
        <v>3.4633365003126797E-2</v>
      </c>
      <c r="AO461" s="18">
        <v>2.3300445212351559E-2</v>
      </c>
      <c r="AP461" s="18">
        <v>2.071751429430246E-2</v>
      </c>
      <c r="AQ461" s="18">
        <v>4.4906766639533163E-2</v>
      </c>
      <c r="AR461" s="18">
        <v>1.167440593679739E-2</v>
      </c>
      <c r="AS461" s="18">
        <v>2.1809914084281581E-2</v>
      </c>
      <c r="AT461" s="18">
        <v>2.236032187497608E-2</v>
      </c>
      <c r="AU461" s="18">
        <v>3.4522999012346671E-2</v>
      </c>
      <c r="AV461" s="18">
        <v>5.6290391731491182E-2</v>
      </c>
      <c r="AX461" s="18">
        <v>5.066587597323665E-2</v>
      </c>
      <c r="AY461" s="18">
        <v>4.2965001799954043E-2</v>
      </c>
      <c r="BA461" s="18">
        <v>4.0977351682033272E-2</v>
      </c>
      <c r="BB461" s="18">
        <v>6.4206813232051449E-2</v>
      </c>
      <c r="BD461" s="18">
        <v>6.9758001808632591E-2</v>
      </c>
      <c r="BE461" s="18">
        <v>4.1707869678345999E-2</v>
      </c>
      <c r="BF461" s="18">
        <v>6.2659508986817339E-2</v>
      </c>
      <c r="BG461" s="18">
        <v>3.5297594367416828E-2</v>
      </c>
      <c r="BH461" s="18">
        <v>3.3553178301636143E-2</v>
      </c>
      <c r="BI461" s="18">
        <v>0</v>
      </c>
      <c r="BJ461" s="18">
        <v>8.010298464728606E-2</v>
      </c>
      <c r="BL461" s="18">
        <v>6.3482631041782908E-2</v>
      </c>
      <c r="BM461" s="18">
        <v>4.3470403204356578E-2</v>
      </c>
      <c r="BN461" s="18">
        <v>4.2241442274611192E-2</v>
      </c>
      <c r="BO461" s="18">
        <v>1.6843756831846649E-2</v>
      </c>
      <c r="BP461" s="18">
        <v>3.5387306493861882E-2</v>
      </c>
      <c r="BQ461" s="18">
        <v>2.6730785453789489E-2</v>
      </c>
      <c r="BR461" s="18">
        <v>2.082187327492472E-2</v>
      </c>
      <c r="BS461" s="18">
        <v>7.3038377778479407E-2</v>
      </c>
      <c r="BU461" s="18">
        <v>3.327156416282398E-2</v>
      </c>
      <c r="BV461" s="18">
        <v>4.6969204075960433E-2</v>
      </c>
      <c r="BW461" s="18">
        <v>5.6308563359428389E-2</v>
      </c>
      <c r="BX461" s="18">
        <v>4.3312372703609048E-2</v>
      </c>
      <c r="BY461" s="18">
        <v>4.080536312872575E-2</v>
      </c>
      <c r="BZ461" s="18">
        <v>1.7577840804862941E-2</v>
      </c>
      <c r="CA461" s="18">
        <v>8.6497875780517555E-2</v>
      </c>
      <c r="CB461" s="18">
        <v>8.7424069291890658E-2</v>
      </c>
      <c r="CC461" s="18">
        <v>5.2989702079166402E-2</v>
      </c>
    </row>
    <row r="462" spans="2:81" x14ac:dyDescent="0.35">
      <c r="B462" s="17" t="s">
        <v>154</v>
      </c>
      <c r="C462" s="18">
        <v>0.1215382810829274</v>
      </c>
      <c r="D462" s="18">
        <v>0.1007176986212926</v>
      </c>
      <c r="E462" s="18">
        <v>8.4848335767408856E-2</v>
      </c>
      <c r="F462" s="18">
        <v>0.10913059087828381</v>
      </c>
      <c r="G462" s="18">
        <v>0.1139929556619506</v>
      </c>
      <c r="H462" s="18">
        <v>0.14982119133812269</v>
      </c>
      <c r="I462" s="18">
        <v>0.15135739315221619</v>
      </c>
      <c r="K462" s="18">
        <v>0.1135584515371293</v>
      </c>
      <c r="L462" s="18">
        <v>0.1275678561572911</v>
      </c>
      <c r="N462" s="18">
        <v>0.10198483904543219</v>
      </c>
      <c r="O462" s="18">
        <v>0.15090086091151189</v>
      </c>
      <c r="P462" s="18">
        <v>0.122607421615381</v>
      </c>
      <c r="Q462" s="18">
        <v>0.10808312008174401</v>
      </c>
      <c r="R462" s="18">
        <v>0.13552099969667181</v>
      </c>
      <c r="S462" s="18">
        <v>0.1419996318652226</v>
      </c>
      <c r="T462" s="18">
        <v>0.1443405526043651</v>
      </c>
      <c r="U462" s="18">
        <v>0.11137655866198411</v>
      </c>
      <c r="V462" s="18">
        <v>0.1173153423793665</v>
      </c>
      <c r="W462" s="18">
        <v>0.11990954768185789</v>
      </c>
      <c r="X462" s="18">
        <v>0.1043620672954928</v>
      </c>
      <c r="Y462" s="18">
        <v>0.1168945059528564</v>
      </c>
      <c r="AA462" s="18">
        <v>0.11999696956001341</v>
      </c>
      <c r="AB462" s="18">
        <v>0.1267650919144899</v>
      </c>
      <c r="AC462" s="18">
        <v>0.1010370886908603</v>
      </c>
      <c r="AD462" s="18">
        <v>0.13565545321925621</v>
      </c>
      <c r="AF462" s="18">
        <v>0.28408477999212411</v>
      </c>
      <c r="AG462" s="18">
        <v>0.21655133853215569</v>
      </c>
      <c r="AH462" s="18">
        <v>0.1547150069106622</v>
      </c>
      <c r="AI462" s="18">
        <v>0.14789028262692239</v>
      </c>
      <c r="AJ462" s="18">
        <v>0.1126569100907814</v>
      </c>
      <c r="AK462" s="18">
        <v>0.14401471948113259</v>
      </c>
      <c r="AL462" s="18">
        <v>0.13640068969166849</v>
      </c>
      <c r="AM462" s="18">
        <v>8.4682021207581185E-2</v>
      </c>
      <c r="AN462" s="18">
        <v>0.14794572732149361</v>
      </c>
      <c r="AO462" s="18">
        <v>0.1158352500931232</v>
      </c>
      <c r="AP462" s="18">
        <v>6.8180476576221907E-2</v>
      </c>
      <c r="AQ462" s="18">
        <v>0.1135619919609441</v>
      </c>
      <c r="AR462" s="18">
        <v>0.1137116814482574</v>
      </c>
      <c r="AS462" s="18">
        <v>7.1692267366686574E-2</v>
      </c>
      <c r="AT462" s="18">
        <v>4.1164143155289767E-2</v>
      </c>
      <c r="AU462" s="18">
        <v>4.5142774684795342E-2</v>
      </c>
      <c r="AV462" s="18">
        <v>0.18703236676921781</v>
      </c>
      <c r="AX462" s="18">
        <v>0.127135752025022</v>
      </c>
      <c r="AY462" s="18">
        <v>9.4214672375227224E-2</v>
      </c>
      <c r="BA462" s="18">
        <v>0.10791155443350139</v>
      </c>
      <c r="BB462" s="18">
        <v>0.1468204538814335</v>
      </c>
      <c r="BD462" s="18">
        <v>0.13131916071910099</v>
      </c>
      <c r="BE462" s="18">
        <v>0.1255642662507987</v>
      </c>
      <c r="BF462" s="18">
        <v>0.1040773307508272</v>
      </c>
      <c r="BG462" s="18">
        <v>0.12003083240591821</v>
      </c>
      <c r="BH462" s="18">
        <v>0.1221403284096808</v>
      </c>
      <c r="BI462" s="18">
        <v>1.6179043762555238E-2</v>
      </c>
      <c r="BJ462" s="18">
        <v>0.17398239948069849</v>
      </c>
      <c r="BL462" s="18">
        <v>0.1133249364947341</v>
      </c>
      <c r="BM462" s="18">
        <v>0.1101682148309359</v>
      </c>
      <c r="BN462" s="18">
        <v>0.13847157096822851</v>
      </c>
      <c r="BO462" s="18">
        <v>0.1140038090036575</v>
      </c>
      <c r="BP462" s="18">
        <v>8.4325419020148715E-2</v>
      </c>
      <c r="BQ462" s="18">
        <v>7.1365690029219497E-2</v>
      </c>
      <c r="BR462" s="18">
        <v>0.16627707319449919</v>
      </c>
      <c r="BS462" s="18">
        <v>0.17146462870751281</v>
      </c>
      <c r="BU462" s="18">
        <v>0.13507613023413109</v>
      </c>
      <c r="BV462" s="18">
        <v>0.1089781065352208</v>
      </c>
      <c r="BW462" s="18">
        <v>0.14944985879066611</v>
      </c>
      <c r="BX462" s="18">
        <v>0.1097134166988194</v>
      </c>
      <c r="BY462" s="18">
        <v>9.4168374824314546E-2</v>
      </c>
      <c r="BZ462" s="18">
        <v>7.5160440867707706E-2</v>
      </c>
      <c r="CA462" s="18">
        <v>0.16566895572225179</v>
      </c>
      <c r="CB462" s="18">
        <v>0.19653999128411681</v>
      </c>
      <c r="CC462" s="18">
        <v>9.9116631665044655E-2</v>
      </c>
    </row>
    <row r="463" spans="2:81" x14ac:dyDescent="0.35">
      <c r="B463" s="17" t="s">
        <v>155</v>
      </c>
      <c r="C463" s="18">
        <v>0.26108968737239829</v>
      </c>
      <c r="D463" s="18">
        <v>0.34357972156879207</v>
      </c>
      <c r="E463" s="18">
        <v>0.21538396296095161</v>
      </c>
      <c r="F463" s="18">
        <v>0.1881577725022221</v>
      </c>
      <c r="G463" s="18">
        <v>0.29669594263160742</v>
      </c>
      <c r="H463" s="18">
        <v>0.27846083205417971</v>
      </c>
      <c r="I463" s="18">
        <v>0.27418413825190291</v>
      </c>
      <c r="K463" s="18">
        <v>0.25449465359275991</v>
      </c>
      <c r="L463" s="18">
        <v>0.26761388746973658</v>
      </c>
      <c r="N463" s="18">
        <v>0.24547015203024891</v>
      </c>
      <c r="O463" s="18">
        <v>0.2479244940251652</v>
      </c>
      <c r="P463" s="18">
        <v>0.2429372962592462</v>
      </c>
      <c r="Q463" s="18">
        <v>0.19797922096972059</v>
      </c>
      <c r="R463" s="18">
        <v>0.23812509190355841</v>
      </c>
      <c r="S463" s="18">
        <v>0.32339278808721822</v>
      </c>
      <c r="T463" s="18">
        <v>0.2683116589007094</v>
      </c>
      <c r="U463" s="18">
        <v>0.32386075788613711</v>
      </c>
      <c r="V463" s="18">
        <v>0.21412008310307301</v>
      </c>
      <c r="W463" s="18">
        <v>0.27102447787978617</v>
      </c>
      <c r="X463" s="18">
        <v>0.31011517010313872</v>
      </c>
      <c r="Y463" s="18">
        <v>0.22923455682218671</v>
      </c>
      <c r="AA463" s="18">
        <v>0.22537362591913271</v>
      </c>
      <c r="AB463" s="18">
        <v>0.28996241750479967</v>
      </c>
      <c r="AC463" s="18">
        <v>0.26787537475254908</v>
      </c>
      <c r="AD463" s="18">
        <v>0.26417470813314142</v>
      </c>
      <c r="AF463" s="18">
        <v>0.17060139137304639</v>
      </c>
      <c r="AG463" s="18">
        <v>0.20451586400747129</v>
      </c>
      <c r="AH463" s="18">
        <v>0.2478176455722455</v>
      </c>
      <c r="AI463" s="18">
        <v>0.35380892606538461</v>
      </c>
      <c r="AJ463" s="18">
        <v>0.2293582349073402</v>
      </c>
      <c r="AK463" s="18">
        <v>0.2934616943234617</v>
      </c>
      <c r="AL463" s="18">
        <v>0.31019726767879052</v>
      </c>
      <c r="AM463" s="18">
        <v>0.2482235153444487</v>
      </c>
      <c r="AN463" s="18">
        <v>0.25343854698600621</v>
      </c>
      <c r="AO463" s="18">
        <v>0.36317399777710002</v>
      </c>
      <c r="AP463" s="18">
        <v>0.24838149679630381</v>
      </c>
      <c r="AQ463" s="18">
        <v>0.28670462204185398</v>
      </c>
      <c r="AR463" s="18">
        <v>0.24714476379513359</v>
      </c>
      <c r="AS463" s="18">
        <v>0.15811862779849301</v>
      </c>
      <c r="AT463" s="18">
        <v>0.13329085945384861</v>
      </c>
      <c r="AU463" s="18">
        <v>0.18535518316240829</v>
      </c>
      <c r="AV463" s="18">
        <v>0.23370913740876689</v>
      </c>
      <c r="AX463" s="18">
        <v>0.26321997843571421</v>
      </c>
      <c r="AY463" s="18">
        <v>0.25904670763261572</v>
      </c>
      <c r="BA463" s="18">
        <v>0.2546040706579204</v>
      </c>
      <c r="BB463" s="18">
        <v>0.27312269329515348</v>
      </c>
      <c r="BD463" s="18">
        <v>0.29102556726514978</v>
      </c>
      <c r="BE463" s="18">
        <v>0.27836484448966953</v>
      </c>
      <c r="BF463" s="18">
        <v>0.29372705540167698</v>
      </c>
      <c r="BG463" s="18">
        <v>0.24020247278487289</v>
      </c>
      <c r="BH463" s="18">
        <v>0.20829535724199569</v>
      </c>
      <c r="BI463" s="18">
        <v>0.14052388759089721</v>
      </c>
      <c r="BJ463" s="18">
        <v>0.23853308169337659</v>
      </c>
      <c r="BL463" s="18">
        <v>0.26078044841146458</v>
      </c>
      <c r="BM463" s="18">
        <v>0.25677477913278851</v>
      </c>
      <c r="BN463" s="18">
        <v>0.30143149186036727</v>
      </c>
      <c r="BO463" s="18">
        <v>0.23032890681792159</v>
      </c>
      <c r="BP463" s="18">
        <v>0.28753317387652072</v>
      </c>
      <c r="BQ463" s="18">
        <v>0.35599215596325701</v>
      </c>
      <c r="BR463" s="18">
        <v>0.23169785405744489</v>
      </c>
      <c r="BS463" s="18">
        <v>0.23498134057437831</v>
      </c>
      <c r="BU463" s="18">
        <v>0.2366256861833104</v>
      </c>
      <c r="BV463" s="18">
        <v>0.27265766871522379</v>
      </c>
      <c r="BW463" s="18">
        <v>0.25405814093084711</v>
      </c>
      <c r="BX463" s="18">
        <v>0.25078790036865511</v>
      </c>
      <c r="BY463" s="18">
        <v>0.28176562560979113</v>
      </c>
      <c r="BZ463" s="18">
        <v>0.2495877495744627</v>
      </c>
      <c r="CA463" s="18">
        <v>0.2435495357005493</v>
      </c>
      <c r="CB463" s="18">
        <v>0.228777349449202</v>
      </c>
      <c r="CC463" s="18">
        <v>0.28969618563389082</v>
      </c>
    </row>
    <row r="464" spans="2:81" x14ac:dyDescent="0.35">
      <c r="B464" s="17" t="s">
        <v>156</v>
      </c>
      <c r="C464" s="18">
        <v>0.26198011509830649</v>
      </c>
      <c r="D464" s="18">
        <v>0.25634180532070239</v>
      </c>
      <c r="E464" s="18">
        <v>0.30956681541917791</v>
      </c>
      <c r="F464" s="18">
        <v>0.31720621355472378</v>
      </c>
      <c r="G464" s="18">
        <v>0.2611353999850583</v>
      </c>
      <c r="H464" s="18">
        <v>0.22824166086292519</v>
      </c>
      <c r="I464" s="18">
        <v>0.21483179514856229</v>
      </c>
      <c r="K464" s="18">
        <v>0.28021566978618567</v>
      </c>
      <c r="L464" s="18">
        <v>0.24529586215113769</v>
      </c>
      <c r="N464" s="18">
        <v>0.29876398798469639</v>
      </c>
      <c r="O464" s="18">
        <v>0.22038621350430779</v>
      </c>
      <c r="P464" s="18">
        <v>0.2497349826452766</v>
      </c>
      <c r="Q464" s="18">
        <v>0.34370081902385791</v>
      </c>
      <c r="R464" s="18">
        <v>0.25198948233450819</v>
      </c>
      <c r="S464" s="18">
        <v>0.23626135141295421</v>
      </c>
      <c r="T464" s="18">
        <v>0.22537461690594179</v>
      </c>
      <c r="U464" s="18">
        <v>0.2294107433581955</v>
      </c>
      <c r="V464" s="18">
        <v>0.30444438684188918</v>
      </c>
      <c r="W464" s="18">
        <v>0.25984527616752662</v>
      </c>
      <c r="X464" s="18">
        <v>0.28609076627039309</v>
      </c>
      <c r="Y464" s="18">
        <v>0.2281341727013094</v>
      </c>
      <c r="AA464" s="18">
        <v>0.2412012741344782</v>
      </c>
      <c r="AB464" s="18">
        <v>0.25436201956690518</v>
      </c>
      <c r="AC464" s="18">
        <v>0.30776113408104899</v>
      </c>
      <c r="AD464" s="18">
        <v>0.25293372383039048</v>
      </c>
      <c r="AF464" s="18">
        <v>0.1995066330914948</v>
      </c>
      <c r="AG464" s="18">
        <v>0.26811132450609299</v>
      </c>
      <c r="AH464" s="18">
        <v>0.27446512901887732</v>
      </c>
      <c r="AI464" s="18">
        <v>0.22908027267548581</v>
      </c>
      <c r="AJ464" s="18">
        <v>0.36728873991150568</v>
      </c>
      <c r="AK464" s="18">
        <v>0.29726772566780701</v>
      </c>
      <c r="AL464" s="18">
        <v>0.23259690565898561</v>
      </c>
      <c r="AM464" s="18">
        <v>0.217432531605493</v>
      </c>
      <c r="AN464" s="18">
        <v>0.19098106900377351</v>
      </c>
      <c r="AO464" s="18">
        <v>0.26223937524302959</v>
      </c>
      <c r="AP464" s="18">
        <v>0.27293995414605771</v>
      </c>
      <c r="AQ464" s="18">
        <v>0.25405930562504242</v>
      </c>
      <c r="AR464" s="18">
        <v>0.28598345338911491</v>
      </c>
      <c r="AS464" s="18">
        <v>0.4287952500568189</v>
      </c>
      <c r="AT464" s="18">
        <v>0.35165378637807188</v>
      </c>
      <c r="AU464" s="18">
        <v>0.1804865133816437</v>
      </c>
      <c r="AV464" s="18">
        <v>9.2334030363300068E-2</v>
      </c>
      <c r="AX464" s="18">
        <v>0.25468366482522092</v>
      </c>
      <c r="AY464" s="18">
        <v>0.28936444204891248</v>
      </c>
      <c r="BA464" s="18">
        <v>0.25919028038271302</v>
      </c>
      <c r="BB464" s="18">
        <v>0.26715619921399369</v>
      </c>
      <c r="BD464" s="18">
        <v>0.25042378459690012</v>
      </c>
      <c r="BE464" s="18">
        <v>0.26133598032331379</v>
      </c>
      <c r="BF464" s="18">
        <v>0.25276727245424768</v>
      </c>
      <c r="BG464" s="18">
        <v>0.28148395798495751</v>
      </c>
      <c r="BH464" s="18">
        <v>0.25544786522823748</v>
      </c>
      <c r="BI464" s="18">
        <v>0.34090263116297331</v>
      </c>
      <c r="BJ464" s="18">
        <v>0.2176765178543815</v>
      </c>
      <c r="BL464" s="18">
        <v>0.27255043258397738</v>
      </c>
      <c r="BM464" s="18">
        <v>0.28765071132899028</v>
      </c>
      <c r="BN464" s="18">
        <v>0.21067633611034289</v>
      </c>
      <c r="BO464" s="18">
        <v>0.33481846670584942</v>
      </c>
      <c r="BP464" s="18">
        <v>0.3004362606668729</v>
      </c>
      <c r="BQ464" s="18">
        <v>0.17828685955621359</v>
      </c>
      <c r="BR464" s="18">
        <v>0.1234505370209911</v>
      </c>
      <c r="BS464" s="18">
        <v>0.2076408760841526</v>
      </c>
      <c r="BU464" s="18">
        <v>0.26759546673915757</v>
      </c>
      <c r="BV464" s="18">
        <v>0.26319265641605571</v>
      </c>
      <c r="BW464" s="18">
        <v>0.25173325926055617</v>
      </c>
      <c r="BX464" s="18">
        <v>0.27872159278934838</v>
      </c>
      <c r="BY464" s="18">
        <v>0.29428012380965979</v>
      </c>
      <c r="BZ464" s="18">
        <v>0.23640085763351629</v>
      </c>
      <c r="CA464" s="18">
        <v>0.2172658701379194</v>
      </c>
      <c r="CB464" s="18">
        <v>0.2277372165025684</v>
      </c>
      <c r="CC464" s="18">
        <v>0.21777440164295669</v>
      </c>
    </row>
    <row r="465" spans="2:81" x14ac:dyDescent="0.35">
      <c r="B465" s="17" t="s">
        <v>157</v>
      </c>
      <c r="C465" s="18">
        <v>0.1487416364782706</v>
      </c>
      <c r="D465" s="18">
        <v>0.13627773650582331</v>
      </c>
      <c r="E465" s="18">
        <v>0.20244536529043039</v>
      </c>
      <c r="F465" s="18">
        <v>0.1938276251850706</v>
      </c>
      <c r="G465" s="18">
        <v>0.1547701529644743</v>
      </c>
      <c r="H465" s="18">
        <v>0.1199843990728633</v>
      </c>
      <c r="I465" s="18">
        <v>9.9661959764614602E-2</v>
      </c>
      <c r="K465" s="18">
        <v>0.14391260052915161</v>
      </c>
      <c r="L465" s="18">
        <v>0.15400137785722789</v>
      </c>
      <c r="N465" s="18">
        <v>0.1519349035665227</v>
      </c>
      <c r="O465" s="18">
        <v>0.16578657437691521</v>
      </c>
      <c r="P465" s="18">
        <v>0.19585808389695039</v>
      </c>
      <c r="Q465" s="18">
        <v>0.11963495682555909</v>
      </c>
      <c r="R465" s="18">
        <v>0.1243312106551395</v>
      </c>
      <c r="S465" s="18">
        <v>0.1175660897492965</v>
      </c>
      <c r="T465" s="18">
        <v>0.16123742600131641</v>
      </c>
      <c r="U465" s="18">
        <v>0.1278083293930487</v>
      </c>
      <c r="V465" s="18">
        <v>0.1802586599800601</v>
      </c>
      <c r="W465" s="18">
        <v>0.14393058409883819</v>
      </c>
      <c r="X465" s="18">
        <v>0.12842810090290899</v>
      </c>
      <c r="Y465" s="18">
        <v>0.1777384057155634</v>
      </c>
      <c r="AA465" s="18">
        <v>0.16444876305055381</v>
      </c>
      <c r="AB465" s="18">
        <v>0.1238630553893485</v>
      </c>
      <c r="AC465" s="18">
        <v>0.15796206008219349</v>
      </c>
      <c r="AD465" s="18">
        <v>0.15071154578094609</v>
      </c>
      <c r="AF465" s="18">
        <v>8.7239365589713819E-2</v>
      </c>
      <c r="AG465" s="18">
        <v>5.6651962920858313E-2</v>
      </c>
      <c r="AH465" s="18">
        <v>0.15027904193989719</v>
      </c>
      <c r="AI465" s="18">
        <v>0.11913276809021341</v>
      </c>
      <c r="AJ465" s="18">
        <v>0.14363266158064639</v>
      </c>
      <c r="AK465" s="18">
        <v>8.0118650862868721E-2</v>
      </c>
      <c r="AL465" s="18">
        <v>0.13756839195290721</v>
      </c>
      <c r="AM465" s="18">
        <v>0.205854986014716</v>
      </c>
      <c r="AN465" s="18">
        <v>0.20304090742275141</v>
      </c>
      <c r="AO465" s="18">
        <v>0.1125394058364646</v>
      </c>
      <c r="AP465" s="18">
        <v>0.20796777641009831</v>
      </c>
      <c r="AQ465" s="18">
        <v>0.13539964574559171</v>
      </c>
      <c r="AR465" s="18">
        <v>0.15554417549755281</v>
      </c>
      <c r="AS465" s="18">
        <v>0.17587459479621731</v>
      </c>
      <c r="AT465" s="18">
        <v>0.28465198593519608</v>
      </c>
      <c r="AU465" s="18">
        <v>0.23600950738004861</v>
      </c>
      <c r="AV465" s="18">
        <v>5.2124016650479367E-2</v>
      </c>
      <c r="AX465" s="18">
        <v>0.14491155278537679</v>
      </c>
      <c r="AY465" s="18">
        <v>0.1728039737282519</v>
      </c>
      <c r="BA465" s="18">
        <v>0.159490580075656</v>
      </c>
      <c r="BB465" s="18">
        <v>0.12879872161529879</v>
      </c>
      <c r="BD465" s="18">
        <v>0.12697248674617809</v>
      </c>
      <c r="BE465" s="18">
        <v>0.14436169489833631</v>
      </c>
      <c r="BF465" s="18">
        <v>0.1204947150096753</v>
      </c>
      <c r="BG465" s="18">
        <v>0.18341278979017039</v>
      </c>
      <c r="BH465" s="18">
        <v>0.1610348930983235</v>
      </c>
      <c r="BI465" s="18">
        <v>0.22446837453318111</v>
      </c>
      <c r="BJ465" s="18">
        <v>0.10457472916041879</v>
      </c>
      <c r="BL465" s="18">
        <v>0.13421092036028709</v>
      </c>
      <c r="BM465" s="18">
        <v>0.15172875939409339</v>
      </c>
      <c r="BN465" s="18">
        <v>0.1618698000923896</v>
      </c>
      <c r="BO465" s="18">
        <v>0.16776331636257791</v>
      </c>
      <c r="BP465" s="18">
        <v>0.16098360250552951</v>
      </c>
      <c r="BQ465" s="18">
        <v>0.17223659684187809</v>
      </c>
      <c r="BR465" s="18">
        <v>0.10447594601062341</v>
      </c>
      <c r="BS465" s="18">
        <v>0.14143763846843971</v>
      </c>
      <c r="BU465" s="18">
        <v>0.1645640507058177</v>
      </c>
      <c r="BV465" s="18">
        <v>0.13833487924284391</v>
      </c>
      <c r="BW465" s="18">
        <v>0.13411374326353609</v>
      </c>
      <c r="BX465" s="18">
        <v>0.16393240383912089</v>
      </c>
      <c r="BY465" s="18">
        <v>0.1663027478874991</v>
      </c>
      <c r="BZ465" s="18">
        <v>0.2263080872058488</v>
      </c>
      <c r="CA465" s="18">
        <v>0.1168543686201535</v>
      </c>
      <c r="CB465" s="18">
        <v>6.82536434468239E-2</v>
      </c>
      <c r="CC465" s="18">
        <v>0.18865285219450351</v>
      </c>
    </row>
    <row r="466" spans="2:81" x14ac:dyDescent="0.35">
      <c r="B466" s="17" t="s">
        <v>158</v>
      </c>
      <c r="C466" s="18">
        <v>6.2418939733353419E-2</v>
      </c>
      <c r="D466" s="18">
        <v>4.3974812712408502E-2</v>
      </c>
      <c r="E466" s="18">
        <v>6.4222794132946362E-2</v>
      </c>
      <c r="F466" s="18">
        <v>7.2028232558444594E-2</v>
      </c>
      <c r="G466" s="18">
        <v>5.886211494879956E-2</v>
      </c>
      <c r="H466" s="18">
        <v>5.7251376405289128E-2</v>
      </c>
      <c r="I466" s="18">
        <v>6.8258612388769874E-2</v>
      </c>
      <c r="K466" s="18">
        <v>6.5153971757021534E-2</v>
      </c>
      <c r="L466" s="18">
        <v>6.0164657536315412E-2</v>
      </c>
      <c r="N466" s="18">
        <v>4.1709435242557859E-2</v>
      </c>
      <c r="O466" s="18">
        <v>6.2733460856430556E-2</v>
      </c>
      <c r="P466" s="18">
        <v>5.1754500024379917E-2</v>
      </c>
      <c r="Q466" s="18">
        <v>5.9895560462556723E-2</v>
      </c>
      <c r="R466" s="18">
        <v>7.6193120675821582E-2</v>
      </c>
      <c r="S466" s="18">
        <v>1.8325733202652648E-2</v>
      </c>
      <c r="T466" s="18">
        <v>8.2582847366216308E-2</v>
      </c>
      <c r="U466" s="18">
        <v>7.7123178128727654E-2</v>
      </c>
      <c r="V466" s="18">
        <v>6.4822913586698755E-2</v>
      </c>
      <c r="W466" s="18">
        <v>6.2725225247787245E-2</v>
      </c>
      <c r="X466" s="18">
        <v>6.5519826005747281E-2</v>
      </c>
      <c r="Y466" s="18">
        <v>7.2560782866069609E-2</v>
      </c>
      <c r="AA466" s="18">
        <v>9.2724656348838308E-2</v>
      </c>
      <c r="AB466" s="18">
        <v>6.1803005424625447E-2</v>
      </c>
      <c r="AC466" s="18">
        <v>4.8478799431379997E-2</v>
      </c>
      <c r="AD466" s="18">
        <v>4.1699728903144391E-2</v>
      </c>
      <c r="AF466" s="18">
        <v>6.9552939482011605E-2</v>
      </c>
      <c r="AG466" s="18">
        <v>0</v>
      </c>
      <c r="AH466" s="18">
        <v>2.6597303158353489E-2</v>
      </c>
      <c r="AI466" s="18">
        <v>4.4226957064253627E-2</v>
      </c>
      <c r="AJ466" s="18">
        <v>5.6515338948984889E-2</v>
      </c>
      <c r="AK466" s="18">
        <v>7.4199514922859922E-2</v>
      </c>
      <c r="AL466" s="18">
        <v>5.2383805358899298E-2</v>
      </c>
      <c r="AM466" s="18">
        <v>8.1305323453277123E-2</v>
      </c>
      <c r="AN466" s="18">
        <v>7.7712794935645202E-2</v>
      </c>
      <c r="AO466" s="18">
        <v>6.8012441123878165E-2</v>
      </c>
      <c r="AP466" s="18">
        <v>7.0225877033351619E-2</v>
      </c>
      <c r="AQ466" s="18">
        <v>4.8443254086044461E-2</v>
      </c>
      <c r="AR466" s="18">
        <v>7.3433113289704158E-2</v>
      </c>
      <c r="AS466" s="18">
        <v>0.10594897380354799</v>
      </c>
      <c r="AT466" s="18">
        <v>7.1607715284029011E-2</v>
      </c>
      <c r="AU466" s="18">
        <v>0.12778066377029329</v>
      </c>
      <c r="AV466" s="18">
        <v>0</v>
      </c>
      <c r="AX466" s="18">
        <v>6.1268528532770233E-2</v>
      </c>
      <c r="AY466" s="18">
        <v>7.0231568088992807E-2</v>
      </c>
      <c r="BA466" s="18">
        <v>7.1479425840302341E-2</v>
      </c>
      <c r="BB466" s="18">
        <v>4.5608682854531117E-2</v>
      </c>
      <c r="BD466" s="18">
        <v>4.7027697690118213E-2</v>
      </c>
      <c r="BE466" s="18">
        <v>5.213525923102124E-2</v>
      </c>
      <c r="BF466" s="18">
        <v>4.2379180391517661E-2</v>
      </c>
      <c r="BG466" s="18">
        <v>7.6924920453702167E-2</v>
      </c>
      <c r="BH466" s="18">
        <v>9.2384018867966863E-2</v>
      </c>
      <c r="BI466" s="18">
        <v>0.11912844658927491</v>
      </c>
      <c r="BJ466" s="18">
        <v>6.303842433158767E-2</v>
      </c>
      <c r="BL466" s="18">
        <v>5.087472020341078E-2</v>
      </c>
      <c r="BM466" s="18">
        <v>7.0890187192106033E-2</v>
      </c>
      <c r="BN466" s="18">
        <v>6.7867407622391948E-2</v>
      </c>
      <c r="BO466" s="18">
        <v>5.8237868343940527E-2</v>
      </c>
      <c r="BP466" s="18">
        <v>5.2735536575465987E-2</v>
      </c>
      <c r="BQ466" s="18">
        <v>3.790479396726578E-2</v>
      </c>
      <c r="BR466" s="18">
        <v>6.7901578882336042E-2</v>
      </c>
      <c r="BS466" s="18">
        <v>6.7293560945446529E-2</v>
      </c>
      <c r="BU466" s="18">
        <v>5.0739015799944817E-2</v>
      </c>
      <c r="BV466" s="18">
        <v>7.7286395248962012E-2</v>
      </c>
      <c r="BW466" s="18">
        <v>6.8902125069786185E-2</v>
      </c>
      <c r="BX466" s="18">
        <v>7.9229214126667155E-2</v>
      </c>
      <c r="BY466" s="18">
        <v>5.7667471679695742E-2</v>
      </c>
      <c r="BZ466" s="18">
        <v>9.1406032511937851E-2</v>
      </c>
      <c r="CA466" s="18">
        <v>3.2180566606230983E-2</v>
      </c>
      <c r="CB466" s="18">
        <v>1.8355962498922431E-2</v>
      </c>
      <c r="CC466" s="18">
        <v>0.1007956112248138</v>
      </c>
    </row>
    <row r="467" spans="2:81" x14ac:dyDescent="0.35">
      <c r="B467" s="17" t="s">
        <v>159</v>
      </c>
      <c r="C467" s="18">
        <v>3.3566766243204788E-2</v>
      </c>
      <c r="D467" s="18">
        <v>7.2322093325236066E-3</v>
      </c>
      <c r="E467" s="18">
        <v>6.2115053843391749E-2</v>
      </c>
      <c r="F467" s="18">
        <v>3.8638261155221898E-2</v>
      </c>
      <c r="G467" s="18">
        <v>2.6085659884483779E-2</v>
      </c>
      <c r="H467" s="18">
        <v>3.6001110827527827E-2</v>
      </c>
      <c r="I467" s="18">
        <v>2.4481763938930499E-2</v>
      </c>
      <c r="K467" s="18">
        <v>3.5006202000614037E-2</v>
      </c>
      <c r="L467" s="18">
        <v>3.2383884711883498E-2</v>
      </c>
      <c r="N467" s="18">
        <v>4.5246861342161569E-2</v>
      </c>
      <c r="O467" s="18">
        <v>1.504260172996119E-2</v>
      </c>
      <c r="P467" s="18">
        <v>1.9087980043581441E-2</v>
      </c>
      <c r="Q467" s="18">
        <v>1.329090638225335E-2</v>
      </c>
      <c r="R467" s="18">
        <v>3.7376881166419268E-2</v>
      </c>
      <c r="S467" s="18">
        <v>2.4821917739126748E-2</v>
      </c>
      <c r="T467" s="18">
        <v>3.0306224005675259E-2</v>
      </c>
      <c r="U467" s="18">
        <v>5.0111997242628797E-2</v>
      </c>
      <c r="V467" s="18">
        <v>4.3015306846623878E-2</v>
      </c>
      <c r="W467" s="18">
        <v>3.018945734141177E-2</v>
      </c>
      <c r="X467" s="18">
        <v>2.6019431679824401E-2</v>
      </c>
      <c r="Y467" s="18">
        <v>3.3645124923942213E-2</v>
      </c>
      <c r="AA467" s="18">
        <v>6.9710118653388373E-2</v>
      </c>
      <c r="AB467" s="18">
        <v>3.409152084518767E-2</v>
      </c>
      <c r="AC467" s="18">
        <v>1.778413586324493E-2</v>
      </c>
      <c r="AD467" s="18">
        <v>8.1916648818006546E-3</v>
      </c>
      <c r="AF467" s="18">
        <v>0</v>
      </c>
      <c r="AG467" s="18">
        <v>0</v>
      </c>
      <c r="AH467" s="18">
        <v>0</v>
      </c>
      <c r="AI467" s="18">
        <v>2.5218487481386141E-2</v>
      </c>
      <c r="AJ467" s="18">
        <v>1.2596624527000239E-2</v>
      </c>
      <c r="AK467" s="18">
        <v>1.397281587627542E-2</v>
      </c>
      <c r="AL467" s="18">
        <v>1.761786061761389E-2</v>
      </c>
      <c r="AM467" s="18">
        <v>6.6765627822312698E-2</v>
      </c>
      <c r="AN467" s="18">
        <v>1.8001563553362149E-2</v>
      </c>
      <c r="AO467" s="18">
        <v>9.2676786182501851E-3</v>
      </c>
      <c r="AP467" s="18">
        <v>3.2979092670546738E-2</v>
      </c>
      <c r="AQ467" s="18">
        <v>5.5169072043074613E-2</v>
      </c>
      <c r="AR467" s="18">
        <v>5.6458702217428422E-2</v>
      </c>
      <c r="AS467" s="18">
        <v>3.7760372093954657E-2</v>
      </c>
      <c r="AT467" s="18">
        <v>5.488120862971186E-2</v>
      </c>
      <c r="AU467" s="18">
        <v>0.168154638355002</v>
      </c>
      <c r="AV467" s="18">
        <v>1.6233588933854182E-2</v>
      </c>
      <c r="AX467" s="18">
        <v>3.1936663776070233E-2</v>
      </c>
      <c r="AY467" s="18">
        <v>4.282692959096461E-2</v>
      </c>
      <c r="BA467" s="18">
        <v>4.4162560964615738E-2</v>
      </c>
      <c r="BB467" s="18">
        <v>1.3907994186197819E-2</v>
      </c>
      <c r="BD467" s="18">
        <v>1.520055690854199E-2</v>
      </c>
      <c r="BE467" s="18">
        <v>1.8340552550558619E-2</v>
      </c>
      <c r="BF467" s="18">
        <v>3.7448805992635913E-2</v>
      </c>
      <c r="BG467" s="18">
        <v>2.7199063702516631E-2</v>
      </c>
      <c r="BH467" s="18">
        <v>8.8038859986610887E-2</v>
      </c>
      <c r="BI467" s="18">
        <v>0.13918943001160131</v>
      </c>
      <c r="BJ467" s="18">
        <v>1.4760047246411201E-2</v>
      </c>
      <c r="BL467" s="18">
        <v>3.2705310975516537E-2</v>
      </c>
      <c r="BM467" s="18">
        <v>4.6091920900294549E-2</v>
      </c>
      <c r="BN467" s="18">
        <v>2.297459741707147E-2</v>
      </c>
      <c r="BO467" s="18">
        <v>4.7213618052981673E-2</v>
      </c>
      <c r="BP467" s="18">
        <v>3.7655705158600103E-2</v>
      </c>
      <c r="BQ467" s="18">
        <v>2.8072113901266502E-2</v>
      </c>
      <c r="BR467" s="18">
        <v>0</v>
      </c>
      <c r="BS467" s="18">
        <v>1.5319014333503441E-2</v>
      </c>
      <c r="BU467" s="18">
        <v>5.0874578489152722E-2</v>
      </c>
      <c r="BV467" s="18">
        <v>5.5311957743501887E-2</v>
      </c>
      <c r="BW467" s="18">
        <v>1.8455140895327019E-2</v>
      </c>
      <c r="BX467" s="18">
        <v>5.5385220153303667E-2</v>
      </c>
      <c r="BY467" s="18">
        <v>2.174532320215327E-2</v>
      </c>
      <c r="BZ467" s="18">
        <v>1.84598821484495E-2</v>
      </c>
      <c r="CA467" s="18">
        <v>2.1409872596595322E-2</v>
      </c>
      <c r="CB467" s="18">
        <v>0</v>
      </c>
      <c r="CC467" s="18">
        <v>0</v>
      </c>
    </row>
    <row r="468" spans="2:81" x14ac:dyDescent="0.35">
      <c r="B468" s="17" t="s">
        <v>151</v>
      </c>
      <c r="C468" s="18">
        <v>6.1551769309118258E-2</v>
      </c>
      <c r="D468" s="18">
        <v>4.427818514351798E-2</v>
      </c>
      <c r="E468" s="18">
        <v>2.449444010208528E-2</v>
      </c>
      <c r="F468" s="18">
        <v>5.921581217245208E-2</v>
      </c>
      <c r="G468" s="18">
        <v>6.1425296706601823E-2</v>
      </c>
      <c r="H468" s="18">
        <v>7.108090425824494E-2</v>
      </c>
      <c r="I468" s="18">
        <v>9.0829963663907567E-2</v>
      </c>
      <c r="K468" s="18">
        <v>6.566020533908476E-2</v>
      </c>
      <c r="L468" s="18">
        <v>5.8006331296563747E-2</v>
      </c>
      <c r="N468" s="18">
        <v>8.2226656080671201E-2</v>
      </c>
      <c r="O468" s="18">
        <v>9.7576974871563318E-2</v>
      </c>
      <c r="P468" s="18">
        <v>9.6406047041473958E-2</v>
      </c>
      <c r="Q468" s="18">
        <v>9.4872909995401516E-2</v>
      </c>
      <c r="R468" s="18">
        <v>6.1092224535556718E-2</v>
      </c>
      <c r="S468" s="18">
        <v>8.263971274810461E-2</v>
      </c>
      <c r="T468" s="18">
        <v>6.0712152700230802E-2</v>
      </c>
      <c r="U468" s="18">
        <v>4.0802766988986307E-2</v>
      </c>
      <c r="V468" s="18">
        <v>3.8052043369779763E-2</v>
      </c>
      <c r="W468" s="18">
        <v>4.8182210265706737E-2</v>
      </c>
      <c r="X468" s="18">
        <v>4.4515533380570439E-2</v>
      </c>
      <c r="Y468" s="18">
        <v>7.1512148641782444E-2</v>
      </c>
      <c r="AA468" s="18">
        <v>5.0831236281986589E-2</v>
      </c>
      <c r="AB468" s="18">
        <v>6.3906783164582509E-2</v>
      </c>
      <c r="AC468" s="18">
        <v>6.3623078545136227E-2</v>
      </c>
      <c r="AD468" s="18">
        <v>6.6712710482598553E-2</v>
      </c>
      <c r="AF468" s="18">
        <v>0.116550015959348</v>
      </c>
      <c r="AG468" s="18">
        <v>0.1181143587465216</v>
      </c>
      <c r="AH468" s="18">
        <v>5.5289985786851931E-2</v>
      </c>
      <c r="AI468" s="18">
        <v>2.5758485112041651E-2</v>
      </c>
      <c r="AJ468" s="18">
        <v>3.4503738469679239E-2</v>
      </c>
      <c r="AK468" s="18">
        <v>5.3252394214901119E-2</v>
      </c>
      <c r="AL468" s="18">
        <v>3.7327897432102138E-2</v>
      </c>
      <c r="AM468" s="18">
        <v>4.1900173901098688E-2</v>
      </c>
      <c r="AN468" s="18">
        <v>7.4246025773841151E-2</v>
      </c>
      <c r="AO468" s="18">
        <v>4.563140609580265E-2</v>
      </c>
      <c r="AP468" s="18">
        <v>7.8607812073117622E-2</v>
      </c>
      <c r="AQ468" s="18">
        <v>6.1755341857915508E-2</v>
      </c>
      <c r="AR468" s="18">
        <v>5.6049704426011072E-2</v>
      </c>
      <c r="AS468" s="18">
        <v>0</v>
      </c>
      <c r="AT468" s="18">
        <v>4.0389979288876533E-2</v>
      </c>
      <c r="AU468" s="18">
        <v>2.254772025346213E-2</v>
      </c>
      <c r="AV468" s="18">
        <v>0.36227646814289072</v>
      </c>
      <c r="AX468" s="18">
        <v>6.6177983646589111E-2</v>
      </c>
      <c r="AY468" s="18">
        <v>2.8546704735081321E-2</v>
      </c>
      <c r="BA468" s="18">
        <v>6.2184175963257919E-2</v>
      </c>
      <c r="BB468" s="18">
        <v>6.0378441721340097E-2</v>
      </c>
      <c r="BD468" s="18">
        <v>6.8272744265378063E-2</v>
      </c>
      <c r="BE468" s="18">
        <v>7.8189532577955745E-2</v>
      </c>
      <c r="BF468" s="18">
        <v>8.6446131012601943E-2</v>
      </c>
      <c r="BG468" s="18">
        <v>3.5448368510445367E-2</v>
      </c>
      <c r="BH468" s="18">
        <v>3.9105498865548483E-2</v>
      </c>
      <c r="BI468" s="18">
        <v>1.9608186349517019E-2</v>
      </c>
      <c r="BJ468" s="18">
        <v>0.1073318155858396</v>
      </c>
      <c r="BL468" s="18">
        <v>7.2070599928826376E-2</v>
      </c>
      <c r="BM468" s="18">
        <v>3.3225024016434769E-2</v>
      </c>
      <c r="BN468" s="18">
        <v>5.4467353654596998E-2</v>
      </c>
      <c r="BO468" s="18">
        <v>3.079025788122499E-2</v>
      </c>
      <c r="BP468" s="18">
        <v>4.0942995703000223E-2</v>
      </c>
      <c r="BQ468" s="18">
        <v>0.12941100428711039</v>
      </c>
      <c r="BR468" s="18">
        <v>0.28537513755918048</v>
      </c>
      <c r="BS468" s="18">
        <v>8.8824563108087479E-2</v>
      </c>
      <c r="BU468" s="18">
        <v>6.1253507685661748E-2</v>
      </c>
      <c r="BV468" s="18">
        <v>3.7269132022231533E-2</v>
      </c>
      <c r="BW468" s="18">
        <v>6.6979168429852853E-2</v>
      </c>
      <c r="BX468" s="18">
        <v>1.8917879320476231E-2</v>
      </c>
      <c r="BY468" s="18">
        <v>4.3264969858160647E-2</v>
      </c>
      <c r="BZ468" s="18">
        <v>8.5099109253214233E-2</v>
      </c>
      <c r="CA468" s="18">
        <v>0.1165729548357822</v>
      </c>
      <c r="CB468" s="18">
        <v>0.1729117675264758</v>
      </c>
      <c r="CC468" s="18">
        <v>5.0974615559624049E-2</v>
      </c>
    </row>
    <row r="470" spans="2:81" ht="72.5" x14ac:dyDescent="0.35">
      <c r="B470" s="14" t="s">
        <v>160</v>
      </c>
    </row>
    <row r="471" spans="2:81" x14ac:dyDescent="0.35">
      <c r="B471" s="15" t="s">
        <v>17</v>
      </c>
    </row>
    <row r="472" spans="2:81" x14ac:dyDescent="0.35">
      <c r="B472" s="11" t="s">
        <v>95</v>
      </c>
      <c r="C472" s="16">
        <v>1906</v>
      </c>
      <c r="D472" s="16">
        <v>245</v>
      </c>
      <c r="E472" s="16">
        <v>322</v>
      </c>
      <c r="F472" s="16">
        <v>330</v>
      </c>
      <c r="G472" s="16">
        <v>336</v>
      </c>
      <c r="H472" s="16">
        <v>276</v>
      </c>
      <c r="I472" s="16">
        <v>397</v>
      </c>
      <c r="K472" s="16">
        <v>942</v>
      </c>
      <c r="L472" s="16">
        <v>959</v>
      </c>
      <c r="N472" s="16">
        <v>158</v>
      </c>
      <c r="O472" s="16">
        <v>63</v>
      </c>
      <c r="P472" s="16">
        <v>96</v>
      </c>
      <c r="Q472" s="16">
        <v>78</v>
      </c>
      <c r="R472" s="16">
        <v>211</v>
      </c>
      <c r="S472" s="16">
        <v>156</v>
      </c>
      <c r="T472" s="16">
        <v>138</v>
      </c>
      <c r="U472" s="16">
        <v>178</v>
      </c>
      <c r="V472" s="16">
        <v>270</v>
      </c>
      <c r="W472" s="16">
        <v>232</v>
      </c>
      <c r="X472" s="16">
        <v>160</v>
      </c>
      <c r="Y472" s="16">
        <v>166</v>
      </c>
      <c r="AA472" s="16">
        <v>527</v>
      </c>
      <c r="AB472" s="16">
        <v>481</v>
      </c>
      <c r="AC472" s="16">
        <v>429</v>
      </c>
      <c r="AD472" s="16">
        <v>463</v>
      </c>
      <c r="AF472" s="16">
        <v>27</v>
      </c>
      <c r="AG472" s="16">
        <v>98</v>
      </c>
      <c r="AH472" s="16">
        <v>113</v>
      </c>
      <c r="AI472" s="16">
        <v>112</v>
      </c>
      <c r="AJ472" s="16">
        <v>174</v>
      </c>
      <c r="AK472" s="16">
        <v>207</v>
      </c>
      <c r="AL472" s="16">
        <v>170</v>
      </c>
      <c r="AM472" s="16">
        <v>133</v>
      </c>
      <c r="AN472" s="16">
        <v>100</v>
      </c>
      <c r="AO472" s="16">
        <v>131</v>
      </c>
      <c r="AP472" s="16">
        <v>193</v>
      </c>
      <c r="AQ472" s="16">
        <v>93</v>
      </c>
      <c r="AR472" s="16">
        <v>79</v>
      </c>
      <c r="AS472" s="16">
        <v>47</v>
      </c>
      <c r="AT472" s="16">
        <v>48</v>
      </c>
      <c r="AU472" s="16">
        <v>122</v>
      </c>
      <c r="AV472" s="16">
        <v>59</v>
      </c>
      <c r="AX472" s="16">
        <v>1557</v>
      </c>
      <c r="AY472" s="16">
        <v>338</v>
      </c>
      <c r="BA472" s="16">
        <v>1221</v>
      </c>
      <c r="BB472" s="16">
        <v>685</v>
      </c>
      <c r="BD472" s="16">
        <v>474</v>
      </c>
      <c r="BE472" s="16">
        <v>416</v>
      </c>
      <c r="BF472" s="16">
        <v>224</v>
      </c>
      <c r="BG472" s="16">
        <v>439</v>
      </c>
      <c r="BH472" s="16">
        <v>242</v>
      </c>
      <c r="BI472" s="16">
        <v>51</v>
      </c>
      <c r="BJ472" s="16">
        <v>60</v>
      </c>
      <c r="BL472" s="16">
        <v>334</v>
      </c>
      <c r="BM472" s="16">
        <v>619</v>
      </c>
      <c r="BN472" s="16">
        <v>136</v>
      </c>
      <c r="BO472" s="16">
        <v>105</v>
      </c>
      <c r="BP472" s="16">
        <v>257</v>
      </c>
      <c r="BQ472" s="16">
        <v>42</v>
      </c>
      <c r="BR472" s="16">
        <v>49</v>
      </c>
      <c r="BS472" s="16">
        <v>364</v>
      </c>
      <c r="BU472" s="16">
        <v>279</v>
      </c>
      <c r="BV472" s="16">
        <v>479</v>
      </c>
      <c r="BW472" s="16">
        <v>122</v>
      </c>
      <c r="BX472" s="16">
        <v>151</v>
      </c>
      <c r="BY472" s="16">
        <v>421</v>
      </c>
      <c r="BZ472" s="16">
        <v>64</v>
      </c>
      <c r="CA472" s="16">
        <v>123</v>
      </c>
      <c r="CB472" s="16">
        <v>156</v>
      </c>
      <c r="CC472" s="16">
        <v>111</v>
      </c>
    </row>
    <row r="473" spans="2:81" x14ac:dyDescent="0.35">
      <c r="B473" s="12" t="s">
        <v>96</v>
      </c>
      <c r="C473" s="16">
        <v>1910</v>
      </c>
      <c r="D473" s="16">
        <v>202</v>
      </c>
      <c r="E473" s="16">
        <v>325</v>
      </c>
      <c r="F473" s="16">
        <v>324</v>
      </c>
      <c r="G473" s="16">
        <v>294</v>
      </c>
      <c r="H473" s="16">
        <v>309</v>
      </c>
      <c r="I473" s="16">
        <v>457</v>
      </c>
      <c r="K473" s="16">
        <v>921</v>
      </c>
      <c r="L473" s="16">
        <v>983</v>
      </c>
      <c r="N473" s="16">
        <v>157</v>
      </c>
      <c r="O473" s="16">
        <v>52</v>
      </c>
      <c r="P473" s="16">
        <v>89</v>
      </c>
      <c r="Q473" s="16">
        <v>77</v>
      </c>
      <c r="R473" s="16">
        <v>212</v>
      </c>
      <c r="S473" s="16">
        <v>155</v>
      </c>
      <c r="T473" s="16">
        <v>140</v>
      </c>
      <c r="U473" s="16">
        <v>167</v>
      </c>
      <c r="V473" s="16">
        <v>248</v>
      </c>
      <c r="W473" s="16">
        <v>264</v>
      </c>
      <c r="X473" s="16">
        <v>165</v>
      </c>
      <c r="Y473" s="16">
        <v>180</v>
      </c>
      <c r="AA473" s="16">
        <v>514</v>
      </c>
      <c r="AB473" s="16">
        <v>496</v>
      </c>
      <c r="AC473" s="16">
        <v>419</v>
      </c>
      <c r="AD473" s="16">
        <v>477</v>
      </c>
      <c r="AF473" s="16">
        <v>25</v>
      </c>
      <c r="AG473" s="16">
        <v>96</v>
      </c>
      <c r="AH473" s="16">
        <v>115</v>
      </c>
      <c r="AI473" s="16">
        <v>117</v>
      </c>
      <c r="AJ473" s="16">
        <v>175</v>
      </c>
      <c r="AK473" s="16">
        <v>213</v>
      </c>
      <c r="AL473" s="16">
        <v>169</v>
      </c>
      <c r="AM473" s="16">
        <v>134</v>
      </c>
      <c r="AN473" s="16">
        <v>99</v>
      </c>
      <c r="AO473" s="16">
        <v>131</v>
      </c>
      <c r="AP473" s="16">
        <v>193</v>
      </c>
      <c r="AQ473" s="16">
        <v>94</v>
      </c>
      <c r="AR473" s="16">
        <v>79</v>
      </c>
      <c r="AS473" s="16">
        <v>46</v>
      </c>
      <c r="AT473" s="16">
        <v>46</v>
      </c>
      <c r="AU473" s="16">
        <v>118</v>
      </c>
      <c r="AV473" s="16">
        <v>59</v>
      </c>
      <c r="AX473" s="16">
        <v>1583</v>
      </c>
      <c r="AY473" s="16">
        <v>316</v>
      </c>
      <c r="BA473" s="16">
        <v>1241</v>
      </c>
      <c r="BB473" s="16">
        <v>669</v>
      </c>
      <c r="BD473" s="16">
        <v>490</v>
      </c>
      <c r="BE473" s="16">
        <v>410</v>
      </c>
      <c r="BF473" s="16">
        <v>226</v>
      </c>
      <c r="BG473" s="16">
        <v>430</v>
      </c>
      <c r="BH473" s="16">
        <v>237</v>
      </c>
      <c r="BI473" s="16">
        <v>51</v>
      </c>
      <c r="BJ473" s="16">
        <v>65</v>
      </c>
      <c r="BL473" s="16">
        <v>349</v>
      </c>
      <c r="BM473" s="16">
        <v>614</v>
      </c>
      <c r="BN473" s="16">
        <v>143</v>
      </c>
      <c r="BO473" s="16">
        <v>101</v>
      </c>
      <c r="BP473" s="16">
        <v>257</v>
      </c>
      <c r="BQ473" s="16">
        <v>42</v>
      </c>
      <c r="BR473" s="16">
        <v>47</v>
      </c>
      <c r="BS473" s="16">
        <v>356</v>
      </c>
      <c r="BU473" s="16">
        <v>288</v>
      </c>
      <c r="BV473" s="16">
        <v>472</v>
      </c>
      <c r="BW473" s="16">
        <v>126</v>
      </c>
      <c r="BX473" s="16">
        <v>142</v>
      </c>
      <c r="BY473" s="16">
        <v>432</v>
      </c>
      <c r="BZ473" s="16">
        <v>64</v>
      </c>
      <c r="CA473" s="16">
        <v>123</v>
      </c>
      <c r="CB473" s="16">
        <v>159</v>
      </c>
      <c r="CC473" s="16">
        <v>106</v>
      </c>
    </row>
    <row r="474" spans="2:81" x14ac:dyDescent="0.35">
      <c r="B474" s="17" t="s">
        <v>161</v>
      </c>
      <c r="C474" s="18">
        <v>9.1507682906280544E-2</v>
      </c>
      <c r="D474" s="18">
        <v>9.1054679991253093E-2</v>
      </c>
      <c r="E474" s="18">
        <v>0.1687655186976578</v>
      </c>
      <c r="F474" s="18">
        <v>0.15427723974299271</v>
      </c>
      <c r="G474" s="18">
        <v>6.2537538015872279E-2</v>
      </c>
      <c r="H474" s="18">
        <v>4.215511241491559E-2</v>
      </c>
      <c r="I474" s="18">
        <v>4.4276628463294172E-2</v>
      </c>
      <c r="K474" s="18">
        <v>9.9380014772483496E-2</v>
      </c>
      <c r="L474" s="18">
        <v>8.4583516839651929E-2</v>
      </c>
      <c r="N474" s="18">
        <v>9.217224392889023E-2</v>
      </c>
      <c r="O474" s="18">
        <v>6.4286452140002739E-2</v>
      </c>
      <c r="P474" s="18">
        <v>9.8532120576663371E-3</v>
      </c>
      <c r="Q474" s="18">
        <v>8.284087653802133E-2</v>
      </c>
      <c r="R474" s="18">
        <v>9.2182174569187314E-2</v>
      </c>
      <c r="S474" s="18">
        <v>6.8568032415370017E-2</v>
      </c>
      <c r="T474" s="18">
        <v>5.9907302764070337E-2</v>
      </c>
      <c r="U474" s="18">
        <v>8.1968562212597004E-2</v>
      </c>
      <c r="V474" s="18">
        <v>0.1492338697042111</v>
      </c>
      <c r="W474" s="18">
        <v>9.4102950430102958E-2</v>
      </c>
      <c r="X474" s="18">
        <v>9.7431184352054362E-2</v>
      </c>
      <c r="Y474" s="18">
        <v>0.1064903716032285</v>
      </c>
      <c r="AA474" s="18">
        <v>0.1104311489234136</v>
      </c>
      <c r="AB474" s="18">
        <v>7.4445454435119504E-2</v>
      </c>
      <c r="AC474" s="18">
        <v>9.7826183270875874E-2</v>
      </c>
      <c r="AD474" s="18">
        <v>8.4000200885170753E-2</v>
      </c>
      <c r="AF474" s="18">
        <v>0.15033629273279259</v>
      </c>
      <c r="AG474" s="18">
        <v>0.12510363754299911</v>
      </c>
      <c r="AH474" s="18">
        <v>9.4701728533315252E-2</v>
      </c>
      <c r="AI474" s="18">
        <v>0.1178787529723412</v>
      </c>
      <c r="AJ474" s="18">
        <v>6.3047746838207602E-2</v>
      </c>
      <c r="AK474" s="18">
        <v>9.581362965857762E-2</v>
      </c>
      <c r="AL474" s="18">
        <v>7.1611963908180989E-2</v>
      </c>
      <c r="AM474" s="18">
        <v>4.6628315694126669E-2</v>
      </c>
      <c r="AN474" s="18">
        <v>5.4657736394163853E-2</v>
      </c>
      <c r="AO474" s="18">
        <v>8.6454630701517599E-2</v>
      </c>
      <c r="AP474" s="18">
        <v>8.6779681798018593E-2</v>
      </c>
      <c r="AQ474" s="18">
        <v>5.0570343019053332E-2</v>
      </c>
      <c r="AR474" s="18">
        <v>6.5746737031582514E-2</v>
      </c>
      <c r="AS474" s="18">
        <v>0.15897470369025121</v>
      </c>
      <c r="AT474" s="18">
        <v>0.20614200388281739</v>
      </c>
      <c r="AU474" s="18">
        <v>0.20571310431329931</v>
      </c>
      <c r="AV474" s="18">
        <v>0</v>
      </c>
      <c r="AX474" s="18">
        <v>7.8557184783884515E-2</v>
      </c>
      <c r="AY474" s="18">
        <v>0.15596174355678691</v>
      </c>
      <c r="BA474" s="18">
        <v>0.1018142350300858</v>
      </c>
      <c r="BB474" s="18">
        <v>7.2385553398984073E-2</v>
      </c>
      <c r="BD474" s="18">
        <v>6.8973401781217664E-2</v>
      </c>
      <c r="BE474" s="18">
        <v>6.6083529255202736E-2</v>
      </c>
      <c r="BF474" s="18">
        <v>7.810861979860613E-2</v>
      </c>
      <c r="BG474" s="18">
        <v>0.11182911851827559</v>
      </c>
      <c r="BH474" s="18">
        <v>0.13533091934508221</v>
      </c>
      <c r="BI474" s="18">
        <v>0.1978760592395834</v>
      </c>
      <c r="BJ474" s="18">
        <v>9.030669441799466E-2</v>
      </c>
      <c r="BL474" s="18">
        <v>7.9408784574449331E-2</v>
      </c>
      <c r="BM474" s="18">
        <v>0.123358304853594</v>
      </c>
      <c r="BN474" s="18">
        <v>5.3261296484685763E-2</v>
      </c>
      <c r="BO474" s="18">
        <v>6.4061155303531403E-2</v>
      </c>
      <c r="BP474" s="18">
        <v>0.1025821728252619</v>
      </c>
      <c r="BQ474" s="18">
        <v>7.6034722957829967E-2</v>
      </c>
      <c r="BR474" s="18">
        <v>9.1673513522229161E-2</v>
      </c>
      <c r="BS474" s="18">
        <v>6.5352890991820706E-2</v>
      </c>
      <c r="BU474" s="18">
        <v>8.2800827981268227E-2</v>
      </c>
      <c r="BV474" s="18">
        <v>0.13347304799140269</v>
      </c>
      <c r="BW474" s="18">
        <v>6.1815708660621728E-2</v>
      </c>
      <c r="BX474" s="18">
        <v>5.0228301411875897E-2</v>
      </c>
      <c r="BY474" s="18">
        <v>0.1053261224822571</v>
      </c>
      <c r="BZ474" s="18">
        <v>6.4467714575652493E-2</v>
      </c>
      <c r="CA474" s="18">
        <v>8.07128241457582E-2</v>
      </c>
      <c r="CB474" s="18">
        <v>6.7420497582237546E-2</v>
      </c>
      <c r="CC474" s="18">
        <v>2.733912877293871E-2</v>
      </c>
    </row>
    <row r="475" spans="2:81" x14ac:dyDescent="0.35">
      <c r="B475" s="17" t="s">
        <v>162</v>
      </c>
      <c r="C475" s="18">
        <v>0.27490717885995342</v>
      </c>
      <c r="D475" s="18">
        <v>0.34218792477202492</v>
      </c>
      <c r="E475" s="18">
        <v>0.35079415527053059</v>
      </c>
      <c r="F475" s="18">
        <v>0.30280612491140729</v>
      </c>
      <c r="G475" s="18">
        <v>0.23177196328636859</v>
      </c>
      <c r="H475" s="18">
        <v>0.22715163646453401</v>
      </c>
      <c r="I475" s="18">
        <v>0.2314705636982104</v>
      </c>
      <c r="K475" s="18">
        <v>0.30470370339701042</v>
      </c>
      <c r="L475" s="18">
        <v>0.24524274015143821</v>
      </c>
      <c r="N475" s="18">
        <v>0.21461606210208739</v>
      </c>
      <c r="O475" s="18">
        <v>0.20767382252577879</v>
      </c>
      <c r="P475" s="18">
        <v>0.21697298819251601</v>
      </c>
      <c r="Q475" s="18">
        <v>0.20886208696243291</v>
      </c>
      <c r="R475" s="18">
        <v>0.30971310348339448</v>
      </c>
      <c r="S475" s="18">
        <v>0.2905213997082487</v>
      </c>
      <c r="T475" s="18">
        <v>0.28044067087401547</v>
      </c>
      <c r="U475" s="18">
        <v>0.34732960679160602</v>
      </c>
      <c r="V475" s="18">
        <v>0.33146829631551478</v>
      </c>
      <c r="W475" s="18">
        <v>0.25798361132433217</v>
      </c>
      <c r="X475" s="18">
        <v>0.25181639214749851</v>
      </c>
      <c r="Y475" s="18">
        <v>0.24593912152149369</v>
      </c>
      <c r="AA475" s="18">
        <v>0.31909357667376992</v>
      </c>
      <c r="AB475" s="18">
        <v>0.25592725058334759</v>
      </c>
      <c r="AC475" s="18">
        <v>0.26575792497508732</v>
      </c>
      <c r="AD475" s="18">
        <v>0.2538316747114685</v>
      </c>
      <c r="AF475" s="18">
        <v>0.31124752357117291</v>
      </c>
      <c r="AG475" s="18">
        <v>0.25744905633493997</v>
      </c>
      <c r="AH475" s="18">
        <v>0.23375670390220751</v>
      </c>
      <c r="AI475" s="18">
        <v>0.2335843000189794</v>
      </c>
      <c r="AJ475" s="18">
        <v>0.23263878710504809</v>
      </c>
      <c r="AK475" s="18">
        <v>0.2285296952647386</v>
      </c>
      <c r="AL475" s="18">
        <v>0.24214576109366809</v>
      </c>
      <c r="AM475" s="18">
        <v>0.30890019931515061</v>
      </c>
      <c r="AN475" s="18">
        <v>0.22399136986376661</v>
      </c>
      <c r="AO475" s="18">
        <v>0.30917522393182628</v>
      </c>
      <c r="AP475" s="18">
        <v>0.27250838383936532</v>
      </c>
      <c r="AQ475" s="18">
        <v>0.33894514016832689</v>
      </c>
      <c r="AR475" s="18">
        <v>0.3927406760052638</v>
      </c>
      <c r="AS475" s="18">
        <v>0.26712648824156537</v>
      </c>
      <c r="AT475" s="18">
        <v>0.3105216774077405</v>
      </c>
      <c r="AU475" s="18">
        <v>0.42847657161687641</v>
      </c>
      <c r="AV475" s="18">
        <v>0.1880690900037949</v>
      </c>
      <c r="AX475" s="18">
        <v>0.25661992754918939</v>
      </c>
      <c r="AY475" s="18">
        <v>0.37005958222397661</v>
      </c>
      <c r="BA475" s="18">
        <v>0.28456867964882432</v>
      </c>
      <c r="BB475" s="18">
        <v>0.25698183708703243</v>
      </c>
      <c r="BD475" s="18">
        <v>0.22697109211389269</v>
      </c>
      <c r="BE475" s="18">
        <v>0.26875832173782471</v>
      </c>
      <c r="BF475" s="18">
        <v>0.2106072338560355</v>
      </c>
      <c r="BG475" s="18">
        <v>0.325294143406195</v>
      </c>
      <c r="BH475" s="18">
        <v>0.35493851235599211</v>
      </c>
      <c r="BI475" s="18">
        <v>0.36702427514552322</v>
      </c>
      <c r="BJ475" s="18">
        <v>0.20012467159759831</v>
      </c>
      <c r="BL475" s="18">
        <v>0.29116990897849021</v>
      </c>
      <c r="BM475" s="18">
        <v>0.32991531536854929</v>
      </c>
      <c r="BN475" s="18">
        <v>0.27290425241592481</v>
      </c>
      <c r="BO475" s="18">
        <v>0.2343313749278374</v>
      </c>
      <c r="BP475" s="18">
        <v>0.25191679281539758</v>
      </c>
      <c r="BQ475" s="18">
        <v>0.13599096539776051</v>
      </c>
      <c r="BR475" s="18">
        <v>0.1306502888916394</v>
      </c>
      <c r="BS475" s="18">
        <v>0.2285262689626214</v>
      </c>
      <c r="BU475" s="18">
        <v>0.30109616269642853</v>
      </c>
      <c r="BV475" s="18">
        <v>0.30914978550215799</v>
      </c>
      <c r="BW475" s="18">
        <v>0.32844040153382598</v>
      </c>
      <c r="BX475" s="18">
        <v>0.2442215425053921</v>
      </c>
      <c r="BY475" s="18">
        <v>0.27656290418896973</v>
      </c>
      <c r="BZ475" s="18">
        <v>0.13774522111121659</v>
      </c>
      <c r="CA475" s="18">
        <v>0.23323129911078039</v>
      </c>
      <c r="CB475" s="18">
        <v>0.22159721748440739</v>
      </c>
      <c r="CC475" s="18">
        <v>0.23223689840663569</v>
      </c>
    </row>
    <row r="476" spans="2:81" x14ac:dyDescent="0.35">
      <c r="B476" s="17" t="s">
        <v>163</v>
      </c>
      <c r="C476" s="18">
        <v>0.47281523042289458</v>
      </c>
      <c r="D476" s="18">
        <v>0.35625328187623828</v>
      </c>
      <c r="E476" s="18">
        <v>0.34773013359556831</v>
      </c>
      <c r="F476" s="18">
        <v>0.39300899507863241</v>
      </c>
      <c r="G476" s="18">
        <v>0.53834813119813874</v>
      </c>
      <c r="H476" s="18">
        <v>0.55161153089853299</v>
      </c>
      <c r="I476" s="18">
        <v>0.57442813518694069</v>
      </c>
      <c r="K476" s="18">
        <v>0.47838549821436388</v>
      </c>
      <c r="L476" s="18">
        <v>0.46898680154572731</v>
      </c>
      <c r="N476" s="18">
        <v>0.52515799504869931</v>
      </c>
      <c r="O476" s="18">
        <v>0.50738783937958087</v>
      </c>
      <c r="P476" s="18">
        <v>0.60334187807006956</v>
      </c>
      <c r="Q476" s="18">
        <v>0.43043191560947708</v>
      </c>
      <c r="R476" s="18">
        <v>0.44347656185674678</v>
      </c>
      <c r="S476" s="18">
        <v>0.49384857338601462</v>
      </c>
      <c r="T476" s="18">
        <v>0.47727583167438592</v>
      </c>
      <c r="U476" s="18">
        <v>0.39819499247014961</v>
      </c>
      <c r="V476" s="18">
        <v>0.38420092111934312</v>
      </c>
      <c r="W476" s="18">
        <v>0.48448696589539991</v>
      </c>
      <c r="X476" s="18">
        <v>0.47877963050661149</v>
      </c>
      <c r="Y476" s="18">
        <v>0.55247390212238956</v>
      </c>
      <c r="AA476" s="18">
        <v>0.47822453375161528</v>
      </c>
      <c r="AB476" s="18">
        <v>0.51507490903599196</v>
      </c>
      <c r="AC476" s="18">
        <v>0.47937353578085568</v>
      </c>
      <c r="AD476" s="18">
        <v>0.4180290121773973</v>
      </c>
      <c r="AF476" s="18">
        <v>0.23302178417868219</v>
      </c>
      <c r="AG476" s="18">
        <v>0.38661230786041972</v>
      </c>
      <c r="AH476" s="18">
        <v>0.44773753465417299</v>
      </c>
      <c r="AI476" s="18">
        <v>0.43663422178396227</v>
      </c>
      <c r="AJ476" s="18">
        <v>0.50110850509789906</v>
      </c>
      <c r="AK476" s="18">
        <v>0.4767918698429997</v>
      </c>
      <c r="AL476" s="18">
        <v>0.50207694906221312</v>
      </c>
      <c r="AM476" s="18">
        <v>0.53910136917451201</v>
      </c>
      <c r="AN476" s="18">
        <v>0.52329087297744503</v>
      </c>
      <c r="AO476" s="18">
        <v>0.51265556494703513</v>
      </c>
      <c r="AP476" s="18">
        <v>0.53352567305089371</v>
      </c>
      <c r="AQ476" s="18">
        <v>0.50225221517461172</v>
      </c>
      <c r="AR476" s="18">
        <v>0.45422239580506518</v>
      </c>
      <c r="AS476" s="18">
        <v>0.48909656121777728</v>
      </c>
      <c r="AT476" s="18">
        <v>0.41189469337026052</v>
      </c>
      <c r="AU476" s="18">
        <v>0.2805487141472035</v>
      </c>
      <c r="AV476" s="18">
        <v>0.52742184186058572</v>
      </c>
      <c r="AX476" s="18">
        <v>0.50478610920224121</v>
      </c>
      <c r="AY476" s="18">
        <v>0.3155513807112339</v>
      </c>
      <c r="BA476" s="18">
        <v>0.45547689696618482</v>
      </c>
      <c r="BB476" s="18">
        <v>0.50498368538409544</v>
      </c>
      <c r="BD476" s="18">
        <v>0.5026366795790761</v>
      </c>
      <c r="BE476" s="18">
        <v>0.47328140645285699</v>
      </c>
      <c r="BF476" s="18">
        <v>0.52173164441776032</v>
      </c>
      <c r="BG476" s="18">
        <v>0.45929126236840589</v>
      </c>
      <c r="BH476" s="18">
        <v>0.42511549957841221</v>
      </c>
      <c r="BI476" s="18">
        <v>0.3117730707835249</v>
      </c>
      <c r="BJ476" s="18">
        <v>0.46515943165452078</v>
      </c>
      <c r="BL476" s="18">
        <v>0.51029603426734216</v>
      </c>
      <c r="BM476" s="18">
        <v>0.42764698873168461</v>
      </c>
      <c r="BN476" s="18">
        <v>0.52081295372460912</v>
      </c>
      <c r="BO476" s="18">
        <v>0.57036492653864101</v>
      </c>
      <c r="BP476" s="18">
        <v>0.48634338141211342</v>
      </c>
      <c r="BQ476" s="18">
        <v>0.56725761548486087</v>
      </c>
      <c r="BR476" s="18">
        <v>0.30577684739817862</v>
      </c>
      <c r="BS476" s="18">
        <v>0.46831445538639421</v>
      </c>
      <c r="BU476" s="18">
        <v>0.51763687745573828</v>
      </c>
      <c r="BV476" s="18">
        <v>0.436532849081192</v>
      </c>
      <c r="BW476" s="18">
        <v>0.45287621654182092</v>
      </c>
      <c r="BX476" s="18">
        <v>0.53347105401080031</v>
      </c>
      <c r="BY476" s="18">
        <v>0.49073411516587412</v>
      </c>
      <c r="BZ476" s="18">
        <v>0.49182748952434152</v>
      </c>
      <c r="CA476" s="18">
        <v>0.43935985159064911</v>
      </c>
      <c r="CB476" s="18">
        <v>0.40508094256557792</v>
      </c>
      <c r="CC476" s="18">
        <v>0.51099508740870025</v>
      </c>
    </row>
    <row r="477" spans="2:81" x14ac:dyDescent="0.35">
      <c r="B477" s="17" t="s">
        <v>164</v>
      </c>
      <c r="C477" s="18">
        <v>7.4206932353043487E-2</v>
      </c>
      <c r="D477" s="18">
        <v>0.13391063948647261</v>
      </c>
      <c r="E477" s="18">
        <v>6.6936116054383238E-2</v>
      </c>
      <c r="F477" s="18">
        <v>6.9636844412376747E-2</v>
      </c>
      <c r="G477" s="18">
        <v>7.2847624673370318E-2</v>
      </c>
      <c r="H477" s="18">
        <v>8.5630876008920956E-2</v>
      </c>
      <c r="I477" s="18">
        <v>4.9372409975928871E-2</v>
      </c>
      <c r="K477" s="18">
        <v>5.6180372434494169E-2</v>
      </c>
      <c r="L477" s="18">
        <v>9.1464378591349316E-2</v>
      </c>
      <c r="N477" s="18">
        <v>6.6479222453557238E-2</v>
      </c>
      <c r="O477" s="18">
        <v>0.13979718509605349</v>
      </c>
      <c r="P477" s="18">
        <v>8.2436758687750897E-2</v>
      </c>
      <c r="Q477" s="18">
        <v>0.114976418422712</v>
      </c>
      <c r="R477" s="18">
        <v>6.9765503527871711E-2</v>
      </c>
      <c r="S477" s="18">
        <v>6.9218254489336953E-2</v>
      </c>
      <c r="T477" s="18">
        <v>7.318670943021563E-2</v>
      </c>
      <c r="U477" s="18">
        <v>0.10818774392886139</v>
      </c>
      <c r="V477" s="18">
        <v>7.7013439099279227E-2</v>
      </c>
      <c r="W477" s="18">
        <v>6.6775327748410482E-2</v>
      </c>
      <c r="X477" s="18">
        <v>4.0690054068894983E-2</v>
      </c>
      <c r="Y477" s="18">
        <v>5.7039871356746923E-2</v>
      </c>
      <c r="AA477" s="18">
        <v>4.0253278131485062E-2</v>
      </c>
      <c r="AB477" s="18">
        <v>7.1372370837358923E-2</v>
      </c>
      <c r="AC477" s="18">
        <v>7.6289230680730694E-2</v>
      </c>
      <c r="AD477" s="18">
        <v>0.1110535233516271</v>
      </c>
      <c r="AF477" s="18">
        <v>0.15767138440559919</v>
      </c>
      <c r="AG477" s="18">
        <v>8.4235567220818874E-2</v>
      </c>
      <c r="AH477" s="18">
        <v>0.14539042029082511</v>
      </c>
      <c r="AI477" s="18">
        <v>6.1560183316914943E-2</v>
      </c>
      <c r="AJ477" s="18">
        <v>0.11250621534186001</v>
      </c>
      <c r="AK477" s="18">
        <v>7.5314128187151122E-2</v>
      </c>
      <c r="AL477" s="18">
        <v>8.507747763614526E-2</v>
      </c>
      <c r="AM477" s="18">
        <v>6.6600350238510839E-2</v>
      </c>
      <c r="AN477" s="18">
        <v>0.1005296748403128</v>
      </c>
      <c r="AO477" s="18">
        <v>5.1532278406459797E-2</v>
      </c>
      <c r="AP477" s="18">
        <v>4.2077702609180478E-2</v>
      </c>
      <c r="AQ477" s="18">
        <v>6.268578221205201E-2</v>
      </c>
      <c r="AR477" s="18">
        <v>5.0092064768912037E-2</v>
      </c>
      <c r="AS477" s="18">
        <v>4.2073093575666853E-2</v>
      </c>
      <c r="AT477" s="18">
        <v>2.1577223238447359E-2</v>
      </c>
      <c r="AU477" s="18">
        <v>5.365893718838638E-2</v>
      </c>
      <c r="AV477" s="18">
        <v>4.6021711728617333E-2</v>
      </c>
      <c r="AX477" s="18">
        <v>7.0918924760274851E-2</v>
      </c>
      <c r="AY477" s="18">
        <v>9.3099622475437988E-2</v>
      </c>
      <c r="BA477" s="18">
        <v>7.443951964290782E-2</v>
      </c>
      <c r="BB477" s="18">
        <v>7.3775404503078623E-2</v>
      </c>
      <c r="BD477" s="18">
        <v>9.0668281765585571E-2</v>
      </c>
      <c r="BE477" s="18">
        <v>8.7393733146803571E-2</v>
      </c>
      <c r="BF477" s="18">
        <v>0.1032861495996836</v>
      </c>
      <c r="BG477" s="18">
        <v>5.3741348834023657E-2</v>
      </c>
      <c r="BH477" s="18">
        <v>4.0440829001854833E-2</v>
      </c>
      <c r="BI477" s="18">
        <v>1.917229444119754E-2</v>
      </c>
      <c r="BJ477" s="18">
        <v>6.7749701099793114E-2</v>
      </c>
      <c r="BL477" s="18">
        <v>6.3397517199375336E-2</v>
      </c>
      <c r="BM477" s="18">
        <v>6.6516335518225556E-2</v>
      </c>
      <c r="BN477" s="18">
        <v>4.9199563388370039E-2</v>
      </c>
      <c r="BO477" s="18">
        <v>5.7494986472764853E-2</v>
      </c>
      <c r="BP477" s="18">
        <v>8.7387242253587044E-2</v>
      </c>
      <c r="BQ477" s="18">
        <v>9.4354462097550246E-2</v>
      </c>
      <c r="BR477" s="18">
        <v>0.1083435548913414</v>
      </c>
      <c r="BS477" s="18">
        <v>9.6449320349656642E-2</v>
      </c>
      <c r="BU477" s="18">
        <v>5.8565682327326382E-2</v>
      </c>
      <c r="BV477" s="18">
        <v>7.0468601830010275E-2</v>
      </c>
      <c r="BW477" s="18">
        <v>3.6739309504341927E-2</v>
      </c>
      <c r="BX477" s="18">
        <v>0.1110027139096077</v>
      </c>
      <c r="BY477" s="18">
        <v>6.5533016373676006E-2</v>
      </c>
      <c r="BZ477" s="18">
        <v>0.15885212111856181</v>
      </c>
      <c r="CA477" s="18">
        <v>8.1196444915804911E-2</v>
      </c>
      <c r="CB477" s="18">
        <v>6.1158776221386942E-2</v>
      </c>
      <c r="CC477" s="18">
        <v>0.1248159918283068</v>
      </c>
    </row>
    <row r="478" spans="2:81" x14ac:dyDescent="0.35">
      <c r="B478" s="17" t="s">
        <v>165</v>
      </c>
      <c r="C478" s="18">
        <v>2.887918723438631E-2</v>
      </c>
      <c r="D478" s="18">
        <v>4.4730574946688827E-2</v>
      </c>
      <c r="E478" s="18">
        <v>2.8153992762288131E-2</v>
      </c>
      <c r="F478" s="18">
        <v>2.4343503881196941E-2</v>
      </c>
      <c r="G478" s="18">
        <v>3.4595272125225777E-2</v>
      </c>
      <c r="H478" s="18">
        <v>3.4552054147048407E-2</v>
      </c>
      <c r="I478" s="18">
        <v>1.8089619196235539E-2</v>
      </c>
      <c r="K478" s="18">
        <v>1.2212113889982539E-2</v>
      </c>
      <c r="L478" s="18">
        <v>4.4638828769196101E-2</v>
      </c>
      <c r="N478" s="18">
        <v>4.7807266097560128E-2</v>
      </c>
      <c r="O478" s="18">
        <v>4.6523328012247393E-2</v>
      </c>
      <c r="P478" s="18">
        <v>3.4374129646629593E-2</v>
      </c>
      <c r="Q478" s="18">
        <v>6.1371258377430141E-2</v>
      </c>
      <c r="R478" s="18">
        <v>1.8554562273498571E-2</v>
      </c>
      <c r="S478" s="18">
        <v>1.8329824230066651E-2</v>
      </c>
      <c r="T478" s="18">
        <v>3.6154967147993128E-2</v>
      </c>
      <c r="U478" s="18">
        <v>2.175729246057978E-2</v>
      </c>
      <c r="V478" s="18">
        <v>3.7304359093430058E-2</v>
      </c>
      <c r="W478" s="18">
        <v>9.4408212093240011E-3</v>
      </c>
      <c r="X478" s="18">
        <v>5.3424328724612002E-2</v>
      </c>
      <c r="Y478" s="18">
        <v>7.2512300365693413E-3</v>
      </c>
      <c r="AA478" s="18">
        <v>1.7168503945466991E-2</v>
      </c>
      <c r="AB478" s="18">
        <v>2.1571330833868169E-2</v>
      </c>
      <c r="AC478" s="18">
        <v>2.4936579102752088E-2</v>
      </c>
      <c r="AD478" s="18">
        <v>5.27788580216366E-2</v>
      </c>
      <c r="AF478" s="18">
        <v>3.5193957097596158E-2</v>
      </c>
      <c r="AG478" s="18">
        <v>4.4452548419680653E-2</v>
      </c>
      <c r="AH478" s="18">
        <v>5.0944842696108779E-2</v>
      </c>
      <c r="AI478" s="18">
        <v>6.6000568081008945E-2</v>
      </c>
      <c r="AJ478" s="18">
        <v>3.7519627977602318E-2</v>
      </c>
      <c r="AK478" s="18">
        <v>4.7033607871923733E-2</v>
      </c>
      <c r="AL478" s="18">
        <v>3.7368892691314909E-2</v>
      </c>
      <c r="AM478" s="18">
        <v>1.598940263796203E-2</v>
      </c>
      <c r="AN478" s="18">
        <v>5.757219419985099E-2</v>
      </c>
      <c r="AO478" s="18">
        <v>0</v>
      </c>
      <c r="AP478" s="18">
        <v>5.2617952393770526E-3</v>
      </c>
      <c r="AQ478" s="18">
        <v>8.9341058336544956E-3</v>
      </c>
      <c r="AR478" s="18">
        <v>1.234827897750434E-2</v>
      </c>
      <c r="AS478" s="18">
        <v>0</v>
      </c>
      <c r="AT478" s="18">
        <v>1.9845009841387699E-2</v>
      </c>
      <c r="AU478" s="18">
        <v>1.6037608945729021E-2</v>
      </c>
      <c r="AV478" s="18">
        <v>0</v>
      </c>
      <c r="AX478" s="18">
        <v>2.752730987092734E-2</v>
      </c>
      <c r="AY478" s="18">
        <v>3.3440107931693767E-2</v>
      </c>
      <c r="BA478" s="18">
        <v>2.59921986674801E-2</v>
      </c>
      <c r="BB478" s="18">
        <v>3.4235524504049569E-2</v>
      </c>
      <c r="BD478" s="18">
        <v>4.8743861928859919E-2</v>
      </c>
      <c r="BE478" s="18">
        <v>3.7263168101504818E-2</v>
      </c>
      <c r="BF478" s="18">
        <v>8.5776044047534312E-3</v>
      </c>
      <c r="BG478" s="18">
        <v>1.386021149468831E-2</v>
      </c>
      <c r="BH478" s="18">
        <v>1.760961480944365E-2</v>
      </c>
      <c r="BI478" s="18">
        <v>4.1953953603575768E-2</v>
      </c>
      <c r="BJ478" s="18">
        <v>2.7017217170920569E-2</v>
      </c>
      <c r="BL478" s="18">
        <v>1.613348365476059E-2</v>
      </c>
      <c r="BM478" s="18">
        <v>1.6232249550639611E-2</v>
      </c>
      <c r="BN478" s="18">
        <v>4.4458976775713123E-2</v>
      </c>
      <c r="BO478" s="18">
        <v>2.7286106634972541E-2</v>
      </c>
      <c r="BP478" s="18">
        <v>3.0119573141376269E-2</v>
      </c>
      <c r="BQ478" s="18">
        <v>6.7718336128605811E-2</v>
      </c>
      <c r="BR478" s="18">
        <v>3.5875218624051117E-2</v>
      </c>
      <c r="BS478" s="18">
        <v>5.1027669471611581E-2</v>
      </c>
      <c r="BU478" s="18">
        <v>1.111209891485096E-2</v>
      </c>
      <c r="BV478" s="18">
        <v>1.510613306787134E-2</v>
      </c>
      <c r="BW478" s="18">
        <v>4.2779272644306851E-2</v>
      </c>
      <c r="BX478" s="18">
        <v>2.2571510588293469E-2</v>
      </c>
      <c r="BY478" s="18">
        <v>2.1284919731198039E-2</v>
      </c>
      <c r="BZ478" s="18">
        <v>7.305152514411635E-2</v>
      </c>
      <c r="CA478" s="18">
        <v>5.8043188820471443E-2</v>
      </c>
      <c r="CB478" s="18">
        <v>5.6192530277003931E-2</v>
      </c>
      <c r="CC478" s="18">
        <v>6.0154678279435388E-2</v>
      </c>
    </row>
    <row r="479" spans="2:81" x14ac:dyDescent="0.35">
      <c r="B479" s="17" t="s">
        <v>151</v>
      </c>
      <c r="C479" s="18">
        <v>5.7683788223441633E-2</v>
      </c>
      <c r="D479" s="18">
        <v>3.1862898927322178E-2</v>
      </c>
      <c r="E479" s="18">
        <v>3.7620083619572052E-2</v>
      </c>
      <c r="F479" s="18">
        <v>5.5927291973393869E-2</v>
      </c>
      <c r="G479" s="18">
        <v>5.9899470701024207E-2</v>
      </c>
      <c r="H479" s="18">
        <v>5.8898790066047903E-2</v>
      </c>
      <c r="I479" s="18">
        <v>8.2362643479390318E-2</v>
      </c>
      <c r="K479" s="18">
        <v>4.9138297291665391E-2</v>
      </c>
      <c r="L479" s="18">
        <v>6.5083734102637125E-2</v>
      </c>
      <c r="N479" s="18">
        <v>5.3767210369205683E-2</v>
      </c>
      <c r="O479" s="18">
        <v>3.4331372846336673E-2</v>
      </c>
      <c r="P479" s="18">
        <v>5.3021033345367612E-2</v>
      </c>
      <c r="Q479" s="18">
        <v>0.1015174440899267</v>
      </c>
      <c r="R479" s="18">
        <v>6.6308094289301095E-2</v>
      </c>
      <c r="S479" s="18">
        <v>5.9513915770962912E-2</v>
      </c>
      <c r="T479" s="18">
        <v>7.3034518109319671E-2</v>
      </c>
      <c r="U479" s="18">
        <v>4.2561802136206202E-2</v>
      </c>
      <c r="V479" s="18">
        <v>2.077911466822183E-2</v>
      </c>
      <c r="W479" s="18">
        <v>8.7210323392430553E-2</v>
      </c>
      <c r="X479" s="18">
        <v>7.7858410200328562E-2</v>
      </c>
      <c r="Y479" s="18">
        <v>3.08055033595717E-2</v>
      </c>
      <c r="AA479" s="18">
        <v>3.4828958574249017E-2</v>
      </c>
      <c r="AB479" s="18">
        <v>6.160868427431386E-2</v>
      </c>
      <c r="AC479" s="18">
        <v>5.5816546189698342E-2</v>
      </c>
      <c r="AD479" s="18">
        <v>8.0306730852699765E-2</v>
      </c>
      <c r="AF479" s="18">
        <v>0.1125290580141569</v>
      </c>
      <c r="AG479" s="18">
        <v>0.10214688262114149</v>
      </c>
      <c r="AH479" s="18">
        <v>2.7468769923370408E-2</v>
      </c>
      <c r="AI479" s="18">
        <v>8.4341973826793315E-2</v>
      </c>
      <c r="AJ479" s="18">
        <v>5.3179117639383003E-2</v>
      </c>
      <c r="AK479" s="18">
        <v>7.6517069174609181E-2</v>
      </c>
      <c r="AL479" s="18">
        <v>6.1718955608477559E-2</v>
      </c>
      <c r="AM479" s="18">
        <v>2.278036293973797E-2</v>
      </c>
      <c r="AN479" s="18">
        <v>3.9958151724460593E-2</v>
      </c>
      <c r="AO479" s="18">
        <v>4.0182302013161197E-2</v>
      </c>
      <c r="AP479" s="18">
        <v>5.9846763463164789E-2</v>
      </c>
      <c r="AQ479" s="18">
        <v>3.6612413592301621E-2</v>
      </c>
      <c r="AR479" s="18">
        <v>2.484984741167192E-2</v>
      </c>
      <c r="AS479" s="18">
        <v>4.2729153274739223E-2</v>
      </c>
      <c r="AT479" s="18">
        <v>3.0019392259346401E-2</v>
      </c>
      <c r="AU479" s="18">
        <v>1.556506378850551E-2</v>
      </c>
      <c r="AV479" s="18">
        <v>0.23848735640700211</v>
      </c>
      <c r="AX479" s="18">
        <v>6.1590543833482753E-2</v>
      </c>
      <c r="AY479" s="18">
        <v>3.1887563100871083E-2</v>
      </c>
      <c r="BA479" s="18">
        <v>5.7708470044517353E-2</v>
      </c>
      <c r="BB479" s="18">
        <v>5.7637995122760022E-2</v>
      </c>
      <c r="BD479" s="18">
        <v>6.20066828313681E-2</v>
      </c>
      <c r="BE479" s="18">
        <v>6.7219841305807077E-2</v>
      </c>
      <c r="BF479" s="18">
        <v>7.7688747923160953E-2</v>
      </c>
      <c r="BG479" s="18">
        <v>3.5983915378411523E-2</v>
      </c>
      <c r="BH479" s="18">
        <v>2.6564624909215E-2</v>
      </c>
      <c r="BI479" s="18">
        <v>6.2200346786595168E-2</v>
      </c>
      <c r="BJ479" s="18">
        <v>0.14964228405917249</v>
      </c>
      <c r="BL479" s="18">
        <v>3.9594271325582277E-2</v>
      </c>
      <c r="BM479" s="18">
        <v>3.633080597730691E-2</v>
      </c>
      <c r="BN479" s="18">
        <v>5.936295721069703E-2</v>
      </c>
      <c r="BO479" s="18">
        <v>4.6461450122252883E-2</v>
      </c>
      <c r="BP479" s="18">
        <v>4.1650837552263863E-2</v>
      </c>
      <c r="BQ479" s="18">
        <v>5.864389793339278E-2</v>
      </c>
      <c r="BR479" s="18">
        <v>0.32768057667256018</v>
      </c>
      <c r="BS479" s="18">
        <v>9.0329394837895552E-2</v>
      </c>
      <c r="BU479" s="18">
        <v>2.8788350624387799E-2</v>
      </c>
      <c r="BV479" s="18">
        <v>3.5269582527365471E-2</v>
      </c>
      <c r="BW479" s="18">
        <v>7.7349091115082522E-2</v>
      </c>
      <c r="BX479" s="18">
        <v>3.8504877574030517E-2</v>
      </c>
      <c r="BY479" s="18">
        <v>4.0558922058025033E-2</v>
      </c>
      <c r="BZ479" s="18">
        <v>7.4055928526111314E-2</v>
      </c>
      <c r="CA479" s="18">
        <v>0.1074563914165358</v>
      </c>
      <c r="CB479" s="18">
        <v>0.18855003586938651</v>
      </c>
      <c r="CC479" s="18">
        <v>4.4458215303983049E-2</v>
      </c>
    </row>
    <row r="480" spans="2:81" x14ac:dyDescent="0.35">
      <c r="B480" s="14" t="s">
        <v>117</v>
      </c>
      <c r="C480" s="18">
        <v>0.36641486176623389</v>
      </c>
      <c r="D480" s="18">
        <v>0.43324260476327803</v>
      </c>
      <c r="E480" s="18">
        <v>0.51955967396818847</v>
      </c>
      <c r="F480" s="18">
        <v>0.45708336465440003</v>
      </c>
      <c r="G480" s="18">
        <v>0.29430950130224087</v>
      </c>
      <c r="H480" s="18">
        <v>0.26930674887944961</v>
      </c>
      <c r="I480" s="18">
        <v>0.27574719216150462</v>
      </c>
      <c r="K480" s="18">
        <v>0.4040837181694939</v>
      </c>
      <c r="L480" s="18">
        <v>0.32982625699109008</v>
      </c>
      <c r="N480" s="18">
        <v>0.30678830603097762</v>
      </c>
      <c r="O480" s="18">
        <v>0.27196027466578149</v>
      </c>
      <c r="P480" s="18">
        <v>0.2268262002501823</v>
      </c>
      <c r="Q480" s="18">
        <v>0.29170296350045422</v>
      </c>
      <c r="R480" s="18">
        <v>0.40189527805258179</v>
      </c>
      <c r="S480" s="18">
        <v>0.35908943212361871</v>
      </c>
      <c r="T480" s="18">
        <v>0.34034797363808578</v>
      </c>
      <c r="U480" s="18">
        <v>0.42929816900420298</v>
      </c>
      <c r="V480" s="18">
        <v>0.48070216601972587</v>
      </c>
      <c r="W480" s="18">
        <v>0.35208656175443509</v>
      </c>
      <c r="X480" s="18">
        <v>0.34924757649955279</v>
      </c>
      <c r="Y480" s="18">
        <v>0.35242949312472233</v>
      </c>
      <c r="AA480" s="18">
        <v>0.42952472559718352</v>
      </c>
      <c r="AB480" s="18">
        <v>0.33037270501846711</v>
      </c>
      <c r="AC480" s="18">
        <v>0.36358410824596321</v>
      </c>
      <c r="AD480" s="18">
        <v>0.33783187559663919</v>
      </c>
      <c r="AF480" s="18">
        <v>0.4615838163039655</v>
      </c>
      <c r="AG480" s="18">
        <v>0.38255269387793922</v>
      </c>
      <c r="AH480" s="18">
        <v>0.32845843243552281</v>
      </c>
      <c r="AI480" s="18">
        <v>0.35146305299132058</v>
      </c>
      <c r="AJ480" s="18">
        <v>0.29568653394325572</v>
      </c>
      <c r="AK480" s="18">
        <v>0.32434332492331619</v>
      </c>
      <c r="AL480" s="18">
        <v>0.31375772500184912</v>
      </c>
      <c r="AM480" s="18">
        <v>0.35552851500927729</v>
      </c>
      <c r="AN480" s="18">
        <v>0.27864910625793049</v>
      </c>
      <c r="AO480" s="18">
        <v>0.39562985463334388</v>
      </c>
      <c r="AP480" s="18">
        <v>0.35928806563738391</v>
      </c>
      <c r="AQ480" s="18">
        <v>0.38951548318738022</v>
      </c>
      <c r="AR480" s="18">
        <v>0.45848741303684631</v>
      </c>
      <c r="AS480" s="18">
        <v>0.42610119193181661</v>
      </c>
      <c r="AT480" s="18">
        <v>0.51666368129055784</v>
      </c>
      <c r="AU480" s="18">
        <v>0.63418967593017572</v>
      </c>
      <c r="AV480" s="18">
        <v>0.1880690900037949</v>
      </c>
      <c r="AX480" s="18">
        <v>0.3351771123330739</v>
      </c>
      <c r="AY480" s="18">
        <v>0.52602132578076344</v>
      </c>
      <c r="BA480" s="18">
        <v>0.38638291467891012</v>
      </c>
      <c r="BB480" s="18">
        <v>0.32936739048601638</v>
      </c>
      <c r="BD480" s="18">
        <v>0.29594449389511029</v>
      </c>
      <c r="BE480" s="18">
        <v>0.33484185099302738</v>
      </c>
      <c r="BF480" s="18">
        <v>0.28871585365464159</v>
      </c>
      <c r="BG480" s="18">
        <v>0.43712326192447071</v>
      </c>
      <c r="BH480" s="18">
        <v>0.49026943170107429</v>
      </c>
      <c r="BI480" s="18">
        <v>0.56490033438510667</v>
      </c>
      <c r="BJ480" s="18">
        <v>0.29043136601559288</v>
      </c>
      <c r="BL480" s="18">
        <v>0.37057869355293949</v>
      </c>
      <c r="BM480" s="18">
        <v>0.45327362022214329</v>
      </c>
      <c r="BN480" s="18">
        <v>0.32616554890061061</v>
      </c>
      <c r="BO480" s="18">
        <v>0.2983925302313688</v>
      </c>
      <c r="BP480" s="18">
        <v>0.35449896564065941</v>
      </c>
      <c r="BQ480" s="18">
        <v>0.21202568835559041</v>
      </c>
      <c r="BR480" s="18">
        <v>0.22232380241386859</v>
      </c>
      <c r="BS480" s="18">
        <v>0.29387915995444208</v>
      </c>
      <c r="BU480" s="18">
        <v>0.38389699067769673</v>
      </c>
      <c r="BV480" s="18">
        <v>0.4426228334935608</v>
      </c>
      <c r="BW480" s="18">
        <v>0.39025611019444778</v>
      </c>
      <c r="BX480" s="18">
        <v>0.29444984391726797</v>
      </c>
      <c r="BY480" s="18">
        <v>0.38188902667122682</v>
      </c>
      <c r="BZ480" s="18">
        <v>0.20221293568686921</v>
      </c>
      <c r="CA480" s="18">
        <v>0.31394412325653859</v>
      </c>
      <c r="CB480" s="18">
        <v>0.28901771506664492</v>
      </c>
      <c r="CC480" s="18">
        <v>0.2595760271795744</v>
      </c>
    </row>
    <row r="481" spans="2:81" x14ac:dyDescent="0.35">
      <c r="B481" s="14" t="s">
        <v>118</v>
      </c>
      <c r="C481" s="18">
        <v>0.1030861195874298</v>
      </c>
      <c r="D481" s="18">
        <v>0.1786412144331615</v>
      </c>
      <c r="E481" s="18">
        <v>9.5090108816671376E-2</v>
      </c>
      <c r="F481" s="18">
        <v>9.3980348293573684E-2</v>
      </c>
      <c r="G481" s="18">
        <v>0.1074428967985961</v>
      </c>
      <c r="H481" s="18">
        <v>0.1201829301559694</v>
      </c>
      <c r="I481" s="18">
        <v>6.7462029172164401E-2</v>
      </c>
      <c r="K481" s="18">
        <v>6.8392486324476712E-2</v>
      </c>
      <c r="L481" s="18">
        <v>0.1361032073605454</v>
      </c>
      <c r="N481" s="18">
        <v>0.11428648855111739</v>
      </c>
      <c r="O481" s="18">
        <v>0.18632051310830089</v>
      </c>
      <c r="P481" s="18">
        <v>0.1168108883343805</v>
      </c>
      <c r="Q481" s="18">
        <v>0.17634767680014221</v>
      </c>
      <c r="R481" s="18">
        <v>8.8320065801370279E-2</v>
      </c>
      <c r="S481" s="18">
        <v>8.7548078719403608E-2</v>
      </c>
      <c r="T481" s="18">
        <v>0.1093416765782088</v>
      </c>
      <c r="U481" s="18">
        <v>0.1299450363894411</v>
      </c>
      <c r="V481" s="18">
        <v>0.11431779819270931</v>
      </c>
      <c r="W481" s="18">
        <v>7.6216148957734486E-2</v>
      </c>
      <c r="X481" s="18">
        <v>9.4114382793506979E-2</v>
      </c>
      <c r="Y481" s="18">
        <v>6.4291101393316258E-2</v>
      </c>
      <c r="AA481" s="18">
        <v>5.7421782076952053E-2</v>
      </c>
      <c r="AB481" s="18">
        <v>9.2943701671227091E-2</v>
      </c>
      <c r="AC481" s="18">
        <v>0.10122580978348281</v>
      </c>
      <c r="AD481" s="18">
        <v>0.1638323813732637</v>
      </c>
      <c r="AF481" s="18">
        <v>0.1928653415031954</v>
      </c>
      <c r="AG481" s="18">
        <v>0.12868811564049951</v>
      </c>
      <c r="AH481" s="18">
        <v>0.19633526298693391</v>
      </c>
      <c r="AI481" s="18">
        <v>0.12756075139792389</v>
      </c>
      <c r="AJ481" s="18">
        <v>0.15002584331946231</v>
      </c>
      <c r="AK481" s="18">
        <v>0.1223477360590749</v>
      </c>
      <c r="AL481" s="18">
        <v>0.1224463703274602</v>
      </c>
      <c r="AM481" s="18">
        <v>8.2589752876472869E-2</v>
      </c>
      <c r="AN481" s="18">
        <v>0.15810186904016379</v>
      </c>
      <c r="AO481" s="18">
        <v>5.1532278406459797E-2</v>
      </c>
      <c r="AP481" s="18">
        <v>4.7339497848557531E-2</v>
      </c>
      <c r="AQ481" s="18">
        <v>7.1619888045706501E-2</v>
      </c>
      <c r="AR481" s="18">
        <v>6.2440343746416382E-2</v>
      </c>
      <c r="AS481" s="18">
        <v>4.2073093575666853E-2</v>
      </c>
      <c r="AT481" s="18">
        <v>4.1422233079835058E-2</v>
      </c>
      <c r="AU481" s="18">
        <v>6.9696546134115411E-2</v>
      </c>
      <c r="AV481" s="18">
        <v>4.6021711728617333E-2</v>
      </c>
      <c r="AX481" s="18">
        <v>9.8446234631202195E-2</v>
      </c>
      <c r="AY481" s="18">
        <v>0.12653973040713179</v>
      </c>
      <c r="BA481" s="18">
        <v>0.1004317183103879</v>
      </c>
      <c r="BB481" s="18">
        <v>0.10801092900712821</v>
      </c>
      <c r="BD481" s="18">
        <v>0.13941214369444549</v>
      </c>
      <c r="BE481" s="18">
        <v>0.1246569012483084</v>
      </c>
      <c r="BF481" s="18">
        <v>0.111863754004437</v>
      </c>
      <c r="BG481" s="18">
        <v>6.7601560328711965E-2</v>
      </c>
      <c r="BH481" s="18">
        <v>5.8050443811298487E-2</v>
      </c>
      <c r="BI481" s="18">
        <v>6.1126248044773318E-2</v>
      </c>
      <c r="BJ481" s="18">
        <v>9.4766918270713679E-2</v>
      </c>
      <c r="BL481" s="18">
        <v>7.9531000854135933E-2</v>
      </c>
      <c r="BM481" s="18">
        <v>8.2748585068865177E-2</v>
      </c>
      <c r="BN481" s="18">
        <v>9.3658540164083162E-2</v>
      </c>
      <c r="BO481" s="18">
        <v>8.4781093107737404E-2</v>
      </c>
      <c r="BP481" s="18">
        <v>0.1175068153949633</v>
      </c>
      <c r="BQ481" s="18">
        <v>0.16207279822615611</v>
      </c>
      <c r="BR481" s="18">
        <v>0.14421877351539261</v>
      </c>
      <c r="BS481" s="18">
        <v>0.1474769898212682</v>
      </c>
      <c r="BU481" s="18">
        <v>6.9677781242177342E-2</v>
      </c>
      <c r="BV481" s="18">
        <v>8.5574734897881616E-2</v>
      </c>
      <c r="BW481" s="18">
        <v>7.9518582148648778E-2</v>
      </c>
      <c r="BX481" s="18">
        <v>0.13357422449790121</v>
      </c>
      <c r="BY481" s="18">
        <v>8.6817936104874038E-2</v>
      </c>
      <c r="BZ481" s="18">
        <v>0.2319036462626782</v>
      </c>
      <c r="CA481" s="18">
        <v>0.13923963373627629</v>
      </c>
      <c r="CB481" s="18">
        <v>0.1173513064983909</v>
      </c>
      <c r="CC481" s="18">
        <v>0.18497067010774221</v>
      </c>
    </row>
    <row r="483" spans="2:81" ht="72.5" x14ac:dyDescent="0.35">
      <c r="B483" s="14" t="s">
        <v>166</v>
      </c>
    </row>
    <row r="484" spans="2:81" x14ac:dyDescent="0.35">
      <c r="B484" s="15" t="s">
        <v>17</v>
      </c>
    </row>
    <row r="485" spans="2:81" x14ac:dyDescent="0.35">
      <c r="B485" s="11" t="s">
        <v>95</v>
      </c>
      <c r="C485" s="16">
        <v>1906</v>
      </c>
      <c r="D485" s="16">
        <v>245</v>
      </c>
      <c r="E485" s="16">
        <v>322</v>
      </c>
      <c r="F485" s="16">
        <v>330</v>
      </c>
      <c r="G485" s="16">
        <v>336</v>
      </c>
      <c r="H485" s="16">
        <v>276</v>
      </c>
      <c r="I485" s="16">
        <v>397</v>
      </c>
      <c r="K485" s="16">
        <v>942</v>
      </c>
      <c r="L485" s="16">
        <v>959</v>
      </c>
      <c r="N485" s="16">
        <v>158</v>
      </c>
      <c r="O485" s="16">
        <v>63</v>
      </c>
      <c r="P485" s="16">
        <v>96</v>
      </c>
      <c r="Q485" s="16">
        <v>78</v>
      </c>
      <c r="R485" s="16">
        <v>211</v>
      </c>
      <c r="S485" s="16">
        <v>156</v>
      </c>
      <c r="T485" s="16">
        <v>138</v>
      </c>
      <c r="U485" s="16">
        <v>178</v>
      </c>
      <c r="V485" s="16">
        <v>270</v>
      </c>
      <c r="W485" s="16">
        <v>232</v>
      </c>
      <c r="X485" s="16">
        <v>160</v>
      </c>
      <c r="Y485" s="16">
        <v>166</v>
      </c>
      <c r="AA485" s="16">
        <v>527</v>
      </c>
      <c r="AB485" s="16">
        <v>481</v>
      </c>
      <c r="AC485" s="16">
        <v>429</v>
      </c>
      <c r="AD485" s="16">
        <v>463</v>
      </c>
      <c r="AF485" s="16">
        <v>27</v>
      </c>
      <c r="AG485" s="16">
        <v>98</v>
      </c>
      <c r="AH485" s="16">
        <v>113</v>
      </c>
      <c r="AI485" s="16">
        <v>112</v>
      </c>
      <c r="AJ485" s="16">
        <v>174</v>
      </c>
      <c r="AK485" s="16">
        <v>207</v>
      </c>
      <c r="AL485" s="16">
        <v>170</v>
      </c>
      <c r="AM485" s="16">
        <v>133</v>
      </c>
      <c r="AN485" s="16">
        <v>100</v>
      </c>
      <c r="AO485" s="16">
        <v>131</v>
      </c>
      <c r="AP485" s="16">
        <v>193</v>
      </c>
      <c r="AQ485" s="16">
        <v>93</v>
      </c>
      <c r="AR485" s="16">
        <v>79</v>
      </c>
      <c r="AS485" s="16">
        <v>47</v>
      </c>
      <c r="AT485" s="16">
        <v>48</v>
      </c>
      <c r="AU485" s="16">
        <v>122</v>
      </c>
      <c r="AV485" s="16">
        <v>59</v>
      </c>
      <c r="AX485" s="16">
        <v>1557</v>
      </c>
      <c r="AY485" s="16">
        <v>338</v>
      </c>
      <c r="BA485" s="16">
        <v>1221</v>
      </c>
      <c r="BB485" s="16">
        <v>685</v>
      </c>
      <c r="BD485" s="16">
        <v>474</v>
      </c>
      <c r="BE485" s="16">
        <v>416</v>
      </c>
      <c r="BF485" s="16">
        <v>224</v>
      </c>
      <c r="BG485" s="16">
        <v>439</v>
      </c>
      <c r="BH485" s="16">
        <v>242</v>
      </c>
      <c r="BI485" s="16">
        <v>51</v>
      </c>
      <c r="BJ485" s="16">
        <v>60</v>
      </c>
      <c r="BL485" s="16">
        <v>334</v>
      </c>
      <c r="BM485" s="16">
        <v>619</v>
      </c>
      <c r="BN485" s="16">
        <v>136</v>
      </c>
      <c r="BO485" s="16">
        <v>105</v>
      </c>
      <c r="BP485" s="16">
        <v>257</v>
      </c>
      <c r="BQ485" s="16">
        <v>42</v>
      </c>
      <c r="BR485" s="16">
        <v>49</v>
      </c>
      <c r="BS485" s="16">
        <v>364</v>
      </c>
      <c r="BU485" s="16">
        <v>279</v>
      </c>
      <c r="BV485" s="16">
        <v>479</v>
      </c>
      <c r="BW485" s="16">
        <v>122</v>
      </c>
      <c r="BX485" s="16">
        <v>151</v>
      </c>
      <c r="BY485" s="16">
        <v>421</v>
      </c>
      <c r="BZ485" s="16">
        <v>64</v>
      </c>
      <c r="CA485" s="16">
        <v>123</v>
      </c>
      <c r="CB485" s="16">
        <v>156</v>
      </c>
      <c r="CC485" s="16">
        <v>111</v>
      </c>
    </row>
    <row r="486" spans="2:81" x14ac:dyDescent="0.35">
      <c r="B486" s="12" t="s">
        <v>96</v>
      </c>
      <c r="C486" s="16">
        <v>1910</v>
      </c>
      <c r="D486" s="16">
        <v>202</v>
      </c>
      <c r="E486" s="16">
        <v>325</v>
      </c>
      <c r="F486" s="16">
        <v>324</v>
      </c>
      <c r="G486" s="16">
        <v>294</v>
      </c>
      <c r="H486" s="16">
        <v>309</v>
      </c>
      <c r="I486" s="16">
        <v>457</v>
      </c>
      <c r="K486" s="16">
        <v>921</v>
      </c>
      <c r="L486" s="16">
        <v>983</v>
      </c>
      <c r="N486" s="16">
        <v>157</v>
      </c>
      <c r="O486" s="16">
        <v>52</v>
      </c>
      <c r="P486" s="16">
        <v>89</v>
      </c>
      <c r="Q486" s="16">
        <v>77</v>
      </c>
      <c r="R486" s="16">
        <v>212</v>
      </c>
      <c r="S486" s="16">
        <v>155</v>
      </c>
      <c r="T486" s="16">
        <v>140</v>
      </c>
      <c r="U486" s="16">
        <v>167</v>
      </c>
      <c r="V486" s="16">
        <v>248</v>
      </c>
      <c r="W486" s="16">
        <v>264</v>
      </c>
      <c r="X486" s="16">
        <v>165</v>
      </c>
      <c r="Y486" s="16">
        <v>180</v>
      </c>
      <c r="AA486" s="16">
        <v>514</v>
      </c>
      <c r="AB486" s="16">
        <v>496</v>
      </c>
      <c r="AC486" s="16">
        <v>419</v>
      </c>
      <c r="AD486" s="16">
        <v>477</v>
      </c>
      <c r="AF486" s="16">
        <v>25</v>
      </c>
      <c r="AG486" s="16">
        <v>96</v>
      </c>
      <c r="AH486" s="16">
        <v>115</v>
      </c>
      <c r="AI486" s="16">
        <v>117</v>
      </c>
      <c r="AJ486" s="16">
        <v>175</v>
      </c>
      <c r="AK486" s="16">
        <v>213</v>
      </c>
      <c r="AL486" s="16">
        <v>169</v>
      </c>
      <c r="AM486" s="16">
        <v>134</v>
      </c>
      <c r="AN486" s="16">
        <v>99</v>
      </c>
      <c r="AO486" s="16">
        <v>131</v>
      </c>
      <c r="AP486" s="16">
        <v>193</v>
      </c>
      <c r="AQ486" s="16">
        <v>94</v>
      </c>
      <c r="AR486" s="16">
        <v>79</v>
      </c>
      <c r="AS486" s="16">
        <v>46</v>
      </c>
      <c r="AT486" s="16">
        <v>46</v>
      </c>
      <c r="AU486" s="16">
        <v>118</v>
      </c>
      <c r="AV486" s="16">
        <v>59</v>
      </c>
      <c r="AX486" s="16">
        <v>1583</v>
      </c>
      <c r="AY486" s="16">
        <v>316</v>
      </c>
      <c r="BA486" s="16">
        <v>1241</v>
      </c>
      <c r="BB486" s="16">
        <v>669</v>
      </c>
      <c r="BD486" s="16">
        <v>490</v>
      </c>
      <c r="BE486" s="16">
        <v>410</v>
      </c>
      <c r="BF486" s="16">
        <v>226</v>
      </c>
      <c r="BG486" s="16">
        <v>430</v>
      </c>
      <c r="BH486" s="16">
        <v>237</v>
      </c>
      <c r="BI486" s="16">
        <v>51</v>
      </c>
      <c r="BJ486" s="16">
        <v>65</v>
      </c>
      <c r="BL486" s="16">
        <v>349</v>
      </c>
      <c r="BM486" s="16">
        <v>614</v>
      </c>
      <c r="BN486" s="16">
        <v>143</v>
      </c>
      <c r="BO486" s="16">
        <v>101</v>
      </c>
      <c r="BP486" s="16">
        <v>257</v>
      </c>
      <c r="BQ486" s="16">
        <v>42</v>
      </c>
      <c r="BR486" s="16">
        <v>47</v>
      </c>
      <c r="BS486" s="16">
        <v>356</v>
      </c>
      <c r="BU486" s="16">
        <v>288</v>
      </c>
      <c r="BV486" s="16">
        <v>472</v>
      </c>
      <c r="BW486" s="16">
        <v>126</v>
      </c>
      <c r="BX486" s="16">
        <v>142</v>
      </c>
      <c r="BY486" s="16">
        <v>432</v>
      </c>
      <c r="BZ486" s="16">
        <v>64</v>
      </c>
      <c r="CA486" s="16">
        <v>123</v>
      </c>
      <c r="CB486" s="16">
        <v>159</v>
      </c>
      <c r="CC486" s="16">
        <v>106</v>
      </c>
    </row>
    <row r="487" spans="2:81" ht="29" x14ac:dyDescent="0.35">
      <c r="B487" s="17" t="s">
        <v>167</v>
      </c>
      <c r="C487" s="18">
        <v>0.1130564244085539</v>
      </c>
      <c r="D487" s="18">
        <v>5.8132698681763767E-2</v>
      </c>
      <c r="E487" s="18">
        <v>0.1109848636169251</v>
      </c>
      <c r="F487" s="18">
        <v>0.1296715480291335</v>
      </c>
      <c r="G487" s="18">
        <v>8.845163209168172E-2</v>
      </c>
      <c r="H487" s="18">
        <v>9.9145889826741732E-2</v>
      </c>
      <c r="I487" s="18">
        <v>0.15226543864792921</v>
      </c>
      <c r="K487" s="18">
        <v>0.1078439184910288</v>
      </c>
      <c r="L487" s="18">
        <v>0.1184991462954382</v>
      </c>
      <c r="N487" s="18">
        <v>0.1229680643686087</v>
      </c>
      <c r="O487" s="18">
        <v>5.5059310504036021E-2</v>
      </c>
      <c r="P487" s="18">
        <v>0.1185718370592322</v>
      </c>
      <c r="Q487" s="18">
        <v>0.14832957147889431</v>
      </c>
      <c r="R487" s="18">
        <v>0.11703832348311929</v>
      </c>
      <c r="S487" s="18">
        <v>0.13803005642168351</v>
      </c>
      <c r="T487" s="18">
        <v>0.12790396258195519</v>
      </c>
      <c r="U487" s="18">
        <v>7.0284580711224162E-2</v>
      </c>
      <c r="V487" s="18">
        <v>0.1035200039405984</v>
      </c>
      <c r="W487" s="18">
        <v>0.1016207846850822</v>
      </c>
      <c r="X487" s="18">
        <v>0.1197925146800569</v>
      </c>
      <c r="Y487" s="18">
        <v>0.12902664882772569</v>
      </c>
      <c r="AA487" s="18">
        <v>9.9475257264028977E-2</v>
      </c>
      <c r="AB487" s="18">
        <v>0.1235084992929904</v>
      </c>
      <c r="AC487" s="18">
        <v>9.9821385368245655E-2</v>
      </c>
      <c r="AD487" s="18">
        <v>0.12675902933251171</v>
      </c>
      <c r="AF487" s="18">
        <v>8.0870106107759895E-2</v>
      </c>
      <c r="AG487" s="18">
        <v>0.2009965356061631</v>
      </c>
      <c r="AH487" s="18">
        <v>8.0127539021291869E-2</v>
      </c>
      <c r="AI487" s="18">
        <v>0.13600122392371131</v>
      </c>
      <c r="AJ487" s="18">
        <v>0.10218305749475649</v>
      </c>
      <c r="AK487" s="18">
        <v>0.14852205612706079</v>
      </c>
      <c r="AL487" s="18">
        <v>0.11002848821073261</v>
      </c>
      <c r="AM487" s="18">
        <v>0.1077648392298126</v>
      </c>
      <c r="AN487" s="18">
        <v>8.7851286028356249E-2</v>
      </c>
      <c r="AO487" s="18">
        <v>0.1146278133129994</v>
      </c>
      <c r="AP487" s="18">
        <v>9.8487251233513873E-2</v>
      </c>
      <c r="AQ487" s="18">
        <v>0.1134910103726719</v>
      </c>
      <c r="AR487" s="18">
        <v>0.13799137680403689</v>
      </c>
      <c r="AS487" s="18">
        <v>0.1505691913092832</v>
      </c>
      <c r="AT487" s="18">
        <v>4.6129386327238238E-2</v>
      </c>
      <c r="AU487" s="18">
        <v>9.5639473429919505E-2</v>
      </c>
      <c r="AV487" s="18">
        <v>3.7000820488991018E-2</v>
      </c>
      <c r="AX487" s="18">
        <v>0.1197112588522769</v>
      </c>
      <c r="AY487" s="18">
        <v>8.3501112470999866E-2</v>
      </c>
      <c r="BA487" s="18">
        <v>0.1178869156814399</v>
      </c>
      <c r="BB487" s="18">
        <v>0.10409423427994199</v>
      </c>
      <c r="BD487" s="18">
        <v>0.1224197743294953</v>
      </c>
      <c r="BE487" s="18">
        <v>0.131908880951146</v>
      </c>
      <c r="BF487" s="18">
        <v>0.1106420132070042</v>
      </c>
      <c r="BG487" s="18">
        <v>9.6287052407331597E-2</v>
      </c>
      <c r="BH487" s="18">
        <v>0.1032993957708251</v>
      </c>
      <c r="BI487" s="18">
        <v>0.1061046061489347</v>
      </c>
      <c r="BJ487" s="18">
        <v>8.3790327897118738E-2</v>
      </c>
      <c r="BL487" s="18">
        <v>0.12701477981776471</v>
      </c>
      <c r="BM487" s="18">
        <v>0.1189549749348376</v>
      </c>
      <c r="BN487" s="18">
        <v>5.1993609250210703E-2</v>
      </c>
      <c r="BO487" s="18">
        <v>0.14617854700054311</v>
      </c>
      <c r="BP487" s="18">
        <v>0.1034590356563387</v>
      </c>
      <c r="BQ487" s="18">
        <v>0.15113733363318471</v>
      </c>
      <c r="BR487" s="18">
        <v>0.1170303295288546</v>
      </c>
      <c r="BS487" s="18">
        <v>0.10622084800323139</v>
      </c>
      <c r="BU487" s="18">
        <v>0.1461392805333834</v>
      </c>
      <c r="BV487" s="18">
        <v>0.1166574975110436</v>
      </c>
      <c r="BW487" s="18">
        <v>7.429662652437885E-2</v>
      </c>
      <c r="BX487" s="18">
        <v>0.1049093036176492</v>
      </c>
      <c r="BY487" s="18">
        <v>0.11915985068335069</v>
      </c>
      <c r="BZ487" s="18">
        <v>0.1298725750517018</v>
      </c>
      <c r="CA487" s="18">
        <v>0.11071399968224691</v>
      </c>
      <c r="CB487" s="18">
        <v>9.5218757918958466E-2</v>
      </c>
      <c r="CC487" s="18">
        <v>5.8577965699386073E-2</v>
      </c>
    </row>
    <row r="488" spans="2:81" x14ac:dyDescent="0.35">
      <c r="B488" s="17" t="s">
        <v>168</v>
      </c>
      <c r="C488" s="18">
        <v>0.1565893155961384</v>
      </c>
      <c r="D488" s="18">
        <v>0.13410459546059519</v>
      </c>
      <c r="E488" s="18">
        <v>0.2116155560417386</v>
      </c>
      <c r="F488" s="18">
        <v>0.16640735930995379</v>
      </c>
      <c r="G488" s="18">
        <v>0.15394552234995579</v>
      </c>
      <c r="H488" s="18">
        <v>0.14827219870329561</v>
      </c>
      <c r="I488" s="18">
        <v>0.12776850911967241</v>
      </c>
      <c r="K488" s="18">
        <v>0.18084063457630811</v>
      </c>
      <c r="L488" s="18">
        <v>0.13463972396980231</v>
      </c>
      <c r="N488" s="18">
        <v>0.17550214997694191</v>
      </c>
      <c r="O488" s="18">
        <v>0.1085761811440816</v>
      </c>
      <c r="P488" s="18">
        <v>0.15506647148423239</v>
      </c>
      <c r="Q488" s="18">
        <v>0.12969722100923761</v>
      </c>
      <c r="R488" s="18">
        <v>0.17608539724301139</v>
      </c>
      <c r="S488" s="18">
        <v>0.1421400045129807</v>
      </c>
      <c r="T488" s="18">
        <v>0.16014753184379071</v>
      </c>
      <c r="U488" s="18">
        <v>0.1561632701414159</v>
      </c>
      <c r="V488" s="18">
        <v>0.1462422321667193</v>
      </c>
      <c r="W488" s="18">
        <v>0.16064785080453009</v>
      </c>
      <c r="X488" s="18">
        <v>0.1568306853000446</v>
      </c>
      <c r="Y488" s="18">
        <v>0.16141050141285779</v>
      </c>
      <c r="AA488" s="18">
        <v>0.17764690070928629</v>
      </c>
      <c r="AB488" s="18">
        <v>0.15270669859445951</v>
      </c>
      <c r="AC488" s="18">
        <v>0.1755322984080343</v>
      </c>
      <c r="AD488" s="18">
        <v>0.1210434796807307</v>
      </c>
      <c r="AF488" s="18">
        <v>0.21576152480483621</v>
      </c>
      <c r="AG488" s="18">
        <v>0.1945244308363544</v>
      </c>
      <c r="AH488" s="18">
        <v>0.1341253909456796</v>
      </c>
      <c r="AI488" s="18">
        <v>9.8796960702727851E-2</v>
      </c>
      <c r="AJ488" s="18">
        <v>9.232666877094152E-2</v>
      </c>
      <c r="AK488" s="18">
        <v>0.15339913477901981</v>
      </c>
      <c r="AL488" s="18">
        <v>0.15785765699773521</v>
      </c>
      <c r="AM488" s="18">
        <v>0.18912286233844461</v>
      </c>
      <c r="AN488" s="18">
        <v>0.1855239339023855</v>
      </c>
      <c r="AO488" s="18">
        <v>0.10186900338995129</v>
      </c>
      <c r="AP488" s="18">
        <v>0.2079850643179699</v>
      </c>
      <c r="AQ488" s="18">
        <v>0.18945758999137879</v>
      </c>
      <c r="AR488" s="18">
        <v>0.15361719799423901</v>
      </c>
      <c r="AS488" s="18">
        <v>0.1499527007636966</v>
      </c>
      <c r="AT488" s="18">
        <v>0.10178675830090581</v>
      </c>
      <c r="AU488" s="18">
        <v>0.21999877509474841</v>
      </c>
      <c r="AV488" s="18">
        <v>0.13003642295027709</v>
      </c>
      <c r="AX488" s="18">
        <v>0.14744116148683831</v>
      </c>
      <c r="AY488" s="18">
        <v>0.1951448763077698</v>
      </c>
      <c r="BA488" s="18">
        <v>0.15877808836637591</v>
      </c>
      <c r="BB488" s="18">
        <v>0.1525284040641573</v>
      </c>
      <c r="BD488" s="18">
        <v>0.12859552330163951</v>
      </c>
      <c r="BE488" s="18">
        <v>0.14668495112402949</v>
      </c>
      <c r="BF488" s="18">
        <v>0.15993601532181331</v>
      </c>
      <c r="BG488" s="18">
        <v>0.17750197458007189</v>
      </c>
      <c r="BH488" s="18">
        <v>0.19131881039810339</v>
      </c>
      <c r="BI488" s="18">
        <v>0.19677370206771591</v>
      </c>
      <c r="BJ488" s="18">
        <v>0.1215273754625846</v>
      </c>
      <c r="BL488" s="18">
        <v>0.1607620095395435</v>
      </c>
      <c r="BM488" s="18">
        <v>0.19187150475999981</v>
      </c>
      <c r="BN488" s="18">
        <v>0.15048568671792531</v>
      </c>
      <c r="BO488" s="18">
        <v>0.14448104511145921</v>
      </c>
      <c r="BP488" s="18">
        <v>0.11809374314642219</v>
      </c>
      <c r="BQ488" s="18">
        <v>0.16380429702756669</v>
      </c>
      <c r="BR488" s="18">
        <v>0.1266667695681632</v>
      </c>
      <c r="BS488" s="18">
        <v>0.1284746093830339</v>
      </c>
      <c r="BU488" s="18">
        <v>0.16489769287270389</v>
      </c>
      <c r="BV488" s="18">
        <v>0.18723580874301499</v>
      </c>
      <c r="BW488" s="18">
        <v>0.14206601356325441</v>
      </c>
      <c r="BX488" s="18">
        <v>0.16372457013054251</v>
      </c>
      <c r="BY488" s="18">
        <v>0.1354468753586654</v>
      </c>
      <c r="BZ488" s="18">
        <v>0.1062373774016219</v>
      </c>
      <c r="CA488" s="18">
        <v>0.1355781292533226</v>
      </c>
      <c r="CB488" s="18">
        <v>0.15020050961830239</v>
      </c>
      <c r="CC488" s="18">
        <v>0.1556707747112466</v>
      </c>
    </row>
    <row r="489" spans="2:81" x14ac:dyDescent="0.35">
      <c r="B489" s="17" t="s">
        <v>169</v>
      </c>
      <c r="C489" s="18">
        <v>0.30912240759717807</v>
      </c>
      <c r="D489" s="18">
        <v>0.38360729384537923</v>
      </c>
      <c r="E489" s="18">
        <v>0.31005553628961091</v>
      </c>
      <c r="F489" s="18">
        <v>0.29525278435560121</v>
      </c>
      <c r="G489" s="18">
        <v>0.32815886983159132</v>
      </c>
      <c r="H489" s="18">
        <v>0.31243541902715127</v>
      </c>
      <c r="I489" s="18">
        <v>0.27087731826244138</v>
      </c>
      <c r="K489" s="18">
        <v>0.32259362110161449</v>
      </c>
      <c r="L489" s="18">
        <v>0.2959524521290639</v>
      </c>
      <c r="N489" s="18">
        <v>0.34133527110001127</v>
      </c>
      <c r="O489" s="18">
        <v>0.3780406076366743</v>
      </c>
      <c r="P489" s="18">
        <v>0.30369385490181511</v>
      </c>
      <c r="Q489" s="18">
        <v>0.28130845233367507</v>
      </c>
      <c r="R489" s="18">
        <v>0.28472857053986023</v>
      </c>
      <c r="S489" s="18">
        <v>0.227865488967913</v>
      </c>
      <c r="T489" s="18">
        <v>0.35010805557313679</v>
      </c>
      <c r="U489" s="18">
        <v>0.32312826154385532</v>
      </c>
      <c r="V489" s="18">
        <v>0.35934716924746152</v>
      </c>
      <c r="W489" s="18">
        <v>0.27781346806023272</v>
      </c>
      <c r="X489" s="18">
        <v>0.32055522786774532</v>
      </c>
      <c r="Y489" s="18">
        <v>0.29576884055961161</v>
      </c>
      <c r="AA489" s="18">
        <v>0.33485559585781077</v>
      </c>
      <c r="AB489" s="18">
        <v>0.31749288725982211</v>
      </c>
      <c r="AC489" s="18">
        <v>0.30647198912703311</v>
      </c>
      <c r="AD489" s="18">
        <v>0.27622980095827881</v>
      </c>
      <c r="AF489" s="18">
        <v>0.1294498439672232</v>
      </c>
      <c r="AG489" s="18">
        <v>0.23013759068659989</v>
      </c>
      <c r="AH489" s="18">
        <v>0.25320832016296629</v>
      </c>
      <c r="AI489" s="18">
        <v>0.34556274154109518</v>
      </c>
      <c r="AJ489" s="18">
        <v>0.32568984667152578</v>
      </c>
      <c r="AK489" s="18">
        <v>0.31426585398199131</v>
      </c>
      <c r="AL489" s="18">
        <v>0.2644134591295037</v>
      </c>
      <c r="AM489" s="18">
        <v>0.29536189383960731</v>
      </c>
      <c r="AN489" s="18">
        <v>0.29563880462920961</v>
      </c>
      <c r="AO489" s="18">
        <v>0.35532861263658461</v>
      </c>
      <c r="AP489" s="18">
        <v>0.29605510262426649</v>
      </c>
      <c r="AQ489" s="18">
        <v>0.3367369723741746</v>
      </c>
      <c r="AR489" s="18">
        <v>0.34358970544669959</v>
      </c>
      <c r="AS489" s="18">
        <v>0.30032494681854238</v>
      </c>
      <c r="AT489" s="18">
        <v>0.51164711722910261</v>
      </c>
      <c r="AU489" s="18">
        <v>0.31356709090739571</v>
      </c>
      <c r="AV489" s="18">
        <v>0.35583058724615302</v>
      </c>
      <c r="AX489" s="18">
        <v>0.3139847611546781</v>
      </c>
      <c r="AY489" s="18">
        <v>0.29499924177418441</v>
      </c>
      <c r="BA489" s="18">
        <v>0.31431581883043058</v>
      </c>
      <c r="BB489" s="18">
        <v>0.29948687856729772</v>
      </c>
      <c r="BD489" s="18">
        <v>0.28431718155576141</v>
      </c>
      <c r="BE489" s="18">
        <v>0.32668453744269171</v>
      </c>
      <c r="BF489" s="18">
        <v>0.27879396031863912</v>
      </c>
      <c r="BG489" s="18">
        <v>0.33133391148872371</v>
      </c>
      <c r="BH489" s="18">
        <v>0.33120048120620887</v>
      </c>
      <c r="BI489" s="18">
        <v>0.30936463958892457</v>
      </c>
      <c r="BJ489" s="18">
        <v>0.26269212377002599</v>
      </c>
      <c r="BL489" s="18">
        <v>0.34316348464941288</v>
      </c>
      <c r="BM489" s="18">
        <v>0.33056798731703951</v>
      </c>
      <c r="BN489" s="18">
        <v>0.31839597482167198</v>
      </c>
      <c r="BO489" s="18">
        <v>0.36518167056128481</v>
      </c>
      <c r="BP489" s="18">
        <v>0.33169949905938179</v>
      </c>
      <c r="BQ489" s="18">
        <v>0.21214004244747511</v>
      </c>
      <c r="BR489" s="18">
        <v>0.1158774890537291</v>
      </c>
      <c r="BS489" s="18">
        <v>0.2398058054849983</v>
      </c>
      <c r="BU489" s="18">
        <v>0.31949306044080639</v>
      </c>
      <c r="BV489" s="18">
        <v>0.32948546814993662</v>
      </c>
      <c r="BW489" s="18">
        <v>0.32665596856488849</v>
      </c>
      <c r="BX489" s="18">
        <v>0.3154398926063014</v>
      </c>
      <c r="BY489" s="18">
        <v>0.33772794131350597</v>
      </c>
      <c r="BZ489" s="18">
        <v>0.2468968908252421</v>
      </c>
      <c r="CA489" s="18">
        <v>0.18950633631897529</v>
      </c>
      <c r="CB489" s="18">
        <v>0.22172159390632429</v>
      </c>
      <c r="CC489" s="18">
        <v>0.35139652285645012</v>
      </c>
    </row>
    <row r="490" spans="2:81" x14ac:dyDescent="0.35">
      <c r="B490" s="17" t="s">
        <v>170</v>
      </c>
      <c r="C490" s="18">
        <v>0.16655538026555461</v>
      </c>
      <c r="D490" s="18">
        <v>0.17729284441132959</v>
      </c>
      <c r="E490" s="18">
        <v>0.15859751990929</v>
      </c>
      <c r="F490" s="18">
        <v>0.1618757540255025</v>
      </c>
      <c r="G490" s="18">
        <v>0.20258721815999911</v>
      </c>
      <c r="H490" s="18">
        <v>0.17202199631122839</v>
      </c>
      <c r="I490" s="18">
        <v>0.1439047425762785</v>
      </c>
      <c r="K490" s="18">
        <v>0.15910219342417539</v>
      </c>
      <c r="L490" s="18">
        <v>0.17333325187610271</v>
      </c>
      <c r="N490" s="18">
        <v>0.1203004500137818</v>
      </c>
      <c r="O490" s="18">
        <v>0.2095552282956388</v>
      </c>
      <c r="P490" s="18">
        <v>0.1030197746292984</v>
      </c>
      <c r="Q490" s="18">
        <v>0.23580358997456921</v>
      </c>
      <c r="R490" s="18">
        <v>0.16900087129978611</v>
      </c>
      <c r="S490" s="18">
        <v>0.2017930830886884</v>
      </c>
      <c r="T490" s="18">
        <v>0.13018694756265051</v>
      </c>
      <c r="U490" s="18">
        <v>0.16568229793298561</v>
      </c>
      <c r="V490" s="18">
        <v>0.17540114951430799</v>
      </c>
      <c r="W490" s="18">
        <v>0.18051649258243549</v>
      </c>
      <c r="X490" s="18">
        <v>0.14456797016730979</v>
      </c>
      <c r="Y490" s="18">
        <v>0.1796343237009298</v>
      </c>
      <c r="AA490" s="18">
        <v>0.15407917702803889</v>
      </c>
      <c r="AB490" s="18">
        <v>0.14795232908195291</v>
      </c>
      <c r="AC490" s="18">
        <v>0.20677623307763501</v>
      </c>
      <c r="AD490" s="18">
        <v>0.1642365777883362</v>
      </c>
      <c r="AF490" s="18">
        <v>0.1102343060166303</v>
      </c>
      <c r="AG490" s="18">
        <v>0.14201277805020621</v>
      </c>
      <c r="AH490" s="18">
        <v>0.2443907518333204</v>
      </c>
      <c r="AI490" s="18">
        <v>0.15617893411831191</v>
      </c>
      <c r="AJ490" s="18">
        <v>0.1600941971757571</v>
      </c>
      <c r="AK490" s="18">
        <v>0.16554416628000099</v>
      </c>
      <c r="AL490" s="18">
        <v>0.23329800912564549</v>
      </c>
      <c r="AM490" s="18">
        <v>0.16585059682013009</v>
      </c>
      <c r="AN490" s="18">
        <v>0.17942842029174019</v>
      </c>
      <c r="AO490" s="18">
        <v>0.16938523430574209</v>
      </c>
      <c r="AP490" s="18">
        <v>0.16175733166086911</v>
      </c>
      <c r="AQ490" s="18">
        <v>0.1219689905293327</v>
      </c>
      <c r="AR490" s="18">
        <v>0.1295142254377929</v>
      </c>
      <c r="AS490" s="18">
        <v>0.20854754090390179</v>
      </c>
      <c r="AT490" s="18">
        <v>0.17483906653011219</v>
      </c>
      <c r="AU490" s="18">
        <v>0.132017462067446</v>
      </c>
      <c r="AV490" s="18">
        <v>6.9864463350028952E-2</v>
      </c>
      <c r="AX490" s="18">
        <v>0.15769073509213519</v>
      </c>
      <c r="AY490" s="18">
        <v>0.20814414032146089</v>
      </c>
      <c r="BA490" s="18">
        <v>0.16352762317447131</v>
      </c>
      <c r="BB490" s="18">
        <v>0.17217289061400609</v>
      </c>
      <c r="BD490" s="18">
        <v>0.16736730097420829</v>
      </c>
      <c r="BE490" s="18">
        <v>0.16965206533503399</v>
      </c>
      <c r="BF490" s="18">
        <v>0.1827966397142628</v>
      </c>
      <c r="BG490" s="18">
        <v>0.16824710874429991</v>
      </c>
      <c r="BH490" s="18">
        <v>0.15069267349418</v>
      </c>
      <c r="BI490" s="18">
        <v>0.17910326795450951</v>
      </c>
      <c r="BJ490" s="18">
        <v>0.1210207569684861</v>
      </c>
      <c r="BL490" s="18">
        <v>0.14028639295577641</v>
      </c>
      <c r="BM490" s="18">
        <v>0.1825725747535184</v>
      </c>
      <c r="BN490" s="18">
        <v>0.15792789173612221</v>
      </c>
      <c r="BO490" s="18">
        <v>0.13311129548721701</v>
      </c>
      <c r="BP490" s="18">
        <v>0.2168652155901073</v>
      </c>
      <c r="BQ490" s="18">
        <v>0.1291164747291427</v>
      </c>
      <c r="BR490" s="18">
        <v>0.1345753305261207</v>
      </c>
      <c r="BS490" s="18">
        <v>0.14992441926592001</v>
      </c>
      <c r="BU490" s="18">
        <v>0.15030797871733201</v>
      </c>
      <c r="BV490" s="18">
        <v>0.1795368150490384</v>
      </c>
      <c r="BW490" s="18">
        <v>0.16959344930590731</v>
      </c>
      <c r="BX490" s="18">
        <v>0.18490140315355591</v>
      </c>
      <c r="BY490" s="18">
        <v>0.1852851667624098</v>
      </c>
      <c r="BZ490" s="18">
        <v>0.19648892930420189</v>
      </c>
      <c r="CA490" s="18">
        <v>0.1247329091198318</v>
      </c>
      <c r="CB490" s="18">
        <v>0.1312377140046673</v>
      </c>
      <c r="CC490" s="18">
        <v>0.13156795545504621</v>
      </c>
    </row>
    <row r="491" spans="2:81" x14ac:dyDescent="0.35">
      <c r="B491" s="17" t="s">
        <v>171</v>
      </c>
      <c r="C491" s="18">
        <v>6.4199189277436453E-2</v>
      </c>
      <c r="D491" s="18">
        <v>0.1045436083051292</v>
      </c>
      <c r="E491" s="18">
        <v>9.4184493354517992E-2</v>
      </c>
      <c r="F491" s="18">
        <v>7.8050561517400738E-2</v>
      </c>
      <c r="G491" s="18">
        <v>5.3449053952695967E-2</v>
      </c>
      <c r="H491" s="18">
        <v>5.0194273029164661E-2</v>
      </c>
      <c r="I491" s="18">
        <v>3.1608228516419389E-2</v>
      </c>
      <c r="K491" s="18">
        <v>4.6298726167531112E-2</v>
      </c>
      <c r="L491" s="18">
        <v>8.1289033147412038E-2</v>
      </c>
      <c r="N491" s="18">
        <v>6.4088130072726804E-2</v>
      </c>
      <c r="O491" s="18">
        <v>4.6459724659683108E-2</v>
      </c>
      <c r="P491" s="18">
        <v>0.10744718834469261</v>
      </c>
      <c r="Q491" s="18">
        <v>6.7061186931654707E-2</v>
      </c>
      <c r="R491" s="18">
        <v>6.1419346166380909E-2</v>
      </c>
      <c r="S491" s="18">
        <v>3.7682874842775611E-2</v>
      </c>
      <c r="T491" s="18">
        <v>6.6120898158882294E-2</v>
      </c>
      <c r="U491" s="18">
        <v>0.1009891093945465</v>
      </c>
      <c r="V491" s="18">
        <v>6.7266732049523242E-2</v>
      </c>
      <c r="W491" s="18">
        <v>6.5999502951281111E-2</v>
      </c>
      <c r="X491" s="18">
        <v>5.6772689439067187E-2</v>
      </c>
      <c r="Y491" s="18">
        <v>3.7233400490845857E-2</v>
      </c>
      <c r="AA491" s="18">
        <v>3.5875906395165427E-2</v>
      </c>
      <c r="AB491" s="18">
        <v>6.0467078792134372E-2</v>
      </c>
      <c r="AC491" s="18">
        <v>5.1073555659162703E-2</v>
      </c>
      <c r="AD491" s="18">
        <v>0.11061549713338791</v>
      </c>
      <c r="AF491" s="18">
        <v>0.14917728213626399</v>
      </c>
      <c r="AG491" s="18">
        <v>9.8244477949060591E-2</v>
      </c>
      <c r="AH491" s="18">
        <v>0.12509845896682081</v>
      </c>
      <c r="AI491" s="18">
        <v>5.9212819910308752E-2</v>
      </c>
      <c r="AJ491" s="18">
        <v>0.1124583683386869</v>
      </c>
      <c r="AK491" s="18">
        <v>5.720932870499295E-2</v>
      </c>
      <c r="AL491" s="18">
        <v>7.8006860321693364E-2</v>
      </c>
      <c r="AM491" s="18">
        <v>6.0801379082306747E-2</v>
      </c>
      <c r="AN491" s="18">
        <v>6.094432790781653E-2</v>
      </c>
      <c r="AO491" s="18">
        <v>4.3878364669504191E-2</v>
      </c>
      <c r="AP491" s="18">
        <v>4.07448490673189E-2</v>
      </c>
      <c r="AQ491" s="18">
        <v>4.5348792335396779E-2</v>
      </c>
      <c r="AR491" s="18">
        <v>5.6672485886069789E-2</v>
      </c>
      <c r="AS491" s="18">
        <v>3.831655852282357E-2</v>
      </c>
      <c r="AT491" s="18">
        <v>1.9845009841387699E-2</v>
      </c>
      <c r="AU491" s="18">
        <v>2.3160578353113241E-2</v>
      </c>
      <c r="AV491" s="18">
        <v>1.8028277832116961E-2</v>
      </c>
      <c r="AX491" s="18">
        <v>5.8019989180899262E-2</v>
      </c>
      <c r="AY491" s="18">
        <v>9.4069089450575849E-2</v>
      </c>
      <c r="BA491" s="18">
        <v>5.7996594620956701E-2</v>
      </c>
      <c r="BB491" s="18">
        <v>7.5707093848987841E-2</v>
      </c>
      <c r="BD491" s="18">
        <v>7.5155289169850509E-2</v>
      </c>
      <c r="BE491" s="18">
        <v>5.9218640068630583E-2</v>
      </c>
      <c r="BF491" s="18">
        <v>5.0041100229245593E-2</v>
      </c>
      <c r="BG491" s="18">
        <v>6.9820809112023416E-2</v>
      </c>
      <c r="BH491" s="18">
        <v>4.4390792700258322E-2</v>
      </c>
      <c r="BI491" s="18">
        <v>3.8828904077620109E-2</v>
      </c>
      <c r="BJ491" s="18">
        <v>0.11760691784934491</v>
      </c>
      <c r="BL491" s="18">
        <v>5.7201647835026667E-2</v>
      </c>
      <c r="BM491" s="18">
        <v>4.6994347920319507E-2</v>
      </c>
      <c r="BN491" s="18">
        <v>6.9458425150326186E-2</v>
      </c>
      <c r="BO491" s="18">
        <v>4.8545164324350187E-2</v>
      </c>
      <c r="BP491" s="18">
        <v>7.5719747179575178E-2</v>
      </c>
      <c r="BQ491" s="18">
        <v>9.2668363360557754E-2</v>
      </c>
      <c r="BR491" s="18">
        <v>8.0541126603882796E-2</v>
      </c>
      <c r="BS491" s="18">
        <v>8.9254597067404337E-2</v>
      </c>
      <c r="BU491" s="18">
        <v>4.1800532915459217E-2</v>
      </c>
      <c r="BV491" s="18">
        <v>4.3289582199757162E-2</v>
      </c>
      <c r="BW491" s="18">
        <v>4.882541215587529E-2</v>
      </c>
      <c r="BX491" s="18">
        <v>8.7482520963324067E-2</v>
      </c>
      <c r="BY491" s="18">
        <v>6.4219039652030546E-2</v>
      </c>
      <c r="BZ491" s="18">
        <v>0.1198694749829296</v>
      </c>
      <c r="CA491" s="18">
        <v>0.1166915543894122</v>
      </c>
      <c r="CB491" s="18">
        <v>7.7001302923462064E-2</v>
      </c>
      <c r="CC491" s="18">
        <v>9.1812797888023157E-2</v>
      </c>
    </row>
    <row r="492" spans="2:81" ht="29" x14ac:dyDescent="0.35">
      <c r="B492" s="17" t="s">
        <v>172</v>
      </c>
      <c r="C492" s="18">
        <v>7.3119985137989424E-2</v>
      </c>
      <c r="D492" s="18">
        <v>6.4462015157094515E-2</v>
      </c>
      <c r="E492" s="18">
        <v>4.0563856418237773E-2</v>
      </c>
      <c r="F492" s="18">
        <v>6.1831781214152698E-2</v>
      </c>
      <c r="G492" s="18">
        <v>4.3439941411819893E-2</v>
      </c>
      <c r="H492" s="18">
        <v>9.2576060316355083E-2</v>
      </c>
      <c r="I492" s="18">
        <v>0.1140401972642632</v>
      </c>
      <c r="K492" s="18">
        <v>8.5651390516307935E-2</v>
      </c>
      <c r="L492" s="18">
        <v>6.0794032295509233E-2</v>
      </c>
      <c r="N492" s="18">
        <v>7.8741328735363811E-2</v>
      </c>
      <c r="O492" s="18">
        <v>0.1184978341838781</v>
      </c>
      <c r="P492" s="18">
        <v>6.2013214605518827E-2</v>
      </c>
      <c r="Q492" s="18">
        <v>3.9918492137385818E-2</v>
      </c>
      <c r="R492" s="18">
        <v>9.0383075976950056E-2</v>
      </c>
      <c r="S492" s="18">
        <v>0.106794328000361</v>
      </c>
      <c r="T492" s="18">
        <v>6.2214595593090297E-2</v>
      </c>
      <c r="U492" s="18">
        <v>5.8344616964566817E-2</v>
      </c>
      <c r="V492" s="18">
        <v>6.0510064807993612E-2</v>
      </c>
      <c r="W492" s="18">
        <v>6.6908540546583004E-2</v>
      </c>
      <c r="X492" s="18">
        <v>5.8625630500598047E-2</v>
      </c>
      <c r="Y492" s="18">
        <v>8.7433032267569738E-2</v>
      </c>
      <c r="AA492" s="18">
        <v>9.4251113576334977E-2</v>
      </c>
      <c r="AB492" s="18">
        <v>7.8340075634379808E-2</v>
      </c>
      <c r="AC492" s="18">
        <v>6.3403786337231052E-2</v>
      </c>
      <c r="AD492" s="18">
        <v>5.258913940237863E-2</v>
      </c>
      <c r="AF492" s="18">
        <v>6.7832162351675024E-2</v>
      </c>
      <c r="AG492" s="18">
        <v>2.3710720892335221E-2</v>
      </c>
      <c r="AH492" s="18">
        <v>5.5303494748182122E-2</v>
      </c>
      <c r="AI492" s="18">
        <v>8.3456057820756352E-2</v>
      </c>
      <c r="AJ492" s="18">
        <v>9.0349623739765475E-2</v>
      </c>
      <c r="AK492" s="18">
        <v>4.7086237248362389E-2</v>
      </c>
      <c r="AL492" s="18">
        <v>6.8192653796285613E-2</v>
      </c>
      <c r="AM492" s="18">
        <v>8.6172144702782824E-2</v>
      </c>
      <c r="AN492" s="18">
        <v>4.1976198269453417E-2</v>
      </c>
      <c r="AO492" s="18">
        <v>9.8327062015301642E-2</v>
      </c>
      <c r="AP492" s="18">
        <v>7.6000623556182173E-2</v>
      </c>
      <c r="AQ492" s="18">
        <v>8.1478220233283216E-2</v>
      </c>
      <c r="AR492" s="18">
        <v>9.4732684441686796E-2</v>
      </c>
      <c r="AS492" s="18">
        <v>4.4845815289623572E-2</v>
      </c>
      <c r="AT492" s="18">
        <v>7.3985859612045526E-2</v>
      </c>
      <c r="AU492" s="18">
        <v>0.1148316002347521</v>
      </c>
      <c r="AV492" s="18">
        <v>8.003089106667069E-2</v>
      </c>
      <c r="AX492" s="18">
        <v>7.7852712451048786E-2</v>
      </c>
      <c r="AY492" s="18">
        <v>5.1860890739431773E-2</v>
      </c>
      <c r="BA492" s="18">
        <v>7.2297724476777445E-2</v>
      </c>
      <c r="BB492" s="18">
        <v>7.4645555926704923E-2</v>
      </c>
      <c r="BD492" s="18">
        <v>7.9118416375287395E-2</v>
      </c>
      <c r="BE492" s="18">
        <v>4.6370781069968552E-2</v>
      </c>
      <c r="BF492" s="18">
        <v>0.1064054678056916</v>
      </c>
      <c r="BG492" s="18">
        <v>6.08795713753131E-2</v>
      </c>
      <c r="BH492" s="18">
        <v>7.2278042880591323E-2</v>
      </c>
      <c r="BI492" s="18">
        <v>0.13427598834130139</v>
      </c>
      <c r="BJ492" s="18">
        <v>0.1172530980449914</v>
      </c>
      <c r="BL492" s="18">
        <v>8.3719565262956513E-2</v>
      </c>
      <c r="BM492" s="18">
        <v>6.324809422180272E-2</v>
      </c>
      <c r="BN492" s="18">
        <v>0.1215430224136631</v>
      </c>
      <c r="BO492" s="18">
        <v>6.2393182394626621E-2</v>
      </c>
      <c r="BP492" s="18">
        <v>5.1302025686127503E-2</v>
      </c>
      <c r="BQ492" s="18">
        <v>7.2233276130718921E-2</v>
      </c>
      <c r="BR492" s="18">
        <v>2.1271184942331649E-2</v>
      </c>
      <c r="BS492" s="18">
        <v>8.6161639903701098E-2</v>
      </c>
      <c r="BU492" s="18">
        <v>7.6870781239645011E-2</v>
      </c>
      <c r="BV492" s="18">
        <v>6.4713148225241143E-2</v>
      </c>
      <c r="BW492" s="18">
        <v>0.11025202420339621</v>
      </c>
      <c r="BX492" s="18">
        <v>7.4355320873706637E-2</v>
      </c>
      <c r="BY492" s="18">
        <v>5.5671274196101322E-2</v>
      </c>
      <c r="BZ492" s="18">
        <v>6.6329266116786426E-2</v>
      </c>
      <c r="CA492" s="18">
        <v>0.1082319472600442</v>
      </c>
      <c r="CB492" s="18">
        <v>6.5667360274275402E-2</v>
      </c>
      <c r="CC492" s="18">
        <v>0.1001695066054674</v>
      </c>
    </row>
    <row r="493" spans="2:81" x14ac:dyDescent="0.35">
      <c r="B493" s="17" t="s">
        <v>151</v>
      </c>
      <c r="C493" s="18">
        <v>0.1173572977171491</v>
      </c>
      <c r="D493" s="18">
        <v>7.78569441387085E-2</v>
      </c>
      <c r="E493" s="18">
        <v>7.3998174369679634E-2</v>
      </c>
      <c r="F493" s="18">
        <v>0.1069102115482554</v>
      </c>
      <c r="G493" s="18">
        <v>0.12996776220225631</v>
      </c>
      <c r="H493" s="18">
        <v>0.12535416278606321</v>
      </c>
      <c r="I493" s="18">
        <v>0.15953556561299589</v>
      </c>
      <c r="K493" s="18">
        <v>9.7669515723034048E-2</v>
      </c>
      <c r="L493" s="18">
        <v>0.13549236028667169</v>
      </c>
      <c r="N493" s="18">
        <v>9.7064605732565562E-2</v>
      </c>
      <c r="O493" s="18">
        <v>8.3811113576008137E-2</v>
      </c>
      <c r="P493" s="18">
        <v>0.15018765897521061</v>
      </c>
      <c r="Q493" s="18">
        <v>9.7881486134583598E-2</v>
      </c>
      <c r="R493" s="18">
        <v>0.1013444152908919</v>
      </c>
      <c r="S493" s="18">
        <v>0.1456941641655978</v>
      </c>
      <c r="T493" s="18">
        <v>0.10331800868649429</v>
      </c>
      <c r="U493" s="18">
        <v>0.12540786331140569</v>
      </c>
      <c r="V493" s="18">
        <v>8.7712648273396004E-2</v>
      </c>
      <c r="W493" s="18">
        <v>0.14649336036985541</v>
      </c>
      <c r="X493" s="18">
        <v>0.14285528204517831</v>
      </c>
      <c r="Y493" s="18">
        <v>0.1094932527404595</v>
      </c>
      <c r="AA493" s="18">
        <v>0.1038160491693344</v>
      </c>
      <c r="AB493" s="18">
        <v>0.11953243134426091</v>
      </c>
      <c r="AC493" s="18">
        <v>9.692075202265811E-2</v>
      </c>
      <c r="AD493" s="18">
        <v>0.1485264757043761</v>
      </c>
      <c r="AF493" s="18">
        <v>0.24667477461561141</v>
      </c>
      <c r="AG493" s="18">
        <v>0.1103734659792807</v>
      </c>
      <c r="AH493" s="18">
        <v>0.1077460443217389</v>
      </c>
      <c r="AI493" s="18">
        <v>0.1207912619830887</v>
      </c>
      <c r="AJ493" s="18">
        <v>0.1168982378085668</v>
      </c>
      <c r="AK493" s="18">
        <v>0.1139732228785718</v>
      </c>
      <c r="AL493" s="18">
        <v>8.8202872418403952E-2</v>
      </c>
      <c r="AM493" s="18">
        <v>9.4926283986916118E-2</v>
      </c>
      <c r="AN493" s="18">
        <v>0.14863702897103839</v>
      </c>
      <c r="AO493" s="18">
        <v>0.1165839096699167</v>
      </c>
      <c r="AP493" s="18">
        <v>0.1189697775398797</v>
      </c>
      <c r="AQ493" s="18">
        <v>0.11151842416376199</v>
      </c>
      <c r="AR493" s="18">
        <v>8.388232398947483E-2</v>
      </c>
      <c r="AS493" s="18">
        <v>0.10744324639212879</v>
      </c>
      <c r="AT493" s="18">
        <v>7.1766802159207763E-2</v>
      </c>
      <c r="AU493" s="18">
        <v>0.1007850199126251</v>
      </c>
      <c r="AV493" s="18">
        <v>0.30920853706576229</v>
      </c>
      <c r="AX493" s="18">
        <v>0.12529938178212349</v>
      </c>
      <c r="AY493" s="18">
        <v>7.2280648935577507E-2</v>
      </c>
      <c r="BA493" s="18">
        <v>0.11519723484954821</v>
      </c>
      <c r="BB493" s="18">
        <v>0.1213649426989042</v>
      </c>
      <c r="BD493" s="18">
        <v>0.14302651429375751</v>
      </c>
      <c r="BE493" s="18">
        <v>0.1194801440084996</v>
      </c>
      <c r="BF493" s="18">
        <v>0.1113848034033437</v>
      </c>
      <c r="BG493" s="18">
        <v>9.592957229223642E-2</v>
      </c>
      <c r="BH493" s="18">
        <v>0.106819803549833</v>
      </c>
      <c r="BI493" s="18">
        <v>3.554889182099371E-2</v>
      </c>
      <c r="BJ493" s="18">
        <v>0.17610940000744821</v>
      </c>
      <c r="BL493" s="18">
        <v>8.7852119939519066E-2</v>
      </c>
      <c r="BM493" s="18">
        <v>6.5790516092482376E-2</v>
      </c>
      <c r="BN493" s="18">
        <v>0.13019538991008039</v>
      </c>
      <c r="BO493" s="18">
        <v>0.1001090951205191</v>
      </c>
      <c r="BP493" s="18">
        <v>0.1028607336820474</v>
      </c>
      <c r="BQ493" s="18">
        <v>0.17890021267135439</v>
      </c>
      <c r="BR493" s="18">
        <v>0.40403776977691802</v>
      </c>
      <c r="BS493" s="18">
        <v>0.20015808089171111</v>
      </c>
      <c r="BU493" s="18">
        <v>0.1004906732806703</v>
      </c>
      <c r="BV493" s="18">
        <v>7.9081680121968145E-2</v>
      </c>
      <c r="BW493" s="18">
        <v>0.1283105056822994</v>
      </c>
      <c r="BX493" s="18">
        <v>6.9186988654920387E-2</v>
      </c>
      <c r="BY493" s="18">
        <v>0.10248985203393619</v>
      </c>
      <c r="BZ493" s="18">
        <v>0.13430548631751629</v>
      </c>
      <c r="CA493" s="18">
        <v>0.2145451239761669</v>
      </c>
      <c r="CB493" s="18">
        <v>0.25895276135401007</v>
      </c>
      <c r="CC493" s="18">
        <v>0.1108044767843805</v>
      </c>
    </row>
    <row r="495" spans="2:81" ht="87" x14ac:dyDescent="0.35">
      <c r="B495" s="14" t="s">
        <v>173</v>
      </c>
    </row>
    <row r="496" spans="2:81" x14ac:dyDescent="0.35">
      <c r="B496" s="15" t="s">
        <v>17</v>
      </c>
    </row>
    <row r="497" spans="2:81" x14ac:dyDescent="0.35">
      <c r="B497" s="11" t="s">
        <v>95</v>
      </c>
      <c r="C497" s="16">
        <v>1906</v>
      </c>
      <c r="D497" s="16">
        <v>245</v>
      </c>
      <c r="E497" s="16">
        <v>322</v>
      </c>
      <c r="F497" s="16">
        <v>330</v>
      </c>
      <c r="G497" s="16">
        <v>336</v>
      </c>
      <c r="H497" s="16">
        <v>276</v>
      </c>
      <c r="I497" s="16">
        <v>397</v>
      </c>
      <c r="K497" s="16">
        <v>942</v>
      </c>
      <c r="L497" s="16">
        <v>959</v>
      </c>
      <c r="N497" s="16">
        <v>158</v>
      </c>
      <c r="O497" s="16">
        <v>63</v>
      </c>
      <c r="P497" s="16">
        <v>96</v>
      </c>
      <c r="Q497" s="16">
        <v>78</v>
      </c>
      <c r="R497" s="16">
        <v>211</v>
      </c>
      <c r="S497" s="16">
        <v>156</v>
      </c>
      <c r="T497" s="16">
        <v>138</v>
      </c>
      <c r="U497" s="16">
        <v>178</v>
      </c>
      <c r="V497" s="16">
        <v>270</v>
      </c>
      <c r="W497" s="16">
        <v>232</v>
      </c>
      <c r="X497" s="16">
        <v>160</v>
      </c>
      <c r="Y497" s="16">
        <v>166</v>
      </c>
      <c r="AA497" s="16">
        <v>527</v>
      </c>
      <c r="AB497" s="16">
        <v>481</v>
      </c>
      <c r="AC497" s="16">
        <v>429</v>
      </c>
      <c r="AD497" s="16">
        <v>463</v>
      </c>
      <c r="AF497" s="16">
        <v>27</v>
      </c>
      <c r="AG497" s="16">
        <v>98</v>
      </c>
      <c r="AH497" s="16">
        <v>113</v>
      </c>
      <c r="AI497" s="16">
        <v>112</v>
      </c>
      <c r="AJ497" s="16">
        <v>174</v>
      </c>
      <c r="AK497" s="16">
        <v>207</v>
      </c>
      <c r="AL497" s="16">
        <v>170</v>
      </c>
      <c r="AM497" s="16">
        <v>133</v>
      </c>
      <c r="AN497" s="16">
        <v>100</v>
      </c>
      <c r="AO497" s="16">
        <v>131</v>
      </c>
      <c r="AP497" s="16">
        <v>193</v>
      </c>
      <c r="AQ497" s="16">
        <v>93</v>
      </c>
      <c r="AR497" s="16">
        <v>79</v>
      </c>
      <c r="AS497" s="16">
        <v>47</v>
      </c>
      <c r="AT497" s="16">
        <v>48</v>
      </c>
      <c r="AU497" s="16">
        <v>122</v>
      </c>
      <c r="AV497" s="16">
        <v>59</v>
      </c>
      <c r="AX497" s="16">
        <v>1557</v>
      </c>
      <c r="AY497" s="16">
        <v>338</v>
      </c>
      <c r="BA497" s="16">
        <v>1221</v>
      </c>
      <c r="BB497" s="16">
        <v>685</v>
      </c>
      <c r="BD497" s="16">
        <v>474</v>
      </c>
      <c r="BE497" s="16">
        <v>416</v>
      </c>
      <c r="BF497" s="16">
        <v>224</v>
      </c>
      <c r="BG497" s="16">
        <v>439</v>
      </c>
      <c r="BH497" s="16">
        <v>242</v>
      </c>
      <c r="BI497" s="16">
        <v>51</v>
      </c>
      <c r="BJ497" s="16">
        <v>60</v>
      </c>
      <c r="BL497" s="16">
        <v>334</v>
      </c>
      <c r="BM497" s="16">
        <v>619</v>
      </c>
      <c r="BN497" s="16">
        <v>136</v>
      </c>
      <c r="BO497" s="16">
        <v>105</v>
      </c>
      <c r="BP497" s="16">
        <v>257</v>
      </c>
      <c r="BQ497" s="16">
        <v>42</v>
      </c>
      <c r="BR497" s="16">
        <v>49</v>
      </c>
      <c r="BS497" s="16">
        <v>364</v>
      </c>
      <c r="BU497" s="16">
        <v>279</v>
      </c>
      <c r="BV497" s="16">
        <v>479</v>
      </c>
      <c r="BW497" s="16">
        <v>122</v>
      </c>
      <c r="BX497" s="16">
        <v>151</v>
      </c>
      <c r="BY497" s="16">
        <v>421</v>
      </c>
      <c r="BZ497" s="16">
        <v>64</v>
      </c>
      <c r="CA497" s="16">
        <v>123</v>
      </c>
      <c r="CB497" s="16">
        <v>156</v>
      </c>
      <c r="CC497" s="16">
        <v>111</v>
      </c>
    </row>
    <row r="498" spans="2:81" x14ac:dyDescent="0.35">
      <c r="B498" s="12" t="s">
        <v>96</v>
      </c>
      <c r="C498" s="16">
        <v>1910</v>
      </c>
      <c r="D498" s="16">
        <v>202</v>
      </c>
      <c r="E498" s="16">
        <v>325</v>
      </c>
      <c r="F498" s="16">
        <v>324</v>
      </c>
      <c r="G498" s="16">
        <v>294</v>
      </c>
      <c r="H498" s="16">
        <v>309</v>
      </c>
      <c r="I498" s="16">
        <v>457</v>
      </c>
      <c r="K498" s="16">
        <v>921</v>
      </c>
      <c r="L498" s="16">
        <v>983</v>
      </c>
      <c r="N498" s="16">
        <v>157</v>
      </c>
      <c r="O498" s="16">
        <v>52</v>
      </c>
      <c r="P498" s="16">
        <v>89</v>
      </c>
      <c r="Q498" s="16">
        <v>77</v>
      </c>
      <c r="R498" s="16">
        <v>212</v>
      </c>
      <c r="S498" s="16">
        <v>155</v>
      </c>
      <c r="T498" s="16">
        <v>140</v>
      </c>
      <c r="U498" s="16">
        <v>167</v>
      </c>
      <c r="V498" s="16">
        <v>248</v>
      </c>
      <c r="W498" s="16">
        <v>264</v>
      </c>
      <c r="X498" s="16">
        <v>165</v>
      </c>
      <c r="Y498" s="16">
        <v>180</v>
      </c>
      <c r="AA498" s="16">
        <v>514</v>
      </c>
      <c r="AB498" s="16">
        <v>496</v>
      </c>
      <c r="AC498" s="16">
        <v>419</v>
      </c>
      <c r="AD498" s="16">
        <v>477</v>
      </c>
      <c r="AF498" s="16">
        <v>25</v>
      </c>
      <c r="AG498" s="16">
        <v>96</v>
      </c>
      <c r="AH498" s="16">
        <v>115</v>
      </c>
      <c r="AI498" s="16">
        <v>117</v>
      </c>
      <c r="AJ498" s="16">
        <v>175</v>
      </c>
      <c r="AK498" s="16">
        <v>213</v>
      </c>
      <c r="AL498" s="16">
        <v>169</v>
      </c>
      <c r="AM498" s="16">
        <v>134</v>
      </c>
      <c r="AN498" s="16">
        <v>99</v>
      </c>
      <c r="AO498" s="16">
        <v>131</v>
      </c>
      <c r="AP498" s="16">
        <v>193</v>
      </c>
      <c r="AQ498" s="16">
        <v>94</v>
      </c>
      <c r="AR498" s="16">
        <v>79</v>
      </c>
      <c r="AS498" s="16">
        <v>46</v>
      </c>
      <c r="AT498" s="16">
        <v>46</v>
      </c>
      <c r="AU498" s="16">
        <v>118</v>
      </c>
      <c r="AV498" s="16">
        <v>59</v>
      </c>
      <c r="AX498" s="16">
        <v>1583</v>
      </c>
      <c r="AY498" s="16">
        <v>316</v>
      </c>
      <c r="BA498" s="16">
        <v>1241</v>
      </c>
      <c r="BB498" s="16">
        <v>669</v>
      </c>
      <c r="BD498" s="16">
        <v>490</v>
      </c>
      <c r="BE498" s="16">
        <v>410</v>
      </c>
      <c r="BF498" s="16">
        <v>226</v>
      </c>
      <c r="BG498" s="16">
        <v>430</v>
      </c>
      <c r="BH498" s="16">
        <v>237</v>
      </c>
      <c r="BI498" s="16">
        <v>51</v>
      </c>
      <c r="BJ498" s="16">
        <v>65</v>
      </c>
      <c r="BL498" s="16">
        <v>349</v>
      </c>
      <c r="BM498" s="16">
        <v>614</v>
      </c>
      <c r="BN498" s="16">
        <v>143</v>
      </c>
      <c r="BO498" s="16">
        <v>101</v>
      </c>
      <c r="BP498" s="16">
        <v>257</v>
      </c>
      <c r="BQ498" s="16">
        <v>42</v>
      </c>
      <c r="BR498" s="16">
        <v>47</v>
      </c>
      <c r="BS498" s="16">
        <v>356</v>
      </c>
      <c r="BU498" s="16">
        <v>288</v>
      </c>
      <c r="BV498" s="16">
        <v>472</v>
      </c>
      <c r="BW498" s="16">
        <v>126</v>
      </c>
      <c r="BX498" s="16">
        <v>142</v>
      </c>
      <c r="BY498" s="16">
        <v>432</v>
      </c>
      <c r="BZ498" s="16">
        <v>64</v>
      </c>
      <c r="CA498" s="16">
        <v>123</v>
      </c>
      <c r="CB498" s="16">
        <v>159</v>
      </c>
      <c r="CC498" s="16">
        <v>106</v>
      </c>
    </row>
    <row r="499" spans="2:81" x14ac:dyDescent="0.35">
      <c r="B499" s="17" t="s">
        <v>174</v>
      </c>
      <c r="C499" s="18">
        <v>0.20188743879465609</v>
      </c>
      <c r="D499" s="18">
        <v>0.1185077086015227</v>
      </c>
      <c r="E499" s="18">
        <v>0.18122464670085811</v>
      </c>
      <c r="F499" s="18">
        <v>0.2180088402539172</v>
      </c>
      <c r="G499" s="18">
        <v>0.23195831364536609</v>
      </c>
      <c r="H499" s="18">
        <v>0.20362983646464411</v>
      </c>
      <c r="I499" s="18">
        <v>0.22148017474092879</v>
      </c>
      <c r="K499" s="18">
        <v>0.18385452670684929</v>
      </c>
      <c r="L499" s="18">
        <v>0.21978173431475151</v>
      </c>
      <c r="N499" s="18">
        <v>0.22088526768561931</v>
      </c>
      <c r="O499" s="18">
        <v>0.18532947291755439</v>
      </c>
      <c r="P499" s="18">
        <v>0.21459267780482949</v>
      </c>
      <c r="Q499" s="18">
        <v>0.20542987504491331</v>
      </c>
      <c r="R499" s="18">
        <v>0.19890962623912131</v>
      </c>
      <c r="S499" s="18">
        <v>0.17360459839780759</v>
      </c>
      <c r="T499" s="18">
        <v>0.21883401437835459</v>
      </c>
      <c r="U499" s="18">
        <v>0.15481429351119241</v>
      </c>
      <c r="V499" s="18">
        <v>0.19650388835481211</v>
      </c>
      <c r="W499" s="18">
        <v>0.21679033329859099</v>
      </c>
      <c r="X499" s="18">
        <v>0.22167311637171419</v>
      </c>
      <c r="Y499" s="18">
        <v>0.20808080200449849</v>
      </c>
      <c r="AA499" s="18">
        <v>0.2231651572309592</v>
      </c>
      <c r="AB499" s="18">
        <v>0.2119274894664985</v>
      </c>
      <c r="AC499" s="18">
        <v>0.1882035975136907</v>
      </c>
      <c r="AD499" s="18">
        <v>0.18062942833724471</v>
      </c>
      <c r="AF499" s="18">
        <v>0.1173340707665395</v>
      </c>
      <c r="AG499" s="18">
        <v>0.23950853773952049</v>
      </c>
      <c r="AH499" s="18">
        <v>0.20137226082828891</v>
      </c>
      <c r="AI499" s="18">
        <v>0.2145944591325285</v>
      </c>
      <c r="AJ499" s="18">
        <v>0.19104492721020189</v>
      </c>
      <c r="AK499" s="18">
        <v>0.21972907057582991</v>
      </c>
      <c r="AL499" s="18">
        <v>0.16403486764610151</v>
      </c>
      <c r="AM499" s="18">
        <v>0.25629530380568999</v>
      </c>
      <c r="AN499" s="18">
        <v>0.2150832234654452</v>
      </c>
      <c r="AO499" s="18">
        <v>0.1907290386560492</v>
      </c>
      <c r="AP499" s="18">
        <v>0.16499177530979081</v>
      </c>
      <c r="AQ499" s="18">
        <v>0.20411558026639939</v>
      </c>
      <c r="AR499" s="18">
        <v>0.25816342495633188</v>
      </c>
      <c r="AS499" s="18">
        <v>0.26708257152958809</v>
      </c>
      <c r="AT499" s="18">
        <v>0.1621716944445413</v>
      </c>
      <c r="AU499" s="18">
        <v>0.148903100615629</v>
      </c>
      <c r="AV499" s="18">
        <v>0.23563435029592619</v>
      </c>
      <c r="AX499" s="18">
        <v>0.2112412757023156</v>
      </c>
      <c r="AY499" s="18">
        <v>0.15621291409889321</v>
      </c>
      <c r="BA499" s="18">
        <v>0.19964063380704769</v>
      </c>
      <c r="BB499" s="18">
        <v>0.20605601965803291</v>
      </c>
      <c r="BD499" s="18">
        <v>0.18850487190404741</v>
      </c>
      <c r="BE499" s="18">
        <v>0.2390239966606241</v>
      </c>
      <c r="BF499" s="18">
        <v>0.1783590306252687</v>
      </c>
      <c r="BG499" s="18">
        <v>0.20578584288388291</v>
      </c>
      <c r="BH499" s="18">
        <v>0.2297285635376059</v>
      </c>
      <c r="BI499" s="18">
        <v>7.8997223331718991E-2</v>
      </c>
      <c r="BJ499" s="18">
        <v>0.11889272026839939</v>
      </c>
      <c r="BL499" s="18">
        <v>0.2108004710232215</v>
      </c>
      <c r="BM499" s="18">
        <v>0.20351759975567121</v>
      </c>
      <c r="BN499" s="18">
        <v>0.2360813544370545</v>
      </c>
      <c r="BO499" s="18">
        <v>0.21364964266098629</v>
      </c>
      <c r="BP499" s="18">
        <v>0.18530021159933391</v>
      </c>
      <c r="BQ499" s="18">
        <v>0.24750579618637389</v>
      </c>
      <c r="BR499" s="18">
        <v>0.109403788968989</v>
      </c>
      <c r="BS499" s="18">
        <v>0.1921999846254063</v>
      </c>
      <c r="BU499" s="18">
        <v>0.2361785221269895</v>
      </c>
      <c r="BV499" s="18">
        <v>0.20692522462161311</v>
      </c>
      <c r="BW499" s="18">
        <v>0.26249272059268131</v>
      </c>
      <c r="BX499" s="18">
        <v>0.18519861740461041</v>
      </c>
      <c r="BY499" s="18">
        <v>0.20070849883924541</v>
      </c>
      <c r="BZ499" s="18">
        <v>0.19018801970999619</v>
      </c>
      <c r="CA499" s="18">
        <v>0.16580346374290611</v>
      </c>
      <c r="CB499" s="18">
        <v>0.12907629710130941</v>
      </c>
      <c r="CC499" s="18">
        <v>0.19908399313471559</v>
      </c>
    </row>
    <row r="500" spans="2:81" x14ac:dyDescent="0.35">
      <c r="B500" s="17" t="s">
        <v>175</v>
      </c>
      <c r="C500" s="18">
        <v>0.34856323215678381</v>
      </c>
      <c r="D500" s="18">
        <v>0.3254797515317665</v>
      </c>
      <c r="E500" s="18">
        <v>0.33221192934445731</v>
      </c>
      <c r="F500" s="18">
        <v>0.36732694491956569</v>
      </c>
      <c r="G500" s="18">
        <v>0.33292629771260562</v>
      </c>
      <c r="H500" s="18">
        <v>0.36297579146903558</v>
      </c>
      <c r="I500" s="18">
        <v>0.35740160745453531</v>
      </c>
      <c r="K500" s="18">
        <v>0.35102814132063709</v>
      </c>
      <c r="L500" s="18">
        <v>0.34703054849988579</v>
      </c>
      <c r="N500" s="18">
        <v>0.34379761639121931</v>
      </c>
      <c r="O500" s="18">
        <v>0.31551722193235959</v>
      </c>
      <c r="P500" s="18">
        <v>0.30897168741256792</v>
      </c>
      <c r="Q500" s="18">
        <v>0.33809481735225139</v>
      </c>
      <c r="R500" s="18">
        <v>0.35912546263933121</v>
      </c>
      <c r="S500" s="18">
        <v>0.34926526524605211</v>
      </c>
      <c r="T500" s="18">
        <v>0.36695446635470341</v>
      </c>
      <c r="U500" s="18">
        <v>0.40831949153165847</v>
      </c>
      <c r="V500" s="18">
        <v>0.33086543869227908</v>
      </c>
      <c r="W500" s="18">
        <v>0.33335749547916999</v>
      </c>
      <c r="X500" s="18">
        <v>0.36945198723439548</v>
      </c>
      <c r="Y500" s="18">
        <v>0.33106852473542869</v>
      </c>
      <c r="AA500" s="18">
        <v>0.37401836073581218</v>
      </c>
      <c r="AB500" s="18">
        <v>0.3533722924514438</v>
      </c>
      <c r="AC500" s="18">
        <v>0.34561180170618311</v>
      </c>
      <c r="AD500" s="18">
        <v>0.31893270523840578</v>
      </c>
      <c r="AF500" s="18">
        <v>0.28329776575059762</v>
      </c>
      <c r="AG500" s="18">
        <v>0.26083181138171518</v>
      </c>
      <c r="AH500" s="18">
        <v>0.31647340597186269</v>
      </c>
      <c r="AI500" s="18">
        <v>0.32266938027555159</v>
      </c>
      <c r="AJ500" s="18">
        <v>0.38125703124401361</v>
      </c>
      <c r="AK500" s="18">
        <v>0.36987754528392658</v>
      </c>
      <c r="AL500" s="18">
        <v>0.37451367321914297</v>
      </c>
      <c r="AM500" s="18">
        <v>0.30100238391872569</v>
      </c>
      <c r="AN500" s="18">
        <v>0.41839601464015119</v>
      </c>
      <c r="AO500" s="18">
        <v>0.27847900601257142</v>
      </c>
      <c r="AP500" s="18">
        <v>0.40609253987868599</v>
      </c>
      <c r="AQ500" s="18">
        <v>0.40333091759688899</v>
      </c>
      <c r="AR500" s="18">
        <v>0.39242078483643689</v>
      </c>
      <c r="AS500" s="18">
        <v>0.29139175915191268</v>
      </c>
      <c r="AT500" s="18">
        <v>0.44170037753941471</v>
      </c>
      <c r="AU500" s="18">
        <v>0.37518430575181527</v>
      </c>
      <c r="AV500" s="18">
        <v>0.11446746831625659</v>
      </c>
      <c r="AX500" s="18">
        <v>0.35166724092661222</v>
      </c>
      <c r="AY500" s="18">
        <v>0.33494198947577231</v>
      </c>
      <c r="BA500" s="18">
        <v>0.36046457364250772</v>
      </c>
      <c r="BB500" s="18">
        <v>0.32648223062816112</v>
      </c>
      <c r="BD500" s="18">
        <v>0.32151779851631213</v>
      </c>
      <c r="BE500" s="18">
        <v>0.34483781826644683</v>
      </c>
      <c r="BF500" s="18">
        <v>0.3625704624102597</v>
      </c>
      <c r="BG500" s="18">
        <v>0.37930539213523878</v>
      </c>
      <c r="BH500" s="18">
        <v>0.33092915021586677</v>
      </c>
      <c r="BI500" s="18">
        <v>0.57087391817004096</v>
      </c>
      <c r="BJ500" s="18">
        <v>0.21268596558171379</v>
      </c>
      <c r="BL500" s="18">
        <v>0.34029794152885839</v>
      </c>
      <c r="BM500" s="18">
        <v>0.38601482864375569</v>
      </c>
      <c r="BN500" s="18">
        <v>0.31932594601083081</v>
      </c>
      <c r="BO500" s="18">
        <v>0.38628061852562112</v>
      </c>
      <c r="BP500" s="18">
        <v>0.34871123749984068</v>
      </c>
      <c r="BQ500" s="18">
        <v>0.30247806850126491</v>
      </c>
      <c r="BR500" s="18">
        <v>0.31251511951569622</v>
      </c>
      <c r="BS500" s="18">
        <v>0.3031458618563927</v>
      </c>
      <c r="BU500" s="18">
        <v>0.37993137238739749</v>
      </c>
      <c r="BV500" s="18">
        <v>0.36144169494480438</v>
      </c>
      <c r="BW500" s="18">
        <v>0.35881496269048918</v>
      </c>
      <c r="BX500" s="18">
        <v>0.3296311627389909</v>
      </c>
      <c r="BY500" s="18">
        <v>0.34251932762914999</v>
      </c>
      <c r="BZ500" s="18">
        <v>0.28245444289312099</v>
      </c>
      <c r="CA500" s="18">
        <v>0.29016657902399978</v>
      </c>
      <c r="CB500" s="18">
        <v>0.3480548835839678</v>
      </c>
      <c r="CC500" s="18">
        <v>0.35200107246710849</v>
      </c>
    </row>
    <row r="501" spans="2:81" x14ac:dyDescent="0.35">
      <c r="B501" s="17" t="s">
        <v>176</v>
      </c>
      <c r="C501" s="18">
        <v>0.26034631656776941</v>
      </c>
      <c r="D501" s="18">
        <v>0.32133557717792077</v>
      </c>
      <c r="E501" s="18">
        <v>0.29346235500279372</v>
      </c>
      <c r="F501" s="18">
        <v>0.2457687536271117</v>
      </c>
      <c r="G501" s="18">
        <v>0.26849781944237999</v>
      </c>
      <c r="H501" s="18">
        <v>0.23783043180555621</v>
      </c>
      <c r="I501" s="18">
        <v>0.2301578701248177</v>
      </c>
      <c r="K501" s="18">
        <v>0.26982766483109311</v>
      </c>
      <c r="L501" s="18">
        <v>0.25067382645073999</v>
      </c>
      <c r="N501" s="18">
        <v>0.24948210879044361</v>
      </c>
      <c r="O501" s="18">
        <v>0.24715586253844599</v>
      </c>
      <c r="P501" s="18">
        <v>0.31014211988896617</v>
      </c>
      <c r="Q501" s="18">
        <v>0.28337798936644931</v>
      </c>
      <c r="R501" s="18">
        <v>0.25079733954762218</v>
      </c>
      <c r="S501" s="18">
        <v>0.33326468886649019</v>
      </c>
      <c r="T501" s="18">
        <v>0.249237340750779</v>
      </c>
      <c r="U501" s="18">
        <v>0.25769673324655668</v>
      </c>
      <c r="V501" s="18">
        <v>0.25676215105664407</v>
      </c>
      <c r="W501" s="18">
        <v>0.2667840150775892</v>
      </c>
      <c r="X501" s="18">
        <v>0.20565763983247379</v>
      </c>
      <c r="Y501" s="18">
        <v>0.2443411164415136</v>
      </c>
      <c r="AA501" s="18">
        <v>0.20755949898237641</v>
      </c>
      <c r="AB501" s="18">
        <v>0.26026333101907212</v>
      </c>
      <c r="AC501" s="18">
        <v>0.2824456420250317</v>
      </c>
      <c r="AD501" s="18">
        <v>0.29871965189078681</v>
      </c>
      <c r="AF501" s="18">
        <v>0.35924924603974873</v>
      </c>
      <c r="AG501" s="18">
        <v>0.3090106550543909</v>
      </c>
      <c r="AH501" s="18">
        <v>0.33772481682442851</v>
      </c>
      <c r="AI501" s="18">
        <v>0.3044433248127642</v>
      </c>
      <c r="AJ501" s="18">
        <v>0.21552043639302959</v>
      </c>
      <c r="AK501" s="18">
        <v>0.2468845565870198</v>
      </c>
      <c r="AL501" s="18">
        <v>0.28240799623602542</v>
      </c>
      <c r="AM501" s="18">
        <v>0.27651335810098809</v>
      </c>
      <c r="AN501" s="18">
        <v>0.20548304542656171</v>
      </c>
      <c r="AO501" s="18">
        <v>0.27652155077573398</v>
      </c>
      <c r="AP501" s="18">
        <v>0.24903109328309711</v>
      </c>
      <c r="AQ501" s="18">
        <v>0.24856539433691249</v>
      </c>
      <c r="AR501" s="18">
        <v>0.189090828508751</v>
      </c>
      <c r="AS501" s="18">
        <v>0.14457384229433709</v>
      </c>
      <c r="AT501" s="18">
        <v>0.2300598747554323</v>
      </c>
      <c r="AU501" s="18">
        <v>0.24805826200686329</v>
      </c>
      <c r="AV501" s="18">
        <v>0.32743751273376048</v>
      </c>
      <c r="AX501" s="18">
        <v>0.25846303445309893</v>
      </c>
      <c r="AY501" s="18">
        <v>0.26995434677905228</v>
      </c>
      <c r="BA501" s="18">
        <v>0.2489443790240177</v>
      </c>
      <c r="BB501" s="18">
        <v>0.28150075538753139</v>
      </c>
      <c r="BD501" s="18">
        <v>0.29471068489742702</v>
      </c>
      <c r="BE501" s="18">
        <v>0.2309566473217485</v>
      </c>
      <c r="BF501" s="18">
        <v>0.28832028216052752</v>
      </c>
      <c r="BG501" s="18">
        <v>0.22196402777993041</v>
      </c>
      <c r="BH501" s="18">
        <v>0.22334497685486221</v>
      </c>
      <c r="BI501" s="18">
        <v>0.25390732812069339</v>
      </c>
      <c r="BJ501" s="18">
        <v>0.48498364599817589</v>
      </c>
      <c r="BL501" s="18">
        <v>0.26528672055464458</v>
      </c>
      <c r="BM501" s="18">
        <v>0.23691000883105459</v>
      </c>
      <c r="BN501" s="18">
        <v>0.26694265749117391</v>
      </c>
      <c r="BO501" s="18">
        <v>0.2051211215498214</v>
      </c>
      <c r="BP501" s="18">
        <v>0.24926976100270731</v>
      </c>
      <c r="BQ501" s="18">
        <v>0.23257997206743811</v>
      </c>
      <c r="BR501" s="18">
        <v>0.32732234773324692</v>
      </c>
      <c r="BS501" s="18">
        <v>0.31139149591111609</v>
      </c>
      <c r="BU501" s="18">
        <v>0.22874683125529591</v>
      </c>
      <c r="BV501" s="18">
        <v>0.25310331696541039</v>
      </c>
      <c r="BW501" s="18">
        <v>0.24075405858393031</v>
      </c>
      <c r="BX501" s="18">
        <v>0.3084776760674634</v>
      </c>
      <c r="BY501" s="18">
        <v>0.26427898287105361</v>
      </c>
      <c r="BZ501" s="18">
        <v>0.22254138461095599</v>
      </c>
      <c r="CA501" s="18">
        <v>0.34241885451979431</v>
      </c>
      <c r="CB501" s="18">
        <v>0.30140850830356369</v>
      </c>
      <c r="CC501" s="18">
        <v>0.18704303140253911</v>
      </c>
    </row>
    <row r="502" spans="2:81" x14ac:dyDescent="0.35">
      <c r="B502" s="17" t="s">
        <v>177</v>
      </c>
      <c r="C502" s="18">
        <v>0.12417630741635791</v>
      </c>
      <c r="D502" s="18">
        <v>0.15031807315054249</v>
      </c>
      <c r="E502" s="18">
        <v>0.1508775396198743</v>
      </c>
      <c r="F502" s="18">
        <v>9.2169182974243175E-2</v>
      </c>
      <c r="G502" s="18">
        <v>0.10694363233156939</v>
      </c>
      <c r="H502" s="18">
        <v>0.13413878285522601</v>
      </c>
      <c r="I502" s="18">
        <v>0.1206847066366212</v>
      </c>
      <c r="K502" s="18">
        <v>0.12642874709560581</v>
      </c>
      <c r="L502" s="18">
        <v>0.12267936789406859</v>
      </c>
      <c r="N502" s="18">
        <v>0.15212599747860839</v>
      </c>
      <c r="O502" s="18">
        <v>0.1208824184300348</v>
      </c>
      <c r="P502" s="18">
        <v>0.12780128116127881</v>
      </c>
      <c r="Q502" s="18">
        <v>7.494063169199168E-2</v>
      </c>
      <c r="R502" s="18">
        <v>0.1279860060836194</v>
      </c>
      <c r="S502" s="18">
        <v>0.11862802280873611</v>
      </c>
      <c r="T502" s="18">
        <v>0.1198493682629601</v>
      </c>
      <c r="U502" s="18">
        <v>0.11269281810036651</v>
      </c>
      <c r="V502" s="18">
        <v>0.1408673077170472</v>
      </c>
      <c r="W502" s="18">
        <v>0.1249574037101039</v>
      </c>
      <c r="X502" s="18">
        <v>0.11135520420216879</v>
      </c>
      <c r="Y502" s="18">
        <v>0.1219395275820043</v>
      </c>
      <c r="AA502" s="18">
        <v>0.13364080589205429</v>
      </c>
      <c r="AB502" s="18">
        <v>0.1067386634151786</v>
      </c>
      <c r="AC502" s="18">
        <v>0.1230590809144966</v>
      </c>
      <c r="AD502" s="18">
        <v>0.13148419554306759</v>
      </c>
      <c r="AF502" s="18">
        <v>0.1973313601008245</v>
      </c>
      <c r="AG502" s="18">
        <v>0.1292672374204229</v>
      </c>
      <c r="AH502" s="18">
        <v>6.556073626400645E-2</v>
      </c>
      <c r="AI502" s="18">
        <v>7.4126564120789315E-2</v>
      </c>
      <c r="AJ502" s="18">
        <v>0.13312234571471299</v>
      </c>
      <c r="AK502" s="18">
        <v>0.10812929113707399</v>
      </c>
      <c r="AL502" s="18">
        <v>0.13771608257969389</v>
      </c>
      <c r="AM502" s="18">
        <v>0.115496542802402</v>
      </c>
      <c r="AN502" s="18">
        <v>0.12569003790661401</v>
      </c>
      <c r="AO502" s="18">
        <v>0.1924495041534206</v>
      </c>
      <c r="AP502" s="18">
        <v>8.9777793465787639E-2</v>
      </c>
      <c r="AQ502" s="18">
        <v>8.860230924802967E-2</v>
      </c>
      <c r="AR502" s="18">
        <v>9.2634304581976232E-2</v>
      </c>
      <c r="AS502" s="18">
        <v>0.19522521913787669</v>
      </c>
      <c r="AT502" s="18">
        <v>0.15046327909386931</v>
      </c>
      <c r="AU502" s="18">
        <v>0.1786576819526888</v>
      </c>
      <c r="AV502" s="18">
        <v>0.18453823278468759</v>
      </c>
      <c r="AX502" s="18">
        <v>0.1178893405627479</v>
      </c>
      <c r="AY502" s="18">
        <v>0.1532427581508902</v>
      </c>
      <c r="BA502" s="18">
        <v>0.124153271086825</v>
      </c>
      <c r="BB502" s="18">
        <v>0.1242190475753763</v>
      </c>
      <c r="BD502" s="18">
        <v>0.12570190530525749</v>
      </c>
      <c r="BE502" s="18">
        <v>0.13106898139528489</v>
      </c>
      <c r="BF502" s="18">
        <v>0.1215311819509818</v>
      </c>
      <c r="BG502" s="18">
        <v>0.1203288879238614</v>
      </c>
      <c r="BH502" s="18">
        <v>0.1416939593449815</v>
      </c>
      <c r="BI502" s="18">
        <v>5.5597725844111628E-2</v>
      </c>
      <c r="BJ502" s="18">
        <v>9.3590240822551699E-2</v>
      </c>
      <c r="BL502" s="18">
        <v>0.128071963936922</v>
      </c>
      <c r="BM502" s="18">
        <v>0.13183443520592519</v>
      </c>
      <c r="BN502" s="18">
        <v>0.13003688274048539</v>
      </c>
      <c r="BO502" s="18">
        <v>0.1189569790571321</v>
      </c>
      <c r="BP502" s="18">
        <v>0.1413933062124918</v>
      </c>
      <c r="BQ502" s="18">
        <v>0.13818338987694531</v>
      </c>
      <c r="BR502" s="18">
        <v>0.12913156310381349</v>
      </c>
      <c r="BS502" s="18">
        <v>9.1474626173287193E-2</v>
      </c>
      <c r="BU502" s="18">
        <v>0.1038950170269872</v>
      </c>
      <c r="BV502" s="18">
        <v>0.1189748843666148</v>
      </c>
      <c r="BW502" s="18">
        <v>9.2422293470512673E-2</v>
      </c>
      <c r="BX502" s="18">
        <v>0.1170302596694968</v>
      </c>
      <c r="BY502" s="18">
        <v>0.12713807170074179</v>
      </c>
      <c r="BZ502" s="18">
        <v>0.20149682365837709</v>
      </c>
      <c r="CA502" s="18">
        <v>9.1280211241599185E-2</v>
      </c>
      <c r="CB502" s="18">
        <v>0.1500709599776546</v>
      </c>
      <c r="CC502" s="18">
        <v>0.19095765732114101</v>
      </c>
    </row>
    <row r="503" spans="2:81" x14ac:dyDescent="0.35">
      <c r="B503" s="17" t="s">
        <v>178</v>
      </c>
      <c r="C503" s="18">
        <v>4.9264448113425563E-2</v>
      </c>
      <c r="D503" s="18">
        <v>6.2113857363180237E-2</v>
      </c>
      <c r="E503" s="18">
        <v>3.3339015711296369E-2</v>
      </c>
      <c r="F503" s="18">
        <v>4.8744006043995237E-2</v>
      </c>
      <c r="G503" s="18">
        <v>4.7210841198023767E-2</v>
      </c>
      <c r="H503" s="18">
        <v>5.0702953259475748E-2</v>
      </c>
      <c r="I503" s="18">
        <v>5.5624507523311079E-2</v>
      </c>
      <c r="K503" s="18">
        <v>5.5726584508421967E-2</v>
      </c>
      <c r="L503" s="18">
        <v>4.2424188984590813E-2</v>
      </c>
      <c r="N503" s="18">
        <v>3.3709009654109397E-2</v>
      </c>
      <c r="O503" s="18">
        <v>0.1180846084705001</v>
      </c>
      <c r="P503" s="18">
        <v>3.8492233732357557E-2</v>
      </c>
      <c r="Q503" s="18">
        <v>6.4646513404792633E-2</v>
      </c>
      <c r="R503" s="18">
        <v>4.7987363398619219E-2</v>
      </c>
      <c r="S503" s="18">
        <v>2.523742468091408E-2</v>
      </c>
      <c r="T503" s="18">
        <v>3.0557788241693199E-2</v>
      </c>
      <c r="U503" s="18">
        <v>4.9875190483082803E-2</v>
      </c>
      <c r="V503" s="18">
        <v>4.8983983870866318E-2</v>
      </c>
      <c r="W503" s="18">
        <v>3.7729180186759699E-2</v>
      </c>
      <c r="X503" s="18">
        <v>6.8557343509874843E-2</v>
      </c>
      <c r="Y503" s="18">
        <v>7.7493665404704135E-2</v>
      </c>
      <c r="AA503" s="18">
        <v>5.1541624388582237E-2</v>
      </c>
      <c r="AB503" s="18">
        <v>5.0179366057115878E-2</v>
      </c>
      <c r="AC503" s="18">
        <v>4.8705008091950289E-2</v>
      </c>
      <c r="AD503" s="18">
        <v>4.6723345261399513E-2</v>
      </c>
      <c r="AF503" s="18">
        <v>0</v>
      </c>
      <c r="AG503" s="18">
        <v>3.6194577853724368E-2</v>
      </c>
      <c r="AH503" s="18">
        <v>5.6368264117560803E-2</v>
      </c>
      <c r="AI503" s="18">
        <v>6.5002157642510036E-2</v>
      </c>
      <c r="AJ503" s="18">
        <v>7.3589550691804007E-2</v>
      </c>
      <c r="AK503" s="18">
        <v>4.0700819981968499E-2</v>
      </c>
      <c r="AL503" s="18">
        <v>3.5226743140149418E-2</v>
      </c>
      <c r="AM503" s="18">
        <v>3.495688135845848E-2</v>
      </c>
      <c r="AN503" s="18">
        <v>3.5347678561227842E-2</v>
      </c>
      <c r="AO503" s="18">
        <v>6.1820900402224883E-2</v>
      </c>
      <c r="AP503" s="18">
        <v>6.2767617546645171E-2</v>
      </c>
      <c r="AQ503" s="18">
        <v>5.5385798551769339E-2</v>
      </c>
      <c r="AR503" s="18">
        <v>5.5569310416288167E-2</v>
      </c>
      <c r="AS503" s="18">
        <v>7.6968461645210429E-2</v>
      </c>
      <c r="AT503" s="18">
        <v>1.560477416674225E-2</v>
      </c>
      <c r="AU503" s="18">
        <v>4.0811544229948149E-2</v>
      </c>
      <c r="AV503" s="18">
        <v>3.2611520517190302E-2</v>
      </c>
      <c r="AX503" s="18">
        <v>4.6641168026457458E-2</v>
      </c>
      <c r="AY503" s="18">
        <v>6.4009786743959199E-2</v>
      </c>
      <c r="BA503" s="18">
        <v>5.0435301060058238E-2</v>
      </c>
      <c r="BB503" s="18">
        <v>4.7092121091686E-2</v>
      </c>
      <c r="BD503" s="18">
        <v>5.1520922575611562E-2</v>
      </c>
      <c r="BE503" s="18">
        <v>4.0678815730216422E-2</v>
      </c>
      <c r="BF503" s="18">
        <v>3.4586364536065603E-2</v>
      </c>
      <c r="BG503" s="18">
        <v>6.137717764022118E-2</v>
      </c>
      <c r="BH503" s="18">
        <v>6.1446564084420799E-2</v>
      </c>
      <c r="BI503" s="18">
        <v>0</v>
      </c>
      <c r="BJ503" s="18">
        <v>5.1524931038338009E-2</v>
      </c>
      <c r="BL503" s="18">
        <v>4.4183334245346068E-2</v>
      </c>
      <c r="BM503" s="18">
        <v>3.5342327983508157E-2</v>
      </c>
      <c r="BN503" s="18">
        <v>3.9979297815614233E-2</v>
      </c>
      <c r="BO503" s="18">
        <v>5.7197123210347513E-2</v>
      </c>
      <c r="BP503" s="18">
        <v>5.5744291285395639E-2</v>
      </c>
      <c r="BQ503" s="18">
        <v>7.9252773367978105E-2</v>
      </c>
      <c r="BR503" s="18">
        <v>2.190065351103233E-2</v>
      </c>
      <c r="BS503" s="18">
        <v>7.5204494424079976E-2</v>
      </c>
      <c r="BU503" s="18">
        <v>3.9960816997269652E-2</v>
      </c>
      <c r="BV503" s="18">
        <v>4.6853294637913427E-2</v>
      </c>
      <c r="BW503" s="18">
        <v>3.6878723647955809E-2</v>
      </c>
      <c r="BX503" s="18">
        <v>5.2937436243759593E-2</v>
      </c>
      <c r="BY503" s="18">
        <v>5.1959111821978793E-2</v>
      </c>
      <c r="BZ503" s="18">
        <v>8.4489790650060292E-2</v>
      </c>
      <c r="CA503" s="18">
        <v>7.5854850609685942E-2</v>
      </c>
      <c r="CB503" s="18">
        <v>2.343313576127801E-2</v>
      </c>
      <c r="CC503" s="18">
        <v>7.091424567449571E-2</v>
      </c>
    </row>
    <row r="504" spans="2:81" x14ac:dyDescent="0.35">
      <c r="B504" s="17" t="s">
        <v>151</v>
      </c>
      <c r="C504" s="18">
        <v>1.5762256951007129E-2</v>
      </c>
      <c r="D504" s="18">
        <v>2.224503217506724E-2</v>
      </c>
      <c r="E504" s="18">
        <v>8.8845136207202427E-3</v>
      </c>
      <c r="F504" s="18">
        <v>2.7982272181166942E-2</v>
      </c>
      <c r="G504" s="18">
        <v>1.2463095670055111E-2</v>
      </c>
      <c r="H504" s="18">
        <v>1.0722204146062231E-2</v>
      </c>
      <c r="I504" s="18">
        <v>1.4651133519785781E-2</v>
      </c>
      <c r="K504" s="18">
        <v>1.3134335537392759E-2</v>
      </c>
      <c r="L504" s="18">
        <v>1.7410333855963099E-2</v>
      </c>
      <c r="N504" s="18">
        <v>0</v>
      </c>
      <c r="O504" s="18">
        <v>1.3030415711105039E-2</v>
      </c>
      <c r="P504" s="18">
        <v>0</v>
      </c>
      <c r="Q504" s="18">
        <v>3.3510173139601918E-2</v>
      </c>
      <c r="R504" s="18">
        <v>1.5194202091686629E-2</v>
      </c>
      <c r="S504" s="18">
        <v>0</v>
      </c>
      <c r="T504" s="18">
        <v>1.4567022011509841E-2</v>
      </c>
      <c r="U504" s="18">
        <v>1.6601473127142979E-2</v>
      </c>
      <c r="V504" s="18">
        <v>2.6017230308351291E-2</v>
      </c>
      <c r="W504" s="18">
        <v>2.0381572247786181E-2</v>
      </c>
      <c r="X504" s="18">
        <v>2.3304708849372691E-2</v>
      </c>
      <c r="Y504" s="18">
        <v>1.707636383185069E-2</v>
      </c>
      <c r="AA504" s="18">
        <v>1.00745527702156E-2</v>
      </c>
      <c r="AB504" s="18">
        <v>1.7518857590691009E-2</v>
      </c>
      <c r="AC504" s="18">
        <v>1.1974869748647711E-2</v>
      </c>
      <c r="AD504" s="18">
        <v>2.3510673729095641E-2</v>
      </c>
      <c r="AF504" s="18">
        <v>4.2787557342289742E-2</v>
      </c>
      <c r="AG504" s="18">
        <v>2.5187180550226101E-2</v>
      </c>
      <c r="AH504" s="18">
        <v>2.2500515993853019E-2</v>
      </c>
      <c r="AI504" s="18">
        <v>1.916411401585635E-2</v>
      </c>
      <c r="AJ504" s="18">
        <v>5.4657087462378221E-3</v>
      </c>
      <c r="AK504" s="18">
        <v>1.467871643418134E-2</v>
      </c>
      <c r="AL504" s="18">
        <v>6.100637178886946E-3</v>
      </c>
      <c r="AM504" s="18">
        <v>1.5735530013735888E-2</v>
      </c>
      <c r="AN504" s="18">
        <v>0</v>
      </c>
      <c r="AO504" s="18">
        <v>0</v>
      </c>
      <c r="AP504" s="18">
        <v>2.7339180515993381E-2</v>
      </c>
      <c r="AQ504" s="18">
        <v>0</v>
      </c>
      <c r="AR504" s="18">
        <v>1.212134670021563E-2</v>
      </c>
      <c r="AS504" s="18">
        <v>2.4758146241075009E-2</v>
      </c>
      <c r="AT504" s="18">
        <v>0</v>
      </c>
      <c r="AU504" s="18">
        <v>8.385105443055544E-3</v>
      </c>
      <c r="AV504" s="18">
        <v>0.1053109153521789</v>
      </c>
      <c r="AX504" s="18">
        <v>1.4097940328768E-2</v>
      </c>
      <c r="AY504" s="18">
        <v>2.1638204751432771E-2</v>
      </c>
      <c r="BA504" s="18">
        <v>1.6361841379543669E-2</v>
      </c>
      <c r="BB504" s="18">
        <v>1.4649825659212429E-2</v>
      </c>
      <c r="BD504" s="18">
        <v>1.8043816801344439E-2</v>
      </c>
      <c r="BE504" s="18">
        <v>1.3433740625679241E-2</v>
      </c>
      <c r="BF504" s="18">
        <v>1.4632678316896811E-2</v>
      </c>
      <c r="BG504" s="18">
        <v>1.1238671636865351E-2</v>
      </c>
      <c r="BH504" s="18">
        <v>1.2856785962262821E-2</v>
      </c>
      <c r="BI504" s="18">
        <v>4.0623804533434983E-2</v>
      </c>
      <c r="BJ504" s="18">
        <v>3.8322496290821038E-2</v>
      </c>
      <c r="BL504" s="18">
        <v>1.135956871100733E-2</v>
      </c>
      <c r="BM504" s="18">
        <v>6.3807995800850802E-3</v>
      </c>
      <c r="BN504" s="18">
        <v>7.6338615048412699E-3</v>
      </c>
      <c r="BO504" s="18">
        <v>1.879451499609178E-2</v>
      </c>
      <c r="BP504" s="18">
        <v>1.958119240023079E-2</v>
      </c>
      <c r="BQ504" s="18">
        <v>0</v>
      </c>
      <c r="BR504" s="18">
        <v>9.9726527167222134E-2</v>
      </c>
      <c r="BS504" s="18">
        <v>2.6583537009717891E-2</v>
      </c>
      <c r="BU504" s="18">
        <v>1.128744020606034E-2</v>
      </c>
      <c r="BV504" s="18">
        <v>1.270158446364382E-2</v>
      </c>
      <c r="BW504" s="18">
        <v>8.6372410144306393E-3</v>
      </c>
      <c r="BX504" s="18">
        <v>6.7248478756789173E-3</v>
      </c>
      <c r="BY504" s="18">
        <v>1.339600713783029E-2</v>
      </c>
      <c r="BZ504" s="18">
        <v>1.882953847748943E-2</v>
      </c>
      <c r="CA504" s="18">
        <v>3.4476040862014737E-2</v>
      </c>
      <c r="CB504" s="18">
        <v>4.7956215272226273E-2</v>
      </c>
      <c r="CC504" s="18">
        <v>0</v>
      </c>
    </row>
    <row r="506" spans="2:81" ht="72.5" x14ac:dyDescent="0.35">
      <c r="B506" s="14" t="s">
        <v>179</v>
      </c>
    </row>
    <row r="507" spans="2:81" x14ac:dyDescent="0.35">
      <c r="B507" s="15" t="s">
        <v>17</v>
      </c>
    </row>
    <row r="508" spans="2:81" x14ac:dyDescent="0.35">
      <c r="B508" s="11" t="s">
        <v>95</v>
      </c>
      <c r="C508" s="16">
        <v>1906</v>
      </c>
      <c r="D508" s="16">
        <v>245</v>
      </c>
      <c r="E508" s="16">
        <v>322</v>
      </c>
      <c r="F508" s="16">
        <v>330</v>
      </c>
      <c r="G508" s="16">
        <v>336</v>
      </c>
      <c r="H508" s="16">
        <v>276</v>
      </c>
      <c r="I508" s="16">
        <v>397</v>
      </c>
      <c r="K508" s="16">
        <v>942</v>
      </c>
      <c r="L508" s="16">
        <v>959</v>
      </c>
      <c r="N508" s="16">
        <v>158</v>
      </c>
      <c r="O508" s="16">
        <v>63</v>
      </c>
      <c r="P508" s="16">
        <v>96</v>
      </c>
      <c r="Q508" s="16">
        <v>78</v>
      </c>
      <c r="R508" s="16">
        <v>211</v>
      </c>
      <c r="S508" s="16">
        <v>156</v>
      </c>
      <c r="T508" s="16">
        <v>138</v>
      </c>
      <c r="U508" s="16">
        <v>178</v>
      </c>
      <c r="V508" s="16">
        <v>270</v>
      </c>
      <c r="W508" s="16">
        <v>232</v>
      </c>
      <c r="X508" s="16">
        <v>160</v>
      </c>
      <c r="Y508" s="16">
        <v>166</v>
      </c>
      <c r="AA508" s="16">
        <v>527</v>
      </c>
      <c r="AB508" s="16">
        <v>481</v>
      </c>
      <c r="AC508" s="16">
        <v>429</v>
      </c>
      <c r="AD508" s="16">
        <v>463</v>
      </c>
      <c r="AF508" s="16">
        <v>27</v>
      </c>
      <c r="AG508" s="16">
        <v>98</v>
      </c>
      <c r="AH508" s="16">
        <v>113</v>
      </c>
      <c r="AI508" s="16">
        <v>112</v>
      </c>
      <c r="AJ508" s="16">
        <v>174</v>
      </c>
      <c r="AK508" s="16">
        <v>207</v>
      </c>
      <c r="AL508" s="16">
        <v>170</v>
      </c>
      <c r="AM508" s="16">
        <v>133</v>
      </c>
      <c r="AN508" s="16">
        <v>100</v>
      </c>
      <c r="AO508" s="16">
        <v>131</v>
      </c>
      <c r="AP508" s="16">
        <v>193</v>
      </c>
      <c r="AQ508" s="16">
        <v>93</v>
      </c>
      <c r="AR508" s="16">
        <v>79</v>
      </c>
      <c r="AS508" s="16">
        <v>47</v>
      </c>
      <c r="AT508" s="16">
        <v>48</v>
      </c>
      <c r="AU508" s="16">
        <v>122</v>
      </c>
      <c r="AV508" s="16">
        <v>59</v>
      </c>
      <c r="AX508" s="16">
        <v>1557</v>
      </c>
      <c r="AY508" s="16">
        <v>338</v>
      </c>
      <c r="BA508" s="16">
        <v>1221</v>
      </c>
      <c r="BB508" s="16">
        <v>685</v>
      </c>
      <c r="BD508" s="16">
        <v>474</v>
      </c>
      <c r="BE508" s="16">
        <v>416</v>
      </c>
      <c r="BF508" s="16">
        <v>224</v>
      </c>
      <c r="BG508" s="16">
        <v>439</v>
      </c>
      <c r="BH508" s="16">
        <v>242</v>
      </c>
      <c r="BI508" s="16">
        <v>51</v>
      </c>
      <c r="BJ508" s="16">
        <v>60</v>
      </c>
      <c r="BL508" s="16">
        <v>334</v>
      </c>
      <c r="BM508" s="16">
        <v>619</v>
      </c>
      <c r="BN508" s="16">
        <v>136</v>
      </c>
      <c r="BO508" s="16">
        <v>105</v>
      </c>
      <c r="BP508" s="16">
        <v>257</v>
      </c>
      <c r="BQ508" s="16">
        <v>42</v>
      </c>
      <c r="BR508" s="16">
        <v>49</v>
      </c>
      <c r="BS508" s="16">
        <v>364</v>
      </c>
      <c r="BU508" s="16">
        <v>279</v>
      </c>
      <c r="BV508" s="16">
        <v>479</v>
      </c>
      <c r="BW508" s="16">
        <v>122</v>
      </c>
      <c r="BX508" s="16">
        <v>151</v>
      </c>
      <c r="BY508" s="16">
        <v>421</v>
      </c>
      <c r="BZ508" s="16">
        <v>64</v>
      </c>
      <c r="CA508" s="16">
        <v>123</v>
      </c>
      <c r="CB508" s="16">
        <v>156</v>
      </c>
      <c r="CC508" s="16">
        <v>111</v>
      </c>
    </row>
    <row r="509" spans="2:81" x14ac:dyDescent="0.35">
      <c r="B509" s="12" t="s">
        <v>96</v>
      </c>
      <c r="C509" s="16">
        <v>1910</v>
      </c>
      <c r="D509" s="16">
        <v>202</v>
      </c>
      <c r="E509" s="16">
        <v>325</v>
      </c>
      <c r="F509" s="16">
        <v>324</v>
      </c>
      <c r="G509" s="16">
        <v>294</v>
      </c>
      <c r="H509" s="16">
        <v>309</v>
      </c>
      <c r="I509" s="16">
        <v>457</v>
      </c>
      <c r="K509" s="16">
        <v>921</v>
      </c>
      <c r="L509" s="16">
        <v>983</v>
      </c>
      <c r="N509" s="16">
        <v>157</v>
      </c>
      <c r="O509" s="16">
        <v>52</v>
      </c>
      <c r="P509" s="16">
        <v>89</v>
      </c>
      <c r="Q509" s="16">
        <v>77</v>
      </c>
      <c r="R509" s="16">
        <v>212</v>
      </c>
      <c r="S509" s="16">
        <v>155</v>
      </c>
      <c r="T509" s="16">
        <v>140</v>
      </c>
      <c r="U509" s="16">
        <v>167</v>
      </c>
      <c r="V509" s="16">
        <v>248</v>
      </c>
      <c r="W509" s="16">
        <v>264</v>
      </c>
      <c r="X509" s="16">
        <v>165</v>
      </c>
      <c r="Y509" s="16">
        <v>180</v>
      </c>
      <c r="AA509" s="16">
        <v>514</v>
      </c>
      <c r="AB509" s="16">
        <v>496</v>
      </c>
      <c r="AC509" s="16">
        <v>419</v>
      </c>
      <c r="AD509" s="16">
        <v>477</v>
      </c>
      <c r="AF509" s="16">
        <v>25</v>
      </c>
      <c r="AG509" s="16">
        <v>96</v>
      </c>
      <c r="AH509" s="16">
        <v>115</v>
      </c>
      <c r="AI509" s="16">
        <v>117</v>
      </c>
      <c r="AJ509" s="16">
        <v>175</v>
      </c>
      <c r="AK509" s="16">
        <v>213</v>
      </c>
      <c r="AL509" s="16">
        <v>169</v>
      </c>
      <c r="AM509" s="16">
        <v>134</v>
      </c>
      <c r="AN509" s="16">
        <v>99</v>
      </c>
      <c r="AO509" s="16">
        <v>131</v>
      </c>
      <c r="AP509" s="16">
        <v>193</v>
      </c>
      <c r="AQ509" s="16">
        <v>94</v>
      </c>
      <c r="AR509" s="16">
        <v>79</v>
      </c>
      <c r="AS509" s="16">
        <v>46</v>
      </c>
      <c r="AT509" s="16">
        <v>46</v>
      </c>
      <c r="AU509" s="16">
        <v>118</v>
      </c>
      <c r="AV509" s="16">
        <v>59</v>
      </c>
      <c r="AX509" s="16">
        <v>1583</v>
      </c>
      <c r="AY509" s="16">
        <v>316</v>
      </c>
      <c r="BA509" s="16">
        <v>1241</v>
      </c>
      <c r="BB509" s="16">
        <v>669</v>
      </c>
      <c r="BD509" s="16">
        <v>490</v>
      </c>
      <c r="BE509" s="16">
        <v>410</v>
      </c>
      <c r="BF509" s="16">
        <v>226</v>
      </c>
      <c r="BG509" s="16">
        <v>430</v>
      </c>
      <c r="BH509" s="16">
        <v>237</v>
      </c>
      <c r="BI509" s="16">
        <v>51</v>
      </c>
      <c r="BJ509" s="16">
        <v>65</v>
      </c>
      <c r="BL509" s="16">
        <v>349</v>
      </c>
      <c r="BM509" s="16">
        <v>614</v>
      </c>
      <c r="BN509" s="16">
        <v>143</v>
      </c>
      <c r="BO509" s="16">
        <v>101</v>
      </c>
      <c r="BP509" s="16">
        <v>257</v>
      </c>
      <c r="BQ509" s="16">
        <v>42</v>
      </c>
      <c r="BR509" s="16">
        <v>47</v>
      </c>
      <c r="BS509" s="16">
        <v>356</v>
      </c>
      <c r="BU509" s="16">
        <v>288</v>
      </c>
      <c r="BV509" s="16">
        <v>472</v>
      </c>
      <c r="BW509" s="16">
        <v>126</v>
      </c>
      <c r="BX509" s="16">
        <v>142</v>
      </c>
      <c r="BY509" s="16">
        <v>432</v>
      </c>
      <c r="BZ509" s="16">
        <v>64</v>
      </c>
      <c r="CA509" s="16">
        <v>123</v>
      </c>
      <c r="CB509" s="16">
        <v>159</v>
      </c>
      <c r="CC509" s="16">
        <v>106</v>
      </c>
    </row>
    <row r="510" spans="2:81" x14ac:dyDescent="0.35">
      <c r="B510" s="17" t="s">
        <v>174</v>
      </c>
      <c r="C510" s="18">
        <v>0.32995122299565333</v>
      </c>
      <c r="D510" s="18">
        <v>0.23397095087929051</v>
      </c>
      <c r="E510" s="18">
        <v>0.33829667280436582</v>
      </c>
      <c r="F510" s="18">
        <v>0.35592874383780609</v>
      </c>
      <c r="G510" s="18">
        <v>0.34957367061679878</v>
      </c>
      <c r="H510" s="18">
        <v>0.32312408759957112</v>
      </c>
      <c r="I510" s="18">
        <v>0.34001766018576318</v>
      </c>
      <c r="K510" s="18">
        <v>0.32160856346576688</v>
      </c>
      <c r="L510" s="18">
        <v>0.33735058146831842</v>
      </c>
      <c r="N510" s="18">
        <v>0.37920263704286911</v>
      </c>
      <c r="O510" s="18">
        <v>0.35761533154028902</v>
      </c>
      <c r="P510" s="18">
        <v>0.36686521364807689</v>
      </c>
      <c r="Q510" s="18">
        <v>0.32044636317249697</v>
      </c>
      <c r="R510" s="18">
        <v>0.33508760718891911</v>
      </c>
      <c r="S510" s="18">
        <v>0.2746397091998985</v>
      </c>
      <c r="T510" s="18">
        <v>0.37267902006254322</v>
      </c>
      <c r="U510" s="18">
        <v>0.24757232251475089</v>
      </c>
      <c r="V510" s="18">
        <v>0.30424670552751681</v>
      </c>
      <c r="W510" s="18">
        <v>0.33592531757691602</v>
      </c>
      <c r="X510" s="18">
        <v>0.34400331026097303</v>
      </c>
      <c r="Y510" s="18">
        <v>0.36336356772661499</v>
      </c>
      <c r="AA510" s="18">
        <v>0.37042310297251918</v>
      </c>
      <c r="AB510" s="18">
        <v>0.33611298100026482</v>
      </c>
      <c r="AC510" s="18">
        <v>0.30872007156260289</v>
      </c>
      <c r="AD510" s="18">
        <v>0.29995236950654519</v>
      </c>
      <c r="AF510" s="18">
        <v>7.6779279504435E-2</v>
      </c>
      <c r="AG510" s="18">
        <v>0.31056167167647752</v>
      </c>
      <c r="AH510" s="18">
        <v>0.33737400139043178</v>
      </c>
      <c r="AI510" s="18">
        <v>0.30842522449240428</v>
      </c>
      <c r="AJ510" s="18">
        <v>0.30965175776928477</v>
      </c>
      <c r="AK510" s="18">
        <v>0.32575525575673492</v>
      </c>
      <c r="AL510" s="18">
        <v>0.26833063344090929</v>
      </c>
      <c r="AM510" s="18">
        <v>0.3620274365679319</v>
      </c>
      <c r="AN510" s="18">
        <v>0.28587640181055662</v>
      </c>
      <c r="AO510" s="18">
        <v>0.35503390135394741</v>
      </c>
      <c r="AP510" s="18">
        <v>0.36339909011070431</v>
      </c>
      <c r="AQ510" s="18">
        <v>0.3865528284734136</v>
      </c>
      <c r="AR510" s="18">
        <v>0.40099151927341059</v>
      </c>
      <c r="AS510" s="18">
        <v>0.35986225582408532</v>
      </c>
      <c r="AT510" s="18">
        <v>0.37201134256753449</v>
      </c>
      <c r="AU510" s="18">
        <v>0.37682713623167202</v>
      </c>
      <c r="AV510" s="18">
        <v>0.249760216323971</v>
      </c>
      <c r="AX510" s="18">
        <v>0.33323392312883832</v>
      </c>
      <c r="AY510" s="18">
        <v>0.32189687668013189</v>
      </c>
      <c r="BA510" s="18">
        <v>0.33769870614981151</v>
      </c>
      <c r="BB510" s="18">
        <v>0.31557702933226262</v>
      </c>
      <c r="BD510" s="18">
        <v>0.28949764190151728</v>
      </c>
      <c r="BE510" s="18">
        <v>0.36243477141314739</v>
      </c>
      <c r="BF510" s="18">
        <v>0.28641404462050291</v>
      </c>
      <c r="BG510" s="18">
        <v>0.36154273259161379</v>
      </c>
      <c r="BH510" s="18">
        <v>0.35485488257832482</v>
      </c>
      <c r="BI510" s="18">
        <v>0.43287478860393769</v>
      </c>
      <c r="BJ510" s="18">
        <v>0.19967413304484141</v>
      </c>
      <c r="BL510" s="18">
        <v>0.31575629926514082</v>
      </c>
      <c r="BM510" s="18">
        <v>0.358366993723302</v>
      </c>
      <c r="BN510" s="18">
        <v>0.34515023384751969</v>
      </c>
      <c r="BO510" s="18">
        <v>0.32667999946304183</v>
      </c>
      <c r="BP510" s="18">
        <v>0.33132080009498449</v>
      </c>
      <c r="BQ510" s="18">
        <v>0.43193909216832532</v>
      </c>
      <c r="BR510" s="18">
        <v>0.1247267741186214</v>
      </c>
      <c r="BS510" s="18">
        <v>0.30401914462412949</v>
      </c>
      <c r="BU510" s="18">
        <v>0.37956061797011781</v>
      </c>
      <c r="BV510" s="18">
        <v>0.33905599540208892</v>
      </c>
      <c r="BW510" s="18">
        <v>0.41765605042004872</v>
      </c>
      <c r="BX510" s="18">
        <v>0.29928984932755698</v>
      </c>
      <c r="BY510" s="18">
        <v>0.34928201633637412</v>
      </c>
      <c r="BZ510" s="18">
        <v>0.36062609941873419</v>
      </c>
      <c r="CA510" s="18">
        <v>0.23302675504713061</v>
      </c>
      <c r="CB510" s="18">
        <v>0.1944567748993257</v>
      </c>
      <c r="CC510" s="18">
        <v>0.30910991182255082</v>
      </c>
    </row>
    <row r="511" spans="2:81" x14ac:dyDescent="0.35">
      <c r="B511" s="17" t="s">
        <v>175</v>
      </c>
      <c r="C511" s="18">
        <v>0.38800374214970251</v>
      </c>
      <c r="D511" s="18">
        <v>0.34259866219795237</v>
      </c>
      <c r="E511" s="18">
        <v>0.36176833797688313</v>
      </c>
      <c r="F511" s="18">
        <v>0.32244404507621932</v>
      </c>
      <c r="G511" s="18">
        <v>0.38542459782449412</v>
      </c>
      <c r="H511" s="18">
        <v>0.46790350738852982</v>
      </c>
      <c r="I511" s="18">
        <v>0.42085196344281722</v>
      </c>
      <c r="K511" s="18">
        <v>0.40692291565011651</v>
      </c>
      <c r="L511" s="18">
        <v>0.37124840024626271</v>
      </c>
      <c r="N511" s="18">
        <v>0.40464972963804402</v>
      </c>
      <c r="O511" s="18">
        <v>0.41608330169948921</v>
      </c>
      <c r="P511" s="18">
        <v>0.3774038632180684</v>
      </c>
      <c r="Q511" s="18">
        <v>0.30472579134016531</v>
      </c>
      <c r="R511" s="18">
        <v>0.43607778593135071</v>
      </c>
      <c r="S511" s="18">
        <v>0.40867521460611672</v>
      </c>
      <c r="T511" s="18">
        <v>0.37926022852008362</v>
      </c>
      <c r="U511" s="18">
        <v>0.4248894943850034</v>
      </c>
      <c r="V511" s="18">
        <v>0.34583328608326058</v>
      </c>
      <c r="W511" s="18">
        <v>0.39888448606328841</v>
      </c>
      <c r="X511" s="18">
        <v>0.41784425720825352</v>
      </c>
      <c r="Y511" s="18">
        <v>0.31918490780378672</v>
      </c>
      <c r="AA511" s="18">
        <v>0.42119518425110503</v>
      </c>
      <c r="AB511" s="18">
        <v>0.39011102473086973</v>
      </c>
      <c r="AC511" s="18">
        <v>0.3797085877589938</v>
      </c>
      <c r="AD511" s="18">
        <v>0.35640153014140658</v>
      </c>
      <c r="AF511" s="18">
        <v>0.35460132286159868</v>
      </c>
      <c r="AG511" s="18">
        <v>0.3361221565077217</v>
      </c>
      <c r="AH511" s="18">
        <v>0.40564008171713267</v>
      </c>
      <c r="AI511" s="18">
        <v>0.32251698575056909</v>
      </c>
      <c r="AJ511" s="18">
        <v>0.38060743234283489</v>
      </c>
      <c r="AK511" s="18">
        <v>0.38603634102642342</v>
      </c>
      <c r="AL511" s="18">
        <v>0.37425976982626707</v>
      </c>
      <c r="AM511" s="18">
        <v>0.39420636945673082</v>
      </c>
      <c r="AN511" s="18">
        <v>0.43171136936071941</v>
      </c>
      <c r="AO511" s="18">
        <v>0.41070483739483421</v>
      </c>
      <c r="AP511" s="18">
        <v>0.39908467282823679</v>
      </c>
      <c r="AQ511" s="18">
        <v>0.41030333309480072</v>
      </c>
      <c r="AR511" s="18">
        <v>0.38436395775465321</v>
      </c>
      <c r="AS511" s="18">
        <v>0.4312375899558144</v>
      </c>
      <c r="AT511" s="18">
        <v>0.44929063835517741</v>
      </c>
      <c r="AU511" s="18">
        <v>0.35885656576283281</v>
      </c>
      <c r="AV511" s="18">
        <v>0.42283132607869173</v>
      </c>
      <c r="AX511" s="18">
        <v>0.39666516822675713</v>
      </c>
      <c r="AY511" s="18">
        <v>0.33851672721486847</v>
      </c>
      <c r="BA511" s="18">
        <v>0.39178030928409752</v>
      </c>
      <c r="BB511" s="18">
        <v>0.38099693667592022</v>
      </c>
      <c r="BD511" s="18">
        <v>0.39019956908248687</v>
      </c>
      <c r="BE511" s="18">
        <v>0.35614242711952571</v>
      </c>
      <c r="BF511" s="18">
        <v>0.38447215919054639</v>
      </c>
      <c r="BG511" s="18">
        <v>0.41723182625974559</v>
      </c>
      <c r="BH511" s="18">
        <v>0.38704668080735599</v>
      </c>
      <c r="BI511" s="18">
        <v>0.37386039293075901</v>
      </c>
      <c r="BJ511" s="18">
        <v>0.40602427952949349</v>
      </c>
      <c r="BL511" s="18">
        <v>0.45027265061895783</v>
      </c>
      <c r="BM511" s="18">
        <v>0.41292052980584792</v>
      </c>
      <c r="BN511" s="18">
        <v>0.35333368910329188</v>
      </c>
      <c r="BO511" s="18">
        <v>0.32825413284507748</v>
      </c>
      <c r="BP511" s="18">
        <v>0.33809850331475522</v>
      </c>
      <c r="BQ511" s="18">
        <v>0.33326324101326199</v>
      </c>
      <c r="BR511" s="18">
        <v>0.29339204775504768</v>
      </c>
      <c r="BS511" s="18">
        <v>0.36995528250678961</v>
      </c>
      <c r="BU511" s="18">
        <v>0.43679671977825918</v>
      </c>
      <c r="BV511" s="18">
        <v>0.40483863455970898</v>
      </c>
      <c r="BW511" s="18">
        <v>0.34381456376740088</v>
      </c>
      <c r="BX511" s="18">
        <v>0.32138313849710448</v>
      </c>
      <c r="BY511" s="18">
        <v>0.38431190345056371</v>
      </c>
      <c r="BZ511" s="18">
        <v>0.2770218638909504</v>
      </c>
      <c r="CA511" s="18">
        <v>0.38461686769619963</v>
      </c>
      <c r="CB511" s="18">
        <v>0.42792645025473169</v>
      </c>
      <c r="CC511" s="18">
        <v>0.34829582952641769</v>
      </c>
    </row>
    <row r="512" spans="2:81" x14ac:dyDescent="0.35">
      <c r="B512" s="17" t="s">
        <v>176</v>
      </c>
      <c r="C512" s="18">
        <v>0.19004356374173731</v>
      </c>
      <c r="D512" s="18">
        <v>0.21995390991972849</v>
      </c>
      <c r="E512" s="18">
        <v>0.1852482052485466</v>
      </c>
      <c r="F512" s="18">
        <v>0.1990750695109347</v>
      </c>
      <c r="G512" s="18">
        <v>0.18571949244163391</v>
      </c>
      <c r="H512" s="18">
        <v>0.15582905379691181</v>
      </c>
      <c r="I512" s="18">
        <v>0.1997446892650212</v>
      </c>
      <c r="K512" s="18">
        <v>0.17676431034654611</v>
      </c>
      <c r="L512" s="18">
        <v>0.20236955137577839</v>
      </c>
      <c r="N512" s="18">
        <v>0.13774861194320159</v>
      </c>
      <c r="O512" s="18">
        <v>0.19512870896080509</v>
      </c>
      <c r="P512" s="18">
        <v>0.14325423309297841</v>
      </c>
      <c r="Q512" s="18">
        <v>0.26697244488453231</v>
      </c>
      <c r="R512" s="18">
        <v>0.1650807821086486</v>
      </c>
      <c r="S512" s="18">
        <v>0.24393469122838679</v>
      </c>
      <c r="T512" s="18">
        <v>0.15518966677763149</v>
      </c>
      <c r="U512" s="18">
        <v>0.2072932181156992</v>
      </c>
      <c r="V512" s="18">
        <v>0.21440774446953001</v>
      </c>
      <c r="W512" s="18">
        <v>0.1700323667943682</v>
      </c>
      <c r="X512" s="18">
        <v>0.15533952081344121</v>
      </c>
      <c r="Y512" s="18">
        <v>0.24610647444796249</v>
      </c>
      <c r="AA512" s="18">
        <v>0.14759206327650631</v>
      </c>
      <c r="AB512" s="18">
        <v>0.1980245825709058</v>
      </c>
      <c r="AC512" s="18">
        <v>0.21249640370024711</v>
      </c>
      <c r="AD512" s="18">
        <v>0.20805235221885959</v>
      </c>
      <c r="AF512" s="18">
        <v>0.24046487475191031</v>
      </c>
      <c r="AG512" s="18">
        <v>0.24032765520343019</v>
      </c>
      <c r="AH512" s="18">
        <v>0.18632208348730969</v>
      </c>
      <c r="AI512" s="18">
        <v>0.26699210201274748</v>
      </c>
      <c r="AJ512" s="18">
        <v>0.20179448873199399</v>
      </c>
      <c r="AK512" s="18">
        <v>0.18563105273639419</v>
      </c>
      <c r="AL512" s="18">
        <v>0.22406735230674801</v>
      </c>
      <c r="AM512" s="18">
        <v>0.17469899115578119</v>
      </c>
      <c r="AN512" s="18">
        <v>0.1870039431590628</v>
      </c>
      <c r="AO512" s="18">
        <v>0.16718180392526019</v>
      </c>
      <c r="AP512" s="18">
        <v>0.1680653900904506</v>
      </c>
      <c r="AQ512" s="18">
        <v>0.14126700105906559</v>
      </c>
      <c r="AR512" s="18">
        <v>0.12883890636345949</v>
      </c>
      <c r="AS512" s="18">
        <v>0.1412056208763437</v>
      </c>
      <c r="AT512" s="18">
        <v>0.1195714850318635</v>
      </c>
      <c r="AU512" s="18">
        <v>0.19430035789463751</v>
      </c>
      <c r="AV512" s="18">
        <v>0.2318788768131089</v>
      </c>
      <c r="AX512" s="18">
        <v>0.19141233076613681</v>
      </c>
      <c r="AY512" s="18">
        <v>0.184086709587891</v>
      </c>
      <c r="BA512" s="18">
        <v>0.18398644042048001</v>
      </c>
      <c r="BB512" s="18">
        <v>0.2012815699342469</v>
      </c>
      <c r="BD512" s="18">
        <v>0.23487248417756459</v>
      </c>
      <c r="BE512" s="18">
        <v>0.1908070965975173</v>
      </c>
      <c r="BF512" s="18">
        <v>0.21175001602865209</v>
      </c>
      <c r="BG512" s="18">
        <v>0.14587179219130481</v>
      </c>
      <c r="BH512" s="18">
        <v>0.16055354783933631</v>
      </c>
      <c r="BI512" s="18">
        <v>7.9383758852409086E-2</v>
      </c>
      <c r="BJ512" s="18">
        <v>0.25915214755887078</v>
      </c>
      <c r="BL512" s="18">
        <v>0.17323247707536091</v>
      </c>
      <c r="BM512" s="18">
        <v>0.16621123741412511</v>
      </c>
      <c r="BN512" s="18">
        <v>0.16417791935052081</v>
      </c>
      <c r="BO512" s="18">
        <v>0.2034005128768023</v>
      </c>
      <c r="BP512" s="18">
        <v>0.21663891086845591</v>
      </c>
      <c r="BQ512" s="18">
        <v>0.17020141735912159</v>
      </c>
      <c r="BR512" s="18">
        <v>0.37263241574277228</v>
      </c>
      <c r="BS512" s="18">
        <v>0.21303433933910629</v>
      </c>
      <c r="BU512" s="18">
        <v>0.1438073687843528</v>
      </c>
      <c r="BV512" s="18">
        <v>0.17781781612787931</v>
      </c>
      <c r="BW512" s="18">
        <v>0.1757600588940669</v>
      </c>
      <c r="BX512" s="18">
        <v>0.23856802358675891</v>
      </c>
      <c r="BY512" s="18">
        <v>0.1994038342114299</v>
      </c>
      <c r="BZ512" s="18">
        <v>0.17248030977518231</v>
      </c>
      <c r="CA512" s="18">
        <v>0.25592738200255849</v>
      </c>
      <c r="CB512" s="18">
        <v>0.23534616458547111</v>
      </c>
      <c r="CC512" s="18">
        <v>0.15007498146309861</v>
      </c>
    </row>
    <row r="513" spans="2:81" x14ac:dyDescent="0.35">
      <c r="B513" s="17" t="s">
        <v>177</v>
      </c>
      <c r="C513" s="18">
        <v>6.107044025243151E-2</v>
      </c>
      <c r="D513" s="18">
        <v>0.14587029504198221</v>
      </c>
      <c r="E513" s="18">
        <v>8.7754687154100036E-2</v>
      </c>
      <c r="F513" s="18">
        <v>7.3537365383475564E-2</v>
      </c>
      <c r="G513" s="18">
        <v>5.2061517081266787E-2</v>
      </c>
      <c r="H513" s="18">
        <v>3.5078266216199173E-2</v>
      </c>
      <c r="I513" s="18">
        <v>1.9141152173127288E-2</v>
      </c>
      <c r="K513" s="18">
        <v>6.3739430049145535E-2</v>
      </c>
      <c r="L513" s="18">
        <v>5.8871375976471678E-2</v>
      </c>
      <c r="N513" s="18">
        <v>5.6909071399746151E-2</v>
      </c>
      <c r="O513" s="18">
        <v>1.6350433362509329E-2</v>
      </c>
      <c r="P513" s="18">
        <v>7.2856414517360191E-2</v>
      </c>
      <c r="Q513" s="18">
        <v>6.1409290175044109E-2</v>
      </c>
      <c r="R513" s="18">
        <v>3.050826527809803E-2</v>
      </c>
      <c r="S513" s="18">
        <v>3.7345284251964338E-2</v>
      </c>
      <c r="T513" s="18">
        <v>4.897242528179778E-2</v>
      </c>
      <c r="U513" s="18">
        <v>9.2120893414377999E-2</v>
      </c>
      <c r="V513" s="18">
        <v>0.11007586890847471</v>
      </c>
      <c r="W513" s="18">
        <v>7.0573194315626919E-2</v>
      </c>
      <c r="X513" s="18">
        <v>3.842503917841824E-2</v>
      </c>
      <c r="Y513" s="18">
        <v>4.7976145114550513E-2</v>
      </c>
      <c r="AA513" s="18">
        <v>4.3273928501269779E-2</v>
      </c>
      <c r="AB513" s="18">
        <v>5.0988811272770863E-2</v>
      </c>
      <c r="AC513" s="18">
        <v>6.2346165933729832E-2</v>
      </c>
      <c r="AD513" s="18">
        <v>8.8651473491169877E-2</v>
      </c>
      <c r="AF513" s="18">
        <v>0.20422535819399121</v>
      </c>
      <c r="AG513" s="18">
        <v>6.2477417000076092E-2</v>
      </c>
      <c r="AH513" s="18">
        <v>3.0661238769861439E-2</v>
      </c>
      <c r="AI513" s="18">
        <v>8.4716466111422029E-2</v>
      </c>
      <c r="AJ513" s="18">
        <v>8.2488503722527709E-2</v>
      </c>
      <c r="AK513" s="18">
        <v>6.6232200165673008E-2</v>
      </c>
      <c r="AL513" s="18">
        <v>9.8278210112293887E-2</v>
      </c>
      <c r="AM513" s="18">
        <v>4.7406917116286709E-2</v>
      </c>
      <c r="AN513" s="18">
        <v>6.2827552924366412E-2</v>
      </c>
      <c r="AO513" s="18">
        <v>2.142701744463495E-2</v>
      </c>
      <c r="AP513" s="18">
        <v>4.2364163360833609E-2</v>
      </c>
      <c r="AQ513" s="18">
        <v>4.4640920951479472E-2</v>
      </c>
      <c r="AR513" s="18">
        <v>8.5805616608476618E-2</v>
      </c>
      <c r="AS513" s="18">
        <v>6.769453334375658E-2</v>
      </c>
      <c r="AT513" s="18">
        <v>5.9126534045424603E-2</v>
      </c>
      <c r="AU513" s="18">
        <v>4.5552987972236801E-2</v>
      </c>
      <c r="AV513" s="18">
        <v>1.9333167601888069E-2</v>
      </c>
      <c r="AX513" s="18">
        <v>5.2092145208990831E-2</v>
      </c>
      <c r="AY513" s="18">
        <v>0.10483689505518221</v>
      </c>
      <c r="BA513" s="18">
        <v>5.4626447174521177E-2</v>
      </c>
      <c r="BB513" s="18">
        <v>7.3026220294072519E-2</v>
      </c>
      <c r="BD513" s="18">
        <v>5.9090722221206309E-2</v>
      </c>
      <c r="BE513" s="18">
        <v>5.7658899656494303E-2</v>
      </c>
      <c r="BF513" s="18">
        <v>9.3780234079948913E-2</v>
      </c>
      <c r="BG513" s="18">
        <v>4.7971975783846932E-2</v>
      </c>
      <c r="BH513" s="18">
        <v>6.8830487171508511E-2</v>
      </c>
      <c r="BI513" s="18">
        <v>5.5024641461188177E-2</v>
      </c>
      <c r="BJ513" s="18">
        <v>4.6846965214513869E-2</v>
      </c>
      <c r="BL513" s="18">
        <v>2.9611339380604951E-2</v>
      </c>
      <c r="BM513" s="18">
        <v>4.8343837799214112E-2</v>
      </c>
      <c r="BN513" s="18">
        <v>7.9331293850801843E-2</v>
      </c>
      <c r="BO513" s="18">
        <v>8.0378349581766997E-2</v>
      </c>
      <c r="BP513" s="18">
        <v>9.4433353779371607E-2</v>
      </c>
      <c r="BQ513" s="18">
        <v>4.2594321263632648E-2</v>
      </c>
      <c r="BR513" s="18">
        <v>0.10604184628841901</v>
      </c>
      <c r="BS513" s="18">
        <v>7.3129482566978113E-2</v>
      </c>
      <c r="BU513" s="18">
        <v>1.9499508974402582E-2</v>
      </c>
      <c r="BV513" s="18">
        <v>5.7597339430682147E-2</v>
      </c>
      <c r="BW513" s="18">
        <v>4.5808099882317259E-2</v>
      </c>
      <c r="BX513" s="18">
        <v>0.11658938103877391</v>
      </c>
      <c r="BY513" s="18">
        <v>5.3312460360546529E-2</v>
      </c>
      <c r="BZ513" s="18">
        <v>0.15661885447387669</v>
      </c>
      <c r="CA513" s="18">
        <v>6.8856930844150635E-2</v>
      </c>
      <c r="CB513" s="18">
        <v>3.9405224246511529E-2</v>
      </c>
      <c r="CC513" s="18">
        <v>0.1310948999426228</v>
      </c>
    </row>
    <row r="514" spans="2:81" x14ac:dyDescent="0.35">
      <c r="B514" s="17" t="s">
        <v>178</v>
      </c>
      <c r="C514" s="18">
        <v>1.684097835222589E-2</v>
      </c>
      <c r="D514" s="18">
        <v>4.638362905156098E-2</v>
      </c>
      <c r="E514" s="18">
        <v>1.806202995858143E-2</v>
      </c>
      <c r="F514" s="18">
        <v>1.830967036670177E-2</v>
      </c>
      <c r="G514" s="18">
        <v>1.4881888842520161E-2</v>
      </c>
      <c r="H514" s="18">
        <v>6.8703385341161334E-3</v>
      </c>
      <c r="I514" s="18">
        <v>9.8739076188516656E-3</v>
      </c>
      <c r="K514" s="18">
        <v>2.0204988540976021E-2</v>
      </c>
      <c r="L514" s="18">
        <v>1.3772136874121601E-2</v>
      </c>
      <c r="N514" s="18">
        <v>1.099861626087815E-2</v>
      </c>
      <c r="O514" s="18">
        <v>1.4822224436907399E-2</v>
      </c>
      <c r="P514" s="18">
        <v>3.9620275523516213E-2</v>
      </c>
      <c r="Q514" s="18">
        <v>1.088769216333791E-2</v>
      </c>
      <c r="R514" s="18">
        <v>1.7346965885941149E-2</v>
      </c>
      <c r="S514" s="18">
        <v>2.9039706656460249E-2</v>
      </c>
      <c r="T514" s="18">
        <v>2.2485470490529669E-2</v>
      </c>
      <c r="U514" s="18">
        <v>4.6647084485894408E-3</v>
      </c>
      <c r="V514" s="18">
        <v>1.500588250274444E-2</v>
      </c>
      <c r="W514" s="18">
        <v>3.6233582529166652E-3</v>
      </c>
      <c r="X514" s="18">
        <v>3.1779392367536942E-2</v>
      </c>
      <c r="Y514" s="18">
        <v>1.7830611658244781E-2</v>
      </c>
      <c r="AA514" s="18">
        <v>9.6575077462374079E-3</v>
      </c>
      <c r="AB514" s="18">
        <v>1.1336525390294609E-2</v>
      </c>
      <c r="AC514" s="18">
        <v>2.4917108738059961E-2</v>
      </c>
      <c r="AD514" s="18">
        <v>2.3338629748521751E-2</v>
      </c>
      <c r="AF514" s="18">
        <v>8.114160734577501E-2</v>
      </c>
      <c r="AG514" s="18">
        <v>1.8739324430158501E-2</v>
      </c>
      <c r="AH514" s="18">
        <v>1.324771306299286E-2</v>
      </c>
      <c r="AI514" s="18">
        <v>8.8218231336558046E-3</v>
      </c>
      <c r="AJ514" s="18">
        <v>4.4202218940917097E-3</v>
      </c>
      <c r="AK514" s="18">
        <v>1.7723467511859641E-2</v>
      </c>
      <c r="AL514" s="18">
        <v>2.898603453171357E-2</v>
      </c>
      <c r="AM514" s="18">
        <v>1.415553355007654E-2</v>
      </c>
      <c r="AN514" s="18">
        <v>3.2580732745294813E-2</v>
      </c>
      <c r="AO514" s="18">
        <v>3.8337878690926482E-2</v>
      </c>
      <c r="AP514" s="18">
        <v>9.180326219764277E-3</v>
      </c>
      <c r="AQ514" s="18">
        <v>1.7235916421240619E-2</v>
      </c>
      <c r="AR514" s="18">
        <v>0</v>
      </c>
      <c r="AS514" s="18">
        <v>0</v>
      </c>
      <c r="AT514" s="18">
        <v>0</v>
      </c>
      <c r="AU514" s="18">
        <v>1.6077846695565529E-2</v>
      </c>
      <c r="AV514" s="18">
        <v>1.46293682468392E-2</v>
      </c>
      <c r="AX514" s="18">
        <v>1.432969774435155E-2</v>
      </c>
      <c r="AY514" s="18">
        <v>2.9956699007206631E-2</v>
      </c>
      <c r="BA514" s="18">
        <v>1.7212355157919929E-2</v>
      </c>
      <c r="BB514" s="18">
        <v>1.6151949151268861E-2</v>
      </c>
      <c r="BD514" s="18">
        <v>1.193360405919773E-2</v>
      </c>
      <c r="BE514" s="18">
        <v>1.8007984968289859E-2</v>
      </c>
      <c r="BF514" s="18">
        <v>1.5333113421157391E-2</v>
      </c>
      <c r="BG514" s="18">
        <v>2.511934591644896E-2</v>
      </c>
      <c r="BH514" s="18">
        <v>1.15088655395773E-2</v>
      </c>
      <c r="BI514" s="18">
        <v>1.823261361827096E-2</v>
      </c>
      <c r="BJ514" s="18">
        <v>1.530035623009105E-2</v>
      </c>
      <c r="BL514" s="18">
        <v>1.538807294533062E-2</v>
      </c>
      <c r="BM514" s="18">
        <v>7.8502933614547563E-3</v>
      </c>
      <c r="BN514" s="18">
        <v>5.0373002343024352E-2</v>
      </c>
      <c r="BO514" s="18">
        <v>5.3288441323438282E-2</v>
      </c>
      <c r="BP514" s="18">
        <v>1.950843194243285E-2</v>
      </c>
      <c r="BQ514" s="18">
        <v>2.200192819565859E-2</v>
      </c>
      <c r="BR514" s="18">
        <v>0</v>
      </c>
      <c r="BS514" s="18">
        <v>9.6464816721021363E-3</v>
      </c>
      <c r="BU514" s="18">
        <v>9.4589371441780729E-3</v>
      </c>
      <c r="BV514" s="18">
        <v>1.0254212877049451E-2</v>
      </c>
      <c r="BW514" s="18">
        <v>8.3239860217355147E-3</v>
      </c>
      <c r="BX514" s="18">
        <v>1.8469587963070411E-2</v>
      </c>
      <c r="BY514" s="18">
        <v>1.368978564108579E-2</v>
      </c>
      <c r="BZ514" s="18">
        <v>1.442333396376695E-2</v>
      </c>
      <c r="CA514" s="18">
        <v>1.4685521112440191E-2</v>
      </c>
      <c r="CB514" s="18">
        <v>3.6696850661111037E-2</v>
      </c>
      <c r="CC514" s="18">
        <v>6.1424377245309941E-2</v>
      </c>
    </row>
    <row r="515" spans="2:81" x14ac:dyDescent="0.35">
      <c r="B515" s="17" t="s">
        <v>151</v>
      </c>
      <c r="C515" s="18">
        <v>1.4090052508249471E-2</v>
      </c>
      <c r="D515" s="18">
        <v>1.12225529094853E-2</v>
      </c>
      <c r="E515" s="18">
        <v>8.8700668575231092E-3</v>
      </c>
      <c r="F515" s="18">
        <v>3.070510582486255E-2</v>
      </c>
      <c r="G515" s="18">
        <v>1.233883319328628E-2</v>
      </c>
      <c r="H515" s="18">
        <v>1.1194746464672049E-2</v>
      </c>
      <c r="I515" s="18">
        <v>1.037062731441948E-2</v>
      </c>
      <c r="K515" s="18">
        <v>1.075979194744894E-2</v>
      </c>
      <c r="L515" s="18">
        <v>1.6387954059047052E-2</v>
      </c>
      <c r="N515" s="18">
        <v>1.049133371526083E-2</v>
      </c>
      <c r="O515" s="18">
        <v>0</v>
      </c>
      <c r="P515" s="18">
        <v>0</v>
      </c>
      <c r="Q515" s="18">
        <v>3.5558418264423637E-2</v>
      </c>
      <c r="R515" s="18">
        <v>1.5898593607042509E-2</v>
      </c>
      <c r="S515" s="18">
        <v>6.3653940571733918E-3</v>
      </c>
      <c r="T515" s="18">
        <v>2.1413188867414359E-2</v>
      </c>
      <c r="U515" s="18">
        <v>2.3459363121579022E-2</v>
      </c>
      <c r="V515" s="18">
        <v>1.0430512508473501E-2</v>
      </c>
      <c r="W515" s="18">
        <v>2.0961276996883969E-2</v>
      </c>
      <c r="X515" s="18">
        <v>1.260848017137709E-2</v>
      </c>
      <c r="Y515" s="18">
        <v>5.5382932488404254E-3</v>
      </c>
      <c r="AA515" s="18">
        <v>7.8582132523622207E-3</v>
      </c>
      <c r="AB515" s="18">
        <v>1.342607503489438E-2</v>
      </c>
      <c r="AC515" s="18">
        <v>1.1811662306366251E-2</v>
      </c>
      <c r="AD515" s="18">
        <v>2.3603644893497099E-2</v>
      </c>
      <c r="AF515" s="18">
        <v>4.2787557342289742E-2</v>
      </c>
      <c r="AG515" s="18">
        <v>3.1771775182135933E-2</v>
      </c>
      <c r="AH515" s="18">
        <v>2.6754881572271641E-2</v>
      </c>
      <c r="AI515" s="18">
        <v>8.527398499201224E-3</v>
      </c>
      <c r="AJ515" s="18">
        <v>2.103759553926687E-2</v>
      </c>
      <c r="AK515" s="18">
        <v>1.8621682802914891E-2</v>
      </c>
      <c r="AL515" s="18">
        <v>6.0779997820680958E-3</v>
      </c>
      <c r="AM515" s="18">
        <v>7.5047521531928793E-3</v>
      </c>
      <c r="AN515" s="18">
        <v>0</v>
      </c>
      <c r="AO515" s="18">
        <v>7.3145611903968899E-3</v>
      </c>
      <c r="AP515" s="18">
        <v>1.7906357390010352E-2</v>
      </c>
      <c r="AQ515" s="18">
        <v>0</v>
      </c>
      <c r="AR515" s="18">
        <v>0</v>
      </c>
      <c r="AS515" s="18">
        <v>0</v>
      </c>
      <c r="AT515" s="18">
        <v>0</v>
      </c>
      <c r="AU515" s="18">
        <v>8.385105443055544E-3</v>
      </c>
      <c r="AV515" s="18">
        <v>6.1567044935501129E-2</v>
      </c>
      <c r="AX515" s="18">
        <v>1.2266734924925429E-2</v>
      </c>
      <c r="AY515" s="18">
        <v>2.0706092454719872E-2</v>
      </c>
      <c r="BA515" s="18">
        <v>1.4695741813169891E-2</v>
      </c>
      <c r="BB515" s="18">
        <v>1.296629461222901E-2</v>
      </c>
      <c r="BD515" s="18">
        <v>1.440597855802706E-2</v>
      </c>
      <c r="BE515" s="18">
        <v>1.494882024502538E-2</v>
      </c>
      <c r="BF515" s="18">
        <v>8.2504326591923572E-3</v>
      </c>
      <c r="BG515" s="18">
        <v>2.2623272570399E-3</v>
      </c>
      <c r="BH515" s="18">
        <v>1.7205536063897062E-2</v>
      </c>
      <c r="BI515" s="18">
        <v>4.0623804533434983E-2</v>
      </c>
      <c r="BJ515" s="18">
        <v>7.3002118422189302E-2</v>
      </c>
      <c r="BL515" s="18">
        <v>1.5739160714604818E-2</v>
      </c>
      <c r="BM515" s="18">
        <v>6.3071078960561999E-3</v>
      </c>
      <c r="BN515" s="18">
        <v>7.6338615048412699E-3</v>
      </c>
      <c r="BO515" s="18">
        <v>7.9985639098731996E-3</v>
      </c>
      <c r="BP515" s="18">
        <v>0</v>
      </c>
      <c r="BQ515" s="18">
        <v>0</v>
      </c>
      <c r="BR515" s="18">
        <v>0.1032069160951396</v>
      </c>
      <c r="BS515" s="18">
        <v>3.0215269290894499E-2</v>
      </c>
      <c r="BU515" s="18">
        <v>1.087684734868955E-2</v>
      </c>
      <c r="BV515" s="18">
        <v>1.043600160259113E-2</v>
      </c>
      <c r="BW515" s="18">
        <v>8.6372410144306393E-3</v>
      </c>
      <c r="BX515" s="18">
        <v>5.700019586735292E-3</v>
      </c>
      <c r="BY515" s="18">
        <v>0</v>
      </c>
      <c r="BZ515" s="18">
        <v>1.882953847748943E-2</v>
      </c>
      <c r="CA515" s="18">
        <v>4.2886543297520528E-2</v>
      </c>
      <c r="CB515" s="18">
        <v>6.6168535352848959E-2</v>
      </c>
      <c r="CC515" s="18">
        <v>0</v>
      </c>
    </row>
    <row r="517" spans="2:81" ht="116" x14ac:dyDescent="0.35">
      <c r="B517" s="14" t="s">
        <v>180</v>
      </c>
    </row>
    <row r="518" spans="2:81" x14ac:dyDescent="0.35">
      <c r="B518" s="15" t="s">
        <v>17</v>
      </c>
    </row>
    <row r="519" spans="2:81" x14ac:dyDescent="0.35">
      <c r="B519" s="11" t="s">
        <v>95</v>
      </c>
      <c r="C519" s="16">
        <v>1906</v>
      </c>
      <c r="D519" s="16">
        <v>245</v>
      </c>
      <c r="E519" s="16">
        <v>322</v>
      </c>
      <c r="F519" s="16">
        <v>330</v>
      </c>
      <c r="G519" s="16">
        <v>336</v>
      </c>
      <c r="H519" s="16">
        <v>276</v>
      </c>
      <c r="I519" s="16">
        <v>397</v>
      </c>
      <c r="K519" s="16">
        <v>942</v>
      </c>
      <c r="L519" s="16">
        <v>959</v>
      </c>
      <c r="N519" s="16">
        <v>158</v>
      </c>
      <c r="O519" s="16">
        <v>63</v>
      </c>
      <c r="P519" s="16">
        <v>96</v>
      </c>
      <c r="Q519" s="16">
        <v>78</v>
      </c>
      <c r="R519" s="16">
        <v>211</v>
      </c>
      <c r="S519" s="16">
        <v>156</v>
      </c>
      <c r="T519" s="16">
        <v>138</v>
      </c>
      <c r="U519" s="16">
        <v>178</v>
      </c>
      <c r="V519" s="16">
        <v>270</v>
      </c>
      <c r="W519" s="16">
        <v>232</v>
      </c>
      <c r="X519" s="16">
        <v>160</v>
      </c>
      <c r="Y519" s="16">
        <v>166</v>
      </c>
      <c r="AA519" s="16">
        <v>527</v>
      </c>
      <c r="AB519" s="16">
        <v>481</v>
      </c>
      <c r="AC519" s="16">
        <v>429</v>
      </c>
      <c r="AD519" s="16">
        <v>463</v>
      </c>
      <c r="AF519" s="16">
        <v>27</v>
      </c>
      <c r="AG519" s="16">
        <v>98</v>
      </c>
      <c r="AH519" s="16">
        <v>113</v>
      </c>
      <c r="AI519" s="16">
        <v>112</v>
      </c>
      <c r="AJ519" s="16">
        <v>174</v>
      </c>
      <c r="AK519" s="16">
        <v>207</v>
      </c>
      <c r="AL519" s="16">
        <v>170</v>
      </c>
      <c r="AM519" s="16">
        <v>133</v>
      </c>
      <c r="AN519" s="16">
        <v>100</v>
      </c>
      <c r="AO519" s="16">
        <v>131</v>
      </c>
      <c r="AP519" s="16">
        <v>193</v>
      </c>
      <c r="AQ519" s="16">
        <v>93</v>
      </c>
      <c r="AR519" s="16">
        <v>79</v>
      </c>
      <c r="AS519" s="16">
        <v>47</v>
      </c>
      <c r="AT519" s="16">
        <v>48</v>
      </c>
      <c r="AU519" s="16">
        <v>122</v>
      </c>
      <c r="AV519" s="16">
        <v>59</v>
      </c>
      <c r="AX519" s="16">
        <v>1557</v>
      </c>
      <c r="AY519" s="16">
        <v>338</v>
      </c>
      <c r="BA519" s="16">
        <v>1221</v>
      </c>
      <c r="BB519" s="16">
        <v>685</v>
      </c>
      <c r="BD519" s="16">
        <v>474</v>
      </c>
      <c r="BE519" s="16">
        <v>416</v>
      </c>
      <c r="BF519" s="16">
        <v>224</v>
      </c>
      <c r="BG519" s="16">
        <v>439</v>
      </c>
      <c r="BH519" s="16">
        <v>242</v>
      </c>
      <c r="BI519" s="16">
        <v>51</v>
      </c>
      <c r="BJ519" s="16">
        <v>60</v>
      </c>
      <c r="BL519" s="16">
        <v>334</v>
      </c>
      <c r="BM519" s="16">
        <v>619</v>
      </c>
      <c r="BN519" s="16">
        <v>136</v>
      </c>
      <c r="BO519" s="16">
        <v>105</v>
      </c>
      <c r="BP519" s="16">
        <v>257</v>
      </c>
      <c r="BQ519" s="16">
        <v>42</v>
      </c>
      <c r="BR519" s="16">
        <v>49</v>
      </c>
      <c r="BS519" s="16">
        <v>364</v>
      </c>
      <c r="BU519" s="16">
        <v>279</v>
      </c>
      <c r="BV519" s="16">
        <v>479</v>
      </c>
      <c r="BW519" s="16">
        <v>122</v>
      </c>
      <c r="BX519" s="16">
        <v>151</v>
      </c>
      <c r="BY519" s="16">
        <v>421</v>
      </c>
      <c r="BZ519" s="16">
        <v>64</v>
      </c>
      <c r="CA519" s="16">
        <v>123</v>
      </c>
      <c r="CB519" s="16">
        <v>156</v>
      </c>
      <c r="CC519" s="16">
        <v>111</v>
      </c>
    </row>
    <row r="520" spans="2:81" x14ac:dyDescent="0.35">
      <c r="B520" s="12" t="s">
        <v>96</v>
      </c>
      <c r="C520" s="16">
        <v>1910</v>
      </c>
      <c r="D520" s="16">
        <v>202</v>
      </c>
      <c r="E520" s="16">
        <v>325</v>
      </c>
      <c r="F520" s="16">
        <v>324</v>
      </c>
      <c r="G520" s="16">
        <v>294</v>
      </c>
      <c r="H520" s="16">
        <v>309</v>
      </c>
      <c r="I520" s="16">
        <v>457</v>
      </c>
      <c r="K520" s="16">
        <v>921</v>
      </c>
      <c r="L520" s="16">
        <v>983</v>
      </c>
      <c r="N520" s="16">
        <v>157</v>
      </c>
      <c r="O520" s="16">
        <v>52</v>
      </c>
      <c r="P520" s="16">
        <v>89</v>
      </c>
      <c r="Q520" s="16">
        <v>77</v>
      </c>
      <c r="R520" s="16">
        <v>212</v>
      </c>
      <c r="S520" s="16">
        <v>155</v>
      </c>
      <c r="T520" s="16">
        <v>140</v>
      </c>
      <c r="U520" s="16">
        <v>167</v>
      </c>
      <c r="V520" s="16">
        <v>248</v>
      </c>
      <c r="W520" s="16">
        <v>264</v>
      </c>
      <c r="X520" s="16">
        <v>165</v>
      </c>
      <c r="Y520" s="16">
        <v>180</v>
      </c>
      <c r="AA520" s="16">
        <v>514</v>
      </c>
      <c r="AB520" s="16">
        <v>496</v>
      </c>
      <c r="AC520" s="16">
        <v>419</v>
      </c>
      <c r="AD520" s="16">
        <v>477</v>
      </c>
      <c r="AF520" s="16">
        <v>25</v>
      </c>
      <c r="AG520" s="16">
        <v>96</v>
      </c>
      <c r="AH520" s="16">
        <v>115</v>
      </c>
      <c r="AI520" s="16">
        <v>117</v>
      </c>
      <c r="AJ520" s="16">
        <v>175</v>
      </c>
      <c r="AK520" s="16">
        <v>213</v>
      </c>
      <c r="AL520" s="16">
        <v>169</v>
      </c>
      <c r="AM520" s="16">
        <v>134</v>
      </c>
      <c r="AN520" s="16">
        <v>99</v>
      </c>
      <c r="AO520" s="16">
        <v>131</v>
      </c>
      <c r="AP520" s="16">
        <v>193</v>
      </c>
      <c r="AQ520" s="16">
        <v>94</v>
      </c>
      <c r="AR520" s="16">
        <v>79</v>
      </c>
      <c r="AS520" s="16">
        <v>46</v>
      </c>
      <c r="AT520" s="16">
        <v>46</v>
      </c>
      <c r="AU520" s="16">
        <v>118</v>
      </c>
      <c r="AV520" s="16">
        <v>59</v>
      </c>
      <c r="AX520" s="16">
        <v>1583</v>
      </c>
      <c r="AY520" s="16">
        <v>316</v>
      </c>
      <c r="BA520" s="16">
        <v>1241</v>
      </c>
      <c r="BB520" s="16">
        <v>669</v>
      </c>
      <c r="BD520" s="16">
        <v>490</v>
      </c>
      <c r="BE520" s="16">
        <v>410</v>
      </c>
      <c r="BF520" s="16">
        <v>226</v>
      </c>
      <c r="BG520" s="16">
        <v>430</v>
      </c>
      <c r="BH520" s="16">
        <v>237</v>
      </c>
      <c r="BI520" s="16">
        <v>51</v>
      </c>
      <c r="BJ520" s="16">
        <v>65</v>
      </c>
      <c r="BL520" s="16">
        <v>349</v>
      </c>
      <c r="BM520" s="16">
        <v>614</v>
      </c>
      <c r="BN520" s="16">
        <v>143</v>
      </c>
      <c r="BO520" s="16">
        <v>101</v>
      </c>
      <c r="BP520" s="16">
        <v>257</v>
      </c>
      <c r="BQ520" s="16">
        <v>42</v>
      </c>
      <c r="BR520" s="16">
        <v>47</v>
      </c>
      <c r="BS520" s="16">
        <v>356</v>
      </c>
      <c r="BU520" s="16">
        <v>288</v>
      </c>
      <c r="BV520" s="16">
        <v>472</v>
      </c>
      <c r="BW520" s="16">
        <v>126</v>
      </c>
      <c r="BX520" s="16">
        <v>142</v>
      </c>
      <c r="BY520" s="16">
        <v>432</v>
      </c>
      <c r="BZ520" s="16">
        <v>64</v>
      </c>
      <c r="CA520" s="16">
        <v>123</v>
      </c>
      <c r="CB520" s="16">
        <v>159</v>
      </c>
      <c r="CC520" s="16">
        <v>106</v>
      </c>
    </row>
    <row r="521" spans="2:81" x14ac:dyDescent="0.35">
      <c r="B521" s="17" t="s">
        <v>174</v>
      </c>
      <c r="C521" s="18">
        <v>0.18209706901657</v>
      </c>
      <c r="D521" s="18">
        <v>0.19420678067681441</v>
      </c>
      <c r="E521" s="18">
        <v>0.28345711897013037</v>
      </c>
      <c r="F521" s="18">
        <v>0.22675248165294501</v>
      </c>
      <c r="G521" s="18">
        <v>0.2002539281102507</v>
      </c>
      <c r="H521" s="18">
        <v>0.1210206280979388</v>
      </c>
      <c r="I521" s="18">
        <v>0.10262750864789311</v>
      </c>
      <c r="K521" s="18">
        <v>0.17345032046036779</v>
      </c>
      <c r="L521" s="18">
        <v>0.1910987996500236</v>
      </c>
      <c r="N521" s="18">
        <v>0.18928956206097219</v>
      </c>
      <c r="O521" s="18">
        <v>0.17691404438092859</v>
      </c>
      <c r="P521" s="18">
        <v>0.1519262270106006</v>
      </c>
      <c r="Q521" s="18">
        <v>0.16829921851793819</v>
      </c>
      <c r="R521" s="18">
        <v>0.21350090346614251</v>
      </c>
      <c r="S521" s="18">
        <v>0.13827725400650981</v>
      </c>
      <c r="T521" s="18">
        <v>0.18134855338106581</v>
      </c>
      <c r="U521" s="18">
        <v>0.16977911045398081</v>
      </c>
      <c r="V521" s="18">
        <v>0.23117527913828781</v>
      </c>
      <c r="W521" s="18">
        <v>0.17591655708142681</v>
      </c>
      <c r="X521" s="18">
        <v>0.15481156847587241</v>
      </c>
      <c r="Y521" s="18">
        <v>0.17735596391755901</v>
      </c>
      <c r="AA521" s="18">
        <v>0.1918823479446452</v>
      </c>
      <c r="AB521" s="18">
        <v>0.1714318821964822</v>
      </c>
      <c r="AC521" s="18">
        <v>0.16641284844820531</v>
      </c>
      <c r="AD521" s="18">
        <v>0.19779734613140379</v>
      </c>
      <c r="AF521" s="18">
        <v>0.160153414335787</v>
      </c>
      <c r="AG521" s="18">
        <v>0.31185981310654792</v>
      </c>
      <c r="AH521" s="18">
        <v>0.1610505858959709</v>
      </c>
      <c r="AI521" s="18">
        <v>0.18663933375089531</v>
      </c>
      <c r="AJ521" s="18">
        <v>0.14984690322506239</v>
      </c>
      <c r="AK521" s="18">
        <v>0.18089536255194369</v>
      </c>
      <c r="AL521" s="18">
        <v>0.2025575981536428</v>
      </c>
      <c r="AM521" s="18">
        <v>0.15177600273899239</v>
      </c>
      <c r="AN521" s="18">
        <v>0.1215061174067487</v>
      </c>
      <c r="AO521" s="18">
        <v>0.1128704567589365</v>
      </c>
      <c r="AP521" s="18">
        <v>0.16886121121256101</v>
      </c>
      <c r="AQ521" s="18">
        <v>0.24232388859325829</v>
      </c>
      <c r="AR521" s="18">
        <v>0.141526017362712</v>
      </c>
      <c r="AS521" s="18">
        <v>0.30942758865209802</v>
      </c>
      <c r="AT521" s="18">
        <v>0.2254876664237673</v>
      </c>
      <c r="AU521" s="18">
        <v>0.23379264428336821</v>
      </c>
      <c r="AV521" s="18">
        <v>0.14472000844581839</v>
      </c>
      <c r="AX521" s="18">
        <v>0.1693768430060027</v>
      </c>
      <c r="AY521" s="18">
        <v>0.24853588243572089</v>
      </c>
      <c r="BA521" s="18">
        <v>0.17918453250995131</v>
      </c>
      <c r="BB521" s="18">
        <v>0.18750080632903701</v>
      </c>
      <c r="BD521" s="18">
        <v>0.18867311189865041</v>
      </c>
      <c r="BE521" s="18">
        <v>0.1798768580500609</v>
      </c>
      <c r="BF521" s="18">
        <v>0.12674333208258071</v>
      </c>
      <c r="BG521" s="18">
        <v>0.1955216529162197</v>
      </c>
      <c r="BH521" s="18">
        <v>0.19368635792569769</v>
      </c>
      <c r="BI521" s="18">
        <v>0.2948608652569194</v>
      </c>
      <c r="BJ521" s="18">
        <v>0.1187444312204099</v>
      </c>
      <c r="BL521" s="18">
        <v>0.15858516470662251</v>
      </c>
      <c r="BM521" s="18">
        <v>0.21400648904251451</v>
      </c>
      <c r="BN521" s="18">
        <v>0.14855310198302801</v>
      </c>
      <c r="BO521" s="18">
        <v>0.19586186090871571</v>
      </c>
      <c r="BP521" s="18">
        <v>0.20562519220812939</v>
      </c>
      <c r="BQ521" s="18">
        <v>0.18678714818230571</v>
      </c>
      <c r="BR521" s="18">
        <v>6.6799146986908073E-2</v>
      </c>
      <c r="BS521" s="18">
        <v>0.15744248576262079</v>
      </c>
      <c r="BU521" s="18">
        <v>0.18706235075671049</v>
      </c>
      <c r="BV521" s="18">
        <v>0.2244149709732674</v>
      </c>
      <c r="BW521" s="18">
        <v>0.1690867333963022</v>
      </c>
      <c r="BX521" s="18">
        <v>0.1963297194128964</v>
      </c>
      <c r="BY521" s="18">
        <v>0.20487311508101111</v>
      </c>
      <c r="BZ521" s="18">
        <v>0.1326184523728984</v>
      </c>
      <c r="CA521" s="18">
        <v>0.11553932233763919</v>
      </c>
      <c r="CB521" s="18">
        <v>7.4253780340911901E-2</v>
      </c>
      <c r="CC521" s="18">
        <v>0.15205944050062811</v>
      </c>
    </row>
    <row r="522" spans="2:81" x14ac:dyDescent="0.35">
      <c r="B522" s="17" t="s">
        <v>175</v>
      </c>
      <c r="C522" s="18">
        <v>0.29911162779584161</v>
      </c>
      <c r="D522" s="18">
        <v>0.33527920319357812</v>
      </c>
      <c r="E522" s="18">
        <v>0.33323863148578509</v>
      </c>
      <c r="F522" s="18">
        <v>0.36726360289425669</v>
      </c>
      <c r="G522" s="18">
        <v>0.28973971794389602</v>
      </c>
      <c r="H522" s="18">
        <v>0.30749391371302071</v>
      </c>
      <c r="I522" s="18">
        <v>0.21088685631911611</v>
      </c>
      <c r="K522" s="18">
        <v>0.31034812880792589</v>
      </c>
      <c r="L522" s="18">
        <v>0.28900543655848221</v>
      </c>
      <c r="N522" s="18">
        <v>0.25598795110974532</v>
      </c>
      <c r="O522" s="18">
        <v>0.1977761856275462</v>
      </c>
      <c r="P522" s="18">
        <v>0.24770505188975889</v>
      </c>
      <c r="Q522" s="18">
        <v>0.27212576613119283</v>
      </c>
      <c r="R522" s="18">
        <v>0.29936279332983062</v>
      </c>
      <c r="S522" s="18">
        <v>0.34016905878401271</v>
      </c>
      <c r="T522" s="18">
        <v>0.38574710475502633</v>
      </c>
      <c r="U522" s="18">
        <v>0.30552030358911447</v>
      </c>
      <c r="V522" s="18">
        <v>0.33084042907305611</v>
      </c>
      <c r="W522" s="18">
        <v>0.26884880319365989</v>
      </c>
      <c r="X522" s="18">
        <v>0.32643517525803512</v>
      </c>
      <c r="Y522" s="18">
        <v>0.26960592400319189</v>
      </c>
      <c r="AA522" s="18">
        <v>0.32565404790366592</v>
      </c>
      <c r="AB522" s="18">
        <v>0.30843165458770472</v>
      </c>
      <c r="AC522" s="18">
        <v>0.31098887688852772</v>
      </c>
      <c r="AD522" s="18">
        <v>0.24909322596624711</v>
      </c>
      <c r="AF522" s="18">
        <v>0.20084597634266271</v>
      </c>
      <c r="AG522" s="18">
        <v>0.1330606134377279</v>
      </c>
      <c r="AH522" s="18">
        <v>0.29896504025626819</v>
      </c>
      <c r="AI522" s="18">
        <v>0.34082884984596618</v>
      </c>
      <c r="AJ522" s="18">
        <v>0.28297014865679121</v>
      </c>
      <c r="AK522" s="18">
        <v>0.24701415945182881</v>
      </c>
      <c r="AL522" s="18">
        <v>0.30228953824838711</v>
      </c>
      <c r="AM522" s="18">
        <v>0.31891395939646883</v>
      </c>
      <c r="AN522" s="18">
        <v>0.33331349488493289</v>
      </c>
      <c r="AO522" s="18">
        <v>0.30035005873050252</v>
      </c>
      <c r="AP522" s="18">
        <v>0.33849105897042853</v>
      </c>
      <c r="AQ522" s="18">
        <v>0.36331900415414708</v>
      </c>
      <c r="AR522" s="18">
        <v>0.40943430838428119</v>
      </c>
      <c r="AS522" s="18">
        <v>0.22441348713639009</v>
      </c>
      <c r="AT522" s="18">
        <v>0.29007049628461201</v>
      </c>
      <c r="AU522" s="18">
        <v>0.37154390836355261</v>
      </c>
      <c r="AV522" s="18">
        <v>0.19021225827984981</v>
      </c>
      <c r="AX522" s="18">
        <v>0.28919199168751453</v>
      </c>
      <c r="AY522" s="18">
        <v>0.34945599921612042</v>
      </c>
      <c r="BA522" s="18">
        <v>0.32016509497533319</v>
      </c>
      <c r="BB522" s="18">
        <v>0.26005034705443941</v>
      </c>
      <c r="BD522" s="18">
        <v>0.2676620321953016</v>
      </c>
      <c r="BE522" s="18">
        <v>0.28608990529306533</v>
      </c>
      <c r="BF522" s="18">
        <v>0.30264878372782811</v>
      </c>
      <c r="BG522" s="18">
        <v>0.3286733989157849</v>
      </c>
      <c r="BH522" s="18">
        <v>0.33904748793271478</v>
      </c>
      <c r="BI522" s="18">
        <v>0.37721783078395338</v>
      </c>
      <c r="BJ522" s="18">
        <v>0.20268041719669419</v>
      </c>
      <c r="BL522" s="18">
        <v>0.28157900746099629</v>
      </c>
      <c r="BM522" s="18">
        <v>0.36525861673404841</v>
      </c>
      <c r="BN522" s="18">
        <v>0.25944386689365367</v>
      </c>
      <c r="BO522" s="18">
        <v>0.33825410023489128</v>
      </c>
      <c r="BP522" s="18">
        <v>0.26451215611189588</v>
      </c>
      <c r="BQ522" s="18">
        <v>0.25094613155858481</v>
      </c>
      <c r="BR522" s="18">
        <v>0.23965972711927649</v>
      </c>
      <c r="BS522" s="18">
        <v>0.24555566430662659</v>
      </c>
      <c r="BU522" s="18">
        <v>0.33694651106325202</v>
      </c>
      <c r="BV522" s="18">
        <v>0.33448411126610861</v>
      </c>
      <c r="BW522" s="18">
        <v>0.27208713305535709</v>
      </c>
      <c r="BX522" s="18">
        <v>0.3631222732235091</v>
      </c>
      <c r="BY522" s="18">
        <v>0.28401854659346631</v>
      </c>
      <c r="BZ522" s="18">
        <v>0.25311369320651178</v>
      </c>
      <c r="CA522" s="18">
        <v>0.24648892684271681</v>
      </c>
      <c r="CB522" s="18">
        <v>0.22950601852178451</v>
      </c>
      <c r="CC522" s="18">
        <v>0.23942891171989919</v>
      </c>
    </row>
    <row r="523" spans="2:81" x14ac:dyDescent="0.35">
      <c r="B523" s="17" t="s">
        <v>176</v>
      </c>
      <c r="C523" s="18">
        <v>0.3424198896194488</v>
      </c>
      <c r="D523" s="18">
        <v>0.32598706621662521</v>
      </c>
      <c r="E523" s="18">
        <v>0.25015117616646532</v>
      </c>
      <c r="F523" s="18">
        <v>0.26795878299855302</v>
      </c>
      <c r="G523" s="18">
        <v>0.36266698097772432</v>
      </c>
      <c r="H523" s="18">
        <v>0.40673769030445428</v>
      </c>
      <c r="I523" s="18">
        <v>0.41157266980704982</v>
      </c>
      <c r="K523" s="18">
        <v>0.35922710925008039</v>
      </c>
      <c r="L523" s="18">
        <v>0.32537017304453048</v>
      </c>
      <c r="N523" s="18">
        <v>0.38012483383256662</v>
      </c>
      <c r="O523" s="18">
        <v>0.37671347203783528</v>
      </c>
      <c r="P523" s="18">
        <v>0.35715192896859138</v>
      </c>
      <c r="Q523" s="18">
        <v>0.37751461075230708</v>
      </c>
      <c r="R523" s="18">
        <v>0.33186252300437491</v>
      </c>
      <c r="S523" s="18">
        <v>0.36550349931664938</v>
      </c>
      <c r="T523" s="18">
        <v>0.30046945991600249</v>
      </c>
      <c r="U523" s="18">
        <v>0.34698900524463172</v>
      </c>
      <c r="V523" s="18">
        <v>0.28422001990752788</v>
      </c>
      <c r="W523" s="18">
        <v>0.37558784113059918</v>
      </c>
      <c r="X523" s="18">
        <v>0.36836067950210533</v>
      </c>
      <c r="Y523" s="18">
        <v>0.30603581557583043</v>
      </c>
      <c r="AA523" s="18">
        <v>0.29646955476516351</v>
      </c>
      <c r="AB523" s="18">
        <v>0.35011310672934959</v>
      </c>
      <c r="AC523" s="18">
        <v>0.34134701126057498</v>
      </c>
      <c r="AD523" s="18">
        <v>0.3848789756516911</v>
      </c>
      <c r="AF523" s="18">
        <v>0.38900736323502388</v>
      </c>
      <c r="AG523" s="18">
        <v>0.41263695167171072</v>
      </c>
      <c r="AH523" s="18">
        <v>0.36097829751886668</v>
      </c>
      <c r="AI523" s="18">
        <v>0.31896304951218257</v>
      </c>
      <c r="AJ523" s="18">
        <v>0.38314324845720599</v>
      </c>
      <c r="AK523" s="18">
        <v>0.38843301308350769</v>
      </c>
      <c r="AL523" s="18">
        <v>0.3337991577920017</v>
      </c>
      <c r="AM523" s="18">
        <v>0.36016566113877257</v>
      </c>
      <c r="AN523" s="18">
        <v>0.29802382075634448</v>
      </c>
      <c r="AO523" s="18">
        <v>0.31024694883558951</v>
      </c>
      <c r="AP523" s="18">
        <v>0.34113090154210962</v>
      </c>
      <c r="AQ523" s="18">
        <v>0.31519643678162018</v>
      </c>
      <c r="AR523" s="18">
        <v>0.26683648238666102</v>
      </c>
      <c r="AS523" s="18">
        <v>0.27953838975660322</v>
      </c>
      <c r="AT523" s="18">
        <v>0.33530855773937007</v>
      </c>
      <c r="AU523" s="18">
        <v>0.28967538437181078</v>
      </c>
      <c r="AV523" s="18">
        <v>0.37132049903041198</v>
      </c>
      <c r="AX523" s="18">
        <v>0.3566130416781978</v>
      </c>
      <c r="AY523" s="18">
        <v>0.27484413567388333</v>
      </c>
      <c r="BA523" s="18">
        <v>0.32128726160697801</v>
      </c>
      <c r="BB523" s="18">
        <v>0.38162804039866322</v>
      </c>
      <c r="BD523" s="18">
        <v>0.39496999030754432</v>
      </c>
      <c r="BE523" s="18">
        <v>0.34847658180125962</v>
      </c>
      <c r="BF523" s="18">
        <v>0.37050887511568059</v>
      </c>
      <c r="BG523" s="18">
        <v>0.31105723398253021</v>
      </c>
      <c r="BH523" s="18">
        <v>0.26816773931709142</v>
      </c>
      <c r="BI523" s="18">
        <v>0.13729834798654561</v>
      </c>
      <c r="BJ523" s="18">
        <v>0.45086797974700532</v>
      </c>
      <c r="BL523" s="18">
        <v>0.33122098782253828</v>
      </c>
      <c r="BM523" s="18">
        <v>0.28720323686687033</v>
      </c>
      <c r="BN523" s="18">
        <v>0.36142966304904628</v>
      </c>
      <c r="BO523" s="18">
        <v>0.30148024441529309</v>
      </c>
      <c r="BP523" s="18">
        <v>0.38210767446132132</v>
      </c>
      <c r="BQ523" s="18">
        <v>0.34303592309787229</v>
      </c>
      <c r="BR523" s="18">
        <v>0.39846354521481853</v>
      </c>
      <c r="BS523" s="18">
        <v>0.41650525530049648</v>
      </c>
      <c r="BU523" s="18">
        <v>0.26758321140892771</v>
      </c>
      <c r="BV523" s="18">
        <v>0.30601703079181442</v>
      </c>
      <c r="BW523" s="18">
        <v>0.34894371150035253</v>
      </c>
      <c r="BX523" s="18">
        <v>0.2579363663144289</v>
      </c>
      <c r="BY523" s="18">
        <v>0.37310952764221739</v>
      </c>
      <c r="BZ523" s="18">
        <v>0.35539381185986602</v>
      </c>
      <c r="CA523" s="18">
        <v>0.4718106211934559</v>
      </c>
      <c r="CB523" s="18">
        <v>0.44539396141995269</v>
      </c>
      <c r="CC523" s="18">
        <v>0.3763178269248883</v>
      </c>
    </row>
    <row r="524" spans="2:81" x14ac:dyDescent="0.35">
      <c r="B524" s="17" t="s">
        <v>177</v>
      </c>
      <c r="C524" s="18">
        <v>0.1128018506878555</v>
      </c>
      <c r="D524" s="18">
        <v>9.6572491958724804E-2</v>
      </c>
      <c r="E524" s="18">
        <v>9.0114963680896651E-2</v>
      </c>
      <c r="F524" s="18">
        <v>8.2223089509055269E-2</v>
      </c>
      <c r="G524" s="18">
        <v>9.1575721459198789E-2</v>
      </c>
      <c r="H524" s="18">
        <v>9.5174999977590907E-2</v>
      </c>
      <c r="I524" s="18">
        <v>0.1833707596823155</v>
      </c>
      <c r="K524" s="18">
        <v>0.1024284590624655</v>
      </c>
      <c r="L524" s="18">
        <v>0.1230790321969048</v>
      </c>
      <c r="N524" s="18">
        <v>0.1349983281771534</v>
      </c>
      <c r="O524" s="18">
        <v>8.7069164932496779E-2</v>
      </c>
      <c r="P524" s="18">
        <v>0.18867615947207211</v>
      </c>
      <c r="Q524" s="18">
        <v>9.4978820559461899E-2</v>
      </c>
      <c r="R524" s="18">
        <v>9.0247286126458146E-2</v>
      </c>
      <c r="S524" s="18">
        <v>0.1302813771090732</v>
      </c>
      <c r="T524" s="18">
        <v>7.2786162349435787E-2</v>
      </c>
      <c r="U524" s="18">
        <v>9.9933840091258802E-2</v>
      </c>
      <c r="V524" s="18">
        <v>8.9944019076469026E-2</v>
      </c>
      <c r="W524" s="18">
        <v>0.1121495535809421</v>
      </c>
      <c r="X524" s="18">
        <v>7.6762860704798042E-2</v>
      </c>
      <c r="Y524" s="18">
        <v>0.191043360561124</v>
      </c>
      <c r="AA524" s="18">
        <v>0.13892881671023219</v>
      </c>
      <c r="AB524" s="18">
        <v>9.3136523339020588E-2</v>
      </c>
      <c r="AC524" s="18">
        <v>0.1124479877368938</v>
      </c>
      <c r="AD524" s="18">
        <v>0.1062610187710244</v>
      </c>
      <c r="AF524" s="18">
        <v>0.1366846269551939</v>
      </c>
      <c r="AG524" s="18">
        <v>6.6111869516105704E-2</v>
      </c>
      <c r="AH524" s="18">
        <v>9.6719035902848277E-2</v>
      </c>
      <c r="AI524" s="18">
        <v>0.1035333583230006</v>
      </c>
      <c r="AJ524" s="18">
        <v>0.14180920129384109</v>
      </c>
      <c r="AK524" s="18">
        <v>0.1011804749340435</v>
      </c>
      <c r="AL524" s="18">
        <v>0.1129688738176827</v>
      </c>
      <c r="AM524" s="18">
        <v>0.1016014963796921</v>
      </c>
      <c r="AN524" s="18">
        <v>0.2030845790861229</v>
      </c>
      <c r="AO524" s="18">
        <v>0.18202143095769829</v>
      </c>
      <c r="AP524" s="18">
        <v>0.104732864323337</v>
      </c>
      <c r="AQ524" s="18">
        <v>5.4578935643740549E-2</v>
      </c>
      <c r="AR524" s="18">
        <v>0.1221628184157223</v>
      </c>
      <c r="AS524" s="18">
        <v>0.1222682775501991</v>
      </c>
      <c r="AT524" s="18">
        <v>6.8624474825005805E-2</v>
      </c>
      <c r="AU524" s="18">
        <v>5.0687903720597817E-2</v>
      </c>
      <c r="AV524" s="18">
        <v>0.16157705346474369</v>
      </c>
      <c r="AX524" s="18">
        <v>0.1188872896174875</v>
      </c>
      <c r="AY524" s="18">
        <v>7.6275696325387443E-2</v>
      </c>
      <c r="BA524" s="18">
        <v>0.10942316979050121</v>
      </c>
      <c r="BB524" s="18">
        <v>0.1190704430266856</v>
      </c>
      <c r="BD524" s="18">
        <v>9.4140751585244764E-2</v>
      </c>
      <c r="BE524" s="18">
        <v>0.107120740238766</v>
      </c>
      <c r="BF524" s="18">
        <v>0.123779119382655</v>
      </c>
      <c r="BG524" s="18">
        <v>0.1174312649387745</v>
      </c>
      <c r="BH524" s="18">
        <v>0.13757520988385</v>
      </c>
      <c r="BI524" s="18">
        <v>0.1125112384540409</v>
      </c>
      <c r="BJ524" s="18">
        <v>0.13045184161753989</v>
      </c>
      <c r="BL524" s="18">
        <v>0.1576521998874448</v>
      </c>
      <c r="BM524" s="18">
        <v>9.8296380638799294E-2</v>
      </c>
      <c r="BN524" s="18">
        <v>0.16900411649044569</v>
      </c>
      <c r="BO524" s="18">
        <v>0.1066478281452727</v>
      </c>
      <c r="BP524" s="18">
        <v>8.1764300438966958E-2</v>
      </c>
      <c r="BQ524" s="18">
        <v>0.1434758392026757</v>
      </c>
      <c r="BR524" s="18">
        <v>0.17516241413009551</v>
      </c>
      <c r="BS524" s="18">
        <v>8.3498035936112353E-2</v>
      </c>
      <c r="BU524" s="18">
        <v>0.14204962326144699</v>
      </c>
      <c r="BV524" s="18">
        <v>9.6231374887072382E-2</v>
      </c>
      <c r="BW524" s="18">
        <v>0.15452573641243519</v>
      </c>
      <c r="BX524" s="18">
        <v>0.1059253398951898</v>
      </c>
      <c r="BY524" s="18">
        <v>8.807467182516987E-2</v>
      </c>
      <c r="BZ524" s="18">
        <v>0.1902289611214803</v>
      </c>
      <c r="CA524" s="18">
        <v>7.8284861674344342E-2</v>
      </c>
      <c r="CB524" s="18">
        <v>0.13387261229710329</v>
      </c>
      <c r="CC524" s="18">
        <v>0.12936639925559379</v>
      </c>
    </row>
    <row r="525" spans="2:81" x14ac:dyDescent="0.35">
      <c r="B525" s="17" t="s">
        <v>178</v>
      </c>
      <c r="C525" s="18">
        <v>4.2913845836884547E-2</v>
      </c>
      <c r="D525" s="18">
        <v>2.8485125805164539E-2</v>
      </c>
      <c r="E525" s="18">
        <v>2.2006290107641688E-2</v>
      </c>
      <c r="F525" s="18">
        <v>2.1483375513098629E-2</v>
      </c>
      <c r="G525" s="18">
        <v>4.0427420968904879E-2</v>
      </c>
      <c r="H525" s="18">
        <v>6.229136487717972E-2</v>
      </c>
      <c r="I525" s="18">
        <v>6.7852014774911359E-2</v>
      </c>
      <c r="K525" s="18">
        <v>4.3071677612368998E-2</v>
      </c>
      <c r="L525" s="18">
        <v>4.2978005162188249E-2</v>
      </c>
      <c r="N525" s="18">
        <v>3.9599324819562437E-2</v>
      </c>
      <c r="O525" s="18">
        <v>0.14740721600496129</v>
      </c>
      <c r="P525" s="18">
        <v>4.3201603742955078E-2</v>
      </c>
      <c r="Q525" s="18">
        <v>4.0473144770750327E-2</v>
      </c>
      <c r="R525" s="18">
        <v>4.2979319480090407E-2</v>
      </c>
      <c r="S525" s="18">
        <v>7.6423921608285627E-3</v>
      </c>
      <c r="T525" s="18">
        <v>4.4096802786714379E-2</v>
      </c>
      <c r="U525" s="18">
        <v>5.5562711284587597E-2</v>
      </c>
      <c r="V525" s="18">
        <v>4.1453089977578378E-2</v>
      </c>
      <c r="W525" s="18">
        <v>3.7971119951978542E-2</v>
      </c>
      <c r="X525" s="18">
        <v>3.5278329059684373E-2</v>
      </c>
      <c r="Y525" s="18">
        <v>5.0420642693454129E-2</v>
      </c>
      <c r="AA525" s="18">
        <v>3.5471275409708708E-2</v>
      </c>
      <c r="AB525" s="18">
        <v>5.5043285341377209E-2</v>
      </c>
      <c r="AC525" s="18">
        <v>4.8319825602622157E-2</v>
      </c>
      <c r="AD525" s="18">
        <v>3.2476629439913772E-2</v>
      </c>
      <c r="AF525" s="18">
        <v>7.052106178904273E-2</v>
      </c>
      <c r="AG525" s="18">
        <v>4.8841081855307777E-2</v>
      </c>
      <c r="AH525" s="18">
        <v>7.1435240942943318E-2</v>
      </c>
      <c r="AI525" s="18">
        <v>2.4657825928869979E-2</v>
      </c>
      <c r="AJ525" s="18">
        <v>3.0715759789593691E-2</v>
      </c>
      <c r="AK525" s="18">
        <v>4.2346980515589827E-2</v>
      </c>
      <c r="AL525" s="18">
        <v>3.6078098842808819E-2</v>
      </c>
      <c r="AM525" s="18">
        <v>5.1345187557136622E-2</v>
      </c>
      <c r="AN525" s="18">
        <v>3.4059216799397038E-2</v>
      </c>
      <c r="AO525" s="18">
        <v>9.4511104717273267E-2</v>
      </c>
      <c r="AP525" s="18">
        <v>1.932460209686352E-2</v>
      </c>
      <c r="AQ525" s="18">
        <v>2.4581734827233741E-2</v>
      </c>
      <c r="AR525" s="18">
        <v>3.5344052676681788E-2</v>
      </c>
      <c r="AS525" s="18">
        <v>6.4352256904709706E-2</v>
      </c>
      <c r="AT525" s="18">
        <v>6.0663794885856978E-2</v>
      </c>
      <c r="AU525" s="18">
        <v>3.8420763595933237E-2</v>
      </c>
      <c r="AV525" s="18">
        <v>3.5954224460685413E-2</v>
      </c>
      <c r="AX525" s="18">
        <v>4.5553549186378522E-2</v>
      </c>
      <c r="AY525" s="18">
        <v>3.1126756677226211E-2</v>
      </c>
      <c r="BA525" s="18">
        <v>4.7852164639110878E-2</v>
      </c>
      <c r="BB525" s="18">
        <v>3.3751599282444741E-2</v>
      </c>
      <c r="BD525" s="18">
        <v>4.1475526202470851E-2</v>
      </c>
      <c r="BE525" s="18">
        <v>4.7483683643596723E-2</v>
      </c>
      <c r="BF525" s="18">
        <v>6.2791260654520717E-2</v>
      </c>
      <c r="BG525" s="18">
        <v>3.1096444297804789E-2</v>
      </c>
      <c r="BH525" s="18">
        <v>4.3989898674051488E-2</v>
      </c>
      <c r="BI525" s="18">
        <v>3.7487912985105593E-2</v>
      </c>
      <c r="BJ525" s="18">
        <v>3.4328942812939592E-2</v>
      </c>
      <c r="BL525" s="18">
        <v>4.7417874302413759E-2</v>
      </c>
      <c r="BM525" s="18">
        <v>3.0362936801231411E-2</v>
      </c>
      <c r="BN525" s="18">
        <v>5.393539007898495E-2</v>
      </c>
      <c r="BO525" s="18">
        <v>4.7942234113201053E-2</v>
      </c>
      <c r="BP525" s="18">
        <v>4.9426671624653043E-2</v>
      </c>
      <c r="BQ525" s="18">
        <v>7.5754957958561769E-2</v>
      </c>
      <c r="BR525" s="18">
        <v>1.949048622074372E-2</v>
      </c>
      <c r="BS525" s="18">
        <v>4.8846393449056308E-2</v>
      </c>
      <c r="BU525" s="18">
        <v>5.4929992934417332E-2</v>
      </c>
      <c r="BV525" s="18">
        <v>3.002500189978213E-2</v>
      </c>
      <c r="BW525" s="18">
        <v>2.7934377947223161E-2</v>
      </c>
      <c r="BX525" s="18">
        <v>6.9692737523022588E-2</v>
      </c>
      <c r="BY525" s="18">
        <v>3.4815571298994923E-2</v>
      </c>
      <c r="BZ525" s="18">
        <v>4.9815542961754153E-2</v>
      </c>
      <c r="CA525" s="18">
        <v>2.604797121702207E-2</v>
      </c>
      <c r="CB525" s="18">
        <v>4.624515520292586E-2</v>
      </c>
      <c r="CC525" s="18">
        <v>9.3243756157156937E-2</v>
      </c>
    </row>
    <row r="526" spans="2:81" x14ac:dyDescent="0.35">
      <c r="B526" s="17" t="s">
        <v>151</v>
      </c>
      <c r="C526" s="18">
        <v>2.0655717043399451E-2</v>
      </c>
      <c r="D526" s="18">
        <v>1.94693321490929E-2</v>
      </c>
      <c r="E526" s="18">
        <v>2.103181958908092E-2</v>
      </c>
      <c r="F526" s="18">
        <v>3.4318667432091422E-2</v>
      </c>
      <c r="G526" s="18">
        <v>1.533623054002542E-2</v>
      </c>
      <c r="H526" s="18">
        <v>7.2814030298154883E-3</v>
      </c>
      <c r="I526" s="18">
        <v>2.369019076871411E-2</v>
      </c>
      <c r="K526" s="18">
        <v>1.14743048067913E-2</v>
      </c>
      <c r="L526" s="18">
        <v>2.8468553387870622E-2</v>
      </c>
      <c r="N526" s="18">
        <v>0</v>
      </c>
      <c r="O526" s="18">
        <v>1.411991701623173E-2</v>
      </c>
      <c r="P526" s="18">
        <v>1.1339028916022131E-2</v>
      </c>
      <c r="Q526" s="18">
        <v>4.6608439268349948E-2</v>
      </c>
      <c r="R526" s="18">
        <v>2.2047174593103541E-2</v>
      </c>
      <c r="S526" s="18">
        <v>1.812641862292632E-2</v>
      </c>
      <c r="T526" s="18">
        <v>1.555191681175528E-2</v>
      </c>
      <c r="U526" s="18">
        <v>2.2215029336426519E-2</v>
      </c>
      <c r="V526" s="18">
        <v>2.2367162827080921E-2</v>
      </c>
      <c r="W526" s="18">
        <v>2.9526125061393429E-2</v>
      </c>
      <c r="X526" s="18">
        <v>3.8351386999504702E-2</v>
      </c>
      <c r="Y526" s="18">
        <v>5.5382932488404254E-3</v>
      </c>
      <c r="AA526" s="18">
        <v>1.159395726658426E-2</v>
      </c>
      <c r="AB526" s="18">
        <v>2.184354780606566E-2</v>
      </c>
      <c r="AC526" s="18">
        <v>2.048345006317611E-2</v>
      </c>
      <c r="AD526" s="18">
        <v>2.9492804039719881E-2</v>
      </c>
      <c r="AF526" s="18">
        <v>4.2787557342289742E-2</v>
      </c>
      <c r="AG526" s="18">
        <v>2.7489670412600111E-2</v>
      </c>
      <c r="AH526" s="18">
        <v>1.0851799483102661E-2</v>
      </c>
      <c r="AI526" s="18">
        <v>2.5377582639085398E-2</v>
      </c>
      <c r="AJ526" s="18">
        <v>1.1514738577505601E-2</v>
      </c>
      <c r="AK526" s="18">
        <v>4.0130009463086598E-2</v>
      </c>
      <c r="AL526" s="18">
        <v>1.230673314547699E-2</v>
      </c>
      <c r="AM526" s="18">
        <v>1.6197692788937661E-2</v>
      </c>
      <c r="AN526" s="18">
        <v>1.0012771066453799E-2</v>
      </c>
      <c r="AO526" s="18">
        <v>0</v>
      </c>
      <c r="AP526" s="18">
        <v>2.745936185470034E-2</v>
      </c>
      <c r="AQ526" s="18">
        <v>0</v>
      </c>
      <c r="AR526" s="18">
        <v>2.469632077394163E-2</v>
      </c>
      <c r="AS526" s="18">
        <v>0</v>
      </c>
      <c r="AT526" s="18">
        <v>1.9845009841387699E-2</v>
      </c>
      <c r="AU526" s="18">
        <v>1.5879395664737509E-2</v>
      </c>
      <c r="AV526" s="18">
        <v>9.6215956318490711E-2</v>
      </c>
      <c r="AX526" s="18">
        <v>2.0377284824419001E-2</v>
      </c>
      <c r="AY526" s="18">
        <v>1.9761529671661861E-2</v>
      </c>
      <c r="BA526" s="18">
        <v>2.208777647812548E-2</v>
      </c>
      <c r="BB526" s="18">
        <v>1.7998763908730179E-2</v>
      </c>
      <c r="BD526" s="18">
        <v>1.307858781078813E-2</v>
      </c>
      <c r="BE526" s="18">
        <v>3.0952230973251421E-2</v>
      </c>
      <c r="BF526" s="18">
        <v>1.3528629036735041E-2</v>
      </c>
      <c r="BG526" s="18">
        <v>1.6220004948885931E-2</v>
      </c>
      <c r="BH526" s="18">
        <v>1.7533306266594509E-2</v>
      </c>
      <c r="BI526" s="18">
        <v>4.0623804533434983E-2</v>
      </c>
      <c r="BJ526" s="18">
        <v>6.2926387405411011E-2</v>
      </c>
      <c r="BL526" s="18">
        <v>2.3544765819984079E-2</v>
      </c>
      <c r="BM526" s="18">
        <v>4.872339916536083E-3</v>
      </c>
      <c r="BN526" s="18">
        <v>7.6338615048412699E-3</v>
      </c>
      <c r="BO526" s="18">
        <v>9.813732182626286E-3</v>
      </c>
      <c r="BP526" s="18">
        <v>1.6564005155033441E-2</v>
      </c>
      <c r="BQ526" s="18">
        <v>0</v>
      </c>
      <c r="BR526" s="18">
        <v>0.1004246803281577</v>
      </c>
      <c r="BS526" s="18">
        <v>4.8152165245087489E-2</v>
      </c>
      <c r="BU526" s="18">
        <v>1.142831057524559E-2</v>
      </c>
      <c r="BV526" s="18">
        <v>8.8275101819550849E-3</v>
      </c>
      <c r="BW526" s="18">
        <v>2.74223076883299E-2</v>
      </c>
      <c r="BX526" s="18">
        <v>6.9935636309532354E-3</v>
      </c>
      <c r="BY526" s="18">
        <v>1.510856755914047E-2</v>
      </c>
      <c r="BZ526" s="18">
        <v>1.882953847748943E-2</v>
      </c>
      <c r="CA526" s="18">
        <v>6.1828296734821597E-2</v>
      </c>
      <c r="CB526" s="18">
        <v>7.0728472217321606E-2</v>
      </c>
      <c r="CC526" s="18">
        <v>9.5836654418336373E-3</v>
      </c>
    </row>
    <row r="528" spans="2:81" ht="101.5" x14ac:dyDescent="0.35">
      <c r="B528" s="14" t="s">
        <v>181</v>
      </c>
    </row>
    <row r="529" spans="2:81" x14ac:dyDescent="0.35">
      <c r="B529" s="15" t="s">
        <v>17</v>
      </c>
    </row>
    <row r="530" spans="2:81" x14ac:dyDescent="0.35">
      <c r="B530" s="11" t="s">
        <v>95</v>
      </c>
      <c r="C530" s="16">
        <v>1906</v>
      </c>
      <c r="D530" s="16">
        <v>245</v>
      </c>
      <c r="E530" s="16">
        <v>322</v>
      </c>
      <c r="F530" s="16">
        <v>330</v>
      </c>
      <c r="G530" s="16">
        <v>336</v>
      </c>
      <c r="H530" s="16">
        <v>276</v>
      </c>
      <c r="I530" s="16">
        <v>397</v>
      </c>
      <c r="K530" s="16">
        <v>942</v>
      </c>
      <c r="L530" s="16">
        <v>959</v>
      </c>
      <c r="N530" s="16">
        <v>158</v>
      </c>
      <c r="O530" s="16">
        <v>63</v>
      </c>
      <c r="P530" s="16">
        <v>96</v>
      </c>
      <c r="Q530" s="16">
        <v>78</v>
      </c>
      <c r="R530" s="16">
        <v>211</v>
      </c>
      <c r="S530" s="16">
        <v>156</v>
      </c>
      <c r="T530" s="16">
        <v>138</v>
      </c>
      <c r="U530" s="16">
        <v>178</v>
      </c>
      <c r="V530" s="16">
        <v>270</v>
      </c>
      <c r="W530" s="16">
        <v>232</v>
      </c>
      <c r="X530" s="16">
        <v>160</v>
      </c>
      <c r="Y530" s="16">
        <v>166</v>
      </c>
      <c r="AA530" s="16">
        <v>527</v>
      </c>
      <c r="AB530" s="16">
        <v>481</v>
      </c>
      <c r="AC530" s="16">
        <v>429</v>
      </c>
      <c r="AD530" s="16">
        <v>463</v>
      </c>
      <c r="AF530" s="16">
        <v>27</v>
      </c>
      <c r="AG530" s="16">
        <v>98</v>
      </c>
      <c r="AH530" s="16">
        <v>113</v>
      </c>
      <c r="AI530" s="16">
        <v>112</v>
      </c>
      <c r="AJ530" s="16">
        <v>174</v>
      </c>
      <c r="AK530" s="16">
        <v>207</v>
      </c>
      <c r="AL530" s="16">
        <v>170</v>
      </c>
      <c r="AM530" s="16">
        <v>133</v>
      </c>
      <c r="AN530" s="16">
        <v>100</v>
      </c>
      <c r="AO530" s="16">
        <v>131</v>
      </c>
      <c r="AP530" s="16">
        <v>193</v>
      </c>
      <c r="AQ530" s="16">
        <v>93</v>
      </c>
      <c r="AR530" s="16">
        <v>79</v>
      </c>
      <c r="AS530" s="16">
        <v>47</v>
      </c>
      <c r="AT530" s="16">
        <v>48</v>
      </c>
      <c r="AU530" s="16">
        <v>122</v>
      </c>
      <c r="AV530" s="16">
        <v>59</v>
      </c>
      <c r="AX530" s="16">
        <v>1557</v>
      </c>
      <c r="AY530" s="16">
        <v>338</v>
      </c>
      <c r="BA530" s="16">
        <v>1221</v>
      </c>
      <c r="BB530" s="16">
        <v>685</v>
      </c>
      <c r="BD530" s="16">
        <v>474</v>
      </c>
      <c r="BE530" s="16">
        <v>416</v>
      </c>
      <c r="BF530" s="16">
        <v>224</v>
      </c>
      <c r="BG530" s="16">
        <v>439</v>
      </c>
      <c r="BH530" s="16">
        <v>242</v>
      </c>
      <c r="BI530" s="16">
        <v>51</v>
      </c>
      <c r="BJ530" s="16">
        <v>60</v>
      </c>
      <c r="BL530" s="16">
        <v>334</v>
      </c>
      <c r="BM530" s="16">
        <v>619</v>
      </c>
      <c r="BN530" s="16">
        <v>136</v>
      </c>
      <c r="BO530" s="16">
        <v>105</v>
      </c>
      <c r="BP530" s="16">
        <v>257</v>
      </c>
      <c r="BQ530" s="16">
        <v>42</v>
      </c>
      <c r="BR530" s="16">
        <v>49</v>
      </c>
      <c r="BS530" s="16">
        <v>364</v>
      </c>
      <c r="BU530" s="16">
        <v>279</v>
      </c>
      <c r="BV530" s="16">
        <v>479</v>
      </c>
      <c r="BW530" s="16">
        <v>122</v>
      </c>
      <c r="BX530" s="16">
        <v>151</v>
      </c>
      <c r="BY530" s="16">
        <v>421</v>
      </c>
      <c r="BZ530" s="16">
        <v>64</v>
      </c>
      <c r="CA530" s="16">
        <v>123</v>
      </c>
      <c r="CB530" s="16">
        <v>156</v>
      </c>
      <c r="CC530" s="16">
        <v>111</v>
      </c>
    </row>
    <row r="531" spans="2:81" x14ac:dyDescent="0.35">
      <c r="B531" s="12" t="s">
        <v>96</v>
      </c>
      <c r="C531" s="16">
        <v>1910</v>
      </c>
      <c r="D531" s="16">
        <v>202</v>
      </c>
      <c r="E531" s="16">
        <v>325</v>
      </c>
      <c r="F531" s="16">
        <v>324</v>
      </c>
      <c r="G531" s="16">
        <v>294</v>
      </c>
      <c r="H531" s="16">
        <v>309</v>
      </c>
      <c r="I531" s="16">
        <v>457</v>
      </c>
      <c r="K531" s="16">
        <v>921</v>
      </c>
      <c r="L531" s="16">
        <v>983</v>
      </c>
      <c r="N531" s="16">
        <v>157</v>
      </c>
      <c r="O531" s="16">
        <v>52</v>
      </c>
      <c r="P531" s="16">
        <v>89</v>
      </c>
      <c r="Q531" s="16">
        <v>77</v>
      </c>
      <c r="R531" s="16">
        <v>212</v>
      </c>
      <c r="S531" s="16">
        <v>155</v>
      </c>
      <c r="T531" s="16">
        <v>140</v>
      </c>
      <c r="U531" s="16">
        <v>167</v>
      </c>
      <c r="V531" s="16">
        <v>248</v>
      </c>
      <c r="W531" s="16">
        <v>264</v>
      </c>
      <c r="X531" s="16">
        <v>165</v>
      </c>
      <c r="Y531" s="16">
        <v>180</v>
      </c>
      <c r="AA531" s="16">
        <v>514</v>
      </c>
      <c r="AB531" s="16">
        <v>496</v>
      </c>
      <c r="AC531" s="16">
        <v>419</v>
      </c>
      <c r="AD531" s="16">
        <v>477</v>
      </c>
      <c r="AF531" s="16">
        <v>25</v>
      </c>
      <c r="AG531" s="16">
        <v>96</v>
      </c>
      <c r="AH531" s="16">
        <v>115</v>
      </c>
      <c r="AI531" s="16">
        <v>117</v>
      </c>
      <c r="AJ531" s="16">
        <v>175</v>
      </c>
      <c r="AK531" s="16">
        <v>213</v>
      </c>
      <c r="AL531" s="16">
        <v>169</v>
      </c>
      <c r="AM531" s="16">
        <v>134</v>
      </c>
      <c r="AN531" s="16">
        <v>99</v>
      </c>
      <c r="AO531" s="16">
        <v>131</v>
      </c>
      <c r="AP531" s="16">
        <v>193</v>
      </c>
      <c r="AQ531" s="16">
        <v>94</v>
      </c>
      <c r="AR531" s="16">
        <v>79</v>
      </c>
      <c r="AS531" s="16">
        <v>46</v>
      </c>
      <c r="AT531" s="16">
        <v>46</v>
      </c>
      <c r="AU531" s="16">
        <v>118</v>
      </c>
      <c r="AV531" s="16">
        <v>59</v>
      </c>
      <c r="AX531" s="16">
        <v>1583</v>
      </c>
      <c r="AY531" s="16">
        <v>316</v>
      </c>
      <c r="BA531" s="16">
        <v>1241</v>
      </c>
      <c r="BB531" s="16">
        <v>669</v>
      </c>
      <c r="BD531" s="16">
        <v>490</v>
      </c>
      <c r="BE531" s="16">
        <v>410</v>
      </c>
      <c r="BF531" s="16">
        <v>226</v>
      </c>
      <c r="BG531" s="16">
        <v>430</v>
      </c>
      <c r="BH531" s="16">
        <v>237</v>
      </c>
      <c r="BI531" s="16">
        <v>51</v>
      </c>
      <c r="BJ531" s="16">
        <v>65</v>
      </c>
      <c r="BL531" s="16">
        <v>349</v>
      </c>
      <c r="BM531" s="16">
        <v>614</v>
      </c>
      <c r="BN531" s="16">
        <v>143</v>
      </c>
      <c r="BO531" s="16">
        <v>101</v>
      </c>
      <c r="BP531" s="16">
        <v>257</v>
      </c>
      <c r="BQ531" s="16">
        <v>42</v>
      </c>
      <c r="BR531" s="16">
        <v>47</v>
      </c>
      <c r="BS531" s="16">
        <v>356</v>
      </c>
      <c r="BU531" s="16">
        <v>288</v>
      </c>
      <c r="BV531" s="16">
        <v>472</v>
      </c>
      <c r="BW531" s="16">
        <v>126</v>
      </c>
      <c r="BX531" s="16">
        <v>142</v>
      </c>
      <c r="BY531" s="16">
        <v>432</v>
      </c>
      <c r="BZ531" s="16">
        <v>64</v>
      </c>
      <c r="CA531" s="16">
        <v>123</v>
      </c>
      <c r="CB531" s="16">
        <v>159</v>
      </c>
      <c r="CC531" s="16">
        <v>106</v>
      </c>
    </row>
    <row r="532" spans="2:81" x14ac:dyDescent="0.35">
      <c r="B532" s="17" t="s">
        <v>174</v>
      </c>
      <c r="C532" s="18">
        <v>0.18045298718486449</v>
      </c>
      <c r="D532" s="18">
        <v>0.15948616427660911</v>
      </c>
      <c r="E532" s="18">
        <v>0.26263910065469659</v>
      </c>
      <c r="F532" s="18">
        <v>0.21623477225821441</v>
      </c>
      <c r="G532" s="18">
        <v>0.17976253238355569</v>
      </c>
      <c r="H532" s="18">
        <v>0.13277420770889301</v>
      </c>
      <c r="I532" s="18">
        <v>0.13859862531839759</v>
      </c>
      <c r="K532" s="18">
        <v>0.18286401653118761</v>
      </c>
      <c r="L532" s="18">
        <v>0.17908552553657481</v>
      </c>
      <c r="N532" s="18">
        <v>0.23038035519928171</v>
      </c>
      <c r="O532" s="18">
        <v>0.16966529341719411</v>
      </c>
      <c r="P532" s="18">
        <v>0.19650779802251311</v>
      </c>
      <c r="Q532" s="18">
        <v>0.16287273807965769</v>
      </c>
      <c r="R532" s="18">
        <v>0.21262736647635019</v>
      </c>
      <c r="S532" s="18">
        <v>0.18986715315405669</v>
      </c>
      <c r="T532" s="18">
        <v>0.1997010712744193</v>
      </c>
      <c r="U532" s="18">
        <v>0.15987023412221391</v>
      </c>
      <c r="V532" s="18">
        <v>0.19297815301070029</v>
      </c>
      <c r="W532" s="18">
        <v>0.12798087561598001</v>
      </c>
      <c r="X532" s="18">
        <v>0.17226538584137871</v>
      </c>
      <c r="Y532" s="18">
        <v>0.16493565125686871</v>
      </c>
      <c r="AA532" s="18">
        <v>0.22223606479563141</v>
      </c>
      <c r="AB532" s="18">
        <v>0.1638844083581649</v>
      </c>
      <c r="AC532" s="18">
        <v>0.1762168965208335</v>
      </c>
      <c r="AD532" s="18">
        <v>0.1548859830788745</v>
      </c>
      <c r="AF532" s="18">
        <v>0.25172094837857473</v>
      </c>
      <c r="AG532" s="18">
        <v>0.21117304815690099</v>
      </c>
      <c r="AH532" s="18">
        <v>0.1725199385494228</v>
      </c>
      <c r="AI532" s="18">
        <v>0.1535162728670828</v>
      </c>
      <c r="AJ532" s="18">
        <v>0.1001500060576514</v>
      </c>
      <c r="AK532" s="18">
        <v>0.14241000610263749</v>
      </c>
      <c r="AL532" s="18">
        <v>0.1606183799866451</v>
      </c>
      <c r="AM532" s="18">
        <v>0.13994875906991819</v>
      </c>
      <c r="AN532" s="18">
        <v>0.199522300611533</v>
      </c>
      <c r="AO532" s="18">
        <v>0.18599905624890001</v>
      </c>
      <c r="AP532" s="18">
        <v>0.2268627580119586</v>
      </c>
      <c r="AQ532" s="18">
        <v>0.21769123571497839</v>
      </c>
      <c r="AR532" s="18">
        <v>0.17794893377073501</v>
      </c>
      <c r="AS532" s="18">
        <v>0.28124298534450798</v>
      </c>
      <c r="AT532" s="18">
        <v>0.19057759725106529</v>
      </c>
      <c r="AU532" s="18">
        <v>0.30986100446231613</v>
      </c>
      <c r="AV532" s="18">
        <v>9.6550955921689996E-2</v>
      </c>
      <c r="AX532" s="18">
        <v>0.17481535970874931</v>
      </c>
      <c r="AY532" s="18">
        <v>0.21460176688760851</v>
      </c>
      <c r="BA532" s="18">
        <v>0.19089410156916431</v>
      </c>
      <c r="BB532" s="18">
        <v>0.16108119931063189</v>
      </c>
      <c r="BD532" s="18">
        <v>0.16757322330859059</v>
      </c>
      <c r="BE532" s="18">
        <v>0.1639614299370292</v>
      </c>
      <c r="BF532" s="18">
        <v>0.15488372726208749</v>
      </c>
      <c r="BG532" s="18">
        <v>0.19740975627399621</v>
      </c>
      <c r="BH532" s="18">
        <v>0.23181983721193411</v>
      </c>
      <c r="BI532" s="18">
        <v>0.25237012526931962</v>
      </c>
      <c r="BJ532" s="18">
        <v>0.11379212478618921</v>
      </c>
      <c r="BL532" s="18">
        <v>0.18337743534122711</v>
      </c>
      <c r="BM532" s="18">
        <v>0.2217714176907038</v>
      </c>
      <c r="BN532" s="18">
        <v>0.18815526155511689</v>
      </c>
      <c r="BO532" s="18">
        <v>0.1481252174275603</v>
      </c>
      <c r="BP532" s="18">
        <v>0.16426403964354111</v>
      </c>
      <c r="BQ532" s="18">
        <v>0.32431776066466222</v>
      </c>
      <c r="BR532" s="18">
        <v>0.153885373010446</v>
      </c>
      <c r="BS532" s="18">
        <v>0.1106576121148794</v>
      </c>
      <c r="BU532" s="18">
        <v>0.20467235613374249</v>
      </c>
      <c r="BV532" s="18">
        <v>0.21287463932519879</v>
      </c>
      <c r="BW532" s="18">
        <v>0.16873421875452391</v>
      </c>
      <c r="BX532" s="18">
        <v>0.1829777675868384</v>
      </c>
      <c r="BY532" s="18">
        <v>0.17418494715748301</v>
      </c>
      <c r="BZ532" s="18">
        <v>0.26122752413150291</v>
      </c>
      <c r="CA532" s="18">
        <v>8.7070579017237595E-2</v>
      </c>
      <c r="CB532" s="18">
        <v>7.6849001913442752E-2</v>
      </c>
      <c r="CC532" s="18">
        <v>0.22146632273894801</v>
      </c>
    </row>
    <row r="533" spans="2:81" x14ac:dyDescent="0.35">
      <c r="B533" s="17" t="s">
        <v>175</v>
      </c>
      <c r="C533" s="18">
        <v>0.37759737999096948</v>
      </c>
      <c r="D533" s="18">
        <v>0.31774564011378681</v>
      </c>
      <c r="E533" s="18">
        <v>0.40120063874312972</v>
      </c>
      <c r="F533" s="18">
        <v>0.40992490533228337</v>
      </c>
      <c r="G533" s="18">
        <v>0.41286691455530528</v>
      </c>
      <c r="H533" s="18">
        <v>0.37966250118654538</v>
      </c>
      <c r="I533" s="18">
        <v>0.34025904850267619</v>
      </c>
      <c r="K533" s="18">
        <v>0.38227411263316791</v>
      </c>
      <c r="L533" s="18">
        <v>0.37303307978188072</v>
      </c>
      <c r="N533" s="18">
        <v>0.28241790897879099</v>
      </c>
      <c r="O533" s="18">
        <v>0.51506217395213261</v>
      </c>
      <c r="P533" s="18">
        <v>0.24985799415165769</v>
      </c>
      <c r="Q533" s="18">
        <v>0.38391422125935809</v>
      </c>
      <c r="R533" s="18">
        <v>0.36622030777867848</v>
      </c>
      <c r="S533" s="18">
        <v>0.36357711123626779</v>
      </c>
      <c r="T533" s="18">
        <v>0.37318001880249457</v>
      </c>
      <c r="U533" s="18">
        <v>0.39198134361857018</v>
      </c>
      <c r="V533" s="18">
        <v>0.40317145839772661</v>
      </c>
      <c r="W533" s="18">
        <v>0.4228171092264747</v>
      </c>
      <c r="X533" s="18">
        <v>0.3655210163311659</v>
      </c>
      <c r="Y533" s="18">
        <v>0.40643675591714351</v>
      </c>
      <c r="AA533" s="18">
        <v>0.39902441666444621</v>
      </c>
      <c r="AB533" s="18">
        <v>0.4161269388228912</v>
      </c>
      <c r="AC533" s="18">
        <v>0.36002247742463012</v>
      </c>
      <c r="AD533" s="18">
        <v>0.32918280167761732</v>
      </c>
      <c r="AF533" s="18">
        <v>0.2102006406946797</v>
      </c>
      <c r="AG533" s="18">
        <v>0.30625508455591938</v>
      </c>
      <c r="AH533" s="18">
        <v>0.32844615738264188</v>
      </c>
      <c r="AI533" s="18">
        <v>0.34607231831556978</v>
      </c>
      <c r="AJ533" s="18">
        <v>0.40439643196959008</v>
      </c>
      <c r="AK533" s="18">
        <v>0.36831903406763761</v>
      </c>
      <c r="AL533" s="18">
        <v>0.35901837833005001</v>
      </c>
      <c r="AM533" s="18">
        <v>0.4212998180741887</v>
      </c>
      <c r="AN533" s="18">
        <v>0.35770342869437921</v>
      </c>
      <c r="AO533" s="18">
        <v>0.37589755386135182</v>
      </c>
      <c r="AP533" s="18">
        <v>0.38282039739917562</v>
      </c>
      <c r="AQ533" s="18">
        <v>0.34958902179757678</v>
      </c>
      <c r="AR533" s="18">
        <v>0.47787404339004369</v>
      </c>
      <c r="AS533" s="18">
        <v>0.38129718970331361</v>
      </c>
      <c r="AT533" s="18">
        <v>0.62033343449665046</v>
      </c>
      <c r="AU533" s="18">
        <v>0.43770575693498698</v>
      </c>
      <c r="AV533" s="18">
        <v>0.249548093971563</v>
      </c>
      <c r="AX533" s="18">
        <v>0.37382077101145689</v>
      </c>
      <c r="AY533" s="18">
        <v>0.39930567754350749</v>
      </c>
      <c r="BA533" s="18">
        <v>0.39807037310076049</v>
      </c>
      <c r="BB533" s="18">
        <v>0.33961307438180438</v>
      </c>
      <c r="BD533" s="18">
        <v>0.34099437011118172</v>
      </c>
      <c r="BE533" s="18">
        <v>0.37200681753176179</v>
      </c>
      <c r="BF533" s="18">
        <v>0.40251529526657082</v>
      </c>
      <c r="BG533" s="18">
        <v>0.39058838189186568</v>
      </c>
      <c r="BH533" s="18">
        <v>0.44237650986303728</v>
      </c>
      <c r="BI533" s="18">
        <v>0.48061389867731868</v>
      </c>
      <c r="BJ533" s="18">
        <v>0.19769314494661169</v>
      </c>
      <c r="BL533" s="18">
        <v>0.37873647919929238</v>
      </c>
      <c r="BM533" s="18">
        <v>0.43557805107317488</v>
      </c>
      <c r="BN533" s="18">
        <v>0.34291915407287871</v>
      </c>
      <c r="BO533" s="18">
        <v>0.43309482153554268</v>
      </c>
      <c r="BP533" s="18">
        <v>0.3636669115933705</v>
      </c>
      <c r="BQ533" s="18">
        <v>0.35461131401726143</v>
      </c>
      <c r="BR533" s="18">
        <v>0.19551434555433839</v>
      </c>
      <c r="BS533" s="18">
        <v>0.31157130685127132</v>
      </c>
      <c r="BU533" s="18">
        <v>0.38819214648881978</v>
      </c>
      <c r="BV533" s="18">
        <v>0.4527961795245436</v>
      </c>
      <c r="BW533" s="18">
        <v>0.41665511082350809</v>
      </c>
      <c r="BX533" s="18">
        <v>0.430538601044197</v>
      </c>
      <c r="BY533" s="18">
        <v>0.34796146840505687</v>
      </c>
      <c r="BZ533" s="18">
        <v>0.36460998743608147</v>
      </c>
      <c r="CA533" s="18">
        <v>0.21019508249843369</v>
      </c>
      <c r="CB533" s="18">
        <v>0.29777704092549229</v>
      </c>
      <c r="CC533" s="18">
        <v>0.33842492401220969</v>
      </c>
    </row>
    <row r="534" spans="2:81" x14ac:dyDescent="0.35">
      <c r="B534" s="17" t="s">
        <v>176</v>
      </c>
      <c r="C534" s="18">
        <v>0.32122376324465418</v>
      </c>
      <c r="D534" s="18">
        <v>0.39372765043101482</v>
      </c>
      <c r="E534" s="18">
        <v>0.24396721406024149</v>
      </c>
      <c r="F534" s="18">
        <v>0.2499813369261035</v>
      </c>
      <c r="G534" s="18">
        <v>0.27524525703822439</v>
      </c>
      <c r="H534" s="18">
        <v>0.36641471529619551</v>
      </c>
      <c r="I534" s="18">
        <v>0.39364791642679547</v>
      </c>
      <c r="K534" s="18">
        <v>0.32013184254596988</v>
      </c>
      <c r="L534" s="18">
        <v>0.32383412303698589</v>
      </c>
      <c r="N534" s="18">
        <v>0.32779715814386029</v>
      </c>
      <c r="O534" s="18">
        <v>0.26450510215755713</v>
      </c>
      <c r="P534" s="18">
        <v>0.35461030029444568</v>
      </c>
      <c r="Q534" s="18">
        <v>0.3233175102101733</v>
      </c>
      <c r="R534" s="18">
        <v>0.31257504011267201</v>
      </c>
      <c r="S534" s="18">
        <v>0.35949520959361131</v>
      </c>
      <c r="T534" s="18">
        <v>0.3276632100495821</v>
      </c>
      <c r="U534" s="18">
        <v>0.32266314768511911</v>
      </c>
      <c r="V534" s="18">
        <v>0.30704308725102902</v>
      </c>
      <c r="W534" s="18">
        <v>0.32476643644027242</v>
      </c>
      <c r="X534" s="18">
        <v>0.32261851369496658</v>
      </c>
      <c r="Y534" s="18">
        <v>0.29842224205913592</v>
      </c>
      <c r="AA534" s="18">
        <v>0.30680681772167229</v>
      </c>
      <c r="AB534" s="18">
        <v>0.30405217826312952</v>
      </c>
      <c r="AC534" s="18">
        <v>0.32604456671837218</v>
      </c>
      <c r="AD534" s="18">
        <v>0.35165829438267349</v>
      </c>
      <c r="AF534" s="18">
        <v>0.29205697029253552</v>
      </c>
      <c r="AG534" s="18">
        <v>0.29260530223580322</v>
      </c>
      <c r="AH534" s="18">
        <v>0.3469006806724933</v>
      </c>
      <c r="AI534" s="18">
        <v>0.39747541521397461</v>
      </c>
      <c r="AJ534" s="18">
        <v>0.35244470319711219</v>
      </c>
      <c r="AK534" s="18">
        <v>0.36140694470431639</v>
      </c>
      <c r="AL534" s="18">
        <v>0.34754936594116997</v>
      </c>
      <c r="AM534" s="18">
        <v>0.27349736682281273</v>
      </c>
      <c r="AN534" s="18">
        <v>0.34915417444619667</v>
      </c>
      <c r="AO534" s="18">
        <v>0.3271664598170958</v>
      </c>
      <c r="AP534" s="18">
        <v>0.29605245264742391</v>
      </c>
      <c r="AQ534" s="18">
        <v>0.34468751726838709</v>
      </c>
      <c r="AR534" s="18">
        <v>0.25551586058172548</v>
      </c>
      <c r="AS534" s="18">
        <v>0.27434590602677711</v>
      </c>
      <c r="AT534" s="18">
        <v>0.16924395841089651</v>
      </c>
      <c r="AU534" s="18">
        <v>0.18709601938548351</v>
      </c>
      <c r="AV534" s="18">
        <v>0.46967699587715062</v>
      </c>
      <c r="AX534" s="18">
        <v>0.3314037665461666</v>
      </c>
      <c r="AY534" s="18">
        <v>0.26321046419267541</v>
      </c>
      <c r="BA534" s="18">
        <v>0.29229546864623418</v>
      </c>
      <c r="BB534" s="18">
        <v>0.37489550420044332</v>
      </c>
      <c r="BD534" s="18">
        <v>0.37001264643882958</v>
      </c>
      <c r="BE534" s="18">
        <v>0.32773111714524622</v>
      </c>
      <c r="BF534" s="18">
        <v>0.29853186797234221</v>
      </c>
      <c r="BG534" s="18">
        <v>0.31101254069072592</v>
      </c>
      <c r="BH534" s="18">
        <v>0.23185867487932771</v>
      </c>
      <c r="BI534" s="18">
        <v>0.15058574819257839</v>
      </c>
      <c r="BJ534" s="18">
        <v>0.52035194492179548</v>
      </c>
      <c r="BL534" s="18">
        <v>0.33770264259249372</v>
      </c>
      <c r="BM534" s="18">
        <v>0.26007432184452339</v>
      </c>
      <c r="BN534" s="18">
        <v>0.32730628577387377</v>
      </c>
      <c r="BO534" s="18">
        <v>0.31556134712982881</v>
      </c>
      <c r="BP534" s="18">
        <v>0.33656997413871309</v>
      </c>
      <c r="BQ534" s="18">
        <v>0.19347702466689881</v>
      </c>
      <c r="BR534" s="18">
        <v>0.36918059033636802</v>
      </c>
      <c r="BS534" s="18">
        <v>0.40733993788906708</v>
      </c>
      <c r="BU534" s="18">
        <v>0.3122873043936375</v>
      </c>
      <c r="BV534" s="18">
        <v>0.2437684629388937</v>
      </c>
      <c r="BW534" s="18">
        <v>0.33067324862336528</v>
      </c>
      <c r="BX534" s="18">
        <v>0.28255233009018288</v>
      </c>
      <c r="BY534" s="18">
        <v>0.37771189249186521</v>
      </c>
      <c r="BZ534" s="18">
        <v>0.25674443780254652</v>
      </c>
      <c r="CA534" s="18">
        <v>0.46436730165362228</v>
      </c>
      <c r="CB534" s="18">
        <v>0.39617214633116699</v>
      </c>
      <c r="CC534" s="18">
        <v>0.26108203634688643</v>
      </c>
    </row>
    <row r="535" spans="2:81" x14ac:dyDescent="0.35">
      <c r="B535" s="17" t="s">
        <v>177</v>
      </c>
      <c r="C535" s="18">
        <v>6.9590341776958234E-2</v>
      </c>
      <c r="D535" s="18">
        <v>6.496045499899121E-2</v>
      </c>
      <c r="E535" s="18">
        <v>6.4813664033741641E-2</v>
      </c>
      <c r="F535" s="18">
        <v>6.2422849738407019E-2</v>
      </c>
      <c r="G535" s="18">
        <v>9.2743492620389389E-2</v>
      </c>
      <c r="H535" s="18">
        <v>6.9133873634080481E-2</v>
      </c>
      <c r="I535" s="18">
        <v>6.5527909979526372E-2</v>
      </c>
      <c r="K535" s="18">
        <v>6.152613264664069E-2</v>
      </c>
      <c r="L535" s="18">
        <v>7.5489273425050463E-2</v>
      </c>
      <c r="N535" s="18">
        <v>9.4143939775441873E-2</v>
      </c>
      <c r="O535" s="18">
        <v>3.378641585297449E-2</v>
      </c>
      <c r="P535" s="18">
        <v>0.16713087013678851</v>
      </c>
      <c r="Q535" s="18">
        <v>4.6194679509598373E-2</v>
      </c>
      <c r="R535" s="18">
        <v>5.35122998286627E-2</v>
      </c>
      <c r="S535" s="18">
        <v>8.0220782816858127E-2</v>
      </c>
      <c r="T535" s="18">
        <v>4.9642676339926903E-2</v>
      </c>
      <c r="U535" s="18">
        <v>3.796577479606815E-2</v>
      </c>
      <c r="V535" s="18">
        <v>6.8853083210033417E-2</v>
      </c>
      <c r="W535" s="18">
        <v>6.2751687794019961E-2</v>
      </c>
      <c r="X535" s="18">
        <v>6.9905308128918528E-2</v>
      </c>
      <c r="Y535" s="18">
        <v>8.5691863841681856E-2</v>
      </c>
      <c r="AA535" s="18">
        <v>3.7765810455380043E-2</v>
      </c>
      <c r="AB535" s="18">
        <v>6.8424407713047489E-2</v>
      </c>
      <c r="AC535" s="18">
        <v>7.9377411942070319E-2</v>
      </c>
      <c r="AD535" s="18">
        <v>9.7025198308188301E-2</v>
      </c>
      <c r="AF535" s="18">
        <v>0.1708247607772711</v>
      </c>
      <c r="AG535" s="18">
        <v>8.5207071889671679E-2</v>
      </c>
      <c r="AH535" s="18">
        <v>8.4427545547583124E-2</v>
      </c>
      <c r="AI535" s="18">
        <v>6.5767736503388505E-2</v>
      </c>
      <c r="AJ535" s="18">
        <v>6.8011603715598376E-2</v>
      </c>
      <c r="AK535" s="18">
        <v>7.3377966824702712E-2</v>
      </c>
      <c r="AL535" s="18">
        <v>7.959979884174459E-2</v>
      </c>
      <c r="AM535" s="18">
        <v>9.9445904289197098E-2</v>
      </c>
      <c r="AN535" s="18">
        <v>6.1770954779784067E-2</v>
      </c>
      <c r="AO535" s="18">
        <v>7.2628931925743795E-2</v>
      </c>
      <c r="AP535" s="18">
        <v>6.7871433090173169E-2</v>
      </c>
      <c r="AQ535" s="18">
        <v>3.0711123334658239E-2</v>
      </c>
      <c r="AR535" s="18">
        <v>6.4124200948791829E-2</v>
      </c>
      <c r="AS535" s="18">
        <v>4.0891616209687738E-2</v>
      </c>
      <c r="AT535" s="18">
        <v>0</v>
      </c>
      <c r="AU535" s="18">
        <v>4.8979691259717691E-2</v>
      </c>
      <c r="AV535" s="18">
        <v>7.2962997595301199E-2</v>
      </c>
      <c r="AX535" s="18">
        <v>6.7803712226319993E-2</v>
      </c>
      <c r="AY535" s="18">
        <v>7.8133871178509548E-2</v>
      </c>
      <c r="BA535" s="18">
        <v>6.6964664466015039E-2</v>
      </c>
      <c r="BB535" s="18">
        <v>7.4461858553966379E-2</v>
      </c>
      <c r="BD535" s="18">
        <v>6.8937242880180605E-2</v>
      </c>
      <c r="BE535" s="18">
        <v>6.8363186888400651E-2</v>
      </c>
      <c r="BF535" s="18">
        <v>8.3692412018090412E-2</v>
      </c>
      <c r="BG535" s="18">
        <v>6.9223089631736845E-2</v>
      </c>
      <c r="BH535" s="18">
        <v>6.9257419566392642E-2</v>
      </c>
      <c r="BI535" s="18">
        <v>5.4229881074188038E-2</v>
      </c>
      <c r="BJ535" s="18">
        <v>4.8830233344743249E-2</v>
      </c>
      <c r="BL535" s="18">
        <v>7.2166276928798109E-2</v>
      </c>
      <c r="BM535" s="18">
        <v>5.9024992843032621E-2</v>
      </c>
      <c r="BN535" s="18">
        <v>9.5180047784624577E-2</v>
      </c>
      <c r="BO535" s="18">
        <v>6.602120385733512E-2</v>
      </c>
      <c r="BP535" s="18">
        <v>7.2618330462338523E-2</v>
      </c>
      <c r="BQ535" s="18">
        <v>4.8603229365793088E-2</v>
      </c>
      <c r="BR535" s="18">
        <v>0.1237964943017915</v>
      </c>
      <c r="BS535" s="18">
        <v>6.9080098966410888E-2</v>
      </c>
      <c r="BU535" s="18">
        <v>6.3943466758102419E-2</v>
      </c>
      <c r="BV535" s="18">
        <v>5.3727242595257949E-2</v>
      </c>
      <c r="BW535" s="18">
        <v>5.7160152221535608E-2</v>
      </c>
      <c r="BX535" s="18">
        <v>6.6324119283036512E-2</v>
      </c>
      <c r="BY535" s="18">
        <v>5.2288677432809037E-2</v>
      </c>
      <c r="BZ535" s="18">
        <v>4.6645203291363187E-2</v>
      </c>
      <c r="CA535" s="18">
        <v>0.15129105727756409</v>
      </c>
      <c r="CB535" s="18">
        <v>0.10676024128821469</v>
      </c>
      <c r="CC535" s="18">
        <v>0.1088561283032093</v>
      </c>
    </row>
    <row r="536" spans="2:81" x14ac:dyDescent="0.35">
      <c r="B536" s="17" t="s">
        <v>178</v>
      </c>
      <c r="C536" s="18">
        <v>2.713724015320193E-2</v>
      </c>
      <c r="D536" s="18">
        <v>4.0346609774207752E-2</v>
      </c>
      <c r="E536" s="18">
        <v>1.8728136400559231E-2</v>
      </c>
      <c r="F536" s="18">
        <v>2.154694669841959E-2</v>
      </c>
      <c r="G536" s="18">
        <v>2.0575100607050721E-2</v>
      </c>
      <c r="H536" s="18">
        <v>2.2165345220656531E-2</v>
      </c>
      <c r="I536" s="18">
        <v>3.8825462014253909E-2</v>
      </c>
      <c r="K536" s="18">
        <v>3.2147353918266751E-2</v>
      </c>
      <c r="L536" s="18">
        <v>2.2576886036462261E-2</v>
      </c>
      <c r="N536" s="18">
        <v>5.2210943671915692E-2</v>
      </c>
      <c r="O536" s="18">
        <v>0</v>
      </c>
      <c r="P536" s="18">
        <v>1.1189185084070361E-2</v>
      </c>
      <c r="Q536" s="18">
        <v>4.9749143877476233E-2</v>
      </c>
      <c r="R536" s="18">
        <v>2.0844794384439199E-2</v>
      </c>
      <c r="S536" s="18">
        <v>0</v>
      </c>
      <c r="T536" s="18">
        <v>1.3853220234999681E-2</v>
      </c>
      <c r="U536" s="18">
        <v>5.5472369493380011E-2</v>
      </c>
      <c r="V536" s="18">
        <v>2.0763378439643449E-2</v>
      </c>
      <c r="W536" s="18">
        <v>2.212986129612252E-2</v>
      </c>
      <c r="X536" s="18">
        <v>3.9001910700505682E-2</v>
      </c>
      <c r="Y536" s="18">
        <v>3.1392132773725677E-2</v>
      </c>
      <c r="AA536" s="18">
        <v>1.964766103144994E-2</v>
      </c>
      <c r="AB536" s="18">
        <v>2.4267968555318521E-2</v>
      </c>
      <c r="AC536" s="18">
        <v>3.6863566200779567E-2</v>
      </c>
      <c r="AD536" s="18">
        <v>2.985293958602752E-2</v>
      </c>
      <c r="AF536" s="18">
        <v>3.2409122514649218E-2</v>
      </c>
      <c r="AG536" s="18">
        <v>4.5870378673668423E-2</v>
      </c>
      <c r="AH536" s="18">
        <v>2.4271422555657968E-2</v>
      </c>
      <c r="AI536" s="18">
        <v>2.8640858600783081E-2</v>
      </c>
      <c r="AJ536" s="18">
        <v>3.8716793972706318E-2</v>
      </c>
      <c r="AK536" s="18">
        <v>1.950664951861001E-2</v>
      </c>
      <c r="AL536" s="18">
        <v>3.495257657825987E-2</v>
      </c>
      <c r="AM536" s="18">
        <v>4.1159343440388962E-2</v>
      </c>
      <c r="AN536" s="18">
        <v>1.950424945779311E-2</v>
      </c>
      <c r="AO536" s="18">
        <v>2.9911087075606409E-2</v>
      </c>
      <c r="AP536" s="18">
        <v>1.02904287587702E-2</v>
      </c>
      <c r="AQ536" s="18">
        <v>5.7321101884399497E-2</v>
      </c>
      <c r="AR536" s="18">
        <v>1.241561460848826E-2</v>
      </c>
      <c r="AS536" s="18">
        <v>2.2222302715713571E-2</v>
      </c>
      <c r="AT536" s="18">
        <v>1.9845009841387699E-2</v>
      </c>
      <c r="AU536" s="18">
        <v>7.9724225144403339E-3</v>
      </c>
      <c r="AV536" s="18">
        <v>1.725817373704467E-2</v>
      </c>
      <c r="AX536" s="18">
        <v>2.9467596159327539E-2</v>
      </c>
      <c r="AY536" s="18">
        <v>1.6376988008197729E-2</v>
      </c>
      <c r="BA536" s="18">
        <v>3.153641966522653E-2</v>
      </c>
      <c r="BB536" s="18">
        <v>1.8975278777148531E-2</v>
      </c>
      <c r="BD536" s="18">
        <v>2.8961179143818652E-2</v>
      </c>
      <c r="BE536" s="18">
        <v>3.9586010884932382E-2</v>
      </c>
      <c r="BF536" s="18">
        <v>3.6138817997058197E-2</v>
      </c>
      <c r="BG536" s="18">
        <v>1.700744970294928E-2</v>
      </c>
      <c r="BH536" s="18">
        <v>8.103516944885104E-3</v>
      </c>
      <c r="BI536" s="18">
        <v>0</v>
      </c>
      <c r="BJ536" s="18">
        <v>6.1630789808561938E-2</v>
      </c>
      <c r="BL536" s="18">
        <v>1.4583445782681181E-2</v>
      </c>
      <c r="BM536" s="18">
        <v>1.306237870928756E-2</v>
      </c>
      <c r="BN536" s="18">
        <v>3.0240457615299931E-2</v>
      </c>
      <c r="BO536" s="18">
        <v>2.670074639091996E-2</v>
      </c>
      <c r="BP536" s="18">
        <v>4.5679127769544782E-2</v>
      </c>
      <c r="BQ536" s="18">
        <v>7.8990671285384798E-2</v>
      </c>
      <c r="BR536" s="18">
        <v>7.5258646858461967E-2</v>
      </c>
      <c r="BS536" s="18">
        <v>3.6703640661747458E-2</v>
      </c>
      <c r="BU536" s="18">
        <v>2.321897281329216E-2</v>
      </c>
      <c r="BV536" s="18">
        <v>1.9022627488350329E-2</v>
      </c>
      <c r="BW536" s="18">
        <v>1.8140028562636381E-2</v>
      </c>
      <c r="BX536" s="18">
        <v>1.932380737601393E-2</v>
      </c>
      <c r="BY536" s="18">
        <v>3.5520979735384518E-2</v>
      </c>
      <c r="BZ536" s="18">
        <v>5.1943308861016398E-2</v>
      </c>
      <c r="CA536" s="18">
        <v>1.8910423635528362E-2</v>
      </c>
      <c r="CB536" s="18">
        <v>2.9144751724823819E-2</v>
      </c>
      <c r="CC536" s="18">
        <v>5.2671841980256331E-2</v>
      </c>
    </row>
    <row r="537" spans="2:81" x14ac:dyDescent="0.35">
      <c r="B537" s="17" t="s">
        <v>151</v>
      </c>
      <c r="C537" s="18">
        <v>2.3998287649351559E-2</v>
      </c>
      <c r="D537" s="18">
        <v>2.373348040539006E-2</v>
      </c>
      <c r="E537" s="18">
        <v>8.6512461076313184E-3</v>
      </c>
      <c r="F537" s="18">
        <v>3.9889189046572071E-2</v>
      </c>
      <c r="G537" s="18">
        <v>1.8806702795474649E-2</v>
      </c>
      <c r="H537" s="18">
        <v>2.9849356953629041E-2</v>
      </c>
      <c r="I537" s="18">
        <v>2.314103775835033E-2</v>
      </c>
      <c r="K537" s="18">
        <v>2.1056541724767199E-2</v>
      </c>
      <c r="L537" s="18">
        <v>2.5981112183045791E-2</v>
      </c>
      <c r="N537" s="18">
        <v>1.3049694230709379E-2</v>
      </c>
      <c r="O537" s="18">
        <v>1.6981014620141691E-2</v>
      </c>
      <c r="P537" s="18">
        <v>2.070385231052476E-2</v>
      </c>
      <c r="Q537" s="18">
        <v>3.3951707063736583E-2</v>
      </c>
      <c r="R537" s="18">
        <v>3.4220191419197382E-2</v>
      </c>
      <c r="S537" s="18">
        <v>6.8397431992061591E-3</v>
      </c>
      <c r="T537" s="18">
        <v>3.5959803298577467E-2</v>
      </c>
      <c r="U537" s="18">
        <v>3.2047130284648527E-2</v>
      </c>
      <c r="V537" s="18">
        <v>7.1908396908673686E-3</v>
      </c>
      <c r="W537" s="18">
        <v>3.9554029627130491E-2</v>
      </c>
      <c r="X537" s="18">
        <v>3.0687865303064481E-2</v>
      </c>
      <c r="Y537" s="18">
        <v>1.312135415144434E-2</v>
      </c>
      <c r="AA537" s="18">
        <v>1.451922933142011E-2</v>
      </c>
      <c r="AB537" s="18">
        <v>2.324409828744842E-2</v>
      </c>
      <c r="AC537" s="18">
        <v>2.1475081193314208E-2</v>
      </c>
      <c r="AD537" s="18">
        <v>3.7394782966618891E-2</v>
      </c>
      <c r="AF537" s="18">
        <v>4.2787557342289742E-2</v>
      </c>
      <c r="AG537" s="18">
        <v>5.8889114488036402E-2</v>
      </c>
      <c r="AH537" s="18">
        <v>4.3434255292200998E-2</v>
      </c>
      <c r="AI537" s="18">
        <v>8.527398499201224E-3</v>
      </c>
      <c r="AJ537" s="18">
        <v>3.6280461087341433E-2</v>
      </c>
      <c r="AK537" s="18">
        <v>3.4979398782095827E-2</v>
      </c>
      <c r="AL537" s="18">
        <v>1.826150032213044E-2</v>
      </c>
      <c r="AM537" s="18">
        <v>2.4648808303494481E-2</v>
      </c>
      <c r="AN537" s="18">
        <v>1.234489201031385E-2</v>
      </c>
      <c r="AO537" s="18">
        <v>8.3969110713022054E-3</v>
      </c>
      <c r="AP537" s="18">
        <v>1.6102530092498488E-2</v>
      </c>
      <c r="AQ537" s="18">
        <v>0</v>
      </c>
      <c r="AR537" s="18">
        <v>1.212134670021563E-2</v>
      </c>
      <c r="AS537" s="18">
        <v>0</v>
      </c>
      <c r="AT537" s="18">
        <v>0</v>
      </c>
      <c r="AU537" s="18">
        <v>8.385105443055544E-3</v>
      </c>
      <c r="AV537" s="18">
        <v>9.4002782897250656E-2</v>
      </c>
      <c r="AX537" s="18">
        <v>2.2688794347979709E-2</v>
      </c>
      <c r="AY537" s="18">
        <v>2.8371232189501341E-2</v>
      </c>
      <c r="BA537" s="18">
        <v>2.023897255259954E-2</v>
      </c>
      <c r="BB537" s="18">
        <v>3.0973084776005629E-2</v>
      </c>
      <c r="BD537" s="18">
        <v>2.3521338117398771E-2</v>
      </c>
      <c r="BE537" s="18">
        <v>2.8351437612629749E-2</v>
      </c>
      <c r="BF537" s="18">
        <v>2.4237879483850928E-2</v>
      </c>
      <c r="BG537" s="18">
        <v>1.475878180872597E-2</v>
      </c>
      <c r="BH537" s="18">
        <v>1.6584041534423222E-2</v>
      </c>
      <c r="BI537" s="18">
        <v>6.2200346786595168E-2</v>
      </c>
      <c r="BJ537" s="18">
        <v>5.7701762192098258E-2</v>
      </c>
      <c r="BL537" s="18">
        <v>1.3433720155507461E-2</v>
      </c>
      <c r="BM537" s="18">
        <v>1.048883783927757E-2</v>
      </c>
      <c r="BN537" s="18">
        <v>1.6198793198206E-2</v>
      </c>
      <c r="BO537" s="18">
        <v>1.049666365881312E-2</v>
      </c>
      <c r="BP537" s="18">
        <v>1.7201616392492011E-2</v>
      </c>
      <c r="BQ537" s="18">
        <v>0</v>
      </c>
      <c r="BR537" s="18">
        <v>8.2364549938594128E-2</v>
      </c>
      <c r="BS537" s="18">
        <v>6.4647403516624E-2</v>
      </c>
      <c r="BU537" s="18">
        <v>7.6857534124056591E-3</v>
      </c>
      <c r="BV537" s="18">
        <v>1.7810848127755591E-2</v>
      </c>
      <c r="BW537" s="18">
        <v>8.6372410144306393E-3</v>
      </c>
      <c r="BX537" s="18">
        <v>1.8283374619731309E-2</v>
      </c>
      <c r="BY537" s="18">
        <v>1.2332034777401369E-2</v>
      </c>
      <c r="BZ537" s="18">
        <v>1.882953847748943E-2</v>
      </c>
      <c r="CA537" s="18">
        <v>6.8165555917614001E-2</v>
      </c>
      <c r="CB537" s="18">
        <v>9.3296817816859487E-2</v>
      </c>
      <c r="CC537" s="18">
        <v>1.7498746618490092E-2</v>
      </c>
    </row>
    <row r="539" spans="2:81" ht="43.5" x14ac:dyDescent="0.35">
      <c r="B539" s="14" t="s">
        <v>182</v>
      </c>
    </row>
    <row r="540" spans="2:81" x14ac:dyDescent="0.35">
      <c r="B540" s="15" t="s">
        <v>17</v>
      </c>
    </row>
    <row r="541" spans="2:81" x14ac:dyDescent="0.35">
      <c r="B541" s="11" t="s">
        <v>95</v>
      </c>
      <c r="C541" s="16">
        <v>1906</v>
      </c>
      <c r="D541" s="16">
        <v>245</v>
      </c>
      <c r="E541" s="16">
        <v>322</v>
      </c>
      <c r="F541" s="16">
        <v>330</v>
      </c>
      <c r="G541" s="16">
        <v>336</v>
      </c>
      <c r="H541" s="16">
        <v>276</v>
      </c>
      <c r="I541" s="16">
        <v>397</v>
      </c>
      <c r="K541" s="16">
        <v>942</v>
      </c>
      <c r="L541" s="16">
        <v>959</v>
      </c>
      <c r="N541" s="16">
        <v>158</v>
      </c>
      <c r="O541" s="16">
        <v>63</v>
      </c>
      <c r="P541" s="16">
        <v>96</v>
      </c>
      <c r="Q541" s="16">
        <v>78</v>
      </c>
      <c r="R541" s="16">
        <v>211</v>
      </c>
      <c r="S541" s="16">
        <v>156</v>
      </c>
      <c r="T541" s="16">
        <v>138</v>
      </c>
      <c r="U541" s="16">
        <v>178</v>
      </c>
      <c r="V541" s="16">
        <v>270</v>
      </c>
      <c r="W541" s="16">
        <v>232</v>
      </c>
      <c r="X541" s="16">
        <v>160</v>
      </c>
      <c r="Y541" s="16">
        <v>166</v>
      </c>
      <c r="AA541" s="16">
        <v>527</v>
      </c>
      <c r="AB541" s="16">
        <v>481</v>
      </c>
      <c r="AC541" s="16">
        <v>429</v>
      </c>
      <c r="AD541" s="16">
        <v>463</v>
      </c>
      <c r="AF541" s="16">
        <v>27</v>
      </c>
      <c r="AG541" s="16">
        <v>98</v>
      </c>
      <c r="AH541" s="16">
        <v>113</v>
      </c>
      <c r="AI541" s="16">
        <v>112</v>
      </c>
      <c r="AJ541" s="16">
        <v>174</v>
      </c>
      <c r="AK541" s="16">
        <v>207</v>
      </c>
      <c r="AL541" s="16">
        <v>170</v>
      </c>
      <c r="AM541" s="16">
        <v>133</v>
      </c>
      <c r="AN541" s="16">
        <v>100</v>
      </c>
      <c r="AO541" s="16">
        <v>131</v>
      </c>
      <c r="AP541" s="16">
        <v>193</v>
      </c>
      <c r="AQ541" s="16">
        <v>93</v>
      </c>
      <c r="AR541" s="16">
        <v>79</v>
      </c>
      <c r="AS541" s="16">
        <v>47</v>
      </c>
      <c r="AT541" s="16">
        <v>48</v>
      </c>
      <c r="AU541" s="16">
        <v>122</v>
      </c>
      <c r="AV541" s="16">
        <v>59</v>
      </c>
      <c r="AX541" s="16">
        <v>1557</v>
      </c>
      <c r="AY541" s="16">
        <v>338</v>
      </c>
      <c r="BA541" s="16">
        <v>1221</v>
      </c>
      <c r="BB541" s="16">
        <v>685</v>
      </c>
      <c r="BD541" s="16">
        <v>474</v>
      </c>
      <c r="BE541" s="16">
        <v>416</v>
      </c>
      <c r="BF541" s="16">
        <v>224</v>
      </c>
      <c r="BG541" s="16">
        <v>439</v>
      </c>
      <c r="BH541" s="16">
        <v>242</v>
      </c>
      <c r="BI541" s="16">
        <v>51</v>
      </c>
      <c r="BJ541" s="16">
        <v>60</v>
      </c>
      <c r="BL541" s="16">
        <v>334</v>
      </c>
      <c r="BM541" s="16">
        <v>619</v>
      </c>
      <c r="BN541" s="16">
        <v>136</v>
      </c>
      <c r="BO541" s="16">
        <v>105</v>
      </c>
      <c r="BP541" s="16">
        <v>257</v>
      </c>
      <c r="BQ541" s="16">
        <v>42</v>
      </c>
      <c r="BR541" s="16">
        <v>49</v>
      </c>
      <c r="BS541" s="16">
        <v>364</v>
      </c>
      <c r="BU541" s="16">
        <v>279</v>
      </c>
      <c r="BV541" s="16">
        <v>479</v>
      </c>
      <c r="BW541" s="16">
        <v>122</v>
      </c>
      <c r="BX541" s="16">
        <v>151</v>
      </c>
      <c r="BY541" s="16">
        <v>421</v>
      </c>
      <c r="BZ541" s="16">
        <v>64</v>
      </c>
      <c r="CA541" s="16">
        <v>123</v>
      </c>
      <c r="CB541" s="16">
        <v>156</v>
      </c>
      <c r="CC541" s="16">
        <v>111</v>
      </c>
    </row>
    <row r="542" spans="2:81" x14ac:dyDescent="0.35">
      <c r="B542" s="12" t="s">
        <v>96</v>
      </c>
      <c r="C542" s="16">
        <v>1910</v>
      </c>
      <c r="D542" s="16">
        <v>202</v>
      </c>
      <c r="E542" s="16">
        <v>325</v>
      </c>
      <c r="F542" s="16">
        <v>324</v>
      </c>
      <c r="G542" s="16">
        <v>294</v>
      </c>
      <c r="H542" s="16">
        <v>309</v>
      </c>
      <c r="I542" s="16">
        <v>457</v>
      </c>
      <c r="K542" s="16">
        <v>921</v>
      </c>
      <c r="L542" s="16">
        <v>983</v>
      </c>
      <c r="N542" s="16">
        <v>157</v>
      </c>
      <c r="O542" s="16">
        <v>52</v>
      </c>
      <c r="P542" s="16">
        <v>89</v>
      </c>
      <c r="Q542" s="16">
        <v>77</v>
      </c>
      <c r="R542" s="16">
        <v>212</v>
      </c>
      <c r="S542" s="16">
        <v>155</v>
      </c>
      <c r="T542" s="16">
        <v>140</v>
      </c>
      <c r="U542" s="16">
        <v>167</v>
      </c>
      <c r="V542" s="16">
        <v>248</v>
      </c>
      <c r="W542" s="16">
        <v>264</v>
      </c>
      <c r="X542" s="16">
        <v>165</v>
      </c>
      <c r="Y542" s="16">
        <v>180</v>
      </c>
      <c r="AA542" s="16">
        <v>514</v>
      </c>
      <c r="AB542" s="16">
        <v>496</v>
      </c>
      <c r="AC542" s="16">
        <v>419</v>
      </c>
      <c r="AD542" s="16">
        <v>477</v>
      </c>
      <c r="AF542" s="16">
        <v>25</v>
      </c>
      <c r="AG542" s="16">
        <v>96</v>
      </c>
      <c r="AH542" s="16">
        <v>115</v>
      </c>
      <c r="AI542" s="16">
        <v>117</v>
      </c>
      <c r="AJ542" s="16">
        <v>175</v>
      </c>
      <c r="AK542" s="16">
        <v>213</v>
      </c>
      <c r="AL542" s="16">
        <v>169</v>
      </c>
      <c r="AM542" s="16">
        <v>134</v>
      </c>
      <c r="AN542" s="16">
        <v>99</v>
      </c>
      <c r="AO542" s="16">
        <v>131</v>
      </c>
      <c r="AP542" s="16">
        <v>193</v>
      </c>
      <c r="AQ542" s="16">
        <v>94</v>
      </c>
      <c r="AR542" s="16">
        <v>79</v>
      </c>
      <c r="AS542" s="16">
        <v>46</v>
      </c>
      <c r="AT542" s="16">
        <v>46</v>
      </c>
      <c r="AU542" s="16">
        <v>118</v>
      </c>
      <c r="AV542" s="16">
        <v>59</v>
      </c>
      <c r="AX542" s="16">
        <v>1583</v>
      </c>
      <c r="AY542" s="16">
        <v>316</v>
      </c>
      <c r="BA542" s="16">
        <v>1241</v>
      </c>
      <c r="BB542" s="16">
        <v>669</v>
      </c>
      <c r="BD542" s="16">
        <v>490</v>
      </c>
      <c r="BE542" s="16">
        <v>410</v>
      </c>
      <c r="BF542" s="16">
        <v>226</v>
      </c>
      <c r="BG542" s="16">
        <v>430</v>
      </c>
      <c r="BH542" s="16">
        <v>237</v>
      </c>
      <c r="BI542" s="16">
        <v>51</v>
      </c>
      <c r="BJ542" s="16">
        <v>65</v>
      </c>
      <c r="BL542" s="16">
        <v>349</v>
      </c>
      <c r="BM542" s="16">
        <v>614</v>
      </c>
      <c r="BN542" s="16">
        <v>143</v>
      </c>
      <c r="BO542" s="16">
        <v>101</v>
      </c>
      <c r="BP542" s="16">
        <v>257</v>
      </c>
      <c r="BQ542" s="16">
        <v>42</v>
      </c>
      <c r="BR542" s="16">
        <v>47</v>
      </c>
      <c r="BS542" s="16">
        <v>356</v>
      </c>
      <c r="BU542" s="16">
        <v>288</v>
      </c>
      <c r="BV542" s="16">
        <v>472</v>
      </c>
      <c r="BW542" s="16">
        <v>126</v>
      </c>
      <c r="BX542" s="16">
        <v>142</v>
      </c>
      <c r="BY542" s="16">
        <v>432</v>
      </c>
      <c r="BZ542" s="16">
        <v>64</v>
      </c>
      <c r="CA542" s="16">
        <v>123</v>
      </c>
      <c r="CB542" s="16">
        <v>159</v>
      </c>
      <c r="CC542" s="16">
        <v>106</v>
      </c>
    </row>
    <row r="543" spans="2:81" x14ac:dyDescent="0.35">
      <c r="B543" s="14" t="s">
        <v>117</v>
      </c>
      <c r="C543" s="18">
        <v>0.55045067095143985</v>
      </c>
      <c r="D543" s="18">
        <v>0.44398746013328921</v>
      </c>
      <c r="E543" s="18">
        <v>0.51343657604531545</v>
      </c>
      <c r="F543" s="18">
        <v>0.58533578517348295</v>
      </c>
      <c r="G543" s="18">
        <v>0.56488461135797174</v>
      </c>
      <c r="H543" s="18">
        <v>0.56660562793367975</v>
      </c>
      <c r="I543" s="18">
        <v>0.57888178219546416</v>
      </c>
      <c r="K543" s="18">
        <v>0.53488266802748641</v>
      </c>
      <c r="L543" s="18">
        <v>0.56681228281463736</v>
      </c>
      <c r="N543" s="18">
        <v>0.56468288407683853</v>
      </c>
      <c r="O543" s="18">
        <v>0.50084669484991406</v>
      </c>
      <c r="P543" s="18">
        <v>0.52356436521739746</v>
      </c>
      <c r="Q543" s="18">
        <v>0.54352469239716472</v>
      </c>
      <c r="R543" s="18">
        <v>0.55803508887845255</v>
      </c>
      <c r="S543" s="18">
        <v>0.52286986364385968</v>
      </c>
      <c r="T543" s="18">
        <v>0.585788480733058</v>
      </c>
      <c r="U543" s="18">
        <v>0.56313378504285094</v>
      </c>
      <c r="V543" s="18">
        <v>0.52736932704709116</v>
      </c>
      <c r="W543" s="18">
        <v>0.55014782877776103</v>
      </c>
      <c r="X543" s="18">
        <v>0.5911251036061097</v>
      </c>
      <c r="Y543" s="18">
        <v>0.53914932673992721</v>
      </c>
      <c r="AA543" s="18">
        <v>0.59718351796677138</v>
      </c>
      <c r="AB543" s="18">
        <v>0.56529978191794239</v>
      </c>
      <c r="AC543" s="18">
        <v>0.53381539921987375</v>
      </c>
      <c r="AD543" s="18">
        <v>0.49956213357565049</v>
      </c>
      <c r="AF543" s="18">
        <v>0.40063183651713707</v>
      </c>
      <c r="AG543" s="18">
        <v>0.50034034912123582</v>
      </c>
      <c r="AH543" s="18">
        <v>0.51784566680015154</v>
      </c>
      <c r="AI543" s="18">
        <v>0.53726383940808009</v>
      </c>
      <c r="AJ543" s="18">
        <v>0.5723019584542155</v>
      </c>
      <c r="AK543" s="18">
        <v>0.58960661585975638</v>
      </c>
      <c r="AL543" s="18">
        <v>0.53854854086524451</v>
      </c>
      <c r="AM543" s="18">
        <v>0.55729768772441568</v>
      </c>
      <c r="AN543" s="18">
        <v>0.63347923810559648</v>
      </c>
      <c r="AO543" s="18">
        <v>0.46920804466862059</v>
      </c>
      <c r="AP543" s="18">
        <v>0.5710843151884768</v>
      </c>
      <c r="AQ543" s="18">
        <v>0.60744649786328853</v>
      </c>
      <c r="AR543" s="18">
        <v>0.65058420979276876</v>
      </c>
      <c r="AS543" s="18">
        <v>0.55847433068150076</v>
      </c>
      <c r="AT543" s="18">
        <v>0.60387207198395598</v>
      </c>
      <c r="AU543" s="18">
        <v>0.52408740636744433</v>
      </c>
      <c r="AV543" s="18">
        <v>0.35010181861218281</v>
      </c>
      <c r="AX543" s="18">
        <v>0.56290851662892782</v>
      </c>
      <c r="AY543" s="18">
        <v>0.4911549035746654</v>
      </c>
      <c r="BA543" s="18">
        <v>0.56010520744955539</v>
      </c>
      <c r="BB543" s="18">
        <v>0.53253825028619406</v>
      </c>
      <c r="BD543" s="18">
        <v>0.51002267042035954</v>
      </c>
      <c r="BE543" s="18">
        <v>0.5838618149270709</v>
      </c>
      <c r="BF543" s="18">
        <v>0.5409294930355284</v>
      </c>
      <c r="BG543" s="18">
        <v>0.58509123501912175</v>
      </c>
      <c r="BH543" s="18">
        <v>0.56065771375347273</v>
      </c>
      <c r="BI543" s="18">
        <v>0.64987114150175995</v>
      </c>
      <c r="BJ543" s="18">
        <v>0.33157868585011319</v>
      </c>
      <c r="BL543" s="18">
        <v>0.55109841255207992</v>
      </c>
      <c r="BM543" s="18">
        <v>0.58953242839942688</v>
      </c>
      <c r="BN543" s="18">
        <v>0.55540730044788522</v>
      </c>
      <c r="BO543" s="18">
        <v>0.59993026118660731</v>
      </c>
      <c r="BP543" s="18">
        <v>0.53401144909917464</v>
      </c>
      <c r="BQ543" s="18">
        <v>0.54998386468763871</v>
      </c>
      <c r="BR543" s="18">
        <v>0.42191890848468522</v>
      </c>
      <c r="BS543" s="18">
        <v>0.49534584648179902</v>
      </c>
      <c r="BU543" s="18">
        <v>0.61610989451438702</v>
      </c>
      <c r="BV543" s="18">
        <v>0.56836691956641749</v>
      </c>
      <c r="BW543" s="18">
        <v>0.62130768328317054</v>
      </c>
      <c r="BX543" s="18">
        <v>0.51482978014360137</v>
      </c>
      <c r="BY543" s="18">
        <v>0.5432278264683954</v>
      </c>
      <c r="BZ543" s="18">
        <v>0.47264246260311721</v>
      </c>
      <c r="CA543" s="18">
        <v>0.45597004276690578</v>
      </c>
      <c r="CB543" s="18">
        <v>0.47713118068527721</v>
      </c>
      <c r="CC543" s="18">
        <v>0.55108506560182413</v>
      </c>
    </row>
    <row r="544" spans="2:81" x14ac:dyDescent="0.35">
      <c r="B544" s="14" t="s">
        <v>118</v>
      </c>
      <c r="C544" s="18">
        <v>0.1734407555297835</v>
      </c>
      <c r="D544" s="18">
        <v>0.21243193051372269</v>
      </c>
      <c r="E544" s="18">
        <v>0.18421655533117071</v>
      </c>
      <c r="F544" s="18">
        <v>0.14091318901823841</v>
      </c>
      <c r="G544" s="18">
        <v>0.15415447352959319</v>
      </c>
      <c r="H544" s="18">
        <v>0.18484173611470181</v>
      </c>
      <c r="I544" s="18">
        <v>0.17630921415993231</v>
      </c>
      <c r="K544" s="18">
        <v>0.18215533160402769</v>
      </c>
      <c r="L544" s="18">
        <v>0.16510355687865949</v>
      </c>
      <c r="N544" s="18">
        <v>0.18583500713271781</v>
      </c>
      <c r="O544" s="18">
        <v>0.2389670269005349</v>
      </c>
      <c r="P544" s="18">
        <v>0.16629351489363639</v>
      </c>
      <c r="Q544" s="18">
        <v>0.1395871450967843</v>
      </c>
      <c r="R544" s="18">
        <v>0.1759733694822386</v>
      </c>
      <c r="S544" s="18">
        <v>0.14386544748965019</v>
      </c>
      <c r="T544" s="18">
        <v>0.15040715650465319</v>
      </c>
      <c r="U544" s="18">
        <v>0.1625680085834493</v>
      </c>
      <c r="V544" s="18">
        <v>0.1898512915879135</v>
      </c>
      <c r="W544" s="18">
        <v>0.16268658389686361</v>
      </c>
      <c r="X544" s="18">
        <v>0.17991254771204371</v>
      </c>
      <c r="Y544" s="18">
        <v>0.1994331929867085</v>
      </c>
      <c r="AA544" s="18">
        <v>0.1851824302806365</v>
      </c>
      <c r="AB544" s="18">
        <v>0.1569180294722945</v>
      </c>
      <c r="AC544" s="18">
        <v>0.17176408900644691</v>
      </c>
      <c r="AD544" s="18">
        <v>0.1782075408044671</v>
      </c>
      <c r="AF544" s="18">
        <v>0.1973313601008245</v>
      </c>
      <c r="AG544" s="18">
        <v>0.1654618152741473</v>
      </c>
      <c r="AH544" s="18">
        <v>0.1219290003815673</v>
      </c>
      <c r="AI544" s="18">
        <v>0.13912872176329941</v>
      </c>
      <c r="AJ544" s="18">
        <v>0.20671189640651699</v>
      </c>
      <c r="AK544" s="18">
        <v>0.14883011111904251</v>
      </c>
      <c r="AL544" s="18">
        <v>0.17294282571984329</v>
      </c>
      <c r="AM544" s="18">
        <v>0.15045342416086049</v>
      </c>
      <c r="AN544" s="18">
        <v>0.16103771646784179</v>
      </c>
      <c r="AO544" s="18">
        <v>0.25427040455564548</v>
      </c>
      <c r="AP544" s="18">
        <v>0.1525454110124328</v>
      </c>
      <c r="AQ544" s="18">
        <v>0.14398810779979901</v>
      </c>
      <c r="AR544" s="18">
        <v>0.1482036149982644</v>
      </c>
      <c r="AS544" s="18">
        <v>0.27219368078308709</v>
      </c>
      <c r="AT544" s="18">
        <v>0.1660680532606115</v>
      </c>
      <c r="AU544" s="18">
        <v>0.21946922618263701</v>
      </c>
      <c r="AV544" s="18">
        <v>0.21714975330187791</v>
      </c>
      <c r="AX544" s="18">
        <v>0.1645305085892054</v>
      </c>
      <c r="AY544" s="18">
        <v>0.21725254489484941</v>
      </c>
      <c r="BA544" s="18">
        <v>0.17458857214688331</v>
      </c>
      <c r="BB544" s="18">
        <v>0.17131116866706231</v>
      </c>
      <c r="BD544" s="18">
        <v>0.17722282788086899</v>
      </c>
      <c r="BE544" s="18">
        <v>0.17174779712550131</v>
      </c>
      <c r="BF544" s="18">
        <v>0.1561175464870474</v>
      </c>
      <c r="BG544" s="18">
        <v>0.18170606556408259</v>
      </c>
      <c r="BH544" s="18">
        <v>0.20314052342940231</v>
      </c>
      <c r="BI544" s="18">
        <v>5.5597725844111628E-2</v>
      </c>
      <c r="BJ544" s="18">
        <v>0.14511517186088971</v>
      </c>
      <c r="BL544" s="18">
        <v>0.17225529818226809</v>
      </c>
      <c r="BM544" s="18">
        <v>0.16717676318943331</v>
      </c>
      <c r="BN544" s="18">
        <v>0.1700161805560996</v>
      </c>
      <c r="BO544" s="18">
        <v>0.1761541022674796</v>
      </c>
      <c r="BP544" s="18">
        <v>0.19713759749788751</v>
      </c>
      <c r="BQ544" s="18">
        <v>0.2174361632449234</v>
      </c>
      <c r="BR544" s="18">
        <v>0.15103221661484581</v>
      </c>
      <c r="BS544" s="18">
        <v>0.1666791205973672</v>
      </c>
      <c r="BU544" s="18">
        <v>0.14385583402425681</v>
      </c>
      <c r="BV544" s="18">
        <v>0.1658281790045282</v>
      </c>
      <c r="BW544" s="18">
        <v>0.1293010171184685</v>
      </c>
      <c r="BX544" s="18">
        <v>0.16996769591325639</v>
      </c>
      <c r="BY544" s="18">
        <v>0.17909718352272061</v>
      </c>
      <c r="BZ544" s="18">
        <v>0.28598661430843741</v>
      </c>
      <c r="CA544" s="18">
        <v>0.1671350618512851</v>
      </c>
      <c r="CB544" s="18">
        <v>0.17350409573893261</v>
      </c>
      <c r="CC544" s="18">
        <v>0.26187190299563667</v>
      </c>
    </row>
    <row r="546" spans="2:81" ht="43.5" x14ac:dyDescent="0.35">
      <c r="B546" s="14" t="s">
        <v>182</v>
      </c>
    </row>
    <row r="547" spans="2:81" x14ac:dyDescent="0.35">
      <c r="B547" s="15" t="s">
        <v>17</v>
      </c>
    </row>
    <row r="548" spans="2:81" x14ac:dyDescent="0.35">
      <c r="B548" s="11" t="s">
        <v>95</v>
      </c>
      <c r="C548" s="16">
        <v>1906</v>
      </c>
      <c r="D548" s="16">
        <v>245</v>
      </c>
      <c r="E548" s="16">
        <v>322</v>
      </c>
      <c r="F548" s="16">
        <v>330</v>
      </c>
      <c r="G548" s="16">
        <v>336</v>
      </c>
      <c r="H548" s="16">
        <v>276</v>
      </c>
      <c r="I548" s="16">
        <v>397</v>
      </c>
      <c r="K548" s="16">
        <v>942</v>
      </c>
      <c r="L548" s="16">
        <v>959</v>
      </c>
      <c r="N548" s="16">
        <v>158</v>
      </c>
      <c r="O548" s="16">
        <v>63</v>
      </c>
      <c r="P548" s="16">
        <v>96</v>
      </c>
      <c r="Q548" s="16">
        <v>78</v>
      </c>
      <c r="R548" s="16">
        <v>211</v>
      </c>
      <c r="S548" s="16">
        <v>156</v>
      </c>
      <c r="T548" s="16">
        <v>138</v>
      </c>
      <c r="U548" s="16">
        <v>178</v>
      </c>
      <c r="V548" s="16">
        <v>270</v>
      </c>
      <c r="W548" s="16">
        <v>232</v>
      </c>
      <c r="X548" s="16">
        <v>160</v>
      </c>
      <c r="Y548" s="16">
        <v>166</v>
      </c>
      <c r="AA548" s="16">
        <v>527</v>
      </c>
      <c r="AB548" s="16">
        <v>481</v>
      </c>
      <c r="AC548" s="16">
        <v>429</v>
      </c>
      <c r="AD548" s="16">
        <v>463</v>
      </c>
      <c r="AF548" s="16">
        <v>27</v>
      </c>
      <c r="AG548" s="16">
        <v>98</v>
      </c>
      <c r="AH548" s="16">
        <v>113</v>
      </c>
      <c r="AI548" s="16">
        <v>112</v>
      </c>
      <c r="AJ548" s="16">
        <v>174</v>
      </c>
      <c r="AK548" s="16">
        <v>207</v>
      </c>
      <c r="AL548" s="16">
        <v>170</v>
      </c>
      <c r="AM548" s="16">
        <v>133</v>
      </c>
      <c r="AN548" s="16">
        <v>100</v>
      </c>
      <c r="AO548" s="16">
        <v>131</v>
      </c>
      <c r="AP548" s="16">
        <v>193</v>
      </c>
      <c r="AQ548" s="16">
        <v>93</v>
      </c>
      <c r="AR548" s="16">
        <v>79</v>
      </c>
      <c r="AS548" s="16">
        <v>47</v>
      </c>
      <c r="AT548" s="16">
        <v>48</v>
      </c>
      <c r="AU548" s="16">
        <v>122</v>
      </c>
      <c r="AV548" s="16">
        <v>59</v>
      </c>
      <c r="AX548" s="16">
        <v>1557</v>
      </c>
      <c r="AY548" s="16">
        <v>338</v>
      </c>
      <c r="BA548" s="16">
        <v>1221</v>
      </c>
      <c r="BB548" s="16">
        <v>685</v>
      </c>
      <c r="BD548" s="16">
        <v>474</v>
      </c>
      <c r="BE548" s="16">
        <v>416</v>
      </c>
      <c r="BF548" s="16">
        <v>224</v>
      </c>
      <c r="BG548" s="16">
        <v>439</v>
      </c>
      <c r="BH548" s="16">
        <v>242</v>
      </c>
      <c r="BI548" s="16">
        <v>51</v>
      </c>
      <c r="BJ548" s="16">
        <v>60</v>
      </c>
      <c r="BL548" s="16">
        <v>334</v>
      </c>
      <c r="BM548" s="16">
        <v>619</v>
      </c>
      <c r="BN548" s="16">
        <v>136</v>
      </c>
      <c r="BO548" s="16">
        <v>105</v>
      </c>
      <c r="BP548" s="16">
        <v>257</v>
      </c>
      <c r="BQ548" s="16">
        <v>42</v>
      </c>
      <c r="BR548" s="16">
        <v>49</v>
      </c>
      <c r="BS548" s="16">
        <v>364</v>
      </c>
      <c r="BU548" s="16">
        <v>279</v>
      </c>
      <c r="BV548" s="16">
        <v>479</v>
      </c>
      <c r="BW548" s="16">
        <v>122</v>
      </c>
      <c r="BX548" s="16">
        <v>151</v>
      </c>
      <c r="BY548" s="16">
        <v>421</v>
      </c>
      <c r="BZ548" s="16">
        <v>64</v>
      </c>
      <c r="CA548" s="16">
        <v>123</v>
      </c>
      <c r="CB548" s="16">
        <v>156</v>
      </c>
      <c r="CC548" s="16">
        <v>111</v>
      </c>
    </row>
    <row r="549" spans="2:81" x14ac:dyDescent="0.35">
      <c r="B549" s="12" t="s">
        <v>96</v>
      </c>
      <c r="C549" s="16">
        <v>1910</v>
      </c>
      <c r="D549" s="16">
        <v>202</v>
      </c>
      <c r="E549" s="16">
        <v>325</v>
      </c>
      <c r="F549" s="16">
        <v>324</v>
      </c>
      <c r="G549" s="16">
        <v>294</v>
      </c>
      <c r="H549" s="16">
        <v>309</v>
      </c>
      <c r="I549" s="16">
        <v>457</v>
      </c>
      <c r="K549" s="16">
        <v>921</v>
      </c>
      <c r="L549" s="16">
        <v>983</v>
      </c>
      <c r="N549" s="16">
        <v>157</v>
      </c>
      <c r="O549" s="16">
        <v>52</v>
      </c>
      <c r="P549" s="16">
        <v>89</v>
      </c>
      <c r="Q549" s="16">
        <v>77</v>
      </c>
      <c r="R549" s="16">
        <v>212</v>
      </c>
      <c r="S549" s="16">
        <v>155</v>
      </c>
      <c r="T549" s="16">
        <v>140</v>
      </c>
      <c r="U549" s="16">
        <v>167</v>
      </c>
      <c r="V549" s="16">
        <v>248</v>
      </c>
      <c r="W549" s="16">
        <v>264</v>
      </c>
      <c r="X549" s="16">
        <v>165</v>
      </c>
      <c r="Y549" s="16">
        <v>180</v>
      </c>
      <c r="AA549" s="16">
        <v>514</v>
      </c>
      <c r="AB549" s="16">
        <v>496</v>
      </c>
      <c r="AC549" s="16">
        <v>419</v>
      </c>
      <c r="AD549" s="16">
        <v>477</v>
      </c>
      <c r="AF549" s="16">
        <v>25</v>
      </c>
      <c r="AG549" s="16">
        <v>96</v>
      </c>
      <c r="AH549" s="16">
        <v>115</v>
      </c>
      <c r="AI549" s="16">
        <v>117</v>
      </c>
      <c r="AJ549" s="16">
        <v>175</v>
      </c>
      <c r="AK549" s="16">
        <v>213</v>
      </c>
      <c r="AL549" s="16">
        <v>169</v>
      </c>
      <c r="AM549" s="16">
        <v>134</v>
      </c>
      <c r="AN549" s="16">
        <v>99</v>
      </c>
      <c r="AO549" s="16">
        <v>131</v>
      </c>
      <c r="AP549" s="16">
        <v>193</v>
      </c>
      <c r="AQ549" s="16">
        <v>94</v>
      </c>
      <c r="AR549" s="16">
        <v>79</v>
      </c>
      <c r="AS549" s="16">
        <v>46</v>
      </c>
      <c r="AT549" s="16">
        <v>46</v>
      </c>
      <c r="AU549" s="16">
        <v>118</v>
      </c>
      <c r="AV549" s="16">
        <v>59</v>
      </c>
      <c r="AX549" s="16">
        <v>1583</v>
      </c>
      <c r="AY549" s="16">
        <v>316</v>
      </c>
      <c r="BA549" s="16">
        <v>1241</v>
      </c>
      <c r="BB549" s="16">
        <v>669</v>
      </c>
      <c r="BD549" s="16">
        <v>490</v>
      </c>
      <c r="BE549" s="16">
        <v>410</v>
      </c>
      <c r="BF549" s="16">
        <v>226</v>
      </c>
      <c r="BG549" s="16">
        <v>430</v>
      </c>
      <c r="BH549" s="16">
        <v>237</v>
      </c>
      <c r="BI549" s="16">
        <v>51</v>
      </c>
      <c r="BJ549" s="16">
        <v>65</v>
      </c>
      <c r="BL549" s="16">
        <v>349</v>
      </c>
      <c r="BM549" s="16">
        <v>614</v>
      </c>
      <c r="BN549" s="16">
        <v>143</v>
      </c>
      <c r="BO549" s="16">
        <v>101</v>
      </c>
      <c r="BP549" s="16">
        <v>257</v>
      </c>
      <c r="BQ549" s="16">
        <v>42</v>
      </c>
      <c r="BR549" s="16">
        <v>47</v>
      </c>
      <c r="BS549" s="16">
        <v>356</v>
      </c>
      <c r="BU549" s="16">
        <v>288</v>
      </c>
      <c r="BV549" s="16">
        <v>472</v>
      </c>
      <c r="BW549" s="16">
        <v>126</v>
      </c>
      <c r="BX549" s="16">
        <v>142</v>
      </c>
      <c r="BY549" s="16">
        <v>432</v>
      </c>
      <c r="BZ549" s="16">
        <v>64</v>
      </c>
      <c r="CA549" s="16">
        <v>123</v>
      </c>
      <c r="CB549" s="16">
        <v>159</v>
      </c>
      <c r="CC549" s="16">
        <v>106</v>
      </c>
    </row>
    <row r="550" spans="2:81" x14ac:dyDescent="0.35">
      <c r="B550" s="14" t="s">
        <v>117</v>
      </c>
      <c r="C550" s="18">
        <v>0.71795496514535584</v>
      </c>
      <c r="D550" s="18">
        <v>0.57656961307724286</v>
      </c>
      <c r="E550" s="18">
        <v>0.70006501078124894</v>
      </c>
      <c r="F550" s="18">
        <v>0.67837278891402542</v>
      </c>
      <c r="G550" s="18">
        <v>0.7349982684412929</v>
      </c>
      <c r="H550" s="18">
        <v>0.79102759498810093</v>
      </c>
      <c r="I550" s="18">
        <v>0.76086962362858035</v>
      </c>
      <c r="K550" s="18">
        <v>0.72853147911588334</v>
      </c>
      <c r="L550" s="18">
        <v>0.70859898171458113</v>
      </c>
      <c r="N550" s="18">
        <v>0.78385236668091307</v>
      </c>
      <c r="O550" s="18">
        <v>0.77369863323977817</v>
      </c>
      <c r="P550" s="18">
        <v>0.7442690768661453</v>
      </c>
      <c r="Q550" s="18">
        <v>0.62517215451266228</v>
      </c>
      <c r="R550" s="18">
        <v>0.77116539312026977</v>
      </c>
      <c r="S550" s="18">
        <v>0.68331492380601522</v>
      </c>
      <c r="T550" s="18">
        <v>0.75193924858262673</v>
      </c>
      <c r="U550" s="18">
        <v>0.67246181689975426</v>
      </c>
      <c r="V550" s="18">
        <v>0.65007999161077734</v>
      </c>
      <c r="W550" s="18">
        <v>0.73480980364020443</v>
      </c>
      <c r="X550" s="18">
        <v>0.76184756746922655</v>
      </c>
      <c r="Y550" s="18">
        <v>0.68254847553040177</v>
      </c>
      <c r="AA550" s="18">
        <v>0.79161828722362426</v>
      </c>
      <c r="AB550" s="18">
        <v>0.72622400573113444</v>
      </c>
      <c r="AC550" s="18">
        <v>0.68842865932159669</v>
      </c>
      <c r="AD550" s="18">
        <v>0.65635389964795188</v>
      </c>
      <c r="AF550" s="18">
        <v>0.43138060236603371</v>
      </c>
      <c r="AG550" s="18">
        <v>0.64668382818419923</v>
      </c>
      <c r="AH550" s="18">
        <v>0.74301408310756445</v>
      </c>
      <c r="AI550" s="18">
        <v>0.63094221024297337</v>
      </c>
      <c r="AJ550" s="18">
        <v>0.69025919011211978</v>
      </c>
      <c r="AK550" s="18">
        <v>0.71179159678315829</v>
      </c>
      <c r="AL550" s="18">
        <v>0.64259040326717654</v>
      </c>
      <c r="AM550" s="18">
        <v>0.75623380602466272</v>
      </c>
      <c r="AN550" s="18">
        <v>0.71758777117127592</v>
      </c>
      <c r="AO550" s="18">
        <v>0.76573873874878151</v>
      </c>
      <c r="AP550" s="18">
        <v>0.76248376293894116</v>
      </c>
      <c r="AQ550" s="18">
        <v>0.79685616156821426</v>
      </c>
      <c r="AR550" s="18">
        <v>0.78535547702806374</v>
      </c>
      <c r="AS550" s="18">
        <v>0.79109984577989967</v>
      </c>
      <c r="AT550" s="18">
        <v>0.82130198092271178</v>
      </c>
      <c r="AU550" s="18">
        <v>0.73568370199450484</v>
      </c>
      <c r="AV550" s="18">
        <v>0.67259154240266272</v>
      </c>
      <c r="AX550" s="18">
        <v>0.72989909135559539</v>
      </c>
      <c r="AY550" s="18">
        <v>0.66041360389500037</v>
      </c>
      <c r="BA550" s="18">
        <v>0.72947901543390903</v>
      </c>
      <c r="BB550" s="18">
        <v>0.69657396600818278</v>
      </c>
      <c r="BD550" s="18">
        <v>0.67969721098400426</v>
      </c>
      <c r="BE550" s="18">
        <v>0.7185771985326731</v>
      </c>
      <c r="BF550" s="18">
        <v>0.67088620381104924</v>
      </c>
      <c r="BG550" s="18">
        <v>0.77877455885135949</v>
      </c>
      <c r="BH550" s="18">
        <v>0.74190156338568081</v>
      </c>
      <c r="BI550" s="18">
        <v>0.8067351815346967</v>
      </c>
      <c r="BJ550" s="18">
        <v>0.60569841257433499</v>
      </c>
      <c r="BL550" s="18">
        <v>0.76602894988409864</v>
      </c>
      <c r="BM550" s="18">
        <v>0.77128752352914987</v>
      </c>
      <c r="BN550" s="18">
        <v>0.69848392295081174</v>
      </c>
      <c r="BO550" s="18">
        <v>0.65493413230811925</v>
      </c>
      <c r="BP550" s="18">
        <v>0.66941930340973965</v>
      </c>
      <c r="BQ550" s="18">
        <v>0.76520233318158737</v>
      </c>
      <c r="BR550" s="18">
        <v>0.41811882187366911</v>
      </c>
      <c r="BS550" s="18">
        <v>0.67397442713091904</v>
      </c>
      <c r="BU550" s="18">
        <v>0.81635733774837704</v>
      </c>
      <c r="BV550" s="18">
        <v>0.74389462996179789</v>
      </c>
      <c r="BW550" s="18">
        <v>0.76147061418744966</v>
      </c>
      <c r="BX550" s="18">
        <v>0.62067298782466152</v>
      </c>
      <c r="BY550" s="18">
        <v>0.73359391978693789</v>
      </c>
      <c r="BZ550" s="18">
        <v>0.63764796330968454</v>
      </c>
      <c r="CA550" s="18">
        <v>0.61764362274333018</v>
      </c>
      <c r="CB550" s="18">
        <v>0.62238322515405742</v>
      </c>
      <c r="CC550" s="18">
        <v>0.65740574134896845</v>
      </c>
    </row>
    <row r="551" spans="2:81" x14ac:dyDescent="0.35">
      <c r="B551" s="14" t="s">
        <v>118</v>
      </c>
      <c r="C551" s="18">
        <v>7.7911418604657404E-2</v>
      </c>
      <c r="D551" s="18">
        <v>0.19225392409354319</v>
      </c>
      <c r="E551" s="18">
        <v>0.10581671711268149</v>
      </c>
      <c r="F551" s="18">
        <v>9.184703575017733E-2</v>
      </c>
      <c r="G551" s="18">
        <v>6.6943405923786947E-2</v>
      </c>
      <c r="H551" s="18">
        <v>4.1948604750315303E-2</v>
      </c>
      <c r="I551" s="18">
        <v>2.901505979197895E-2</v>
      </c>
      <c r="K551" s="18">
        <v>8.3944418590121556E-2</v>
      </c>
      <c r="L551" s="18">
        <v>7.2643512850593284E-2</v>
      </c>
      <c r="N551" s="18">
        <v>6.79076876606243E-2</v>
      </c>
      <c r="O551" s="18">
        <v>3.117265779941673E-2</v>
      </c>
      <c r="P551" s="18">
        <v>0.1124766900408764</v>
      </c>
      <c r="Q551" s="18">
        <v>7.2296982338382013E-2</v>
      </c>
      <c r="R551" s="18">
        <v>4.7855231164039183E-2</v>
      </c>
      <c r="S551" s="18">
        <v>6.638499090842459E-2</v>
      </c>
      <c r="T551" s="18">
        <v>7.1457895772327445E-2</v>
      </c>
      <c r="U551" s="18">
        <v>9.6785601862967446E-2</v>
      </c>
      <c r="V551" s="18">
        <v>0.12508175141121919</v>
      </c>
      <c r="W551" s="18">
        <v>7.4196552568543586E-2</v>
      </c>
      <c r="X551" s="18">
        <v>7.0204431545955182E-2</v>
      </c>
      <c r="Y551" s="18">
        <v>6.5806756772795294E-2</v>
      </c>
      <c r="AA551" s="18">
        <v>5.2931436247507187E-2</v>
      </c>
      <c r="AB551" s="18">
        <v>6.2325336663065473E-2</v>
      </c>
      <c r="AC551" s="18">
        <v>8.7263274671789792E-2</v>
      </c>
      <c r="AD551" s="18">
        <v>0.11199010323969159</v>
      </c>
      <c r="AF551" s="18">
        <v>0.2853669655397662</v>
      </c>
      <c r="AG551" s="18">
        <v>8.1216741430234593E-2</v>
      </c>
      <c r="AH551" s="18">
        <v>4.3908951832854301E-2</v>
      </c>
      <c r="AI551" s="18">
        <v>9.353828924507783E-2</v>
      </c>
      <c r="AJ551" s="18">
        <v>8.6908725616619414E-2</v>
      </c>
      <c r="AK551" s="18">
        <v>8.3955667677532653E-2</v>
      </c>
      <c r="AL551" s="18">
        <v>0.12726424464400751</v>
      </c>
      <c r="AM551" s="18">
        <v>6.1562450666363247E-2</v>
      </c>
      <c r="AN551" s="18">
        <v>9.5408285669661225E-2</v>
      </c>
      <c r="AO551" s="18">
        <v>5.9764896135561428E-2</v>
      </c>
      <c r="AP551" s="18">
        <v>5.1544489580597888E-2</v>
      </c>
      <c r="AQ551" s="18">
        <v>6.1876837372720088E-2</v>
      </c>
      <c r="AR551" s="18">
        <v>8.5805616608476618E-2</v>
      </c>
      <c r="AS551" s="18">
        <v>6.769453334375658E-2</v>
      </c>
      <c r="AT551" s="18">
        <v>5.9126534045424603E-2</v>
      </c>
      <c r="AU551" s="18">
        <v>6.1630834667802337E-2</v>
      </c>
      <c r="AV551" s="18">
        <v>3.3962535848727271E-2</v>
      </c>
      <c r="AX551" s="18">
        <v>6.6421842953342386E-2</v>
      </c>
      <c r="AY551" s="18">
        <v>0.13479359406238889</v>
      </c>
      <c r="BA551" s="18">
        <v>7.183880233244111E-2</v>
      </c>
      <c r="BB551" s="18">
        <v>8.9178169445341376E-2</v>
      </c>
      <c r="BD551" s="18">
        <v>7.1024326280404032E-2</v>
      </c>
      <c r="BE551" s="18">
        <v>7.5666884624784159E-2</v>
      </c>
      <c r="BF551" s="18">
        <v>0.10911334750110629</v>
      </c>
      <c r="BG551" s="18">
        <v>7.3091321700295891E-2</v>
      </c>
      <c r="BH551" s="18">
        <v>8.0339352711085818E-2</v>
      </c>
      <c r="BI551" s="18">
        <v>7.3257255079459141E-2</v>
      </c>
      <c r="BJ551" s="18">
        <v>6.2147321444604921E-2</v>
      </c>
      <c r="BL551" s="18">
        <v>4.4999412325935573E-2</v>
      </c>
      <c r="BM551" s="18">
        <v>5.6194131160668868E-2</v>
      </c>
      <c r="BN551" s="18">
        <v>0.1297042961938262</v>
      </c>
      <c r="BO551" s="18">
        <v>0.13366679090520531</v>
      </c>
      <c r="BP551" s="18">
        <v>0.11394178572180449</v>
      </c>
      <c r="BQ551" s="18">
        <v>6.4596249459291238E-2</v>
      </c>
      <c r="BR551" s="18">
        <v>0.10604184628841901</v>
      </c>
      <c r="BS551" s="18">
        <v>8.2775964239080249E-2</v>
      </c>
      <c r="BU551" s="18">
        <v>2.8958446118580651E-2</v>
      </c>
      <c r="BV551" s="18">
        <v>6.78515523077316E-2</v>
      </c>
      <c r="BW551" s="18">
        <v>5.4132085904052767E-2</v>
      </c>
      <c r="BX551" s="18">
        <v>0.1350589690018443</v>
      </c>
      <c r="BY551" s="18">
        <v>6.7002246001632321E-2</v>
      </c>
      <c r="BZ551" s="18">
        <v>0.1710421884376436</v>
      </c>
      <c r="CA551" s="18">
        <v>8.3542451956590824E-2</v>
      </c>
      <c r="CB551" s="18">
        <v>7.6102074907622566E-2</v>
      </c>
      <c r="CC551" s="18">
        <v>0.19251927718793271</v>
      </c>
    </row>
    <row r="553" spans="2:81" ht="43.5" x14ac:dyDescent="0.35">
      <c r="B553" s="14" t="s">
        <v>182</v>
      </c>
    </row>
    <row r="554" spans="2:81" x14ac:dyDescent="0.35">
      <c r="B554" s="15" t="s">
        <v>17</v>
      </c>
    </row>
    <row r="555" spans="2:81" x14ac:dyDescent="0.35">
      <c r="B555" s="11" t="s">
        <v>95</v>
      </c>
      <c r="C555" s="16">
        <v>1906</v>
      </c>
      <c r="D555" s="16">
        <v>245</v>
      </c>
      <c r="E555" s="16">
        <v>322</v>
      </c>
      <c r="F555" s="16">
        <v>330</v>
      </c>
      <c r="G555" s="16">
        <v>336</v>
      </c>
      <c r="H555" s="16">
        <v>276</v>
      </c>
      <c r="I555" s="16">
        <v>397</v>
      </c>
      <c r="K555" s="16">
        <v>942</v>
      </c>
      <c r="L555" s="16">
        <v>959</v>
      </c>
      <c r="N555" s="16">
        <v>158</v>
      </c>
      <c r="O555" s="16">
        <v>63</v>
      </c>
      <c r="P555" s="16">
        <v>96</v>
      </c>
      <c r="Q555" s="16">
        <v>78</v>
      </c>
      <c r="R555" s="16">
        <v>211</v>
      </c>
      <c r="S555" s="16">
        <v>156</v>
      </c>
      <c r="T555" s="16">
        <v>138</v>
      </c>
      <c r="U555" s="16">
        <v>178</v>
      </c>
      <c r="V555" s="16">
        <v>270</v>
      </c>
      <c r="W555" s="16">
        <v>232</v>
      </c>
      <c r="X555" s="16">
        <v>160</v>
      </c>
      <c r="Y555" s="16">
        <v>166</v>
      </c>
      <c r="AA555" s="16">
        <v>527</v>
      </c>
      <c r="AB555" s="16">
        <v>481</v>
      </c>
      <c r="AC555" s="16">
        <v>429</v>
      </c>
      <c r="AD555" s="16">
        <v>463</v>
      </c>
      <c r="AF555" s="16">
        <v>27</v>
      </c>
      <c r="AG555" s="16">
        <v>98</v>
      </c>
      <c r="AH555" s="16">
        <v>113</v>
      </c>
      <c r="AI555" s="16">
        <v>112</v>
      </c>
      <c r="AJ555" s="16">
        <v>174</v>
      </c>
      <c r="AK555" s="16">
        <v>207</v>
      </c>
      <c r="AL555" s="16">
        <v>170</v>
      </c>
      <c r="AM555" s="16">
        <v>133</v>
      </c>
      <c r="AN555" s="16">
        <v>100</v>
      </c>
      <c r="AO555" s="16">
        <v>131</v>
      </c>
      <c r="AP555" s="16">
        <v>193</v>
      </c>
      <c r="AQ555" s="16">
        <v>93</v>
      </c>
      <c r="AR555" s="16">
        <v>79</v>
      </c>
      <c r="AS555" s="16">
        <v>47</v>
      </c>
      <c r="AT555" s="16">
        <v>48</v>
      </c>
      <c r="AU555" s="16">
        <v>122</v>
      </c>
      <c r="AV555" s="16">
        <v>59</v>
      </c>
      <c r="AX555" s="16">
        <v>1557</v>
      </c>
      <c r="AY555" s="16">
        <v>338</v>
      </c>
      <c r="BA555" s="16">
        <v>1221</v>
      </c>
      <c r="BB555" s="16">
        <v>685</v>
      </c>
      <c r="BD555" s="16">
        <v>474</v>
      </c>
      <c r="BE555" s="16">
        <v>416</v>
      </c>
      <c r="BF555" s="16">
        <v>224</v>
      </c>
      <c r="BG555" s="16">
        <v>439</v>
      </c>
      <c r="BH555" s="16">
        <v>242</v>
      </c>
      <c r="BI555" s="16">
        <v>51</v>
      </c>
      <c r="BJ555" s="16">
        <v>60</v>
      </c>
      <c r="BL555" s="16">
        <v>334</v>
      </c>
      <c r="BM555" s="16">
        <v>619</v>
      </c>
      <c r="BN555" s="16">
        <v>136</v>
      </c>
      <c r="BO555" s="16">
        <v>105</v>
      </c>
      <c r="BP555" s="16">
        <v>257</v>
      </c>
      <c r="BQ555" s="16">
        <v>42</v>
      </c>
      <c r="BR555" s="16">
        <v>49</v>
      </c>
      <c r="BS555" s="16">
        <v>364</v>
      </c>
      <c r="BU555" s="16">
        <v>279</v>
      </c>
      <c r="BV555" s="16">
        <v>479</v>
      </c>
      <c r="BW555" s="16">
        <v>122</v>
      </c>
      <c r="BX555" s="16">
        <v>151</v>
      </c>
      <c r="BY555" s="16">
        <v>421</v>
      </c>
      <c r="BZ555" s="16">
        <v>64</v>
      </c>
      <c r="CA555" s="16">
        <v>123</v>
      </c>
      <c r="CB555" s="16">
        <v>156</v>
      </c>
      <c r="CC555" s="16">
        <v>111</v>
      </c>
    </row>
    <row r="556" spans="2:81" x14ac:dyDescent="0.35">
      <c r="B556" s="12" t="s">
        <v>96</v>
      </c>
      <c r="C556" s="16">
        <v>1910</v>
      </c>
      <c r="D556" s="16">
        <v>202</v>
      </c>
      <c r="E556" s="16">
        <v>325</v>
      </c>
      <c r="F556" s="16">
        <v>324</v>
      </c>
      <c r="G556" s="16">
        <v>294</v>
      </c>
      <c r="H556" s="16">
        <v>309</v>
      </c>
      <c r="I556" s="16">
        <v>457</v>
      </c>
      <c r="K556" s="16">
        <v>921</v>
      </c>
      <c r="L556" s="16">
        <v>983</v>
      </c>
      <c r="N556" s="16">
        <v>157</v>
      </c>
      <c r="O556" s="16">
        <v>52</v>
      </c>
      <c r="P556" s="16">
        <v>89</v>
      </c>
      <c r="Q556" s="16">
        <v>77</v>
      </c>
      <c r="R556" s="16">
        <v>212</v>
      </c>
      <c r="S556" s="16">
        <v>155</v>
      </c>
      <c r="T556" s="16">
        <v>140</v>
      </c>
      <c r="U556" s="16">
        <v>167</v>
      </c>
      <c r="V556" s="16">
        <v>248</v>
      </c>
      <c r="W556" s="16">
        <v>264</v>
      </c>
      <c r="X556" s="16">
        <v>165</v>
      </c>
      <c r="Y556" s="16">
        <v>180</v>
      </c>
      <c r="AA556" s="16">
        <v>514</v>
      </c>
      <c r="AB556" s="16">
        <v>496</v>
      </c>
      <c r="AC556" s="16">
        <v>419</v>
      </c>
      <c r="AD556" s="16">
        <v>477</v>
      </c>
      <c r="AF556" s="16">
        <v>25</v>
      </c>
      <c r="AG556" s="16">
        <v>96</v>
      </c>
      <c r="AH556" s="16">
        <v>115</v>
      </c>
      <c r="AI556" s="16">
        <v>117</v>
      </c>
      <c r="AJ556" s="16">
        <v>175</v>
      </c>
      <c r="AK556" s="16">
        <v>213</v>
      </c>
      <c r="AL556" s="16">
        <v>169</v>
      </c>
      <c r="AM556" s="16">
        <v>134</v>
      </c>
      <c r="AN556" s="16">
        <v>99</v>
      </c>
      <c r="AO556" s="16">
        <v>131</v>
      </c>
      <c r="AP556" s="16">
        <v>193</v>
      </c>
      <c r="AQ556" s="16">
        <v>94</v>
      </c>
      <c r="AR556" s="16">
        <v>79</v>
      </c>
      <c r="AS556" s="16">
        <v>46</v>
      </c>
      <c r="AT556" s="16">
        <v>46</v>
      </c>
      <c r="AU556" s="16">
        <v>118</v>
      </c>
      <c r="AV556" s="16">
        <v>59</v>
      </c>
      <c r="AX556" s="16">
        <v>1583</v>
      </c>
      <c r="AY556" s="16">
        <v>316</v>
      </c>
      <c r="BA556" s="16">
        <v>1241</v>
      </c>
      <c r="BB556" s="16">
        <v>669</v>
      </c>
      <c r="BD556" s="16">
        <v>490</v>
      </c>
      <c r="BE556" s="16">
        <v>410</v>
      </c>
      <c r="BF556" s="16">
        <v>226</v>
      </c>
      <c r="BG556" s="16">
        <v>430</v>
      </c>
      <c r="BH556" s="16">
        <v>237</v>
      </c>
      <c r="BI556" s="16">
        <v>51</v>
      </c>
      <c r="BJ556" s="16">
        <v>65</v>
      </c>
      <c r="BL556" s="16">
        <v>349</v>
      </c>
      <c r="BM556" s="16">
        <v>614</v>
      </c>
      <c r="BN556" s="16">
        <v>143</v>
      </c>
      <c r="BO556" s="16">
        <v>101</v>
      </c>
      <c r="BP556" s="16">
        <v>257</v>
      </c>
      <c r="BQ556" s="16">
        <v>42</v>
      </c>
      <c r="BR556" s="16">
        <v>47</v>
      </c>
      <c r="BS556" s="16">
        <v>356</v>
      </c>
      <c r="BU556" s="16">
        <v>288</v>
      </c>
      <c r="BV556" s="16">
        <v>472</v>
      </c>
      <c r="BW556" s="16">
        <v>126</v>
      </c>
      <c r="BX556" s="16">
        <v>142</v>
      </c>
      <c r="BY556" s="16">
        <v>432</v>
      </c>
      <c r="BZ556" s="16">
        <v>64</v>
      </c>
      <c r="CA556" s="16">
        <v>123</v>
      </c>
      <c r="CB556" s="16">
        <v>159</v>
      </c>
      <c r="CC556" s="16">
        <v>106</v>
      </c>
    </row>
    <row r="557" spans="2:81" x14ac:dyDescent="0.35">
      <c r="B557" s="14" t="s">
        <v>117</v>
      </c>
      <c r="C557" s="18">
        <v>0.48120869681241157</v>
      </c>
      <c r="D557" s="18">
        <v>0.52948598387039247</v>
      </c>
      <c r="E557" s="18">
        <v>0.61669575045591563</v>
      </c>
      <c r="F557" s="18">
        <v>0.59401608454720167</v>
      </c>
      <c r="G557" s="18">
        <v>0.48999364605414658</v>
      </c>
      <c r="H557" s="18">
        <v>0.42851454181095949</v>
      </c>
      <c r="I557" s="18">
        <v>0.31351436496700918</v>
      </c>
      <c r="K557" s="18">
        <v>0.48379844926829368</v>
      </c>
      <c r="L557" s="18">
        <v>0.48010423620850579</v>
      </c>
      <c r="N557" s="18">
        <v>0.44527751317071751</v>
      </c>
      <c r="O557" s="18">
        <v>0.37469023000847479</v>
      </c>
      <c r="P557" s="18">
        <v>0.39963127890035938</v>
      </c>
      <c r="Q557" s="18">
        <v>0.44042498464913099</v>
      </c>
      <c r="R557" s="18">
        <v>0.51286369679597321</v>
      </c>
      <c r="S557" s="18">
        <v>0.47844631279052252</v>
      </c>
      <c r="T557" s="18">
        <v>0.56709565813609208</v>
      </c>
      <c r="U557" s="18">
        <v>0.47529941404309528</v>
      </c>
      <c r="V557" s="18">
        <v>0.56201570821134395</v>
      </c>
      <c r="W557" s="18">
        <v>0.44476536027508662</v>
      </c>
      <c r="X557" s="18">
        <v>0.48124674373390752</v>
      </c>
      <c r="Y557" s="18">
        <v>0.44696188792075098</v>
      </c>
      <c r="AA557" s="18">
        <v>0.51753639584831113</v>
      </c>
      <c r="AB557" s="18">
        <v>0.47986353678418692</v>
      </c>
      <c r="AC557" s="18">
        <v>0.47740172533673297</v>
      </c>
      <c r="AD557" s="18">
        <v>0.44689057209765087</v>
      </c>
      <c r="AF557" s="18">
        <v>0.36099939067844972</v>
      </c>
      <c r="AG557" s="18">
        <v>0.44492042654427583</v>
      </c>
      <c r="AH557" s="18">
        <v>0.46001562615223912</v>
      </c>
      <c r="AI557" s="18">
        <v>0.52746818359686154</v>
      </c>
      <c r="AJ557" s="18">
        <v>0.4328170518818536</v>
      </c>
      <c r="AK557" s="18">
        <v>0.42790952200377252</v>
      </c>
      <c r="AL557" s="18">
        <v>0.50484713640202994</v>
      </c>
      <c r="AM557" s="18">
        <v>0.47068996213546122</v>
      </c>
      <c r="AN557" s="18">
        <v>0.45481961229168172</v>
      </c>
      <c r="AO557" s="18">
        <v>0.413220515489439</v>
      </c>
      <c r="AP557" s="18">
        <v>0.50735227018298945</v>
      </c>
      <c r="AQ557" s="18">
        <v>0.60564289274740546</v>
      </c>
      <c r="AR557" s="18">
        <v>0.55096032574699316</v>
      </c>
      <c r="AS557" s="18">
        <v>0.53384107578848816</v>
      </c>
      <c r="AT557" s="18">
        <v>0.51555816270837929</v>
      </c>
      <c r="AU557" s="18">
        <v>0.60533655264692077</v>
      </c>
      <c r="AV557" s="18">
        <v>0.33493226672566823</v>
      </c>
      <c r="AX557" s="18">
        <v>0.45856883469351722</v>
      </c>
      <c r="AY557" s="18">
        <v>0.59799188165184125</v>
      </c>
      <c r="BA557" s="18">
        <v>0.49934962748528439</v>
      </c>
      <c r="BB557" s="18">
        <v>0.4475511533834764</v>
      </c>
      <c r="BD557" s="18">
        <v>0.45633514409395198</v>
      </c>
      <c r="BE557" s="18">
        <v>0.4659667633431262</v>
      </c>
      <c r="BF557" s="18">
        <v>0.4293921158104087</v>
      </c>
      <c r="BG557" s="18">
        <v>0.52419505183200465</v>
      </c>
      <c r="BH557" s="18">
        <v>0.53273384585841255</v>
      </c>
      <c r="BI557" s="18">
        <v>0.67207869604087289</v>
      </c>
      <c r="BJ557" s="18">
        <v>0.32142484841710411</v>
      </c>
      <c r="BL557" s="18">
        <v>0.44016417216761888</v>
      </c>
      <c r="BM557" s="18">
        <v>0.57926510577656287</v>
      </c>
      <c r="BN557" s="18">
        <v>0.40799696887668158</v>
      </c>
      <c r="BO557" s="18">
        <v>0.53411596114360704</v>
      </c>
      <c r="BP557" s="18">
        <v>0.47013734832002541</v>
      </c>
      <c r="BQ557" s="18">
        <v>0.43773327974089049</v>
      </c>
      <c r="BR557" s="18">
        <v>0.30645887410618461</v>
      </c>
      <c r="BS557" s="18">
        <v>0.40299815006924739</v>
      </c>
      <c r="BU557" s="18">
        <v>0.52400886181996242</v>
      </c>
      <c r="BV557" s="18">
        <v>0.55889908223937601</v>
      </c>
      <c r="BW557" s="18">
        <v>0.44117386645165929</v>
      </c>
      <c r="BX557" s="18">
        <v>0.55945199263640555</v>
      </c>
      <c r="BY557" s="18">
        <v>0.48889166167447728</v>
      </c>
      <c r="BZ557" s="18">
        <v>0.38573214557941021</v>
      </c>
      <c r="CA557" s="18">
        <v>0.36202824918035609</v>
      </c>
      <c r="CB557" s="18">
        <v>0.30375979886269638</v>
      </c>
      <c r="CC557" s="18">
        <v>0.39148835222052719</v>
      </c>
    </row>
    <row r="558" spans="2:81" x14ac:dyDescent="0.35">
      <c r="B558" s="14" t="s">
        <v>118</v>
      </c>
      <c r="C558" s="18">
        <v>0.1557156965247401</v>
      </c>
      <c r="D558" s="18">
        <v>0.12505761776388941</v>
      </c>
      <c r="E558" s="18">
        <v>0.11212125378853829</v>
      </c>
      <c r="F558" s="18">
        <v>0.1037064650221539</v>
      </c>
      <c r="G558" s="18">
        <v>0.13200314242810371</v>
      </c>
      <c r="H558" s="18">
        <v>0.15746636485477061</v>
      </c>
      <c r="I558" s="18">
        <v>0.25122277445722679</v>
      </c>
      <c r="K558" s="18">
        <v>0.14550013667483461</v>
      </c>
      <c r="L558" s="18">
        <v>0.16605703735909311</v>
      </c>
      <c r="N558" s="18">
        <v>0.17459765299671581</v>
      </c>
      <c r="O558" s="18">
        <v>0.2344763809374581</v>
      </c>
      <c r="P558" s="18">
        <v>0.23187776321502709</v>
      </c>
      <c r="Q558" s="18">
        <v>0.1354519653302122</v>
      </c>
      <c r="R558" s="18">
        <v>0.13322660560654859</v>
      </c>
      <c r="S558" s="18">
        <v>0.1379237692699018</v>
      </c>
      <c r="T558" s="18">
        <v>0.11688296513615019</v>
      </c>
      <c r="U558" s="18">
        <v>0.15549655137584639</v>
      </c>
      <c r="V558" s="18">
        <v>0.13139710905404739</v>
      </c>
      <c r="W558" s="18">
        <v>0.15012067353292069</v>
      </c>
      <c r="X558" s="18">
        <v>0.11204118976448239</v>
      </c>
      <c r="Y558" s="18">
        <v>0.2414640032545782</v>
      </c>
      <c r="AA558" s="18">
        <v>0.1744000921199409</v>
      </c>
      <c r="AB558" s="18">
        <v>0.14817980868039779</v>
      </c>
      <c r="AC558" s="18">
        <v>0.1607678133395159</v>
      </c>
      <c r="AD558" s="18">
        <v>0.13873764821093809</v>
      </c>
      <c r="AF558" s="18">
        <v>0.20720568874423659</v>
      </c>
      <c r="AG558" s="18">
        <v>0.11495295137141349</v>
      </c>
      <c r="AH558" s="18">
        <v>0.16815427684579159</v>
      </c>
      <c r="AI558" s="18">
        <v>0.12819118425187051</v>
      </c>
      <c r="AJ558" s="18">
        <v>0.17252496108343479</v>
      </c>
      <c r="AK558" s="18">
        <v>0.1435274554496333</v>
      </c>
      <c r="AL558" s="18">
        <v>0.14904697266049149</v>
      </c>
      <c r="AM558" s="18">
        <v>0.1529466839368287</v>
      </c>
      <c r="AN558" s="18">
        <v>0.2371437958855199</v>
      </c>
      <c r="AO558" s="18">
        <v>0.27653253567497149</v>
      </c>
      <c r="AP558" s="18">
        <v>0.1240574664202006</v>
      </c>
      <c r="AQ558" s="18">
        <v>7.916067047097429E-2</v>
      </c>
      <c r="AR558" s="18">
        <v>0.1575068710924041</v>
      </c>
      <c r="AS558" s="18">
        <v>0.18662053445490881</v>
      </c>
      <c r="AT558" s="18">
        <v>0.1292882697108628</v>
      </c>
      <c r="AU558" s="18">
        <v>8.9108667316531054E-2</v>
      </c>
      <c r="AV558" s="18">
        <v>0.19753127792542921</v>
      </c>
      <c r="AX558" s="18">
        <v>0.16444083880386601</v>
      </c>
      <c r="AY558" s="18">
        <v>0.1074024530026137</v>
      </c>
      <c r="BA558" s="18">
        <v>0.15727533442961211</v>
      </c>
      <c r="BB558" s="18">
        <v>0.1528220423091303</v>
      </c>
      <c r="BD558" s="18">
        <v>0.13561627778771559</v>
      </c>
      <c r="BE558" s="18">
        <v>0.15460442388236281</v>
      </c>
      <c r="BF558" s="18">
        <v>0.18657038003717569</v>
      </c>
      <c r="BG558" s="18">
        <v>0.14852770923657929</v>
      </c>
      <c r="BH558" s="18">
        <v>0.18156510855790151</v>
      </c>
      <c r="BI558" s="18">
        <v>0.14999915143914649</v>
      </c>
      <c r="BJ558" s="18">
        <v>0.16478078443047961</v>
      </c>
      <c r="BL558" s="18">
        <v>0.20507007418985851</v>
      </c>
      <c r="BM558" s="18">
        <v>0.1286593174400307</v>
      </c>
      <c r="BN558" s="18">
        <v>0.22293950656943071</v>
      </c>
      <c r="BO558" s="18">
        <v>0.1545900622584738</v>
      </c>
      <c r="BP558" s="18">
        <v>0.13119097206361999</v>
      </c>
      <c r="BQ558" s="18">
        <v>0.21923079716123739</v>
      </c>
      <c r="BR558" s="18">
        <v>0.19465290035083921</v>
      </c>
      <c r="BS558" s="18">
        <v>0.13234442938516869</v>
      </c>
      <c r="BU558" s="18">
        <v>0.19697961619586429</v>
      </c>
      <c r="BV558" s="18">
        <v>0.1262563767868545</v>
      </c>
      <c r="BW558" s="18">
        <v>0.18246011435965831</v>
      </c>
      <c r="BX558" s="18">
        <v>0.17561807741821239</v>
      </c>
      <c r="BY558" s="18">
        <v>0.1228902431241648</v>
      </c>
      <c r="BZ558" s="18">
        <v>0.24004450408323441</v>
      </c>
      <c r="CA558" s="18">
        <v>0.1043328328913664</v>
      </c>
      <c r="CB558" s="18">
        <v>0.1801177675000292</v>
      </c>
      <c r="CC558" s="18">
        <v>0.22261015541275081</v>
      </c>
    </row>
    <row r="560" spans="2:81" ht="43.5" x14ac:dyDescent="0.35">
      <c r="B560" s="14" t="s">
        <v>182</v>
      </c>
    </row>
    <row r="561" spans="2:81" x14ac:dyDescent="0.35">
      <c r="B561" s="15" t="s">
        <v>17</v>
      </c>
    </row>
    <row r="562" spans="2:81" x14ac:dyDescent="0.35">
      <c r="B562" s="11" t="s">
        <v>95</v>
      </c>
      <c r="C562" s="16">
        <v>1906</v>
      </c>
      <c r="D562" s="16">
        <v>245</v>
      </c>
      <c r="E562" s="16">
        <v>322</v>
      </c>
      <c r="F562" s="16">
        <v>330</v>
      </c>
      <c r="G562" s="16">
        <v>336</v>
      </c>
      <c r="H562" s="16">
        <v>276</v>
      </c>
      <c r="I562" s="16">
        <v>397</v>
      </c>
      <c r="K562" s="16">
        <v>942</v>
      </c>
      <c r="L562" s="16">
        <v>959</v>
      </c>
      <c r="N562" s="16">
        <v>158</v>
      </c>
      <c r="O562" s="16">
        <v>63</v>
      </c>
      <c r="P562" s="16">
        <v>96</v>
      </c>
      <c r="Q562" s="16">
        <v>78</v>
      </c>
      <c r="R562" s="16">
        <v>211</v>
      </c>
      <c r="S562" s="16">
        <v>156</v>
      </c>
      <c r="T562" s="16">
        <v>138</v>
      </c>
      <c r="U562" s="16">
        <v>178</v>
      </c>
      <c r="V562" s="16">
        <v>270</v>
      </c>
      <c r="W562" s="16">
        <v>232</v>
      </c>
      <c r="X562" s="16">
        <v>160</v>
      </c>
      <c r="Y562" s="16">
        <v>166</v>
      </c>
      <c r="AA562" s="16">
        <v>527</v>
      </c>
      <c r="AB562" s="16">
        <v>481</v>
      </c>
      <c r="AC562" s="16">
        <v>429</v>
      </c>
      <c r="AD562" s="16">
        <v>463</v>
      </c>
      <c r="AF562" s="16">
        <v>27</v>
      </c>
      <c r="AG562" s="16">
        <v>98</v>
      </c>
      <c r="AH562" s="16">
        <v>113</v>
      </c>
      <c r="AI562" s="16">
        <v>112</v>
      </c>
      <c r="AJ562" s="16">
        <v>174</v>
      </c>
      <c r="AK562" s="16">
        <v>207</v>
      </c>
      <c r="AL562" s="16">
        <v>170</v>
      </c>
      <c r="AM562" s="16">
        <v>133</v>
      </c>
      <c r="AN562" s="16">
        <v>100</v>
      </c>
      <c r="AO562" s="16">
        <v>131</v>
      </c>
      <c r="AP562" s="16">
        <v>193</v>
      </c>
      <c r="AQ562" s="16">
        <v>93</v>
      </c>
      <c r="AR562" s="16">
        <v>79</v>
      </c>
      <c r="AS562" s="16">
        <v>47</v>
      </c>
      <c r="AT562" s="16">
        <v>48</v>
      </c>
      <c r="AU562" s="16">
        <v>122</v>
      </c>
      <c r="AV562" s="16">
        <v>59</v>
      </c>
      <c r="AX562" s="16">
        <v>1557</v>
      </c>
      <c r="AY562" s="16">
        <v>338</v>
      </c>
      <c r="BA562" s="16">
        <v>1221</v>
      </c>
      <c r="BB562" s="16">
        <v>685</v>
      </c>
      <c r="BD562" s="16">
        <v>474</v>
      </c>
      <c r="BE562" s="16">
        <v>416</v>
      </c>
      <c r="BF562" s="16">
        <v>224</v>
      </c>
      <c r="BG562" s="16">
        <v>439</v>
      </c>
      <c r="BH562" s="16">
        <v>242</v>
      </c>
      <c r="BI562" s="16">
        <v>51</v>
      </c>
      <c r="BJ562" s="16">
        <v>60</v>
      </c>
      <c r="BL562" s="16">
        <v>334</v>
      </c>
      <c r="BM562" s="16">
        <v>619</v>
      </c>
      <c r="BN562" s="16">
        <v>136</v>
      </c>
      <c r="BO562" s="16">
        <v>105</v>
      </c>
      <c r="BP562" s="16">
        <v>257</v>
      </c>
      <c r="BQ562" s="16">
        <v>42</v>
      </c>
      <c r="BR562" s="16">
        <v>49</v>
      </c>
      <c r="BS562" s="16">
        <v>364</v>
      </c>
      <c r="BU562" s="16">
        <v>279</v>
      </c>
      <c r="BV562" s="16">
        <v>479</v>
      </c>
      <c r="BW562" s="16">
        <v>122</v>
      </c>
      <c r="BX562" s="16">
        <v>151</v>
      </c>
      <c r="BY562" s="16">
        <v>421</v>
      </c>
      <c r="BZ562" s="16">
        <v>64</v>
      </c>
      <c r="CA562" s="16">
        <v>123</v>
      </c>
      <c r="CB562" s="16">
        <v>156</v>
      </c>
      <c r="CC562" s="16">
        <v>111</v>
      </c>
    </row>
    <row r="563" spans="2:81" x14ac:dyDescent="0.35">
      <c r="B563" s="12" t="s">
        <v>96</v>
      </c>
      <c r="C563" s="16">
        <v>1910</v>
      </c>
      <c r="D563" s="16">
        <v>202</v>
      </c>
      <c r="E563" s="16">
        <v>325</v>
      </c>
      <c r="F563" s="16">
        <v>324</v>
      </c>
      <c r="G563" s="16">
        <v>294</v>
      </c>
      <c r="H563" s="16">
        <v>309</v>
      </c>
      <c r="I563" s="16">
        <v>457</v>
      </c>
      <c r="K563" s="16">
        <v>921</v>
      </c>
      <c r="L563" s="16">
        <v>983</v>
      </c>
      <c r="N563" s="16">
        <v>157</v>
      </c>
      <c r="O563" s="16">
        <v>52</v>
      </c>
      <c r="P563" s="16">
        <v>89</v>
      </c>
      <c r="Q563" s="16">
        <v>77</v>
      </c>
      <c r="R563" s="16">
        <v>212</v>
      </c>
      <c r="S563" s="16">
        <v>155</v>
      </c>
      <c r="T563" s="16">
        <v>140</v>
      </c>
      <c r="U563" s="16">
        <v>167</v>
      </c>
      <c r="V563" s="16">
        <v>248</v>
      </c>
      <c r="W563" s="16">
        <v>264</v>
      </c>
      <c r="X563" s="16">
        <v>165</v>
      </c>
      <c r="Y563" s="16">
        <v>180</v>
      </c>
      <c r="AA563" s="16">
        <v>514</v>
      </c>
      <c r="AB563" s="16">
        <v>496</v>
      </c>
      <c r="AC563" s="16">
        <v>419</v>
      </c>
      <c r="AD563" s="16">
        <v>477</v>
      </c>
      <c r="AF563" s="16">
        <v>25</v>
      </c>
      <c r="AG563" s="16">
        <v>96</v>
      </c>
      <c r="AH563" s="16">
        <v>115</v>
      </c>
      <c r="AI563" s="16">
        <v>117</v>
      </c>
      <c r="AJ563" s="16">
        <v>175</v>
      </c>
      <c r="AK563" s="16">
        <v>213</v>
      </c>
      <c r="AL563" s="16">
        <v>169</v>
      </c>
      <c r="AM563" s="16">
        <v>134</v>
      </c>
      <c r="AN563" s="16">
        <v>99</v>
      </c>
      <c r="AO563" s="16">
        <v>131</v>
      </c>
      <c r="AP563" s="16">
        <v>193</v>
      </c>
      <c r="AQ563" s="16">
        <v>94</v>
      </c>
      <c r="AR563" s="16">
        <v>79</v>
      </c>
      <c r="AS563" s="16">
        <v>46</v>
      </c>
      <c r="AT563" s="16">
        <v>46</v>
      </c>
      <c r="AU563" s="16">
        <v>118</v>
      </c>
      <c r="AV563" s="16">
        <v>59</v>
      </c>
      <c r="AX563" s="16">
        <v>1583</v>
      </c>
      <c r="AY563" s="16">
        <v>316</v>
      </c>
      <c r="BA563" s="16">
        <v>1241</v>
      </c>
      <c r="BB563" s="16">
        <v>669</v>
      </c>
      <c r="BD563" s="16">
        <v>490</v>
      </c>
      <c r="BE563" s="16">
        <v>410</v>
      </c>
      <c r="BF563" s="16">
        <v>226</v>
      </c>
      <c r="BG563" s="16">
        <v>430</v>
      </c>
      <c r="BH563" s="16">
        <v>237</v>
      </c>
      <c r="BI563" s="16">
        <v>51</v>
      </c>
      <c r="BJ563" s="16">
        <v>65</v>
      </c>
      <c r="BL563" s="16">
        <v>349</v>
      </c>
      <c r="BM563" s="16">
        <v>614</v>
      </c>
      <c r="BN563" s="16">
        <v>143</v>
      </c>
      <c r="BO563" s="16">
        <v>101</v>
      </c>
      <c r="BP563" s="16">
        <v>257</v>
      </c>
      <c r="BQ563" s="16">
        <v>42</v>
      </c>
      <c r="BR563" s="16">
        <v>47</v>
      </c>
      <c r="BS563" s="16">
        <v>356</v>
      </c>
      <c r="BU563" s="16">
        <v>288</v>
      </c>
      <c r="BV563" s="16">
        <v>472</v>
      </c>
      <c r="BW563" s="16">
        <v>126</v>
      </c>
      <c r="BX563" s="16">
        <v>142</v>
      </c>
      <c r="BY563" s="16">
        <v>432</v>
      </c>
      <c r="BZ563" s="16">
        <v>64</v>
      </c>
      <c r="CA563" s="16">
        <v>123</v>
      </c>
      <c r="CB563" s="16">
        <v>159</v>
      </c>
      <c r="CC563" s="16">
        <v>106</v>
      </c>
    </row>
    <row r="564" spans="2:81" x14ac:dyDescent="0.35">
      <c r="B564" s="14" t="s">
        <v>117</v>
      </c>
      <c r="C564" s="18">
        <v>0.55805036717583401</v>
      </c>
      <c r="D564" s="18">
        <v>0.47723180439039592</v>
      </c>
      <c r="E564" s="18">
        <v>0.66383973939782637</v>
      </c>
      <c r="F564" s="18">
        <v>0.62615967759049773</v>
      </c>
      <c r="G564" s="18">
        <v>0.59262944693886099</v>
      </c>
      <c r="H564" s="18">
        <v>0.51243670889543835</v>
      </c>
      <c r="I564" s="18">
        <v>0.4788576738210738</v>
      </c>
      <c r="K564" s="18">
        <v>0.56513812916435546</v>
      </c>
      <c r="L564" s="18">
        <v>0.55211860531845547</v>
      </c>
      <c r="N564" s="18">
        <v>0.51279826417807262</v>
      </c>
      <c r="O564" s="18">
        <v>0.68472746736932677</v>
      </c>
      <c r="P564" s="18">
        <v>0.44636579217417077</v>
      </c>
      <c r="Q564" s="18">
        <v>0.54678695933901578</v>
      </c>
      <c r="R564" s="18">
        <v>0.5788476742550287</v>
      </c>
      <c r="S564" s="18">
        <v>0.55344426439032446</v>
      </c>
      <c r="T564" s="18">
        <v>0.5728810900769139</v>
      </c>
      <c r="U564" s="18">
        <v>0.55185157774078397</v>
      </c>
      <c r="V564" s="18">
        <v>0.59614961140842682</v>
      </c>
      <c r="W564" s="18">
        <v>0.55079798484245468</v>
      </c>
      <c r="X564" s="18">
        <v>0.5377864021725447</v>
      </c>
      <c r="Y564" s="18">
        <v>0.57137240717401216</v>
      </c>
      <c r="AA564" s="18">
        <v>0.62126048146007751</v>
      </c>
      <c r="AB564" s="18">
        <v>0.58001134718105618</v>
      </c>
      <c r="AC564" s="18">
        <v>0.53623937394546362</v>
      </c>
      <c r="AD564" s="18">
        <v>0.48406878475649179</v>
      </c>
      <c r="AF564" s="18">
        <v>0.46192158907325442</v>
      </c>
      <c r="AG564" s="18">
        <v>0.5174281327128204</v>
      </c>
      <c r="AH564" s="18">
        <v>0.50096609593206465</v>
      </c>
      <c r="AI564" s="18">
        <v>0.49958859118265259</v>
      </c>
      <c r="AJ564" s="18">
        <v>0.50454643802724153</v>
      </c>
      <c r="AK564" s="18">
        <v>0.51072904017027509</v>
      </c>
      <c r="AL564" s="18">
        <v>0.51963675831669509</v>
      </c>
      <c r="AM564" s="18">
        <v>0.56124857714410692</v>
      </c>
      <c r="AN564" s="18">
        <v>0.55722572930591219</v>
      </c>
      <c r="AO564" s="18">
        <v>0.56189661011025183</v>
      </c>
      <c r="AP564" s="18">
        <v>0.60968315541113416</v>
      </c>
      <c r="AQ564" s="18">
        <v>0.56728025751255517</v>
      </c>
      <c r="AR564" s="18">
        <v>0.65582297716077875</v>
      </c>
      <c r="AS564" s="18">
        <v>0.66254017504782159</v>
      </c>
      <c r="AT564" s="18">
        <v>0.81091103174771573</v>
      </c>
      <c r="AU564" s="18">
        <v>0.74756676139730316</v>
      </c>
      <c r="AV564" s="18">
        <v>0.34609904989325302</v>
      </c>
      <c r="AX564" s="18">
        <v>0.54863613072020623</v>
      </c>
      <c r="AY564" s="18">
        <v>0.613907444431116</v>
      </c>
      <c r="BA564" s="18">
        <v>0.58896447466992474</v>
      </c>
      <c r="BB564" s="18">
        <v>0.50069427369243624</v>
      </c>
      <c r="BD564" s="18">
        <v>0.50856759341977242</v>
      </c>
      <c r="BE564" s="18">
        <v>0.53596824746879101</v>
      </c>
      <c r="BF564" s="18">
        <v>0.55739902252865836</v>
      </c>
      <c r="BG564" s="18">
        <v>0.58799813816586188</v>
      </c>
      <c r="BH564" s="18">
        <v>0.67419634707497145</v>
      </c>
      <c r="BI564" s="18">
        <v>0.73298402394663831</v>
      </c>
      <c r="BJ564" s="18">
        <v>0.31148526973280088</v>
      </c>
      <c r="BL564" s="18">
        <v>0.5621139145405194</v>
      </c>
      <c r="BM564" s="18">
        <v>0.65734946876387867</v>
      </c>
      <c r="BN564" s="18">
        <v>0.53107441562799551</v>
      </c>
      <c r="BO564" s="18">
        <v>0.58122003896310304</v>
      </c>
      <c r="BP564" s="18">
        <v>0.52793095123691158</v>
      </c>
      <c r="BQ564" s="18">
        <v>0.67892907468192354</v>
      </c>
      <c r="BR564" s="18">
        <v>0.34939971856478452</v>
      </c>
      <c r="BS564" s="18">
        <v>0.42222891896615072</v>
      </c>
      <c r="BU564" s="18">
        <v>0.59286450262256241</v>
      </c>
      <c r="BV564" s="18">
        <v>0.66567081884974244</v>
      </c>
      <c r="BW564" s="18">
        <v>0.58538932957803202</v>
      </c>
      <c r="BX564" s="18">
        <v>0.61351636863103542</v>
      </c>
      <c r="BY564" s="18">
        <v>0.52214641556253993</v>
      </c>
      <c r="BZ564" s="18">
        <v>0.62583751156758449</v>
      </c>
      <c r="CA564" s="18">
        <v>0.2972656615156713</v>
      </c>
      <c r="CB564" s="18">
        <v>0.37462604283893502</v>
      </c>
      <c r="CC564" s="18">
        <v>0.55989124675115765</v>
      </c>
    </row>
    <row r="565" spans="2:81" x14ac:dyDescent="0.35">
      <c r="B565" s="14" t="s">
        <v>118</v>
      </c>
      <c r="C565" s="18">
        <v>9.6727581930160164E-2</v>
      </c>
      <c r="D565" s="18">
        <v>0.105307064773199</v>
      </c>
      <c r="E565" s="18">
        <v>8.3541800434300872E-2</v>
      </c>
      <c r="F565" s="18">
        <v>8.3969796436826602E-2</v>
      </c>
      <c r="G565" s="18">
        <v>0.1133185932274401</v>
      </c>
      <c r="H565" s="18">
        <v>9.1299218854737019E-2</v>
      </c>
      <c r="I565" s="18">
        <v>0.10435337199378029</v>
      </c>
      <c r="K565" s="18">
        <v>9.3673486564907441E-2</v>
      </c>
      <c r="L565" s="18">
        <v>9.8066159461512731E-2</v>
      </c>
      <c r="N565" s="18">
        <v>0.14635488344735759</v>
      </c>
      <c r="O565" s="18">
        <v>3.378641585297449E-2</v>
      </c>
      <c r="P565" s="18">
        <v>0.17832005522085881</v>
      </c>
      <c r="Q565" s="18">
        <v>9.5943823387074592E-2</v>
      </c>
      <c r="R565" s="18">
        <v>7.4357094213101896E-2</v>
      </c>
      <c r="S565" s="18">
        <v>8.0220782816858127E-2</v>
      </c>
      <c r="T565" s="18">
        <v>6.3495896574926575E-2</v>
      </c>
      <c r="U565" s="18">
        <v>9.3438144289448161E-2</v>
      </c>
      <c r="V565" s="18">
        <v>8.9616461649676862E-2</v>
      </c>
      <c r="W565" s="18">
        <v>8.4881549090142477E-2</v>
      </c>
      <c r="X565" s="18">
        <v>0.1089072188294242</v>
      </c>
      <c r="Y565" s="18">
        <v>0.1170839966154075</v>
      </c>
      <c r="AA565" s="18">
        <v>5.7413471486829973E-2</v>
      </c>
      <c r="AB565" s="18">
        <v>9.2692376268366017E-2</v>
      </c>
      <c r="AC565" s="18">
        <v>0.11624097814284989</v>
      </c>
      <c r="AD565" s="18">
        <v>0.12687813789421579</v>
      </c>
      <c r="AF565" s="18">
        <v>0.20323388329192041</v>
      </c>
      <c r="AG565" s="18">
        <v>0.13107745056334011</v>
      </c>
      <c r="AH565" s="18">
        <v>0.1086989681032411</v>
      </c>
      <c r="AI565" s="18">
        <v>9.4408595104171586E-2</v>
      </c>
      <c r="AJ565" s="18">
        <v>0.10672839768830469</v>
      </c>
      <c r="AK565" s="18">
        <v>9.2884616343312715E-2</v>
      </c>
      <c r="AL565" s="18">
        <v>0.1145523754200045</v>
      </c>
      <c r="AM565" s="18">
        <v>0.14060524772958599</v>
      </c>
      <c r="AN565" s="18">
        <v>8.1275204237577184E-2</v>
      </c>
      <c r="AO565" s="18">
        <v>0.10254001900135019</v>
      </c>
      <c r="AP565" s="18">
        <v>7.8161861848943373E-2</v>
      </c>
      <c r="AQ565" s="18">
        <v>8.8032225219057736E-2</v>
      </c>
      <c r="AR565" s="18">
        <v>7.6539815557280094E-2</v>
      </c>
      <c r="AS565" s="18">
        <v>6.3113918925401316E-2</v>
      </c>
      <c r="AT565" s="18">
        <v>1.9845009841387699E-2</v>
      </c>
      <c r="AU565" s="18">
        <v>5.6952113774158028E-2</v>
      </c>
      <c r="AV565" s="18">
        <v>9.0221171332345876E-2</v>
      </c>
      <c r="AX565" s="18">
        <v>9.7271308385647529E-2</v>
      </c>
      <c r="AY565" s="18">
        <v>9.4510859186707277E-2</v>
      </c>
      <c r="BA565" s="18">
        <v>9.8501084131241562E-2</v>
      </c>
      <c r="BB565" s="18">
        <v>9.3437137331114917E-2</v>
      </c>
      <c r="BD565" s="18">
        <v>9.789842202399926E-2</v>
      </c>
      <c r="BE565" s="18">
        <v>0.10794919777333301</v>
      </c>
      <c r="BF565" s="18">
        <v>0.1198312300151486</v>
      </c>
      <c r="BG565" s="18">
        <v>8.6230539334686135E-2</v>
      </c>
      <c r="BH565" s="18">
        <v>7.7360936511277748E-2</v>
      </c>
      <c r="BI565" s="18">
        <v>5.4229881074188038E-2</v>
      </c>
      <c r="BJ565" s="18">
        <v>0.11046102315330519</v>
      </c>
      <c r="BL565" s="18">
        <v>8.6749722711479293E-2</v>
      </c>
      <c r="BM565" s="18">
        <v>7.2087371552320173E-2</v>
      </c>
      <c r="BN565" s="18">
        <v>0.1254205053999245</v>
      </c>
      <c r="BO565" s="18">
        <v>9.2721950248255081E-2</v>
      </c>
      <c r="BP565" s="18">
        <v>0.1182974582318833</v>
      </c>
      <c r="BQ565" s="18">
        <v>0.1275939006511779</v>
      </c>
      <c r="BR565" s="18">
        <v>0.1990551411602535</v>
      </c>
      <c r="BS565" s="18">
        <v>0.1057837396281583</v>
      </c>
      <c r="BU565" s="18">
        <v>8.7162439571394579E-2</v>
      </c>
      <c r="BV565" s="18">
        <v>7.2749870083608281E-2</v>
      </c>
      <c r="BW565" s="18">
        <v>7.5300180784171986E-2</v>
      </c>
      <c r="BX565" s="18">
        <v>8.5647926659050438E-2</v>
      </c>
      <c r="BY565" s="18">
        <v>8.7809657168193556E-2</v>
      </c>
      <c r="BZ565" s="18">
        <v>9.8588512152379584E-2</v>
      </c>
      <c r="CA565" s="18">
        <v>0.1702014809130924</v>
      </c>
      <c r="CB565" s="18">
        <v>0.13590499301303849</v>
      </c>
      <c r="CC565" s="18">
        <v>0.16152797028346569</v>
      </c>
    </row>
    <row r="567" spans="2:81" ht="29" x14ac:dyDescent="0.35">
      <c r="B567" s="14" t="s">
        <v>183</v>
      </c>
    </row>
    <row r="568" spans="2:81" x14ac:dyDescent="0.35">
      <c r="B568" s="15" t="s">
        <v>17</v>
      </c>
    </row>
    <row r="569" spans="2:81" x14ac:dyDescent="0.35">
      <c r="B569" s="11" t="s">
        <v>95</v>
      </c>
      <c r="C569" s="16">
        <v>1906</v>
      </c>
      <c r="D569" s="16">
        <v>245</v>
      </c>
      <c r="E569" s="16">
        <v>322</v>
      </c>
      <c r="F569" s="16">
        <v>330</v>
      </c>
      <c r="G569" s="16">
        <v>336</v>
      </c>
      <c r="H569" s="16">
        <v>276</v>
      </c>
      <c r="I569" s="16">
        <v>397</v>
      </c>
      <c r="K569" s="16">
        <v>942</v>
      </c>
      <c r="L569" s="16">
        <v>959</v>
      </c>
      <c r="N569" s="16">
        <v>158</v>
      </c>
      <c r="O569" s="16">
        <v>63</v>
      </c>
      <c r="P569" s="16">
        <v>96</v>
      </c>
      <c r="Q569" s="16">
        <v>78</v>
      </c>
      <c r="R569" s="16">
        <v>211</v>
      </c>
      <c r="S569" s="16">
        <v>156</v>
      </c>
      <c r="T569" s="16">
        <v>138</v>
      </c>
      <c r="U569" s="16">
        <v>178</v>
      </c>
      <c r="V569" s="16">
        <v>270</v>
      </c>
      <c r="W569" s="16">
        <v>232</v>
      </c>
      <c r="X569" s="16">
        <v>160</v>
      </c>
      <c r="Y569" s="16">
        <v>166</v>
      </c>
      <c r="AA569" s="16">
        <v>527</v>
      </c>
      <c r="AB569" s="16">
        <v>481</v>
      </c>
      <c r="AC569" s="16">
        <v>429</v>
      </c>
      <c r="AD569" s="16">
        <v>463</v>
      </c>
      <c r="AF569" s="16">
        <v>27</v>
      </c>
      <c r="AG569" s="16">
        <v>98</v>
      </c>
      <c r="AH569" s="16">
        <v>113</v>
      </c>
      <c r="AI569" s="16">
        <v>112</v>
      </c>
      <c r="AJ569" s="16">
        <v>174</v>
      </c>
      <c r="AK569" s="16">
        <v>207</v>
      </c>
      <c r="AL569" s="16">
        <v>170</v>
      </c>
      <c r="AM569" s="16">
        <v>133</v>
      </c>
      <c r="AN569" s="16">
        <v>100</v>
      </c>
      <c r="AO569" s="16">
        <v>131</v>
      </c>
      <c r="AP569" s="16">
        <v>193</v>
      </c>
      <c r="AQ569" s="16">
        <v>93</v>
      </c>
      <c r="AR569" s="16">
        <v>79</v>
      </c>
      <c r="AS569" s="16">
        <v>47</v>
      </c>
      <c r="AT569" s="16">
        <v>48</v>
      </c>
      <c r="AU569" s="16">
        <v>122</v>
      </c>
      <c r="AV569" s="16">
        <v>59</v>
      </c>
      <c r="AX569" s="16">
        <v>1557</v>
      </c>
      <c r="AY569" s="16">
        <v>338</v>
      </c>
      <c r="BA569" s="16">
        <v>1221</v>
      </c>
      <c r="BB569" s="16">
        <v>685</v>
      </c>
      <c r="BD569" s="16">
        <v>474</v>
      </c>
      <c r="BE569" s="16">
        <v>416</v>
      </c>
      <c r="BF569" s="16">
        <v>224</v>
      </c>
      <c r="BG569" s="16">
        <v>439</v>
      </c>
      <c r="BH569" s="16">
        <v>242</v>
      </c>
      <c r="BI569" s="16">
        <v>51</v>
      </c>
      <c r="BJ569" s="16">
        <v>60</v>
      </c>
      <c r="BL569" s="16">
        <v>334</v>
      </c>
      <c r="BM569" s="16">
        <v>619</v>
      </c>
      <c r="BN569" s="16">
        <v>136</v>
      </c>
      <c r="BO569" s="16">
        <v>105</v>
      </c>
      <c r="BP569" s="16">
        <v>257</v>
      </c>
      <c r="BQ569" s="16">
        <v>42</v>
      </c>
      <c r="BR569" s="16">
        <v>49</v>
      </c>
      <c r="BS569" s="16">
        <v>364</v>
      </c>
      <c r="BU569" s="16">
        <v>279</v>
      </c>
      <c r="BV569" s="16">
        <v>479</v>
      </c>
      <c r="BW569" s="16">
        <v>122</v>
      </c>
      <c r="BX569" s="16">
        <v>151</v>
      </c>
      <c r="BY569" s="16">
        <v>421</v>
      </c>
      <c r="BZ569" s="16">
        <v>64</v>
      </c>
      <c r="CA569" s="16">
        <v>123</v>
      </c>
      <c r="CB569" s="16">
        <v>156</v>
      </c>
      <c r="CC569" s="16">
        <v>111</v>
      </c>
    </row>
    <row r="570" spans="2:81" x14ac:dyDescent="0.35">
      <c r="B570" s="12" t="s">
        <v>96</v>
      </c>
      <c r="C570" s="16">
        <v>1910</v>
      </c>
      <c r="D570" s="16">
        <v>202</v>
      </c>
      <c r="E570" s="16">
        <v>325</v>
      </c>
      <c r="F570" s="16">
        <v>324</v>
      </c>
      <c r="G570" s="16">
        <v>294</v>
      </c>
      <c r="H570" s="16">
        <v>309</v>
      </c>
      <c r="I570" s="16">
        <v>457</v>
      </c>
      <c r="K570" s="16">
        <v>921</v>
      </c>
      <c r="L570" s="16">
        <v>983</v>
      </c>
      <c r="N570" s="16">
        <v>157</v>
      </c>
      <c r="O570" s="16">
        <v>52</v>
      </c>
      <c r="P570" s="16">
        <v>89</v>
      </c>
      <c r="Q570" s="16">
        <v>77</v>
      </c>
      <c r="R570" s="16">
        <v>212</v>
      </c>
      <c r="S570" s="16">
        <v>155</v>
      </c>
      <c r="T570" s="16">
        <v>140</v>
      </c>
      <c r="U570" s="16">
        <v>167</v>
      </c>
      <c r="V570" s="16">
        <v>248</v>
      </c>
      <c r="W570" s="16">
        <v>264</v>
      </c>
      <c r="X570" s="16">
        <v>165</v>
      </c>
      <c r="Y570" s="16">
        <v>180</v>
      </c>
      <c r="AA570" s="16">
        <v>514</v>
      </c>
      <c r="AB570" s="16">
        <v>496</v>
      </c>
      <c r="AC570" s="16">
        <v>419</v>
      </c>
      <c r="AD570" s="16">
        <v>477</v>
      </c>
      <c r="AF570" s="16">
        <v>25</v>
      </c>
      <c r="AG570" s="16">
        <v>96</v>
      </c>
      <c r="AH570" s="16">
        <v>115</v>
      </c>
      <c r="AI570" s="16">
        <v>117</v>
      </c>
      <c r="AJ570" s="16">
        <v>175</v>
      </c>
      <c r="AK570" s="16">
        <v>213</v>
      </c>
      <c r="AL570" s="16">
        <v>169</v>
      </c>
      <c r="AM570" s="16">
        <v>134</v>
      </c>
      <c r="AN570" s="16">
        <v>99</v>
      </c>
      <c r="AO570" s="16">
        <v>131</v>
      </c>
      <c r="AP570" s="16">
        <v>193</v>
      </c>
      <c r="AQ570" s="16">
        <v>94</v>
      </c>
      <c r="AR570" s="16">
        <v>79</v>
      </c>
      <c r="AS570" s="16">
        <v>46</v>
      </c>
      <c r="AT570" s="16">
        <v>46</v>
      </c>
      <c r="AU570" s="16">
        <v>118</v>
      </c>
      <c r="AV570" s="16">
        <v>59</v>
      </c>
      <c r="AX570" s="16">
        <v>1583</v>
      </c>
      <c r="AY570" s="16">
        <v>316</v>
      </c>
      <c r="BA570" s="16">
        <v>1241</v>
      </c>
      <c r="BB570" s="16">
        <v>669</v>
      </c>
      <c r="BD570" s="16">
        <v>490</v>
      </c>
      <c r="BE570" s="16">
        <v>410</v>
      </c>
      <c r="BF570" s="16">
        <v>226</v>
      </c>
      <c r="BG570" s="16">
        <v>430</v>
      </c>
      <c r="BH570" s="16">
        <v>237</v>
      </c>
      <c r="BI570" s="16">
        <v>51</v>
      </c>
      <c r="BJ570" s="16">
        <v>65</v>
      </c>
      <c r="BL570" s="16">
        <v>349</v>
      </c>
      <c r="BM570" s="16">
        <v>614</v>
      </c>
      <c r="BN570" s="16">
        <v>143</v>
      </c>
      <c r="BO570" s="16">
        <v>101</v>
      </c>
      <c r="BP570" s="16">
        <v>257</v>
      </c>
      <c r="BQ570" s="16">
        <v>42</v>
      </c>
      <c r="BR570" s="16">
        <v>47</v>
      </c>
      <c r="BS570" s="16">
        <v>356</v>
      </c>
      <c r="BU570" s="16">
        <v>288</v>
      </c>
      <c r="BV570" s="16">
        <v>472</v>
      </c>
      <c r="BW570" s="16">
        <v>126</v>
      </c>
      <c r="BX570" s="16">
        <v>142</v>
      </c>
      <c r="BY570" s="16">
        <v>432</v>
      </c>
      <c r="BZ570" s="16">
        <v>64</v>
      </c>
      <c r="CA570" s="16">
        <v>123</v>
      </c>
      <c r="CB570" s="16">
        <v>159</v>
      </c>
      <c r="CC570" s="16">
        <v>106</v>
      </c>
    </row>
    <row r="571" spans="2:81" x14ac:dyDescent="0.35">
      <c r="B571" s="17" t="s">
        <v>184</v>
      </c>
      <c r="C571" s="18">
        <v>9.8758595732765714E-2</v>
      </c>
      <c r="D571" s="18">
        <v>0.1003014273994612</v>
      </c>
      <c r="E571" s="18">
        <v>0.1009991201325816</v>
      </c>
      <c r="F571" s="18">
        <v>9.2761750960964354E-2</v>
      </c>
      <c r="G571" s="18">
        <v>0.1008831322837275</v>
      </c>
      <c r="H571" s="18">
        <v>9.195026412962716E-2</v>
      </c>
      <c r="I571" s="18">
        <v>0.103973567885301</v>
      </c>
      <c r="K571" s="18">
        <v>0.10861627145183329</v>
      </c>
      <c r="L571" s="18">
        <v>8.9064596793616266E-2</v>
      </c>
      <c r="N571" s="18">
        <v>0.10460736009565311</v>
      </c>
      <c r="O571" s="18">
        <v>9.9638181946455046E-2</v>
      </c>
      <c r="P571" s="18">
        <v>6.0835138935238828E-2</v>
      </c>
      <c r="Q571" s="18">
        <v>0.10389352623167231</v>
      </c>
      <c r="R571" s="18">
        <v>0.12678429485970469</v>
      </c>
      <c r="S571" s="18">
        <v>9.2108280387467573E-2</v>
      </c>
      <c r="T571" s="18">
        <v>0.12510928213403311</v>
      </c>
      <c r="U571" s="18">
        <v>5.5859964721019173E-2</v>
      </c>
      <c r="V571" s="18">
        <v>0.12861051359882339</v>
      </c>
      <c r="W571" s="18">
        <v>8.4359501248827976E-2</v>
      </c>
      <c r="X571" s="18">
        <v>8.2740021427244612E-2</v>
      </c>
      <c r="Y571" s="18">
        <v>9.6654705688600476E-2</v>
      </c>
      <c r="AA571" s="18">
        <v>6.7050702317982935E-2</v>
      </c>
      <c r="AB571" s="18">
        <v>0.1069239729903335</v>
      </c>
      <c r="AC571" s="18">
        <v>0.1079009655162602</v>
      </c>
      <c r="AD571" s="18">
        <v>0.11573123899969499</v>
      </c>
      <c r="AF571" s="18">
        <v>3.9381946835576942E-2</v>
      </c>
      <c r="AG571" s="18">
        <v>0.1529791962418845</v>
      </c>
      <c r="AH571" s="18">
        <v>0.1652839879326776</v>
      </c>
      <c r="AI571" s="18">
        <v>9.6843997331930914E-2</v>
      </c>
      <c r="AJ571" s="18">
        <v>0.12396340465126621</v>
      </c>
      <c r="AK571" s="18">
        <v>9.2155008245581621E-2</v>
      </c>
      <c r="AL571" s="18">
        <v>6.7715312351217041E-2</v>
      </c>
      <c r="AM571" s="18">
        <v>8.7496474817580785E-2</v>
      </c>
      <c r="AN571" s="18">
        <v>8.9314834673701674E-2</v>
      </c>
      <c r="AO571" s="18">
        <v>8.412481864777531E-2</v>
      </c>
      <c r="AP571" s="18">
        <v>0.10672718647654809</v>
      </c>
      <c r="AQ571" s="18">
        <v>4.5741057016148327E-2</v>
      </c>
      <c r="AR571" s="18">
        <v>5.6744923915304772E-2</v>
      </c>
      <c r="AS571" s="18">
        <v>0.13642300852714881</v>
      </c>
      <c r="AT571" s="18">
        <v>5.8045517806454131E-2</v>
      </c>
      <c r="AU571" s="18">
        <v>8.1583881439752981E-2</v>
      </c>
      <c r="AV571" s="18">
        <v>0.17397989137850531</v>
      </c>
      <c r="AX571" s="18">
        <v>9.9533330940126646E-2</v>
      </c>
      <c r="AY571" s="18">
        <v>9.8141169919521015E-2</v>
      </c>
      <c r="BA571" s="18">
        <v>9.1412015722213219E-2</v>
      </c>
      <c r="BB571" s="18">
        <v>0.1123889788822407</v>
      </c>
      <c r="BD571" s="18">
        <v>9.9930559934387569E-2</v>
      </c>
      <c r="BE571" s="18">
        <v>0.10934675827125601</v>
      </c>
      <c r="BF571" s="18">
        <v>0.10541442921525181</v>
      </c>
      <c r="BG571" s="18">
        <v>8.9438705284285158E-2</v>
      </c>
      <c r="BH571" s="18">
        <v>0.1007328472434221</v>
      </c>
      <c r="BI571" s="18">
        <v>7.929669304422915E-2</v>
      </c>
      <c r="BJ571" s="18">
        <v>6.9571313474351415E-2</v>
      </c>
      <c r="BL571" s="18">
        <v>0.1166662975362083</v>
      </c>
      <c r="BM571" s="18">
        <v>8.9672834954551431E-2</v>
      </c>
      <c r="BN571" s="18">
        <v>5.1718831859414241E-2</v>
      </c>
      <c r="BO571" s="18">
        <v>0.12177174536097669</v>
      </c>
      <c r="BP571" s="18">
        <v>0.11153171767039879</v>
      </c>
      <c r="BQ571" s="18">
        <v>0.1437014299444794</v>
      </c>
      <c r="BR571" s="18">
        <v>0.1063779154141048</v>
      </c>
      <c r="BS571" s="18">
        <v>9.3668033068692383E-2</v>
      </c>
      <c r="BU571" s="18">
        <v>9.8480958828611437E-2</v>
      </c>
      <c r="BV571" s="18">
        <v>0.1004485355061558</v>
      </c>
      <c r="BW571" s="18">
        <v>9.1802384106505514E-2</v>
      </c>
      <c r="BX571" s="18">
        <v>8.7161504052230609E-2</v>
      </c>
      <c r="BY571" s="18">
        <v>0.1055710388691614</v>
      </c>
      <c r="BZ571" s="18">
        <v>9.4496320108585857E-2</v>
      </c>
      <c r="CA571" s="18">
        <v>0.11426612916529</v>
      </c>
      <c r="CB571" s="18">
        <v>9.3369942600531039E-2</v>
      </c>
      <c r="CC571" s="18">
        <v>8.0658097731646963E-2</v>
      </c>
    </row>
    <row r="572" spans="2:81" x14ac:dyDescent="0.35">
      <c r="B572" s="17" t="s">
        <v>185</v>
      </c>
      <c r="C572" s="18">
        <v>0.21606111157811511</v>
      </c>
      <c r="D572" s="18">
        <v>0.1521979668083773</v>
      </c>
      <c r="E572" s="18">
        <v>0.30022407774111259</v>
      </c>
      <c r="F572" s="18">
        <v>0.18335740696128691</v>
      </c>
      <c r="G572" s="18">
        <v>0.20547219187061239</v>
      </c>
      <c r="H572" s="18">
        <v>0.23060754435916719</v>
      </c>
      <c r="I572" s="18">
        <v>0.2046236996984114</v>
      </c>
      <c r="K572" s="18">
        <v>0.25451173639599273</v>
      </c>
      <c r="L572" s="18">
        <v>0.1811007226401769</v>
      </c>
      <c r="N572" s="18">
        <v>0.2472838843005371</v>
      </c>
      <c r="O572" s="18">
        <v>0.22215774861683579</v>
      </c>
      <c r="P572" s="18">
        <v>0.1336914452162713</v>
      </c>
      <c r="Q572" s="18">
        <v>0.14705709768211389</v>
      </c>
      <c r="R572" s="18">
        <v>0.2176161985002279</v>
      </c>
      <c r="S572" s="18">
        <v>0.2295407125274383</v>
      </c>
      <c r="T572" s="18">
        <v>0.21475661643745331</v>
      </c>
      <c r="U572" s="18">
        <v>0.22103649334887371</v>
      </c>
      <c r="V572" s="18">
        <v>0.26272053672391638</v>
      </c>
      <c r="W572" s="18">
        <v>0.1920081627917016</v>
      </c>
      <c r="X572" s="18">
        <v>0.20547774330684671</v>
      </c>
      <c r="Y572" s="18">
        <v>0.2209642025275747</v>
      </c>
      <c r="AA572" s="18">
        <v>0.27327727421060011</v>
      </c>
      <c r="AB572" s="18">
        <v>0.20796181196125099</v>
      </c>
      <c r="AC572" s="18">
        <v>0.17477371845543141</v>
      </c>
      <c r="AD572" s="18">
        <v>0.1996042897876143</v>
      </c>
      <c r="AF572" s="18">
        <v>0.1793756653241329</v>
      </c>
      <c r="AG572" s="18">
        <v>0.15985885515000731</v>
      </c>
      <c r="AH572" s="18">
        <v>0.17564656807819221</v>
      </c>
      <c r="AI572" s="18">
        <v>0.25949153556650162</v>
      </c>
      <c r="AJ572" s="18">
        <v>0.1679000526038083</v>
      </c>
      <c r="AK572" s="18">
        <v>0.19530580032003861</v>
      </c>
      <c r="AL572" s="18">
        <v>0.28949043683247139</v>
      </c>
      <c r="AM572" s="18">
        <v>0.21803291315992299</v>
      </c>
      <c r="AN572" s="18">
        <v>0.22204572350157831</v>
      </c>
      <c r="AO572" s="18">
        <v>0.21645259853896731</v>
      </c>
      <c r="AP572" s="18">
        <v>0.24995632245830321</v>
      </c>
      <c r="AQ572" s="18">
        <v>9.8732227574711354E-2</v>
      </c>
      <c r="AR572" s="18">
        <v>0.22286787282541951</v>
      </c>
      <c r="AS572" s="18">
        <v>0.1888966341447999</v>
      </c>
      <c r="AT572" s="18">
        <v>0.21337863600266721</v>
      </c>
      <c r="AU572" s="18">
        <v>0.33649151980932029</v>
      </c>
      <c r="AV572" s="18">
        <v>0.1563794035710627</v>
      </c>
      <c r="AX572" s="18">
        <v>0.2068324218174668</v>
      </c>
      <c r="AY572" s="18">
        <v>0.26394840020123922</v>
      </c>
      <c r="BA572" s="18">
        <v>0.22780260465512539</v>
      </c>
      <c r="BB572" s="18">
        <v>0.19427668274773729</v>
      </c>
      <c r="BD572" s="18">
        <v>0.1826681517067634</v>
      </c>
      <c r="BE572" s="18">
        <v>0.18416586218241851</v>
      </c>
      <c r="BF572" s="18">
        <v>0.19073543607730559</v>
      </c>
      <c r="BG572" s="18">
        <v>0.24090908986160739</v>
      </c>
      <c r="BH572" s="18">
        <v>0.26519381640017758</v>
      </c>
      <c r="BI572" s="18">
        <v>0.37584870016361671</v>
      </c>
      <c r="BJ572" s="18">
        <v>0.28815019759931582</v>
      </c>
      <c r="BL572" s="18">
        <v>0.20321558698967551</v>
      </c>
      <c r="BM572" s="18">
        <v>0.26991815175892742</v>
      </c>
      <c r="BN572" s="18">
        <v>0.23859499860951799</v>
      </c>
      <c r="BO572" s="18">
        <v>0.1336209388184629</v>
      </c>
      <c r="BP572" s="18">
        <v>0.2012697429951458</v>
      </c>
      <c r="BQ572" s="18">
        <v>0.26403291516523558</v>
      </c>
      <c r="BR572" s="18">
        <v>8.9675593858554184E-2</v>
      </c>
      <c r="BS572" s="18">
        <v>0.17199187613414019</v>
      </c>
      <c r="BU572" s="18">
        <v>0.22988668107249269</v>
      </c>
      <c r="BV572" s="18">
        <v>0.26885501054328381</v>
      </c>
      <c r="BW572" s="18">
        <v>0.19104203707007611</v>
      </c>
      <c r="BX572" s="18">
        <v>0.14239040584910331</v>
      </c>
      <c r="BY572" s="18">
        <v>0.20726578709044879</v>
      </c>
      <c r="BZ572" s="18">
        <v>0.26476557055105798</v>
      </c>
      <c r="CA572" s="18">
        <v>0.1385230079206291</v>
      </c>
      <c r="CB572" s="18">
        <v>0.21678384585379701</v>
      </c>
      <c r="CC572" s="18">
        <v>0.1672592755909014</v>
      </c>
    </row>
    <row r="573" spans="2:81" x14ac:dyDescent="0.35">
      <c r="B573" s="17" t="s">
        <v>186</v>
      </c>
      <c r="C573" s="18">
        <v>0.24833837768792691</v>
      </c>
      <c r="D573" s="18">
        <v>0.27425114253859328</v>
      </c>
      <c r="E573" s="18">
        <v>0.25950916440327643</v>
      </c>
      <c r="F573" s="18">
        <v>0.25403381907132527</v>
      </c>
      <c r="G573" s="18">
        <v>0.2438813387286472</v>
      </c>
      <c r="H573" s="18">
        <v>0.23124407973670741</v>
      </c>
      <c r="I573" s="18">
        <v>0.2393287979356731</v>
      </c>
      <c r="K573" s="18">
        <v>0.24038604241667039</v>
      </c>
      <c r="L573" s="18">
        <v>0.25494180580115022</v>
      </c>
      <c r="N573" s="18">
        <v>0.2375326682934526</v>
      </c>
      <c r="O573" s="18">
        <v>0.25672581856967092</v>
      </c>
      <c r="P573" s="18">
        <v>0.2069894319344435</v>
      </c>
      <c r="Q573" s="18">
        <v>0.20483022351982921</v>
      </c>
      <c r="R573" s="18">
        <v>0.24341961317602689</v>
      </c>
      <c r="S573" s="18">
        <v>0.26843676977936448</v>
      </c>
      <c r="T573" s="18">
        <v>0.19408516245964591</v>
      </c>
      <c r="U573" s="18">
        <v>0.31537843962036372</v>
      </c>
      <c r="V573" s="18">
        <v>0.28550409218308159</v>
      </c>
      <c r="W573" s="18">
        <v>0.25735117313799211</v>
      </c>
      <c r="X573" s="18">
        <v>0.224212359357918</v>
      </c>
      <c r="Y573" s="18">
        <v>0.22057206809649629</v>
      </c>
      <c r="AA573" s="18">
        <v>0.25494992274458173</v>
      </c>
      <c r="AB573" s="18">
        <v>0.24703794337495091</v>
      </c>
      <c r="AC573" s="18">
        <v>0.28393060935809528</v>
      </c>
      <c r="AD573" s="18">
        <v>0.21214385592239901</v>
      </c>
      <c r="AF573" s="18">
        <v>0.30364416302316038</v>
      </c>
      <c r="AG573" s="18">
        <v>0.26796381751668641</v>
      </c>
      <c r="AH573" s="18">
        <v>0.22965520367201159</v>
      </c>
      <c r="AI573" s="18">
        <v>0.1727814271632403</v>
      </c>
      <c r="AJ573" s="18">
        <v>0.23461170535916059</v>
      </c>
      <c r="AK573" s="18">
        <v>0.25973041004184072</v>
      </c>
      <c r="AL573" s="18">
        <v>0.26033930020181789</v>
      </c>
      <c r="AM573" s="18">
        <v>0.25693020108419168</v>
      </c>
      <c r="AN573" s="18">
        <v>0.21127140264938971</v>
      </c>
      <c r="AO573" s="18">
        <v>0.31054686073127941</v>
      </c>
      <c r="AP573" s="18">
        <v>0.2101118250488167</v>
      </c>
      <c r="AQ573" s="18">
        <v>0.34967475778680379</v>
      </c>
      <c r="AR573" s="18">
        <v>0.2460243513197522</v>
      </c>
      <c r="AS573" s="18">
        <v>0.31127898300162221</v>
      </c>
      <c r="AT573" s="18">
        <v>0.41145954891830738</v>
      </c>
      <c r="AU573" s="18">
        <v>0.1927277418278952</v>
      </c>
      <c r="AV573" s="18">
        <v>0.15081628111931439</v>
      </c>
      <c r="AX573" s="18">
        <v>0.24430896371992941</v>
      </c>
      <c r="AY573" s="18">
        <v>0.27334625627125492</v>
      </c>
      <c r="BA573" s="18">
        <v>0.26430799944768563</v>
      </c>
      <c r="BB573" s="18">
        <v>0.21870934444728371</v>
      </c>
      <c r="BD573" s="18">
        <v>0.23038341564351911</v>
      </c>
      <c r="BE573" s="18">
        <v>0.23075985073092589</v>
      </c>
      <c r="BF573" s="18">
        <v>0.2603293080227026</v>
      </c>
      <c r="BG573" s="18">
        <v>0.27521125054397222</v>
      </c>
      <c r="BH573" s="18">
        <v>0.29487712355823531</v>
      </c>
      <c r="BI573" s="18">
        <v>0.15801879460309551</v>
      </c>
      <c r="BJ573" s="18">
        <v>0.17571904780399539</v>
      </c>
      <c r="BL573" s="18">
        <v>0.24562215650053909</v>
      </c>
      <c r="BM573" s="18">
        <v>0.28779488337335513</v>
      </c>
      <c r="BN573" s="18">
        <v>0.26103429084255197</v>
      </c>
      <c r="BO573" s="18">
        <v>0.22571202116746891</v>
      </c>
      <c r="BP573" s="18">
        <v>0.2485415655989926</v>
      </c>
      <c r="BQ573" s="18">
        <v>0.26614074306557128</v>
      </c>
      <c r="BR573" s="18">
        <v>0.1471086830098568</v>
      </c>
      <c r="BS573" s="18">
        <v>0.19545802464084719</v>
      </c>
      <c r="BU573" s="18">
        <v>0.26926628268272351</v>
      </c>
      <c r="BV573" s="18">
        <v>0.26831087737940112</v>
      </c>
      <c r="BW573" s="18">
        <v>0.25788256501825568</v>
      </c>
      <c r="BX573" s="18">
        <v>0.27152194784829697</v>
      </c>
      <c r="BY573" s="18">
        <v>0.26383220382622408</v>
      </c>
      <c r="BZ573" s="18">
        <v>0.2254286124921846</v>
      </c>
      <c r="CA573" s="18">
        <v>0.1232424721418813</v>
      </c>
      <c r="CB573" s="18">
        <v>0.15255580880371139</v>
      </c>
      <c r="CC573" s="18">
        <v>0.29934787568174209</v>
      </c>
    </row>
    <row r="574" spans="2:81" x14ac:dyDescent="0.35">
      <c r="B574" s="17" t="s">
        <v>187</v>
      </c>
      <c r="C574" s="18">
        <v>0.20460243197621761</v>
      </c>
      <c r="D574" s="18">
        <v>0.29947597627243472</v>
      </c>
      <c r="E574" s="18">
        <v>0.18515225009568961</v>
      </c>
      <c r="F574" s="18">
        <v>0.23564163759078161</v>
      </c>
      <c r="G574" s="18">
        <v>0.21986852833706411</v>
      </c>
      <c r="H574" s="18">
        <v>0.17721453870991241</v>
      </c>
      <c r="I574" s="18">
        <v>0.16317472615225659</v>
      </c>
      <c r="K574" s="18">
        <v>0.19501264394484871</v>
      </c>
      <c r="L574" s="18">
        <v>0.21357028430905931</v>
      </c>
      <c r="N574" s="18">
        <v>0.2040301776712076</v>
      </c>
      <c r="O574" s="18">
        <v>0.17416670549327901</v>
      </c>
      <c r="P574" s="18">
        <v>0.28525528717573162</v>
      </c>
      <c r="Q574" s="18">
        <v>0.31856845060514177</v>
      </c>
      <c r="R574" s="18">
        <v>0.1917722994222629</v>
      </c>
      <c r="S574" s="18">
        <v>0.1940033270887373</v>
      </c>
      <c r="T574" s="18">
        <v>0.24174542940830909</v>
      </c>
      <c r="U574" s="18">
        <v>0.20899624533069311</v>
      </c>
      <c r="V574" s="18">
        <v>0.17786335956577229</v>
      </c>
      <c r="W574" s="18">
        <v>0.2045844716254383</v>
      </c>
      <c r="X574" s="18">
        <v>0.1822657329928247</v>
      </c>
      <c r="Y574" s="18">
        <v>0.17387900756700941</v>
      </c>
      <c r="AA574" s="18">
        <v>0.21547864662239569</v>
      </c>
      <c r="AB574" s="18">
        <v>0.18077183575977729</v>
      </c>
      <c r="AC574" s="18">
        <v>0.23028284418871481</v>
      </c>
      <c r="AD574" s="18">
        <v>0.19267068347410549</v>
      </c>
      <c r="AF574" s="18">
        <v>0.13354027281874389</v>
      </c>
      <c r="AG574" s="18">
        <v>0.14702210898334819</v>
      </c>
      <c r="AH574" s="18">
        <v>0.14806244582888681</v>
      </c>
      <c r="AI574" s="18">
        <v>0.1865158719776234</v>
      </c>
      <c r="AJ574" s="18">
        <v>0.2644125407892623</v>
      </c>
      <c r="AK574" s="18">
        <v>0.1945642211823804</v>
      </c>
      <c r="AL574" s="18">
        <v>0.20455007308207629</v>
      </c>
      <c r="AM574" s="18">
        <v>0.24878456455505579</v>
      </c>
      <c r="AN574" s="18">
        <v>0.2095122416781493</v>
      </c>
      <c r="AO574" s="18">
        <v>0.16170012834388839</v>
      </c>
      <c r="AP574" s="18">
        <v>0.1857427577735741</v>
      </c>
      <c r="AQ574" s="18">
        <v>0.2978429854878501</v>
      </c>
      <c r="AR574" s="18">
        <v>0.2732073575618208</v>
      </c>
      <c r="AS574" s="18">
        <v>0.257775284945856</v>
      </c>
      <c r="AT574" s="18">
        <v>0.20125884516769349</v>
      </c>
      <c r="AU574" s="18">
        <v>0.17485331073641561</v>
      </c>
      <c r="AV574" s="18">
        <v>0.16269301017654911</v>
      </c>
      <c r="AX574" s="18">
        <v>0.1991953745430291</v>
      </c>
      <c r="AY574" s="18">
        <v>0.22873273885020909</v>
      </c>
      <c r="BA574" s="18">
        <v>0.21003168700425079</v>
      </c>
      <c r="BB574" s="18">
        <v>0.19452933318167531</v>
      </c>
      <c r="BD574" s="18">
        <v>0.21993891321890779</v>
      </c>
      <c r="BE574" s="18">
        <v>0.21108044723448061</v>
      </c>
      <c r="BF574" s="18">
        <v>0.2015714190760283</v>
      </c>
      <c r="BG574" s="18">
        <v>0.20705363849516639</v>
      </c>
      <c r="BH574" s="18">
        <v>0.17396127975875569</v>
      </c>
      <c r="BI574" s="18">
        <v>0.210616076712731</v>
      </c>
      <c r="BJ574" s="18">
        <v>0.14920558390492819</v>
      </c>
      <c r="BL574" s="18">
        <v>0.18725302402896651</v>
      </c>
      <c r="BM574" s="18">
        <v>0.18958863147287741</v>
      </c>
      <c r="BN574" s="18">
        <v>0.19562985260181809</v>
      </c>
      <c r="BO574" s="18">
        <v>0.27018714767327467</v>
      </c>
      <c r="BP574" s="18">
        <v>0.2033951701014399</v>
      </c>
      <c r="BQ574" s="18">
        <v>0.19052214600147591</v>
      </c>
      <c r="BR574" s="18">
        <v>0.25136263458412028</v>
      </c>
      <c r="BS574" s="18">
        <v>0.22880887264370989</v>
      </c>
      <c r="BU574" s="18">
        <v>0.159650319386027</v>
      </c>
      <c r="BV574" s="18">
        <v>0.19360093320519081</v>
      </c>
      <c r="BW574" s="18">
        <v>0.22934675599626969</v>
      </c>
      <c r="BX574" s="18">
        <v>0.25149764910865602</v>
      </c>
      <c r="BY574" s="18">
        <v>0.2230268933451143</v>
      </c>
      <c r="BZ574" s="18">
        <v>0.21825125861611999</v>
      </c>
      <c r="CA574" s="18">
        <v>0.2026858932420873</v>
      </c>
      <c r="CB574" s="18">
        <v>0.18155950987975</v>
      </c>
      <c r="CC574" s="18">
        <v>0.2368325196789218</v>
      </c>
    </row>
    <row r="575" spans="2:81" x14ac:dyDescent="0.35">
      <c r="B575" s="17" t="s">
        <v>188</v>
      </c>
      <c r="C575" s="18">
        <v>8.6244435801812083E-2</v>
      </c>
      <c r="D575" s="18">
        <v>7.169612872715446E-2</v>
      </c>
      <c r="E575" s="18">
        <v>6.6482877914267199E-2</v>
      </c>
      <c r="F575" s="18">
        <v>8.8995753006657116E-2</v>
      </c>
      <c r="G575" s="18">
        <v>7.1821556775343229E-2</v>
      </c>
      <c r="H575" s="18">
        <v>9.7848663295670268E-2</v>
      </c>
      <c r="I575" s="18">
        <v>0.10620802783345561</v>
      </c>
      <c r="K575" s="18">
        <v>8.1129999395688546E-2</v>
      </c>
      <c r="L575" s="18">
        <v>9.1462783265426437E-2</v>
      </c>
      <c r="N575" s="18">
        <v>0.11107857756405309</v>
      </c>
      <c r="O575" s="18">
        <v>8.5347432123507205E-2</v>
      </c>
      <c r="P575" s="18">
        <v>0.12720122724623409</v>
      </c>
      <c r="Q575" s="18">
        <v>8.1358348480756792E-2</v>
      </c>
      <c r="R575" s="18">
        <v>0.11835064167897449</v>
      </c>
      <c r="S575" s="18">
        <v>7.0773856906332644E-2</v>
      </c>
      <c r="T575" s="18">
        <v>5.3625888941904391E-2</v>
      </c>
      <c r="U575" s="18">
        <v>8.1208814424815298E-2</v>
      </c>
      <c r="V575" s="18">
        <v>4.7109723981692483E-2</v>
      </c>
      <c r="W575" s="18">
        <v>7.7149486364117961E-2</v>
      </c>
      <c r="X575" s="18">
        <v>0.13005501802687019</v>
      </c>
      <c r="Y575" s="18">
        <v>7.9330016767897221E-2</v>
      </c>
      <c r="AA575" s="18">
        <v>8.3733522265114033E-2</v>
      </c>
      <c r="AB575" s="18">
        <v>9.7983121961943559E-2</v>
      </c>
      <c r="AC575" s="18">
        <v>7.1820060595642068E-2</v>
      </c>
      <c r="AD575" s="18">
        <v>9.0066705136417222E-2</v>
      </c>
      <c r="AF575" s="18">
        <v>0.1158027004922197</v>
      </c>
      <c r="AG575" s="18">
        <v>9.8260075889408965E-2</v>
      </c>
      <c r="AH575" s="18">
        <v>7.2367928171404847E-2</v>
      </c>
      <c r="AI575" s="18">
        <v>9.8908235572536363E-2</v>
      </c>
      <c r="AJ575" s="18">
        <v>5.0088288520724562E-2</v>
      </c>
      <c r="AK575" s="18">
        <v>7.021606577151987E-2</v>
      </c>
      <c r="AL575" s="18">
        <v>5.7213982512131667E-2</v>
      </c>
      <c r="AM575" s="18">
        <v>9.5854880648260546E-2</v>
      </c>
      <c r="AN575" s="18">
        <v>0.1186847771199693</v>
      </c>
      <c r="AO575" s="18">
        <v>0.1216535183532203</v>
      </c>
      <c r="AP575" s="18">
        <v>0.1022772420076393</v>
      </c>
      <c r="AQ575" s="18">
        <v>8.750940820364661E-2</v>
      </c>
      <c r="AR575" s="18">
        <v>8.1114641897385278E-2</v>
      </c>
      <c r="AS575" s="18">
        <v>4.2942358683498917E-2</v>
      </c>
      <c r="AT575" s="18">
        <v>7.0743058085498869E-2</v>
      </c>
      <c r="AU575" s="18">
        <v>8.6311204088329013E-2</v>
      </c>
      <c r="AV575" s="18">
        <v>0.1472941949518716</v>
      </c>
      <c r="AX575" s="18">
        <v>9.2472034120337679E-2</v>
      </c>
      <c r="AY575" s="18">
        <v>5.1684693628620583E-2</v>
      </c>
      <c r="BA575" s="18">
        <v>8.7369819682733899E-2</v>
      </c>
      <c r="BB575" s="18">
        <v>8.4156469228906849E-2</v>
      </c>
      <c r="BD575" s="18">
        <v>0.103804149572188</v>
      </c>
      <c r="BE575" s="18">
        <v>7.8346616512755304E-2</v>
      </c>
      <c r="BF575" s="18">
        <v>0.11402819347616371</v>
      </c>
      <c r="BG575" s="18">
        <v>7.0629905056842385E-2</v>
      </c>
      <c r="BH575" s="18">
        <v>6.8852993520214192E-2</v>
      </c>
      <c r="BI575" s="18">
        <v>0.11401938868973251</v>
      </c>
      <c r="BJ575" s="18">
        <v>5.1889761160724912E-2</v>
      </c>
      <c r="BL575" s="18">
        <v>0.11822275511325191</v>
      </c>
      <c r="BM575" s="18">
        <v>6.1974623668517387E-2</v>
      </c>
      <c r="BN575" s="18">
        <v>0.13859913511464589</v>
      </c>
      <c r="BO575" s="18">
        <v>7.5778126899557915E-2</v>
      </c>
      <c r="BP575" s="18">
        <v>8.8662649897163312E-2</v>
      </c>
      <c r="BQ575" s="18">
        <v>4.6407454206547287E-2</v>
      </c>
      <c r="BR575" s="18">
        <v>8.2383884254021392E-2</v>
      </c>
      <c r="BS575" s="18">
        <v>8.2129476522952563E-2</v>
      </c>
      <c r="BU575" s="18">
        <v>0.1029555693689399</v>
      </c>
      <c r="BV575" s="18">
        <v>5.8550782338249278E-2</v>
      </c>
      <c r="BW575" s="18">
        <v>0.11525008086743831</v>
      </c>
      <c r="BX575" s="18">
        <v>9.8406365436656942E-2</v>
      </c>
      <c r="BY575" s="18">
        <v>6.8548691322481689E-2</v>
      </c>
      <c r="BZ575" s="18">
        <v>8.6029693990557307E-2</v>
      </c>
      <c r="CA575" s="18">
        <v>0.1210593817299264</v>
      </c>
      <c r="CB575" s="18">
        <v>0.1410061363053588</v>
      </c>
      <c r="CC575" s="18">
        <v>6.305839149996377E-2</v>
      </c>
    </row>
    <row r="576" spans="2:81" x14ac:dyDescent="0.35">
      <c r="B576" s="17" t="s">
        <v>189</v>
      </c>
      <c r="C576" s="18">
        <v>0.1094878158621677</v>
      </c>
      <c r="D576" s="18">
        <v>5.7666723803496862E-2</v>
      </c>
      <c r="E576" s="18">
        <v>6.667176066467112E-2</v>
      </c>
      <c r="F576" s="18">
        <v>9.3777360722092098E-2</v>
      </c>
      <c r="G576" s="18">
        <v>0.124074517414694</v>
      </c>
      <c r="H576" s="18">
        <v>0.1383198926602843</v>
      </c>
      <c r="I576" s="18">
        <v>0.14509822262772459</v>
      </c>
      <c r="K576" s="18">
        <v>8.4260557034134875E-2</v>
      </c>
      <c r="L576" s="18">
        <v>0.1336666023688533</v>
      </c>
      <c r="N576" s="18">
        <v>9.5467332075096417E-2</v>
      </c>
      <c r="O576" s="18">
        <v>0.16196411325025209</v>
      </c>
      <c r="P576" s="18">
        <v>0.14645790410703519</v>
      </c>
      <c r="Q576" s="18">
        <v>9.8615493182768577E-2</v>
      </c>
      <c r="R576" s="18">
        <v>5.8941721409463237E-2</v>
      </c>
      <c r="S576" s="18">
        <v>0.1003618139365391</v>
      </c>
      <c r="T576" s="18">
        <v>0.14427606704000259</v>
      </c>
      <c r="U576" s="18">
        <v>7.6309170104665369E-2</v>
      </c>
      <c r="V576" s="18">
        <v>7.2648959381968956E-2</v>
      </c>
      <c r="W576" s="18">
        <v>0.12417912305245669</v>
      </c>
      <c r="X576" s="18">
        <v>0.13265864361663299</v>
      </c>
      <c r="Y576" s="18">
        <v>0.17201241849795401</v>
      </c>
      <c r="AA576" s="18">
        <v>8.261599138902187E-2</v>
      </c>
      <c r="AB576" s="18">
        <v>0.116588920350935</v>
      </c>
      <c r="AC576" s="18">
        <v>0.112131840964211</v>
      </c>
      <c r="AD576" s="18">
        <v>0.12956575814936611</v>
      </c>
      <c r="AF576" s="18">
        <v>3.5193957097596158E-2</v>
      </c>
      <c r="AG576" s="18">
        <v>0.1142108546501561</v>
      </c>
      <c r="AH576" s="18">
        <v>0.1863772600428571</v>
      </c>
      <c r="AI576" s="18">
        <v>0.1192894031799611</v>
      </c>
      <c r="AJ576" s="18">
        <v>0.1134298265851575</v>
      </c>
      <c r="AK576" s="18">
        <v>0.13523931980382581</v>
      </c>
      <c r="AL576" s="18">
        <v>0.10161823624035859</v>
      </c>
      <c r="AM576" s="18">
        <v>8.539621358179536E-2</v>
      </c>
      <c r="AN576" s="18">
        <v>0.13081471097739519</v>
      </c>
      <c r="AO576" s="18">
        <v>7.2684965572315949E-2</v>
      </c>
      <c r="AP576" s="18">
        <v>0.1056683851749272</v>
      </c>
      <c r="AQ576" s="18">
        <v>0.1102201372650185</v>
      </c>
      <c r="AR576" s="18">
        <v>9.4679553310181006E-2</v>
      </c>
      <c r="AS576" s="18">
        <v>4.0461427981360681E-2</v>
      </c>
      <c r="AT576" s="18">
        <v>4.5114394019378869E-2</v>
      </c>
      <c r="AU576" s="18">
        <v>9.6915873930219679E-2</v>
      </c>
      <c r="AV576" s="18">
        <v>0.14210844494092159</v>
      </c>
      <c r="AX576" s="18">
        <v>0.11754907743967059</v>
      </c>
      <c r="AY576" s="18">
        <v>6.7120850542928254E-2</v>
      </c>
      <c r="BA576" s="18">
        <v>9.1616206899690217E-2</v>
      </c>
      <c r="BB576" s="18">
        <v>0.1426456767043911</v>
      </c>
      <c r="BD576" s="18">
        <v>0.1222252623168016</v>
      </c>
      <c r="BE576" s="18">
        <v>0.14178130680435791</v>
      </c>
      <c r="BF576" s="18">
        <v>9.2346439456141835E-2</v>
      </c>
      <c r="BG576" s="18">
        <v>9.024064043466401E-2</v>
      </c>
      <c r="BH576" s="18">
        <v>7.9967725716641708E-2</v>
      </c>
      <c r="BI576" s="18">
        <v>2.3452446766638681E-2</v>
      </c>
      <c r="BJ576" s="18">
        <v>0.17244568157889811</v>
      </c>
      <c r="BL576" s="18">
        <v>9.6554372462976823E-2</v>
      </c>
      <c r="BM576" s="18">
        <v>8.2905860603793416E-2</v>
      </c>
      <c r="BN576" s="18">
        <v>9.2448652580572013E-2</v>
      </c>
      <c r="BO576" s="18">
        <v>0.1431150829949977</v>
      </c>
      <c r="BP576" s="18">
        <v>0.1261086761266407</v>
      </c>
      <c r="BQ576" s="18">
        <v>8.9195311616690601E-2</v>
      </c>
      <c r="BR576" s="18">
        <v>0.1387679188182733</v>
      </c>
      <c r="BS576" s="18">
        <v>0.15182827420769321</v>
      </c>
      <c r="BU576" s="18">
        <v>0.1098558216817664</v>
      </c>
      <c r="BV576" s="18">
        <v>8.8435334100389007E-2</v>
      </c>
      <c r="BW576" s="18">
        <v>8.9813688543492559E-2</v>
      </c>
      <c r="BX576" s="18">
        <v>0.1239342313138468</v>
      </c>
      <c r="BY576" s="18">
        <v>0.10356242441596041</v>
      </c>
      <c r="BZ576" s="18">
        <v>0.1110285442414941</v>
      </c>
      <c r="CA576" s="18">
        <v>0.14306361566386169</v>
      </c>
      <c r="CB576" s="18">
        <v>0.14036857777441131</v>
      </c>
      <c r="CC576" s="18">
        <v>0.1445224414871977</v>
      </c>
    </row>
    <row r="577" spans="2:81" x14ac:dyDescent="0.35">
      <c r="B577" s="17" t="s">
        <v>190</v>
      </c>
      <c r="C577" s="18">
        <v>2.2495830364723541E-2</v>
      </c>
      <c r="D577" s="18">
        <v>8.0540456512677924E-3</v>
      </c>
      <c r="E577" s="18">
        <v>5.816430382583478E-3</v>
      </c>
      <c r="F577" s="18">
        <v>2.9346978896235072E-2</v>
      </c>
      <c r="G577" s="18">
        <v>2.7804548441403891E-2</v>
      </c>
      <c r="H577" s="18">
        <v>2.6104750734872739E-2</v>
      </c>
      <c r="I577" s="18">
        <v>3.0024389610784349E-2</v>
      </c>
      <c r="K577" s="18">
        <v>2.2277686657534049E-2</v>
      </c>
      <c r="L577" s="18">
        <v>2.1919232739347622E-2</v>
      </c>
      <c r="N577" s="18">
        <v>0</v>
      </c>
      <c r="O577" s="18">
        <v>0</v>
      </c>
      <c r="P577" s="18">
        <v>3.1712590926655987E-2</v>
      </c>
      <c r="Q577" s="18">
        <v>1.0920967818880989E-2</v>
      </c>
      <c r="R577" s="18">
        <v>1.450294454420247E-2</v>
      </c>
      <c r="S577" s="18">
        <v>1.97034717173982E-2</v>
      </c>
      <c r="T577" s="18">
        <v>5.5191079087070624E-3</v>
      </c>
      <c r="U577" s="18">
        <v>3.4221984801350698E-2</v>
      </c>
      <c r="V577" s="18">
        <v>1.229080229788398E-2</v>
      </c>
      <c r="W577" s="18">
        <v>5.2349103267435068E-2</v>
      </c>
      <c r="X577" s="18">
        <v>2.5091820958668461E-2</v>
      </c>
      <c r="Y577" s="18">
        <v>3.104928760562729E-2</v>
      </c>
      <c r="AA577" s="18">
        <v>1.556159060128859E-2</v>
      </c>
      <c r="AB577" s="18">
        <v>2.896861405049949E-2</v>
      </c>
      <c r="AC577" s="18">
        <v>1.442798627892453E-2</v>
      </c>
      <c r="AD577" s="18">
        <v>3.0494352132216171E-2</v>
      </c>
      <c r="AF577" s="18">
        <v>8.5545724175656118E-2</v>
      </c>
      <c r="AG577" s="18">
        <v>9.7465069171407681E-3</v>
      </c>
      <c r="AH577" s="18">
        <v>1.5916351251197901E-2</v>
      </c>
      <c r="AI577" s="18">
        <v>5.7642130709005167E-2</v>
      </c>
      <c r="AJ577" s="18">
        <v>3.4571370181068713E-2</v>
      </c>
      <c r="AK577" s="18">
        <v>3.2452736712722183E-2</v>
      </c>
      <c r="AL577" s="18">
        <v>1.323633438988718E-2</v>
      </c>
      <c r="AM577" s="18">
        <v>7.5047521531928793E-3</v>
      </c>
      <c r="AN577" s="18">
        <v>1.0194558021917609E-2</v>
      </c>
      <c r="AO577" s="18">
        <v>1.7578648295247572E-2</v>
      </c>
      <c r="AP577" s="18">
        <v>2.8574689046412791E-2</v>
      </c>
      <c r="AQ577" s="18">
        <v>1.02794266658213E-2</v>
      </c>
      <c r="AR577" s="18">
        <v>1.239245143797019E-2</v>
      </c>
      <c r="AS577" s="18">
        <v>2.2222302715713571E-2</v>
      </c>
      <c r="AT577" s="18">
        <v>0</v>
      </c>
      <c r="AU577" s="18">
        <v>9.6026400093863467E-3</v>
      </c>
      <c r="AV577" s="18">
        <v>3.6720731191137612E-2</v>
      </c>
      <c r="AX577" s="18">
        <v>2.604952416608464E-2</v>
      </c>
      <c r="AY577" s="18">
        <v>5.4639282227020606E-3</v>
      </c>
      <c r="BA577" s="18">
        <v>1.9400613590629091E-2</v>
      </c>
      <c r="BB577" s="18">
        <v>2.823850117222711E-2</v>
      </c>
      <c r="BD577" s="18">
        <v>2.2706410794502911E-2</v>
      </c>
      <c r="BE577" s="18">
        <v>2.9803265018493091E-2</v>
      </c>
      <c r="BF577" s="18">
        <v>2.7136851069544891E-2</v>
      </c>
      <c r="BG577" s="18">
        <v>1.9650829457181999E-2</v>
      </c>
      <c r="BH577" s="18">
        <v>1.2393528996521481E-2</v>
      </c>
      <c r="BI577" s="18">
        <v>1.7171357766796298E-2</v>
      </c>
      <c r="BJ577" s="18">
        <v>1.8546288935756879E-2</v>
      </c>
      <c r="BL577" s="18">
        <v>2.313913003528676E-2</v>
      </c>
      <c r="BM577" s="18">
        <v>1.5151852304401711E-2</v>
      </c>
      <c r="BN577" s="18">
        <v>2.1974238391479689E-2</v>
      </c>
      <c r="BO577" s="18">
        <v>2.9814937085261291E-2</v>
      </c>
      <c r="BP577" s="18">
        <v>1.583800025890416E-2</v>
      </c>
      <c r="BQ577" s="18">
        <v>0</v>
      </c>
      <c r="BR577" s="18">
        <v>5.7890786152671098E-2</v>
      </c>
      <c r="BS577" s="18">
        <v>3.5421587876191242E-2</v>
      </c>
      <c r="BU577" s="18">
        <v>2.2366192377356021E-2</v>
      </c>
      <c r="BV577" s="18">
        <v>1.1423137841089521E-2</v>
      </c>
      <c r="BW577" s="18">
        <v>2.4862488397961988E-2</v>
      </c>
      <c r="BX577" s="18">
        <v>2.0153976149928809E-2</v>
      </c>
      <c r="BY577" s="18">
        <v>2.5417903666901921E-2</v>
      </c>
      <c r="BZ577" s="18">
        <v>0</v>
      </c>
      <c r="CA577" s="18">
        <v>6.8571280164300405E-2</v>
      </c>
      <c r="CB577" s="18">
        <v>3.070435947753665E-2</v>
      </c>
      <c r="CC577" s="18">
        <v>8.3213983296262541E-3</v>
      </c>
    </row>
    <row r="578" spans="2:81" x14ac:dyDescent="0.35">
      <c r="B578" s="17" t="s">
        <v>151</v>
      </c>
      <c r="C578" s="18">
        <v>1.40114009962713E-2</v>
      </c>
      <c r="D578" s="18">
        <v>3.6356588799214197E-2</v>
      </c>
      <c r="E578" s="18">
        <v>1.514431866581803E-2</v>
      </c>
      <c r="F578" s="18">
        <v>2.2085292790657619E-2</v>
      </c>
      <c r="G578" s="18">
        <v>6.1941861485077781E-3</v>
      </c>
      <c r="H578" s="18">
        <v>6.7102663737584134E-3</v>
      </c>
      <c r="I578" s="18">
        <v>7.5685682563933461E-3</v>
      </c>
      <c r="K578" s="18">
        <v>1.380506270329734E-2</v>
      </c>
      <c r="L578" s="18">
        <v>1.427397208236997E-2</v>
      </c>
      <c r="N578" s="18">
        <v>0</v>
      </c>
      <c r="O578" s="18">
        <v>0</v>
      </c>
      <c r="P578" s="18">
        <v>7.8569744583894228E-3</v>
      </c>
      <c r="Q578" s="18">
        <v>3.4755892478836592E-2</v>
      </c>
      <c r="R578" s="18">
        <v>2.8612286409137249E-2</v>
      </c>
      <c r="S578" s="18">
        <v>2.5071767656722449E-2</v>
      </c>
      <c r="T578" s="18">
        <v>2.0882445669944572E-2</v>
      </c>
      <c r="U578" s="18">
        <v>6.9888876482188137E-3</v>
      </c>
      <c r="V578" s="18">
        <v>1.325201226686082E-2</v>
      </c>
      <c r="W578" s="18">
        <v>8.0189785120303118E-3</v>
      </c>
      <c r="X578" s="18">
        <v>1.7498660312994359E-2</v>
      </c>
      <c r="Y578" s="18">
        <v>5.5382932488404254E-3</v>
      </c>
      <c r="AA578" s="18">
        <v>7.3323498490150477E-3</v>
      </c>
      <c r="AB578" s="18">
        <v>1.376377955030921E-2</v>
      </c>
      <c r="AC578" s="18">
        <v>4.7319746427207853E-3</v>
      </c>
      <c r="AD578" s="18">
        <v>2.9723116398186662E-2</v>
      </c>
      <c r="AF578" s="18">
        <v>0.1075155702329138</v>
      </c>
      <c r="AG578" s="18">
        <v>4.9958584651367842E-2</v>
      </c>
      <c r="AH578" s="18">
        <v>6.6902550227721401E-3</v>
      </c>
      <c r="AI578" s="18">
        <v>8.527398499201224E-3</v>
      </c>
      <c r="AJ578" s="18">
        <v>1.1022811309551749E-2</v>
      </c>
      <c r="AK578" s="18">
        <v>2.0336437922090889E-2</v>
      </c>
      <c r="AL578" s="18">
        <v>5.836324390039874E-3</v>
      </c>
      <c r="AM578" s="18">
        <v>0</v>
      </c>
      <c r="AN578" s="18">
        <v>8.1617513778987766E-3</v>
      </c>
      <c r="AO578" s="18">
        <v>1.5258461517305821E-2</v>
      </c>
      <c r="AP578" s="18">
        <v>1.0941592013778629E-2</v>
      </c>
      <c r="AQ578" s="18">
        <v>0</v>
      </c>
      <c r="AR578" s="18">
        <v>1.29688477321662E-2</v>
      </c>
      <c r="AS578" s="18">
        <v>0</v>
      </c>
      <c r="AT578" s="18">
        <v>0</v>
      </c>
      <c r="AU578" s="18">
        <v>2.151382815868106E-2</v>
      </c>
      <c r="AV578" s="18">
        <v>3.0008042670637849E-2</v>
      </c>
      <c r="AX578" s="18">
        <v>1.4059273253355219E-2</v>
      </c>
      <c r="AY578" s="18">
        <v>1.1561962363525011E-2</v>
      </c>
      <c r="BA578" s="18">
        <v>8.0590529976717635E-3</v>
      </c>
      <c r="BB578" s="18">
        <v>2.5055013635538099E-2</v>
      </c>
      <c r="BD578" s="18">
        <v>1.8343136812929629E-2</v>
      </c>
      <c r="BE578" s="18">
        <v>1.471589324531279E-2</v>
      </c>
      <c r="BF578" s="18">
        <v>8.4379236068613667E-3</v>
      </c>
      <c r="BG578" s="18">
        <v>6.865940866280556E-3</v>
      </c>
      <c r="BH578" s="18">
        <v>4.0206848060317579E-3</v>
      </c>
      <c r="BI578" s="18">
        <v>2.1576542253160191E-2</v>
      </c>
      <c r="BJ578" s="18">
        <v>7.4472125542029297E-2</v>
      </c>
      <c r="BL578" s="18">
        <v>9.3266773330948315E-3</v>
      </c>
      <c r="BM578" s="18">
        <v>2.9931618635760798E-3</v>
      </c>
      <c r="BN578" s="18">
        <v>0</v>
      </c>
      <c r="BO578" s="18">
        <v>0</v>
      </c>
      <c r="BP578" s="18">
        <v>4.6524773513146878E-3</v>
      </c>
      <c r="BQ578" s="18">
        <v>0</v>
      </c>
      <c r="BR578" s="18">
        <v>0.12643258390839821</v>
      </c>
      <c r="BS578" s="18">
        <v>4.0693854905773388E-2</v>
      </c>
      <c r="BU578" s="18">
        <v>7.5381746020830769E-3</v>
      </c>
      <c r="BV578" s="18">
        <v>1.0375389086240571E-2</v>
      </c>
      <c r="BW578" s="18">
        <v>0</v>
      </c>
      <c r="BX578" s="18">
        <v>4.933920241280575E-3</v>
      </c>
      <c r="BY578" s="18">
        <v>2.7750574637072311E-3</v>
      </c>
      <c r="BZ578" s="18">
        <v>0</v>
      </c>
      <c r="CA578" s="18">
        <v>8.8588219972023735E-2</v>
      </c>
      <c r="CB578" s="18">
        <v>4.365181930490384E-2</v>
      </c>
      <c r="CC578" s="18">
        <v>0</v>
      </c>
    </row>
    <row r="580" spans="2:81" ht="87" x14ac:dyDescent="0.35">
      <c r="B580" s="14" t="s">
        <v>191</v>
      </c>
    </row>
    <row r="581" spans="2:81" x14ac:dyDescent="0.35">
      <c r="B581" s="15" t="s">
        <v>17</v>
      </c>
    </row>
    <row r="582" spans="2:81" x14ac:dyDescent="0.35">
      <c r="B582" s="11" t="s">
        <v>95</v>
      </c>
      <c r="C582" s="16">
        <v>1906</v>
      </c>
      <c r="D582" s="16">
        <v>245</v>
      </c>
      <c r="E582" s="16">
        <v>322</v>
      </c>
      <c r="F582" s="16">
        <v>330</v>
      </c>
      <c r="G582" s="16">
        <v>336</v>
      </c>
      <c r="H582" s="16">
        <v>276</v>
      </c>
      <c r="I582" s="16">
        <v>397</v>
      </c>
      <c r="K582" s="16">
        <v>942</v>
      </c>
      <c r="L582" s="16">
        <v>959</v>
      </c>
      <c r="N582" s="16">
        <v>158</v>
      </c>
      <c r="O582" s="16">
        <v>63</v>
      </c>
      <c r="P582" s="16">
        <v>96</v>
      </c>
      <c r="Q582" s="16">
        <v>78</v>
      </c>
      <c r="R582" s="16">
        <v>211</v>
      </c>
      <c r="S582" s="16">
        <v>156</v>
      </c>
      <c r="T582" s="16">
        <v>138</v>
      </c>
      <c r="U582" s="16">
        <v>178</v>
      </c>
      <c r="V582" s="16">
        <v>270</v>
      </c>
      <c r="W582" s="16">
        <v>232</v>
      </c>
      <c r="X582" s="16">
        <v>160</v>
      </c>
      <c r="Y582" s="16">
        <v>166</v>
      </c>
      <c r="AA582" s="16">
        <v>527</v>
      </c>
      <c r="AB582" s="16">
        <v>481</v>
      </c>
      <c r="AC582" s="16">
        <v>429</v>
      </c>
      <c r="AD582" s="16">
        <v>463</v>
      </c>
      <c r="AF582" s="16">
        <v>27</v>
      </c>
      <c r="AG582" s="16">
        <v>98</v>
      </c>
      <c r="AH582" s="16">
        <v>113</v>
      </c>
      <c r="AI582" s="16">
        <v>112</v>
      </c>
      <c r="AJ582" s="16">
        <v>174</v>
      </c>
      <c r="AK582" s="16">
        <v>207</v>
      </c>
      <c r="AL582" s="16">
        <v>170</v>
      </c>
      <c r="AM582" s="16">
        <v>133</v>
      </c>
      <c r="AN582" s="16">
        <v>100</v>
      </c>
      <c r="AO582" s="16">
        <v>131</v>
      </c>
      <c r="AP582" s="16">
        <v>193</v>
      </c>
      <c r="AQ582" s="16">
        <v>93</v>
      </c>
      <c r="AR582" s="16">
        <v>79</v>
      </c>
      <c r="AS582" s="16">
        <v>47</v>
      </c>
      <c r="AT582" s="16">
        <v>48</v>
      </c>
      <c r="AU582" s="16">
        <v>122</v>
      </c>
      <c r="AV582" s="16">
        <v>59</v>
      </c>
      <c r="AX582" s="16">
        <v>1557</v>
      </c>
      <c r="AY582" s="16">
        <v>338</v>
      </c>
      <c r="BA582" s="16">
        <v>1221</v>
      </c>
      <c r="BB582" s="16">
        <v>685</v>
      </c>
      <c r="BD582" s="16">
        <v>474</v>
      </c>
      <c r="BE582" s="16">
        <v>416</v>
      </c>
      <c r="BF582" s="16">
        <v>224</v>
      </c>
      <c r="BG582" s="16">
        <v>439</v>
      </c>
      <c r="BH582" s="16">
        <v>242</v>
      </c>
      <c r="BI582" s="16">
        <v>51</v>
      </c>
      <c r="BJ582" s="16">
        <v>60</v>
      </c>
      <c r="BL582" s="16">
        <v>334</v>
      </c>
      <c r="BM582" s="16">
        <v>619</v>
      </c>
      <c r="BN582" s="16">
        <v>136</v>
      </c>
      <c r="BO582" s="16">
        <v>105</v>
      </c>
      <c r="BP582" s="16">
        <v>257</v>
      </c>
      <c r="BQ582" s="16">
        <v>42</v>
      </c>
      <c r="BR582" s="16">
        <v>49</v>
      </c>
      <c r="BS582" s="16">
        <v>364</v>
      </c>
      <c r="BU582" s="16">
        <v>279</v>
      </c>
      <c r="BV582" s="16">
        <v>479</v>
      </c>
      <c r="BW582" s="16">
        <v>122</v>
      </c>
      <c r="BX582" s="16">
        <v>151</v>
      </c>
      <c r="BY582" s="16">
        <v>421</v>
      </c>
      <c r="BZ582" s="16">
        <v>64</v>
      </c>
      <c r="CA582" s="16">
        <v>123</v>
      </c>
      <c r="CB582" s="16">
        <v>156</v>
      </c>
      <c r="CC582" s="16">
        <v>111</v>
      </c>
    </row>
    <row r="583" spans="2:81" x14ac:dyDescent="0.35">
      <c r="B583" s="12" t="s">
        <v>96</v>
      </c>
      <c r="C583" s="16">
        <v>1910</v>
      </c>
      <c r="D583" s="16">
        <v>202</v>
      </c>
      <c r="E583" s="16">
        <v>325</v>
      </c>
      <c r="F583" s="16">
        <v>324</v>
      </c>
      <c r="G583" s="16">
        <v>294</v>
      </c>
      <c r="H583" s="16">
        <v>309</v>
      </c>
      <c r="I583" s="16">
        <v>457</v>
      </c>
      <c r="K583" s="16">
        <v>921</v>
      </c>
      <c r="L583" s="16">
        <v>983</v>
      </c>
      <c r="N583" s="16">
        <v>157</v>
      </c>
      <c r="O583" s="16">
        <v>52</v>
      </c>
      <c r="P583" s="16">
        <v>89</v>
      </c>
      <c r="Q583" s="16">
        <v>77</v>
      </c>
      <c r="R583" s="16">
        <v>212</v>
      </c>
      <c r="S583" s="16">
        <v>155</v>
      </c>
      <c r="T583" s="16">
        <v>140</v>
      </c>
      <c r="U583" s="16">
        <v>167</v>
      </c>
      <c r="V583" s="16">
        <v>248</v>
      </c>
      <c r="W583" s="16">
        <v>264</v>
      </c>
      <c r="X583" s="16">
        <v>165</v>
      </c>
      <c r="Y583" s="16">
        <v>180</v>
      </c>
      <c r="AA583" s="16">
        <v>514</v>
      </c>
      <c r="AB583" s="16">
        <v>496</v>
      </c>
      <c r="AC583" s="16">
        <v>419</v>
      </c>
      <c r="AD583" s="16">
        <v>477</v>
      </c>
      <c r="AF583" s="16">
        <v>25</v>
      </c>
      <c r="AG583" s="16">
        <v>96</v>
      </c>
      <c r="AH583" s="16">
        <v>115</v>
      </c>
      <c r="AI583" s="16">
        <v>117</v>
      </c>
      <c r="AJ583" s="16">
        <v>175</v>
      </c>
      <c r="AK583" s="16">
        <v>213</v>
      </c>
      <c r="AL583" s="16">
        <v>169</v>
      </c>
      <c r="AM583" s="16">
        <v>134</v>
      </c>
      <c r="AN583" s="16">
        <v>99</v>
      </c>
      <c r="AO583" s="16">
        <v>131</v>
      </c>
      <c r="AP583" s="16">
        <v>193</v>
      </c>
      <c r="AQ583" s="16">
        <v>94</v>
      </c>
      <c r="AR583" s="16">
        <v>79</v>
      </c>
      <c r="AS583" s="16">
        <v>46</v>
      </c>
      <c r="AT583" s="16">
        <v>46</v>
      </c>
      <c r="AU583" s="16">
        <v>118</v>
      </c>
      <c r="AV583" s="16">
        <v>59</v>
      </c>
      <c r="AX583" s="16">
        <v>1583</v>
      </c>
      <c r="AY583" s="16">
        <v>316</v>
      </c>
      <c r="BA583" s="16">
        <v>1241</v>
      </c>
      <c r="BB583" s="16">
        <v>669</v>
      </c>
      <c r="BD583" s="16">
        <v>490</v>
      </c>
      <c r="BE583" s="16">
        <v>410</v>
      </c>
      <c r="BF583" s="16">
        <v>226</v>
      </c>
      <c r="BG583" s="16">
        <v>430</v>
      </c>
      <c r="BH583" s="16">
        <v>237</v>
      </c>
      <c r="BI583" s="16">
        <v>51</v>
      </c>
      <c r="BJ583" s="16">
        <v>65</v>
      </c>
      <c r="BL583" s="16">
        <v>349</v>
      </c>
      <c r="BM583" s="16">
        <v>614</v>
      </c>
      <c r="BN583" s="16">
        <v>143</v>
      </c>
      <c r="BO583" s="16">
        <v>101</v>
      </c>
      <c r="BP583" s="16">
        <v>257</v>
      </c>
      <c r="BQ583" s="16">
        <v>42</v>
      </c>
      <c r="BR583" s="16">
        <v>47</v>
      </c>
      <c r="BS583" s="16">
        <v>356</v>
      </c>
      <c r="BU583" s="16">
        <v>288</v>
      </c>
      <c r="BV583" s="16">
        <v>472</v>
      </c>
      <c r="BW583" s="16">
        <v>126</v>
      </c>
      <c r="BX583" s="16">
        <v>142</v>
      </c>
      <c r="BY583" s="16">
        <v>432</v>
      </c>
      <c r="BZ583" s="16">
        <v>64</v>
      </c>
      <c r="CA583" s="16">
        <v>123</v>
      </c>
      <c r="CB583" s="16">
        <v>159</v>
      </c>
      <c r="CC583" s="16">
        <v>106</v>
      </c>
    </row>
    <row r="584" spans="2:81" x14ac:dyDescent="0.35">
      <c r="B584" s="17" t="s">
        <v>192</v>
      </c>
      <c r="C584" s="18">
        <v>0.32166717236235148</v>
      </c>
      <c r="D584" s="18">
        <v>0.19419271148187689</v>
      </c>
      <c r="E584" s="18">
        <v>0.3342642832954606</v>
      </c>
      <c r="F584" s="18">
        <v>0.36535565816417409</v>
      </c>
      <c r="G584" s="18">
        <v>0.31097343799886817</v>
      </c>
      <c r="H584" s="18">
        <v>0.31151155902379762</v>
      </c>
      <c r="I584" s="18">
        <v>0.35183046052197398</v>
      </c>
      <c r="K584" s="18">
        <v>0.31024691267932702</v>
      </c>
      <c r="L584" s="18">
        <v>0.33395731196012218</v>
      </c>
      <c r="N584" s="18">
        <v>0.31583145983799521</v>
      </c>
      <c r="O584" s="18">
        <v>0.30931346632041379</v>
      </c>
      <c r="P584" s="18">
        <v>0.3069362900095805</v>
      </c>
      <c r="Q584" s="18">
        <v>0.34458965984446083</v>
      </c>
      <c r="R584" s="18">
        <v>0.39260831679241098</v>
      </c>
      <c r="S584" s="18">
        <v>0.27139914328466802</v>
      </c>
      <c r="T584" s="18">
        <v>0.32493743919756662</v>
      </c>
      <c r="U584" s="18">
        <v>0.2746698090929483</v>
      </c>
      <c r="V584" s="18">
        <v>0.31265737828676632</v>
      </c>
      <c r="W584" s="18">
        <v>0.31338493065557621</v>
      </c>
      <c r="X584" s="18">
        <v>0.29013959780483628</v>
      </c>
      <c r="Y584" s="18">
        <v>0.3820576177577637</v>
      </c>
      <c r="AA584" s="18">
        <v>0.34411648440952208</v>
      </c>
      <c r="AB584" s="18">
        <v>0.33662039327493559</v>
      </c>
      <c r="AC584" s="18">
        <v>0.28298455910275772</v>
      </c>
      <c r="AD584" s="18">
        <v>0.31586652928709608</v>
      </c>
      <c r="AF584" s="18">
        <v>0.1571269062764053</v>
      </c>
      <c r="AG584" s="18">
        <v>0.31121885955898909</v>
      </c>
      <c r="AH584" s="18">
        <v>0.35554484655632229</v>
      </c>
      <c r="AI584" s="18">
        <v>0.29772224168156242</v>
      </c>
      <c r="AJ584" s="18">
        <v>0.31793185335581209</v>
      </c>
      <c r="AK584" s="18">
        <v>0.34668695746918687</v>
      </c>
      <c r="AL584" s="18">
        <v>0.2972686035275926</v>
      </c>
      <c r="AM584" s="18">
        <v>0.35157776866839491</v>
      </c>
      <c r="AN584" s="18">
        <v>0.26921890832266299</v>
      </c>
      <c r="AO584" s="18">
        <v>0.32080811798862963</v>
      </c>
      <c r="AP584" s="18">
        <v>0.3021441382292705</v>
      </c>
      <c r="AQ584" s="18">
        <v>0.32688139632904623</v>
      </c>
      <c r="AR584" s="18">
        <v>0.36058350682200713</v>
      </c>
      <c r="AS584" s="18">
        <v>0.40082482795724361</v>
      </c>
      <c r="AT584" s="18">
        <v>0.3031347120913615</v>
      </c>
      <c r="AU584" s="18">
        <v>0.39292634246637881</v>
      </c>
      <c r="AV584" s="18">
        <v>0.21638923036246629</v>
      </c>
      <c r="AX584" s="18">
        <v>0.32080679408456342</v>
      </c>
      <c r="AY584" s="18">
        <v>0.33658018601973572</v>
      </c>
      <c r="BA584" s="18">
        <v>0.35177865881406828</v>
      </c>
      <c r="BB584" s="18">
        <v>0.2658002115523434</v>
      </c>
      <c r="BD584" s="18">
        <v>0.3357396843877829</v>
      </c>
      <c r="BE584" s="18">
        <v>0.31126301824534158</v>
      </c>
      <c r="BF584" s="18">
        <v>0.27683386225866369</v>
      </c>
      <c r="BG584" s="18">
        <v>0.32619056148188408</v>
      </c>
      <c r="BH584" s="18">
        <v>0.35168179106739711</v>
      </c>
      <c r="BI584" s="18">
        <v>0.43916214671365628</v>
      </c>
      <c r="BJ584" s="18">
        <v>0.20443882725618809</v>
      </c>
      <c r="BL584" s="18">
        <v>0.37675587223992002</v>
      </c>
      <c r="BM584" s="18">
        <v>0.35799657586278938</v>
      </c>
      <c r="BN584" s="18">
        <v>0.25649566566534909</v>
      </c>
      <c r="BO584" s="18">
        <v>0.26519792174387319</v>
      </c>
      <c r="BP584" s="18">
        <v>0.3566845917679568</v>
      </c>
      <c r="BQ584" s="18">
        <v>0.27778833622164478</v>
      </c>
      <c r="BR584" s="18">
        <v>0.1543465053951058</v>
      </c>
      <c r="BS584" s="18">
        <v>0.24921503221412419</v>
      </c>
      <c r="BU584" s="18">
        <v>0.40159271637464983</v>
      </c>
      <c r="BV584" s="18">
        <v>0.35380561320038811</v>
      </c>
      <c r="BW584" s="18">
        <v>0.28411338424910121</v>
      </c>
      <c r="BX584" s="18">
        <v>0.21162506168343209</v>
      </c>
      <c r="BY584" s="18">
        <v>0.37727328339673472</v>
      </c>
      <c r="BZ584" s="18">
        <v>0.29611499265322527</v>
      </c>
      <c r="CA584" s="18">
        <v>0.2094071500277174</v>
      </c>
      <c r="CB584" s="18">
        <v>0.19085101441565661</v>
      </c>
      <c r="CC584" s="18">
        <v>0.26838719592831162</v>
      </c>
    </row>
    <row r="585" spans="2:81" x14ac:dyDescent="0.35">
      <c r="B585" s="17" t="s">
        <v>193</v>
      </c>
      <c r="C585" s="18">
        <v>0.3845864361656533</v>
      </c>
      <c r="D585" s="18">
        <v>0.37322547188727673</v>
      </c>
      <c r="E585" s="18">
        <v>0.33499884539893809</v>
      </c>
      <c r="F585" s="18">
        <v>0.35328320348171949</v>
      </c>
      <c r="G585" s="18">
        <v>0.40785493131543782</v>
      </c>
      <c r="H585" s="18">
        <v>0.40520482630157728</v>
      </c>
      <c r="I585" s="18">
        <v>0.41815112636893059</v>
      </c>
      <c r="K585" s="18">
        <v>0.39032260366433202</v>
      </c>
      <c r="L585" s="18">
        <v>0.37914728441098527</v>
      </c>
      <c r="N585" s="18">
        <v>0.46040169041028101</v>
      </c>
      <c r="O585" s="18">
        <v>0.39326686236777858</v>
      </c>
      <c r="P585" s="18">
        <v>0.33328205407495137</v>
      </c>
      <c r="Q585" s="18">
        <v>0.25759798628395431</v>
      </c>
      <c r="R585" s="18">
        <v>0.36006383620339638</v>
      </c>
      <c r="S585" s="18">
        <v>0.38608090089790531</v>
      </c>
      <c r="T585" s="18">
        <v>0.46187679689682448</v>
      </c>
      <c r="U585" s="18">
        <v>0.37521288111358259</v>
      </c>
      <c r="V585" s="18">
        <v>0.36172324623637531</v>
      </c>
      <c r="W585" s="18">
        <v>0.38752096945686432</v>
      </c>
      <c r="X585" s="18">
        <v>0.44186228960251162</v>
      </c>
      <c r="Y585" s="18">
        <v>0.34651149886699067</v>
      </c>
      <c r="AA585" s="18">
        <v>0.38770517489732842</v>
      </c>
      <c r="AB585" s="18">
        <v>0.3969842371118491</v>
      </c>
      <c r="AC585" s="18">
        <v>0.41492949469864232</v>
      </c>
      <c r="AD585" s="18">
        <v>0.34207078748440378</v>
      </c>
      <c r="AF585" s="18">
        <v>0.29694017826133012</v>
      </c>
      <c r="AG585" s="18">
        <v>0.3258725087152799</v>
      </c>
      <c r="AH585" s="18">
        <v>0.3467006465427479</v>
      </c>
      <c r="AI585" s="18">
        <v>0.3618940553577204</v>
      </c>
      <c r="AJ585" s="18">
        <v>0.35948652564692052</v>
      </c>
      <c r="AK585" s="18">
        <v>0.38596175177939068</v>
      </c>
      <c r="AL585" s="18">
        <v>0.36661982344055899</v>
      </c>
      <c r="AM585" s="18">
        <v>0.3917433442489911</v>
      </c>
      <c r="AN585" s="18">
        <v>0.3654191543155455</v>
      </c>
      <c r="AO585" s="18">
        <v>0.41727002348025111</v>
      </c>
      <c r="AP585" s="18">
        <v>0.44241918967709309</v>
      </c>
      <c r="AQ585" s="18">
        <v>0.41330697686191048</v>
      </c>
      <c r="AR585" s="18">
        <v>0.42035854067939038</v>
      </c>
      <c r="AS585" s="18">
        <v>0.31236062773011231</v>
      </c>
      <c r="AT585" s="18">
        <v>0.38661608625269228</v>
      </c>
      <c r="AU585" s="18">
        <v>0.38642973508448969</v>
      </c>
      <c r="AV585" s="18">
        <v>0.46820577870286523</v>
      </c>
      <c r="AX585" s="18">
        <v>0.392341077123457</v>
      </c>
      <c r="AY585" s="18">
        <v>0.34032020540549268</v>
      </c>
      <c r="BA585" s="18">
        <v>0.38806755510175428</v>
      </c>
      <c r="BB585" s="18">
        <v>0.37812778672335601</v>
      </c>
      <c r="BD585" s="18">
        <v>0.37886600141018639</v>
      </c>
      <c r="BE585" s="18">
        <v>0.41266514329580528</v>
      </c>
      <c r="BF585" s="18">
        <v>0.40542149250436321</v>
      </c>
      <c r="BG585" s="18">
        <v>0.37548260200974609</v>
      </c>
      <c r="BH585" s="18">
        <v>0.37698574736192081</v>
      </c>
      <c r="BI585" s="18">
        <v>0.30733980680643402</v>
      </c>
      <c r="BJ585" s="18">
        <v>0.32649942649168379</v>
      </c>
      <c r="BL585" s="18">
        <v>0.39294846368322123</v>
      </c>
      <c r="BM585" s="18">
        <v>0.38061244001718131</v>
      </c>
      <c r="BN585" s="18">
        <v>0.37376291147984297</v>
      </c>
      <c r="BO585" s="18">
        <v>0.30040294462174788</v>
      </c>
      <c r="BP585" s="18">
        <v>0.37561308866658027</v>
      </c>
      <c r="BQ585" s="18">
        <v>0.48922595370667998</v>
      </c>
      <c r="BR585" s="18">
        <v>0.35957662762749082</v>
      </c>
      <c r="BS585" s="18">
        <v>0.40906757705445163</v>
      </c>
      <c r="BU585" s="18">
        <v>0.36532302392135751</v>
      </c>
      <c r="BV585" s="18">
        <v>0.40034469503150583</v>
      </c>
      <c r="BW585" s="18">
        <v>0.43765910201918479</v>
      </c>
      <c r="BX585" s="18">
        <v>0.33594097137753248</v>
      </c>
      <c r="BY585" s="18">
        <v>0.3809407977597134</v>
      </c>
      <c r="BZ585" s="18">
        <v>0.3442460179584223</v>
      </c>
      <c r="CA585" s="18">
        <v>0.38695389278787418</v>
      </c>
      <c r="CB585" s="18">
        <v>0.42260914088351059</v>
      </c>
      <c r="CC585" s="18">
        <v>0.34792236598361981</v>
      </c>
    </row>
    <row r="586" spans="2:81" ht="29" x14ac:dyDescent="0.35">
      <c r="B586" s="17" t="s">
        <v>194</v>
      </c>
      <c r="C586" s="18">
        <v>0.20793178804775331</v>
      </c>
      <c r="D586" s="18">
        <v>0.26237171210097132</v>
      </c>
      <c r="E586" s="18">
        <v>0.2027301489135265</v>
      </c>
      <c r="F586" s="18">
        <v>0.19938844744875581</v>
      </c>
      <c r="G586" s="18">
        <v>0.22119821679891499</v>
      </c>
      <c r="H586" s="18">
        <v>0.21511017643450661</v>
      </c>
      <c r="I586" s="18">
        <v>0.18023144100405181</v>
      </c>
      <c r="K586" s="18">
        <v>0.20549687324400931</v>
      </c>
      <c r="L586" s="18">
        <v>0.21124072443432421</v>
      </c>
      <c r="N586" s="18">
        <v>0.15354054272667941</v>
      </c>
      <c r="O586" s="18">
        <v>0.2386227089835106</v>
      </c>
      <c r="P586" s="18">
        <v>0.24727203876437889</v>
      </c>
      <c r="Q586" s="18">
        <v>0.2521660855096382</v>
      </c>
      <c r="R586" s="18">
        <v>0.16837887349773789</v>
      </c>
      <c r="S586" s="18">
        <v>0.27045255166715731</v>
      </c>
      <c r="T586" s="18">
        <v>0.16338617636340039</v>
      </c>
      <c r="U586" s="18">
        <v>0.245734481872278</v>
      </c>
      <c r="V586" s="18">
        <v>0.2095200888144173</v>
      </c>
      <c r="W586" s="18">
        <v>0.21900768198261811</v>
      </c>
      <c r="X586" s="18">
        <v>0.20177322774124709</v>
      </c>
      <c r="Y586" s="18">
        <v>0.18766686773469729</v>
      </c>
      <c r="AA586" s="18">
        <v>0.2129588485644496</v>
      </c>
      <c r="AB586" s="18">
        <v>0.17931346355809369</v>
      </c>
      <c r="AC586" s="18">
        <v>0.2043838336647413</v>
      </c>
      <c r="AD586" s="18">
        <v>0.2358109564850174</v>
      </c>
      <c r="AF586" s="18">
        <v>0.2156010366153541</v>
      </c>
      <c r="AG586" s="18">
        <v>0.26864519873600479</v>
      </c>
      <c r="AH586" s="18">
        <v>0.17948758604697251</v>
      </c>
      <c r="AI586" s="18">
        <v>0.2302101431116553</v>
      </c>
      <c r="AJ586" s="18">
        <v>0.2489125829494136</v>
      </c>
      <c r="AK586" s="18">
        <v>0.1767926125549257</v>
      </c>
      <c r="AL586" s="18">
        <v>0.23261969906875329</v>
      </c>
      <c r="AM586" s="18">
        <v>0.16271949801539021</v>
      </c>
      <c r="AN586" s="18">
        <v>0.2884053227753357</v>
      </c>
      <c r="AO586" s="18">
        <v>0.22560238002384711</v>
      </c>
      <c r="AP586" s="18">
        <v>0.18835825668645051</v>
      </c>
      <c r="AQ586" s="18">
        <v>0.12936333866442781</v>
      </c>
      <c r="AR586" s="18">
        <v>0.17092669756149931</v>
      </c>
      <c r="AS586" s="18">
        <v>0.24019975574232069</v>
      </c>
      <c r="AT586" s="18">
        <v>0.22915594370238801</v>
      </c>
      <c r="AU586" s="18">
        <v>0.1718326673343486</v>
      </c>
      <c r="AV586" s="18">
        <v>0.23560408223813409</v>
      </c>
      <c r="AX586" s="18">
        <v>0.21018681443755169</v>
      </c>
      <c r="AY586" s="18">
        <v>0.20083943774439331</v>
      </c>
      <c r="BA586" s="18">
        <v>0.19025939509052611</v>
      </c>
      <c r="BB586" s="18">
        <v>0.24072003602560041</v>
      </c>
      <c r="BD586" s="18">
        <v>0.2077818753407572</v>
      </c>
      <c r="BE586" s="18">
        <v>0.19029676588250349</v>
      </c>
      <c r="BF586" s="18">
        <v>0.2107666151833095</v>
      </c>
      <c r="BG586" s="18">
        <v>0.22020486448501619</v>
      </c>
      <c r="BH586" s="18">
        <v>0.19259192889807319</v>
      </c>
      <c r="BI586" s="18">
        <v>0.14175253130552881</v>
      </c>
      <c r="BJ586" s="18">
        <v>0.33807011152932448</v>
      </c>
      <c r="BL586" s="18">
        <v>0.18743595685164799</v>
      </c>
      <c r="BM586" s="18">
        <v>0.19185617580980349</v>
      </c>
      <c r="BN586" s="18">
        <v>0.2339665748324182</v>
      </c>
      <c r="BO586" s="18">
        <v>0.27399049984253893</v>
      </c>
      <c r="BP586" s="18">
        <v>0.18379045249651149</v>
      </c>
      <c r="BQ586" s="18">
        <v>0.1621346645375239</v>
      </c>
      <c r="BR586" s="18">
        <v>0.22552099239603021</v>
      </c>
      <c r="BS586" s="18">
        <v>0.2470844338764909</v>
      </c>
      <c r="BU586" s="18">
        <v>0.19015879094590629</v>
      </c>
      <c r="BV586" s="18">
        <v>0.18653351920998049</v>
      </c>
      <c r="BW586" s="18">
        <v>0.20818090410263021</v>
      </c>
      <c r="BX586" s="18">
        <v>0.28916053844559408</v>
      </c>
      <c r="BY586" s="18">
        <v>0.16985624961285881</v>
      </c>
      <c r="BZ586" s="18">
        <v>0.18397105622300661</v>
      </c>
      <c r="CA586" s="18">
        <v>0.30244204700237259</v>
      </c>
      <c r="CB586" s="18">
        <v>0.26066020495839931</v>
      </c>
      <c r="CC586" s="18">
        <v>0.22339862111507869</v>
      </c>
    </row>
    <row r="587" spans="2:81" x14ac:dyDescent="0.35">
      <c r="B587" s="17" t="s">
        <v>195</v>
      </c>
      <c r="C587" s="18">
        <v>5.5912670997304903E-2</v>
      </c>
      <c r="D587" s="18">
        <v>0.11735515400756499</v>
      </c>
      <c r="E587" s="18">
        <v>9.4433811808240953E-2</v>
      </c>
      <c r="F587" s="18">
        <v>4.2519658463639393E-2</v>
      </c>
      <c r="G587" s="18">
        <v>3.6824957068311702E-2</v>
      </c>
      <c r="H587" s="18">
        <v>4.6227680630646979E-2</v>
      </c>
      <c r="I587" s="18">
        <v>2.9690237854449408E-2</v>
      </c>
      <c r="K587" s="18">
        <v>5.9752765611865391E-2</v>
      </c>
      <c r="L587" s="18">
        <v>5.050646255226518E-2</v>
      </c>
      <c r="N587" s="18">
        <v>5.0781196252021432E-2</v>
      </c>
      <c r="O587" s="18">
        <v>2.8932136161428389E-2</v>
      </c>
      <c r="P587" s="18">
        <v>6.9817041961710638E-2</v>
      </c>
      <c r="Q587" s="18">
        <v>8.6986996730659447E-2</v>
      </c>
      <c r="R587" s="18">
        <v>7.0453486363795143E-2</v>
      </c>
      <c r="S587" s="18">
        <v>4.8734957592978863E-2</v>
      </c>
      <c r="T587" s="18">
        <v>2.000273728671503E-2</v>
      </c>
      <c r="U587" s="18">
        <v>6.8912658226773421E-2</v>
      </c>
      <c r="V587" s="18">
        <v>8.834898748211234E-2</v>
      </c>
      <c r="W587" s="18">
        <v>5.0679021728721019E-2</v>
      </c>
      <c r="X587" s="18">
        <v>3.5979863707063221E-2</v>
      </c>
      <c r="Y587" s="18">
        <v>3.4196510450128711E-2</v>
      </c>
      <c r="AA587" s="18">
        <v>3.7095952767493078E-2</v>
      </c>
      <c r="AB587" s="18">
        <v>5.9538101297288773E-2</v>
      </c>
      <c r="AC587" s="18">
        <v>6.1353519665123292E-2</v>
      </c>
      <c r="AD587" s="18">
        <v>6.8062794288983999E-2</v>
      </c>
      <c r="AF587" s="18">
        <v>0.21975268070251991</v>
      </c>
      <c r="AG587" s="18">
        <v>6.7186300414981054E-2</v>
      </c>
      <c r="AH587" s="18">
        <v>8.0963922209032368E-2</v>
      </c>
      <c r="AI587" s="18">
        <v>7.6988335420990775E-2</v>
      </c>
      <c r="AJ587" s="18">
        <v>4.4492630974132412E-2</v>
      </c>
      <c r="AK587" s="18">
        <v>6.0320813652945962E-2</v>
      </c>
      <c r="AL587" s="18">
        <v>7.8982404745786966E-2</v>
      </c>
      <c r="AM587" s="18">
        <v>3.6041548860992582E-2</v>
      </c>
      <c r="AN587" s="18">
        <v>4.9192069952855008E-2</v>
      </c>
      <c r="AO587" s="18">
        <v>3.6319478507272338E-2</v>
      </c>
      <c r="AP587" s="18">
        <v>2.7399409694717439E-2</v>
      </c>
      <c r="AQ587" s="18">
        <v>8.635840160918111E-2</v>
      </c>
      <c r="AR587" s="18">
        <v>4.8131254937103039E-2</v>
      </c>
      <c r="AS587" s="18">
        <v>4.661478857032357E-2</v>
      </c>
      <c r="AT587" s="18">
        <v>6.1248248112170382E-2</v>
      </c>
      <c r="AU587" s="18">
        <v>3.2066820370923177E-2</v>
      </c>
      <c r="AV587" s="18">
        <v>3.480373240394434E-2</v>
      </c>
      <c r="AX587" s="18">
        <v>5.019477738220101E-2</v>
      </c>
      <c r="AY587" s="18">
        <v>8.0514309646368062E-2</v>
      </c>
      <c r="BA587" s="18">
        <v>3.8698195848565611E-2</v>
      </c>
      <c r="BB587" s="18">
        <v>8.7851327032820628E-2</v>
      </c>
      <c r="BD587" s="18">
        <v>5.5502231997279342E-2</v>
      </c>
      <c r="BE587" s="18">
        <v>5.2789611423773232E-2</v>
      </c>
      <c r="BF587" s="18">
        <v>7.1414973133464218E-2</v>
      </c>
      <c r="BG587" s="18">
        <v>5.4266375758290339E-2</v>
      </c>
      <c r="BH587" s="18">
        <v>5.377040297763426E-2</v>
      </c>
      <c r="BI587" s="18">
        <v>3.7549828495394962E-2</v>
      </c>
      <c r="BJ587" s="18">
        <v>5.7989516300614198E-2</v>
      </c>
      <c r="BL587" s="18">
        <v>2.822006586037713E-2</v>
      </c>
      <c r="BM587" s="18">
        <v>5.299638176633998E-2</v>
      </c>
      <c r="BN587" s="18">
        <v>9.4593226434539449E-2</v>
      </c>
      <c r="BO587" s="18">
        <v>0.1159938573111341</v>
      </c>
      <c r="BP587" s="18">
        <v>5.326015853684489E-2</v>
      </c>
      <c r="BQ587" s="18">
        <v>4.5846516957066943E-2</v>
      </c>
      <c r="BR587" s="18">
        <v>0.1213643984038497</v>
      </c>
      <c r="BS587" s="18">
        <v>4.987142306766023E-2</v>
      </c>
      <c r="BU587" s="18">
        <v>3.9452907249983127E-2</v>
      </c>
      <c r="BV587" s="18">
        <v>4.5856824708398053E-2</v>
      </c>
      <c r="BW587" s="18">
        <v>6.1409368614653063E-2</v>
      </c>
      <c r="BX587" s="18">
        <v>0.1079331092592731</v>
      </c>
      <c r="BY587" s="18">
        <v>4.8310376754608607E-2</v>
      </c>
      <c r="BZ587" s="18">
        <v>7.5694682308101002E-2</v>
      </c>
      <c r="CA587" s="18">
        <v>6.00840505338186E-2</v>
      </c>
      <c r="CB587" s="18">
        <v>3.9540760739118212E-2</v>
      </c>
      <c r="CC587" s="18">
        <v>0.1080605552293679</v>
      </c>
    </row>
    <row r="588" spans="2:81" x14ac:dyDescent="0.35">
      <c r="B588" s="17" t="s">
        <v>196</v>
      </c>
      <c r="C588" s="18">
        <v>1.8731680727172399E-2</v>
      </c>
      <c r="D588" s="18">
        <v>4.125369345473949E-2</v>
      </c>
      <c r="E588" s="18">
        <v>2.460238407247731E-2</v>
      </c>
      <c r="F588" s="18">
        <v>1.4922361368865881E-2</v>
      </c>
      <c r="G588" s="18">
        <v>1.121381926611238E-2</v>
      </c>
      <c r="H588" s="18">
        <v>1.437161784212776E-2</v>
      </c>
      <c r="I588" s="18">
        <v>1.5088069547141191E-2</v>
      </c>
      <c r="K588" s="18">
        <v>2.342331160501953E-2</v>
      </c>
      <c r="L588" s="18">
        <v>1.44282093678654E-2</v>
      </c>
      <c r="N588" s="18">
        <v>1.9445110773022949E-2</v>
      </c>
      <c r="O588" s="18">
        <v>2.9864826166868589E-2</v>
      </c>
      <c r="P588" s="18">
        <v>4.2692575189378627E-2</v>
      </c>
      <c r="Q588" s="18">
        <v>2.2678067399692681E-2</v>
      </c>
      <c r="R588" s="18">
        <v>3.8461468929478909E-3</v>
      </c>
      <c r="S588" s="18">
        <v>1.2363878586850551E-2</v>
      </c>
      <c r="T588" s="18">
        <v>8.9144045855487648E-3</v>
      </c>
      <c r="U588" s="18">
        <v>1.45390020003782E-2</v>
      </c>
      <c r="V588" s="18">
        <v>2.0559459489461529E-2</v>
      </c>
      <c r="W588" s="18">
        <v>1.6947959749841479E-2</v>
      </c>
      <c r="X588" s="18">
        <v>1.7636540972964791E-2</v>
      </c>
      <c r="Y588" s="18">
        <v>3.7000089156022938E-2</v>
      </c>
      <c r="AA588" s="18">
        <v>1.110012932659649E-2</v>
      </c>
      <c r="AB588" s="18">
        <v>1.622184510629112E-2</v>
      </c>
      <c r="AC588" s="18">
        <v>2.765876245605571E-2</v>
      </c>
      <c r="AD588" s="18">
        <v>2.0444612399637879E-2</v>
      </c>
      <c r="AF588" s="18">
        <v>3.2409122514649218E-2</v>
      </c>
      <c r="AG588" s="18">
        <v>1.9357348775302569E-2</v>
      </c>
      <c r="AH588" s="18">
        <v>2.2682713602743172E-2</v>
      </c>
      <c r="AI588" s="18">
        <v>2.4657825928869979E-2</v>
      </c>
      <c r="AJ588" s="18">
        <v>1.205511775922974E-2</v>
      </c>
      <c r="AK588" s="18">
        <v>1.555914810936951E-2</v>
      </c>
      <c r="AL588" s="18">
        <v>1.8431469435239989E-2</v>
      </c>
      <c r="AM588" s="18">
        <v>5.0413088053038548E-2</v>
      </c>
      <c r="AN588" s="18">
        <v>1.925088193217972E-2</v>
      </c>
      <c r="AO588" s="18">
        <v>0</v>
      </c>
      <c r="AP588" s="18">
        <v>2.394732549565266E-2</v>
      </c>
      <c r="AQ588" s="18">
        <v>3.0606299058610009E-2</v>
      </c>
      <c r="AR588" s="18">
        <v>0</v>
      </c>
      <c r="AS588" s="18">
        <v>0</v>
      </c>
      <c r="AT588" s="18">
        <v>1.9845009841387699E-2</v>
      </c>
      <c r="AU588" s="18">
        <v>8.3593293008043246E-3</v>
      </c>
      <c r="AV588" s="18">
        <v>1.6827838653512759E-2</v>
      </c>
      <c r="AX588" s="18">
        <v>1.7260412009333991E-2</v>
      </c>
      <c r="AY588" s="18">
        <v>2.3371620821234031E-2</v>
      </c>
      <c r="BA588" s="18">
        <v>2.010774802490075E-2</v>
      </c>
      <c r="BB588" s="18">
        <v>1.6178611886901291E-2</v>
      </c>
      <c r="BD588" s="18">
        <v>1.4267811223523689E-2</v>
      </c>
      <c r="BE588" s="18">
        <v>2.2258533328774019E-2</v>
      </c>
      <c r="BF588" s="18">
        <v>2.618216817806409E-2</v>
      </c>
      <c r="BG588" s="18">
        <v>2.090924942080408E-2</v>
      </c>
      <c r="BH588" s="18">
        <v>8.5559158924213025E-3</v>
      </c>
      <c r="BI588" s="18">
        <v>3.3571882145550923E-2</v>
      </c>
      <c r="BJ588" s="18">
        <v>1.530035623009105E-2</v>
      </c>
      <c r="BL588" s="18">
        <v>8.6614692963081722E-3</v>
      </c>
      <c r="BM588" s="18">
        <v>1.0449262584235961E-2</v>
      </c>
      <c r="BN588" s="18">
        <v>3.3547760083008651E-2</v>
      </c>
      <c r="BO588" s="18">
        <v>4.4414776480705978E-2</v>
      </c>
      <c r="BP588" s="18">
        <v>1.8140727995042991E-2</v>
      </c>
      <c r="BQ588" s="18">
        <v>2.5004528577084531E-2</v>
      </c>
      <c r="BR588" s="18">
        <v>4.0020379648227633E-2</v>
      </c>
      <c r="BS588" s="18">
        <v>2.651010133917275E-2</v>
      </c>
      <c r="BU588" s="18">
        <v>0</v>
      </c>
      <c r="BV588" s="18">
        <v>3.4727274862280978E-3</v>
      </c>
      <c r="BW588" s="18">
        <v>0</v>
      </c>
      <c r="BX588" s="18">
        <v>5.5340319234168198E-2</v>
      </c>
      <c r="BY588" s="18">
        <v>1.615688324847929E-2</v>
      </c>
      <c r="BZ588" s="18">
        <v>8.1143712379755414E-2</v>
      </c>
      <c r="CA588" s="18">
        <v>6.9474158568999063E-3</v>
      </c>
      <c r="CB588" s="18">
        <v>4.9019294642085202E-2</v>
      </c>
      <c r="CC588" s="18">
        <v>5.2231261743621922E-2</v>
      </c>
    </row>
    <row r="589" spans="2:81" x14ac:dyDescent="0.35">
      <c r="B589" s="17" t="s">
        <v>151</v>
      </c>
      <c r="C589" s="18">
        <v>1.11702516997646E-2</v>
      </c>
      <c r="D589" s="18">
        <v>1.160125706757054E-2</v>
      </c>
      <c r="E589" s="18">
        <v>8.9705265113565816E-3</v>
      </c>
      <c r="F589" s="18">
        <v>2.4530671072845411E-2</v>
      </c>
      <c r="G589" s="18">
        <v>1.193463755235495E-2</v>
      </c>
      <c r="H589" s="18">
        <v>7.5741397673435686E-3</v>
      </c>
      <c r="I589" s="18">
        <v>5.0086647034528918E-3</v>
      </c>
      <c r="K589" s="18">
        <v>1.075753319544677E-2</v>
      </c>
      <c r="L589" s="18">
        <v>1.072000727443774E-2</v>
      </c>
      <c r="N589" s="18">
        <v>0</v>
      </c>
      <c r="O589" s="18">
        <v>0</v>
      </c>
      <c r="P589" s="18">
        <v>0</v>
      </c>
      <c r="Q589" s="18">
        <v>3.5981204231594913E-2</v>
      </c>
      <c r="R589" s="18">
        <v>4.6493402497116403E-3</v>
      </c>
      <c r="S589" s="18">
        <v>1.096856797043997E-2</v>
      </c>
      <c r="T589" s="18">
        <v>2.0882445669944572E-2</v>
      </c>
      <c r="U589" s="18">
        <v>2.0931167694039281E-2</v>
      </c>
      <c r="V589" s="18">
        <v>7.1908396908673686E-3</v>
      </c>
      <c r="W589" s="18">
        <v>1.245943642637908E-2</v>
      </c>
      <c r="X589" s="18">
        <v>1.260848017137709E-2</v>
      </c>
      <c r="Y589" s="18">
        <v>1.256741603439661E-2</v>
      </c>
      <c r="AA589" s="18">
        <v>7.0234100346102269E-3</v>
      </c>
      <c r="AB589" s="18">
        <v>1.1321959651541671E-2</v>
      </c>
      <c r="AC589" s="18">
        <v>8.6898304126797731E-3</v>
      </c>
      <c r="AD589" s="18">
        <v>1.7744320054860839E-2</v>
      </c>
      <c r="AF589" s="18">
        <v>7.8170075629741431E-2</v>
      </c>
      <c r="AG589" s="18">
        <v>7.7197837994426137E-3</v>
      </c>
      <c r="AH589" s="18">
        <v>1.4620285042181821E-2</v>
      </c>
      <c r="AI589" s="18">
        <v>8.527398499201224E-3</v>
      </c>
      <c r="AJ589" s="18">
        <v>1.7121289314491531E-2</v>
      </c>
      <c r="AK589" s="18">
        <v>1.467871643418134E-2</v>
      </c>
      <c r="AL589" s="18">
        <v>6.0779997820680958E-3</v>
      </c>
      <c r="AM589" s="18">
        <v>7.5047521531928793E-3</v>
      </c>
      <c r="AN589" s="18">
        <v>8.5136627014208814E-3</v>
      </c>
      <c r="AO589" s="18">
        <v>0</v>
      </c>
      <c r="AP589" s="18">
        <v>1.5731680216815591E-2</v>
      </c>
      <c r="AQ589" s="18">
        <v>1.3483587476824399E-2</v>
      </c>
      <c r="AR589" s="18">
        <v>0</v>
      </c>
      <c r="AS589" s="18">
        <v>0</v>
      </c>
      <c r="AT589" s="18">
        <v>0</v>
      </c>
      <c r="AU589" s="18">
        <v>8.385105443055544E-3</v>
      </c>
      <c r="AV589" s="18">
        <v>2.816933763907746E-2</v>
      </c>
      <c r="AX589" s="18">
        <v>9.2101249628930501E-3</v>
      </c>
      <c r="AY589" s="18">
        <v>1.8374240362776378E-2</v>
      </c>
      <c r="BA589" s="18">
        <v>1.108844712018494E-2</v>
      </c>
      <c r="BB589" s="18">
        <v>1.132202677897844E-2</v>
      </c>
      <c r="BD589" s="18">
        <v>7.8423956404704946E-3</v>
      </c>
      <c r="BE589" s="18">
        <v>1.072692782380243E-2</v>
      </c>
      <c r="BF589" s="18">
        <v>9.3808887421352287E-3</v>
      </c>
      <c r="BG589" s="18">
        <v>2.9463468442591238E-3</v>
      </c>
      <c r="BH589" s="18">
        <v>1.641421380255324E-2</v>
      </c>
      <c r="BI589" s="18">
        <v>4.0623804533434983E-2</v>
      </c>
      <c r="BJ589" s="18">
        <v>5.7701762192098258E-2</v>
      </c>
      <c r="BL589" s="18">
        <v>5.9781720685254261E-3</v>
      </c>
      <c r="BM589" s="18">
        <v>6.089163959649895E-3</v>
      </c>
      <c r="BN589" s="18">
        <v>7.6338615048412699E-3</v>
      </c>
      <c r="BO589" s="18">
        <v>0</v>
      </c>
      <c r="BP589" s="18">
        <v>1.251098053706352E-2</v>
      </c>
      <c r="BQ589" s="18">
        <v>0</v>
      </c>
      <c r="BR589" s="18">
        <v>9.9171096529295788E-2</v>
      </c>
      <c r="BS589" s="18">
        <v>1.8251432448100319E-2</v>
      </c>
      <c r="BU589" s="18">
        <v>3.4725615081032972E-3</v>
      </c>
      <c r="BV589" s="18">
        <v>9.9866203634994943E-3</v>
      </c>
      <c r="BW589" s="18">
        <v>8.6372410144306393E-3</v>
      </c>
      <c r="BX589" s="18">
        <v>0</v>
      </c>
      <c r="BY589" s="18">
        <v>7.4624092276050031E-3</v>
      </c>
      <c r="BZ589" s="18">
        <v>1.882953847748943E-2</v>
      </c>
      <c r="CA589" s="18">
        <v>3.4165443791317189E-2</v>
      </c>
      <c r="CB589" s="18">
        <v>3.7319584361229917E-2</v>
      </c>
      <c r="CC589" s="18">
        <v>0</v>
      </c>
    </row>
    <row r="591" spans="2:81" ht="101.5" x14ac:dyDescent="0.35">
      <c r="B591" s="14" t="s">
        <v>197</v>
      </c>
    </row>
    <row r="592" spans="2:81" x14ac:dyDescent="0.35">
      <c r="B592" s="15" t="s">
        <v>17</v>
      </c>
    </row>
    <row r="593" spans="2:81" x14ac:dyDescent="0.35">
      <c r="B593" s="11" t="s">
        <v>95</v>
      </c>
      <c r="C593" s="16">
        <v>1906</v>
      </c>
      <c r="D593" s="16">
        <v>245</v>
      </c>
      <c r="E593" s="16">
        <v>322</v>
      </c>
      <c r="F593" s="16">
        <v>330</v>
      </c>
      <c r="G593" s="16">
        <v>336</v>
      </c>
      <c r="H593" s="16">
        <v>276</v>
      </c>
      <c r="I593" s="16">
        <v>397</v>
      </c>
      <c r="K593" s="16">
        <v>942</v>
      </c>
      <c r="L593" s="16">
        <v>959</v>
      </c>
      <c r="N593" s="16">
        <v>158</v>
      </c>
      <c r="O593" s="16">
        <v>63</v>
      </c>
      <c r="P593" s="16">
        <v>96</v>
      </c>
      <c r="Q593" s="16">
        <v>78</v>
      </c>
      <c r="R593" s="16">
        <v>211</v>
      </c>
      <c r="S593" s="16">
        <v>156</v>
      </c>
      <c r="T593" s="16">
        <v>138</v>
      </c>
      <c r="U593" s="16">
        <v>178</v>
      </c>
      <c r="V593" s="16">
        <v>270</v>
      </c>
      <c r="W593" s="16">
        <v>232</v>
      </c>
      <c r="X593" s="16">
        <v>160</v>
      </c>
      <c r="Y593" s="16">
        <v>166</v>
      </c>
      <c r="AA593" s="16">
        <v>527</v>
      </c>
      <c r="AB593" s="16">
        <v>481</v>
      </c>
      <c r="AC593" s="16">
        <v>429</v>
      </c>
      <c r="AD593" s="16">
        <v>463</v>
      </c>
      <c r="AF593" s="16">
        <v>27</v>
      </c>
      <c r="AG593" s="16">
        <v>98</v>
      </c>
      <c r="AH593" s="16">
        <v>113</v>
      </c>
      <c r="AI593" s="16">
        <v>112</v>
      </c>
      <c r="AJ593" s="16">
        <v>174</v>
      </c>
      <c r="AK593" s="16">
        <v>207</v>
      </c>
      <c r="AL593" s="16">
        <v>170</v>
      </c>
      <c r="AM593" s="16">
        <v>133</v>
      </c>
      <c r="AN593" s="16">
        <v>100</v>
      </c>
      <c r="AO593" s="16">
        <v>131</v>
      </c>
      <c r="AP593" s="16">
        <v>193</v>
      </c>
      <c r="AQ593" s="16">
        <v>93</v>
      </c>
      <c r="AR593" s="16">
        <v>79</v>
      </c>
      <c r="AS593" s="16">
        <v>47</v>
      </c>
      <c r="AT593" s="16">
        <v>48</v>
      </c>
      <c r="AU593" s="16">
        <v>122</v>
      </c>
      <c r="AV593" s="16">
        <v>59</v>
      </c>
      <c r="AX593" s="16">
        <v>1557</v>
      </c>
      <c r="AY593" s="16">
        <v>338</v>
      </c>
      <c r="BA593" s="16">
        <v>1221</v>
      </c>
      <c r="BB593" s="16">
        <v>685</v>
      </c>
      <c r="BD593" s="16">
        <v>474</v>
      </c>
      <c r="BE593" s="16">
        <v>416</v>
      </c>
      <c r="BF593" s="16">
        <v>224</v>
      </c>
      <c r="BG593" s="16">
        <v>439</v>
      </c>
      <c r="BH593" s="16">
        <v>242</v>
      </c>
      <c r="BI593" s="16">
        <v>51</v>
      </c>
      <c r="BJ593" s="16">
        <v>60</v>
      </c>
      <c r="BL593" s="16">
        <v>334</v>
      </c>
      <c r="BM593" s="16">
        <v>619</v>
      </c>
      <c r="BN593" s="16">
        <v>136</v>
      </c>
      <c r="BO593" s="16">
        <v>105</v>
      </c>
      <c r="BP593" s="16">
        <v>257</v>
      </c>
      <c r="BQ593" s="16">
        <v>42</v>
      </c>
      <c r="BR593" s="16">
        <v>49</v>
      </c>
      <c r="BS593" s="16">
        <v>364</v>
      </c>
      <c r="BU593" s="16">
        <v>279</v>
      </c>
      <c r="BV593" s="16">
        <v>479</v>
      </c>
      <c r="BW593" s="16">
        <v>122</v>
      </c>
      <c r="BX593" s="16">
        <v>151</v>
      </c>
      <c r="BY593" s="16">
        <v>421</v>
      </c>
      <c r="BZ593" s="16">
        <v>64</v>
      </c>
      <c r="CA593" s="16">
        <v>123</v>
      </c>
      <c r="CB593" s="16">
        <v>156</v>
      </c>
      <c r="CC593" s="16">
        <v>111</v>
      </c>
    </row>
    <row r="594" spans="2:81" x14ac:dyDescent="0.35">
      <c r="B594" s="12" t="s">
        <v>96</v>
      </c>
      <c r="C594" s="16">
        <v>1910</v>
      </c>
      <c r="D594" s="16">
        <v>202</v>
      </c>
      <c r="E594" s="16">
        <v>325</v>
      </c>
      <c r="F594" s="16">
        <v>324</v>
      </c>
      <c r="G594" s="16">
        <v>294</v>
      </c>
      <c r="H594" s="16">
        <v>309</v>
      </c>
      <c r="I594" s="16">
        <v>457</v>
      </c>
      <c r="K594" s="16">
        <v>921</v>
      </c>
      <c r="L594" s="16">
        <v>983</v>
      </c>
      <c r="N594" s="16">
        <v>157</v>
      </c>
      <c r="O594" s="16">
        <v>52</v>
      </c>
      <c r="P594" s="16">
        <v>89</v>
      </c>
      <c r="Q594" s="16">
        <v>77</v>
      </c>
      <c r="R594" s="16">
        <v>212</v>
      </c>
      <c r="S594" s="16">
        <v>155</v>
      </c>
      <c r="T594" s="16">
        <v>140</v>
      </c>
      <c r="U594" s="16">
        <v>167</v>
      </c>
      <c r="V594" s="16">
        <v>248</v>
      </c>
      <c r="W594" s="16">
        <v>264</v>
      </c>
      <c r="X594" s="16">
        <v>165</v>
      </c>
      <c r="Y594" s="16">
        <v>180</v>
      </c>
      <c r="AA594" s="16">
        <v>514</v>
      </c>
      <c r="AB594" s="16">
        <v>496</v>
      </c>
      <c r="AC594" s="16">
        <v>419</v>
      </c>
      <c r="AD594" s="16">
        <v>477</v>
      </c>
      <c r="AF594" s="16">
        <v>25</v>
      </c>
      <c r="AG594" s="16">
        <v>96</v>
      </c>
      <c r="AH594" s="16">
        <v>115</v>
      </c>
      <c r="AI594" s="16">
        <v>117</v>
      </c>
      <c r="AJ594" s="16">
        <v>175</v>
      </c>
      <c r="AK594" s="16">
        <v>213</v>
      </c>
      <c r="AL594" s="16">
        <v>169</v>
      </c>
      <c r="AM594" s="16">
        <v>134</v>
      </c>
      <c r="AN594" s="16">
        <v>99</v>
      </c>
      <c r="AO594" s="16">
        <v>131</v>
      </c>
      <c r="AP594" s="16">
        <v>193</v>
      </c>
      <c r="AQ594" s="16">
        <v>94</v>
      </c>
      <c r="AR594" s="16">
        <v>79</v>
      </c>
      <c r="AS594" s="16">
        <v>46</v>
      </c>
      <c r="AT594" s="16">
        <v>46</v>
      </c>
      <c r="AU594" s="16">
        <v>118</v>
      </c>
      <c r="AV594" s="16">
        <v>59</v>
      </c>
      <c r="AX594" s="16">
        <v>1583</v>
      </c>
      <c r="AY594" s="16">
        <v>316</v>
      </c>
      <c r="BA594" s="16">
        <v>1241</v>
      </c>
      <c r="BB594" s="16">
        <v>669</v>
      </c>
      <c r="BD594" s="16">
        <v>490</v>
      </c>
      <c r="BE594" s="16">
        <v>410</v>
      </c>
      <c r="BF594" s="16">
        <v>226</v>
      </c>
      <c r="BG594" s="16">
        <v>430</v>
      </c>
      <c r="BH594" s="16">
        <v>237</v>
      </c>
      <c r="BI594" s="16">
        <v>51</v>
      </c>
      <c r="BJ594" s="16">
        <v>65</v>
      </c>
      <c r="BL594" s="16">
        <v>349</v>
      </c>
      <c r="BM594" s="16">
        <v>614</v>
      </c>
      <c r="BN594" s="16">
        <v>143</v>
      </c>
      <c r="BO594" s="16">
        <v>101</v>
      </c>
      <c r="BP594" s="16">
        <v>257</v>
      </c>
      <c r="BQ594" s="16">
        <v>42</v>
      </c>
      <c r="BR594" s="16">
        <v>47</v>
      </c>
      <c r="BS594" s="16">
        <v>356</v>
      </c>
      <c r="BU594" s="16">
        <v>288</v>
      </c>
      <c r="BV594" s="16">
        <v>472</v>
      </c>
      <c r="BW594" s="16">
        <v>126</v>
      </c>
      <c r="BX594" s="16">
        <v>142</v>
      </c>
      <c r="BY594" s="16">
        <v>432</v>
      </c>
      <c r="BZ594" s="16">
        <v>64</v>
      </c>
      <c r="CA594" s="16">
        <v>123</v>
      </c>
      <c r="CB594" s="16">
        <v>159</v>
      </c>
      <c r="CC594" s="16">
        <v>106</v>
      </c>
    </row>
    <row r="595" spans="2:81" x14ac:dyDescent="0.35">
      <c r="B595" s="17" t="s">
        <v>192</v>
      </c>
      <c r="C595" s="18">
        <v>0.1435790250078019</v>
      </c>
      <c r="D595" s="18">
        <v>0.12850478806918689</v>
      </c>
      <c r="E595" s="18">
        <v>0.26091325332883442</v>
      </c>
      <c r="F595" s="18">
        <v>0.19249360197334109</v>
      </c>
      <c r="G595" s="18">
        <v>0.1212397145478918</v>
      </c>
      <c r="H595" s="18">
        <v>0.1087201862306451</v>
      </c>
      <c r="I595" s="18">
        <v>7.0075546167844505E-2</v>
      </c>
      <c r="K595" s="18">
        <v>0.12810718987167569</v>
      </c>
      <c r="L595" s="18">
        <v>0.1587854928538274</v>
      </c>
      <c r="N595" s="18">
        <v>0.1144276315997647</v>
      </c>
      <c r="O595" s="18">
        <v>6.2476769270685732E-2</v>
      </c>
      <c r="P595" s="18">
        <v>0.1152624493303865</v>
      </c>
      <c r="Q595" s="18">
        <v>0.16427115784859569</v>
      </c>
      <c r="R595" s="18">
        <v>0.20443356970050841</v>
      </c>
      <c r="S595" s="18">
        <v>0.12714962873139399</v>
      </c>
      <c r="T595" s="18">
        <v>0.19558429784527301</v>
      </c>
      <c r="U595" s="18">
        <v>0.11403643352112321</v>
      </c>
      <c r="V595" s="18">
        <v>0.20210558891512229</v>
      </c>
      <c r="W595" s="18">
        <v>0.1220597186033619</v>
      </c>
      <c r="X595" s="18">
        <v>8.2413560677492739E-2</v>
      </c>
      <c r="Y595" s="18">
        <v>0.1340127376471254</v>
      </c>
      <c r="AA595" s="18">
        <v>0.17693371520144441</v>
      </c>
      <c r="AB595" s="18">
        <v>0.1090419423232242</v>
      </c>
      <c r="AC595" s="18">
        <v>0.12976277061979721</v>
      </c>
      <c r="AD595" s="18">
        <v>0.155646311211323</v>
      </c>
      <c r="AF595" s="18">
        <v>0.1126075604250683</v>
      </c>
      <c r="AG595" s="18">
        <v>0.1977172244302508</v>
      </c>
      <c r="AH595" s="18">
        <v>9.9015111361330996E-2</v>
      </c>
      <c r="AI595" s="18">
        <v>0.13846095866072861</v>
      </c>
      <c r="AJ595" s="18">
        <v>0.16033275636507979</v>
      </c>
      <c r="AK595" s="18">
        <v>0.15595301156027491</v>
      </c>
      <c r="AL595" s="18">
        <v>0.1048759455236781</v>
      </c>
      <c r="AM595" s="18">
        <v>0.13406518698512701</v>
      </c>
      <c r="AN595" s="18">
        <v>9.7965424893007857E-2</v>
      </c>
      <c r="AO595" s="18">
        <v>0.114244804528948</v>
      </c>
      <c r="AP595" s="18">
        <v>0.100825410501601</v>
      </c>
      <c r="AQ595" s="18">
        <v>0.13955821727116721</v>
      </c>
      <c r="AR595" s="18">
        <v>0.1764478954017118</v>
      </c>
      <c r="AS595" s="18">
        <v>0.1661252416645812</v>
      </c>
      <c r="AT595" s="18">
        <v>0.1610525311654428</v>
      </c>
      <c r="AU595" s="18">
        <v>0.31793773446913881</v>
      </c>
      <c r="AV595" s="18">
        <v>6.913473098765878E-2</v>
      </c>
      <c r="AX595" s="18">
        <v>0.1263141871908845</v>
      </c>
      <c r="AY595" s="18">
        <v>0.23466538305662449</v>
      </c>
      <c r="BA595" s="18">
        <v>0.1571062025477131</v>
      </c>
      <c r="BB595" s="18">
        <v>0.1184815493749059</v>
      </c>
      <c r="BD595" s="18">
        <v>0.14954486549635571</v>
      </c>
      <c r="BE595" s="18">
        <v>0.1182224838794407</v>
      </c>
      <c r="BF595" s="18">
        <v>7.7994426364002528E-2</v>
      </c>
      <c r="BG595" s="18">
        <v>0.13449394948742999</v>
      </c>
      <c r="BH595" s="18">
        <v>0.1846616234806453</v>
      </c>
      <c r="BI595" s="18">
        <v>0.47585470891897858</v>
      </c>
      <c r="BJ595" s="18">
        <v>0.1354750124319497</v>
      </c>
      <c r="BL595" s="18">
        <v>0.16142132443199769</v>
      </c>
      <c r="BM595" s="18">
        <v>0.18158637166294031</v>
      </c>
      <c r="BN595" s="18">
        <v>0.11715543586839899</v>
      </c>
      <c r="BO595" s="18">
        <v>9.9674533734181295E-2</v>
      </c>
      <c r="BP595" s="18">
        <v>0.1389394477220455</v>
      </c>
      <c r="BQ595" s="18">
        <v>6.4753309513409074E-2</v>
      </c>
      <c r="BR595" s="18">
        <v>0.1062804078755361</v>
      </c>
      <c r="BS595" s="18">
        <v>0.1011449268126986</v>
      </c>
      <c r="BU595" s="18">
        <v>0.15390668419810921</v>
      </c>
      <c r="BV595" s="18">
        <v>0.20281765667922211</v>
      </c>
      <c r="BW595" s="18">
        <v>7.5575849873124809E-2</v>
      </c>
      <c r="BX595" s="18">
        <v>0.1045034112161603</v>
      </c>
      <c r="BY595" s="18">
        <v>0.15728484610590401</v>
      </c>
      <c r="BZ595" s="18">
        <v>9.004862128124505E-2</v>
      </c>
      <c r="CA595" s="18">
        <v>8.1265663489940035E-2</v>
      </c>
      <c r="CB595" s="18">
        <v>8.7685921308950782E-2</v>
      </c>
      <c r="CC595" s="18">
        <v>0.1174211892172155</v>
      </c>
    </row>
    <row r="596" spans="2:81" x14ac:dyDescent="0.35">
      <c r="B596" s="17" t="s">
        <v>193</v>
      </c>
      <c r="C596" s="18">
        <v>0.26663321569949261</v>
      </c>
      <c r="D596" s="18">
        <v>0.29771094204130472</v>
      </c>
      <c r="E596" s="18">
        <v>0.333595744722331</v>
      </c>
      <c r="F596" s="18">
        <v>0.32556551188051219</v>
      </c>
      <c r="G596" s="18">
        <v>0.2939530959439699</v>
      </c>
      <c r="H596" s="18">
        <v>0.25326373901094851</v>
      </c>
      <c r="I596" s="18">
        <v>0.15495227689994759</v>
      </c>
      <c r="K596" s="18">
        <v>0.2505619657963174</v>
      </c>
      <c r="L596" s="18">
        <v>0.28100832629639588</v>
      </c>
      <c r="N596" s="18">
        <v>0.23394169998867759</v>
      </c>
      <c r="O596" s="18">
        <v>0.3404781346202152</v>
      </c>
      <c r="P596" s="18">
        <v>0.28030051215580493</v>
      </c>
      <c r="Q596" s="18">
        <v>0.21069626686415499</v>
      </c>
      <c r="R596" s="18">
        <v>0.30600041325142718</v>
      </c>
      <c r="S596" s="18">
        <v>0.26490352898751701</v>
      </c>
      <c r="T596" s="18">
        <v>0.28866646212916508</v>
      </c>
      <c r="U596" s="18">
        <v>0.30732470307415383</v>
      </c>
      <c r="V596" s="18">
        <v>0.26933183854022391</v>
      </c>
      <c r="W596" s="18">
        <v>0.2149005978206896</v>
      </c>
      <c r="X596" s="18">
        <v>0.29146798596607532</v>
      </c>
      <c r="Y596" s="18">
        <v>0.24061012178758481</v>
      </c>
      <c r="AA596" s="18">
        <v>0.22782108377997001</v>
      </c>
      <c r="AB596" s="18">
        <v>0.25243911996455581</v>
      </c>
      <c r="AC596" s="18">
        <v>0.2983718239353621</v>
      </c>
      <c r="AD596" s="18">
        <v>0.29631648401391009</v>
      </c>
      <c r="AF596" s="18">
        <v>0.22681879334006849</v>
      </c>
      <c r="AG596" s="18">
        <v>0.22738781471165939</v>
      </c>
      <c r="AH596" s="18">
        <v>0.32706171009617629</v>
      </c>
      <c r="AI596" s="18">
        <v>0.2130608458246272</v>
      </c>
      <c r="AJ596" s="18">
        <v>0.29354630094694278</v>
      </c>
      <c r="AK596" s="18">
        <v>0.24228499139465451</v>
      </c>
      <c r="AL596" s="18">
        <v>0.32007275032008142</v>
      </c>
      <c r="AM596" s="18">
        <v>0.2363602096287096</v>
      </c>
      <c r="AN596" s="18">
        <v>0.25195007714435808</v>
      </c>
      <c r="AO596" s="18">
        <v>0.29367096409651711</v>
      </c>
      <c r="AP596" s="18">
        <v>0.23878351773596621</v>
      </c>
      <c r="AQ596" s="18">
        <v>0.27888482989863261</v>
      </c>
      <c r="AR596" s="18">
        <v>0.27069538558555301</v>
      </c>
      <c r="AS596" s="18">
        <v>0.2462861128293804</v>
      </c>
      <c r="AT596" s="18">
        <v>0.18895716332389359</v>
      </c>
      <c r="AU596" s="18">
        <v>0.28556179746272919</v>
      </c>
      <c r="AV596" s="18">
        <v>0.32864173356677923</v>
      </c>
      <c r="AX596" s="18">
        <v>0.2532454031223193</v>
      </c>
      <c r="AY596" s="18">
        <v>0.33654133263410457</v>
      </c>
      <c r="BA596" s="18">
        <v>0.27689892753705098</v>
      </c>
      <c r="BB596" s="18">
        <v>0.24758685869432351</v>
      </c>
      <c r="BD596" s="18">
        <v>0.2412548233244953</v>
      </c>
      <c r="BE596" s="18">
        <v>0.25973565715838881</v>
      </c>
      <c r="BF596" s="18">
        <v>0.29462897261203269</v>
      </c>
      <c r="BG596" s="18">
        <v>0.28785497627033818</v>
      </c>
      <c r="BH596" s="18">
        <v>0.29540428427394211</v>
      </c>
      <c r="BI596" s="18">
        <v>0.17962132262844019</v>
      </c>
      <c r="BJ596" s="18">
        <v>0.22684777730622491</v>
      </c>
      <c r="BL596" s="18">
        <v>0.17771722290213771</v>
      </c>
      <c r="BM596" s="18">
        <v>0.31461214317783559</v>
      </c>
      <c r="BN596" s="18">
        <v>0.20882975913779861</v>
      </c>
      <c r="BO596" s="18">
        <v>0.2400214010363094</v>
      </c>
      <c r="BP596" s="18">
        <v>0.27475196184934569</v>
      </c>
      <c r="BQ596" s="18">
        <v>0.2272597696519385</v>
      </c>
      <c r="BR596" s="18">
        <v>0.35711413216095012</v>
      </c>
      <c r="BS596" s="18">
        <v>0.28861097083938342</v>
      </c>
      <c r="BU596" s="18">
        <v>0.20600394442210079</v>
      </c>
      <c r="BV596" s="18">
        <v>0.32369982201867498</v>
      </c>
      <c r="BW596" s="18">
        <v>0.29176094155520133</v>
      </c>
      <c r="BX596" s="18">
        <v>0.24597492814941341</v>
      </c>
      <c r="BY596" s="18">
        <v>0.26197282809445049</v>
      </c>
      <c r="BZ596" s="18">
        <v>0.21306343924173801</v>
      </c>
      <c r="CA596" s="18">
        <v>0.30162087835330142</v>
      </c>
      <c r="CB596" s="18">
        <v>0.23741325102731531</v>
      </c>
      <c r="CC596" s="18">
        <v>0.22916621448525809</v>
      </c>
    </row>
    <row r="597" spans="2:81" ht="29" x14ac:dyDescent="0.35">
      <c r="B597" s="17" t="s">
        <v>194</v>
      </c>
      <c r="C597" s="18">
        <v>0.27429671841903969</v>
      </c>
      <c r="D597" s="18">
        <v>0.33016872984002271</v>
      </c>
      <c r="E597" s="18">
        <v>0.2314959203389276</v>
      </c>
      <c r="F597" s="18">
        <v>0.27612511151511931</v>
      </c>
      <c r="G597" s="18">
        <v>0.28544458206902767</v>
      </c>
      <c r="H597" s="18">
        <v>0.30565900251167533</v>
      </c>
      <c r="I597" s="18">
        <v>0.2503495629442955</v>
      </c>
      <c r="K597" s="18">
        <v>0.29336152420880812</v>
      </c>
      <c r="L597" s="18">
        <v>0.2577884751600788</v>
      </c>
      <c r="N597" s="18">
        <v>0.26481936157543767</v>
      </c>
      <c r="O597" s="18">
        <v>0.22487202793972541</v>
      </c>
      <c r="P597" s="18">
        <v>0.30780509827627278</v>
      </c>
      <c r="Q597" s="18">
        <v>0.35981748497598781</v>
      </c>
      <c r="R597" s="18">
        <v>0.2405884431173359</v>
      </c>
      <c r="S597" s="18">
        <v>0.27879513397498312</v>
      </c>
      <c r="T597" s="18">
        <v>0.24652116871786589</v>
      </c>
      <c r="U597" s="18">
        <v>0.27796061196691613</v>
      </c>
      <c r="V597" s="18">
        <v>0.2841474127370725</v>
      </c>
      <c r="W597" s="18">
        <v>0.23947681322452219</v>
      </c>
      <c r="X597" s="18">
        <v>0.31099495118114401</v>
      </c>
      <c r="Y597" s="18">
        <v>0.30157819163740801</v>
      </c>
      <c r="AA597" s="18">
        <v>0.21729440294274349</v>
      </c>
      <c r="AB597" s="18">
        <v>0.28024120304947858</v>
      </c>
      <c r="AC597" s="18">
        <v>0.30670279519178401</v>
      </c>
      <c r="AD597" s="18">
        <v>0.2991669459251674</v>
      </c>
      <c r="AF597" s="18">
        <v>0.43667535239323418</v>
      </c>
      <c r="AG597" s="18">
        <v>0.35095832634882113</v>
      </c>
      <c r="AH597" s="18">
        <v>0.29631548160458898</v>
      </c>
      <c r="AI597" s="18">
        <v>0.34176604545282829</v>
      </c>
      <c r="AJ597" s="18">
        <v>0.24760602044966751</v>
      </c>
      <c r="AK597" s="18">
        <v>0.28960706349753762</v>
      </c>
      <c r="AL597" s="18">
        <v>0.26521348939485279</v>
      </c>
      <c r="AM597" s="18">
        <v>0.32164344231173159</v>
      </c>
      <c r="AN597" s="18">
        <v>0.30066015690510761</v>
      </c>
      <c r="AO597" s="18">
        <v>0.22343771529664869</v>
      </c>
      <c r="AP597" s="18">
        <v>0.2897009918183604</v>
      </c>
      <c r="AQ597" s="18">
        <v>0.1817194272185812</v>
      </c>
      <c r="AR597" s="18">
        <v>0.24725565996265561</v>
      </c>
      <c r="AS597" s="18">
        <v>0.25695999024911309</v>
      </c>
      <c r="AT597" s="18">
        <v>0.27394919168287812</v>
      </c>
      <c r="AU597" s="18">
        <v>0.1995335396708118</v>
      </c>
      <c r="AV597" s="18">
        <v>0.21081847895374939</v>
      </c>
      <c r="AX597" s="18">
        <v>0.2728601697452957</v>
      </c>
      <c r="AY597" s="18">
        <v>0.26923196758319567</v>
      </c>
      <c r="BA597" s="18">
        <v>0.2674815278491729</v>
      </c>
      <c r="BB597" s="18">
        <v>0.28694119497419091</v>
      </c>
      <c r="BD597" s="18">
        <v>0.30623646583259317</v>
      </c>
      <c r="BE597" s="18">
        <v>0.2794895752636542</v>
      </c>
      <c r="BF597" s="18">
        <v>0.27890283648913311</v>
      </c>
      <c r="BG597" s="18">
        <v>0.25968507252953871</v>
      </c>
      <c r="BH597" s="18">
        <v>0.22549787638484181</v>
      </c>
      <c r="BI597" s="18">
        <v>9.8134714302027304E-2</v>
      </c>
      <c r="BJ597" s="18">
        <v>0.39877447588119558</v>
      </c>
      <c r="BL597" s="18">
        <v>0.27129566642101333</v>
      </c>
      <c r="BM597" s="18">
        <v>0.25405009875013312</v>
      </c>
      <c r="BN597" s="18">
        <v>0.27853360071499761</v>
      </c>
      <c r="BO597" s="18">
        <v>0.1914324523907503</v>
      </c>
      <c r="BP597" s="18">
        <v>0.26279879299464071</v>
      </c>
      <c r="BQ597" s="18">
        <v>0.39210213699065322</v>
      </c>
      <c r="BR597" s="18">
        <v>0.2491560033863244</v>
      </c>
      <c r="BS597" s="18">
        <v>0.33190912897120528</v>
      </c>
      <c r="BU597" s="18">
        <v>0.26507454760641552</v>
      </c>
      <c r="BV597" s="18">
        <v>0.23545124324752609</v>
      </c>
      <c r="BW597" s="18">
        <v>0.24010579760612449</v>
      </c>
      <c r="BX597" s="18">
        <v>0.25172827685873961</v>
      </c>
      <c r="BY597" s="18">
        <v>0.27693823443782678</v>
      </c>
      <c r="BZ597" s="18">
        <v>0.31861939870813227</v>
      </c>
      <c r="CA597" s="18">
        <v>0.40175399221545011</v>
      </c>
      <c r="CB597" s="18">
        <v>0.31598784792645979</v>
      </c>
      <c r="CC597" s="18">
        <v>0.29586894490792698</v>
      </c>
    </row>
    <row r="598" spans="2:81" x14ac:dyDescent="0.35">
      <c r="B598" s="17" t="s">
        <v>195</v>
      </c>
      <c r="C598" s="18">
        <v>0.1604652570687207</v>
      </c>
      <c r="D598" s="18">
        <v>0.11469381019871711</v>
      </c>
      <c r="E598" s="18">
        <v>0.10785976281305761</v>
      </c>
      <c r="F598" s="18">
        <v>9.6204171683863859E-2</v>
      </c>
      <c r="G598" s="18">
        <v>0.1940492021636252</v>
      </c>
      <c r="H598" s="18">
        <v>0.18214880398931929</v>
      </c>
      <c r="I598" s="18">
        <v>0.22740406650216299</v>
      </c>
      <c r="K598" s="18">
        <v>0.191351656408971</v>
      </c>
      <c r="L598" s="18">
        <v>0.13231778865181379</v>
      </c>
      <c r="N598" s="18">
        <v>0.22839255616517171</v>
      </c>
      <c r="O598" s="18">
        <v>0.19350024194630289</v>
      </c>
      <c r="P598" s="18">
        <v>0.14123460163683399</v>
      </c>
      <c r="Q598" s="18">
        <v>0.12203200491498251</v>
      </c>
      <c r="R598" s="18">
        <v>0.13207205116763779</v>
      </c>
      <c r="S598" s="18">
        <v>0.1880108346212789</v>
      </c>
      <c r="T598" s="18">
        <v>0.13455817540013221</v>
      </c>
      <c r="U598" s="18">
        <v>0.12686457553059621</v>
      </c>
      <c r="V598" s="18">
        <v>0.14363261162998051</v>
      </c>
      <c r="W598" s="18">
        <v>0.2183253083644798</v>
      </c>
      <c r="X598" s="18">
        <v>0.13917614977629469</v>
      </c>
      <c r="Y598" s="18">
        <v>0.13651361355968339</v>
      </c>
      <c r="AA598" s="18">
        <v>0.20931071674261961</v>
      </c>
      <c r="AB598" s="18">
        <v>0.1540939547026747</v>
      </c>
      <c r="AC598" s="18">
        <v>0.14537832597808009</v>
      </c>
      <c r="AD598" s="18">
        <v>0.12892231404794621</v>
      </c>
      <c r="AF598" s="18">
        <v>0.1133190956972383</v>
      </c>
      <c r="AG598" s="18">
        <v>0.12886137890173871</v>
      </c>
      <c r="AH598" s="18">
        <v>8.9200242418007933E-2</v>
      </c>
      <c r="AI598" s="18">
        <v>0.13498628527078449</v>
      </c>
      <c r="AJ598" s="18">
        <v>0.1791432267722449</v>
      </c>
      <c r="AK598" s="18">
        <v>0.15297100574253461</v>
      </c>
      <c r="AL598" s="18">
        <v>0.1619341021938219</v>
      </c>
      <c r="AM598" s="18">
        <v>0.1605892599423106</v>
      </c>
      <c r="AN598" s="18">
        <v>0.16485060214131911</v>
      </c>
      <c r="AO598" s="18">
        <v>0.2157851443818822</v>
      </c>
      <c r="AP598" s="18">
        <v>0.1428765888000639</v>
      </c>
      <c r="AQ598" s="18">
        <v>0.2200168665816318</v>
      </c>
      <c r="AR598" s="18">
        <v>0.20258000091165679</v>
      </c>
      <c r="AS598" s="18">
        <v>0.22250377001307459</v>
      </c>
      <c r="AT598" s="18">
        <v>0.26880825215394089</v>
      </c>
      <c r="AU598" s="18">
        <v>9.9377056136291095E-2</v>
      </c>
      <c r="AV598" s="18">
        <v>0.15442765948652951</v>
      </c>
      <c r="AX598" s="18">
        <v>0.17222129682277329</v>
      </c>
      <c r="AY598" s="18">
        <v>0.1011190650438083</v>
      </c>
      <c r="BA598" s="18">
        <v>0.15237090725003499</v>
      </c>
      <c r="BB598" s="18">
        <v>0.17548300535650829</v>
      </c>
      <c r="BD598" s="18">
        <v>0.15414633323895399</v>
      </c>
      <c r="BE598" s="18">
        <v>0.1663800613629477</v>
      </c>
      <c r="BF598" s="18">
        <v>0.15092512380685411</v>
      </c>
      <c r="BG598" s="18">
        <v>0.1730958154574733</v>
      </c>
      <c r="BH598" s="18">
        <v>0.17452102370009229</v>
      </c>
      <c r="BI598" s="18">
        <v>0.106017403137522</v>
      </c>
      <c r="BJ598" s="18">
        <v>0.111532468663605</v>
      </c>
      <c r="BL598" s="18">
        <v>0.1862966556369251</v>
      </c>
      <c r="BM598" s="18">
        <v>0.1507115565970657</v>
      </c>
      <c r="BN598" s="18">
        <v>0.15970796065234061</v>
      </c>
      <c r="BO598" s="18">
        <v>0.23263154490986679</v>
      </c>
      <c r="BP598" s="18">
        <v>0.1771278511499868</v>
      </c>
      <c r="BQ598" s="18">
        <v>0.22128599975362309</v>
      </c>
      <c r="BR598" s="18">
        <v>9.4426050059868927E-2</v>
      </c>
      <c r="BS598" s="18">
        <v>0.12128544607755561</v>
      </c>
      <c r="BU598" s="18">
        <v>0.1757900407672861</v>
      </c>
      <c r="BV598" s="18">
        <v>0.14331818384660799</v>
      </c>
      <c r="BW598" s="18">
        <v>0.17186551079275239</v>
      </c>
      <c r="BX598" s="18">
        <v>0.1788548375622806</v>
      </c>
      <c r="BY598" s="18">
        <v>0.17220850943501489</v>
      </c>
      <c r="BZ598" s="18">
        <v>0.21714380376112871</v>
      </c>
      <c r="CA598" s="18">
        <v>8.8012765002944929E-2</v>
      </c>
      <c r="CB598" s="18">
        <v>0.1527188257222824</v>
      </c>
      <c r="CC598" s="18">
        <v>0.1706376356440833</v>
      </c>
    </row>
    <row r="599" spans="2:81" x14ac:dyDescent="0.35">
      <c r="B599" s="17" t="s">
        <v>196</v>
      </c>
      <c r="C599" s="18">
        <v>0.12426081160944411</v>
      </c>
      <c r="D599" s="18">
        <v>9.491163131074784E-2</v>
      </c>
      <c r="E599" s="18">
        <v>5.313304696351135E-2</v>
      </c>
      <c r="F599" s="18">
        <v>7.5608916165402357E-2</v>
      </c>
      <c r="G599" s="18">
        <v>7.8449812773524918E-2</v>
      </c>
      <c r="H599" s="18">
        <v>0.1220117523348233</v>
      </c>
      <c r="I599" s="18">
        <v>0.25330792307160671</v>
      </c>
      <c r="K599" s="18">
        <v>9.8929816386666022E-2</v>
      </c>
      <c r="L599" s="18">
        <v>0.14656177267393891</v>
      </c>
      <c r="N599" s="18">
        <v>0.13985001927582361</v>
      </c>
      <c r="O599" s="18">
        <v>0.1483570360753946</v>
      </c>
      <c r="P599" s="18">
        <v>0.13501612694837389</v>
      </c>
      <c r="Q599" s="18">
        <v>0.11010518594167711</v>
      </c>
      <c r="R599" s="18">
        <v>0.112256182513379</v>
      </c>
      <c r="S599" s="18">
        <v>0.1026533258466308</v>
      </c>
      <c r="T599" s="18">
        <v>8.5310111117921417E-2</v>
      </c>
      <c r="U599" s="18">
        <v>0.14380085427036929</v>
      </c>
      <c r="V599" s="18">
        <v>7.1124128657304247E-2</v>
      </c>
      <c r="W599" s="18">
        <v>0.16666361258428841</v>
      </c>
      <c r="X599" s="18">
        <v>0.1492090845978549</v>
      </c>
      <c r="Y599" s="18">
        <v>0.1375016312389144</v>
      </c>
      <c r="AA599" s="18">
        <v>0.14813606811599869</v>
      </c>
      <c r="AB599" s="18">
        <v>0.16339720515339731</v>
      </c>
      <c r="AC599" s="18">
        <v>9.436774678105693E-2</v>
      </c>
      <c r="AD599" s="18">
        <v>8.3616057216044065E-2</v>
      </c>
      <c r="AF599" s="18">
        <v>3.2409122514649218E-2</v>
      </c>
      <c r="AG599" s="18">
        <v>6.8501141055920325E-2</v>
      </c>
      <c r="AH599" s="18">
        <v>0.18149372128065799</v>
      </c>
      <c r="AI599" s="18">
        <v>0.14619159186998509</v>
      </c>
      <c r="AJ599" s="18">
        <v>9.5134579594356727E-2</v>
      </c>
      <c r="AK599" s="18">
        <v>0.1059600896799171</v>
      </c>
      <c r="AL599" s="18">
        <v>0.12932101142395719</v>
      </c>
      <c r="AM599" s="18">
        <v>0.13983714897892841</v>
      </c>
      <c r="AN599" s="18">
        <v>0.14683219040535361</v>
      </c>
      <c r="AO599" s="18">
        <v>0.1390060026009306</v>
      </c>
      <c r="AP599" s="18">
        <v>0.180048476047804</v>
      </c>
      <c r="AQ599" s="18">
        <v>0.14646453200605611</v>
      </c>
      <c r="AR599" s="18">
        <v>8.0667603082291095E-2</v>
      </c>
      <c r="AS599" s="18">
        <v>6.0882035510514132E-2</v>
      </c>
      <c r="AT599" s="18">
        <v>0.1072328616738446</v>
      </c>
      <c r="AU599" s="18">
        <v>7.9900943644415454E-2</v>
      </c>
      <c r="AV599" s="18">
        <v>0.12152105276831821</v>
      </c>
      <c r="AX599" s="18">
        <v>0.14320191507673449</v>
      </c>
      <c r="AY599" s="18">
        <v>3.362494039380743E-2</v>
      </c>
      <c r="BA599" s="18">
        <v>0.11821878428064039</v>
      </c>
      <c r="BB599" s="18">
        <v>0.1354708096456598</v>
      </c>
      <c r="BD599" s="18">
        <v>0.11504429284886809</v>
      </c>
      <c r="BE599" s="18">
        <v>0.1383755845192628</v>
      </c>
      <c r="BF599" s="18">
        <v>0.17465782779533681</v>
      </c>
      <c r="BG599" s="18">
        <v>0.13176526145365</v>
      </c>
      <c r="BH599" s="18">
        <v>8.6578536486857427E-2</v>
      </c>
      <c r="BI599" s="18">
        <v>8.0139860130079926E-2</v>
      </c>
      <c r="BJ599" s="18">
        <v>5.1675719285083313E-2</v>
      </c>
      <c r="BL599" s="18">
        <v>0.16051083584052439</v>
      </c>
      <c r="BM599" s="18">
        <v>8.032652023191196E-2</v>
      </c>
      <c r="BN599" s="18">
        <v>0.22078238509537371</v>
      </c>
      <c r="BO599" s="18">
        <v>0.21842147312783269</v>
      </c>
      <c r="BP599" s="18">
        <v>0.1212433536891213</v>
      </c>
      <c r="BQ599" s="18">
        <v>6.9914534652096905E-2</v>
      </c>
      <c r="BR599" s="18">
        <v>7.494328242944899E-2</v>
      </c>
      <c r="BS599" s="18">
        <v>0.1140814643372189</v>
      </c>
      <c r="BU599" s="18">
        <v>0.15479821644715819</v>
      </c>
      <c r="BV599" s="18">
        <v>6.6728392433932526E-2</v>
      </c>
      <c r="BW599" s="18">
        <v>0.19607185481852249</v>
      </c>
      <c r="BX599" s="18">
        <v>0.2062404743446839</v>
      </c>
      <c r="BY599" s="18">
        <v>0.109062825977756</v>
      </c>
      <c r="BZ599" s="18">
        <v>0.12606313502567221</v>
      </c>
      <c r="CA599" s="18">
        <v>8.3859850751139942E-2</v>
      </c>
      <c r="CB599" s="18">
        <v>0.14952646125667551</v>
      </c>
      <c r="CC599" s="18">
        <v>0.1719354569265385</v>
      </c>
    </row>
    <row r="600" spans="2:81" x14ac:dyDescent="0.35">
      <c r="B600" s="17" t="s">
        <v>151</v>
      </c>
      <c r="C600" s="18">
        <v>3.076497219550102E-2</v>
      </c>
      <c r="D600" s="18">
        <v>3.4010098540020642E-2</v>
      </c>
      <c r="E600" s="18">
        <v>1.300227183333811E-2</v>
      </c>
      <c r="F600" s="18">
        <v>3.4002686781761111E-2</v>
      </c>
      <c r="G600" s="18">
        <v>2.686359250196052E-2</v>
      </c>
      <c r="H600" s="18">
        <v>2.8196515922588501E-2</v>
      </c>
      <c r="I600" s="18">
        <v>4.3910624414142653E-2</v>
      </c>
      <c r="K600" s="18">
        <v>3.768784732756178E-2</v>
      </c>
      <c r="L600" s="18">
        <v>2.3538144363945308E-2</v>
      </c>
      <c r="N600" s="18">
        <v>1.8568731395124619E-2</v>
      </c>
      <c r="O600" s="18">
        <v>3.0315790147676099E-2</v>
      </c>
      <c r="P600" s="18">
        <v>2.0381211652327841E-2</v>
      </c>
      <c r="Q600" s="18">
        <v>3.30778994546021E-2</v>
      </c>
      <c r="R600" s="18">
        <v>4.6493402497116403E-3</v>
      </c>
      <c r="S600" s="18">
        <v>3.8487547838196218E-2</v>
      </c>
      <c r="T600" s="18">
        <v>4.9359784789642418E-2</v>
      </c>
      <c r="U600" s="18">
        <v>3.0012821636841349E-2</v>
      </c>
      <c r="V600" s="18">
        <v>2.9658419520296731E-2</v>
      </c>
      <c r="W600" s="18">
        <v>3.8573949402658257E-2</v>
      </c>
      <c r="X600" s="18">
        <v>2.6738267801138429E-2</v>
      </c>
      <c r="Y600" s="18">
        <v>4.9783704129284123E-2</v>
      </c>
      <c r="AA600" s="18">
        <v>2.0504013217223779E-2</v>
      </c>
      <c r="AB600" s="18">
        <v>4.0786574806669328E-2</v>
      </c>
      <c r="AC600" s="18">
        <v>2.541653749391961E-2</v>
      </c>
      <c r="AD600" s="18">
        <v>3.6331887585609277E-2</v>
      </c>
      <c r="AF600" s="18">
        <v>7.8170075629741431E-2</v>
      </c>
      <c r="AG600" s="18">
        <v>2.657411455160974E-2</v>
      </c>
      <c r="AH600" s="18">
        <v>6.9137332392378544E-3</v>
      </c>
      <c r="AI600" s="18">
        <v>2.553427292104633E-2</v>
      </c>
      <c r="AJ600" s="18">
        <v>2.4237115871708199E-2</v>
      </c>
      <c r="AK600" s="18">
        <v>5.3223838125081219E-2</v>
      </c>
      <c r="AL600" s="18">
        <v>1.8582701143608681E-2</v>
      </c>
      <c r="AM600" s="18">
        <v>7.5047521531928793E-3</v>
      </c>
      <c r="AN600" s="18">
        <v>3.7741548510853602E-2</v>
      </c>
      <c r="AO600" s="18">
        <v>1.385536909507348E-2</v>
      </c>
      <c r="AP600" s="18">
        <v>4.7765015096204518E-2</v>
      </c>
      <c r="AQ600" s="18">
        <v>3.3356127023931197E-2</v>
      </c>
      <c r="AR600" s="18">
        <v>2.235345505613158E-2</v>
      </c>
      <c r="AS600" s="18">
        <v>4.7242849733336659E-2</v>
      </c>
      <c r="AT600" s="18">
        <v>0</v>
      </c>
      <c r="AU600" s="18">
        <v>1.7688928616613749E-2</v>
      </c>
      <c r="AV600" s="18">
        <v>0.11545634423696501</v>
      </c>
      <c r="AX600" s="18">
        <v>3.2157028041992643E-2</v>
      </c>
      <c r="AY600" s="18">
        <v>2.4817311288459501E-2</v>
      </c>
      <c r="BA600" s="18">
        <v>2.7923650535387701E-2</v>
      </c>
      <c r="BB600" s="18">
        <v>3.6036581954411749E-2</v>
      </c>
      <c r="BD600" s="18">
        <v>3.3773219258733667E-2</v>
      </c>
      <c r="BE600" s="18">
        <v>3.7796637816305989E-2</v>
      </c>
      <c r="BF600" s="18">
        <v>2.289081293264084E-2</v>
      </c>
      <c r="BG600" s="18">
        <v>1.310492480156967E-2</v>
      </c>
      <c r="BH600" s="18">
        <v>3.3336655673621193E-2</v>
      </c>
      <c r="BI600" s="18">
        <v>6.0231990882952002E-2</v>
      </c>
      <c r="BJ600" s="18">
        <v>7.5694546431941429E-2</v>
      </c>
      <c r="BL600" s="18">
        <v>4.2758294767401638E-2</v>
      </c>
      <c r="BM600" s="18">
        <v>1.8713309580113299E-2</v>
      </c>
      <c r="BN600" s="18">
        <v>1.499085853109044E-2</v>
      </c>
      <c r="BO600" s="18">
        <v>1.7818594801059549E-2</v>
      </c>
      <c r="BP600" s="18">
        <v>2.5138592594860058E-2</v>
      </c>
      <c r="BQ600" s="18">
        <v>2.468424943827929E-2</v>
      </c>
      <c r="BR600" s="18">
        <v>0.1180801240878713</v>
      </c>
      <c r="BS600" s="18">
        <v>4.296806296193828E-2</v>
      </c>
      <c r="BU600" s="18">
        <v>4.4426566558930423E-2</v>
      </c>
      <c r="BV600" s="18">
        <v>2.7984701774036211E-2</v>
      </c>
      <c r="BW600" s="18">
        <v>2.462004535427427E-2</v>
      </c>
      <c r="BX600" s="18">
        <v>1.26980718687224E-2</v>
      </c>
      <c r="BY600" s="18">
        <v>2.2532755949047741E-2</v>
      </c>
      <c r="BZ600" s="18">
        <v>3.5061601982083891E-2</v>
      </c>
      <c r="CA600" s="18">
        <v>4.3486850187223577E-2</v>
      </c>
      <c r="CB600" s="18">
        <v>5.6667692758316193E-2</v>
      </c>
      <c r="CC600" s="18">
        <v>1.497055881897754E-2</v>
      </c>
    </row>
    <row r="602" spans="2:81" ht="87" x14ac:dyDescent="0.35">
      <c r="B602" s="14" t="s">
        <v>198</v>
      </c>
    </row>
    <row r="603" spans="2:81" x14ac:dyDescent="0.35">
      <c r="B603" s="15" t="s">
        <v>17</v>
      </c>
    </row>
    <row r="604" spans="2:81" x14ac:dyDescent="0.35">
      <c r="B604" s="11" t="s">
        <v>95</v>
      </c>
      <c r="C604" s="16">
        <v>1906</v>
      </c>
      <c r="D604" s="16">
        <v>245</v>
      </c>
      <c r="E604" s="16">
        <v>322</v>
      </c>
      <c r="F604" s="16">
        <v>330</v>
      </c>
      <c r="G604" s="16">
        <v>336</v>
      </c>
      <c r="H604" s="16">
        <v>276</v>
      </c>
      <c r="I604" s="16">
        <v>397</v>
      </c>
      <c r="K604" s="16">
        <v>942</v>
      </c>
      <c r="L604" s="16">
        <v>959</v>
      </c>
      <c r="N604" s="16">
        <v>158</v>
      </c>
      <c r="O604" s="16">
        <v>63</v>
      </c>
      <c r="P604" s="16">
        <v>96</v>
      </c>
      <c r="Q604" s="16">
        <v>78</v>
      </c>
      <c r="R604" s="16">
        <v>211</v>
      </c>
      <c r="S604" s="16">
        <v>156</v>
      </c>
      <c r="T604" s="16">
        <v>138</v>
      </c>
      <c r="U604" s="16">
        <v>178</v>
      </c>
      <c r="V604" s="16">
        <v>270</v>
      </c>
      <c r="W604" s="16">
        <v>232</v>
      </c>
      <c r="X604" s="16">
        <v>160</v>
      </c>
      <c r="Y604" s="16">
        <v>166</v>
      </c>
      <c r="AA604" s="16">
        <v>527</v>
      </c>
      <c r="AB604" s="16">
        <v>481</v>
      </c>
      <c r="AC604" s="16">
        <v>429</v>
      </c>
      <c r="AD604" s="16">
        <v>463</v>
      </c>
      <c r="AF604" s="16">
        <v>27</v>
      </c>
      <c r="AG604" s="16">
        <v>98</v>
      </c>
      <c r="AH604" s="16">
        <v>113</v>
      </c>
      <c r="AI604" s="16">
        <v>112</v>
      </c>
      <c r="AJ604" s="16">
        <v>174</v>
      </c>
      <c r="AK604" s="16">
        <v>207</v>
      </c>
      <c r="AL604" s="16">
        <v>170</v>
      </c>
      <c r="AM604" s="16">
        <v>133</v>
      </c>
      <c r="AN604" s="16">
        <v>100</v>
      </c>
      <c r="AO604" s="16">
        <v>131</v>
      </c>
      <c r="AP604" s="16">
        <v>193</v>
      </c>
      <c r="AQ604" s="16">
        <v>93</v>
      </c>
      <c r="AR604" s="16">
        <v>79</v>
      </c>
      <c r="AS604" s="16">
        <v>47</v>
      </c>
      <c r="AT604" s="16">
        <v>48</v>
      </c>
      <c r="AU604" s="16">
        <v>122</v>
      </c>
      <c r="AV604" s="16">
        <v>59</v>
      </c>
      <c r="AX604" s="16">
        <v>1557</v>
      </c>
      <c r="AY604" s="16">
        <v>338</v>
      </c>
      <c r="BA604" s="16">
        <v>1221</v>
      </c>
      <c r="BB604" s="16">
        <v>685</v>
      </c>
      <c r="BD604" s="16">
        <v>474</v>
      </c>
      <c r="BE604" s="16">
        <v>416</v>
      </c>
      <c r="BF604" s="16">
        <v>224</v>
      </c>
      <c r="BG604" s="16">
        <v>439</v>
      </c>
      <c r="BH604" s="16">
        <v>242</v>
      </c>
      <c r="BI604" s="16">
        <v>51</v>
      </c>
      <c r="BJ604" s="16">
        <v>60</v>
      </c>
      <c r="BL604" s="16">
        <v>334</v>
      </c>
      <c r="BM604" s="16">
        <v>619</v>
      </c>
      <c r="BN604" s="16">
        <v>136</v>
      </c>
      <c r="BO604" s="16">
        <v>105</v>
      </c>
      <c r="BP604" s="16">
        <v>257</v>
      </c>
      <c r="BQ604" s="16">
        <v>42</v>
      </c>
      <c r="BR604" s="16">
        <v>49</v>
      </c>
      <c r="BS604" s="16">
        <v>364</v>
      </c>
      <c r="BU604" s="16">
        <v>279</v>
      </c>
      <c r="BV604" s="16">
        <v>479</v>
      </c>
      <c r="BW604" s="16">
        <v>122</v>
      </c>
      <c r="BX604" s="16">
        <v>151</v>
      </c>
      <c r="BY604" s="16">
        <v>421</v>
      </c>
      <c r="BZ604" s="16">
        <v>64</v>
      </c>
      <c r="CA604" s="16">
        <v>123</v>
      </c>
      <c r="CB604" s="16">
        <v>156</v>
      </c>
      <c r="CC604" s="16">
        <v>111</v>
      </c>
    </row>
    <row r="605" spans="2:81" x14ac:dyDescent="0.35">
      <c r="B605" s="12" t="s">
        <v>96</v>
      </c>
      <c r="C605" s="16">
        <v>1910</v>
      </c>
      <c r="D605" s="16">
        <v>202</v>
      </c>
      <c r="E605" s="16">
        <v>325</v>
      </c>
      <c r="F605" s="16">
        <v>324</v>
      </c>
      <c r="G605" s="16">
        <v>294</v>
      </c>
      <c r="H605" s="16">
        <v>309</v>
      </c>
      <c r="I605" s="16">
        <v>457</v>
      </c>
      <c r="K605" s="16">
        <v>921</v>
      </c>
      <c r="L605" s="16">
        <v>983</v>
      </c>
      <c r="N605" s="16">
        <v>157</v>
      </c>
      <c r="O605" s="16">
        <v>52</v>
      </c>
      <c r="P605" s="16">
        <v>89</v>
      </c>
      <c r="Q605" s="16">
        <v>77</v>
      </c>
      <c r="R605" s="16">
        <v>212</v>
      </c>
      <c r="S605" s="16">
        <v>155</v>
      </c>
      <c r="T605" s="16">
        <v>140</v>
      </c>
      <c r="U605" s="16">
        <v>167</v>
      </c>
      <c r="V605" s="16">
        <v>248</v>
      </c>
      <c r="W605" s="16">
        <v>264</v>
      </c>
      <c r="X605" s="16">
        <v>165</v>
      </c>
      <c r="Y605" s="16">
        <v>180</v>
      </c>
      <c r="AA605" s="16">
        <v>514</v>
      </c>
      <c r="AB605" s="16">
        <v>496</v>
      </c>
      <c r="AC605" s="16">
        <v>419</v>
      </c>
      <c r="AD605" s="16">
        <v>477</v>
      </c>
      <c r="AF605" s="16">
        <v>25</v>
      </c>
      <c r="AG605" s="16">
        <v>96</v>
      </c>
      <c r="AH605" s="16">
        <v>115</v>
      </c>
      <c r="AI605" s="16">
        <v>117</v>
      </c>
      <c r="AJ605" s="16">
        <v>175</v>
      </c>
      <c r="AK605" s="16">
        <v>213</v>
      </c>
      <c r="AL605" s="16">
        <v>169</v>
      </c>
      <c r="AM605" s="16">
        <v>134</v>
      </c>
      <c r="AN605" s="16">
        <v>99</v>
      </c>
      <c r="AO605" s="16">
        <v>131</v>
      </c>
      <c r="AP605" s="16">
        <v>193</v>
      </c>
      <c r="AQ605" s="16">
        <v>94</v>
      </c>
      <c r="AR605" s="16">
        <v>79</v>
      </c>
      <c r="AS605" s="16">
        <v>46</v>
      </c>
      <c r="AT605" s="16">
        <v>46</v>
      </c>
      <c r="AU605" s="16">
        <v>118</v>
      </c>
      <c r="AV605" s="16">
        <v>59</v>
      </c>
      <c r="AX605" s="16">
        <v>1583</v>
      </c>
      <c r="AY605" s="16">
        <v>316</v>
      </c>
      <c r="BA605" s="16">
        <v>1241</v>
      </c>
      <c r="BB605" s="16">
        <v>669</v>
      </c>
      <c r="BD605" s="16">
        <v>490</v>
      </c>
      <c r="BE605" s="16">
        <v>410</v>
      </c>
      <c r="BF605" s="16">
        <v>226</v>
      </c>
      <c r="BG605" s="16">
        <v>430</v>
      </c>
      <c r="BH605" s="16">
        <v>237</v>
      </c>
      <c r="BI605" s="16">
        <v>51</v>
      </c>
      <c r="BJ605" s="16">
        <v>65</v>
      </c>
      <c r="BL605" s="16">
        <v>349</v>
      </c>
      <c r="BM605" s="16">
        <v>614</v>
      </c>
      <c r="BN605" s="16">
        <v>143</v>
      </c>
      <c r="BO605" s="16">
        <v>101</v>
      </c>
      <c r="BP605" s="16">
        <v>257</v>
      </c>
      <c r="BQ605" s="16">
        <v>42</v>
      </c>
      <c r="BR605" s="16">
        <v>47</v>
      </c>
      <c r="BS605" s="16">
        <v>356</v>
      </c>
      <c r="BU605" s="16">
        <v>288</v>
      </c>
      <c r="BV605" s="16">
        <v>472</v>
      </c>
      <c r="BW605" s="16">
        <v>126</v>
      </c>
      <c r="BX605" s="16">
        <v>142</v>
      </c>
      <c r="BY605" s="16">
        <v>432</v>
      </c>
      <c r="BZ605" s="16">
        <v>64</v>
      </c>
      <c r="CA605" s="16">
        <v>123</v>
      </c>
      <c r="CB605" s="16">
        <v>159</v>
      </c>
      <c r="CC605" s="16">
        <v>106</v>
      </c>
    </row>
    <row r="606" spans="2:81" x14ac:dyDescent="0.35">
      <c r="B606" s="17" t="s">
        <v>192</v>
      </c>
      <c r="C606" s="18">
        <v>0.15090113454056359</v>
      </c>
      <c r="D606" s="18">
        <v>0.21004861908147071</v>
      </c>
      <c r="E606" s="18">
        <v>0.18218407573303491</v>
      </c>
      <c r="F606" s="18">
        <v>0.19194513567922891</v>
      </c>
      <c r="G606" s="18">
        <v>0.1631823304325995</v>
      </c>
      <c r="H606" s="18">
        <v>0.1274397479136323</v>
      </c>
      <c r="I606" s="18">
        <v>8.1366182135448051E-2</v>
      </c>
      <c r="K606" s="18">
        <v>0.1247771361354285</v>
      </c>
      <c r="L606" s="18">
        <v>0.17509608838191901</v>
      </c>
      <c r="N606" s="18">
        <v>0.1184908554144979</v>
      </c>
      <c r="O606" s="18">
        <v>0.17049783622096351</v>
      </c>
      <c r="P606" s="18">
        <v>6.9783349584109478E-2</v>
      </c>
      <c r="Q606" s="18">
        <v>0.18265189096526049</v>
      </c>
      <c r="R606" s="18">
        <v>0.17450641630826941</v>
      </c>
      <c r="S606" s="18">
        <v>0.16301697542100119</v>
      </c>
      <c r="T606" s="18">
        <v>0.18705690785326329</v>
      </c>
      <c r="U606" s="18">
        <v>0.1193034433879871</v>
      </c>
      <c r="V606" s="18">
        <v>0.13910203765789439</v>
      </c>
      <c r="W606" s="18">
        <v>0.1183609782874637</v>
      </c>
      <c r="X606" s="18">
        <v>0.1832251678909603</v>
      </c>
      <c r="Y606" s="18">
        <v>0.1973465943628267</v>
      </c>
      <c r="AA606" s="18">
        <v>0.14482610327532161</v>
      </c>
      <c r="AB606" s="18">
        <v>0.1427193754201424</v>
      </c>
      <c r="AC606" s="18">
        <v>0.15772304381818661</v>
      </c>
      <c r="AD606" s="18">
        <v>0.15966713294020701</v>
      </c>
      <c r="AF606" s="18">
        <v>0.1101775099410492</v>
      </c>
      <c r="AG606" s="18">
        <v>0.16660867230574239</v>
      </c>
      <c r="AH606" s="18">
        <v>0.1851141147955602</v>
      </c>
      <c r="AI606" s="18">
        <v>0.1193780057228665</v>
      </c>
      <c r="AJ606" s="18">
        <v>0.15814819590168111</v>
      </c>
      <c r="AK606" s="18">
        <v>0.12699899516752999</v>
      </c>
      <c r="AL606" s="18">
        <v>0.16632185781454409</v>
      </c>
      <c r="AM606" s="18">
        <v>0.12809838593029849</v>
      </c>
      <c r="AN606" s="18">
        <v>0.1197365856445958</v>
      </c>
      <c r="AO606" s="18">
        <v>0.11795087520415561</v>
      </c>
      <c r="AP606" s="18">
        <v>0.16446502647992001</v>
      </c>
      <c r="AQ606" s="18">
        <v>0.19623542961895801</v>
      </c>
      <c r="AR606" s="18">
        <v>0.17277985172373331</v>
      </c>
      <c r="AS606" s="18">
        <v>0.15887254657713851</v>
      </c>
      <c r="AT606" s="18">
        <v>0.2122575798773714</v>
      </c>
      <c r="AU606" s="18">
        <v>0.14804932492617351</v>
      </c>
      <c r="AV606" s="18">
        <v>0.14233407966709499</v>
      </c>
      <c r="AX606" s="18">
        <v>0.1452632104557155</v>
      </c>
      <c r="AY606" s="18">
        <v>0.17867988292264211</v>
      </c>
      <c r="BA606" s="18">
        <v>0.14725354266755489</v>
      </c>
      <c r="BB606" s="18">
        <v>0.1576686474146636</v>
      </c>
      <c r="BD606" s="18">
        <v>0.1216200135170873</v>
      </c>
      <c r="BE606" s="18">
        <v>0.17631757819376051</v>
      </c>
      <c r="BF606" s="18">
        <v>0.1280006883584813</v>
      </c>
      <c r="BG606" s="18">
        <v>0.16369464392018451</v>
      </c>
      <c r="BH606" s="18">
        <v>0.17952071575963871</v>
      </c>
      <c r="BI606" s="18">
        <v>0.138316405435671</v>
      </c>
      <c r="BJ606" s="18">
        <v>0.1114184335583074</v>
      </c>
      <c r="BL606" s="18">
        <v>0.121909782776342</v>
      </c>
      <c r="BM606" s="18">
        <v>0.1981944351478219</v>
      </c>
      <c r="BN606" s="18">
        <v>0.1416571219157807</v>
      </c>
      <c r="BO606" s="18">
        <v>0.17200698163461409</v>
      </c>
      <c r="BP606" s="18">
        <v>0.11555410267450709</v>
      </c>
      <c r="BQ606" s="18">
        <v>8.5100082865401078E-2</v>
      </c>
      <c r="BR606" s="18">
        <v>9.0751839329434328E-2</v>
      </c>
      <c r="BS606" s="18">
        <v>0.13677414393728871</v>
      </c>
      <c r="BU606" s="18">
        <v>0.1431137420556515</v>
      </c>
      <c r="BV606" s="18">
        <v>0.18521020268110339</v>
      </c>
      <c r="BW606" s="18">
        <v>0.1210565030337768</v>
      </c>
      <c r="BX606" s="18">
        <v>0.24682599566948421</v>
      </c>
      <c r="BY606" s="18">
        <v>0.14351029159901479</v>
      </c>
      <c r="BZ606" s="18">
        <v>0.1167238908637601</v>
      </c>
      <c r="CA606" s="18">
        <v>0.105214438280575</v>
      </c>
      <c r="CB606" s="18">
        <v>0.1152403095344008</v>
      </c>
      <c r="CC606" s="18">
        <v>8.3034489265033387E-2</v>
      </c>
    </row>
    <row r="607" spans="2:81" x14ac:dyDescent="0.35">
      <c r="B607" s="17" t="s">
        <v>193</v>
      </c>
      <c r="C607" s="18">
        <v>0.30660964644298722</v>
      </c>
      <c r="D607" s="18">
        <v>0.31465411699221241</v>
      </c>
      <c r="E607" s="18">
        <v>0.37352280371498559</v>
      </c>
      <c r="F607" s="18">
        <v>0.37405515035784859</v>
      </c>
      <c r="G607" s="18">
        <v>0.29068596532797097</v>
      </c>
      <c r="H607" s="18">
        <v>0.32040908100103399</v>
      </c>
      <c r="I607" s="18">
        <v>0.20856005439247829</v>
      </c>
      <c r="K607" s="18">
        <v>0.28521508983039212</v>
      </c>
      <c r="L607" s="18">
        <v>0.32617019432338878</v>
      </c>
      <c r="N607" s="18">
        <v>0.27390270298126301</v>
      </c>
      <c r="O607" s="18">
        <v>0.28533666890125331</v>
      </c>
      <c r="P607" s="18">
        <v>0.34742815930348409</v>
      </c>
      <c r="Q607" s="18">
        <v>0.19871695059678449</v>
      </c>
      <c r="R607" s="18">
        <v>0.32154968055221939</v>
      </c>
      <c r="S607" s="18">
        <v>0.26740585030912761</v>
      </c>
      <c r="T607" s="18">
        <v>0.36560620584497261</v>
      </c>
      <c r="U607" s="18">
        <v>0.3003147423794128</v>
      </c>
      <c r="V607" s="18">
        <v>0.32747511577476929</v>
      </c>
      <c r="W607" s="18">
        <v>0.32807890273425139</v>
      </c>
      <c r="X607" s="18">
        <v>0.32186776514486831</v>
      </c>
      <c r="Y607" s="18">
        <v>0.26914824875095678</v>
      </c>
      <c r="AA607" s="18">
        <v>0.33696502825088409</v>
      </c>
      <c r="AB607" s="18">
        <v>0.29090520645690182</v>
      </c>
      <c r="AC607" s="18">
        <v>0.30300562046178442</v>
      </c>
      <c r="AD607" s="18">
        <v>0.29432169029404998</v>
      </c>
      <c r="AF607" s="18">
        <v>0.30988369443113639</v>
      </c>
      <c r="AG607" s="18">
        <v>0.21415351280668771</v>
      </c>
      <c r="AH607" s="18">
        <v>0.24889248381394941</v>
      </c>
      <c r="AI607" s="18">
        <v>0.30204318379971973</v>
      </c>
      <c r="AJ607" s="18">
        <v>0.2683056701756682</v>
      </c>
      <c r="AK607" s="18">
        <v>0.35817906800438543</v>
      </c>
      <c r="AL607" s="18">
        <v>0.34601973910613748</v>
      </c>
      <c r="AM607" s="18">
        <v>0.33076346286132469</v>
      </c>
      <c r="AN607" s="18">
        <v>0.32160005370952199</v>
      </c>
      <c r="AO607" s="18">
        <v>0.37061776930551449</v>
      </c>
      <c r="AP607" s="18">
        <v>0.25988370282309359</v>
      </c>
      <c r="AQ607" s="18">
        <v>0.19392389270336119</v>
      </c>
      <c r="AR607" s="18">
        <v>0.26687812560136009</v>
      </c>
      <c r="AS607" s="18">
        <v>0.33425251914519138</v>
      </c>
      <c r="AT607" s="18">
        <v>0.39080084471450349</v>
      </c>
      <c r="AU607" s="18">
        <v>0.4278311900394986</v>
      </c>
      <c r="AV607" s="18">
        <v>0.22557778873801171</v>
      </c>
      <c r="AX607" s="18">
        <v>0.2966451449775383</v>
      </c>
      <c r="AY607" s="18">
        <v>0.36071975474716089</v>
      </c>
      <c r="BA607" s="18">
        <v>0.31642931018483511</v>
      </c>
      <c r="BB607" s="18">
        <v>0.28839085906054002</v>
      </c>
      <c r="BD607" s="18">
        <v>0.29929018447209532</v>
      </c>
      <c r="BE607" s="18">
        <v>0.29750024613302328</v>
      </c>
      <c r="BF607" s="18">
        <v>0.27785299033767608</v>
      </c>
      <c r="BG607" s="18">
        <v>0.32476456543409798</v>
      </c>
      <c r="BH607" s="18">
        <v>0.35049287746271279</v>
      </c>
      <c r="BI607" s="18">
        <v>0.49808680441222491</v>
      </c>
      <c r="BJ607" s="18">
        <v>8.7009006163091734E-2</v>
      </c>
      <c r="BL607" s="18">
        <v>0.29187668635132302</v>
      </c>
      <c r="BM607" s="18">
        <v>0.34415392558562069</v>
      </c>
      <c r="BN607" s="18">
        <v>0.23635453598444339</v>
      </c>
      <c r="BO607" s="18">
        <v>0.27814224350458611</v>
      </c>
      <c r="BP607" s="18">
        <v>0.26753633529672571</v>
      </c>
      <c r="BQ607" s="18">
        <v>0.35130074496371938</v>
      </c>
      <c r="BR607" s="18">
        <v>0.25195090374836759</v>
      </c>
      <c r="BS607" s="18">
        <v>0.3229173529395426</v>
      </c>
      <c r="BU607" s="18">
        <v>0.30540680885554211</v>
      </c>
      <c r="BV607" s="18">
        <v>0.37125298831772618</v>
      </c>
      <c r="BW607" s="18">
        <v>0.28292323769382649</v>
      </c>
      <c r="BX607" s="18">
        <v>0.27666816403645522</v>
      </c>
      <c r="BY607" s="18">
        <v>0.29560650147212941</v>
      </c>
      <c r="BZ607" s="18">
        <v>0.28542289947865379</v>
      </c>
      <c r="CA607" s="18">
        <v>0.34039067391097422</v>
      </c>
      <c r="CB607" s="18">
        <v>0.20604751430489271</v>
      </c>
      <c r="CC607" s="18">
        <v>0.25928277441796382</v>
      </c>
    </row>
    <row r="608" spans="2:81" ht="29" x14ac:dyDescent="0.35">
      <c r="B608" s="17" t="s">
        <v>194</v>
      </c>
      <c r="C608" s="18">
        <v>0.33750941280069963</v>
      </c>
      <c r="D608" s="18">
        <v>0.24146342381050839</v>
      </c>
      <c r="E608" s="18">
        <v>0.28835005411707171</v>
      </c>
      <c r="F608" s="18">
        <v>0.29249078779943488</v>
      </c>
      <c r="G608" s="18">
        <v>0.35807241562824738</v>
      </c>
      <c r="H608" s="18">
        <v>0.37596298196662059</v>
      </c>
      <c r="I608" s="18">
        <v>0.4076145219639084</v>
      </c>
      <c r="K608" s="18">
        <v>0.36800653049333842</v>
      </c>
      <c r="L608" s="18">
        <v>0.30958219468195908</v>
      </c>
      <c r="N608" s="18">
        <v>0.37963686538146768</v>
      </c>
      <c r="O608" s="18">
        <v>0.30189142608185238</v>
      </c>
      <c r="P608" s="18">
        <v>0.38228404879931632</v>
      </c>
      <c r="Q608" s="18">
        <v>0.33171176606653469</v>
      </c>
      <c r="R608" s="18">
        <v>0.30581075943266611</v>
      </c>
      <c r="S608" s="18">
        <v>0.33740672495003449</v>
      </c>
      <c r="T608" s="18">
        <v>0.30815760000667158</v>
      </c>
      <c r="U608" s="18">
        <v>0.35619915584315381</v>
      </c>
      <c r="V608" s="18">
        <v>0.32891817382197108</v>
      </c>
      <c r="W608" s="18">
        <v>0.34397211842760977</v>
      </c>
      <c r="X608" s="18">
        <v>0.34443311828661888</v>
      </c>
      <c r="Y608" s="18">
        <v>0.33031902269970181</v>
      </c>
      <c r="AA608" s="18">
        <v>0.30931513087475893</v>
      </c>
      <c r="AB608" s="18">
        <v>0.33144480870354459</v>
      </c>
      <c r="AC608" s="18">
        <v>0.36910006158187408</v>
      </c>
      <c r="AD608" s="18">
        <v>0.34568659499376442</v>
      </c>
      <c r="AF608" s="18">
        <v>0.3781025260856587</v>
      </c>
      <c r="AG608" s="18">
        <v>0.40917176509974629</v>
      </c>
      <c r="AH608" s="18">
        <v>0.35258589704420429</v>
      </c>
      <c r="AI608" s="18">
        <v>0.35014210160556408</v>
      </c>
      <c r="AJ608" s="18">
        <v>0.34695661529499577</v>
      </c>
      <c r="AK608" s="18">
        <v>0.3132386050661789</v>
      </c>
      <c r="AL608" s="18">
        <v>0.2911975498769282</v>
      </c>
      <c r="AM608" s="18">
        <v>0.39840523672253508</v>
      </c>
      <c r="AN608" s="18">
        <v>0.35773672621334018</v>
      </c>
      <c r="AO608" s="18">
        <v>0.32629213202229629</v>
      </c>
      <c r="AP608" s="18">
        <v>0.35113728170807718</v>
      </c>
      <c r="AQ608" s="18">
        <v>0.35952503587051932</v>
      </c>
      <c r="AR608" s="18">
        <v>0.32963154721842941</v>
      </c>
      <c r="AS608" s="18">
        <v>0.35431332302046209</v>
      </c>
      <c r="AT608" s="18">
        <v>0.233034502507521</v>
      </c>
      <c r="AU608" s="18">
        <v>0.26642530013143201</v>
      </c>
      <c r="AV608" s="18">
        <v>0.33546326431936418</v>
      </c>
      <c r="AX608" s="18">
        <v>0.35453674647726913</v>
      </c>
      <c r="AY608" s="18">
        <v>0.25697033262736252</v>
      </c>
      <c r="BA608" s="18">
        <v>0.33511419792928238</v>
      </c>
      <c r="BB608" s="18">
        <v>0.34195334404160949</v>
      </c>
      <c r="BD608" s="18">
        <v>0.38471876986398368</v>
      </c>
      <c r="BE608" s="18">
        <v>0.31942092020668961</v>
      </c>
      <c r="BF608" s="18">
        <v>0.36287240664763859</v>
      </c>
      <c r="BG608" s="18">
        <v>0.32622611099459281</v>
      </c>
      <c r="BH608" s="18">
        <v>0.26758977275920542</v>
      </c>
      <c r="BI608" s="18">
        <v>0.19798853490848409</v>
      </c>
      <c r="BJ608" s="18">
        <v>0.44778831242790201</v>
      </c>
      <c r="BL608" s="18">
        <v>0.32260633364217989</v>
      </c>
      <c r="BM608" s="18">
        <v>0.31391787865993398</v>
      </c>
      <c r="BN608" s="18">
        <v>0.38612026545665762</v>
      </c>
      <c r="BO608" s="18">
        <v>0.36246935083457787</v>
      </c>
      <c r="BP608" s="18">
        <v>0.37315102813084883</v>
      </c>
      <c r="BQ608" s="18">
        <v>0.41678608574519449</v>
      </c>
      <c r="BR608" s="18">
        <v>0.38532968024717063</v>
      </c>
      <c r="BS608" s="18">
        <v>0.32472223176953657</v>
      </c>
      <c r="BU608" s="18">
        <v>0.30350376482312102</v>
      </c>
      <c r="BV608" s="18">
        <v>0.29688972324399371</v>
      </c>
      <c r="BW608" s="18">
        <v>0.38672210796672091</v>
      </c>
      <c r="BX608" s="18">
        <v>0.28278084421235072</v>
      </c>
      <c r="BY608" s="18">
        <v>0.37098407999803518</v>
      </c>
      <c r="BZ608" s="18">
        <v>0.35787878667990303</v>
      </c>
      <c r="CA608" s="18">
        <v>0.35280885508091558</v>
      </c>
      <c r="CB608" s="18">
        <v>0.38975652624880919</v>
      </c>
      <c r="CC608" s="18">
        <v>0.38091695734041658</v>
      </c>
    </row>
    <row r="609" spans="2:81" x14ac:dyDescent="0.35">
      <c r="B609" s="17" t="s">
        <v>195</v>
      </c>
      <c r="C609" s="18">
        <v>0.1075222192442728</v>
      </c>
      <c r="D609" s="18">
        <v>0.1386952436397216</v>
      </c>
      <c r="E609" s="18">
        <v>0.10985283643873379</v>
      </c>
      <c r="F609" s="18">
        <v>8.6426017909292302E-2</v>
      </c>
      <c r="G609" s="18">
        <v>0.1061892603830718</v>
      </c>
      <c r="H609" s="18">
        <v>7.0289122414042671E-2</v>
      </c>
      <c r="I609" s="18">
        <v>0.13308162084155051</v>
      </c>
      <c r="K609" s="18">
        <v>0.1289629647474945</v>
      </c>
      <c r="L609" s="18">
        <v>8.7963666064365287E-2</v>
      </c>
      <c r="N609" s="18">
        <v>0.1105430769910484</v>
      </c>
      <c r="O609" s="18">
        <v>0.13389697402791939</v>
      </c>
      <c r="P609" s="18">
        <v>0.10329684882105949</v>
      </c>
      <c r="Q609" s="18">
        <v>0.16836881920487931</v>
      </c>
      <c r="R609" s="18">
        <v>0.1094131705406723</v>
      </c>
      <c r="S609" s="18">
        <v>0.1269193945097716</v>
      </c>
      <c r="T609" s="18">
        <v>4.3389965883053348E-2</v>
      </c>
      <c r="U609" s="18">
        <v>6.6600100382504787E-2</v>
      </c>
      <c r="V609" s="18">
        <v>0.12652504404320711</v>
      </c>
      <c r="W609" s="18">
        <v>0.13339957754304491</v>
      </c>
      <c r="X609" s="18">
        <v>5.9862028572066163E-2</v>
      </c>
      <c r="Y609" s="18">
        <v>0.12179890793357651</v>
      </c>
      <c r="AA609" s="18">
        <v>0.1061415908368165</v>
      </c>
      <c r="AB609" s="18">
        <v>0.13283126218600511</v>
      </c>
      <c r="AC609" s="18">
        <v>0.1004292169016802</v>
      </c>
      <c r="AD609" s="18">
        <v>8.831618226386978E-2</v>
      </c>
      <c r="AF609" s="18">
        <v>9.0724632506148567E-2</v>
      </c>
      <c r="AG609" s="18">
        <v>0.12513835535259471</v>
      </c>
      <c r="AH609" s="18">
        <v>9.09542629105273E-2</v>
      </c>
      <c r="AI609" s="18">
        <v>0.1174307822670531</v>
      </c>
      <c r="AJ609" s="18">
        <v>0.14702968446862749</v>
      </c>
      <c r="AK609" s="18">
        <v>0.1030093109288501</v>
      </c>
      <c r="AL609" s="18">
        <v>0.10038957673119479</v>
      </c>
      <c r="AM609" s="18">
        <v>7.1018274920357144E-2</v>
      </c>
      <c r="AN609" s="18">
        <v>9.1004130503864786E-2</v>
      </c>
      <c r="AO609" s="18">
        <v>8.5735123320247866E-2</v>
      </c>
      <c r="AP609" s="18">
        <v>0.1206081381400905</v>
      </c>
      <c r="AQ609" s="18">
        <v>0.12003318491952431</v>
      </c>
      <c r="AR609" s="18">
        <v>0.14097585540424101</v>
      </c>
      <c r="AS609" s="18">
        <v>0.1085362439009548</v>
      </c>
      <c r="AT609" s="18">
        <v>0.1029889639885673</v>
      </c>
      <c r="AU609" s="18">
        <v>0.1071342145316018</v>
      </c>
      <c r="AV609" s="18">
        <v>7.3384228808808488E-2</v>
      </c>
      <c r="AX609" s="18">
        <v>0.1016111840477967</v>
      </c>
      <c r="AY609" s="18">
        <v>0.1283634904616886</v>
      </c>
      <c r="BA609" s="18">
        <v>0.11019957728665961</v>
      </c>
      <c r="BB609" s="18">
        <v>0.1025548172839537</v>
      </c>
      <c r="BD609" s="18">
        <v>7.7763146403260361E-2</v>
      </c>
      <c r="BE609" s="18">
        <v>0.1114932263197425</v>
      </c>
      <c r="BF609" s="18">
        <v>0.13378662939188571</v>
      </c>
      <c r="BG609" s="18">
        <v>0.1015986316443131</v>
      </c>
      <c r="BH609" s="18">
        <v>0.13122601181351029</v>
      </c>
      <c r="BI609" s="18">
        <v>0.10537626436066801</v>
      </c>
      <c r="BJ609" s="18">
        <v>0.17030815178251449</v>
      </c>
      <c r="BL609" s="18">
        <v>0.13169715009607541</v>
      </c>
      <c r="BM609" s="18">
        <v>8.6490001060597677E-2</v>
      </c>
      <c r="BN609" s="18">
        <v>0.16733652175553759</v>
      </c>
      <c r="BO609" s="18">
        <v>0.1089726376100968</v>
      </c>
      <c r="BP609" s="18">
        <v>0.1254310126666083</v>
      </c>
      <c r="BQ609" s="18">
        <v>4.809020673822581E-2</v>
      </c>
      <c r="BR609" s="18">
        <v>9.933404453855231E-2</v>
      </c>
      <c r="BS609" s="18">
        <v>9.0755442295265623E-2</v>
      </c>
      <c r="BU609" s="18">
        <v>0.13712845790885081</v>
      </c>
      <c r="BV609" s="18">
        <v>8.2219730445651132E-2</v>
      </c>
      <c r="BW609" s="18">
        <v>0.15397811258617061</v>
      </c>
      <c r="BX609" s="18">
        <v>0.15160610298018171</v>
      </c>
      <c r="BY609" s="18">
        <v>8.7775227594759586E-2</v>
      </c>
      <c r="BZ609" s="18">
        <v>0.1076773615369143</v>
      </c>
      <c r="CA609" s="18">
        <v>8.5173928540917668E-2</v>
      </c>
      <c r="CB609" s="18">
        <v>0.10447517884897251</v>
      </c>
      <c r="CC609" s="18">
        <v>0.13621054360849519</v>
      </c>
    </row>
    <row r="610" spans="2:81" x14ac:dyDescent="0.35">
      <c r="B610" s="17" t="s">
        <v>196</v>
      </c>
      <c r="C610" s="18">
        <v>4.3076296349510622E-2</v>
      </c>
      <c r="D610" s="18">
        <v>4.0871961822740083E-2</v>
      </c>
      <c r="E610" s="18">
        <v>3.3972184427441203E-2</v>
      </c>
      <c r="F610" s="18">
        <v>1.519706847911623E-2</v>
      </c>
      <c r="G610" s="18">
        <v>3.7880374314142477E-2</v>
      </c>
      <c r="H610" s="18">
        <v>4.5528307073008117E-2</v>
      </c>
      <c r="I610" s="18">
        <v>7.1980548313208631E-2</v>
      </c>
      <c r="K610" s="18">
        <v>4.5514516055234273E-2</v>
      </c>
      <c r="L610" s="18">
        <v>4.1004549195864437E-2</v>
      </c>
      <c r="N610" s="18">
        <v>9.0866143792142057E-2</v>
      </c>
      <c r="O610" s="18">
        <v>3.1338220131005012E-2</v>
      </c>
      <c r="P610" s="18">
        <v>4.3589367731480297E-2</v>
      </c>
      <c r="Q610" s="18">
        <v>5.9122851707156837E-2</v>
      </c>
      <c r="R610" s="18">
        <v>4.5440828298715652E-2</v>
      </c>
      <c r="S610" s="18">
        <v>3.3983969946250331E-2</v>
      </c>
      <c r="T610" s="18">
        <v>2.8475600653519222E-2</v>
      </c>
      <c r="U610" s="18">
        <v>7.8807815876895448E-2</v>
      </c>
      <c r="V610" s="18">
        <v>3.2876896160907478E-2</v>
      </c>
      <c r="W610" s="18">
        <v>3.130432422819332E-2</v>
      </c>
      <c r="X610" s="18">
        <v>4.3111336246070123E-2</v>
      </c>
      <c r="Y610" s="18">
        <v>1.2201467365813569E-2</v>
      </c>
      <c r="AA610" s="18">
        <v>4.5138250239668061E-2</v>
      </c>
      <c r="AB610" s="18">
        <v>4.909805577532142E-2</v>
      </c>
      <c r="AC610" s="18">
        <v>3.3146916576458511E-2</v>
      </c>
      <c r="AD610" s="18">
        <v>4.3640660028661772E-2</v>
      </c>
      <c r="AF610" s="18">
        <v>0</v>
      </c>
      <c r="AG610" s="18">
        <v>4.7560810106672062E-2</v>
      </c>
      <c r="AH610" s="18">
        <v>4.3563118448128678E-2</v>
      </c>
      <c r="AI610" s="18">
        <v>5.4564545908718468E-2</v>
      </c>
      <c r="AJ610" s="18">
        <v>3.3834435989279307E-2</v>
      </c>
      <c r="AK610" s="18">
        <v>4.3230395326980753E-2</v>
      </c>
      <c r="AL610" s="18">
        <v>3.7271077387174327E-2</v>
      </c>
      <c r="AM610" s="18">
        <v>2.9639243947122172E-2</v>
      </c>
      <c r="AN610" s="18">
        <v>4.2220825185464113E-2</v>
      </c>
      <c r="AO610" s="18">
        <v>5.1063101889136243E-2</v>
      </c>
      <c r="AP610" s="18">
        <v>5.0412769143671952E-2</v>
      </c>
      <c r="AQ610" s="18">
        <v>6.105688871060938E-2</v>
      </c>
      <c r="AR610" s="18">
        <v>5.2270345457491853E-2</v>
      </c>
      <c r="AS610" s="18">
        <v>4.4025367356253238E-2</v>
      </c>
      <c r="AT610" s="18">
        <v>3.8670350742742381E-2</v>
      </c>
      <c r="AU610" s="18">
        <v>1.537801702976275E-2</v>
      </c>
      <c r="AV610" s="18">
        <v>8.1074732461237184E-2</v>
      </c>
      <c r="AX610" s="18">
        <v>4.6877830797121788E-2</v>
      </c>
      <c r="AY610" s="18">
        <v>2.5483634272991461E-2</v>
      </c>
      <c r="BA610" s="18">
        <v>4.252314634034491E-2</v>
      </c>
      <c r="BB610" s="18">
        <v>4.410257613591937E-2</v>
      </c>
      <c r="BD610" s="18">
        <v>6.2809997882079069E-2</v>
      </c>
      <c r="BE610" s="18">
        <v>3.6588181029614517E-2</v>
      </c>
      <c r="BF610" s="18">
        <v>4.3021057305316572E-2</v>
      </c>
      <c r="BG610" s="18">
        <v>3.7913308052288361E-2</v>
      </c>
      <c r="BH610" s="18">
        <v>3.4365065241435788E-2</v>
      </c>
      <c r="BI610" s="18">
        <v>0</v>
      </c>
      <c r="BJ610" s="18">
        <v>3.5182046051910963E-2</v>
      </c>
      <c r="BL610" s="18">
        <v>5.9599184767429939E-2</v>
      </c>
      <c r="BM610" s="18">
        <v>2.5507226971506682E-2</v>
      </c>
      <c r="BN610" s="18">
        <v>3.7941064296097587E-2</v>
      </c>
      <c r="BO610" s="18">
        <v>3.4212414884139973E-2</v>
      </c>
      <c r="BP610" s="18">
        <v>6.5187842125943501E-2</v>
      </c>
      <c r="BQ610" s="18">
        <v>7.4038630249180157E-2</v>
      </c>
      <c r="BR610" s="18">
        <v>1.6697205132368931E-2</v>
      </c>
      <c r="BS610" s="18">
        <v>4.5639898182959819E-2</v>
      </c>
      <c r="BU610" s="18">
        <v>5.7653894039254659E-2</v>
      </c>
      <c r="BV610" s="18">
        <v>2.5747242190484521E-2</v>
      </c>
      <c r="BW610" s="18">
        <v>1.6134257745298711E-2</v>
      </c>
      <c r="BX610" s="18">
        <v>3.1472790069982028E-2</v>
      </c>
      <c r="BY610" s="18">
        <v>4.789698153492055E-2</v>
      </c>
      <c r="BZ610" s="18">
        <v>8.0332386026075855E-2</v>
      </c>
      <c r="CA610" s="18">
        <v>6.6523336674314842E-2</v>
      </c>
      <c r="CB610" s="18">
        <v>3.518369405080686E-2</v>
      </c>
      <c r="CC610" s="18">
        <v>7.1058231569293182E-2</v>
      </c>
    </row>
    <row r="611" spans="2:81" x14ac:dyDescent="0.35">
      <c r="B611" s="17" t="s">
        <v>151</v>
      </c>
      <c r="C611" s="18">
        <v>5.4381290621966109E-2</v>
      </c>
      <c r="D611" s="18">
        <v>5.4266634653346781E-2</v>
      </c>
      <c r="E611" s="18">
        <v>1.2118045568732911E-2</v>
      </c>
      <c r="F611" s="18">
        <v>3.9885839775079E-2</v>
      </c>
      <c r="G611" s="18">
        <v>4.398965391396787E-2</v>
      </c>
      <c r="H611" s="18">
        <v>6.037075963166226E-2</v>
      </c>
      <c r="I611" s="18">
        <v>9.7397072353406236E-2</v>
      </c>
      <c r="K611" s="18">
        <v>4.7523762738112332E-2</v>
      </c>
      <c r="L611" s="18">
        <v>6.0183307352503469E-2</v>
      </c>
      <c r="N611" s="18">
        <v>2.6560355439580859E-2</v>
      </c>
      <c r="O611" s="18">
        <v>7.7038874637006413E-2</v>
      </c>
      <c r="P611" s="18">
        <v>5.3618225760550219E-2</v>
      </c>
      <c r="Q611" s="18">
        <v>5.9427721459384387E-2</v>
      </c>
      <c r="R611" s="18">
        <v>4.3279144867457188E-2</v>
      </c>
      <c r="S611" s="18">
        <v>7.1267084863814695E-2</v>
      </c>
      <c r="T611" s="18">
        <v>6.7313719758520046E-2</v>
      </c>
      <c r="U611" s="18">
        <v>7.8774742130045775E-2</v>
      </c>
      <c r="V611" s="18">
        <v>4.5102732541250641E-2</v>
      </c>
      <c r="W611" s="18">
        <v>4.4884098779436783E-2</v>
      </c>
      <c r="X611" s="18">
        <v>4.7500583859416079E-2</v>
      </c>
      <c r="Y611" s="18">
        <v>6.9185758887124596E-2</v>
      </c>
      <c r="AA611" s="18">
        <v>5.7613896522550861E-2</v>
      </c>
      <c r="AB611" s="18">
        <v>5.3001291458084708E-2</v>
      </c>
      <c r="AC611" s="18">
        <v>3.6595140660016082E-2</v>
      </c>
      <c r="AD611" s="18">
        <v>6.8367739479447173E-2</v>
      </c>
      <c r="AF611" s="18">
        <v>0.1111116370360071</v>
      </c>
      <c r="AG611" s="18">
        <v>3.7366884328556761E-2</v>
      </c>
      <c r="AH611" s="18">
        <v>7.8890122987630054E-2</v>
      </c>
      <c r="AI611" s="18">
        <v>5.6441380696078083E-2</v>
      </c>
      <c r="AJ611" s="18">
        <v>4.5725398169748098E-2</v>
      </c>
      <c r="AK611" s="18">
        <v>5.5343625506074828E-2</v>
      </c>
      <c r="AL611" s="18">
        <v>5.88001990840211E-2</v>
      </c>
      <c r="AM611" s="18">
        <v>4.2075395618362529E-2</v>
      </c>
      <c r="AN611" s="18">
        <v>6.7701678743212881E-2</v>
      </c>
      <c r="AO611" s="18">
        <v>4.8340998258649459E-2</v>
      </c>
      <c r="AP611" s="18">
        <v>5.3493081705146717E-2</v>
      </c>
      <c r="AQ611" s="18">
        <v>6.9225568177027796E-2</v>
      </c>
      <c r="AR611" s="18">
        <v>3.746427459474419E-2</v>
      </c>
      <c r="AS611" s="18">
        <v>0</v>
      </c>
      <c r="AT611" s="18">
        <v>2.2247758169294161E-2</v>
      </c>
      <c r="AU611" s="18">
        <v>3.5181953341531458E-2</v>
      </c>
      <c r="AV611" s="18">
        <v>0.1421659060054834</v>
      </c>
      <c r="AX611" s="18">
        <v>5.5065883244558661E-2</v>
      </c>
      <c r="AY611" s="18">
        <v>4.9782904968154337E-2</v>
      </c>
      <c r="BA611" s="18">
        <v>4.8480225591323221E-2</v>
      </c>
      <c r="BB611" s="18">
        <v>6.5329756063313982E-2</v>
      </c>
      <c r="BD611" s="18">
        <v>5.379788786149426E-2</v>
      </c>
      <c r="BE611" s="18">
        <v>5.8679848117169531E-2</v>
      </c>
      <c r="BF611" s="18">
        <v>5.4466227959001787E-2</v>
      </c>
      <c r="BG611" s="18">
        <v>4.5802739954523067E-2</v>
      </c>
      <c r="BH611" s="18">
        <v>3.6805556963497119E-2</v>
      </c>
      <c r="BI611" s="18">
        <v>6.0231990882952002E-2</v>
      </c>
      <c r="BJ611" s="18">
        <v>0.14829405001627341</v>
      </c>
      <c r="BL611" s="18">
        <v>7.2310862366649548E-2</v>
      </c>
      <c r="BM611" s="18">
        <v>3.1736532574519083E-2</v>
      </c>
      <c r="BN611" s="18">
        <v>3.0590490591482979E-2</v>
      </c>
      <c r="BO611" s="18">
        <v>4.4196371531985142E-2</v>
      </c>
      <c r="BP611" s="18">
        <v>5.31396791053666E-2</v>
      </c>
      <c r="BQ611" s="18">
        <v>2.468424943827929E-2</v>
      </c>
      <c r="BR611" s="18">
        <v>0.15593632700410609</v>
      </c>
      <c r="BS611" s="18">
        <v>7.919093087540667E-2</v>
      </c>
      <c r="BU611" s="18">
        <v>5.3193332317580062E-2</v>
      </c>
      <c r="BV611" s="18">
        <v>3.8680113121041082E-2</v>
      </c>
      <c r="BW611" s="18">
        <v>3.9185780974206462E-2</v>
      </c>
      <c r="BX611" s="18">
        <v>1.064610303154615E-2</v>
      </c>
      <c r="BY611" s="18">
        <v>5.4226917801140459E-2</v>
      </c>
      <c r="BZ611" s="18">
        <v>5.1964675414692983E-2</v>
      </c>
      <c r="CA611" s="18">
        <v>4.9888767512302763E-2</v>
      </c>
      <c r="CB611" s="18">
        <v>0.14929677701211791</v>
      </c>
      <c r="CC611" s="18">
        <v>6.9497003798797821E-2</v>
      </c>
    </row>
    <row r="613" spans="2:81" ht="101.5" x14ac:dyDescent="0.35">
      <c r="B613" s="14" t="s">
        <v>199</v>
      </c>
    </row>
    <row r="614" spans="2:81" x14ac:dyDescent="0.35">
      <c r="B614" s="15" t="s">
        <v>17</v>
      </c>
    </row>
    <row r="615" spans="2:81" x14ac:dyDescent="0.35">
      <c r="B615" s="11" t="s">
        <v>95</v>
      </c>
      <c r="C615" s="16">
        <v>1906</v>
      </c>
      <c r="D615" s="16">
        <v>245</v>
      </c>
      <c r="E615" s="16">
        <v>322</v>
      </c>
      <c r="F615" s="16">
        <v>330</v>
      </c>
      <c r="G615" s="16">
        <v>336</v>
      </c>
      <c r="H615" s="16">
        <v>276</v>
      </c>
      <c r="I615" s="16">
        <v>397</v>
      </c>
      <c r="K615" s="16">
        <v>942</v>
      </c>
      <c r="L615" s="16">
        <v>959</v>
      </c>
      <c r="N615" s="16">
        <v>158</v>
      </c>
      <c r="O615" s="16">
        <v>63</v>
      </c>
      <c r="P615" s="16">
        <v>96</v>
      </c>
      <c r="Q615" s="16">
        <v>78</v>
      </c>
      <c r="R615" s="16">
        <v>211</v>
      </c>
      <c r="S615" s="16">
        <v>156</v>
      </c>
      <c r="T615" s="16">
        <v>138</v>
      </c>
      <c r="U615" s="16">
        <v>178</v>
      </c>
      <c r="V615" s="16">
        <v>270</v>
      </c>
      <c r="W615" s="16">
        <v>232</v>
      </c>
      <c r="X615" s="16">
        <v>160</v>
      </c>
      <c r="Y615" s="16">
        <v>166</v>
      </c>
      <c r="AA615" s="16">
        <v>527</v>
      </c>
      <c r="AB615" s="16">
        <v>481</v>
      </c>
      <c r="AC615" s="16">
        <v>429</v>
      </c>
      <c r="AD615" s="16">
        <v>463</v>
      </c>
      <c r="AF615" s="16">
        <v>27</v>
      </c>
      <c r="AG615" s="16">
        <v>98</v>
      </c>
      <c r="AH615" s="16">
        <v>113</v>
      </c>
      <c r="AI615" s="16">
        <v>112</v>
      </c>
      <c r="AJ615" s="16">
        <v>174</v>
      </c>
      <c r="AK615" s="16">
        <v>207</v>
      </c>
      <c r="AL615" s="16">
        <v>170</v>
      </c>
      <c r="AM615" s="16">
        <v>133</v>
      </c>
      <c r="AN615" s="16">
        <v>100</v>
      </c>
      <c r="AO615" s="16">
        <v>131</v>
      </c>
      <c r="AP615" s="16">
        <v>193</v>
      </c>
      <c r="AQ615" s="16">
        <v>93</v>
      </c>
      <c r="AR615" s="16">
        <v>79</v>
      </c>
      <c r="AS615" s="16">
        <v>47</v>
      </c>
      <c r="AT615" s="16">
        <v>48</v>
      </c>
      <c r="AU615" s="16">
        <v>122</v>
      </c>
      <c r="AV615" s="16">
        <v>59</v>
      </c>
      <c r="AX615" s="16">
        <v>1557</v>
      </c>
      <c r="AY615" s="16">
        <v>338</v>
      </c>
      <c r="BA615" s="16">
        <v>1221</v>
      </c>
      <c r="BB615" s="16">
        <v>685</v>
      </c>
      <c r="BD615" s="16">
        <v>474</v>
      </c>
      <c r="BE615" s="16">
        <v>416</v>
      </c>
      <c r="BF615" s="16">
        <v>224</v>
      </c>
      <c r="BG615" s="16">
        <v>439</v>
      </c>
      <c r="BH615" s="16">
        <v>242</v>
      </c>
      <c r="BI615" s="16">
        <v>51</v>
      </c>
      <c r="BJ615" s="16">
        <v>60</v>
      </c>
      <c r="BL615" s="16">
        <v>334</v>
      </c>
      <c r="BM615" s="16">
        <v>619</v>
      </c>
      <c r="BN615" s="16">
        <v>136</v>
      </c>
      <c r="BO615" s="16">
        <v>105</v>
      </c>
      <c r="BP615" s="16">
        <v>257</v>
      </c>
      <c r="BQ615" s="16">
        <v>42</v>
      </c>
      <c r="BR615" s="16">
        <v>49</v>
      </c>
      <c r="BS615" s="16">
        <v>364</v>
      </c>
      <c r="BU615" s="16">
        <v>279</v>
      </c>
      <c r="BV615" s="16">
        <v>479</v>
      </c>
      <c r="BW615" s="16">
        <v>122</v>
      </c>
      <c r="BX615" s="16">
        <v>151</v>
      </c>
      <c r="BY615" s="16">
        <v>421</v>
      </c>
      <c r="BZ615" s="16">
        <v>64</v>
      </c>
      <c r="CA615" s="16">
        <v>123</v>
      </c>
      <c r="CB615" s="16">
        <v>156</v>
      </c>
      <c r="CC615" s="16">
        <v>111</v>
      </c>
    </row>
    <row r="616" spans="2:81" x14ac:dyDescent="0.35">
      <c r="B616" s="12" t="s">
        <v>96</v>
      </c>
      <c r="C616" s="16">
        <v>1910</v>
      </c>
      <c r="D616" s="16">
        <v>202</v>
      </c>
      <c r="E616" s="16">
        <v>325</v>
      </c>
      <c r="F616" s="16">
        <v>324</v>
      </c>
      <c r="G616" s="16">
        <v>294</v>
      </c>
      <c r="H616" s="16">
        <v>309</v>
      </c>
      <c r="I616" s="16">
        <v>457</v>
      </c>
      <c r="K616" s="16">
        <v>921</v>
      </c>
      <c r="L616" s="16">
        <v>983</v>
      </c>
      <c r="N616" s="16">
        <v>157</v>
      </c>
      <c r="O616" s="16">
        <v>52</v>
      </c>
      <c r="P616" s="16">
        <v>89</v>
      </c>
      <c r="Q616" s="16">
        <v>77</v>
      </c>
      <c r="R616" s="16">
        <v>212</v>
      </c>
      <c r="S616" s="16">
        <v>155</v>
      </c>
      <c r="T616" s="16">
        <v>140</v>
      </c>
      <c r="U616" s="16">
        <v>167</v>
      </c>
      <c r="V616" s="16">
        <v>248</v>
      </c>
      <c r="W616" s="16">
        <v>264</v>
      </c>
      <c r="X616" s="16">
        <v>165</v>
      </c>
      <c r="Y616" s="16">
        <v>180</v>
      </c>
      <c r="AA616" s="16">
        <v>514</v>
      </c>
      <c r="AB616" s="16">
        <v>496</v>
      </c>
      <c r="AC616" s="16">
        <v>419</v>
      </c>
      <c r="AD616" s="16">
        <v>477</v>
      </c>
      <c r="AF616" s="16">
        <v>25</v>
      </c>
      <c r="AG616" s="16">
        <v>96</v>
      </c>
      <c r="AH616" s="16">
        <v>115</v>
      </c>
      <c r="AI616" s="16">
        <v>117</v>
      </c>
      <c r="AJ616" s="16">
        <v>175</v>
      </c>
      <c r="AK616" s="16">
        <v>213</v>
      </c>
      <c r="AL616" s="16">
        <v>169</v>
      </c>
      <c r="AM616" s="16">
        <v>134</v>
      </c>
      <c r="AN616" s="16">
        <v>99</v>
      </c>
      <c r="AO616" s="16">
        <v>131</v>
      </c>
      <c r="AP616" s="16">
        <v>193</v>
      </c>
      <c r="AQ616" s="16">
        <v>94</v>
      </c>
      <c r="AR616" s="16">
        <v>79</v>
      </c>
      <c r="AS616" s="16">
        <v>46</v>
      </c>
      <c r="AT616" s="16">
        <v>46</v>
      </c>
      <c r="AU616" s="16">
        <v>118</v>
      </c>
      <c r="AV616" s="16">
        <v>59</v>
      </c>
      <c r="AX616" s="16">
        <v>1583</v>
      </c>
      <c r="AY616" s="16">
        <v>316</v>
      </c>
      <c r="BA616" s="16">
        <v>1241</v>
      </c>
      <c r="BB616" s="16">
        <v>669</v>
      </c>
      <c r="BD616" s="16">
        <v>490</v>
      </c>
      <c r="BE616" s="16">
        <v>410</v>
      </c>
      <c r="BF616" s="16">
        <v>226</v>
      </c>
      <c r="BG616" s="16">
        <v>430</v>
      </c>
      <c r="BH616" s="16">
        <v>237</v>
      </c>
      <c r="BI616" s="16">
        <v>51</v>
      </c>
      <c r="BJ616" s="16">
        <v>65</v>
      </c>
      <c r="BL616" s="16">
        <v>349</v>
      </c>
      <c r="BM616" s="16">
        <v>614</v>
      </c>
      <c r="BN616" s="16">
        <v>143</v>
      </c>
      <c r="BO616" s="16">
        <v>101</v>
      </c>
      <c r="BP616" s="16">
        <v>257</v>
      </c>
      <c r="BQ616" s="16">
        <v>42</v>
      </c>
      <c r="BR616" s="16">
        <v>47</v>
      </c>
      <c r="BS616" s="16">
        <v>356</v>
      </c>
      <c r="BU616" s="16">
        <v>288</v>
      </c>
      <c r="BV616" s="16">
        <v>472</v>
      </c>
      <c r="BW616" s="16">
        <v>126</v>
      </c>
      <c r="BX616" s="16">
        <v>142</v>
      </c>
      <c r="BY616" s="16">
        <v>432</v>
      </c>
      <c r="BZ616" s="16">
        <v>64</v>
      </c>
      <c r="CA616" s="16">
        <v>123</v>
      </c>
      <c r="CB616" s="16">
        <v>159</v>
      </c>
      <c r="CC616" s="16">
        <v>106</v>
      </c>
    </row>
    <row r="617" spans="2:81" x14ac:dyDescent="0.35">
      <c r="B617" s="17" t="s">
        <v>192</v>
      </c>
      <c r="C617" s="18">
        <v>0.1058370111265871</v>
      </c>
      <c r="D617" s="18">
        <v>0.13917936775824069</v>
      </c>
      <c r="E617" s="18">
        <v>0.19990114496065919</v>
      </c>
      <c r="F617" s="18">
        <v>0.16095507190019531</v>
      </c>
      <c r="G617" s="18">
        <v>9.8850705430740246E-2</v>
      </c>
      <c r="H617" s="18">
        <v>6.8214545677227206E-2</v>
      </c>
      <c r="I617" s="18">
        <v>1.506511539116393E-2</v>
      </c>
      <c r="K617" s="18">
        <v>9.7267645866229935E-2</v>
      </c>
      <c r="L617" s="18">
        <v>0.1143894164535529</v>
      </c>
      <c r="N617" s="18">
        <v>0.1318465889417591</v>
      </c>
      <c r="O617" s="18">
        <v>3.3328456797304958E-2</v>
      </c>
      <c r="P617" s="18">
        <v>4.5548733316321872E-2</v>
      </c>
      <c r="Q617" s="18">
        <v>0.16767127315652491</v>
      </c>
      <c r="R617" s="18">
        <v>0.1245091414534772</v>
      </c>
      <c r="S617" s="18">
        <v>0.10484695340396299</v>
      </c>
      <c r="T617" s="18">
        <v>0.1437355619901331</v>
      </c>
      <c r="U617" s="18">
        <v>5.1515155950081049E-2</v>
      </c>
      <c r="V617" s="18">
        <v>0.15801750168659109</v>
      </c>
      <c r="W617" s="18">
        <v>7.7142419203182613E-2</v>
      </c>
      <c r="X617" s="18">
        <v>9.1338135525295586E-2</v>
      </c>
      <c r="Y617" s="18">
        <v>9.0722140054611891E-2</v>
      </c>
      <c r="AA617" s="18">
        <v>0.1143848623424696</v>
      </c>
      <c r="AB617" s="18">
        <v>7.3956153566655844E-2</v>
      </c>
      <c r="AC617" s="18">
        <v>0.11695804575852591</v>
      </c>
      <c r="AD617" s="18">
        <v>0.1208086641238114</v>
      </c>
      <c r="AF617" s="18">
        <v>0.1474503226930419</v>
      </c>
      <c r="AG617" s="18">
        <v>0.2127083787943162</v>
      </c>
      <c r="AH617" s="18">
        <v>0.13137022663784359</v>
      </c>
      <c r="AI617" s="18">
        <v>5.9486797885820099E-2</v>
      </c>
      <c r="AJ617" s="18">
        <v>0.1085214519953264</v>
      </c>
      <c r="AK617" s="18">
        <v>0.1112386895346511</v>
      </c>
      <c r="AL617" s="18">
        <v>4.9772257816084922E-2</v>
      </c>
      <c r="AM617" s="18">
        <v>5.548481833730181E-2</v>
      </c>
      <c r="AN617" s="18">
        <v>0.1102507996949162</v>
      </c>
      <c r="AO617" s="18">
        <v>5.356593068826121E-2</v>
      </c>
      <c r="AP617" s="18">
        <v>7.5106280395895467E-2</v>
      </c>
      <c r="AQ617" s="18">
        <v>0.12697722189083219</v>
      </c>
      <c r="AR617" s="18">
        <v>0.13264368322033929</v>
      </c>
      <c r="AS617" s="18">
        <v>0.1224375613426954</v>
      </c>
      <c r="AT617" s="18">
        <v>0.11483151239844271</v>
      </c>
      <c r="AU617" s="18">
        <v>0.21002626958777329</v>
      </c>
      <c r="AV617" s="18">
        <v>0.116439592567462</v>
      </c>
      <c r="AX617" s="18">
        <v>8.7488119057832076E-2</v>
      </c>
      <c r="AY617" s="18">
        <v>0.1985815465624764</v>
      </c>
      <c r="BA617" s="18">
        <v>0.1148632916996284</v>
      </c>
      <c r="BB617" s="18">
        <v>8.9090217047097742E-2</v>
      </c>
      <c r="BD617" s="18">
        <v>8.0781457204776475E-2</v>
      </c>
      <c r="BE617" s="18">
        <v>9.9772027164680963E-2</v>
      </c>
      <c r="BF617" s="18">
        <v>8.6916690618215428E-2</v>
      </c>
      <c r="BG617" s="18">
        <v>0.1032190729039643</v>
      </c>
      <c r="BH617" s="18">
        <v>0.16237921186131651</v>
      </c>
      <c r="BI617" s="18">
        <v>0.2546001047181175</v>
      </c>
      <c r="BJ617" s="18">
        <v>9.2684453727431795E-2</v>
      </c>
      <c r="BL617" s="18">
        <v>9.9185630424416873E-2</v>
      </c>
      <c r="BM617" s="18">
        <v>0.14996464104819021</v>
      </c>
      <c r="BN617" s="18">
        <v>6.6840915661000561E-2</v>
      </c>
      <c r="BO617" s="18">
        <v>9.1726681830940862E-2</v>
      </c>
      <c r="BP617" s="18">
        <v>7.3829491009100287E-2</v>
      </c>
      <c r="BQ617" s="18">
        <v>0.13073021738194129</v>
      </c>
      <c r="BR617" s="18">
        <v>0.11310450451373</v>
      </c>
      <c r="BS617" s="18">
        <v>7.5132762572469647E-2</v>
      </c>
      <c r="BU617" s="18">
        <v>9.175952009360655E-2</v>
      </c>
      <c r="BV617" s="18">
        <v>0.1544236573631636</v>
      </c>
      <c r="BW617" s="18">
        <v>6.2204794225525037E-2</v>
      </c>
      <c r="BX617" s="18">
        <v>7.81690199409424E-2</v>
      </c>
      <c r="BY617" s="18">
        <v>0.11043399668848319</v>
      </c>
      <c r="BZ617" s="18">
        <v>0.1524774171234399</v>
      </c>
      <c r="CA617" s="18">
        <v>5.9707814483577912E-2</v>
      </c>
      <c r="CB617" s="18">
        <v>8.431618532848914E-2</v>
      </c>
      <c r="CC617" s="18">
        <v>5.5630515317127691E-2</v>
      </c>
    </row>
    <row r="618" spans="2:81" x14ac:dyDescent="0.35">
      <c r="B618" s="17" t="s">
        <v>193</v>
      </c>
      <c r="C618" s="18">
        <v>0.22949118025690671</v>
      </c>
      <c r="D618" s="18">
        <v>0.2853212432263828</v>
      </c>
      <c r="E618" s="18">
        <v>0.32284875800498092</v>
      </c>
      <c r="F618" s="18">
        <v>0.32444068027012529</v>
      </c>
      <c r="G618" s="18">
        <v>0.23391875553405289</v>
      </c>
      <c r="H618" s="18">
        <v>0.18159579910489829</v>
      </c>
      <c r="I618" s="18">
        <v>0.10063506518765659</v>
      </c>
      <c r="K618" s="18">
        <v>0.22850114874848809</v>
      </c>
      <c r="L618" s="18">
        <v>0.2295880751499737</v>
      </c>
      <c r="N618" s="18">
        <v>0.18907344202087811</v>
      </c>
      <c r="O618" s="18">
        <v>0.17560169795829819</v>
      </c>
      <c r="P618" s="18">
        <v>0.32459909139583781</v>
      </c>
      <c r="Q618" s="18">
        <v>0.13843631681354171</v>
      </c>
      <c r="R618" s="18">
        <v>0.24716250845584711</v>
      </c>
      <c r="S618" s="18">
        <v>0.2429347574117493</v>
      </c>
      <c r="T618" s="18">
        <v>0.2282318582132187</v>
      </c>
      <c r="U618" s="18">
        <v>0.27462108864566681</v>
      </c>
      <c r="V618" s="18">
        <v>0.29141229359190912</v>
      </c>
      <c r="W618" s="18">
        <v>0.16619717063602299</v>
      </c>
      <c r="X618" s="18">
        <v>0.21806213659402451</v>
      </c>
      <c r="Y618" s="18">
        <v>0.21695134487302351</v>
      </c>
      <c r="AA618" s="18">
        <v>0.25207302018470512</v>
      </c>
      <c r="AB618" s="18">
        <v>0.2187965861632804</v>
      </c>
      <c r="AC618" s="18">
        <v>0.22736515065656229</v>
      </c>
      <c r="AD618" s="18">
        <v>0.2173188757939776</v>
      </c>
      <c r="AF618" s="18">
        <v>0.2176021281523251</v>
      </c>
      <c r="AG618" s="18">
        <v>0.1493466561491146</v>
      </c>
      <c r="AH618" s="18">
        <v>0.24911128182360809</v>
      </c>
      <c r="AI618" s="18">
        <v>0.22262526239218339</v>
      </c>
      <c r="AJ618" s="18">
        <v>0.19589885636304649</v>
      </c>
      <c r="AK618" s="18">
        <v>0.19784334647800969</v>
      </c>
      <c r="AL618" s="18">
        <v>0.25886380654048979</v>
      </c>
      <c r="AM618" s="18">
        <v>0.2093133406098186</v>
      </c>
      <c r="AN618" s="18">
        <v>0.29377109351729641</v>
      </c>
      <c r="AO618" s="18">
        <v>0.20793543712359119</v>
      </c>
      <c r="AP618" s="18">
        <v>0.19525747077051001</v>
      </c>
      <c r="AQ618" s="18">
        <v>0.2566984232171845</v>
      </c>
      <c r="AR618" s="18">
        <v>0.2341523141381848</v>
      </c>
      <c r="AS618" s="18">
        <v>0.17732962823052911</v>
      </c>
      <c r="AT618" s="18">
        <v>0.31831908803674641</v>
      </c>
      <c r="AU618" s="18">
        <v>0.405568204258071</v>
      </c>
      <c r="AV618" s="18">
        <v>0.13732111739512601</v>
      </c>
      <c r="AX618" s="18">
        <v>0.2118726689813023</v>
      </c>
      <c r="AY618" s="18">
        <v>0.31373495052338918</v>
      </c>
      <c r="BA618" s="18">
        <v>0.23475518302398701</v>
      </c>
      <c r="BB618" s="18">
        <v>0.21972468012866461</v>
      </c>
      <c r="BD618" s="18">
        <v>0.18267642174364629</v>
      </c>
      <c r="BE618" s="18">
        <v>0.22161054194180679</v>
      </c>
      <c r="BF618" s="18">
        <v>0.2323781635507125</v>
      </c>
      <c r="BG618" s="18">
        <v>0.27074145814724399</v>
      </c>
      <c r="BH618" s="18">
        <v>0.26708038241408849</v>
      </c>
      <c r="BI618" s="18">
        <v>0.31243170669971682</v>
      </c>
      <c r="BJ618" s="18">
        <v>0.1462379576277883</v>
      </c>
      <c r="BL618" s="18">
        <v>0.19806128020362071</v>
      </c>
      <c r="BM618" s="18">
        <v>0.26355427872201898</v>
      </c>
      <c r="BN618" s="18">
        <v>0.21532691111965599</v>
      </c>
      <c r="BO618" s="18">
        <v>0.21099093570404451</v>
      </c>
      <c r="BP618" s="18">
        <v>0.25181528268253323</v>
      </c>
      <c r="BQ618" s="18">
        <v>0.20922048233382781</v>
      </c>
      <c r="BR618" s="18">
        <v>0.2264624998420964</v>
      </c>
      <c r="BS618" s="18">
        <v>0.19911849241409729</v>
      </c>
      <c r="BU618" s="18">
        <v>0.21509845702163879</v>
      </c>
      <c r="BV618" s="18">
        <v>0.27282437333523929</v>
      </c>
      <c r="BW618" s="18">
        <v>0.2015066890984229</v>
      </c>
      <c r="BX618" s="18">
        <v>0.27826006651484042</v>
      </c>
      <c r="BY618" s="18">
        <v>0.2348928619575566</v>
      </c>
      <c r="BZ618" s="18">
        <v>0.2127336604913051</v>
      </c>
      <c r="CA618" s="18">
        <v>0.1682733225890525</v>
      </c>
      <c r="CB618" s="18">
        <v>0.1479915716592545</v>
      </c>
      <c r="CC618" s="18">
        <v>0.22467188264300211</v>
      </c>
    </row>
    <row r="619" spans="2:81" ht="29" x14ac:dyDescent="0.35">
      <c r="B619" s="17" t="s">
        <v>194</v>
      </c>
      <c r="C619" s="18">
        <v>0.28768528073303368</v>
      </c>
      <c r="D619" s="18">
        <v>0.26003038105913318</v>
      </c>
      <c r="E619" s="18">
        <v>0.27751979406033761</v>
      </c>
      <c r="F619" s="18">
        <v>0.29034542203924518</v>
      </c>
      <c r="G619" s="18">
        <v>0.30395477065295379</v>
      </c>
      <c r="H619" s="18">
        <v>0.33890050540929267</v>
      </c>
      <c r="I619" s="18">
        <v>0.26014993941002718</v>
      </c>
      <c r="K619" s="18">
        <v>0.28327574095309288</v>
      </c>
      <c r="L619" s="18">
        <v>0.29218287146510208</v>
      </c>
      <c r="N619" s="18">
        <v>0.33690356269982491</v>
      </c>
      <c r="O619" s="18">
        <v>0.41906967977052417</v>
      </c>
      <c r="P619" s="18">
        <v>0.29692195327020282</v>
      </c>
      <c r="Q619" s="18">
        <v>0.31894061204627738</v>
      </c>
      <c r="R619" s="18">
        <v>0.27531699025071249</v>
      </c>
      <c r="S619" s="18">
        <v>0.35104302998550718</v>
      </c>
      <c r="T619" s="18">
        <v>0.2333159600827307</v>
      </c>
      <c r="U619" s="18">
        <v>0.24178001655104001</v>
      </c>
      <c r="V619" s="18">
        <v>0.22065191885264801</v>
      </c>
      <c r="W619" s="18">
        <v>0.33290374939612238</v>
      </c>
      <c r="X619" s="18">
        <v>0.31745368337718349</v>
      </c>
      <c r="Y619" s="18">
        <v>0.23249862893114051</v>
      </c>
      <c r="AA619" s="18">
        <v>0.2282306868321817</v>
      </c>
      <c r="AB619" s="18">
        <v>0.27261123429162332</v>
      </c>
      <c r="AC619" s="18">
        <v>0.36811782615725608</v>
      </c>
      <c r="AD619" s="18">
        <v>0.29640523834388388</v>
      </c>
      <c r="AF619" s="18">
        <v>0.1797654591185559</v>
      </c>
      <c r="AG619" s="18">
        <v>0.29442570655633882</v>
      </c>
      <c r="AH619" s="18">
        <v>0.26613739907212841</v>
      </c>
      <c r="AI619" s="18">
        <v>0.35561102691908653</v>
      </c>
      <c r="AJ619" s="18">
        <v>0.30536083410370479</v>
      </c>
      <c r="AK619" s="18">
        <v>0.32507988422340622</v>
      </c>
      <c r="AL619" s="18">
        <v>0.28179489666599439</v>
      </c>
      <c r="AM619" s="18">
        <v>0.32458625001665392</v>
      </c>
      <c r="AN619" s="18">
        <v>0.2280178952309623</v>
      </c>
      <c r="AO619" s="18">
        <v>0.32437476060110998</v>
      </c>
      <c r="AP619" s="18">
        <v>0.29896990603345641</v>
      </c>
      <c r="AQ619" s="18">
        <v>0.21664669858863461</v>
      </c>
      <c r="AR619" s="18">
        <v>0.27612773634440912</v>
      </c>
      <c r="AS619" s="18">
        <v>0.29965458073875012</v>
      </c>
      <c r="AT619" s="18">
        <v>0.25948211773897389</v>
      </c>
      <c r="AU619" s="18">
        <v>0.18496620806697239</v>
      </c>
      <c r="AV619" s="18">
        <v>0.30357768166766952</v>
      </c>
      <c r="AX619" s="18">
        <v>0.29787793654583039</v>
      </c>
      <c r="AY619" s="18">
        <v>0.23972157993037899</v>
      </c>
      <c r="BA619" s="18">
        <v>0.28180315392804278</v>
      </c>
      <c r="BB619" s="18">
        <v>0.29859860937992239</v>
      </c>
      <c r="BD619" s="18">
        <v>0.33303236820815668</v>
      </c>
      <c r="BE619" s="18">
        <v>0.28202881843797178</v>
      </c>
      <c r="BF619" s="18">
        <v>0.23131492402840209</v>
      </c>
      <c r="BG619" s="18">
        <v>0.28463669690720061</v>
      </c>
      <c r="BH619" s="18">
        <v>0.25083414388440151</v>
      </c>
      <c r="BI619" s="18">
        <v>0.21197675565006019</v>
      </c>
      <c r="BJ619" s="18">
        <v>0.39224044596986768</v>
      </c>
      <c r="BL619" s="18">
        <v>0.23363952688843459</v>
      </c>
      <c r="BM619" s="18">
        <v>0.28299576970757939</v>
      </c>
      <c r="BN619" s="18">
        <v>0.21131328666297591</v>
      </c>
      <c r="BO619" s="18">
        <v>0.31854919212496691</v>
      </c>
      <c r="BP619" s="18">
        <v>0.31281101211751339</v>
      </c>
      <c r="BQ619" s="18">
        <v>0.38526997585449868</v>
      </c>
      <c r="BR619" s="18">
        <v>0.37489830374472272</v>
      </c>
      <c r="BS619" s="18">
        <v>0.32948107498094259</v>
      </c>
      <c r="BU619" s="18">
        <v>0.2565366709449533</v>
      </c>
      <c r="BV619" s="18">
        <v>0.27458125508160902</v>
      </c>
      <c r="BW619" s="18">
        <v>0.21115069507975531</v>
      </c>
      <c r="BX619" s="18">
        <v>0.33427446762396229</v>
      </c>
      <c r="BY619" s="18">
        <v>0.28724866372281599</v>
      </c>
      <c r="BZ619" s="18">
        <v>0.3383351300290145</v>
      </c>
      <c r="CA619" s="18">
        <v>0.40770666847535181</v>
      </c>
      <c r="CB619" s="18">
        <v>0.28935366015583991</v>
      </c>
      <c r="CC619" s="18">
        <v>0.28920138718683502</v>
      </c>
    </row>
    <row r="620" spans="2:81" x14ac:dyDescent="0.35">
      <c r="B620" s="17" t="s">
        <v>195</v>
      </c>
      <c r="C620" s="18">
        <v>0.17983892197670989</v>
      </c>
      <c r="D620" s="18">
        <v>0.20788170461437991</v>
      </c>
      <c r="E620" s="18">
        <v>0.12926543934955059</v>
      </c>
      <c r="F620" s="18">
        <v>0.119884019897044</v>
      </c>
      <c r="G620" s="18">
        <v>0.19495701115036601</v>
      </c>
      <c r="H620" s="18">
        <v>0.19944830355436971</v>
      </c>
      <c r="I620" s="18">
        <v>0.2229306450066636</v>
      </c>
      <c r="K620" s="18">
        <v>0.19058155920643849</v>
      </c>
      <c r="L620" s="18">
        <v>0.16963305748916879</v>
      </c>
      <c r="N620" s="18">
        <v>0.15100433725045909</v>
      </c>
      <c r="O620" s="18">
        <v>0.1393181003542599</v>
      </c>
      <c r="P620" s="18">
        <v>0.17849283708624331</v>
      </c>
      <c r="Q620" s="18">
        <v>0.20433188385752751</v>
      </c>
      <c r="R620" s="18">
        <v>0.20694598997039021</v>
      </c>
      <c r="S620" s="18">
        <v>0.12688509836418019</v>
      </c>
      <c r="T620" s="18">
        <v>0.18666285389281809</v>
      </c>
      <c r="U620" s="18">
        <v>0.1939624649300519</v>
      </c>
      <c r="V620" s="18">
        <v>0.18081396616093209</v>
      </c>
      <c r="W620" s="18">
        <v>0.17975546940185791</v>
      </c>
      <c r="X620" s="18">
        <v>0.17519730192981681</v>
      </c>
      <c r="Y620" s="18">
        <v>0.20517888218609159</v>
      </c>
      <c r="AA620" s="18">
        <v>0.1788231431846953</v>
      </c>
      <c r="AB620" s="18">
        <v>0.1992390050837351</v>
      </c>
      <c r="AC620" s="18">
        <v>0.13960782831351609</v>
      </c>
      <c r="AD620" s="18">
        <v>0.19746029289070599</v>
      </c>
      <c r="AF620" s="18">
        <v>0.3105817792206178</v>
      </c>
      <c r="AG620" s="18">
        <v>0.13171999199178161</v>
      </c>
      <c r="AH620" s="18">
        <v>0.15756825821865131</v>
      </c>
      <c r="AI620" s="18">
        <v>0.18685098685512999</v>
      </c>
      <c r="AJ620" s="18">
        <v>0.2171016099434496</v>
      </c>
      <c r="AK620" s="18">
        <v>0.1726996191284064</v>
      </c>
      <c r="AL620" s="18">
        <v>0.23283997866352699</v>
      </c>
      <c r="AM620" s="18">
        <v>0.19802717003958581</v>
      </c>
      <c r="AN620" s="18">
        <v>0.1081163086120094</v>
      </c>
      <c r="AO620" s="18">
        <v>0.19069966825274201</v>
      </c>
      <c r="AP620" s="18">
        <v>0.20816009863837481</v>
      </c>
      <c r="AQ620" s="18">
        <v>0.20468593875027791</v>
      </c>
      <c r="AR620" s="18">
        <v>0.2008196148300663</v>
      </c>
      <c r="AS620" s="18">
        <v>0.2015552339160426</v>
      </c>
      <c r="AT620" s="18">
        <v>0.1016392908799254</v>
      </c>
      <c r="AU620" s="18">
        <v>9.3657206195379206E-2</v>
      </c>
      <c r="AV620" s="18">
        <v>0.1058020202294689</v>
      </c>
      <c r="AX620" s="18">
        <v>0.1877672467922587</v>
      </c>
      <c r="AY620" s="18">
        <v>0.1401083050607124</v>
      </c>
      <c r="BA620" s="18">
        <v>0.16731823852963229</v>
      </c>
      <c r="BB620" s="18">
        <v>0.20306901168264421</v>
      </c>
      <c r="BD620" s="18">
        <v>0.20537210803550349</v>
      </c>
      <c r="BE620" s="18">
        <v>0.1764400081575106</v>
      </c>
      <c r="BF620" s="18">
        <v>0.2070077701350366</v>
      </c>
      <c r="BG620" s="18">
        <v>0.1708610680846197</v>
      </c>
      <c r="BH620" s="18">
        <v>0.15443473726105031</v>
      </c>
      <c r="BI620" s="18">
        <v>0.11213789420890879</v>
      </c>
      <c r="BJ620" s="18">
        <v>0.1193194515214317</v>
      </c>
      <c r="BL620" s="18">
        <v>0.2399212175727343</v>
      </c>
      <c r="BM620" s="18">
        <v>0.15569366847746061</v>
      </c>
      <c r="BN620" s="18">
        <v>0.26938110047558678</v>
      </c>
      <c r="BO620" s="18">
        <v>0.1672449868599209</v>
      </c>
      <c r="BP620" s="18">
        <v>0.14411842466197511</v>
      </c>
      <c r="BQ620" s="18">
        <v>0.1002641522305617</v>
      </c>
      <c r="BR620" s="18">
        <v>5.8933470862631392E-2</v>
      </c>
      <c r="BS620" s="18">
        <v>0.1814657265905624</v>
      </c>
      <c r="BU620" s="18">
        <v>0.22249972151850689</v>
      </c>
      <c r="BV620" s="18">
        <v>0.15257768887679959</v>
      </c>
      <c r="BW620" s="18">
        <v>0.29158017164693412</v>
      </c>
      <c r="BX620" s="18">
        <v>0.2004292042523107</v>
      </c>
      <c r="BY620" s="18">
        <v>0.17083266441325229</v>
      </c>
      <c r="BZ620" s="18">
        <v>0.1107730036982979</v>
      </c>
      <c r="CA620" s="18">
        <v>0.16934400070473399</v>
      </c>
      <c r="CB620" s="18">
        <v>0.13928604117779439</v>
      </c>
      <c r="CC620" s="18">
        <v>0.17552647796075821</v>
      </c>
    </row>
    <row r="621" spans="2:81" x14ac:dyDescent="0.35">
      <c r="B621" s="17" t="s">
        <v>196</v>
      </c>
      <c r="C621" s="18">
        <v>0.14472668450315501</v>
      </c>
      <c r="D621" s="18">
        <v>6.2647344688601503E-2</v>
      </c>
      <c r="E621" s="18">
        <v>4.2302042675265272E-2</v>
      </c>
      <c r="F621" s="18">
        <v>5.7762719645862423E-2</v>
      </c>
      <c r="G621" s="18">
        <v>0.1224811402280568</v>
      </c>
      <c r="H621" s="18">
        <v>0.15305259562285331</v>
      </c>
      <c r="I621" s="18">
        <v>0.32419400866774711</v>
      </c>
      <c r="K621" s="18">
        <v>0.15521928107346969</v>
      </c>
      <c r="L621" s="18">
        <v>0.13561031358907691</v>
      </c>
      <c r="N621" s="18">
        <v>0.15828436911341079</v>
      </c>
      <c r="O621" s="18">
        <v>0.11609199175383531</v>
      </c>
      <c r="P621" s="18">
        <v>0.11516876214644391</v>
      </c>
      <c r="Q621" s="18">
        <v>0.13292264676854049</v>
      </c>
      <c r="R621" s="18">
        <v>0.10268324881961639</v>
      </c>
      <c r="S621" s="18">
        <v>0.12518808434145229</v>
      </c>
      <c r="T621" s="18">
        <v>0.14876360531214061</v>
      </c>
      <c r="U621" s="18">
        <v>0.20343525826853351</v>
      </c>
      <c r="V621" s="18">
        <v>9.9845893195847871E-2</v>
      </c>
      <c r="W621" s="18">
        <v>0.1579321623722458</v>
      </c>
      <c r="X621" s="18">
        <v>0.1678715672732666</v>
      </c>
      <c r="Y621" s="18">
        <v>0.19082369153651721</v>
      </c>
      <c r="AA621" s="18">
        <v>0.1797820533896328</v>
      </c>
      <c r="AB621" s="18">
        <v>0.18683014482964119</v>
      </c>
      <c r="AC621" s="18">
        <v>0.10230240015474849</v>
      </c>
      <c r="AD621" s="18">
        <v>0.1001116644062658</v>
      </c>
      <c r="AF621" s="18">
        <v>6.6430235185717848E-2</v>
      </c>
      <c r="AG621" s="18">
        <v>0.15880054568566529</v>
      </c>
      <c r="AH621" s="18">
        <v>0.15011590132823341</v>
      </c>
      <c r="AI621" s="18">
        <v>0.12040298390010989</v>
      </c>
      <c r="AJ621" s="18">
        <v>0.12485725223595109</v>
      </c>
      <c r="AK621" s="18">
        <v>0.12742284644507959</v>
      </c>
      <c r="AL621" s="18">
        <v>0.13976147015765741</v>
      </c>
      <c r="AM621" s="18">
        <v>0.16818931005326079</v>
      </c>
      <c r="AN621" s="18">
        <v>0.20900309341249371</v>
      </c>
      <c r="AO621" s="18">
        <v>0.195225614290021</v>
      </c>
      <c r="AP621" s="18">
        <v>0.16890294188877419</v>
      </c>
      <c r="AQ621" s="18">
        <v>0.1426863221598163</v>
      </c>
      <c r="AR621" s="18">
        <v>0.11879237687225611</v>
      </c>
      <c r="AS621" s="18">
        <v>0.13457781007553041</v>
      </c>
      <c r="AT621" s="18">
        <v>0.15413137544811761</v>
      </c>
      <c r="AU621" s="18">
        <v>7.0206513008740826E-2</v>
      </c>
      <c r="AV621" s="18">
        <v>0.16301657594478169</v>
      </c>
      <c r="AX621" s="18">
        <v>0.16323904896258509</v>
      </c>
      <c r="AY621" s="18">
        <v>5.6910205944954897E-2</v>
      </c>
      <c r="BA621" s="18">
        <v>0.1513521964187802</v>
      </c>
      <c r="BB621" s="18">
        <v>0.13243412581031219</v>
      </c>
      <c r="BD621" s="18">
        <v>0.14215454788228271</v>
      </c>
      <c r="BE621" s="18">
        <v>0.15935920091831571</v>
      </c>
      <c r="BF621" s="18">
        <v>0.2133177229226482</v>
      </c>
      <c r="BG621" s="18">
        <v>0.1390854455873709</v>
      </c>
      <c r="BH621" s="18">
        <v>9.4786584514681527E-2</v>
      </c>
      <c r="BI621" s="18">
        <v>4.8621547840244722E-2</v>
      </c>
      <c r="BJ621" s="18">
        <v>0.128493012557819</v>
      </c>
      <c r="BL621" s="18">
        <v>0.16901804469349749</v>
      </c>
      <c r="BM621" s="18">
        <v>0.1099085948651447</v>
      </c>
      <c r="BN621" s="18">
        <v>0.19696128242549521</v>
      </c>
      <c r="BO621" s="18">
        <v>0.18235507995010261</v>
      </c>
      <c r="BP621" s="18">
        <v>0.1625077133847877</v>
      </c>
      <c r="BQ621" s="18">
        <v>0.125267690037871</v>
      </c>
      <c r="BR621" s="18">
        <v>0.1136500901553289</v>
      </c>
      <c r="BS621" s="18">
        <v>0.14284659680603529</v>
      </c>
      <c r="BU621" s="18">
        <v>0.15614977610027331</v>
      </c>
      <c r="BV621" s="18">
        <v>0.1047268157639813</v>
      </c>
      <c r="BW621" s="18">
        <v>0.199382594816463</v>
      </c>
      <c r="BX621" s="18">
        <v>9.0827698676742272E-2</v>
      </c>
      <c r="BY621" s="18">
        <v>0.1521737789482723</v>
      </c>
      <c r="BZ621" s="18">
        <v>0.1175636288650982</v>
      </c>
      <c r="CA621" s="18">
        <v>0.13302545373571639</v>
      </c>
      <c r="CB621" s="18">
        <v>0.1969930686461259</v>
      </c>
      <c r="CC621" s="18">
        <v>0.22041977786990921</v>
      </c>
    </row>
    <row r="622" spans="2:81" x14ac:dyDescent="0.35">
      <c r="B622" s="17" t="s">
        <v>151</v>
      </c>
      <c r="C622" s="18">
        <v>5.2420921403607518E-2</v>
      </c>
      <c r="D622" s="18">
        <v>4.4939958653261759E-2</v>
      </c>
      <c r="E622" s="18">
        <v>2.816282094920643E-2</v>
      </c>
      <c r="F622" s="18">
        <v>4.6612086247527683E-2</v>
      </c>
      <c r="G622" s="18">
        <v>4.5837617003830322E-2</v>
      </c>
      <c r="H622" s="18">
        <v>5.8788250631358917E-2</v>
      </c>
      <c r="I622" s="18">
        <v>7.7025226336741665E-2</v>
      </c>
      <c r="K622" s="18">
        <v>4.5154624152280873E-2</v>
      </c>
      <c r="L622" s="18">
        <v>5.859626585312544E-2</v>
      </c>
      <c r="N622" s="18">
        <v>3.2887699973668069E-2</v>
      </c>
      <c r="O622" s="18">
        <v>0.11659007336577749</v>
      </c>
      <c r="P622" s="18">
        <v>3.9268622784950587E-2</v>
      </c>
      <c r="Q622" s="18">
        <v>3.7697267357588153E-2</v>
      </c>
      <c r="R622" s="18">
        <v>4.3382121049956639E-2</v>
      </c>
      <c r="S622" s="18">
        <v>4.9102076493147982E-2</v>
      </c>
      <c r="T622" s="18">
        <v>5.9290160508958932E-2</v>
      </c>
      <c r="U622" s="18">
        <v>3.4686015654626687E-2</v>
      </c>
      <c r="V622" s="18">
        <v>4.925842651207174E-2</v>
      </c>
      <c r="W622" s="18">
        <v>8.60690289905683E-2</v>
      </c>
      <c r="X622" s="18">
        <v>3.0077175300412949E-2</v>
      </c>
      <c r="Y622" s="18">
        <v>6.3825312418615193E-2</v>
      </c>
      <c r="AA622" s="18">
        <v>4.6706234066315508E-2</v>
      </c>
      <c r="AB622" s="18">
        <v>4.8566876065064157E-2</v>
      </c>
      <c r="AC622" s="18">
        <v>4.5648748959391097E-2</v>
      </c>
      <c r="AD622" s="18">
        <v>6.7895264441355394E-2</v>
      </c>
      <c r="AF622" s="18">
        <v>7.8170075629741431E-2</v>
      </c>
      <c r="AG622" s="18">
        <v>5.2998720822783542E-2</v>
      </c>
      <c r="AH622" s="18">
        <v>4.5696932919535388E-2</v>
      </c>
      <c r="AI622" s="18">
        <v>5.5022942047670213E-2</v>
      </c>
      <c r="AJ622" s="18">
        <v>4.8259995358521449E-2</v>
      </c>
      <c r="AK622" s="18">
        <v>6.5715614190447066E-2</v>
      </c>
      <c r="AL622" s="18">
        <v>3.6967590156246503E-2</v>
      </c>
      <c r="AM622" s="18">
        <v>4.43991109433792E-2</v>
      </c>
      <c r="AN622" s="18">
        <v>5.0840809532321757E-2</v>
      </c>
      <c r="AO622" s="18">
        <v>2.819858904427458E-2</v>
      </c>
      <c r="AP622" s="18">
        <v>5.360330227298913E-2</v>
      </c>
      <c r="AQ622" s="18">
        <v>5.2305395393254482E-2</v>
      </c>
      <c r="AR622" s="18">
        <v>3.746427459474419E-2</v>
      </c>
      <c r="AS622" s="18">
        <v>6.4445185696452481E-2</v>
      </c>
      <c r="AT622" s="18">
        <v>5.1596615497793763E-2</v>
      </c>
      <c r="AU622" s="18">
        <v>3.5575598883063303E-2</v>
      </c>
      <c r="AV622" s="18">
        <v>0.173843012195492</v>
      </c>
      <c r="AX622" s="18">
        <v>5.1754979660191359E-2</v>
      </c>
      <c r="AY622" s="18">
        <v>5.0943411978088181E-2</v>
      </c>
      <c r="BA622" s="18">
        <v>4.9907936399929229E-2</v>
      </c>
      <c r="BB622" s="18">
        <v>5.7083355951358959E-2</v>
      </c>
      <c r="BD622" s="18">
        <v>5.5983096925634163E-2</v>
      </c>
      <c r="BE622" s="18">
        <v>6.0789403379714071E-2</v>
      </c>
      <c r="BF622" s="18">
        <v>2.9064728744985169E-2</v>
      </c>
      <c r="BG622" s="18">
        <v>3.1456258369600441E-2</v>
      </c>
      <c r="BH622" s="18">
        <v>7.0484940064461682E-2</v>
      </c>
      <c r="BI622" s="18">
        <v>6.0231990882952002E-2</v>
      </c>
      <c r="BJ622" s="18">
        <v>0.1210246785956616</v>
      </c>
      <c r="BL622" s="18">
        <v>6.0174300217295897E-2</v>
      </c>
      <c r="BM622" s="18">
        <v>3.7883047179606028E-2</v>
      </c>
      <c r="BN622" s="18">
        <v>4.0176503655285321E-2</v>
      </c>
      <c r="BO622" s="18">
        <v>2.9133123530024261E-2</v>
      </c>
      <c r="BP622" s="18">
        <v>5.4918076144090403E-2</v>
      </c>
      <c r="BQ622" s="18">
        <v>4.9247482161299663E-2</v>
      </c>
      <c r="BR622" s="18">
        <v>0.1129511308814906</v>
      </c>
      <c r="BS622" s="18">
        <v>7.1955346635892911E-2</v>
      </c>
      <c r="BU622" s="18">
        <v>5.7955854321021308E-2</v>
      </c>
      <c r="BV622" s="18">
        <v>4.0866209579207093E-2</v>
      </c>
      <c r="BW622" s="18">
        <v>3.4175055132899562E-2</v>
      </c>
      <c r="BX622" s="18">
        <v>1.8039542991201921E-2</v>
      </c>
      <c r="BY622" s="18">
        <v>4.4418034269619489E-2</v>
      </c>
      <c r="BZ622" s="18">
        <v>6.8117159792844398E-2</v>
      </c>
      <c r="CA622" s="18">
        <v>6.1942740011567347E-2</v>
      </c>
      <c r="CB622" s="18">
        <v>0.14205947303249619</v>
      </c>
      <c r="CC622" s="18">
        <v>3.4549959022367849E-2</v>
      </c>
    </row>
    <row r="624" spans="2:81" ht="101.5" x14ac:dyDescent="0.35">
      <c r="B624" s="14" t="s">
        <v>200</v>
      </c>
    </row>
    <row r="625" spans="2:81" x14ac:dyDescent="0.35">
      <c r="B625" s="15" t="s">
        <v>17</v>
      </c>
    </row>
    <row r="626" spans="2:81" x14ac:dyDescent="0.35">
      <c r="B626" s="11" t="s">
        <v>95</v>
      </c>
      <c r="C626" s="16">
        <v>1906</v>
      </c>
      <c r="D626" s="16">
        <v>245</v>
      </c>
      <c r="E626" s="16">
        <v>322</v>
      </c>
      <c r="F626" s="16">
        <v>330</v>
      </c>
      <c r="G626" s="16">
        <v>336</v>
      </c>
      <c r="H626" s="16">
        <v>276</v>
      </c>
      <c r="I626" s="16">
        <v>397</v>
      </c>
      <c r="K626" s="16">
        <v>942</v>
      </c>
      <c r="L626" s="16">
        <v>959</v>
      </c>
      <c r="N626" s="16">
        <v>158</v>
      </c>
      <c r="O626" s="16">
        <v>63</v>
      </c>
      <c r="P626" s="16">
        <v>96</v>
      </c>
      <c r="Q626" s="16">
        <v>78</v>
      </c>
      <c r="R626" s="16">
        <v>211</v>
      </c>
      <c r="S626" s="16">
        <v>156</v>
      </c>
      <c r="T626" s="16">
        <v>138</v>
      </c>
      <c r="U626" s="16">
        <v>178</v>
      </c>
      <c r="V626" s="16">
        <v>270</v>
      </c>
      <c r="W626" s="16">
        <v>232</v>
      </c>
      <c r="X626" s="16">
        <v>160</v>
      </c>
      <c r="Y626" s="16">
        <v>166</v>
      </c>
      <c r="AA626" s="16">
        <v>527</v>
      </c>
      <c r="AB626" s="16">
        <v>481</v>
      </c>
      <c r="AC626" s="16">
        <v>429</v>
      </c>
      <c r="AD626" s="16">
        <v>463</v>
      </c>
      <c r="AF626" s="16">
        <v>27</v>
      </c>
      <c r="AG626" s="16">
        <v>98</v>
      </c>
      <c r="AH626" s="16">
        <v>113</v>
      </c>
      <c r="AI626" s="16">
        <v>112</v>
      </c>
      <c r="AJ626" s="16">
        <v>174</v>
      </c>
      <c r="AK626" s="16">
        <v>207</v>
      </c>
      <c r="AL626" s="16">
        <v>170</v>
      </c>
      <c r="AM626" s="16">
        <v>133</v>
      </c>
      <c r="AN626" s="16">
        <v>100</v>
      </c>
      <c r="AO626" s="16">
        <v>131</v>
      </c>
      <c r="AP626" s="16">
        <v>193</v>
      </c>
      <c r="AQ626" s="16">
        <v>93</v>
      </c>
      <c r="AR626" s="16">
        <v>79</v>
      </c>
      <c r="AS626" s="16">
        <v>47</v>
      </c>
      <c r="AT626" s="16">
        <v>48</v>
      </c>
      <c r="AU626" s="16">
        <v>122</v>
      </c>
      <c r="AV626" s="16">
        <v>59</v>
      </c>
      <c r="AX626" s="16">
        <v>1557</v>
      </c>
      <c r="AY626" s="16">
        <v>338</v>
      </c>
      <c r="BA626" s="16">
        <v>1221</v>
      </c>
      <c r="BB626" s="16">
        <v>685</v>
      </c>
      <c r="BD626" s="16">
        <v>474</v>
      </c>
      <c r="BE626" s="16">
        <v>416</v>
      </c>
      <c r="BF626" s="16">
        <v>224</v>
      </c>
      <c r="BG626" s="16">
        <v>439</v>
      </c>
      <c r="BH626" s="16">
        <v>242</v>
      </c>
      <c r="BI626" s="16">
        <v>51</v>
      </c>
      <c r="BJ626" s="16">
        <v>60</v>
      </c>
      <c r="BL626" s="16">
        <v>334</v>
      </c>
      <c r="BM626" s="16">
        <v>619</v>
      </c>
      <c r="BN626" s="16">
        <v>136</v>
      </c>
      <c r="BO626" s="16">
        <v>105</v>
      </c>
      <c r="BP626" s="16">
        <v>257</v>
      </c>
      <c r="BQ626" s="16">
        <v>42</v>
      </c>
      <c r="BR626" s="16">
        <v>49</v>
      </c>
      <c r="BS626" s="16">
        <v>364</v>
      </c>
      <c r="BU626" s="16">
        <v>279</v>
      </c>
      <c r="BV626" s="16">
        <v>479</v>
      </c>
      <c r="BW626" s="16">
        <v>122</v>
      </c>
      <c r="BX626" s="16">
        <v>151</v>
      </c>
      <c r="BY626" s="16">
        <v>421</v>
      </c>
      <c r="BZ626" s="16">
        <v>64</v>
      </c>
      <c r="CA626" s="16">
        <v>123</v>
      </c>
      <c r="CB626" s="16">
        <v>156</v>
      </c>
      <c r="CC626" s="16">
        <v>111</v>
      </c>
    </row>
    <row r="627" spans="2:81" x14ac:dyDescent="0.35">
      <c r="B627" s="12" t="s">
        <v>96</v>
      </c>
      <c r="C627" s="16">
        <v>1910</v>
      </c>
      <c r="D627" s="16">
        <v>202</v>
      </c>
      <c r="E627" s="16">
        <v>325</v>
      </c>
      <c r="F627" s="16">
        <v>324</v>
      </c>
      <c r="G627" s="16">
        <v>294</v>
      </c>
      <c r="H627" s="16">
        <v>309</v>
      </c>
      <c r="I627" s="16">
        <v>457</v>
      </c>
      <c r="K627" s="16">
        <v>921</v>
      </c>
      <c r="L627" s="16">
        <v>983</v>
      </c>
      <c r="N627" s="16">
        <v>157</v>
      </c>
      <c r="O627" s="16">
        <v>52</v>
      </c>
      <c r="P627" s="16">
        <v>89</v>
      </c>
      <c r="Q627" s="16">
        <v>77</v>
      </c>
      <c r="R627" s="16">
        <v>212</v>
      </c>
      <c r="S627" s="16">
        <v>155</v>
      </c>
      <c r="T627" s="16">
        <v>140</v>
      </c>
      <c r="U627" s="16">
        <v>167</v>
      </c>
      <c r="V627" s="16">
        <v>248</v>
      </c>
      <c r="W627" s="16">
        <v>264</v>
      </c>
      <c r="X627" s="16">
        <v>165</v>
      </c>
      <c r="Y627" s="16">
        <v>180</v>
      </c>
      <c r="AA627" s="16">
        <v>514</v>
      </c>
      <c r="AB627" s="16">
        <v>496</v>
      </c>
      <c r="AC627" s="16">
        <v>419</v>
      </c>
      <c r="AD627" s="16">
        <v>477</v>
      </c>
      <c r="AF627" s="16">
        <v>25</v>
      </c>
      <c r="AG627" s="16">
        <v>96</v>
      </c>
      <c r="AH627" s="16">
        <v>115</v>
      </c>
      <c r="AI627" s="16">
        <v>117</v>
      </c>
      <c r="AJ627" s="16">
        <v>175</v>
      </c>
      <c r="AK627" s="16">
        <v>213</v>
      </c>
      <c r="AL627" s="16">
        <v>169</v>
      </c>
      <c r="AM627" s="16">
        <v>134</v>
      </c>
      <c r="AN627" s="16">
        <v>99</v>
      </c>
      <c r="AO627" s="16">
        <v>131</v>
      </c>
      <c r="AP627" s="16">
        <v>193</v>
      </c>
      <c r="AQ627" s="16">
        <v>94</v>
      </c>
      <c r="AR627" s="16">
        <v>79</v>
      </c>
      <c r="AS627" s="16">
        <v>46</v>
      </c>
      <c r="AT627" s="16">
        <v>46</v>
      </c>
      <c r="AU627" s="16">
        <v>118</v>
      </c>
      <c r="AV627" s="16">
        <v>59</v>
      </c>
      <c r="AX627" s="16">
        <v>1583</v>
      </c>
      <c r="AY627" s="16">
        <v>316</v>
      </c>
      <c r="BA627" s="16">
        <v>1241</v>
      </c>
      <c r="BB627" s="16">
        <v>669</v>
      </c>
      <c r="BD627" s="16">
        <v>490</v>
      </c>
      <c r="BE627" s="16">
        <v>410</v>
      </c>
      <c r="BF627" s="16">
        <v>226</v>
      </c>
      <c r="BG627" s="16">
        <v>430</v>
      </c>
      <c r="BH627" s="16">
        <v>237</v>
      </c>
      <c r="BI627" s="16">
        <v>51</v>
      </c>
      <c r="BJ627" s="16">
        <v>65</v>
      </c>
      <c r="BL627" s="16">
        <v>349</v>
      </c>
      <c r="BM627" s="16">
        <v>614</v>
      </c>
      <c r="BN627" s="16">
        <v>143</v>
      </c>
      <c r="BO627" s="16">
        <v>101</v>
      </c>
      <c r="BP627" s="16">
        <v>257</v>
      </c>
      <c r="BQ627" s="16">
        <v>42</v>
      </c>
      <c r="BR627" s="16">
        <v>47</v>
      </c>
      <c r="BS627" s="16">
        <v>356</v>
      </c>
      <c r="BU627" s="16">
        <v>288</v>
      </c>
      <c r="BV627" s="16">
        <v>472</v>
      </c>
      <c r="BW627" s="16">
        <v>126</v>
      </c>
      <c r="BX627" s="16">
        <v>142</v>
      </c>
      <c r="BY627" s="16">
        <v>432</v>
      </c>
      <c r="BZ627" s="16">
        <v>64</v>
      </c>
      <c r="CA627" s="16">
        <v>123</v>
      </c>
      <c r="CB627" s="16">
        <v>159</v>
      </c>
      <c r="CC627" s="16">
        <v>106</v>
      </c>
    </row>
    <row r="628" spans="2:81" x14ac:dyDescent="0.35">
      <c r="B628" s="17" t="s">
        <v>192</v>
      </c>
      <c r="C628" s="18">
        <v>0.1408339322864883</v>
      </c>
      <c r="D628" s="18">
        <v>0.14356711272896369</v>
      </c>
      <c r="E628" s="18">
        <v>0.2230898909123544</v>
      </c>
      <c r="F628" s="18">
        <v>0.19969211958462391</v>
      </c>
      <c r="G628" s="18">
        <v>0.11036559669247981</v>
      </c>
      <c r="H628" s="18">
        <v>9.9210636175668734E-2</v>
      </c>
      <c r="I628" s="18">
        <v>8.7151605317713751E-2</v>
      </c>
      <c r="K628" s="18">
        <v>0.1342590412462597</v>
      </c>
      <c r="L628" s="18">
        <v>0.14663481889608909</v>
      </c>
      <c r="N628" s="18">
        <v>0.1526812761357787</v>
      </c>
      <c r="O628" s="18">
        <v>0.11502357494134539</v>
      </c>
      <c r="P628" s="18">
        <v>9.1196929870274002E-2</v>
      </c>
      <c r="Q628" s="18">
        <v>0.16218899539236351</v>
      </c>
      <c r="R628" s="18">
        <v>0.1721719141871855</v>
      </c>
      <c r="S628" s="18">
        <v>0.13030797387639639</v>
      </c>
      <c r="T628" s="18">
        <v>0.1705389230641442</v>
      </c>
      <c r="U628" s="18">
        <v>8.8785683589721276E-2</v>
      </c>
      <c r="V628" s="18">
        <v>0.191778065459207</v>
      </c>
      <c r="W628" s="18">
        <v>0.1205147578819204</v>
      </c>
      <c r="X628" s="18">
        <v>7.6557731694325282E-2</v>
      </c>
      <c r="Y628" s="18">
        <v>0.16923601556100401</v>
      </c>
      <c r="AA628" s="18">
        <v>0.16704400256381241</v>
      </c>
      <c r="AB628" s="18">
        <v>0.1223929895797758</v>
      </c>
      <c r="AC628" s="18">
        <v>0.14456712598354721</v>
      </c>
      <c r="AD628" s="18">
        <v>0.1295523425773922</v>
      </c>
      <c r="AF628" s="18">
        <v>6.9437022026198253E-2</v>
      </c>
      <c r="AG628" s="18">
        <v>0.25956212688938202</v>
      </c>
      <c r="AH628" s="18">
        <v>0.13018357416177709</v>
      </c>
      <c r="AI628" s="18">
        <v>7.6361953984405928E-2</v>
      </c>
      <c r="AJ628" s="18">
        <v>0.13450660971675191</v>
      </c>
      <c r="AK628" s="18">
        <v>0.1357290305504445</v>
      </c>
      <c r="AL628" s="18">
        <v>9.4026793680386925E-2</v>
      </c>
      <c r="AM628" s="18">
        <v>0.10282924742676559</v>
      </c>
      <c r="AN628" s="18">
        <v>7.0750928105916655E-2</v>
      </c>
      <c r="AO628" s="18">
        <v>0.1754410239942919</v>
      </c>
      <c r="AP628" s="18">
        <v>0.1353544955163537</v>
      </c>
      <c r="AQ628" s="18">
        <v>0.15711378437963491</v>
      </c>
      <c r="AR628" s="18">
        <v>0.13264218117542731</v>
      </c>
      <c r="AS628" s="18">
        <v>0.2292624524228026</v>
      </c>
      <c r="AT628" s="18">
        <v>0.19252563927207161</v>
      </c>
      <c r="AU628" s="18">
        <v>0.25781758950550537</v>
      </c>
      <c r="AV628" s="18">
        <v>8.6290577926203302E-2</v>
      </c>
      <c r="AX628" s="18">
        <v>0.12666584999351679</v>
      </c>
      <c r="AY628" s="18">
        <v>0.21315322466067679</v>
      </c>
      <c r="BA628" s="18">
        <v>0.1490411860841683</v>
      </c>
      <c r="BB628" s="18">
        <v>0.12560670904701149</v>
      </c>
      <c r="BD628" s="18">
        <v>0.12955707861566851</v>
      </c>
      <c r="BE628" s="18">
        <v>0.1326423911604305</v>
      </c>
      <c r="BF628" s="18">
        <v>8.4750004554265942E-2</v>
      </c>
      <c r="BG628" s="18">
        <v>0.16234635395459029</v>
      </c>
      <c r="BH628" s="18">
        <v>0.1608421621847739</v>
      </c>
      <c r="BI628" s="18">
        <v>0.31372133093466847</v>
      </c>
      <c r="BJ628" s="18">
        <v>0.12106561162178241</v>
      </c>
      <c r="BL628" s="18">
        <v>0.1479040354138117</v>
      </c>
      <c r="BM628" s="18">
        <v>0.17778905839722739</v>
      </c>
      <c r="BN628" s="18">
        <v>0.10077558070742119</v>
      </c>
      <c r="BO628" s="18">
        <v>0.1019584964012188</v>
      </c>
      <c r="BP628" s="18">
        <v>0.1736509766725792</v>
      </c>
      <c r="BQ628" s="18">
        <v>0.16886366597237309</v>
      </c>
      <c r="BR628" s="18">
        <v>2.246916444520513E-2</v>
      </c>
      <c r="BS628" s="18">
        <v>8.5962219114417968E-2</v>
      </c>
      <c r="BU628" s="18">
        <v>0.14499681451479809</v>
      </c>
      <c r="BV628" s="18">
        <v>0.18502454703927809</v>
      </c>
      <c r="BW628" s="18">
        <v>0.116666635089721</v>
      </c>
      <c r="BX628" s="18">
        <v>8.8424047912908629E-2</v>
      </c>
      <c r="BY628" s="18">
        <v>0.1808749787090671</v>
      </c>
      <c r="BZ628" s="18">
        <v>0.15661630916605779</v>
      </c>
      <c r="CA628" s="18">
        <v>6.6970685203765673E-2</v>
      </c>
      <c r="CB628" s="18">
        <v>3.8310796025215497E-2</v>
      </c>
      <c r="CC628" s="18">
        <v>9.8175710837863014E-2</v>
      </c>
    </row>
    <row r="629" spans="2:81" x14ac:dyDescent="0.35">
      <c r="B629" s="17" t="s">
        <v>193</v>
      </c>
      <c r="C629" s="18">
        <v>0.33128744200091109</v>
      </c>
      <c r="D629" s="18">
        <v>0.3458541440788816</v>
      </c>
      <c r="E629" s="18">
        <v>0.40853186877144471</v>
      </c>
      <c r="F629" s="18">
        <v>0.35017613527886909</v>
      </c>
      <c r="G629" s="18">
        <v>0.3702916628126009</v>
      </c>
      <c r="H629" s="18">
        <v>0.30519192721594163</v>
      </c>
      <c r="I629" s="18">
        <v>0.2490819542367973</v>
      </c>
      <c r="K629" s="18">
        <v>0.33950347174157691</v>
      </c>
      <c r="L629" s="18">
        <v>0.32428063098669591</v>
      </c>
      <c r="N629" s="18">
        <v>0.38155368749773022</v>
      </c>
      <c r="O629" s="18">
        <v>0.27059517949310452</v>
      </c>
      <c r="P629" s="18">
        <v>0.409512775079865</v>
      </c>
      <c r="Q629" s="18">
        <v>0.29244609888161038</v>
      </c>
      <c r="R629" s="18">
        <v>0.33481608785572631</v>
      </c>
      <c r="S629" s="18">
        <v>0.31760211082643819</v>
      </c>
      <c r="T629" s="18">
        <v>0.34712367871457123</v>
      </c>
      <c r="U629" s="18">
        <v>0.37121433448927121</v>
      </c>
      <c r="V629" s="18">
        <v>0.35747967877212761</v>
      </c>
      <c r="W629" s="18">
        <v>0.29563321221903999</v>
      </c>
      <c r="X629" s="18">
        <v>0.34000930631123871</v>
      </c>
      <c r="Y629" s="18">
        <v>0.24939351383145059</v>
      </c>
      <c r="AA629" s="18">
        <v>0.36542323110220709</v>
      </c>
      <c r="AB629" s="18">
        <v>0.34157461000730732</v>
      </c>
      <c r="AC629" s="18">
        <v>0.32530147529959341</v>
      </c>
      <c r="AD629" s="18">
        <v>0.28940862248725452</v>
      </c>
      <c r="AF629" s="18">
        <v>0.19864643497993101</v>
      </c>
      <c r="AG629" s="18">
        <v>0.20791443571741541</v>
      </c>
      <c r="AH629" s="18">
        <v>0.26324843096769118</v>
      </c>
      <c r="AI629" s="18">
        <v>0.28283754912912479</v>
      </c>
      <c r="AJ629" s="18">
        <v>0.25258941394199408</v>
      </c>
      <c r="AK629" s="18">
        <v>0.37324501295547691</v>
      </c>
      <c r="AL629" s="18">
        <v>0.40905082409255539</v>
      </c>
      <c r="AM629" s="18">
        <v>0.32509821753241891</v>
      </c>
      <c r="AN629" s="18">
        <v>0.37518995558077239</v>
      </c>
      <c r="AO629" s="18">
        <v>0.35635597041235312</v>
      </c>
      <c r="AP629" s="18">
        <v>0.33194221928285339</v>
      </c>
      <c r="AQ629" s="18">
        <v>0.37624189801734059</v>
      </c>
      <c r="AR629" s="18">
        <v>0.37274904024215622</v>
      </c>
      <c r="AS629" s="18">
        <v>0.36246591620963697</v>
      </c>
      <c r="AT629" s="18">
        <v>0.33576168562439751</v>
      </c>
      <c r="AU629" s="18">
        <v>0.42085501577929718</v>
      </c>
      <c r="AV629" s="18">
        <v>0.22347032022151589</v>
      </c>
      <c r="AX629" s="18">
        <v>0.32258224359206261</v>
      </c>
      <c r="AY629" s="18">
        <v>0.36870453968014311</v>
      </c>
      <c r="BA629" s="18">
        <v>0.34177808987379088</v>
      </c>
      <c r="BB629" s="18">
        <v>0.31182375280291919</v>
      </c>
      <c r="BD629" s="18">
        <v>0.30767844086493651</v>
      </c>
      <c r="BE629" s="18">
        <v>0.33333297101441561</v>
      </c>
      <c r="BF629" s="18">
        <v>0.33157175112571541</v>
      </c>
      <c r="BG629" s="18">
        <v>0.36379649797235653</v>
      </c>
      <c r="BH629" s="18">
        <v>0.36668479876992582</v>
      </c>
      <c r="BI629" s="18">
        <v>0.35652227201264519</v>
      </c>
      <c r="BJ629" s="18">
        <v>0.12994622570529099</v>
      </c>
      <c r="BL629" s="18">
        <v>0.33218487332819219</v>
      </c>
      <c r="BM629" s="18">
        <v>0.40688506424004539</v>
      </c>
      <c r="BN629" s="18">
        <v>0.27886518928577397</v>
      </c>
      <c r="BO629" s="18">
        <v>0.2401717678560146</v>
      </c>
      <c r="BP629" s="18">
        <v>0.30537138043612061</v>
      </c>
      <c r="BQ629" s="18">
        <v>0.37054617444592369</v>
      </c>
      <c r="BR629" s="18">
        <v>0.21055554376894339</v>
      </c>
      <c r="BS629" s="18">
        <v>0.27710638697233891</v>
      </c>
      <c r="BU629" s="18">
        <v>0.32727476389845839</v>
      </c>
      <c r="BV629" s="18">
        <v>0.41829075757577278</v>
      </c>
      <c r="BW629" s="18">
        <v>0.24184871498997479</v>
      </c>
      <c r="BX629" s="18">
        <v>0.27953256862890369</v>
      </c>
      <c r="BY629" s="18">
        <v>0.32389594447932779</v>
      </c>
      <c r="BZ629" s="18">
        <v>0.33974136722058229</v>
      </c>
      <c r="CA629" s="18">
        <v>0.27638428821496408</v>
      </c>
      <c r="CB629" s="18">
        <v>0.26620633285432183</v>
      </c>
      <c r="CC629" s="18">
        <v>0.31698050778959619</v>
      </c>
    </row>
    <row r="630" spans="2:81" ht="29" x14ac:dyDescent="0.35">
      <c r="B630" s="17" t="s">
        <v>194</v>
      </c>
      <c r="C630" s="18">
        <v>0.36994352530357638</v>
      </c>
      <c r="D630" s="18">
        <v>0.30956201888415957</v>
      </c>
      <c r="E630" s="18">
        <v>0.27528962006658447</v>
      </c>
      <c r="F630" s="18">
        <v>0.29223770084633571</v>
      </c>
      <c r="G630" s="18">
        <v>0.3909639119072908</v>
      </c>
      <c r="H630" s="18">
        <v>0.43143822135155069</v>
      </c>
      <c r="I630" s="18">
        <v>0.46393408095955568</v>
      </c>
      <c r="K630" s="18">
        <v>0.38089755888087351</v>
      </c>
      <c r="L630" s="18">
        <v>0.36048831843082241</v>
      </c>
      <c r="N630" s="18">
        <v>0.34978379590157382</v>
      </c>
      <c r="O630" s="18">
        <v>0.40572364407848682</v>
      </c>
      <c r="P630" s="18">
        <v>0.34207636625637</v>
      </c>
      <c r="Q630" s="18">
        <v>0.32183646235422669</v>
      </c>
      <c r="R630" s="18">
        <v>0.36447491543105748</v>
      </c>
      <c r="S630" s="18">
        <v>0.42280378263803059</v>
      </c>
      <c r="T630" s="18">
        <v>0.33917452349795768</v>
      </c>
      <c r="U630" s="18">
        <v>0.3241406431886914</v>
      </c>
      <c r="V630" s="18">
        <v>0.30340302433337502</v>
      </c>
      <c r="W630" s="18">
        <v>0.44043637261782548</v>
      </c>
      <c r="X630" s="18">
        <v>0.42224622150058422</v>
      </c>
      <c r="Y630" s="18">
        <v>0.37924189884247977</v>
      </c>
      <c r="AA630" s="18">
        <v>0.35599199038011781</v>
      </c>
      <c r="AB630" s="18">
        <v>0.35553244338914469</v>
      </c>
      <c r="AC630" s="18">
        <v>0.37875620597155529</v>
      </c>
      <c r="AD630" s="18">
        <v>0.39103808517548588</v>
      </c>
      <c r="AF630" s="18">
        <v>0.44287890226188331</v>
      </c>
      <c r="AG630" s="18">
        <v>0.4144635600873488</v>
      </c>
      <c r="AH630" s="18">
        <v>0.33248246058372738</v>
      </c>
      <c r="AI630" s="18">
        <v>0.42460031381720498</v>
      </c>
      <c r="AJ630" s="18">
        <v>0.41648481045725427</v>
      </c>
      <c r="AK630" s="18">
        <v>0.32971572443137342</v>
      </c>
      <c r="AL630" s="18">
        <v>0.36276376311830388</v>
      </c>
      <c r="AM630" s="18">
        <v>0.43351973533315419</v>
      </c>
      <c r="AN630" s="18">
        <v>0.40175930027893719</v>
      </c>
      <c r="AO630" s="18">
        <v>0.31514593126430218</v>
      </c>
      <c r="AP630" s="18">
        <v>0.39800618355747608</v>
      </c>
      <c r="AQ630" s="18">
        <v>0.36085441578155741</v>
      </c>
      <c r="AR630" s="18">
        <v>0.38531885201138361</v>
      </c>
      <c r="AS630" s="18">
        <v>0.30233548670168092</v>
      </c>
      <c r="AT630" s="18">
        <v>0.30478076609997501</v>
      </c>
      <c r="AU630" s="18">
        <v>0.23965352223597619</v>
      </c>
      <c r="AV630" s="18">
        <v>0.44882948409628121</v>
      </c>
      <c r="AX630" s="18">
        <v>0.39033509402382399</v>
      </c>
      <c r="AY630" s="18">
        <v>0.27700358406190512</v>
      </c>
      <c r="BA630" s="18">
        <v>0.3641564915241941</v>
      </c>
      <c r="BB630" s="18">
        <v>0.38068042432307031</v>
      </c>
      <c r="BD630" s="18">
        <v>0.39637541699310058</v>
      </c>
      <c r="BE630" s="18">
        <v>0.36594364949236952</v>
      </c>
      <c r="BF630" s="18">
        <v>0.37709947483437029</v>
      </c>
      <c r="BG630" s="18">
        <v>0.35904351285357822</v>
      </c>
      <c r="BH630" s="18">
        <v>0.34447211966972741</v>
      </c>
      <c r="BI630" s="18">
        <v>0.23429092535230109</v>
      </c>
      <c r="BJ630" s="18">
        <v>0.44319924826404888</v>
      </c>
      <c r="BL630" s="18">
        <v>0.35991502853970481</v>
      </c>
      <c r="BM630" s="18">
        <v>0.30623781549962298</v>
      </c>
      <c r="BN630" s="18">
        <v>0.44721321988061391</v>
      </c>
      <c r="BO630" s="18">
        <v>0.46569038192680778</v>
      </c>
      <c r="BP630" s="18">
        <v>0.34256232700014289</v>
      </c>
      <c r="BQ630" s="18">
        <v>0.28557866230767293</v>
      </c>
      <c r="BR630" s="18">
        <v>0.48307046737525339</v>
      </c>
      <c r="BS630" s="18">
        <v>0.44616575908248812</v>
      </c>
      <c r="BU630" s="18">
        <v>0.37792929227628541</v>
      </c>
      <c r="BV630" s="18">
        <v>0.28952036319963148</v>
      </c>
      <c r="BW630" s="18">
        <v>0.49115342643258481</v>
      </c>
      <c r="BX630" s="18">
        <v>0.42557570145893558</v>
      </c>
      <c r="BY630" s="18">
        <v>0.36861206781325118</v>
      </c>
      <c r="BZ630" s="18">
        <v>0.2473903159051267</v>
      </c>
      <c r="CA630" s="18">
        <v>0.46223091048325821</v>
      </c>
      <c r="CB630" s="18">
        <v>0.45645738934107349</v>
      </c>
      <c r="CC630" s="18">
        <v>0.32953437828756532</v>
      </c>
    </row>
    <row r="631" spans="2:81" x14ac:dyDescent="0.35">
      <c r="B631" s="17" t="s">
        <v>195</v>
      </c>
      <c r="C631" s="18">
        <v>8.9281846146843813E-2</v>
      </c>
      <c r="D631" s="18">
        <v>0.13291961895566651</v>
      </c>
      <c r="E631" s="18">
        <v>6.2011666508416427E-2</v>
      </c>
      <c r="F631" s="18">
        <v>7.1436488958126515E-2</v>
      </c>
      <c r="G631" s="18">
        <v>5.7529030173830938E-2</v>
      </c>
      <c r="H631" s="18">
        <v>9.9244386528864123E-2</v>
      </c>
      <c r="I631" s="18">
        <v>0.1157283220131171</v>
      </c>
      <c r="K631" s="18">
        <v>9.0555976023781737E-2</v>
      </c>
      <c r="L631" s="18">
        <v>8.7500451299482737E-2</v>
      </c>
      <c r="N631" s="18">
        <v>6.4664485255704673E-2</v>
      </c>
      <c r="O631" s="18">
        <v>6.6583518976962811E-2</v>
      </c>
      <c r="P631" s="18">
        <v>8.0643027742863346E-2</v>
      </c>
      <c r="Q631" s="18">
        <v>0.1272313694041089</v>
      </c>
      <c r="R631" s="18">
        <v>6.9914000849305671E-2</v>
      </c>
      <c r="S631" s="18">
        <v>7.9000437257862863E-2</v>
      </c>
      <c r="T631" s="18">
        <v>8.2929762177410507E-2</v>
      </c>
      <c r="U631" s="18">
        <v>0.13612361821457769</v>
      </c>
      <c r="V631" s="18">
        <v>9.2023706719072368E-2</v>
      </c>
      <c r="W631" s="18">
        <v>8.3916501564408039E-2</v>
      </c>
      <c r="X631" s="18">
        <v>6.6969395891431374E-2</v>
      </c>
      <c r="Y631" s="18">
        <v>0.1230392067004987</v>
      </c>
      <c r="AA631" s="18">
        <v>6.9423565983834798E-2</v>
      </c>
      <c r="AB631" s="18">
        <v>0.1079114383627872</v>
      </c>
      <c r="AC631" s="18">
        <v>8.7915635727170802E-2</v>
      </c>
      <c r="AD631" s="18">
        <v>9.318429495983134E-2</v>
      </c>
      <c r="AF631" s="18">
        <v>0.11598711440043009</v>
      </c>
      <c r="AG631" s="18">
        <v>6.9657976242813849E-2</v>
      </c>
      <c r="AH631" s="18">
        <v>0.10876126253680141</v>
      </c>
      <c r="AI631" s="18">
        <v>0.14737761409674871</v>
      </c>
      <c r="AJ631" s="18">
        <v>0.11030277339089969</v>
      </c>
      <c r="AK631" s="18">
        <v>8.8949307278712364E-2</v>
      </c>
      <c r="AL631" s="18">
        <v>6.8164614828377587E-2</v>
      </c>
      <c r="AM631" s="18">
        <v>9.0703645077033004E-2</v>
      </c>
      <c r="AN631" s="18">
        <v>8.27341057944148E-2</v>
      </c>
      <c r="AO631" s="18">
        <v>9.7508202762447593E-2</v>
      </c>
      <c r="AP631" s="18">
        <v>8.7413631725773142E-2</v>
      </c>
      <c r="AQ631" s="18">
        <v>2.1327165146279629E-2</v>
      </c>
      <c r="AR631" s="18">
        <v>7.5268819417262919E-2</v>
      </c>
      <c r="AS631" s="18">
        <v>8.4282305730657453E-2</v>
      </c>
      <c r="AT631" s="18">
        <v>0.1182567214308014</v>
      </c>
      <c r="AU631" s="18">
        <v>6.5398382320634496E-2</v>
      </c>
      <c r="AV631" s="18">
        <v>0.1078962286882717</v>
      </c>
      <c r="AX631" s="18">
        <v>8.8482428810202768E-2</v>
      </c>
      <c r="AY631" s="18">
        <v>9.3537306434113204E-2</v>
      </c>
      <c r="BA631" s="18">
        <v>8.1808223032774283E-2</v>
      </c>
      <c r="BB631" s="18">
        <v>0.10314793709163959</v>
      </c>
      <c r="BD631" s="18">
        <v>8.7889586744448897E-2</v>
      </c>
      <c r="BE631" s="18">
        <v>9.3801211243379201E-2</v>
      </c>
      <c r="BF631" s="18">
        <v>0.13591338403673789</v>
      </c>
      <c r="BG631" s="18">
        <v>7.9227833637288456E-2</v>
      </c>
      <c r="BH631" s="18">
        <v>5.5607566914515363E-2</v>
      </c>
      <c r="BI631" s="18">
        <v>4.0900395100767047E-2</v>
      </c>
      <c r="BJ631" s="18">
        <v>0.13699019574703361</v>
      </c>
      <c r="BL631" s="18">
        <v>8.7142602978716246E-2</v>
      </c>
      <c r="BM631" s="18">
        <v>6.9079806752559758E-2</v>
      </c>
      <c r="BN631" s="18">
        <v>0.1161580879513317</v>
      </c>
      <c r="BO631" s="18">
        <v>0.13727485612636031</v>
      </c>
      <c r="BP631" s="18">
        <v>0.1129298934292335</v>
      </c>
      <c r="BQ631" s="18">
        <v>5.012834401378298E-2</v>
      </c>
      <c r="BR631" s="18">
        <v>0.1225403377172429</v>
      </c>
      <c r="BS631" s="18">
        <v>8.4853841777359676E-2</v>
      </c>
      <c r="BU631" s="18">
        <v>8.4555115630712205E-2</v>
      </c>
      <c r="BV631" s="18">
        <v>7.3177119728242021E-2</v>
      </c>
      <c r="BW631" s="18">
        <v>9.1773080192782408E-2</v>
      </c>
      <c r="BX631" s="18">
        <v>0.14412761020202919</v>
      </c>
      <c r="BY631" s="18">
        <v>6.8904378017305715E-2</v>
      </c>
      <c r="BZ631" s="18">
        <v>0.1222233203676297</v>
      </c>
      <c r="CA631" s="18">
        <v>7.5441253615596365E-2</v>
      </c>
      <c r="CB631" s="18">
        <v>0.1129467183576001</v>
      </c>
      <c r="CC631" s="18">
        <v>0.1413770103782005</v>
      </c>
    </row>
    <row r="632" spans="2:81" x14ac:dyDescent="0.35">
      <c r="B632" s="17" t="s">
        <v>196</v>
      </c>
      <c r="C632" s="18">
        <v>3.0998497414909249E-2</v>
      </c>
      <c r="D632" s="18">
        <v>4.0299135102427462E-2</v>
      </c>
      <c r="E632" s="18">
        <v>1.5382882775130989E-2</v>
      </c>
      <c r="F632" s="18">
        <v>2.5327390210245021E-2</v>
      </c>
      <c r="G632" s="18">
        <v>2.8734155860749112E-2</v>
      </c>
      <c r="H632" s="18">
        <v>2.4126676832024369E-2</v>
      </c>
      <c r="I632" s="18">
        <v>4.8115388712238312E-2</v>
      </c>
      <c r="K632" s="18">
        <v>2.9522917697471101E-2</v>
      </c>
      <c r="L632" s="18">
        <v>3.2534276714838509E-2</v>
      </c>
      <c r="N632" s="18">
        <v>3.2066649840392737E-2</v>
      </c>
      <c r="O632" s="18">
        <v>4.9621872320413873E-2</v>
      </c>
      <c r="P632" s="18">
        <v>5.3173496985196932E-2</v>
      </c>
      <c r="Q632" s="18">
        <v>4.7219485139584419E-2</v>
      </c>
      <c r="R632" s="18">
        <v>9.5590035616034841E-3</v>
      </c>
      <c r="S632" s="18">
        <v>3.8689756881433029E-2</v>
      </c>
      <c r="T632" s="18">
        <v>8.6742146980380488E-3</v>
      </c>
      <c r="U632" s="18">
        <v>4.0375041884948538E-2</v>
      </c>
      <c r="V632" s="18">
        <v>3.4000818492360599E-2</v>
      </c>
      <c r="W632" s="18">
        <v>1.9263851407222719E-2</v>
      </c>
      <c r="X632" s="18">
        <v>5.5285907811944417E-2</v>
      </c>
      <c r="Y632" s="18">
        <v>2.4886326860339789E-2</v>
      </c>
      <c r="AA632" s="18">
        <v>1.6261136155316911E-2</v>
      </c>
      <c r="AB632" s="18">
        <v>3.4892413612230513E-2</v>
      </c>
      <c r="AC632" s="18">
        <v>3.2739745757442658E-2</v>
      </c>
      <c r="AD632" s="18">
        <v>4.0114470608685962E-2</v>
      </c>
      <c r="AF632" s="18">
        <v>9.4880450701815944E-2</v>
      </c>
      <c r="AG632" s="18">
        <v>1.9357348775302569E-2</v>
      </c>
      <c r="AH632" s="18">
        <v>9.5649976628878891E-2</v>
      </c>
      <c r="AI632" s="18">
        <v>2.1053867438340191E-2</v>
      </c>
      <c r="AJ632" s="18">
        <v>5.4262320215034611E-2</v>
      </c>
      <c r="AK632" s="18">
        <v>2.9913738569662E-2</v>
      </c>
      <c r="AL632" s="18">
        <v>2.5087120806426569E-2</v>
      </c>
      <c r="AM632" s="18">
        <v>9.754973870772881E-3</v>
      </c>
      <c r="AN632" s="18">
        <v>5.0841603793746207E-2</v>
      </c>
      <c r="AO632" s="18">
        <v>2.1245748859913441E-2</v>
      </c>
      <c r="AP632" s="18">
        <v>2.0453847582231819E-2</v>
      </c>
      <c r="AQ632" s="18">
        <v>5.9044154082220107E-2</v>
      </c>
      <c r="AR632" s="18">
        <v>2.3278472126783769E-2</v>
      </c>
      <c r="AS632" s="18">
        <v>0</v>
      </c>
      <c r="AT632" s="18">
        <v>1.9165567720117849E-2</v>
      </c>
      <c r="AU632" s="18">
        <v>0</v>
      </c>
      <c r="AV632" s="18">
        <v>0</v>
      </c>
      <c r="AX632" s="18">
        <v>3.3350900716103291E-2</v>
      </c>
      <c r="AY632" s="18">
        <v>1.6918839868888501E-2</v>
      </c>
      <c r="BA632" s="18">
        <v>2.5754680478250299E-2</v>
      </c>
      <c r="BB632" s="18">
        <v>4.0727546021158939E-2</v>
      </c>
      <c r="BD632" s="18">
        <v>3.3928463088105001E-2</v>
      </c>
      <c r="BE632" s="18">
        <v>3.2340281313145813E-2</v>
      </c>
      <c r="BF632" s="18">
        <v>4.4281914722115838E-2</v>
      </c>
      <c r="BG632" s="18">
        <v>2.2739582681294321E-2</v>
      </c>
      <c r="BH632" s="18">
        <v>2.8305019485030579E-2</v>
      </c>
      <c r="BI632" s="18">
        <v>1.3941272066183031E-2</v>
      </c>
      <c r="BJ632" s="18">
        <v>3.2174558465090347E-2</v>
      </c>
      <c r="BL632" s="18">
        <v>3.2396873966986102E-2</v>
      </c>
      <c r="BM632" s="18">
        <v>2.1406842887399941E-2</v>
      </c>
      <c r="BN632" s="18">
        <v>4.0875931852800987E-2</v>
      </c>
      <c r="BO632" s="18">
        <v>4.7449417825856557E-2</v>
      </c>
      <c r="BP632" s="18">
        <v>2.817651007544492E-2</v>
      </c>
      <c r="BQ632" s="18">
        <v>7.5635671098947865E-2</v>
      </c>
      <c r="BR632" s="18">
        <v>0</v>
      </c>
      <c r="BS632" s="18">
        <v>3.8461615090704483E-2</v>
      </c>
      <c r="BU632" s="18">
        <v>3.2835697721980021E-2</v>
      </c>
      <c r="BV632" s="18">
        <v>1.350675382418318E-2</v>
      </c>
      <c r="BW632" s="18">
        <v>4.2869166998934692E-2</v>
      </c>
      <c r="BX632" s="18">
        <v>4.401439997970448E-2</v>
      </c>
      <c r="BY632" s="18">
        <v>2.5180012418904229E-2</v>
      </c>
      <c r="BZ632" s="18">
        <v>6.5911527547759016E-2</v>
      </c>
      <c r="CA632" s="18">
        <v>3.4282473621838561E-2</v>
      </c>
      <c r="CB632" s="18">
        <v>2.3216247954980802E-2</v>
      </c>
      <c r="CC632" s="18">
        <v>8.3059380704894117E-2</v>
      </c>
    </row>
    <row r="633" spans="2:81" x14ac:dyDescent="0.35">
      <c r="B633" s="17" t="s">
        <v>151</v>
      </c>
      <c r="C633" s="18">
        <v>3.7654756847271098E-2</v>
      </c>
      <c r="D633" s="18">
        <v>2.779797024990099E-2</v>
      </c>
      <c r="E633" s="18">
        <v>1.5694070966069021E-2</v>
      </c>
      <c r="F633" s="18">
        <v>6.1130165121799598E-2</v>
      </c>
      <c r="G633" s="18">
        <v>4.2115642553048539E-2</v>
      </c>
      <c r="H633" s="18">
        <v>4.0788151895950343E-2</v>
      </c>
      <c r="I633" s="18">
        <v>3.5988648760577807E-2</v>
      </c>
      <c r="K633" s="18">
        <v>2.5261034410037159E-2</v>
      </c>
      <c r="L633" s="18">
        <v>4.8561503672071363E-2</v>
      </c>
      <c r="N633" s="18">
        <v>1.925010536881986E-2</v>
      </c>
      <c r="O633" s="18">
        <v>9.2452210189686634E-2</v>
      </c>
      <c r="P633" s="18">
        <v>2.3397404065430689E-2</v>
      </c>
      <c r="Q633" s="18">
        <v>4.9077588828106318E-2</v>
      </c>
      <c r="R633" s="18">
        <v>4.9064078115121611E-2</v>
      </c>
      <c r="S633" s="18">
        <v>1.159593851983886E-2</v>
      </c>
      <c r="T633" s="18">
        <v>5.1558897847878489E-2</v>
      </c>
      <c r="U633" s="18">
        <v>3.936067863278972E-2</v>
      </c>
      <c r="V633" s="18">
        <v>2.1314706223857529E-2</v>
      </c>
      <c r="W633" s="18">
        <v>4.0235304309583268E-2</v>
      </c>
      <c r="X633" s="18">
        <v>3.8931436790476212E-2</v>
      </c>
      <c r="Y633" s="18">
        <v>5.420303820422704E-2</v>
      </c>
      <c r="AA633" s="18">
        <v>2.5856073814710952E-2</v>
      </c>
      <c r="AB633" s="18">
        <v>3.7696105048754557E-2</v>
      </c>
      <c r="AC633" s="18">
        <v>3.071981126069068E-2</v>
      </c>
      <c r="AD633" s="18">
        <v>5.6702184191350119E-2</v>
      </c>
      <c r="AF633" s="18">
        <v>7.8170075629741431E-2</v>
      </c>
      <c r="AG633" s="18">
        <v>2.9044552287737429E-2</v>
      </c>
      <c r="AH633" s="18">
        <v>6.9674295121124233E-2</v>
      </c>
      <c r="AI633" s="18">
        <v>4.7768701534175312E-2</v>
      </c>
      <c r="AJ633" s="18">
        <v>3.1854072278065429E-2</v>
      </c>
      <c r="AK633" s="18">
        <v>4.2447186214330843E-2</v>
      </c>
      <c r="AL633" s="18">
        <v>4.0906883473949718E-2</v>
      </c>
      <c r="AM633" s="18">
        <v>3.8094180759855607E-2</v>
      </c>
      <c r="AN633" s="18">
        <v>1.872410644621255E-2</v>
      </c>
      <c r="AO633" s="18">
        <v>3.4303122706691842E-2</v>
      </c>
      <c r="AP633" s="18">
        <v>2.6829622335311821E-2</v>
      </c>
      <c r="AQ633" s="18">
        <v>2.541858259296732E-2</v>
      </c>
      <c r="AR633" s="18">
        <v>1.074263502698627E-2</v>
      </c>
      <c r="AS633" s="18">
        <v>2.1653838935222051E-2</v>
      </c>
      <c r="AT633" s="18">
        <v>2.9509619852636611E-2</v>
      </c>
      <c r="AU633" s="18">
        <v>1.6275490158586901E-2</v>
      </c>
      <c r="AV633" s="18">
        <v>0.13351338906772811</v>
      </c>
      <c r="AX633" s="18">
        <v>3.8583482864290523E-2</v>
      </c>
      <c r="AY633" s="18">
        <v>3.0682505294273309E-2</v>
      </c>
      <c r="BA633" s="18">
        <v>3.7461329006822253E-2</v>
      </c>
      <c r="BB633" s="18">
        <v>3.8013630714200553E-2</v>
      </c>
      <c r="BD633" s="18">
        <v>4.4571013693740481E-2</v>
      </c>
      <c r="BE633" s="18">
        <v>4.1939495776259342E-2</v>
      </c>
      <c r="BF633" s="18">
        <v>2.6383470726794759E-2</v>
      </c>
      <c r="BG633" s="18">
        <v>1.284621890089226E-2</v>
      </c>
      <c r="BH633" s="18">
        <v>4.4088332976026982E-2</v>
      </c>
      <c r="BI633" s="18">
        <v>4.0623804533434983E-2</v>
      </c>
      <c r="BJ633" s="18">
        <v>0.13662416019675361</v>
      </c>
      <c r="BL633" s="18">
        <v>4.0456585772588871E-2</v>
      </c>
      <c r="BM633" s="18">
        <v>1.8601412223144341E-2</v>
      </c>
      <c r="BN633" s="18">
        <v>1.6111990322058161E-2</v>
      </c>
      <c r="BO633" s="18">
        <v>7.4550798637419364E-3</v>
      </c>
      <c r="BP633" s="18">
        <v>3.7308912386478973E-2</v>
      </c>
      <c r="BQ633" s="18">
        <v>4.9247482161299663E-2</v>
      </c>
      <c r="BR633" s="18">
        <v>0.16136448669335529</v>
      </c>
      <c r="BS633" s="18">
        <v>6.7450177962691024E-2</v>
      </c>
      <c r="BU633" s="18">
        <v>3.2408315957766047E-2</v>
      </c>
      <c r="BV633" s="18">
        <v>2.048045863289244E-2</v>
      </c>
      <c r="BW633" s="18">
        <v>1.568897629600223E-2</v>
      </c>
      <c r="BX633" s="18">
        <v>1.8325671817518371E-2</v>
      </c>
      <c r="BY633" s="18">
        <v>3.2532618562143963E-2</v>
      </c>
      <c r="BZ633" s="18">
        <v>6.8117159792844398E-2</v>
      </c>
      <c r="CA633" s="18">
        <v>8.4690388860577101E-2</v>
      </c>
      <c r="CB633" s="18">
        <v>0.1028625154668083</v>
      </c>
      <c r="CC633" s="18">
        <v>3.087301200188082E-2</v>
      </c>
    </row>
    <row r="635" spans="2:81" ht="87" x14ac:dyDescent="0.35">
      <c r="B635" s="14" t="s">
        <v>201</v>
      </c>
    </row>
    <row r="636" spans="2:81" x14ac:dyDescent="0.35">
      <c r="B636" s="15" t="s">
        <v>17</v>
      </c>
    </row>
    <row r="637" spans="2:81" x14ac:dyDescent="0.35">
      <c r="B637" s="11" t="s">
        <v>95</v>
      </c>
      <c r="C637" s="16">
        <v>1906</v>
      </c>
      <c r="D637" s="16">
        <v>245</v>
      </c>
      <c r="E637" s="16">
        <v>322</v>
      </c>
      <c r="F637" s="16">
        <v>330</v>
      </c>
      <c r="G637" s="16">
        <v>336</v>
      </c>
      <c r="H637" s="16">
        <v>276</v>
      </c>
      <c r="I637" s="16">
        <v>397</v>
      </c>
      <c r="K637" s="16">
        <v>942</v>
      </c>
      <c r="L637" s="16">
        <v>959</v>
      </c>
      <c r="N637" s="16">
        <v>158</v>
      </c>
      <c r="O637" s="16">
        <v>63</v>
      </c>
      <c r="P637" s="16">
        <v>96</v>
      </c>
      <c r="Q637" s="16">
        <v>78</v>
      </c>
      <c r="R637" s="16">
        <v>211</v>
      </c>
      <c r="S637" s="16">
        <v>156</v>
      </c>
      <c r="T637" s="16">
        <v>138</v>
      </c>
      <c r="U637" s="16">
        <v>178</v>
      </c>
      <c r="V637" s="16">
        <v>270</v>
      </c>
      <c r="W637" s="16">
        <v>232</v>
      </c>
      <c r="X637" s="16">
        <v>160</v>
      </c>
      <c r="Y637" s="16">
        <v>166</v>
      </c>
      <c r="AA637" s="16">
        <v>527</v>
      </c>
      <c r="AB637" s="16">
        <v>481</v>
      </c>
      <c r="AC637" s="16">
        <v>429</v>
      </c>
      <c r="AD637" s="16">
        <v>463</v>
      </c>
      <c r="AF637" s="16">
        <v>27</v>
      </c>
      <c r="AG637" s="16">
        <v>98</v>
      </c>
      <c r="AH637" s="16">
        <v>113</v>
      </c>
      <c r="AI637" s="16">
        <v>112</v>
      </c>
      <c r="AJ637" s="16">
        <v>174</v>
      </c>
      <c r="AK637" s="16">
        <v>207</v>
      </c>
      <c r="AL637" s="16">
        <v>170</v>
      </c>
      <c r="AM637" s="16">
        <v>133</v>
      </c>
      <c r="AN637" s="16">
        <v>100</v>
      </c>
      <c r="AO637" s="16">
        <v>131</v>
      </c>
      <c r="AP637" s="16">
        <v>193</v>
      </c>
      <c r="AQ637" s="16">
        <v>93</v>
      </c>
      <c r="AR637" s="16">
        <v>79</v>
      </c>
      <c r="AS637" s="16">
        <v>47</v>
      </c>
      <c r="AT637" s="16">
        <v>48</v>
      </c>
      <c r="AU637" s="16">
        <v>122</v>
      </c>
      <c r="AV637" s="16">
        <v>59</v>
      </c>
      <c r="AX637" s="16">
        <v>1557</v>
      </c>
      <c r="AY637" s="16">
        <v>338</v>
      </c>
      <c r="BA637" s="16">
        <v>1221</v>
      </c>
      <c r="BB637" s="16">
        <v>685</v>
      </c>
      <c r="BD637" s="16">
        <v>474</v>
      </c>
      <c r="BE637" s="16">
        <v>416</v>
      </c>
      <c r="BF637" s="16">
        <v>224</v>
      </c>
      <c r="BG637" s="16">
        <v>439</v>
      </c>
      <c r="BH637" s="16">
        <v>242</v>
      </c>
      <c r="BI637" s="16">
        <v>51</v>
      </c>
      <c r="BJ637" s="16">
        <v>60</v>
      </c>
      <c r="BL637" s="16">
        <v>334</v>
      </c>
      <c r="BM637" s="16">
        <v>619</v>
      </c>
      <c r="BN637" s="16">
        <v>136</v>
      </c>
      <c r="BO637" s="16">
        <v>105</v>
      </c>
      <c r="BP637" s="16">
        <v>257</v>
      </c>
      <c r="BQ637" s="16">
        <v>42</v>
      </c>
      <c r="BR637" s="16">
        <v>49</v>
      </c>
      <c r="BS637" s="16">
        <v>364</v>
      </c>
      <c r="BU637" s="16">
        <v>279</v>
      </c>
      <c r="BV637" s="16">
        <v>479</v>
      </c>
      <c r="BW637" s="16">
        <v>122</v>
      </c>
      <c r="BX637" s="16">
        <v>151</v>
      </c>
      <c r="BY637" s="16">
        <v>421</v>
      </c>
      <c r="BZ637" s="16">
        <v>64</v>
      </c>
      <c r="CA637" s="16">
        <v>123</v>
      </c>
      <c r="CB637" s="16">
        <v>156</v>
      </c>
      <c r="CC637" s="16">
        <v>111</v>
      </c>
    </row>
    <row r="638" spans="2:81" x14ac:dyDescent="0.35">
      <c r="B638" s="12" t="s">
        <v>96</v>
      </c>
      <c r="C638" s="16">
        <v>1910</v>
      </c>
      <c r="D638" s="16">
        <v>202</v>
      </c>
      <c r="E638" s="16">
        <v>325</v>
      </c>
      <c r="F638" s="16">
        <v>324</v>
      </c>
      <c r="G638" s="16">
        <v>294</v>
      </c>
      <c r="H638" s="16">
        <v>309</v>
      </c>
      <c r="I638" s="16">
        <v>457</v>
      </c>
      <c r="K638" s="16">
        <v>921</v>
      </c>
      <c r="L638" s="16">
        <v>983</v>
      </c>
      <c r="N638" s="16">
        <v>157</v>
      </c>
      <c r="O638" s="16">
        <v>52</v>
      </c>
      <c r="P638" s="16">
        <v>89</v>
      </c>
      <c r="Q638" s="16">
        <v>77</v>
      </c>
      <c r="R638" s="16">
        <v>212</v>
      </c>
      <c r="S638" s="16">
        <v>155</v>
      </c>
      <c r="T638" s="16">
        <v>140</v>
      </c>
      <c r="U638" s="16">
        <v>167</v>
      </c>
      <c r="V638" s="16">
        <v>248</v>
      </c>
      <c r="W638" s="16">
        <v>264</v>
      </c>
      <c r="X638" s="16">
        <v>165</v>
      </c>
      <c r="Y638" s="16">
        <v>180</v>
      </c>
      <c r="AA638" s="16">
        <v>514</v>
      </c>
      <c r="AB638" s="16">
        <v>496</v>
      </c>
      <c r="AC638" s="16">
        <v>419</v>
      </c>
      <c r="AD638" s="16">
        <v>477</v>
      </c>
      <c r="AF638" s="16">
        <v>25</v>
      </c>
      <c r="AG638" s="16">
        <v>96</v>
      </c>
      <c r="AH638" s="16">
        <v>115</v>
      </c>
      <c r="AI638" s="16">
        <v>117</v>
      </c>
      <c r="AJ638" s="16">
        <v>175</v>
      </c>
      <c r="AK638" s="16">
        <v>213</v>
      </c>
      <c r="AL638" s="16">
        <v>169</v>
      </c>
      <c r="AM638" s="16">
        <v>134</v>
      </c>
      <c r="AN638" s="16">
        <v>99</v>
      </c>
      <c r="AO638" s="16">
        <v>131</v>
      </c>
      <c r="AP638" s="16">
        <v>193</v>
      </c>
      <c r="AQ638" s="16">
        <v>94</v>
      </c>
      <c r="AR638" s="16">
        <v>79</v>
      </c>
      <c r="AS638" s="16">
        <v>46</v>
      </c>
      <c r="AT638" s="16">
        <v>46</v>
      </c>
      <c r="AU638" s="16">
        <v>118</v>
      </c>
      <c r="AV638" s="16">
        <v>59</v>
      </c>
      <c r="AX638" s="16">
        <v>1583</v>
      </c>
      <c r="AY638" s="16">
        <v>316</v>
      </c>
      <c r="BA638" s="16">
        <v>1241</v>
      </c>
      <c r="BB638" s="16">
        <v>669</v>
      </c>
      <c r="BD638" s="16">
        <v>490</v>
      </c>
      <c r="BE638" s="16">
        <v>410</v>
      </c>
      <c r="BF638" s="16">
        <v>226</v>
      </c>
      <c r="BG638" s="16">
        <v>430</v>
      </c>
      <c r="BH638" s="16">
        <v>237</v>
      </c>
      <c r="BI638" s="16">
        <v>51</v>
      </c>
      <c r="BJ638" s="16">
        <v>65</v>
      </c>
      <c r="BL638" s="16">
        <v>349</v>
      </c>
      <c r="BM638" s="16">
        <v>614</v>
      </c>
      <c r="BN638" s="16">
        <v>143</v>
      </c>
      <c r="BO638" s="16">
        <v>101</v>
      </c>
      <c r="BP638" s="16">
        <v>257</v>
      </c>
      <c r="BQ638" s="16">
        <v>42</v>
      </c>
      <c r="BR638" s="16">
        <v>47</v>
      </c>
      <c r="BS638" s="16">
        <v>356</v>
      </c>
      <c r="BU638" s="16">
        <v>288</v>
      </c>
      <c r="BV638" s="16">
        <v>472</v>
      </c>
      <c r="BW638" s="16">
        <v>126</v>
      </c>
      <c r="BX638" s="16">
        <v>142</v>
      </c>
      <c r="BY638" s="16">
        <v>432</v>
      </c>
      <c r="BZ638" s="16">
        <v>64</v>
      </c>
      <c r="CA638" s="16">
        <v>123</v>
      </c>
      <c r="CB638" s="16">
        <v>159</v>
      </c>
      <c r="CC638" s="16">
        <v>106</v>
      </c>
    </row>
    <row r="639" spans="2:81" x14ac:dyDescent="0.35">
      <c r="B639" s="17" t="s">
        <v>192</v>
      </c>
      <c r="C639" s="18">
        <v>0.15727924176377359</v>
      </c>
      <c r="D639" s="18">
        <v>0.1252855397592435</v>
      </c>
      <c r="E639" s="18">
        <v>0.26225068493251152</v>
      </c>
      <c r="F639" s="18">
        <v>0.2064888793865769</v>
      </c>
      <c r="G639" s="18">
        <v>0.12863075846311389</v>
      </c>
      <c r="H639" s="18">
        <v>0.12969031551383631</v>
      </c>
      <c r="I639" s="18">
        <v>9.8979564291625161E-2</v>
      </c>
      <c r="K639" s="18">
        <v>0.14879822713707699</v>
      </c>
      <c r="L639" s="18">
        <v>0.1649837323247296</v>
      </c>
      <c r="N639" s="18">
        <v>0.18359604646995201</v>
      </c>
      <c r="O639" s="18">
        <v>6.2045253816657937E-2</v>
      </c>
      <c r="P639" s="18">
        <v>0.10358298095211679</v>
      </c>
      <c r="Q639" s="18">
        <v>0.2175313174863468</v>
      </c>
      <c r="R639" s="18">
        <v>0.17576594334191381</v>
      </c>
      <c r="S639" s="18">
        <v>0.13672890713894681</v>
      </c>
      <c r="T639" s="18">
        <v>0.20680915090458779</v>
      </c>
      <c r="U639" s="18">
        <v>0.14694660029461651</v>
      </c>
      <c r="V639" s="18">
        <v>0.15678064991455751</v>
      </c>
      <c r="W639" s="18">
        <v>0.15412491274517259</v>
      </c>
      <c r="X639" s="18">
        <v>0.1157108184137445</v>
      </c>
      <c r="Y639" s="18">
        <v>0.17301652219338781</v>
      </c>
      <c r="AA639" s="18">
        <v>0.18399298055930829</v>
      </c>
      <c r="AB639" s="18">
        <v>0.1532896402769261</v>
      </c>
      <c r="AC639" s="18">
        <v>0.13450998902762509</v>
      </c>
      <c r="AD639" s="18">
        <v>0.15383226908360159</v>
      </c>
      <c r="AF639" s="18">
        <v>4.2758166833366383E-2</v>
      </c>
      <c r="AG639" s="18">
        <v>0.2397651000346146</v>
      </c>
      <c r="AH639" s="18">
        <v>0.16114660119006799</v>
      </c>
      <c r="AI639" s="18">
        <v>0.13532902749789971</v>
      </c>
      <c r="AJ639" s="18">
        <v>0.11994377356335501</v>
      </c>
      <c r="AK639" s="18">
        <v>0.14959611021315761</v>
      </c>
      <c r="AL639" s="18">
        <v>0.1180177824639769</v>
      </c>
      <c r="AM639" s="18">
        <v>0.21024217911705961</v>
      </c>
      <c r="AN639" s="18">
        <v>0.10677084245677849</v>
      </c>
      <c r="AO639" s="18">
        <v>0.18416927715214479</v>
      </c>
      <c r="AP639" s="18">
        <v>0.1456104764676715</v>
      </c>
      <c r="AQ639" s="18">
        <v>0.19156607731269321</v>
      </c>
      <c r="AR639" s="18">
        <v>0.16481974905107249</v>
      </c>
      <c r="AS639" s="18">
        <v>8.1965660069866372E-2</v>
      </c>
      <c r="AT639" s="18">
        <v>0.2419820281062556</v>
      </c>
      <c r="AU639" s="18">
        <v>0.2259347636520288</v>
      </c>
      <c r="AV639" s="18">
        <v>9.2003916663134636E-2</v>
      </c>
      <c r="AX639" s="18">
        <v>0.15155804797858449</v>
      </c>
      <c r="AY639" s="18">
        <v>0.19108162242605409</v>
      </c>
      <c r="BA639" s="18">
        <v>0.1625305642801817</v>
      </c>
      <c r="BB639" s="18">
        <v>0.1475362677762454</v>
      </c>
      <c r="BD639" s="18">
        <v>0.1322526929367378</v>
      </c>
      <c r="BE639" s="18">
        <v>0.13899685094203079</v>
      </c>
      <c r="BF639" s="18">
        <v>0.1204597433668497</v>
      </c>
      <c r="BG639" s="18">
        <v>0.18098297261289201</v>
      </c>
      <c r="BH639" s="18">
        <v>0.2036943157115651</v>
      </c>
      <c r="BI639" s="18">
        <v>0.34049484589413831</v>
      </c>
      <c r="BJ639" s="18">
        <v>0.1187444312204099</v>
      </c>
      <c r="BL639" s="18">
        <v>0.15349340604600861</v>
      </c>
      <c r="BM639" s="18">
        <v>0.20246960476428261</v>
      </c>
      <c r="BN639" s="18">
        <v>0.17070629402240139</v>
      </c>
      <c r="BO639" s="18">
        <v>0.19915491184853529</v>
      </c>
      <c r="BP639" s="18">
        <v>0.13464516678286881</v>
      </c>
      <c r="BQ639" s="18">
        <v>0.2012495364568295</v>
      </c>
      <c r="BR639" s="18">
        <v>0.1102740854711011</v>
      </c>
      <c r="BS639" s="18">
        <v>8.3117241939904399E-2</v>
      </c>
      <c r="BU639" s="18">
        <v>0.16039194502752299</v>
      </c>
      <c r="BV639" s="18">
        <v>0.19874222106522119</v>
      </c>
      <c r="BW639" s="18">
        <v>0.14755280407954241</v>
      </c>
      <c r="BX639" s="18">
        <v>0.21699135635666619</v>
      </c>
      <c r="BY639" s="18">
        <v>0.16765926169529621</v>
      </c>
      <c r="BZ639" s="18">
        <v>0.2019803670145921</v>
      </c>
      <c r="CA639" s="18">
        <v>6.9653332221599265E-2</v>
      </c>
      <c r="CB639" s="18">
        <v>6.8626801661209422E-2</v>
      </c>
      <c r="CC639" s="18">
        <v>6.0543091219235949E-2</v>
      </c>
    </row>
    <row r="640" spans="2:81" x14ac:dyDescent="0.35">
      <c r="B640" s="17" t="s">
        <v>193</v>
      </c>
      <c r="C640" s="18">
        <v>0.37891500645142129</v>
      </c>
      <c r="D640" s="18">
        <v>0.31041744853928038</v>
      </c>
      <c r="E640" s="18">
        <v>0.41390085492475909</v>
      </c>
      <c r="F640" s="18">
        <v>0.37428595800703301</v>
      </c>
      <c r="G640" s="18">
        <v>0.39183768583020268</v>
      </c>
      <c r="H640" s="18">
        <v>0.41236179560810221</v>
      </c>
      <c r="I640" s="18">
        <v>0.35667183239937211</v>
      </c>
      <c r="K640" s="18">
        <v>0.37679659862594311</v>
      </c>
      <c r="L640" s="18">
        <v>0.38174353900767549</v>
      </c>
      <c r="N640" s="18">
        <v>0.40792950204196721</v>
      </c>
      <c r="O640" s="18">
        <v>0.4200092071832105</v>
      </c>
      <c r="P640" s="18">
        <v>0.39502739116999269</v>
      </c>
      <c r="Q640" s="18">
        <v>0.2774353726176213</v>
      </c>
      <c r="R640" s="18">
        <v>0.42305010084463279</v>
      </c>
      <c r="S640" s="18">
        <v>0.32183213590890219</v>
      </c>
      <c r="T640" s="18">
        <v>0.38196773356819841</v>
      </c>
      <c r="U640" s="18">
        <v>0.36729774601504622</v>
      </c>
      <c r="V640" s="18">
        <v>0.37987038770476828</v>
      </c>
      <c r="W640" s="18">
        <v>0.34919670333025637</v>
      </c>
      <c r="X640" s="18">
        <v>0.4347840349228046</v>
      </c>
      <c r="Y640" s="18">
        <v>0.3738140053899468</v>
      </c>
      <c r="AA640" s="18">
        <v>0.43549202540466592</v>
      </c>
      <c r="AB640" s="18">
        <v>0.39288705937920593</v>
      </c>
      <c r="AC640" s="18">
        <v>0.40468796408480873</v>
      </c>
      <c r="AD640" s="18">
        <v>0.27970848874815107</v>
      </c>
      <c r="AF640" s="18">
        <v>0.25291474856212559</v>
      </c>
      <c r="AG640" s="18">
        <v>0.1967696540008643</v>
      </c>
      <c r="AH640" s="18">
        <v>0.36517957249887878</v>
      </c>
      <c r="AI640" s="18">
        <v>0.29744073459217918</v>
      </c>
      <c r="AJ640" s="18">
        <v>0.40846642855985921</v>
      </c>
      <c r="AK640" s="18">
        <v>0.30381182379945698</v>
      </c>
      <c r="AL640" s="18">
        <v>0.43295775339018883</v>
      </c>
      <c r="AM640" s="18">
        <v>0.34356025017427999</v>
      </c>
      <c r="AN640" s="18">
        <v>0.38882959572753728</v>
      </c>
      <c r="AO640" s="18">
        <v>0.44549544226077292</v>
      </c>
      <c r="AP640" s="18">
        <v>0.40928630115839948</v>
      </c>
      <c r="AQ640" s="18">
        <v>0.38539349766092079</v>
      </c>
      <c r="AR640" s="18">
        <v>0.48126566808961008</v>
      </c>
      <c r="AS640" s="18">
        <v>0.50195111556362382</v>
      </c>
      <c r="AT640" s="18">
        <v>0.41877012957509191</v>
      </c>
      <c r="AU640" s="18">
        <v>0.47203508967741642</v>
      </c>
      <c r="AV640" s="18">
        <v>0.30190584157151362</v>
      </c>
      <c r="AX640" s="18">
        <v>0.38655732045795632</v>
      </c>
      <c r="AY640" s="18">
        <v>0.34460502130943188</v>
      </c>
      <c r="BA640" s="18">
        <v>0.37682466064709108</v>
      </c>
      <c r="BB640" s="18">
        <v>0.38279330277256562</v>
      </c>
      <c r="BD640" s="18">
        <v>0.36585192999280969</v>
      </c>
      <c r="BE640" s="18">
        <v>0.39310880166607942</v>
      </c>
      <c r="BF640" s="18">
        <v>0.41430987045029249</v>
      </c>
      <c r="BG640" s="18">
        <v>0.38072271063549978</v>
      </c>
      <c r="BH640" s="18">
        <v>0.41379824602426862</v>
      </c>
      <c r="BI640" s="18">
        <v>0.40684397856878041</v>
      </c>
      <c r="BJ640" s="18">
        <v>0.101846501578812</v>
      </c>
      <c r="BL640" s="18">
        <v>0.40656334362040619</v>
      </c>
      <c r="BM640" s="18">
        <v>0.41439731318382123</v>
      </c>
      <c r="BN640" s="18">
        <v>0.31092677774033389</v>
      </c>
      <c r="BO640" s="18">
        <v>0.41954803997630619</v>
      </c>
      <c r="BP640" s="18">
        <v>0.36714723346248179</v>
      </c>
      <c r="BQ640" s="18">
        <v>0.39523799864412962</v>
      </c>
      <c r="BR640" s="18">
        <v>0.23380645347600429</v>
      </c>
      <c r="BS640" s="18">
        <v>0.33220540611683902</v>
      </c>
      <c r="BU640" s="18">
        <v>0.3988602059943343</v>
      </c>
      <c r="BV640" s="18">
        <v>0.4387461488438929</v>
      </c>
      <c r="BW640" s="18">
        <v>0.38593122352493447</v>
      </c>
      <c r="BX640" s="18">
        <v>0.38238681687476189</v>
      </c>
      <c r="BY640" s="18">
        <v>0.37368739889589991</v>
      </c>
      <c r="BZ640" s="18">
        <v>0.32808140753472548</v>
      </c>
      <c r="CA640" s="18">
        <v>0.271433035089507</v>
      </c>
      <c r="CB640" s="18">
        <v>0.26031653244445319</v>
      </c>
      <c r="CC640" s="18">
        <v>0.39943191404947409</v>
      </c>
    </row>
    <row r="641" spans="2:81" ht="29" x14ac:dyDescent="0.35">
      <c r="B641" s="17" t="s">
        <v>194</v>
      </c>
      <c r="C641" s="18">
        <v>0.36557689222389</v>
      </c>
      <c r="D641" s="18">
        <v>0.38197831453332731</v>
      </c>
      <c r="E641" s="18">
        <v>0.24204681514110479</v>
      </c>
      <c r="F641" s="18">
        <v>0.31768466840044679</v>
      </c>
      <c r="G641" s="18">
        <v>0.38791811559646028</v>
      </c>
      <c r="H641" s="18">
        <v>0.37121899396802349</v>
      </c>
      <c r="I641" s="18">
        <v>0.46193038231953049</v>
      </c>
      <c r="K641" s="18">
        <v>0.36945770671570582</v>
      </c>
      <c r="L641" s="18">
        <v>0.36174594604075128</v>
      </c>
      <c r="N641" s="18">
        <v>0.32631634661691727</v>
      </c>
      <c r="O641" s="18">
        <v>0.42848912325062832</v>
      </c>
      <c r="P641" s="18">
        <v>0.36743851578388559</v>
      </c>
      <c r="Q641" s="18">
        <v>0.35929706911015308</v>
      </c>
      <c r="R641" s="18">
        <v>0.30722273901959413</v>
      </c>
      <c r="S641" s="18">
        <v>0.49381437927323379</v>
      </c>
      <c r="T641" s="18">
        <v>0.3255385115090037</v>
      </c>
      <c r="U641" s="18">
        <v>0.35929544074935238</v>
      </c>
      <c r="V641" s="18">
        <v>0.33669167107968329</v>
      </c>
      <c r="W641" s="18">
        <v>0.41204803673085888</v>
      </c>
      <c r="X641" s="18">
        <v>0.35423980230629371</v>
      </c>
      <c r="Y641" s="18">
        <v>0.36071485004147741</v>
      </c>
      <c r="AA641" s="18">
        <v>0.32662335060161379</v>
      </c>
      <c r="AB641" s="18">
        <v>0.36785628980084167</v>
      </c>
      <c r="AC641" s="18">
        <v>0.33252373891924342</v>
      </c>
      <c r="AD641" s="18">
        <v>0.43335634135774082</v>
      </c>
      <c r="AF641" s="18">
        <v>0.35609454692061621</v>
      </c>
      <c r="AG641" s="18">
        <v>0.43622184856531321</v>
      </c>
      <c r="AH641" s="18">
        <v>0.37153913802380101</v>
      </c>
      <c r="AI641" s="18">
        <v>0.42297776773954948</v>
      </c>
      <c r="AJ641" s="18">
        <v>0.39265218771991711</v>
      </c>
      <c r="AK641" s="18">
        <v>0.43106464783391518</v>
      </c>
      <c r="AL641" s="18">
        <v>0.32981425672714931</v>
      </c>
      <c r="AM641" s="18">
        <v>0.33977561284848229</v>
      </c>
      <c r="AN641" s="18">
        <v>0.42621117099241568</v>
      </c>
      <c r="AO641" s="18">
        <v>0.29730046045092479</v>
      </c>
      <c r="AP641" s="18">
        <v>0.3646585397766246</v>
      </c>
      <c r="AQ641" s="18">
        <v>0.35329911822194149</v>
      </c>
      <c r="AR641" s="18">
        <v>0.30604862600229121</v>
      </c>
      <c r="AS641" s="18">
        <v>0.34625074334386152</v>
      </c>
      <c r="AT641" s="18">
        <v>0.26430992597788311</v>
      </c>
      <c r="AU641" s="18">
        <v>0.2445008119910044</v>
      </c>
      <c r="AV641" s="18">
        <v>0.46185770622847072</v>
      </c>
      <c r="AX641" s="18">
        <v>0.37419605196566291</v>
      </c>
      <c r="AY641" s="18">
        <v>0.32584545936571407</v>
      </c>
      <c r="BA641" s="18">
        <v>0.36556309190749497</v>
      </c>
      <c r="BB641" s="18">
        <v>0.36560249646420029</v>
      </c>
      <c r="BD641" s="18">
        <v>0.40133712868999127</v>
      </c>
      <c r="BE641" s="18">
        <v>0.36068851373791128</v>
      </c>
      <c r="BF641" s="18">
        <v>0.36171087255159201</v>
      </c>
      <c r="BG641" s="18">
        <v>0.37501778087539378</v>
      </c>
      <c r="BH641" s="18">
        <v>0.27343232555287761</v>
      </c>
      <c r="BI641" s="18">
        <v>0.17848791258794611</v>
      </c>
      <c r="BJ641" s="18">
        <v>0.56241073312123702</v>
      </c>
      <c r="BL641" s="18">
        <v>0.35737483829685168</v>
      </c>
      <c r="BM641" s="18">
        <v>0.31054768657716753</v>
      </c>
      <c r="BN641" s="18">
        <v>0.4124558312489221</v>
      </c>
      <c r="BO641" s="18">
        <v>0.27208322057678602</v>
      </c>
      <c r="BP641" s="18">
        <v>0.36467664789098858</v>
      </c>
      <c r="BQ641" s="18">
        <v>0.23301066625532851</v>
      </c>
      <c r="BR641" s="18">
        <v>0.43858200569989531</v>
      </c>
      <c r="BS641" s="18">
        <v>0.48295297023088751</v>
      </c>
      <c r="BU641" s="18">
        <v>0.38202132526571669</v>
      </c>
      <c r="BV641" s="18">
        <v>0.29168972768812101</v>
      </c>
      <c r="BW641" s="18">
        <v>0.39304963632935852</v>
      </c>
      <c r="BX641" s="18">
        <v>0.33190912261757111</v>
      </c>
      <c r="BY641" s="18">
        <v>0.35276442765665361</v>
      </c>
      <c r="BZ641" s="18">
        <v>0.30122393381090568</v>
      </c>
      <c r="CA641" s="18">
        <v>0.5134582369144931</v>
      </c>
      <c r="CB641" s="18">
        <v>0.49302140584901782</v>
      </c>
      <c r="CC641" s="18">
        <v>0.39099420841367261</v>
      </c>
    </row>
    <row r="642" spans="2:81" x14ac:dyDescent="0.35">
      <c r="B642" s="17" t="s">
        <v>195</v>
      </c>
      <c r="C642" s="18">
        <v>5.0053706539375957E-2</v>
      </c>
      <c r="D642" s="18">
        <v>0.122633242062858</v>
      </c>
      <c r="E642" s="18">
        <v>3.1802256658706847E-2</v>
      </c>
      <c r="F642" s="18">
        <v>4.2324035810588578E-2</v>
      </c>
      <c r="G642" s="18">
        <v>5.1056267397892617E-2</v>
      </c>
      <c r="H642" s="18">
        <v>5.131868872439569E-2</v>
      </c>
      <c r="I642" s="18">
        <v>3.4925210064195321E-2</v>
      </c>
      <c r="K642" s="18">
        <v>5.9702288208097171E-2</v>
      </c>
      <c r="L642" s="18">
        <v>4.1260372378813963E-2</v>
      </c>
      <c r="N642" s="18">
        <v>5.4657268863622203E-2</v>
      </c>
      <c r="O642" s="18">
        <v>1.4822224436907399E-2</v>
      </c>
      <c r="P642" s="18">
        <v>8.0352246840905223E-2</v>
      </c>
      <c r="Q642" s="18">
        <v>6.9409419387168797E-2</v>
      </c>
      <c r="R642" s="18">
        <v>3.0306676814098391E-2</v>
      </c>
      <c r="S642" s="18">
        <v>1.3119755863805579E-2</v>
      </c>
      <c r="T642" s="18">
        <v>1.3095461431865419E-2</v>
      </c>
      <c r="U642" s="18">
        <v>5.9402379695991929E-2</v>
      </c>
      <c r="V642" s="18">
        <v>8.1365216956154451E-2</v>
      </c>
      <c r="W642" s="18">
        <v>5.562928907761782E-2</v>
      </c>
      <c r="X642" s="18">
        <v>3.134274163824273E-2</v>
      </c>
      <c r="Y642" s="18">
        <v>7.392285192064954E-2</v>
      </c>
      <c r="AA642" s="18">
        <v>2.5349854679058131E-2</v>
      </c>
      <c r="AB642" s="18">
        <v>4.1150772282770913E-2</v>
      </c>
      <c r="AC642" s="18">
        <v>6.8749769263806354E-2</v>
      </c>
      <c r="AD642" s="18">
        <v>6.9887226984245529E-2</v>
      </c>
      <c r="AF642" s="18">
        <v>0.2014280810775978</v>
      </c>
      <c r="AG642" s="18">
        <v>4.8874072707055273E-2</v>
      </c>
      <c r="AH642" s="18">
        <v>4.8536223916233613E-2</v>
      </c>
      <c r="AI642" s="18">
        <v>8.6283324343942966E-2</v>
      </c>
      <c r="AJ642" s="18">
        <v>4.2964522930753243E-2</v>
      </c>
      <c r="AK642" s="18">
        <v>5.8040498561721318E-2</v>
      </c>
      <c r="AL642" s="18">
        <v>6.14435067889504E-2</v>
      </c>
      <c r="AM642" s="18">
        <v>6.067220038058236E-2</v>
      </c>
      <c r="AN642" s="18">
        <v>2.9588351201905571E-2</v>
      </c>
      <c r="AO642" s="18">
        <v>5.3911716763955113E-2</v>
      </c>
      <c r="AP642" s="18">
        <v>2.8637510424206369E-2</v>
      </c>
      <c r="AQ642" s="18">
        <v>2.356466674246795E-2</v>
      </c>
      <c r="AR642" s="18">
        <v>2.5609250358249892E-2</v>
      </c>
      <c r="AS642" s="18">
        <v>6.9832481022648371E-2</v>
      </c>
      <c r="AT642" s="18">
        <v>7.4937916340769281E-2</v>
      </c>
      <c r="AU642" s="18">
        <v>3.115004827973001E-2</v>
      </c>
      <c r="AV642" s="18">
        <v>2.8085575991601549E-2</v>
      </c>
      <c r="AX642" s="18">
        <v>4.2321985659394018E-2</v>
      </c>
      <c r="AY642" s="18">
        <v>8.4347011292420018E-2</v>
      </c>
      <c r="BA642" s="18">
        <v>5.0961546216445101E-2</v>
      </c>
      <c r="BB642" s="18">
        <v>4.8369357819430941E-2</v>
      </c>
      <c r="BD642" s="18">
        <v>7.0272247907612939E-2</v>
      </c>
      <c r="BE642" s="18">
        <v>4.4994251730421791E-2</v>
      </c>
      <c r="BF642" s="18">
        <v>4.2647308167010303E-2</v>
      </c>
      <c r="BG642" s="18">
        <v>2.864593903301256E-2</v>
      </c>
      <c r="BH642" s="18">
        <v>6.6875049891601104E-2</v>
      </c>
      <c r="BI642" s="18">
        <v>0</v>
      </c>
      <c r="BJ642" s="18">
        <v>7.5016642569902661E-2</v>
      </c>
      <c r="BL642" s="18">
        <v>4.4065926212042007E-2</v>
      </c>
      <c r="BM642" s="18">
        <v>4.561118125123418E-2</v>
      </c>
      <c r="BN642" s="18">
        <v>7.2040025223557139E-2</v>
      </c>
      <c r="BO642" s="18">
        <v>5.5340154059757292E-2</v>
      </c>
      <c r="BP642" s="18">
        <v>7.6217170038917995E-2</v>
      </c>
      <c r="BQ642" s="18">
        <v>6.7125358551133371E-2</v>
      </c>
      <c r="BR642" s="18">
        <v>5.3132929763483272E-2</v>
      </c>
      <c r="BS642" s="18">
        <v>3.1896109755854808E-2</v>
      </c>
      <c r="BU642" s="18">
        <v>3.7385921961454453E-2</v>
      </c>
      <c r="BV642" s="18">
        <v>3.8416431279143973E-2</v>
      </c>
      <c r="BW642" s="18">
        <v>4.3810723469235653E-2</v>
      </c>
      <c r="BX642" s="18">
        <v>4.5423762223018881E-2</v>
      </c>
      <c r="BY642" s="18">
        <v>5.7932445345988397E-2</v>
      </c>
      <c r="BZ642" s="18">
        <v>4.7411972919879482E-2</v>
      </c>
      <c r="CA642" s="18">
        <v>5.5328319863170591E-2</v>
      </c>
      <c r="CB642" s="18">
        <v>6.3913737046990729E-2</v>
      </c>
      <c r="CC642" s="18">
        <v>9.2698637338441719E-2</v>
      </c>
    </row>
    <row r="643" spans="2:81" x14ac:dyDescent="0.35">
      <c r="B643" s="17" t="s">
        <v>196</v>
      </c>
      <c r="C643" s="18">
        <v>1.672288284494261E-2</v>
      </c>
      <c r="D643" s="18">
        <v>3.1415679359006743E-2</v>
      </c>
      <c r="E643" s="18">
        <v>3.8177302207450359E-2</v>
      </c>
      <c r="F643" s="18">
        <v>9.2579833415736522E-3</v>
      </c>
      <c r="G643" s="18">
        <v>1.152037777629502E-2</v>
      </c>
      <c r="H643" s="18">
        <v>3.1707975760256382E-3</v>
      </c>
      <c r="I643" s="18">
        <v>1.277928701771611E-2</v>
      </c>
      <c r="K643" s="18">
        <v>1.6931527644421341E-2</v>
      </c>
      <c r="L643" s="18">
        <v>1.661001540271102E-2</v>
      </c>
      <c r="N643" s="18">
        <v>1.459089618207496E-2</v>
      </c>
      <c r="O643" s="18">
        <v>3.0134880796123819E-2</v>
      </c>
      <c r="P643" s="18">
        <v>3.2715846315286803E-2</v>
      </c>
      <c r="Q643" s="18">
        <v>1.5507060066323949E-2</v>
      </c>
      <c r="R643" s="18">
        <v>1.678723884339569E-2</v>
      </c>
      <c r="S643" s="18">
        <v>4.862594307910079E-3</v>
      </c>
      <c r="T643" s="18">
        <v>2.3301201122778621E-2</v>
      </c>
      <c r="U643" s="18">
        <v>2.2624883547426491E-2</v>
      </c>
      <c r="V643" s="18">
        <v>2.246938820581023E-2</v>
      </c>
      <c r="W643" s="18">
        <v>7.8203840242793803E-3</v>
      </c>
      <c r="X643" s="18">
        <v>2.3312600837278791E-2</v>
      </c>
      <c r="Y643" s="18">
        <v>5.9643544201417129E-3</v>
      </c>
      <c r="AA643" s="18">
        <v>1.1070018981739141E-2</v>
      </c>
      <c r="AB643" s="18">
        <v>1.4144217204243839E-2</v>
      </c>
      <c r="AC643" s="18">
        <v>2.6635663017649951E-2</v>
      </c>
      <c r="AD643" s="18">
        <v>1.691465425965091E-2</v>
      </c>
      <c r="AF643" s="18">
        <v>6.8634380976552625E-2</v>
      </c>
      <c r="AG643" s="18">
        <v>2.000512281757378E-2</v>
      </c>
      <c r="AH643" s="18">
        <v>3.1986201963548198E-2</v>
      </c>
      <c r="AI643" s="18">
        <v>2.5482587584980999E-2</v>
      </c>
      <c r="AJ643" s="18">
        <v>1.841299392993816E-2</v>
      </c>
      <c r="AK643" s="18">
        <v>8.9823222387688788E-3</v>
      </c>
      <c r="AL643" s="18">
        <v>1.6987413252595729E-2</v>
      </c>
      <c r="AM643" s="18">
        <v>1.47251335970354E-2</v>
      </c>
      <c r="AN643" s="18">
        <v>2.9875933175150259E-2</v>
      </c>
      <c r="AO643" s="18">
        <v>1.9123103372202521E-2</v>
      </c>
      <c r="AP643" s="18">
        <v>9.6763390801010239E-3</v>
      </c>
      <c r="AQ643" s="18">
        <v>1.347952008567635E-2</v>
      </c>
      <c r="AR643" s="18">
        <v>1.15140714717899E-2</v>
      </c>
      <c r="AS643" s="18">
        <v>0</v>
      </c>
      <c r="AT643" s="18">
        <v>0</v>
      </c>
      <c r="AU643" s="18">
        <v>1.7994180956765041E-2</v>
      </c>
      <c r="AV643" s="18">
        <v>0</v>
      </c>
      <c r="AX643" s="18">
        <v>1.419940896200456E-2</v>
      </c>
      <c r="AY643" s="18">
        <v>2.989569327140313E-2</v>
      </c>
      <c r="BA643" s="18">
        <v>1.354273570401985E-2</v>
      </c>
      <c r="BB643" s="18">
        <v>2.262312812100609E-2</v>
      </c>
      <c r="BD643" s="18">
        <v>1.6347448414457881E-3</v>
      </c>
      <c r="BE643" s="18">
        <v>1.826673154281962E-2</v>
      </c>
      <c r="BF643" s="18">
        <v>3.6076827571509873E-2</v>
      </c>
      <c r="BG643" s="18">
        <v>2.0062657777430961E-2</v>
      </c>
      <c r="BH643" s="18">
        <v>2.164924488840619E-2</v>
      </c>
      <c r="BI643" s="18">
        <v>1.3941272066183031E-2</v>
      </c>
      <c r="BJ643" s="18">
        <v>1.557186600464938E-2</v>
      </c>
      <c r="BL643" s="18">
        <v>9.4982943059578676E-3</v>
      </c>
      <c r="BM643" s="18">
        <v>1.1426431828586291E-2</v>
      </c>
      <c r="BN643" s="18">
        <v>1.2942981523425179E-2</v>
      </c>
      <c r="BO643" s="18">
        <v>3.9108785581140039E-2</v>
      </c>
      <c r="BP643" s="18">
        <v>2.482502792324507E-2</v>
      </c>
      <c r="BQ643" s="18">
        <v>5.4847601892891673E-2</v>
      </c>
      <c r="BR643" s="18">
        <v>0</v>
      </c>
      <c r="BS643" s="18">
        <v>1.999143023106164E-2</v>
      </c>
      <c r="BU643" s="18">
        <v>7.3731821384628426E-3</v>
      </c>
      <c r="BV643" s="18">
        <v>1.049371073576324E-2</v>
      </c>
      <c r="BW643" s="18">
        <v>5.9767759725356823E-3</v>
      </c>
      <c r="BX643" s="18">
        <v>1.797099680616026E-2</v>
      </c>
      <c r="BY643" s="18">
        <v>1.791588503352717E-2</v>
      </c>
      <c r="BZ643" s="18">
        <v>7.056080392604662E-2</v>
      </c>
      <c r="CA643" s="18">
        <v>1.516683048828941E-2</v>
      </c>
      <c r="CB643" s="18">
        <v>2.426827384448323E-2</v>
      </c>
      <c r="CC643" s="18">
        <v>3.4357476960215912E-2</v>
      </c>
    </row>
    <row r="644" spans="2:81" x14ac:dyDescent="0.35">
      <c r="B644" s="17" t="s">
        <v>151</v>
      </c>
      <c r="C644" s="18">
        <v>3.1452270176596478E-2</v>
      </c>
      <c r="D644" s="18">
        <v>2.8269775746283941E-2</v>
      </c>
      <c r="E644" s="18">
        <v>1.1822086135467509E-2</v>
      </c>
      <c r="F644" s="18">
        <v>4.9958475053781017E-2</v>
      </c>
      <c r="G644" s="18">
        <v>2.903679493603557E-2</v>
      </c>
      <c r="H644" s="18">
        <v>3.2239408609616479E-2</v>
      </c>
      <c r="I644" s="18">
        <v>3.4713723907560903E-2</v>
      </c>
      <c r="K644" s="18">
        <v>2.8313651668755609E-2</v>
      </c>
      <c r="L644" s="18">
        <v>3.3656394845318509E-2</v>
      </c>
      <c r="N644" s="18">
        <v>1.290993982546617E-2</v>
      </c>
      <c r="O644" s="18">
        <v>4.4499310516472088E-2</v>
      </c>
      <c r="P644" s="18">
        <v>2.0883018937812851E-2</v>
      </c>
      <c r="Q644" s="18">
        <v>6.0819761332386361E-2</v>
      </c>
      <c r="R644" s="18">
        <v>4.6867301136365218E-2</v>
      </c>
      <c r="S644" s="18">
        <v>2.964222750720168E-2</v>
      </c>
      <c r="T644" s="18">
        <v>4.9287941463566118E-2</v>
      </c>
      <c r="U644" s="18">
        <v>4.4432949697566289E-2</v>
      </c>
      <c r="V644" s="18">
        <v>2.2822686139026219E-2</v>
      </c>
      <c r="W644" s="18">
        <v>2.118067409181484E-2</v>
      </c>
      <c r="X644" s="18">
        <v>4.061000188163575E-2</v>
      </c>
      <c r="Y644" s="18">
        <v>1.256741603439661E-2</v>
      </c>
      <c r="AA644" s="18">
        <v>1.7471769773614639E-2</v>
      </c>
      <c r="AB644" s="18">
        <v>3.0672021056011561E-2</v>
      </c>
      <c r="AC644" s="18">
        <v>3.2892875686866517E-2</v>
      </c>
      <c r="AD644" s="18">
        <v>4.6301019566610223E-2</v>
      </c>
      <c r="AF644" s="18">
        <v>7.8170075629741431E-2</v>
      </c>
      <c r="AG644" s="18">
        <v>5.8364201874578921E-2</v>
      </c>
      <c r="AH644" s="18">
        <v>2.161226240747055E-2</v>
      </c>
      <c r="AI644" s="18">
        <v>3.2486558241447451E-2</v>
      </c>
      <c r="AJ644" s="18">
        <v>1.7560093296177311E-2</v>
      </c>
      <c r="AK644" s="18">
        <v>4.8504597352980051E-2</v>
      </c>
      <c r="AL644" s="18">
        <v>4.0779287377138922E-2</v>
      </c>
      <c r="AM644" s="18">
        <v>3.1024623882560502E-2</v>
      </c>
      <c r="AN644" s="18">
        <v>1.872410644621255E-2</v>
      </c>
      <c r="AO644" s="18">
        <v>0</v>
      </c>
      <c r="AP644" s="18">
        <v>4.2130833092996998E-2</v>
      </c>
      <c r="AQ644" s="18">
        <v>3.2697119976300197E-2</v>
      </c>
      <c r="AR644" s="18">
        <v>1.074263502698627E-2</v>
      </c>
      <c r="AS644" s="18">
        <v>0</v>
      </c>
      <c r="AT644" s="18">
        <v>0</v>
      </c>
      <c r="AU644" s="18">
        <v>8.385105443055544E-3</v>
      </c>
      <c r="AV644" s="18">
        <v>0.11614695954527959</v>
      </c>
      <c r="AX644" s="18">
        <v>3.1167184976397769E-2</v>
      </c>
      <c r="AY644" s="18">
        <v>2.4225192334976831E-2</v>
      </c>
      <c r="BA644" s="18">
        <v>3.057740124476728E-2</v>
      </c>
      <c r="BB644" s="18">
        <v>3.3075447046551673E-2</v>
      </c>
      <c r="BD644" s="18">
        <v>2.865125563140223E-2</v>
      </c>
      <c r="BE644" s="18">
        <v>4.394485038073704E-2</v>
      </c>
      <c r="BF644" s="18">
        <v>2.4795377892745621E-2</v>
      </c>
      <c r="BG644" s="18">
        <v>1.456793906577099E-2</v>
      </c>
      <c r="BH644" s="18">
        <v>2.0550817931281481E-2</v>
      </c>
      <c r="BI644" s="18">
        <v>6.0231990882952002E-2</v>
      </c>
      <c r="BJ644" s="18">
        <v>0.12640982550498889</v>
      </c>
      <c r="BL644" s="18">
        <v>2.9004191518733541E-2</v>
      </c>
      <c r="BM644" s="18">
        <v>1.554778239490808E-2</v>
      </c>
      <c r="BN644" s="18">
        <v>2.092809024136022E-2</v>
      </c>
      <c r="BO644" s="18">
        <v>1.476488795747522E-2</v>
      </c>
      <c r="BP644" s="18">
        <v>3.2488753901497719E-2</v>
      </c>
      <c r="BQ644" s="18">
        <v>4.8528838199687639E-2</v>
      </c>
      <c r="BR644" s="18">
        <v>0.16420452558951601</v>
      </c>
      <c r="BS644" s="18">
        <v>4.9836841725452642E-2</v>
      </c>
      <c r="BU644" s="18">
        <v>1.396741961250883E-2</v>
      </c>
      <c r="BV644" s="18">
        <v>2.191176038785762E-2</v>
      </c>
      <c r="BW644" s="18">
        <v>2.3678836624393369E-2</v>
      </c>
      <c r="BX644" s="18">
        <v>5.3179451218216753E-3</v>
      </c>
      <c r="BY644" s="18">
        <v>3.0040581372634649E-2</v>
      </c>
      <c r="BZ644" s="18">
        <v>5.0741514793850563E-2</v>
      </c>
      <c r="CA644" s="18">
        <v>7.4960245422940663E-2</v>
      </c>
      <c r="CB644" s="18">
        <v>8.9853249153845655E-2</v>
      </c>
      <c r="CC644" s="18">
        <v>2.1974672018959671E-2</v>
      </c>
    </row>
    <row r="646" spans="2:81" ht="101.5" x14ac:dyDescent="0.35">
      <c r="B646" s="14" t="s">
        <v>202</v>
      </c>
    </row>
    <row r="647" spans="2:81" x14ac:dyDescent="0.35">
      <c r="B647" s="15" t="s">
        <v>17</v>
      </c>
    </row>
    <row r="648" spans="2:81" x14ac:dyDescent="0.35">
      <c r="B648" s="11" t="s">
        <v>95</v>
      </c>
      <c r="C648" s="16">
        <v>1906</v>
      </c>
      <c r="D648" s="16">
        <v>245</v>
      </c>
      <c r="E648" s="16">
        <v>322</v>
      </c>
      <c r="F648" s="16">
        <v>330</v>
      </c>
      <c r="G648" s="16">
        <v>336</v>
      </c>
      <c r="H648" s="16">
        <v>276</v>
      </c>
      <c r="I648" s="16">
        <v>397</v>
      </c>
      <c r="K648" s="16">
        <v>942</v>
      </c>
      <c r="L648" s="16">
        <v>959</v>
      </c>
      <c r="N648" s="16">
        <v>158</v>
      </c>
      <c r="O648" s="16">
        <v>63</v>
      </c>
      <c r="P648" s="16">
        <v>96</v>
      </c>
      <c r="Q648" s="16">
        <v>78</v>
      </c>
      <c r="R648" s="16">
        <v>211</v>
      </c>
      <c r="S648" s="16">
        <v>156</v>
      </c>
      <c r="T648" s="16">
        <v>138</v>
      </c>
      <c r="U648" s="16">
        <v>178</v>
      </c>
      <c r="V648" s="16">
        <v>270</v>
      </c>
      <c r="W648" s="16">
        <v>232</v>
      </c>
      <c r="X648" s="16">
        <v>160</v>
      </c>
      <c r="Y648" s="16">
        <v>166</v>
      </c>
      <c r="AA648" s="16">
        <v>527</v>
      </c>
      <c r="AB648" s="16">
        <v>481</v>
      </c>
      <c r="AC648" s="16">
        <v>429</v>
      </c>
      <c r="AD648" s="16">
        <v>463</v>
      </c>
      <c r="AF648" s="16">
        <v>27</v>
      </c>
      <c r="AG648" s="16">
        <v>98</v>
      </c>
      <c r="AH648" s="16">
        <v>113</v>
      </c>
      <c r="AI648" s="16">
        <v>112</v>
      </c>
      <c r="AJ648" s="16">
        <v>174</v>
      </c>
      <c r="AK648" s="16">
        <v>207</v>
      </c>
      <c r="AL648" s="16">
        <v>170</v>
      </c>
      <c r="AM648" s="16">
        <v>133</v>
      </c>
      <c r="AN648" s="16">
        <v>100</v>
      </c>
      <c r="AO648" s="16">
        <v>131</v>
      </c>
      <c r="AP648" s="16">
        <v>193</v>
      </c>
      <c r="AQ648" s="16">
        <v>93</v>
      </c>
      <c r="AR648" s="16">
        <v>79</v>
      </c>
      <c r="AS648" s="16">
        <v>47</v>
      </c>
      <c r="AT648" s="16">
        <v>48</v>
      </c>
      <c r="AU648" s="16">
        <v>122</v>
      </c>
      <c r="AV648" s="16">
        <v>59</v>
      </c>
      <c r="AX648" s="16">
        <v>1557</v>
      </c>
      <c r="AY648" s="16">
        <v>338</v>
      </c>
      <c r="BA648" s="16">
        <v>1221</v>
      </c>
      <c r="BB648" s="16">
        <v>685</v>
      </c>
      <c r="BD648" s="16">
        <v>474</v>
      </c>
      <c r="BE648" s="16">
        <v>416</v>
      </c>
      <c r="BF648" s="16">
        <v>224</v>
      </c>
      <c r="BG648" s="16">
        <v>439</v>
      </c>
      <c r="BH648" s="16">
        <v>242</v>
      </c>
      <c r="BI648" s="16">
        <v>51</v>
      </c>
      <c r="BJ648" s="16">
        <v>60</v>
      </c>
      <c r="BL648" s="16">
        <v>334</v>
      </c>
      <c r="BM648" s="16">
        <v>619</v>
      </c>
      <c r="BN648" s="16">
        <v>136</v>
      </c>
      <c r="BO648" s="16">
        <v>105</v>
      </c>
      <c r="BP648" s="16">
        <v>257</v>
      </c>
      <c r="BQ648" s="16">
        <v>42</v>
      </c>
      <c r="BR648" s="16">
        <v>49</v>
      </c>
      <c r="BS648" s="16">
        <v>364</v>
      </c>
      <c r="BU648" s="16">
        <v>279</v>
      </c>
      <c r="BV648" s="16">
        <v>479</v>
      </c>
      <c r="BW648" s="16">
        <v>122</v>
      </c>
      <c r="BX648" s="16">
        <v>151</v>
      </c>
      <c r="BY648" s="16">
        <v>421</v>
      </c>
      <c r="BZ648" s="16">
        <v>64</v>
      </c>
      <c r="CA648" s="16">
        <v>123</v>
      </c>
      <c r="CB648" s="16">
        <v>156</v>
      </c>
      <c r="CC648" s="16">
        <v>111</v>
      </c>
    </row>
    <row r="649" spans="2:81" x14ac:dyDescent="0.35">
      <c r="B649" s="12" t="s">
        <v>96</v>
      </c>
      <c r="C649" s="16">
        <v>1910</v>
      </c>
      <c r="D649" s="16">
        <v>202</v>
      </c>
      <c r="E649" s="16">
        <v>325</v>
      </c>
      <c r="F649" s="16">
        <v>324</v>
      </c>
      <c r="G649" s="16">
        <v>294</v>
      </c>
      <c r="H649" s="16">
        <v>309</v>
      </c>
      <c r="I649" s="16">
        <v>457</v>
      </c>
      <c r="K649" s="16">
        <v>921</v>
      </c>
      <c r="L649" s="16">
        <v>983</v>
      </c>
      <c r="N649" s="16">
        <v>157</v>
      </c>
      <c r="O649" s="16">
        <v>52</v>
      </c>
      <c r="P649" s="16">
        <v>89</v>
      </c>
      <c r="Q649" s="16">
        <v>77</v>
      </c>
      <c r="R649" s="16">
        <v>212</v>
      </c>
      <c r="S649" s="16">
        <v>155</v>
      </c>
      <c r="T649" s="16">
        <v>140</v>
      </c>
      <c r="U649" s="16">
        <v>167</v>
      </c>
      <c r="V649" s="16">
        <v>248</v>
      </c>
      <c r="W649" s="16">
        <v>264</v>
      </c>
      <c r="X649" s="16">
        <v>165</v>
      </c>
      <c r="Y649" s="16">
        <v>180</v>
      </c>
      <c r="AA649" s="16">
        <v>514</v>
      </c>
      <c r="AB649" s="16">
        <v>496</v>
      </c>
      <c r="AC649" s="16">
        <v>419</v>
      </c>
      <c r="AD649" s="16">
        <v>477</v>
      </c>
      <c r="AF649" s="16">
        <v>25</v>
      </c>
      <c r="AG649" s="16">
        <v>96</v>
      </c>
      <c r="AH649" s="16">
        <v>115</v>
      </c>
      <c r="AI649" s="16">
        <v>117</v>
      </c>
      <c r="AJ649" s="16">
        <v>175</v>
      </c>
      <c r="AK649" s="16">
        <v>213</v>
      </c>
      <c r="AL649" s="16">
        <v>169</v>
      </c>
      <c r="AM649" s="16">
        <v>134</v>
      </c>
      <c r="AN649" s="16">
        <v>99</v>
      </c>
      <c r="AO649" s="16">
        <v>131</v>
      </c>
      <c r="AP649" s="16">
        <v>193</v>
      </c>
      <c r="AQ649" s="16">
        <v>94</v>
      </c>
      <c r="AR649" s="16">
        <v>79</v>
      </c>
      <c r="AS649" s="16">
        <v>46</v>
      </c>
      <c r="AT649" s="16">
        <v>46</v>
      </c>
      <c r="AU649" s="16">
        <v>118</v>
      </c>
      <c r="AV649" s="16">
        <v>59</v>
      </c>
      <c r="AX649" s="16">
        <v>1583</v>
      </c>
      <c r="AY649" s="16">
        <v>316</v>
      </c>
      <c r="BA649" s="16">
        <v>1241</v>
      </c>
      <c r="BB649" s="16">
        <v>669</v>
      </c>
      <c r="BD649" s="16">
        <v>490</v>
      </c>
      <c r="BE649" s="16">
        <v>410</v>
      </c>
      <c r="BF649" s="16">
        <v>226</v>
      </c>
      <c r="BG649" s="16">
        <v>430</v>
      </c>
      <c r="BH649" s="16">
        <v>237</v>
      </c>
      <c r="BI649" s="16">
        <v>51</v>
      </c>
      <c r="BJ649" s="16">
        <v>65</v>
      </c>
      <c r="BL649" s="16">
        <v>349</v>
      </c>
      <c r="BM649" s="16">
        <v>614</v>
      </c>
      <c r="BN649" s="16">
        <v>143</v>
      </c>
      <c r="BO649" s="16">
        <v>101</v>
      </c>
      <c r="BP649" s="16">
        <v>257</v>
      </c>
      <c r="BQ649" s="16">
        <v>42</v>
      </c>
      <c r="BR649" s="16">
        <v>47</v>
      </c>
      <c r="BS649" s="16">
        <v>356</v>
      </c>
      <c r="BU649" s="16">
        <v>288</v>
      </c>
      <c r="BV649" s="16">
        <v>472</v>
      </c>
      <c r="BW649" s="16">
        <v>126</v>
      </c>
      <c r="BX649" s="16">
        <v>142</v>
      </c>
      <c r="BY649" s="16">
        <v>432</v>
      </c>
      <c r="BZ649" s="16">
        <v>64</v>
      </c>
      <c r="CA649" s="16">
        <v>123</v>
      </c>
      <c r="CB649" s="16">
        <v>159</v>
      </c>
      <c r="CC649" s="16">
        <v>106</v>
      </c>
    </row>
    <row r="650" spans="2:81" x14ac:dyDescent="0.35">
      <c r="B650" s="17" t="s">
        <v>192</v>
      </c>
      <c r="C650" s="18">
        <v>0.2726397736127853</v>
      </c>
      <c r="D650" s="18">
        <v>0.21298057113537189</v>
      </c>
      <c r="E650" s="18">
        <v>0.3321605843033546</v>
      </c>
      <c r="F650" s="18">
        <v>0.29955625487050203</v>
      </c>
      <c r="G650" s="18">
        <v>0.25065030449593229</v>
      </c>
      <c r="H650" s="18">
        <v>0.24888837135139069</v>
      </c>
      <c r="I650" s="18">
        <v>0.26781655186848752</v>
      </c>
      <c r="K650" s="18">
        <v>0.24448360890853629</v>
      </c>
      <c r="L650" s="18">
        <v>0.30036909609501677</v>
      </c>
      <c r="N650" s="18">
        <v>0.23057640673289029</v>
      </c>
      <c r="O650" s="18">
        <v>0.337866827478221</v>
      </c>
      <c r="P650" s="18">
        <v>0.24682643530600909</v>
      </c>
      <c r="Q650" s="18">
        <v>0.30867227444445988</v>
      </c>
      <c r="R650" s="18">
        <v>0.26504642336946332</v>
      </c>
      <c r="S650" s="18">
        <v>0.24834036605340509</v>
      </c>
      <c r="T650" s="18">
        <v>0.2450730248288274</v>
      </c>
      <c r="U650" s="18">
        <v>0.25336939034411721</v>
      </c>
      <c r="V650" s="18">
        <v>0.33776313897557231</v>
      </c>
      <c r="W650" s="18">
        <v>0.27893960141356688</v>
      </c>
      <c r="X650" s="18">
        <v>0.22645791121195269</v>
      </c>
      <c r="Y650" s="18">
        <v>0.30038974782297179</v>
      </c>
      <c r="AA650" s="18">
        <v>0.29038945672366528</v>
      </c>
      <c r="AB650" s="18">
        <v>0.27633062105624212</v>
      </c>
      <c r="AC650" s="18">
        <v>0.27339532361002761</v>
      </c>
      <c r="AD650" s="18">
        <v>0.24851119438609789</v>
      </c>
      <c r="AF650" s="18">
        <v>7.2842406622822098E-2</v>
      </c>
      <c r="AG650" s="18">
        <v>0.26101305396805963</v>
      </c>
      <c r="AH650" s="18">
        <v>0.26364200087556022</v>
      </c>
      <c r="AI650" s="18">
        <v>0.2555767127308447</v>
      </c>
      <c r="AJ650" s="18">
        <v>0.31119491961548118</v>
      </c>
      <c r="AK650" s="18">
        <v>0.25491114764407591</v>
      </c>
      <c r="AL650" s="18">
        <v>0.25635422163552712</v>
      </c>
      <c r="AM650" s="18">
        <v>0.29852759702048792</v>
      </c>
      <c r="AN650" s="18">
        <v>0.1499708586493109</v>
      </c>
      <c r="AO650" s="18">
        <v>0.24556649485904239</v>
      </c>
      <c r="AP650" s="18">
        <v>0.27307415578193589</v>
      </c>
      <c r="AQ650" s="18">
        <v>0.36288294326419368</v>
      </c>
      <c r="AR650" s="18">
        <v>0.24094490801469581</v>
      </c>
      <c r="AS650" s="18">
        <v>0.43173693275558289</v>
      </c>
      <c r="AT650" s="18">
        <v>0.24971928718008959</v>
      </c>
      <c r="AU650" s="18">
        <v>0.38603076990559049</v>
      </c>
      <c r="AV650" s="18">
        <v>0.19763848029716799</v>
      </c>
      <c r="AX650" s="18">
        <v>0.2631949874927294</v>
      </c>
      <c r="AY650" s="18">
        <v>0.32568282454668229</v>
      </c>
      <c r="BA650" s="18">
        <v>0.30423965789649449</v>
      </c>
      <c r="BB650" s="18">
        <v>0.21401133294415409</v>
      </c>
      <c r="BD650" s="18">
        <v>0.29496646616984301</v>
      </c>
      <c r="BE650" s="18">
        <v>0.23469888309019871</v>
      </c>
      <c r="BF650" s="18">
        <v>0.2405917505023964</v>
      </c>
      <c r="BG650" s="18">
        <v>0.27604273113421968</v>
      </c>
      <c r="BH650" s="18">
        <v>0.30988351414708509</v>
      </c>
      <c r="BI650" s="18">
        <v>0.40834993519218088</v>
      </c>
      <c r="BJ650" s="18">
        <v>0.18938111082296791</v>
      </c>
      <c r="BL650" s="18">
        <v>0.29551629376973731</v>
      </c>
      <c r="BM650" s="18">
        <v>0.3114577338426896</v>
      </c>
      <c r="BN650" s="18">
        <v>0.2101332962360635</v>
      </c>
      <c r="BO650" s="18">
        <v>0.19048324762649041</v>
      </c>
      <c r="BP650" s="18">
        <v>0.31109476008397502</v>
      </c>
      <c r="BQ650" s="18">
        <v>0.2476010439184102</v>
      </c>
      <c r="BR650" s="18">
        <v>0.15401575528026629</v>
      </c>
      <c r="BS650" s="18">
        <v>0.2225678311767666</v>
      </c>
      <c r="BU650" s="18">
        <v>0.27926350641419218</v>
      </c>
      <c r="BV650" s="18">
        <v>0.30845931931936932</v>
      </c>
      <c r="BW650" s="18">
        <v>0.26446725739771959</v>
      </c>
      <c r="BX650" s="18">
        <v>0.20975291205916369</v>
      </c>
      <c r="BY650" s="18">
        <v>0.35222504746851158</v>
      </c>
      <c r="BZ650" s="18">
        <v>0.19344348697156591</v>
      </c>
      <c r="CA650" s="18">
        <v>0.19159804894812321</v>
      </c>
      <c r="CB650" s="18">
        <v>0.1340483976802592</v>
      </c>
      <c r="CC650" s="18">
        <v>0.21370977910756001</v>
      </c>
    </row>
    <row r="651" spans="2:81" x14ac:dyDescent="0.35">
      <c r="B651" s="17" t="s">
        <v>193</v>
      </c>
      <c r="C651" s="18">
        <v>0.44651720708373832</v>
      </c>
      <c r="D651" s="18">
        <v>0.37170062879514082</v>
      </c>
      <c r="E651" s="18">
        <v>0.38288640064920382</v>
      </c>
      <c r="F651" s="18">
        <v>0.41699074571788708</v>
      </c>
      <c r="G651" s="18">
        <v>0.48136983111152948</v>
      </c>
      <c r="H651" s="18">
        <v>0.50974794706302029</v>
      </c>
      <c r="I651" s="18">
        <v>0.48058954183994479</v>
      </c>
      <c r="K651" s="18">
        <v>0.45077034979572878</v>
      </c>
      <c r="L651" s="18">
        <v>0.44171801741082178</v>
      </c>
      <c r="N651" s="18">
        <v>0.57155609145544173</v>
      </c>
      <c r="O651" s="18">
        <v>0.41278210729297682</v>
      </c>
      <c r="P651" s="18">
        <v>0.44699888053765169</v>
      </c>
      <c r="Q651" s="18">
        <v>0.3314102320851719</v>
      </c>
      <c r="R651" s="18">
        <v>0.45189672864865649</v>
      </c>
      <c r="S651" s="18">
        <v>0.41064604797873222</v>
      </c>
      <c r="T651" s="18">
        <v>0.47313057121477248</v>
      </c>
      <c r="U651" s="18">
        <v>0.38457451751212768</v>
      </c>
      <c r="V651" s="18">
        <v>0.38349055051414432</v>
      </c>
      <c r="W651" s="18">
        <v>0.44673287873156148</v>
      </c>
      <c r="X651" s="18">
        <v>0.53456028330589855</v>
      </c>
      <c r="Y651" s="18">
        <v>0.46333983208642671</v>
      </c>
      <c r="AA651" s="18">
        <v>0.49599024608125653</v>
      </c>
      <c r="AB651" s="18">
        <v>0.46304925231653271</v>
      </c>
      <c r="AC651" s="18">
        <v>0.4198361139790347</v>
      </c>
      <c r="AD651" s="18">
        <v>0.40143749941507861</v>
      </c>
      <c r="AF651" s="18">
        <v>0.35045895269633692</v>
      </c>
      <c r="AG651" s="18">
        <v>0.3757038001231317</v>
      </c>
      <c r="AH651" s="18">
        <v>0.42987753552525482</v>
      </c>
      <c r="AI651" s="18">
        <v>0.35510640776705049</v>
      </c>
      <c r="AJ651" s="18">
        <v>0.33919921006433379</v>
      </c>
      <c r="AK651" s="18">
        <v>0.4842859447824816</v>
      </c>
      <c r="AL651" s="18">
        <v>0.4650360126526083</v>
      </c>
      <c r="AM651" s="18">
        <v>0.42436331503520253</v>
      </c>
      <c r="AN651" s="18">
        <v>0.55244556156550217</v>
      </c>
      <c r="AO651" s="18">
        <v>0.54550817354950321</v>
      </c>
      <c r="AP651" s="18">
        <v>0.45403436497375782</v>
      </c>
      <c r="AQ651" s="18">
        <v>0.39891059946939028</v>
      </c>
      <c r="AR651" s="18">
        <v>0.58144837355295875</v>
      </c>
      <c r="AS651" s="18">
        <v>0.35472832591644332</v>
      </c>
      <c r="AT651" s="18">
        <v>0.51554189680403528</v>
      </c>
      <c r="AU651" s="18">
        <v>0.4586527050680988</v>
      </c>
      <c r="AV651" s="18">
        <v>0.45941592942411208</v>
      </c>
      <c r="AX651" s="18">
        <v>0.45772996727347931</v>
      </c>
      <c r="AY651" s="18">
        <v>0.38972723172370249</v>
      </c>
      <c r="BA651" s="18">
        <v>0.44949200915811238</v>
      </c>
      <c r="BB651" s="18">
        <v>0.44099794614744858</v>
      </c>
      <c r="BD651" s="18">
        <v>0.39692392272019872</v>
      </c>
      <c r="BE651" s="18">
        <v>0.48839817696146343</v>
      </c>
      <c r="BF651" s="18">
        <v>0.46487044210615808</v>
      </c>
      <c r="BG651" s="18">
        <v>0.47843234327421869</v>
      </c>
      <c r="BH651" s="18">
        <v>0.45352182957669929</v>
      </c>
      <c r="BI651" s="18">
        <v>0.3614788601741068</v>
      </c>
      <c r="BJ651" s="18">
        <v>0.321711018976018</v>
      </c>
      <c r="BL651" s="18">
        <v>0.47883772299738497</v>
      </c>
      <c r="BM651" s="18">
        <v>0.4601288587597116</v>
      </c>
      <c r="BN651" s="18">
        <v>0.5331245574226654</v>
      </c>
      <c r="BO651" s="18">
        <v>0.4403907797959386</v>
      </c>
      <c r="BP651" s="18">
        <v>0.34463830586864591</v>
      </c>
      <c r="BQ651" s="18">
        <v>0.5869134741575448</v>
      </c>
      <c r="BR651" s="18">
        <v>0.35557165583207878</v>
      </c>
      <c r="BS651" s="18">
        <v>0.4275642950415085</v>
      </c>
      <c r="BU651" s="18">
        <v>0.51490904430901907</v>
      </c>
      <c r="BV651" s="18">
        <v>0.45382302716853418</v>
      </c>
      <c r="BW651" s="18">
        <v>0.49015185829365532</v>
      </c>
      <c r="BX651" s="18">
        <v>0.40634184124689432</v>
      </c>
      <c r="BY651" s="18">
        <v>0.38040515313342549</v>
      </c>
      <c r="BZ651" s="18">
        <v>0.4956387873808637</v>
      </c>
      <c r="CA651" s="18">
        <v>0.41884531525675589</v>
      </c>
      <c r="CB651" s="18">
        <v>0.47433057813243651</v>
      </c>
      <c r="CC651" s="18">
        <v>0.46046463494680379</v>
      </c>
    </row>
    <row r="652" spans="2:81" ht="29" x14ac:dyDescent="0.35">
      <c r="B652" s="17" t="s">
        <v>194</v>
      </c>
      <c r="C652" s="18">
        <v>0.21687975608300969</v>
      </c>
      <c r="D652" s="18">
        <v>0.25066745404152119</v>
      </c>
      <c r="E652" s="18">
        <v>0.1899300949692333</v>
      </c>
      <c r="F652" s="18">
        <v>0.19614183087188641</v>
      </c>
      <c r="G652" s="18">
        <v>0.24163225202713079</v>
      </c>
      <c r="H652" s="18">
        <v>0.2058692293102202</v>
      </c>
      <c r="I652" s="18">
        <v>0.22733048906710959</v>
      </c>
      <c r="K652" s="18">
        <v>0.23453742821072249</v>
      </c>
      <c r="L652" s="18">
        <v>0.20037757415567289</v>
      </c>
      <c r="N652" s="18">
        <v>0.1484805345139121</v>
      </c>
      <c r="O652" s="18">
        <v>0.23632064951769721</v>
      </c>
      <c r="P652" s="18">
        <v>0.2455600929470646</v>
      </c>
      <c r="Q652" s="18">
        <v>0.27417187830434858</v>
      </c>
      <c r="R652" s="18">
        <v>0.19652427231651731</v>
      </c>
      <c r="S652" s="18">
        <v>0.27561276752234593</v>
      </c>
      <c r="T652" s="18">
        <v>0.23893329177493311</v>
      </c>
      <c r="U652" s="18">
        <v>0.28038515741663228</v>
      </c>
      <c r="V652" s="18">
        <v>0.1951821038035936</v>
      </c>
      <c r="W652" s="18">
        <v>0.22477980209230411</v>
      </c>
      <c r="X652" s="18">
        <v>0.1889895455669249</v>
      </c>
      <c r="Y652" s="18">
        <v>0.1734350412689423</v>
      </c>
      <c r="AA652" s="18">
        <v>0.16899207126452659</v>
      </c>
      <c r="AB652" s="18">
        <v>0.20818541846352151</v>
      </c>
      <c r="AC652" s="18">
        <v>0.23614334435785131</v>
      </c>
      <c r="AD652" s="18">
        <v>0.26005400059994782</v>
      </c>
      <c r="AF652" s="18">
        <v>0.36112727858628491</v>
      </c>
      <c r="AG652" s="18">
        <v>0.27520939919937693</v>
      </c>
      <c r="AH652" s="18">
        <v>0.23275894780765011</v>
      </c>
      <c r="AI652" s="18">
        <v>0.32509954368621669</v>
      </c>
      <c r="AJ652" s="18">
        <v>0.254830751300268</v>
      </c>
      <c r="AK652" s="18">
        <v>0.18411743545475409</v>
      </c>
      <c r="AL652" s="18">
        <v>0.1706724574419789</v>
      </c>
      <c r="AM652" s="18">
        <v>0.24871942520576251</v>
      </c>
      <c r="AN652" s="18">
        <v>0.2406182010844993</v>
      </c>
      <c r="AO652" s="18">
        <v>0.19459435300136621</v>
      </c>
      <c r="AP652" s="18">
        <v>0.2288089532839542</v>
      </c>
      <c r="AQ652" s="18">
        <v>0.18504985997014989</v>
      </c>
      <c r="AR652" s="18">
        <v>0.12907532688558329</v>
      </c>
      <c r="AS652" s="18">
        <v>0.1904139248618934</v>
      </c>
      <c r="AT652" s="18">
        <v>0.16380696308340331</v>
      </c>
      <c r="AU652" s="18">
        <v>0.1151127219546605</v>
      </c>
      <c r="AV652" s="18">
        <v>0.28585210085866009</v>
      </c>
      <c r="AX652" s="18">
        <v>0.227229691625775</v>
      </c>
      <c r="AY652" s="18">
        <v>0.16106193818249129</v>
      </c>
      <c r="BA652" s="18">
        <v>0.19514922555341499</v>
      </c>
      <c r="BB652" s="18">
        <v>0.25719721764121622</v>
      </c>
      <c r="BD652" s="18">
        <v>0.2501486295497295</v>
      </c>
      <c r="BE652" s="18">
        <v>0.21798971505619841</v>
      </c>
      <c r="BF652" s="18">
        <v>0.22918882951950501</v>
      </c>
      <c r="BG652" s="18">
        <v>0.18952665895604559</v>
      </c>
      <c r="BH652" s="18">
        <v>0.17732578257231721</v>
      </c>
      <c r="BI652" s="18">
        <v>0.12977295848936871</v>
      </c>
      <c r="BJ652" s="18">
        <v>0.310712978206026</v>
      </c>
      <c r="BL652" s="18">
        <v>0.18835569216733189</v>
      </c>
      <c r="BM652" s="18">
        <v>0.18612473232807689</v>
      </c>
      <c r="BN652" s="18">
        <v>0.18799767049854491</v>
      </c>
      <c r="BO652" s="18">
        <v>0.27544845491383141</v>
      </c>
      <c r="BP652" s="18">
        <v>0.24058013726638511</v>
      </c>
      <c r="BQ652" s="18">
        <v>0.12129411981064479</v>
      </c>
      <c r="BR652" s="18">
        <v>0.32210923007115888</v>
      </c>
      <c r="BS652" s="18">
        <v>0.27300839180000258</v>
      </c>
      <c r="BU652" s="18">
        <v>0.1692144887046339</v>
      </c>
      <c r="BV652" s="18">
        <v>0.1873569636161157</v>
      </c>
      <c r="BW652" s="18">
        <v>0.2131995476759676</v>
      </c>
      <c r="BX652" s="18">
        <v>0.27786437415741272</v>
      </c>
      <c r="BY652" s="18">
        <v>0.2102502469801642</v>
      </c>
      <c r="BZ652" s="18">
        <v>0.15260690173949579</v>
      </c>
      <c r="CA652" s="18">
        <v>0.29407150690314943</v>
      </c>
      <c r="CB652" s="18">
        <v>0.30348426931953532</v>
      </c>
      <c r="CC652" s="18">
        <v>0.2469967537936533</v>
      </c>
    </row>
    <row r="653" spans="2:81" x14ac:dyDescent="0.35">
      <c r="B653" s="17" t="s">
        <v>195</v>
      </c>
      <c r="C653" s="18">
        <v>3.7738351057789173E-2</v>
      </c>
      <c r="D653" s="18">
        <v>0.1058468664250946</v>
      </c>
      <c r="E653" s="18">
        <v>6.7256941344083901E-2</v>
      </c>
      <c r="F653" s="18">
        <v>4.0566117843931028E-2</v>
      </c>
      <c r="G653" s="18">
        <v>1.733654199955981E-2</v>
      </c>
      <c r="H653" s="18">
        <v>1.693746043563395E-2</v>
      </c>
      <c r="I653" s="18">
        <v>1.182875441718579E-2</v>
      </c>
      <c r="K653" s="18">
        <v>4.763144885406935E-2</v>
      </c>
      <c r="L653" s="18">
        <v>2.8655053951917971E-2</v>
      </c>
      <c r="N653" s="18">
        <v>1.810511369857274E-2</v>
      </c>
      <c r="O653" s="18">
        <v>1.3030415711105039E-2</v>
      </c>
      <c r="P653" s="18">
        <v>2.9187530575531209E-2</v>
      </c>
      <c r="Q653" s="18">
        <v>3.5520595468108762E-2</v>
      </c>
      <c r="R653" s="18">
        <v>6.2718486064496315E-2</v>
      </c>
      <c r="S653" s="18">
        <v>4.273702583635193E-2</v>
      </c>
      <c r="T653" s="18">
        <v>1.4910396996958871E-2</v>
      </c>
      <c r="U653" s="18">
        <v>5.8026606555528819E-2</v>
      </c>
      <c r="V653" s="18">
        <v>4.3488741838890628E-2</v>
      </c>
      <c r="W653" s="18">
        <v>2.4445429315915129E-2</v>
      </c>
      <c r="X653" s="18">
        <v>3.7360586534821577E-2</v>
      </c>
      <c r="Y653" s="18">
        <v>4.4303608367120821E-2</v>
      </c>
      <c r="AA653" s="18">
        <v>2.7982813496828941E-2</v>
      </c>
      <c r="AB653" s="18">
        <v>3.7639611328789797E-2</v>
      </c>
      <c r="AC653" s="18">
        <v>3.2955594067178233E-2</v>
      </c>
      <c r="AD653" s="18">
        <v>5.1419475196008313E-2</v>
      </c>
      <c r="AF653" s="18">
        <v>0.1049921639501654</v>
      </c>
      <c r="AG653" s="18">
        <v>5.0286812066075437E-2</v>
      </c>
      <c r="AH653" s="18">
        <v>4.9792584308906117E-2</v>
      </c>
      <c r="AI653" s="18">
        <v>3.1035441323441871E-2</v>
      </c>
      <c r="AJ653" s="18">
        <v>5.0391033538113257E-2</v>
      </c>
      <c r="AK653" s="18">
        <v>4.2105350840677208E-2</v>
      </c>
      <c r="AL653" s="18">
        <v>7.4471204597054322E-2</v>
      </c>
      <c r="AM653" s="18">
        <v>1.3924152219816979E-2</v>
      </c>
      <c r="AN653" s="18">
        <v>2.8622126569092549E-2</v>
      </c>
      <c r="AO653" s="18">
        <v>1.433097859008842E-2</v>
      </c>
      <c r="AP653" s="18">
        <v>2.866597249218435E-2</v>
      </c>
      <c r="AQ653" s="18">
        <v>2.0859032134548872E-2</v>
      </c>
      <c r="AR653" s="18">
        <v>4.8531391546761997E-2</v>
      </c>
      <c r="AS653" s="18">
        <v>0</v>
      </c>
      <c r="AT653" s="18">
        <v>4.93546296940243E-2</v>
      </c>
      <c r="AU653" s="18">
        <v>3.181869762859476E-2</v>
      </c>
      <c r="AV653" s="18">
        <v>1.5357015149277811E-2</v>
      </c>
      <c r="AX653" s="18">
        <v>3.1681921457237562E-2</v>
      </c>
      <c r="AY653" s="18">
        <v>6.9274509705554418E-2</v>
      </c>
      <c r="BA653" s="18">
        <v>2.6390778091109419E-2</v>
      </c>
      <c r="BB653" s="18">
        <v>5.8791925255620207E-2</v>
      </c>
      <c r="BD653" s="18">
        <v>3.7846000816679333E-2</v>
      </c>
      <c r="BE653" s="18">
        <v>3.728293395976548E-2</v>
      </c>
      <c r="BF653" s="18">
        <v>3.8104679565920847E-2</v>
      </c>
      <c r="BG653" s="18">
        <v>4.4673473998979321E-2</v>
      </c>
      <c r="BH653" s="18">
        <v>1.9307860465815799E-2</v>
      </c>
      <c r="BI653" s="18">
        <v>1.981372733306809E-2</v>
      </c>
      <c r="BJ653" s="18">
        <v>7.4233879442546807E-2</v>
      </c>
      <c r="BL653" s="18">
        <v>2.331647199531774E-2</v>
      </c>
      <c r="BM653" s="18">
        <v>2.7948041348543499E-2</v>
      </c>
      <c r="BN653" s="18">
        <v>3.3374779282599951E-2</v>
      </c>
      <c r="BO653" s="18">
        <v>7.6043932388462868E-2</v>
      </c>
      <c r="BP653" s="18">
        <v>6.0434712646877192E-2</v>
      </c>
      <c r="BQ653" s="18">
        <v>0</v>
      </c>
      <c r="BR653" s="18">
        <v>5.2983187678965447E-2</v>
      </c>
      <c r="BS653" s="18">
        <v>4.5637645624631622E-2</v>
      </c>
      <c r="BU653" s="18">
        <v>2.792099514825757E-2</v>
      </c>
      <c r="BV653" s="18">
        <v>3.1613717930606307E-2</v>
      </c>
      <c r="BW653" s="18">
        <v>8.0123098670657512E-3</v>
      </c>
      <c r="BX653" s="18">
        <v>9.8796742796421255E-2</v>
      </c>
      <c r="BY653" s="18">
        <v>3.3444340646353793E-2</v>
      </c>
      <c r="BZ653" s="18">
        <v>7.7344081248840471E-2</v>
      </c>
      <c r="CA653" s="18">
        <v>4.8870526279669507E-2</v>
      </c>
      <c r="CB653" s="18">
        <v>2.537503496890265E-2</v>
      </c>
      <c r="CC653" s="18">
        <v>4.4606908101999479E-2</v>
      </c>
    </row>
    <row r="654" spans="2:81" x14ac:dyDescent="0.35">
      <c r="B654" s="17" t="s">
        <v>196</v>
      </c>
      <c r="C654" s="18">
        <v>1.36008382756919E-2</v>
      </c>
      <c r="D654" s="18">
        <v>4.3382334914847637E-2</v>
      </c>
      <c r="E654" s="18">
        <v>2.1895492858569399E-2</v>
      </c>
      <c r="F654" s="18">
        <v>1.8427514832367591E-2</v>
      </c>
      <c r="G654" s="18">
        <v>2.873920815655765E-3</v>
      </c>
      <c r="H654" s="18">
        <v>3.5955327596612651E-3</v>
      </c>
      <c r="I654" s="18">
        <v>4.7822564019436636E-3</v>
      </c>
      <c r="K654" s="18">
        <v>1.1515957808718089E-2</v>
      </c>
      <c r="L654" s="18">
        <v>1.5621562911750949E-2</v>
      </c>
      <c r="N654" s="18">
        <v>2.3607149949168078E-2</v>
      </c>
      <c r="O654" s="18">
        <v>0</v>
      </c>
      <c r="P654" s="18">
        <v>3.1427060633743377E-2</v>
      </c>
      <c r="Q654" s="18">
        <v>2.6314431126898939E-2</v>
      </c>
      <c r="R654" s="18">
        <v>1.916474935115503E-2</v>
      </c>
      <c r="S654" s="18">
        <v>1.6298398551991389E-2</v>
      </c>
      <c r="T654" s="18">
        <v>7.0702695145637264E-3</v>
      </c>
      <c r="U654" s="18">
        <v>1.363699054109164E-2</v>
      </c>
      <c r="V654" s="18">
        <v>2.1904644652870609E-2</v>
      </c>
      <c r="W654" s="18">
        <v>0</v>
      </c>
      <c r="X654" s="18">
        <v>6.2504251000515031E-3</v>
      </c>
      <c r="Y654" s="18">
        <v>5.9643544201417129E-3</v>
      </c>
      <c r="AA654" s="18">
        <v>9.2089816612210603E-3</v>
      </c>
      <c r="AB654" s="18">
        <v>3.4731371833722751E-3</v>
      </c>
      <c r="AC654" s="18">
        <v>2.220170931770361E-2</v>
      </c>
      <c r="AD654" s="18">
        <v>2.1412292691176171E-2</v>
      </c>
      <c r="AF654" s="18">
        <v>3.2409122514649218E-2</v>
      </c>
      <c r="AG654" s="18">
        <v>1.8496461401774921E-2</v>
      </c>
      <c r="AH654" s="18">
        <v>1.7015198243391112E-2</v>
      </c>
      <c r="AI654" s="18">
        <v>6.4471134848074381E-3</v>
      </c>
      <c r="AJ654" s="18">
        <v>3.8918376735565939E-2</v>
      </c>
      <c r="AK654" s="18">
        <v>4.3679823098182963E-3</v>
      </c>
      <c r="AL654" s="18">
        <v>2.2673211024218261E-2</v>
      </c>
      <c r="AM654" s="18">
        <v>6.9607583655374328E-3</v>
      </c>
      <c r="AN654" s="18">
        <v>2.8343252131594939E-2</v>
      </c>
      <c r="AO654" s="18">
        <v>0</v>
      </c>
      <c r="AP654" s="18">
        <v>4.1312034382274482E-3</v>
      </c>
      <c r="AQ654" s="18">
        <v>1.8813977684892839E-2</v>
      </c>
      <c r="AR654" s="18">
        <v>0</v>
      </c>
      <c r="AS654" s="18">
        <v>2.3120816466080388E-2</v>
      </c>
      <c r="AT654" s="18">
        <v>2.1577223238447359E-2</v>
      </c>
      <c r="AU654" s="18">
        <v>0</v>
      </c>
      <c r="AV654" s="18">
        <v>1.272856084232374E-2</v>
      </c>
      <c r="AX654" s="18">
        <v>9.7674393332971357E-3</v>
      </c>
      <c r="AY654" s="18">
        <v>3.0069221369129359E-2</v>
      </c>
      <c r="BA654" s="18">
        <v>1.2889594863409241E-2</v>
      </c>
      <c r="BB654" s="18">
        <v>1.4920434633184451E-2</v>
      </c>
      <c r="BD654" s="18">
        <v>1.168354194434539E-2</v>
      </c>
      <c r="BE654" s="18">
        <v>1.083072701541125E-2</v>
      </c>
      <c r="BF654" s="18">
        <v>1.26809526084917E-2</v>
      </c>
      <c r="BG654" s="18">
        <v>6.2210005132236944E-3</v>
      </c>
      <c r="BH654" s="18">
        <v>2.7104227275819851E-2</v>
      </c>
      <c r="BI654" s="18">
        <v>1.823261361827096E-2</v>
      </c>
      <c r="BJ654" s="18">
        <v>4.4824379622345693E-2</v>
      </c>
      <c r="BL654" s="18">
        <v>5.0500996329346714E-3</v>
      </c>
      <c r="BM654" s="18">
        <v>1.0894194817948301E-2</v>
      </c>
      <c r="BN654" s="18">
        <v>1.9290821050747569E-2</v>
      </c>
      <c r="BO654" s="18">
        <v>1.7633585275276819E-2</v>
      </c>
      <c r="BP654" s="18">
        <v>2.60457431708369E-2</v>
      </c>
      <c r="BQ654" s="18">
        <v>4.4191362113400363E-2</v>
      </c>
      <c r="BR654" s="18">
        <v>1.5765145553389211E-2</v>
      </c>
      <c r="BS654" s="18">
        <v>1.0337560666222311E-2</v>
      </c>
      <c r="BU654" s="18">
        <v>5.2194039157939512E-3</v>
      </c>
      <c r="BV654" s="18">
        <v>1.425923946087842E-2</v>
      </c>
      <c r="BW654" s="18">
        <v>5.9767759725356823E-3</v>
      </c>
      <c r="BX654" s="18">
        <v>0</v>
      </c>
      <c r="BY654" s="18">
        <v>1.613964366052233E-2</v>
      </c>
      <c r="BZ654" s="18">
        <v>6.2137204181744718E-2</v>
      </c>
      <c r="CA654" s="18">
        <v>1.244915882098468E-2</v>
      </c>
      <c r="CB654" s="18">
        <v>5.8838339860739931E-3</v>
      </c>
      <c r="CC654" s="18">
        <v>3.4221924049983372E-2</v>
      </c>
    </row>
    <row r="655" spans="2:81" x14ac:dyDescent="0.35">
      <c r="B655" s="17" t="s">
        <v>151</v>
      </c>
      <c r="C655" s="18">
        <v>1.2624073886985511E-2</v>
      </c>
      <c r="D655" s="18">
        <v>1.5422144688023739E-2</v>
      </c>
      <c r="E655" s="18">
        <v>5.8704858755551457E-3</v>
      </c>
      <c r="F655" s="18">
        <v>2.8317535863425732E-2</v>
      </c>
      <c r="G655" s="18">
        <v>6.1371495501919308E-3</v>
      </c>
      <c r="H655" s="18">
        <v>1.4961459080073529E-2</v>
      </c>
      <c r="I655" s="18">
        <v>7.6524064053286409E-3</v>
      </c>
      <c r="K655" s="18">
        <v>1.106120642222487E-2</v>
      </c>
      <c r="L655" s="18">
        <v>1.3258695474819631E-2</v>
      </c>
      <c r="N655" s="18">
        <v>7.6747036500148637E-3</v>
      </c>
      <c r="O655" s="18">
        <v>0</v>
      </c>
      <c r="P655" s="18">
        <v>0</v>
      </c>
      <c r="Q655" s="18">
        <v>2.3910588571012151E-2</v>
      </c>
      <c r="R655" s="18">
        <v>4.6493402497116403E-3</v>
      </c>
      <c r="S655" s="18">
        <v>6.3653940571733918E-3</v>
      </c>
      <c r="T655" s="18">
        <v>2.0882445669944572E-2</v>
      </c>
      <c r="U655" s="18">
        <v>1.00073376305021E-2</v>
      </c>
      <c r="V655" s="18">
        <v>1.8170820214928701E-2</v>
      </c>
      <c r="W655" s="18">
        <v>2.5102288446652389E-2</v>
      </c>
      <c r="X655" s="18">
        <v>6.3812482803507114E-3</v>
      </c>
      <c r="Y655" s="18">
        <v>1.256741603439661E-2</v>
      </c>
      <c r="AA655" s="18">
        <v>7.4364307725015644E-3</v>
      </c>
      <c r="AB655" s="18">
        <v>1.1321959651541671E-2</v>
      </c>
      <c r="AC655" s="18">
        <v>1.546791466820455E-2</v>
      </c>
      <c r="AD655" s="18">
        <v>1.7165537711691249E-2</v>
      </c>
      <c r="AF655" s="18">
        <v>7.8170075629741431E-2</v>
      </c>
      <c r="AG655" s="18">
        <v>1.9290473241581521E-2</v>
      </c>
      <c r="AH655" s="18">
        <v>6.9137332392378544E-3</v>
      </c>
      <c r="AI655" s="18">
        <v>2.6734781007638701E-2</v>
      </c>
      <c r="AJ655" s="18">
        <v>5.4657087462378221E-3</v>
      </c>
      <c r="AK655" s="18">
        <v>3.02121389681928E-2</v>
      </c>
      <c r="AL655" s="18">
        <v>1.07928926486133E-2</v>
      </c>
      <c r="AM655" s="18">
        <v>7.5047521531928793E-3</v>
      </c>
      <c r="AN655" s="18">
        <v>0</v>
      </c>
      <c r="AO655" s="18">
        <v>0</v>
      </c>
      <c r="AP655" s="18">
        <v>1.128535002994038E-2</v>
      </c>
      <c r="AQ655" s="18">
        <v>1.3483587476824399E-2</v>
      </c>
      <c r="AR655" s="18">
        <v>0</v>
      </c>
      <c r="AS655" s="18">
        <v>0</v>
      </c>
      <c r="AT655" s="18">
        <v>0</v>
      </c>
      <c r="AU655" s="18">
        <v>8.385105443055544E-3</v>
      </c>
      <c r="AV655" s="18">
        <v>2.900791342845838E-2</v>
      </c>
      <c r="AX655" s="18">
        <v>1.039599281748165E-2</v>
      </c>
      <c r="AY655" s="18">
        <v>2.41842744724402E-2</v>
      </c>
      <c r="BA655" s="18">
        <v>1.1838734437459459E-2</v>
      </c>
      <c r="BB655" s="18">
        <v>1.4081143378376361E-2</v>
      </c>
      <c r="BD655" s="18">
        <v>8.4314387992041086E-3</v>
      </c>
      <c r="BE655" s="18">
        <v>1.079956391696283E-2</v>
      </c>
      <c r="BF655" s="18">
        <v>1.456334569752785E-2</v>
      </c>
      <c r="BG655" s="18">
        <v>5.1037921233128567E-3</v>
      </c>
      <c r="BH655" s="18">
        <v>1.2856785962262821E-2</v>
      </c>
      <c r="BI655" s="18">
        <v>6.2351905193004493E-2</v>
      </c>
      <c r="BJ655" s="18">
        <v>5.9136632930095599E-2</v>
      </c>
      <c r="BL655" s="18">
        <v>8.9237194372932226E-3</v>
      </c>
      <c r="BM655" s="18">
        <v>3.4464389030300952E-3</v>
      </c>
      <c r="BN655" s="18">
        <v>1.6078875509378431E-2</v>
      </c>
      <c r="BO655" s="18">
        <v>0</v>
      </c>
      <c r="BP655" s="18">
        <v>1.7206340963280029E-2</v>
      </c>
      <c r="BQ655" s="18">
        <v>0</v>
      </c>
      <c r="BR655" s="18">
        <v>9.9555025584141241E-2</v>
      </c>
      <c r="BS655" s="18">
        <v>2.0884275690868408E-2</v>
      </c>
      <c r="BU655" s="18">
        <v>3.4725615081032972E-3</v>
      </c>
      <c r="BV655" s="18">
        <v>4.4877325044962524E-3</v>
      </c>
      <c r="BW655" s="18">
        <v>1.819225079305593E-2</v>
      </c>
      <c r="BX655" s="18">
        <v>7.2441297401081321E-3</v>
      </c>
      <c r="BY655" s="18">
        <v>7.5355681110224979E-3</v>
      </c>
      <c r="BZ655" s="18">
        <v>1.882953847748943E-2</v>
      </c>
      <c r="CA655" s="18">
        <v>3.4165443791317189E-2</v>
      </c>
      <c r="CB655" s="18">
        <v>5.6877885912792372E-2</v>
      </c>
      <c r="CC655" s="18">
        <v>0</v>
      </c>
    </row>
    <row r="657" spans="2:81" ht="101.5" x14ac:dyDescent="0.35">
      <c r="B657" s="14" t="s">
        <v>203</v>
      </c>
    </row>
    <row r="658" spans="2:81" x14ac:dyDescent="0.35">
      <c r="B658" s="15" t="s">
        <v>17</v>
      </c>
    </row>
    <row r="659" spans="2:81" x14ac:dyDescent="0.35">
      <c r="B659" s="11" t="s">
        <v>95</v>
      </c>
      <c r="C659" s="16">
        <v>1906</v>
      </c>
      <c r="D659" s="16">
        <v>245</v>
      </c>
      <c r="E659" s="16">
        <v>322</v>
      </c>
      <c r="F659" s="16">
        <v>330</v>
      </c>
      <c r="G659" s="16">
        <v>336</v>
      </c>
      <c r="H659" s="16">
        <v>276</v>
      </c>
      <c r="I659" s="16">
        <v>397</v>
      </c>
      <c r="K659" s="16">
        <v>942</v>
      </c>
      <c r="L659" s="16">
        <v>959</v>
      </c>
      <c r="N659" s="16">
        <v>158</v>
      </c>
      <c r="O659" s="16">
        <v>63</v>
      </c>
      <c r="P659" s="16">
        <v>96</v>
      </c>
      <c r="Q659" s="16">
        <v>78</v>
      </c>
      <c r="R659" s="16">
        <v>211</v>
      </c>
      <c r="S659" s="16">
        <v>156</v>
      </c>
      <c r="T659" s="16">
        <v>138</v>
      </c>
      <c r="U659" s="16">
        <v>178</v>
      </c>
      <c r="V659" s="16">
        <v>270</v>
      </c>
      <c r="W659" s="16">
        <v>232</v>
      </c>
      <c r="X659" s="16">
        <v>160</v>
      </c>
      <c r="Y659" s="16">
        <v>166</v>
      </c>
      <c r="AA659" s="16">
        <v>527</v>
      </c>
      <c r="AB659" s="16">
        <v>481</v>
      </c>
      <c r="AC659" s="16">
        <v>429</v>
      </c>
      <c r="AD659" s="16">
        <v>463</v>
      </c>
      <c r="AF659" s="16">
        <v>27</v>
      </c>
      <c r="AG659" s="16">
        <v>98</v>
      </c>
      <c r="AH659" s="16">
        <v>113</v>
      </c>
      <c r="AI659" s="16">
        <v>112</v>
      </c>
      <c r="AJ659" s="16">
        <v>174</v>
      </c>
      <c r="AK659" s="16">
        <v>207</v>
      </c>
      <c r="AL659" s="16">
        <v>170</v>
      </c>
      <c r="AM659" s="16">
        <v>133</v>
      </c>
      <c r="AN659" s="16">
        <v>100</v>
      </c>
      <c r="AO659" s="16">
        <v>131</v>
      </c>
      <c r="AP659" s="16">
        <v>193</v>
      </c>
      <c r="AQ659" s="16">
        <v>93</v>
      </c>
      <c r="AR659" s="16">
        <v>79</v>
      </c>
      <c r="AS659" s="16">
        <v>47</v>
      </c>
      <c r="AT659" s="16">
        <v>48</v>
      </c>
      <c r="AU659" s="16">
        <v>122</v>
      </c>
      <c r="AV659" s="16">
        <v>59</v>
      </c>
      <c r="AX659" s="16">
        <v>1557</v>
      </c>
      <c r="AY659" s="16">
        <v>338</v>
      </c>
      <c r="BA659" s="16">
        <v>1221</v>
      </c>
      <c r="BB659" s="16">
        <v>685</v>
      </c>
      <c r="BD659" s="16">
        <v>474</v>
      </c>
      <c r="BE659" s="16">
        <v>416</v>
      </c>
      <c r="BF659" s="16">
        <v>224</v>
      </c>
      <c r="BG659" s="16">
        <v>439</v>
      </c>
      <c r="BH659" s="16">
        <v>242</v>
      </c>
      <c r="BI659" s="16">
        <v>51</v>
      </c>
      <c r="BJ659" s="16">
        <v>60</v>
      </c>
      <c r="BL659" s="16">
        <v>334</v>
      </c>
      <c r="BM659" s="16">
        <v>619</v>
      </c>
      <c r="BN659" s="16">
        <v>136</v>
      </c>
      <c r="BO659" s="16">
        <v>105</v>
      </c>
      <c r="BP659" s="16">
        <v>257</v>
      </c>
      <c r="BQ659" s="16">
        <v>42</v>
      </c>
      <c r="BR659" s="16">
        <v>49</v>
      </c>
      <c r="BS659" s="16">
        <v>364</v>
      </c>
      <c r="BU659" s="16">
        <v>279</v>
      </c>
      <c r="BV659" s="16">
        <v>479</v>
      </c>
      <c r="BW659" s="16">
        <v>122</v>
      </c>
      <c r="BX659" s="16">
        <v>151</v>
      </c>
      <c r="BY659" s="16">
        <v>421</v>
      </c>
      <c r="BZ659" s="16">
        <v>64</v>
      </c>
      <c r="CA659" s="16">
        <v>123</v>
      </c>
      <c r="CB659" s="16">
        <v>156</v>
      </c>
      <c r="CC659" s="16">
        <v>111</v>
      </c>
    </row>
    <row r="660" spans="2:81" x14ac:dyDescent="0.35">
      <c r="B660" s="12" t="s">
        <v>96</v>
      </c>
      <c r="C660" s="16">
        <v>1910</v>
      </c>
      <c r="D660" s="16">
        <v>202</v>
      </c>
      <c r="E660" s="16">
        <v>325</v>
      </c>
      <c r="F660" s="16">
        <v>324</v>
      </c>
      <c r="G660" s="16">
        <v>294</v>
      </c>
      <c r="H660" s="16">
        <v>309</v>
      </c>
      <c r="I660" s="16">
        <v>457</v>
      </c>
      <c r="K660" s="16">
        <v>921</v>
      </c>
      <c r="L660" s="16">
        <v>983</v>
      </c>
      <c r="N660" s="16">
        <v>157</v>
      </c>
      <c r="O660" s="16">
        <v>52</v>
      </c>
      <c r="P660" s="16">
        <v>89</v>
      </c>
      <c r="Q660" s="16">
        <v>77</v>
      </c>
      <c r="R660" s="16">
        <v>212</v>
      </c>
      <c r="S660" s="16">
        <v>155</v>
      </c>
      <c r="T660" s="16">
        <v>140</v>
      </c>
      <c r="U660" s="16">
        <v>167</v>
      </c>
      <c r="V660" s="16">
        <v>248</v>
      </c>
      <c r="W660" s="16">
        <v>264</v>
      </c>
      <c r="X660" s="16">
        <v>165</v>
      </c>
      <c r="Y660" s="16">
        <v>180</v>
      </c>
      <c r="AA660" s="16">
        <v>514</v>
      </c>
      <c r="AB660" s="16">
        <v>496</v>
      </c>
      <c r="AC660" s="16">
        <v>419</v>
      </c>
      <c r="AD660" s="16">
        <v>477</v>
      </c>
      <c r="AF660" s="16">
        <v>25</v>
      </c>
      <c r="AG660" s="16">
        <v>96</v>
      </c>
      <c r="AH660" s="16">
        <v>115</v>
      </c>
      <c r="AI660" s="16">
        <v>117</v>
      </c>
      <c r="AJ660" s="16">
        <v>175</v>
      </c>
      <c r="AK660" s="16">
        <v>213</v>
      </c>
      <c r="AL660" s="16">
        <v>169</v>
      </c>
      <c r="AM660" s="16">
        <v>134</v>
      </c>
      <c r="AN660" s="16">
        <v>99</v>
      </c>
      <c r="AO660" s="16">
        <v>131</v>
      </c>
      <c r="AP660" s="16">
        <v>193</v>
      </c>
      <c r="AQ660" s="16">
        <v>94</v>
      </c>
      <c r="AR660" s="16">
        <v>79</v>
      </c>
      <c r="AS660" s="16">
        <v>46</v>
      </c>
      <c r="AT660" s="16">
        <v>46</v>
      </c>
      <c r="AU660" s="16">
        <v>118</v>
      </c>
      <c r="AV660" s="16">
        <v>59</v>
      </c>
      <c r="AX660" s="16">
        <v>1583</v>
      </c>
      <c r="AY660" s="16">
        <v>316</v>
      </c>
      <c r="BA660" s="16">
        <v>1241</v>
      </c>
      <c r="BB660" s="16">
        <v>669</v>
      </c>
      <c r="BD660" s="16">
        <v>490</v>
      </c>
      <c r="BE660" s="16">
        <v>410</v>
      </c>
      <c r="BF660" s="16">
        <v>226</v>
      </c>
      <c r="BG660" s="16">
        <v>430</v>
      </c>
      <c r="BH660" s="16">
        <v>237</v>
      </c>
      <c r="BI660" s="16">
        <v>51</v>
      </c>
      <c r="BJ660" s="16">
        <v>65</v>
      </c>
      <c r="BL660" s="16">
        <v>349</v>
      </c>
      <c r="BM660" s="16">
        <v>614</v>
      </c>
      <c r="BN660" s="16">
        <v>143</v>
      </c>
      <c r="BO660" s="16">
        <v>101</v>
      </c>
      <c r="BP660" s="16">
        <v>257</v>
      </c>
      <c r="BQ660" s="16">
        <v>42</v>
      </c>
      <c r="BR660" s="16">
        <v>47</v>
      </c>
      <c r="BS660" s="16">
        <v>356</v>
      </c>
      <c r="BU660" s="16">
        <v>288</v>
      </c>
      <c r="BV660" s="16">
        <v>472</v>
      </c>
      <c r="BW660" s="16">
        <v>126</v>
      </c>
      <c r="BX660" s="16">
        <v>142</v>
      </c>
      <c r="BY660" s="16">
        <v>432</v>
      </c>
      <c r="BZ660" s="16">
        <v>64</v>
      </c>
      <c r="CA660" s="16">
        <v>123</v>
      </c>
      <c r="CB660" s="16">
        <v>159</v>
      </c>
      <c r="CC660" s="16">
        <v>106</v>
      </c>
    </row>
    <row r="661" spans="2:81" x14ac:dyDescent="0.35">
      <c r="B661" s="17" t="s">
        <v>192</v>
      </c>
      <c r="C661" s="18">
        <v>0.20813384856581069</v>
      </c>
      <c r="D661" s="18">
        <v>0.17940830779550701</v>
      </c>
      <c r="E661" s="18">
        <v>0.23693770718449331</v>
      </c>
      <c r="F661" s="18">
        <v>0.24713401900995979</v>
      </c>
      <c r="G661" s="18">
        <v>0.20934874969646569</v>
      </c>
      <c r="H661" s="18">
        <v>0.211503681142824</v>
      </c>
      <c r="I661" s="18">
        <v>0.16963440865011251</v>
      </c>
      <c r="K661" s="18">
        <v>0.18585330112829071</v>
      </c>
      <c r="L661" s="18">
        <v>0.2279909942356457</v>
      </c>
      <c r="N661" s="18">
        <v>0.17147976958676869</v>
      </c>
      <c r="O661" s="18">
        <v>0.22829345784178659</v>
      </c>
      <c r="P661" s="18">
        <v>0.22141970061885799</v>
      </c>
      <c r="Q661" s="18">
        <v>0.25552462704064882</v>
      </c>
      <c r="R661" s="18">
        <v>0.21276006563459149</v>
      </c>
      <c r="S661" s="18">
        <v>0.21521115326455209</v>
      </c>
      <c r="T661" s="18">
        <v>0.24207455840722031</v>
      </c>
      <c r="U661" s="18">
        <v>0.1871912510276118</v>
      </c>
      <c r="V661" s="18">
        <v>0.19481095123695369</v>
      </c>
      <c r="W661" s="18">
        <v>0.18509303618102571</v>
      </c>
      <c r="X661" s="18">
        <v>0.20856901832825819</v>
      </c>
      <c r="Y661" s="18">
        <v>0.2406779931507233</v>
      </c>
      <c r="AA661" s="18">
        <v>0.23381705145722539</v>
      </c>
      <c r="AB661" s="18">
        <v>0.21093242930738459</v>
      </c>
      <c r="AC661" s="18">
        <v>0.20709498279744101</v>
      </c>
      <c r="AD661" s="18">
        <v>0.17605197022495819</v>
      </c>
      <c r="AF661" s="18">
        <v>0.1608599085817721</v>
      </c>
      <c r="AG661" s="18">
        <v>0.23193980823823271</v>
      </c>
      <c r="AH661" s="18">
        <v>0.23984212015877029</v>
      </c>
      <c r="AI661" s="18">
        <v>0.15149453994643231</v>
      </c>
      <c r="AJ661" s="18">
        <v>0.17294377455930271</v>
      </c>
      <c r="AK661" s="18">
        <v>0.16847384292850209</v>
      </c>
      <c r="AL661" s="18">
        <v>0.18392559829459601</v>
      </c>
      <c r="AM661" s="18">
        <v>0.2105105108625499</v>
      </c>
      <c r="AN661" s="18">
        <v>0.14507162499584469</v>
      </c>
      <c r="AO661" s="18">
        <v>0.26906279461408222</v>
      </c>
      <c r="AP661" s="18">
        <v>0.18780757040317719</v>
      </c>
      <c r="AQ661" s="18">
        <v>0.25849640983303651</v>
      </c>
      <c r="AR661" s="18">
        <v>0.26220732884227499</v>
      </c>
      <c r="AS661" s="18">
        <v>0.21327276333795639</v>
      </c>
      <c r="AT661" s="18">
        <v>0.33310610967115029</v>
      </c>
      <c r="AU661" s="18">
        <v>0.27979865039650381</v>
      </c>
      <c r="AV661" s="18">
        <v>0.19143378583256221</v>
      </c>
      <c r="AX661" s="18">
        <v>0.20727617703726009</v>
      </c>
      <c r="AY661" s="18">
        <v>0.21928856331379751</v>
      </c>
      <c r="BA661" s="18">
        <v>0.21696604944900519</v>
      </c>
      <c r="BB661" s="18">
        <v>0.19174713775368429</v>
      </c>
      <c r="BD661" s="18">
        <v>0.19100125386769959</v>
      </c>
      <c r="BE661" s="18">
        <v>0.19335880288774579</v>
      </c>
      <c r="BF661" s="18">
        <v>0.19389339051399049</v>
      </c>
      <c r="BG661" s="18">
        <v>0.2249662036119108</v>
      </c>
      <c r="BH661" s="18">
        <v>0.26981984612564858</v>
      </c>
      <c r="BI661" s="18">
        <v>0.23605294030494961</v>
      </c>
      <c r="BJ661" s="18">
        <v>0.1209324918979108</v>
      </c>
      <c r="BL661" s="18">
        <v>0.2226355942602867</v>
      </c>
      <c r="BM661" s="18">
        <v>0.24216674903056809</v>
      </c>
      <c r="BN661" s="18">
        <v>0.24905772339271751</v>
      </c>
      <c r="BO661" s="18">
        <v>0.24031649273592851</v>
      </c>
      <c r="BP661" s="18">
        <v>0.15435939773146351</v>
      </c>
      <c r="BQ661" s="18">
        <v>0.15717686079102</v>
      </c>
      <c r="BR661" s="18">
        <v>0.12883556315739009</v>
      </c>
      <c r="BS661" s="18">
        <v>0.1650130793954861</v>
      </c>
      <c r="BU661" s="18">
        <v>0.21578866115795051</v>
      </c>
      <c r="BV661" s="18">
        <v>0.2418021057127076</v>
      </c>
      <c r="BW661" s="18">
        <v>0.22887071848911089</v>
      </c>
      <c r="BX661" s="18">
        <v>0.26933122265221238</v>
      </c>
      <c r="BY661" s="18">
        <v>0.20265582402114399</v>
      </c>
      <c r="BZ661" s="18">
        <v>0.16662260087454231</v>
      </c>
      <c r="CA661" s="18">
        <v>0.12142387982839491</v>
      </c>
      <c r="CB661" s="18">
        <v>0.1021617226503912</v>
      </c>
      <c r="CC661" s="18">
        <v>0.23722094710560579</v>
      </c>
    </row>
    <row r="662" spans="2:81" x14ac:dyDescent="0.35">
      <c r="B662" s="17" t="s">
        <v>193</v>
      </c>
      <c r="C662" s="18">
        <v>0.44432814716282032</v>
      </c>
      <c r="D662" s="18">
        <v>0.36167880107604061</v>
      </c>
      <c r="E662" s="18">
        <v>0.44243124059311928</v>
      </c>
      <c r="F662" s="18">
        <v>0.40817855534115699</v>
      </c>
      <c r="G662" s="18">
        <v>0.43954437730759838</v>
      </c>
      <c r="H662" s="18">
        <v>0.48771762180351819</v>
      </c>
      <c r="I662" s="18">
        <v>0.48158809107795558</v>
      </c>
      <c r="K662" s="18">
        <v>0.45559825022003819</v>
      </c>
      <c r="L662" s="18">
        <v>0.43396261115136842</v>
      </c>
      <c r="N662" s="18">
        <v>0.52353662597568174</v>
      </c>
      <c r="O662" s="18">
        <v>0.4841510086912737</v>
      </c>
      <c r="P662" s="18">
        <v>0.47070940153709862</v>
      </c>
      <c r="Q662" s="18">
        <v>0.3586405191337248</v>
      </c>
      <c r="R662" s="18">
        <v>0.40329385134693457</v>
      </c>
      <c r="S662" s="18">
        <v>0.43895466437324721</v>
      </c>
      <c r="T662" s="18">
        <v>0.44310225836018619</v>
      </c>
      <c r="U662" s="18">
        <v>0.41553516939691149</v>
      </c>
      <c r="V662" s="18">
        <v>0.44616146504882909</v>
      </c>
      <c r="W662" s="18">
        <v>0.47382981717268741</v>
      </c>
      <c r="X662" s="18">
        <v>0.41385110089641991</v>
      </c>
      <c r="Y662" s="18">
        <v>0.45011257689368761</v>
      </c>
      <c r="AA662" s="18">
        <v>0.50265588727336219</v>
      </c>
      <c r="AB662" s="18">
        <v>0.44733661482894049</v>
      </c>
      <c r="AC662" s="18">
        <v>0.47058493270521828</v>
      </c>
      <c r="AD662" s="18">
        <v>0.35621516540772241</v>
      </c>
      <c r="AF662" s="18">
        <v>0.20908446698257041</v>
      </c>
      <c r="AG662" s="18">
        <v>0.28604240059729591</v>
      </c>
      <c r="AH662" s="18">
        <v>0.41057744720817457</v>
      </c>
      <c r="AI662" s="18">
        <v>0.40922579386483882</v>
      </c>
      <c r="AJ662" s="18">
        <v>0.46677893692414762</v>
      </c>
      <c r="AK662" s="18">
        <v>0.45369023128959901</v>
      </c>
      <c r="AL662" s="18">
        <v>0.45780215124153317</v>
      </c>
      <c r="AM662" s="18">
        <v>0.42636457721404047</v>
      </c>
      <c r="AN662" s="18">
        <v>0.53053456635143015</v>
      </c>
      <c r="AO662" s="18">
        <v>0.44170029871907279</v>
      </c>
      <c r="AP662" s="18">
        <v>0.44568763721643467</v>
      </c>
      <c r="AQ662" s="18">
        <v>0.49838313314827493</v>
      </c>
      <c r="AR662" s="18">
        <v>0.53574833449168258</v>
      </c>
      <c r="AS662" s="18">
        <v>0.50368100258769977</v>
      </c>
      <c r="AT662" s="18">
        <v>0.32717122958771239</v>
      </c>
      <c r="AU662" s="18">
        <v>0.49419185604110311</v>
      </c>
      <c r="AV662" s="18">
        <v>0.43204758515127117</v>
      </c>
      <c r="AX662" s="18">
        <v>0.45165430322696098</v>
      </c>
      <c r="AY662" s="18">
        <v>0.40461105648653312</v>
      </c>
      <c r="BA662" s="18">
        <v>0.45178152657300857</v>
      </c>
      <c r="BB662" s="18">
        <v>0.43049961511479939</v>
      </c>
      <c r="BD662" s="18">
        <v>0.40437842931848511</v>
      </c>
      <c r="BE662" s="18">
        <v>0.46756002508454803</v>
      </c>
      <c r="BF662" s="18">
        <v>0.51738969031247717</v>
      </c>
      <c r="BG662" s="18">
        <v>0.46369048685485181</v>
      </c>
      <c r="BH662" s="18">
        <v>0.42724369107220272</v>
      </c>
      <c r="BI662" s="18">
        <v>0.55865555009429024</v>
      </c>
      <c r="BJ662" s="18">
        <v>0.18783868954923699</v>
      </c>
      <c r="BL662" s="18">
        <v>0.46467164482626738</v>
      </c>
      <c r="BM662" s="18">
        <v>0.4612404615233906</v>
      </c>
      <c r="BN662" s="18">
        <v>0.43802928670558527</v>
      </c>
      <c r="BO662" s="18">
        <v>0.46544247050443721</v>
      </c>
      <c r="BP662" s="18">
        <v>0.41975970088631198</v>
      </c>
      <c r="BQ662" s="18">
        <v>0.5978779546762687</v>
      </c>
      <c r="BR662" s="18">
        <v>0.30985316480957309</v>
      </c>
      <c r="BS662" s="18">
        <v>0.40931631410218028</v>
      </c>
      <c r="BU662" s="18">
        <v>0.4865757791095619</v>
      </c>
      <c r="BV662" s="18">
        <v>0.46978956644427011</v>
      </c>
      <c r="BW662" s="18">
        <v>0.43923099578917357</v>
      </c>
      <c r="BX662" s="18">
        <v>0.39664046344674708</v>
      </c>
      <c r="BY662" s="18">
        <v>0.43851739967455861</v>
      </c>
      <c r="BZ662" s="18">
        <v>0.45494246788442982</v>
      </c>
      <c r="CA662" s="18">
        <v>0.4087970262003533</v>
      </c>
      <c r="CB662" s="18">
        <v>0.42660278575752641</v>
      </c>
      <c r="CC662" s="18">
        <v>0.37099508505206569</v>
      </c>
    </row>
    <row r="663" spans="2:81" ht="29" x14ac:dyDescent="0.35">
      <c r="B663" s="17" t="s">
        <v>194</v>
      </c>
      <c r="C663" s="18">
        <v>0.27458607358115272</v>
      </c>
      <c r="D663" s="18">
        <v>0.29625486797179101</v>
      </c>
      <c r="E663" s="18">
        <v>0.22993743406363801</v>
      </c>
      <c r="F663" s="18">
        <v>0.25759119706792188</v>
      </c>
      <c r="G663" s="18">
        <v>0.30466676348123989</v>
      </c>
      <c r="H663" s="18">
        <v>0.26788326272210261</v>
      </c>
      <c r="I663" s="18">
        <v>0.2939825136408582</v>
      </c>
      <c r="K663" s="18">
        <v>0.2770140095740134</v>
      </c>
      <c r="L663" s="18">
        <v>0.273667902702254</v>
      </c>
      <c r="N663" s="18">
        <v>0.2554191819442348</v>
      </c>
      <c r="O663" s="18">
        <v>0.24276067610202509</v>
      </c>
      <c r="P663" s="18">
        <v>0.2456943913850807</v>
      </c>
      <c r="Q663" s="18">
        <v>0.24186251120030861</v>
      </c>
      <c r="R663" s="18">
        <v>0.3232651732725102</v>
      </c>
      <c r="S663" s="18">
        <v>0.3091145958436462</v>
      </c>
      <c r="T663" s="18">
        <v>0.22342670962455341</v>
      </c>
      <c r="U663" s="18">
        <v>0.33275429584475902</v>
      </c>
      <c r="V663" s="18">
        <v>0.24266629192897621</v>
      </c>
      <c r="W663" s="18">
        <v>0.28691065351208039</v>
      </c>
      <c r="X663" s="18">
        <v>0.29405768674630661</v>
      </c>
      <c r="Y663" s="18">
        <v>0.2355920146159218</v>
      </c>
      <c r="AA663" s="18">
        <v>0.22422881563801231</v>
      </c>
      <c r="AB663" s="18">
        <v>0.27406301231955987</v>
      </c>
      <c r="AC663" s="18">
        <v>0.2491189389564587</v>
      </c>
      <c r="AD663" s="18">
        <v>0.35268941038421181</v>
      </c>
      <c r="AF663" s="18">
        <v>0.27549449421858352</v>
      </c>
      <c r="AG663" s="18">
        <v>0.38320489506726169</v>
      </c>
      <c r="AH663" s="18">
        <v>0.26863188595022208</v>
      </c>
      <c r="AI663" s="18">
        <v>0.38904999835175053</v>
      </c>
      <c r="AJ663" s="18">
        <v>0.24458994623226121</v>
      </c>
      <c r="AK663" s="18">
        <v>0.29369352993353182</v>
      </c>
      <c r="AL663" s="18">
        <v>0.2896235920219758</v>
      </c>
      <c r="AM663" s="18">
        <v>0.28626553067280269</v>
      </c>
      <c r="AN663" s="18">
        <v>0.24579047411357621</v>
      </c>
      <c r="AO663" s="18">
        <v>0.25962220434546179</v>
      </c>
      <c r="AP663" s="18">
        <v>0.3255358352387186</v>
      </c>
      <c r="AQ663" s="18">
        <v>0.1782956461014123</v>
      </c>
      <c r="AR663" s="18">
        <v>0.15219152688764431</v>
      </c>
      <c r="AS663" s="18">
        <v>0.23770311489254989</v>
      </c>
      <c r="AT663" s="18">
        <v>0.28302384684050819</v>
      </c>
      <c r="AU663" s="18">
        <v>0.17633871251805819</v>
      </c>
      <c r="AV663" s="18">
        <v>0.28289477337985708</v>
      </c>
      <c r="AX663" s="18">
        <v>0.28148051543828739</v>
      </c>
      <c r="AY663" s="18">
        <v>0.2374763615370534</v>
      </c>
      <c r="BA663" s="18">
        <v>0.26372116190143452</v>
      </c>
      <c r="BB663" s="18">
        <v>0.29474414834070728</v>
      </c>
      <c r="BD663" s="18">
        <v>0.32920299378824591</v>
      </c>
      <c r="BE663" s="18">
        <v>0.26902209894489248</v>
      </c>
      <c r="BF663" s="18">
        <v>0.22248494273966921</v>
      </c>
      <c r="BG663" s="18">
        <v>0.25077600347516688</v>
      </c>
      <c r="BH663" s="18">
        <v>0.22427656534387549</v>
      </c>
      <c r="BI663" s="18">
        <v>0.13245015663641149</v>
      </c>
      <c r="BJ663" s="18">
        <v>0.5335230978720471</v>
      </c>
      <c r="BL663" s="18">
        <v>0.25092112988556559</v>
      </c>
      <c r="BM663" s="18">
        <v>0.24640211251145039</v>
      </c>
      <c r="BN663" s="18">
        <v>0.24316864148165501</v>
      </c>
      <c r="BO663" s="18">
        <v>0.1886309941462419</v>
      </c>
      <c r="BP663" s="18">
        <v>0.30988011386165831</v>
      </c>
      <c r="BQ663" s="18">
        <v>0.17791223354678151</v>
      </c>
      <c r="BR663" s="18">
        <v>0.38177981663110527</v>
      </c>
      <c r="BS663" s="18">
        <v>0.35512700174767231</v>
      </c>
      <c r="BU663" s="18">
        <v>0.23684079341413811</v>
      </c>
      <c r="BV663" s="18">
        <v>0.23089363242741009</v>
      </c>
      <c r="BW663" s="18">
        <v>0.3015610581717475</v>
      </c>
      <c r="BX663" s="18">
        <v>0.25108536867947862</v>
      </c>
      <c r="BY663" s="18">
        <v>0.29598813378081928</v>
      </c>
      <c r="BZ663" s="18">
        <v>0.2352451070239967</v>
      </c>
      <c r="CA663" s="18">
        <v>0.40593195135473609</v>
      </c>
      <c r="CB663" s="18">
        <v>0.3447865328484801</v>
      </c>
      <c r="CC663" s="18">
        <v>0.24991814200993731</v>
      </c>
    </row>
    <row r="664" spans="2:81" x14ac:dyDescent="0.35">
      <c r="B664" s="17" t="s">
        <v>195</v>
      </c>
      <c r="C664" s="18">
        <v>3.2817545241092892E-2</v>
      </c>
      <c r="D664" s="18">
        <v>8.6010409417721617E-2</v>
      </c>
      <c r="E664" s="18">
        <v>4.3869853568454631E-2</v>
      </c>
      <c r="F664" s="18">
        <v>5.2828371338762677E-2</v>
      </c>
      <c r="G664" s="18">
        <v>1.8565254926169169E-2</v>
      </c>
      <c r="H664" s="18">
        <v>7.0631013447121317E-3</v>
      </c>
      <c r="I664" s="18">
        <v>1.3838540402664081E-2</v>
      </c>
      <c r="K664" s="18">
        <v>3.5022344154575773E-2</v>
      </c>
      <c r="L664" s="18">
        <v>3.0913821169727448E-2</v>
      </c>
      <c r="N664" s="18">
        <v>3.7584993022750098E-2</v>
      </c>
      <c r="O664" s="18">
        <v>1.4659976568790881E-2</v>
      </c>
      <c r="P664" s="18">
        <v>9.8597778033621443E-3</v>
      </c>
      <c r="Q664" s="18">
        <v>6.0782965593990351E-2</v>
      </c>
      <c r="R664" s="18">
        <v>3.6143526767884869E-2</v>
      </c>
      <c r="S664" s="18">
        <v>1.7884910549167261E-2</v>
      </c>
      <c r="T664" s="18">
        <v>3.2779314321061057E-2</v>
      </c>
      <c r="U664" s="18">
        <v>2.8400912849026981E-2</v>
      </c>
      <c r="V664" s="18">
        <v>6.3630118105864775E-2</v>
      </c>
      <c r="W664" s="18">
        <v>1.6722546896326861E-2</v>
      </c>
      <c r="X664" s="18">
        <v>3.7274786828975691E-2</v>
      </c>
      <c r="Y664" s="18">
        <v>2.342946174433911E-2</v>
      </c>
      <c r="AA664" s="18">
        <v>2.0380004724694561E-2</v>
      </c>
      <c r="AB664" s="18">
        <v>4.1491565257553369E-2</v>
      </c>
      <c r="AC664" s="18">
        <v>3.5589524860672843E-2</v>
      </c>
      <c r="AD664" s="18">
        <v>3.5013635456494323E-2</v>
      </c>
      <c r="AF664" s="18">
        <v>0.20380558767844689</v>
      </c>
      <c r="AG664" s="18">
        <v>2.996194751748767E-2</v>
      </c>
      <c r="AH664" s="18">
        <v>3.0847890776821579E-2</v>
      </c>
      <c r="AI664" s="18">
        <v>3.2919981167577467E-2</v>
      </c>
      <c r="AJ664" s="18">
        <v>3.2139447082538818E-2</v>
      </c>
      <c r="AK664" s="18">
        <v>2.8167778309294809E-2</v>
      </c>
      <c r="AL664" s="18">
        <v>4.243853437245898E-2</v>
      </c>
      <c r="AM664" s="18">
        <v>3.7593635484980202E-2</v>
      </c>
      <c r="AN664" s="18">
        <v>5.7384768583179063E-2</v>
      </c>
      <c r="AO664" s="18">
        <v>1.6237867332994659E-2</v>
      </c>
      <c r="AP664" s="18">
        <v>4.8102348674349147E-3</v>
      </c>
      <c r="AQ664" s="18">
        <v>1.1481142906408601E-2</v>
      </c>
      <c r="AR664" s="18">
        <v>4.9852809778397858E-2</v>
      </c>
      <c r="AS664" s="18">
        <v>2.3120816466080388E-2</v>
      </c>
      <c r="AT664" s="18">
        <v>4.1422233079835051E-2</v>
      </c>
      <c r="AU664" s="18">
        <v>3.1683035591893283E-2</v>
      </c>
      <c r="AV664" s="18">
        <v>5.0451264125747547E-2</v>
      </c>
      <c r="AX664" s="18">
        <v>2.6301420055169639E-2</v>
      </c>
      <c r="AY664" s="18">
        <v>6.6490577482589922E-2</v>
      </c>
      <c r="BA664" s="18">
        <v>3.0635001066065561E-2</v>
      </c>
      <c r="BB664" s="18">
        <v>3.686690062870817E-2</v>
      </c>
      <c r="BD664" s="18">
        <v>3.9168692983329638E-2</v>
      </c>
      <c r="BE664" s="18">
        <v>2.3150346449752189E-2</v>
      </c>
      <c r="BF664" s="18">
        <v>2.715406201764331E-2</v>
      </c>
      <c r="BG664" s="18">
        <v>3.7895471331404702E-2</v>
      </c>
      <c r="BH664" s="18">
        <v>3.4499635250278798E-2</v>
      </c>
      <c r="BI664" s="18">
        <v>3.2217548430913658E-2</v>
      </c>
      <c r="BJ664" s="18">
        <v>2.628718324153767E-2</v>
      </c>
      <c r="BL664" s="18">
        <v>2.2550330657779991E-2</v>
      </c>
      <c r="BM664" s="18">
        <v>3.1371207696264433E-2</v>
      </c>
      <c r="BN664" s="18">
        <v>5.5747660560443273E-2</v>
      </c>
      <c r="BO664" s="18">
        <v>5.5506454054804068E-2</v>
      </c>
      <c r="BP664" s="18">
        <v>4.0705926253384997E-2</v>
      </c>
      <c r="BQ664" s="18">
        <v>2.200192819565859E-2</v>
      </c>
      <c r="BR664" s="18">
        <v>5.654579770177625E-2</v>
      </c>
      <c r="BS664" s="18">
        <v>2.211795082151001E-2</v>
      </c>
      <c r="BU664" s="18">
        <v>3.0854436488952319E-2</v>
      </c>
      <c r="BV664" s="18">
        <v>3.5343364858973457E-2</v>
      </c>
      <c r="BW664" s="18">
        <v>2.1699986535537261E-2</v>
      </c>
      <c r="BX664" s="18">
        <v>4.8993065660299387E-2</v>
      </c>
      <c r="BY664" s="18">
        <v>2.408782168819398E-2</v>
      </c>
      <c r="BZ664" s="18">
        <v>3.0294367596019861E-2</v>
      </c>
      <c r="CA664" s="18">
        <v>1.4506372150721361E-2</v>
      </c>
      <c r="CB664" s="18">
        <v>3.205550218861157E-2</v>
      </c>
      <c r="CC664" s="18">
        <v>7.8111091109741806E-2</v>
      </c>
    </row>
    <row r="665" spans="2:81" x14ac:dyDescent="0.35">
      <c r="B665" s="17" t="s">
        <v>196</v>
      </c>
      <c r="C665" s="18">
        <v>1.6626080708307969E-2</v>
      </c>
      <c r="D665" s="18">
        <v>4.3946611830992743E-2</v>
      </c>
      <c r="E665" s="18">
        <v>2.8369105074838051E-2</v>
      </c>
      <c r="F665" s="18">
        <v>1.5575796588591709E-2</v>
      </c>
      <c r="G665" s="18">
        <v>9.4576472657111922E-3</v>
      </c>
      <c r="H665" s="18">
        <v>4.1284551777640462E-3</v>
      </c>
      <c r="I665" s="18">
        <v>1.0007374038395999E-2</v>
      </c>
      <c r="K665" s="18">
        <v>2.240339981670916E-2</v>
      </c>
      <c r="L665" s="18">
        <v>1.1294922058313121E-2</v>
      </c>
      <c r="N665" s="18">
        <v>5.4127737106697557E-3</v>
      </c>
      <c r="O665" s="18">
        <v>0</v>
      </c>
      <c r="P665" s="18">
        <v>3.1132137323606091E-2</v>
      </c>
      <c r="Q665" s="18">
        <v>2.0445408154564831E-2</v>
      </c>
      <c r="R665" s="18">
        <v>4.3813462781100683E-3</v>
      </c>
      <c r="S665" s="18">
        <v>6.3653940571733918E-3</v>
      </c>
      <c r="T665" s="18">
        <v>3.7734713617034447E-2</v>
      </c>
      <c r="U665" s="18">
        <v>1.5725007011466341E-2</v>
      </c>
      <c r="V665" s="18">
        <v>3.7260537942309872E-2</v>
      </c>
      <c r="W665" s="18">
        <v>8.4432152831025505E-3</v>
      </c>
      <c r="X665" s="18">
        <v>1.9242313845293839E-2</v>
      </c>
      <c r="Y665" s="18">
        <v>1.125254273516864E-2</v>
      </c>
      <c r="AA665" s="18">
        <v>7.2601811979196894E-3</v>
      </c>
      <c r="AB665" s="18">
        <v>7.567883609890514E-3</v>
      </c>
      <c r="AC665" s="18">
        <v>2.2072187666821279E-2</v>
      </c>
      <c r="AD665" s="18">
        <v>3.1479350487770723E-2</v>
      </c>
      <c r="AF665" s="18">
        <v>7.2585466908885607E-2</v>
      </c>
      <c r="AG665" s="18">
        <v>3.317867955412012E-2</v>
      </c>
      <c r="AH665" s="18">
        <v>2.3456978215287611E-2</v>
      </c>
      <c r="AI665" s="18">
        <v>0</v>
      </c>
      <c r="AJ665" s="18">
        <v>4.1302287450627043E-2</v>
      </c>
      <c r="AK665" s="18">
        <v>1.9246518362433879E-2</v>
      </c>
      <c r="AL665" s="18">
        <v>1.217340124684225E-2</v>
      </c>
      <c r="AM665" s="18">
        <v>1.6288127008349591E-2</v>
      </c>
      <c r="AN665" s="18">
        <v>9.8304356952973217E-3</v>
      </c>
      <c r="AO665" s="18">
        <v>7.3001050622919818E-3</v>
      </c>
      <c r="AP665" s="18">
        <v>1.5529283525979E-2</v>
      </c>
      <c r="AQ665" s="18">
        <v>1.8280186318299311E-2</v>
      </c>
      <c r="AR665" s="18">
        <v>0</v>
      </c>
      <c r="AS665" s="18">
        <v>0</v>
      </c>
      <c r="AT665" s="18">
        <v>1.527658082079388E-2</v>
      </c>
      <c r="AU665" s="18">
        <v>9.6026400093863467E-3</v>
      </c>
      <c r="AV665" s="18">
        <v>0</v>
      </c>
      <c r="AX665" s="18">
        <v>1.216034393574345E-2</v>
      </c>
      <c r="AY665" s="18">
        <v>3.950998110040891E-2</v>
      </c>
      <c r="BA665" s="18">
        <v>1.5826004671503559E-2</v>
      </c>
      <c r="BB665" s="18">
        <v>1.811049153820344E-2</v>
      </c>
      <c r="BD665" s="18">
        <v>8.5552577747183278E-3</v>
      </c>
      <c r="BE665" s="18">
        <v>1.2086421676171379E-2</v>
      </c>
      <c r="BF665" s="18">
        <v>2.51554557294018E-2</v>
      </c>
      <c r="BG665" s="18">
        <v>1.351098146237574E-2</v>
      </c>
      <c r="BH665" s="18">
        <v>2.805006531239744E-2</v>
      </c>
      <c r="BI665" s="18">
        <v>0</v>
      </c>
      <c r="BJ665" s="18">
        <v>6.8773991896824149E-2</v>
      </c>
      <c r="BL665" s="18">
        <v>1.0221678906737379E-2</v>
      </c>
      <c r="BM665" s="18">
        <v>9.2175243571139837E-3</v>
      </c>
      <c r="BN665" s="18">
        <v>0</v>
      </c>
      <c r="BO665" s="18">
        <v>5.0103588558588263E-2</v>
      </c>
      <c r="BP665" s="18">
        <v>3.3184726710519738E-2</v>
      </c>
      <c r="BQ665" s="18">
        <v>2.034677335199201E-2</v>
      </c>
      <c r="BR665" s="18">
        <v>0</v>
      </c>
      <c r="BS665" s="18">
        <v>2.2657819866354689E-2</v>
      </c>
      <c r="BU665" s="18">
        <v>5.7908296047114493E-3</v>
      </c>
      <c r="BV665" s="18">
        <v>1.1687391630444639E-2</v>
      </c>
      <c r="BW665" s="18">
        <v>0</v>
      </c>
      <c r="BX665" s="18">
        <v>2.6705749821154371E-2</v>
      </c>
      <c r="BY665" s="18">
        <v>1.926030295250776E-2</v>
      </c>
      <c r="BZ665" s="18">
        <v>6.0930781206318348E-2</v>
      </c>
      <c r="CA665" s="18">
        <v>6.9386341711394081E-3</v>
      </c>
      <c r="CB665" s="18">
        <v>1.211687867804863E-2</v>
      </c>
      <c r="CC665" s="18">
        <v>5.513335636112697E-2</v>
      </c>
    </row>
    <row r="666" spans="2:81" x14ac:dyDescent="0.35">
      <c r="B666" s="17" t="s">
        <v>151</v>
      </c>
      <c r="C666" s="18">
        <v>2.350830474081533E-2</v>
      </c>
      <c r="D666" s="18">
        <v>3.270100190794701E-2</v>
      </c>
      <c r="E666" s="18">
        <v>1.8454659515456912E-2</v>
      </c>
      <c r="F666" s="18">
        <v>1.8692060653606849E-2</v>
      </c>
      <c r="G666" s="18">
        <v>1.8417207322815619E-2</v>
      </c>
      <c r="H666" s="18">
        <v>2.170387780907895E-2</v>
      </c>
      <c r="I666" s="18">
        <v>3.0949072190013589E-2</v>
      </c>
      <c r="K666" s="18">
        <v>2.4108695106372719E-2</v>
      </c>
      <c r="L666" s="18">
        <v>2.216974868269132E-2</v>
      </c>
      <c r="N666" s="18">
        <v>6.5666557598948244E-3</v>
      </c>
      <c r="O666" s="18">
        <v>3.0134880796123819E-2</v>
      </c>
      <c r="P666" s="18">
        <v>2.118459133199449E-2</v>
      </c>
      <c r="Q666" s="18">
        <v>6.2743968876762826E-2</v>
      </c>
      <c r="R666" s="18">
        <v>2.0156036699968839E-2</v>
      </c>
      <c r="S666" s="18">
        <v>1.246928191221398E-2</v>
      </c>
      <c r="T666" s="18">
        <v>2.0882445669944572E-2</v>
      </c>
      <c r="U666" s="18">
        <v>2.0393363870224179E-2</v>
      </c>
      <c r="V666" s="18">
        <v>1.547063573706643E-2</v>
      </c>
      <c r="W666" s="18">
        <v>2.9000730954777211E-2</v>
      </c>
      <c r="X666" s="18">
        <v>2.700509335474573E-2</v>
      </c>
      <c r="Y666" s="18">
        <v>3.8935410860159538E-2</v>
      </c>
      <c r="AA666" s="18">
        <v>1.165805970878574E-2</v>
      </c>
      <c r="AB666" s="18">
        <v>1.8608494676671309E-2</v>
      </c>
      <c r="AC666" s="18">
        <v>1.5539433013387789E-2</v>
      </c>
      <c r="AD666" s="18">
        <v>4.8550468038842588E-2</v>
      </c>
      <c r="AF666" s="18">
        <v>7.8170075629741431E-2</v>
      </c>
      <c r="AG666" s="18">
        <v>3.5672269025601951E-2</v>
      </c>
      <c r="AH666" s="18">
        <v>2.6643677690723951E-2</v>
      </c>
      <c r="AI666" s="18">
        <v>1.7309686669400939E-2</v>
      </c>
      <c r="AJ666" s="18">
        <v>4.2245607751122773E-2</v>
      </c>
      <c r="AK666" s="18">
        <v>3.6728099176638412E-2</v>
      </c>
      <c r="AL666" s="18">
        <v>1.403672282259396E-2</v>
      </c>
      <c r="AM666" s="18">
        <v>2.2977618757277291E-2</v>
      </c>
      <c r="AN666" s="18">
        <v>1.138813026067248E-2</v>
      </c>
      <c r="AO666" s="18">
        <v>6.076729926096593E-3</v>
      </c>
      <c r="AP666" s="18">
        <v>2.0629438748255489E-2</v>
      </c>
      <c r="AQ666" s="18">
        <v>3.5063481692568468E-2</v>
      </c>
      <c r="AR666" s="18">
        <v>0</v>
      </c>
      <c r="AS666" s="18">
        <v>2.2222302715713571E-2</v>
      </c>
      <c r="AT666" s="18">
        <v>0</v>
      </c>
      <c r="AU666" s="18">
        <v>8.385105443055544E-3</v>
      </c>
      <c r="AV666" s="18">
        <v>4.3172591510562137E-2</v>
      </c>
      <c r="AX666" s="18">
        <v>2.1127240306578421E-2</v>
      </c>
      <c r="AY666" s="18">
        <v>3.2623460079617313E-2</v>
      </c>
      <c r="BA666" s="18">
        <v>2.1070256338982539E-2</v>
      </c>
      <c r="BB666" s="18">
        <v>2.8031706623897361E-2</v>
      </c>
      <c r="BD666" s="18">
        <v>2.769337226752145E-2</v>
      </c>
      <c r="BE666" s="18">
        <v>3.4822304956890093E-2</v>
      </c>
      <c r="BF666" s="18">
        <v>1.392245868681815E-2</v>
      </c>
      <c r="BG666" s="18">
        <v>9.1608532642900881E-3</v>
      </c>
      <c r="BH666" s="18">
        <v>1.611019689559692E-2</v>
      </c>
      <c r="BI666" s="18">
        <v>4.0623804533434983E-2</v>
      </c>
      <c r="BJ666" s="18">
        <v>6.2644545542443225E-2</v>
      </c>
      <c r="BL666" s="18">
        <v>2.8999621463362692E-2</v>
      </c>
      <c r="BM666" s="18">
        <v>9.6019448812124219E-3</v>
      </c>
      <c r="BN666" s="18">
        <v>1.399668785959886E-2</v>
      </c>
      <c r="BO666" s="18">
        <v>0</v>
      </c>
      <c r="BP666" s="18">
        <v>4.2110134556661523E-2</v>
      </c>
      <c r="BQ666" s="18">
        <v>2.468424943827929E-2</v>
      </c>
      <c r="BR666" s="18">
        <v>0.1229856577001552</v>
      </c>
      <c r="BS666" s="18">
        <v>2.57678340667967E-2</v>
      </c>
      <c r="BU666" s="18">
        <v>2.4149500224685851E-2</v>
      </c>
      <c r="BV666" s="18">
        <v>1.048393892619412E-2</v>
      </c>
      <c r="BW666" s="18">
        <v>8.6372410144306393E-3</v>
      </c>
      <c r="BX666" s="18">
        <v>7.2441297401081321E-3</v>
      </c>
      <c r="BY666" s="18">
        <v>1.9490517882776361E-2</v>
      </c>
      <c r="BZ666" s="18">
        <v>5.1964675414692983E-2</v>
      </c>
      <c r="CA666" s="18">
        <v>4.2402136294654932E-2</v>
      </c>
      <c r="CB666" s="18">
        <v>8.2276577876942369E-2</v>
      </c>
      <c r="CC666" s="18">
        <v>8.6213783615222746E-3</v>
      </c>
    </row>
    <row r="668" spans="2:81" ht="58" x14ac:dyDescent="0.35">
      <c r="B668" s="14" t="s">
        <v>204</v>
      </c>
    </row>
    <row r="669" spans="2:81" x14ac:dyDescent="0.35">
      <c r="B669" s="15" t="s">
        <v>17</v>
      </c>
    </row>
    <row r="670" spans="2:81" x14ac:dyDescent="0.35">
      <c r="B670" s="11" t="s">
        <v>95</v>
      </c>
      <c r="C670" s="16">
        <v>1906</v>
      </c>
      <c r="D670" s="16">
        <v>245</v>
      </c>
      <c r="E670" s="16">
        <v>322</v>
      </c>
      <c r="F670" s="16">
        <v>330</v>
      </c>
      <c r="G670" s="16">
        <v>336</v>
      </c>
      <c r="H670" s="16">
        <v>276</v>
      </c>
      <c r="I670" s="16">
        <v>397</v>
      </c>
      <c r="K670" s="16">
        <v>942</v>
      </c>
      <c r="L670" s="16">
        <v>959</v>
      </c>
      <c r="N670" s="16">
        <v>158</v>
      </c>
      <c r="O670" s="16">
        <v>63</v>
      </c>
      <c r="P670" s="16">
        <v>96</v>
      </c>
      <c r="Q670" s="16">
        <v>78</v>
      </c>
      <c r="R670" s="16">
        <v>211</v>
      </c>
      <c r="S670" s="16">
        <v>156</v>
      </c>
      <c r="T670" s="16">
        <v>138</v>
      </c>
      <c r="U670" s="16">
        <v>178</v>
      </c>
      <c r="V670" s="16">
        <v>270</v>
      </c>
      <c r="W670" s="16">
        <v>232</v>
      </c>
      <c r="X670" s="16">
        <v>160</v>
      </c>
      <c r="Y670" s="16">
        <v>166</v>
      </c>
      <c r="AA670" s="16">
        <v>527</v>
      </c>
      <c r="AB670" s="16">
        <v>481</v>
      </c>
      <c r="AC670" s="16">
        <v>429</v>
      </c>
      <c r="AD670" s="16">
        <v>463</v>
      </c>
      <c r="AF670" s="16">
        <v>27</v>
      </c>
      <c r="AG670" s="16">
        <v>98</v>
      </c>
      <c r="AH670" s="16">
        <v>113</v>
      </c>
      <c r="AI670" s="16">
        <v>112</v>
      </c>
      <c r="AJ670" s="16">
        <v>174</v>
      </c>
      <c r="AK670" s="16">
        <v>207</v>
      </c>
      <c r="AL670" s="16">
        <v>170</v>
      </c>
      <c r="AM670" s="16">
        <v>133</v>
      </c>
      <c r="AN670" s="16">
        <v>100</v>
      </c>
      <c r="AO670" s="16">
        <v>131</v>
      </c>
      <c r="AP670" s="16">
        <v>193</v>
      </c>
      <c r="AQ670" s="16">
        <v>93</v>
      </c>
      <c r="AR670" s="16">
        <v>79</v>
      </c>
      <c r="AS670" s="16">
        <v>47</v>
      </c>
      <c r="AT670" s="16">
        <v>48</v>
      </c>
      <c r="AU670" s="16">
        <v>122</v>
      </c>
      <c r="AV670" s="16">
        <v>59</v>
      </c>
      <c r="AX670" s="16">
        <v>1557</v>
      </c>
      <c r="AY670" s="16">
        <v>338</v>
      </c>
      <c r="BA670" s="16">
        <v>1221</v>
      </c>
      <c r="BB670" s="16">
        <v>685</v>
      </c>
      <c r="BD670" s="16">
        <v>474</v>
      </c>
      <c r="BE670" s="16">
        <v>416</v>
      </c>
      <c r="BF670" s="16">
        <v>224</v>
      </c>
      <c r="BG670" s="16">
        <v>439</v>
      </c>
      <c r="BH670" s="16">
        <v>242</v>
      </c>
      <c r="BI670" s="16">
        <v>51</v>
      </c>
      <c r="BJ670" s="16">
        <v>60</v>
      </c>
      <c r="BL670" s="16">
        <v>334</v>
      </c>
      <c r="BM670" s="16">
        <v>619</v>
      </c>
      <c r="BN670" s="16">
        <v>136</v>
      </c>
      <c r="BO670" s="16">
        <v>105</v>
      </c>
      <c r="BP670" s="16">
        <v>257</v>
      </c>
      <c r="BQ670" s="16">
        <v>42</v>
      </c>
      <c r="BR670" s="16">
        <v>49</v>
      </c>
      <c r="BS670" s="16">
        <v>364</v>
      </c>
      <c r="BU670" s="16">
        <v>279</v>
      </c>
      <c r="BV670" s="16">
        <v>479</v>
      </c>
      <c r="BW670" s="16">
        <v>122</v>
      </c>
      <c r="BX670" s="16">
        <v>151</v>
      </c>
      <c r="BY670" s="16">
        <v>421</v>
      </c>
      <c r="BZ670" s="16">
        <v>64</v>
      </c>
      <c r="CA670" s="16">
        <v>123</v>
      </c>
      <c r="CB670" s="16">
        <v>156</v>
      </c>
      <c r="CC670" s="16">
        <v>111</v>
      </c>
    </row>
    <row r="671" spans="2:81" x14ac:dyDescent="0.35">
      <c r="B671" s="12" t="s">
        <v>96</v>
      </c>
      <c r="C671" s="16">
        <v>1910</v>
      </c>
      <c r="D671" s="16">
        <v>202</v>
      </c>
      <c r="E671" s="16">
        <v>325</v>
      </c>
      <c r="F671" s="16">
        <v>324</v>
      </c>
      <c r="G671" s="16">
        <v>294</v>
      </c>
      <c r="H671" s="16">
        <v>309</v>
      </c>
      <c r="I671" s="16">
        <v>457</v>
      </c>
      <c r="K671" s="16">
        <v>921</v>
      </c>
      <c r="L671" s="16">
        <v>983</v>
      </c>
      <c r="N671" s="16">
        <v>157</v>
      </c>
      <c r="O671" s="16">
        <v>52</v>
      </c>
      <c r="P671" s="16">
        <v>89</v>
      </c>
      <c r="Q671" s="16">
        <v>77</v>
      </c>
      <c r="R671" s="16">
        <v>212</v>
      </c>
      <c r="S671" s="16">
        <v>155</v>
      </c>
      <c r="T671" s="16">
        <v>140</v>
      </c>
      <c r="U671" s="16">
        <v>167</v>
      </c>
      <c r="V671" s="16">
        <v>248</v>
      </c>
      <c r="W671" s="16">
        <v>264</v>
      </c>
      <c r="X671" s="16">
        <v>165</v>
      </c>
      <c r="Y671" s="16">
        <v>180</v>
      </c>
      <c r="AA671" s="16">
        <v>514</v>
      </c>
      <c r="AB671" s="16">
        <v>496</v>
      </c>
      <c r="AC671" s="16">
        <v>419</v>
      </c>
      <c r="AD671" s="16">
        <v>477</v>
      </c>
      <c r="AF671" s="16">
        <v>25</v>
      </c>
      <c r="AG671" s="16">
        <v>96</v>
      </c>
      <c r="AH671" s="16">
        <v>115</v>
      </c>
      <c r="AI671" s="16">
        <v>117</v>
      </c>
      <c r="AJ671" s="16">
        <v>175</v>
      </c>
      <c r="AK671" s="16">
        <v>213</v>
      </c>
      <c r="AL671" s="16">
        <v>169</v>
      </c>
      <c r="AM671" s="16">
        <v>134</v>
      </c>
      <c r="AN671" s="16">
        <v>99</v>
      </c>
      <c r="AO671" s="16">
        <v>131</v>
      </c>
      <c r="AP671" s="16">
        <v>193</v>
      </c>
      <c r="AQ671" s="16">
        <v>94</v>
      </c>
      <c r="AR671" s="16">
        <v>79</v>
      </c>
      <c r="AS671" s="16">
        <v>46</v>
      </c>
      <c r="AT671" s="16">
        <v>46</v>
      </c>
      <c r="AU671" s="16">
        <v>118</v>
      </c>
      <c r="AV671" s="16">
        <v>59</v>
      </c>
      <c r="AX671" s="16">
        <v>1583</v>
      </c>
      <c r="AY671" s="16">
        <v>316</v>
      </c>
      <c r="BA671" s="16">
        <v>1241</v>
      </c>
      <c r="BB671" s="16">
        <v>669</v>
      </c>
      <c r="BD671" s="16">
        <v>490</v>
      </c>
      <c r="BE671" s="16">
        <v>410</v>
      </c>
      <c r="BF671" s="16">
        <v>226</v>
      </c>
      <c r="BG671" s="16">
        <v>430</v>
      </c>
      <c r="BH671" s="16">
        <v>237</v>
      </c>
      <c r="BI671" s="16">
        <v>51</v>
      </c>
      <c r="BJ671" s="16">
        <v>65</v>
      </c>
      <c r="BL671" s="16">
        <v>349</v>
      </c>
      <c r="BM671" s="16">
        <v>614</v>
      </c>
      <c r="BN671" s="16">
        <v>143</v>
      </c>
      <c r="BO671" s="16">
        <v>101</v>
      </c>
      <c r="BP671" s="16">
        <v>257</v>
      </c>
      <c r="BQ671" s="16">
        <v>42</v>
      </c>
      <c r="BR671" s="16">
        <v>47</v>
      </c>
      <c r="BS671" s="16">
        <v>356</v>
      </c>
      <c r="BU671" s="16">
        <v>288</v>
      </c>
      <c r="BV671" s="16">
        <v>472</v>
      </c>
      <c r="BW671" s="16">
        <v>126</v>
      </c>
      <c r="BX671" s="16">
        <v>142</v>
      </c>
      <c r="BY671" s="16">
        <v>432</v>
      </c>
      <c r="BZ671" s="16">
        <v>64</v>
      </c>
      <c r="CA671" s="16">
        <v>123</v>
      </c>
      <c r="CB671" s="16">
        <v>159</v>
      </c>
      <c r="CC671" s="16">
        <v>106</v>
      </c>
    </row>
    <row r="672" spans="2:81" x14ac:dyDescent="0.35">
      <c r="B672" s="14" t="s">
        <v>117</v>
      </c>
      <c r="C672" s="18">
        <v>0.70625360852800478</v>
      </c>
      <c r="D672" s="18">
        <v>0.56741818336915362</v>
      </c>
      <c r="E672" s="18">
        <v>0.66926312869439863</v>
      </c>
      <c r="F672" s="18">
        <v>0.71863886164589363</v>
      </c>
      <c r="G672" s="18">
        <v>0.71882836931430605</v>
      </c>
      <c r="H672" s="18">
        <v>0.71671638532537485</v>
      </c>
      <c r="I672" s="18">
        <v>0.76998158689090457</v>
      </c>
      <c r="K672" s="18">
        <v>0.70056951634365894</v>
      </c>
      <c r="L672" s="18">
        <v>0.71310459637110746</v>
      </c>
      <c r="N672" s="18">
        <v>0.77623315024827622</v>
      </c>
      <c r="O672" s="18">
        <v>0.70258032868819242</v>
      </c>
      <c r="P672" s="18">
        <v>0.64021834408453193</v>
      </c>
      <c r="Q672" s="18">
        <v>0.60218764612841502</v>
      </c>
      <c r="R672" s="18">
        <v>0.75267215299580748</v>
      </c>
      <c r="S672" s="18">
        <v>0.65748004418257333</v>
      </c>
      <c r="T672" s="18">
        <v>0.78681423609439105</v>
      </c>
      <c r="U672" s="18">
        <v>0.64988269020653089</v>
      </c>
      <c r="V672" s="18">
        <v>0.67438062452314163</v>
      </c>
      <c r="W672" s="18">
        <v>0.70090590011244047</v>
      </c>
      <c r="X672" s="18">
        <v>0.73200188740734795</v>
      </c>
      <c r="Y672" s="18">
        <v>0.72856911662475443</v>
      </c>
      <c r="AA672" s="18">
        <v>0.7318216593068505</v>
      </c>
      <c r="AB672" s="18">
        <v>0.7336046303867847</v>
      </c>
      <c r="AC672" s="18">
        <v>0.69791405380139993</v>
      </c>
      <c r="AD672" s="18">
        <v>0.65793731677149991</v>
      </c>
      <c r="AF672" s="18">
        <v>0.45406708453773542</v>
      </c>
      <c r="AG672" s="18">
        <v>0.63709136827426893</v>
      </c>
      <c r="AH672" s="18">
        <v>0.70224549309907025</v>
      </c>
      <c r="AI672" s="18">
        <v>0.65961629703928271</v>
      </c>
      <c r="AJ672" s="18">
        <v>0.67741837900273261</v>
      </c>
      <c r="AK672" s="18">
        <v>0.73264870924857761</v>
      </c>
      <c r="AL672" s="18">
        <v>0.66388842696815165</v>
      </c>
      <c r="AM672" s="18">
        <v>0.74332111291738601</v>
      </c>
      <c r="AN672" s="18">
        <v>0.63463806263820843</v>
      </c>
      <c r="AO672" s="18">
        <v>0.73807814146888062</v>
      </c>
      <c r="AP672" s="18">
        <v>0.7445633279063637</v>
      </c>
      <c r="AQ672" s="18">
        <v>0.74018837319095665</v>
      </c>
      <c r="AR672" s="18">
        <v>0.78094204750139751</v>
      </c>
      <c r="AS672" s="18">
        <v>0.71318545568735581</v>
      </c>
      <c r="AT672" s="18">
        <v>0.68975079834405384</v>
      </c>
      <c r="AU672" s="18">
        <v>0.77935607755086855</v>
      </c>
      <c r="AV672" s="18">
        <v>0.68459500906533144</v>
      </c>
      <c r="AX672" s="18">
        <v>0.71314787120802037</v>
      </c>
      <c r="AY672" s="18">
        <v>0.67690039142522829</v>
      </c>
      <c r="BA672" s="18">
        <v>0.73984621391582261</v>
      </c>
      <c r="BB672" s="18">
        <v>0.64392799827569935</v>
      </c>
      <c r="BD672" s="18">
        <v>0.71460568579796924</v>
      </c>
      <c r="BE672" s="18">
        <v>0.72392816154114692</v>
      </c>
      <c r="BF672" s="18">
        <v>0.68225535476302701</v>
      </c>
      <c r="BG672" s="18">
        <v>0.70167316349163023</v>
      </c>
      <c r="BH672" s="18">
        <v>0.72866753842931797</v>
      </c>
      <c r="BI672" s="18">
        <v>0.7465019535200903</v>
      </c>
      <c r="BJ672" s="18">
        <v>0.53093825374787196</v>
      </c>
      <c r="BL672" s="18">
        <v>0.76970433592314114</v>
      </c>
      <c r="BM672" s="18">
        <v>0.73860901587997063</v>
      </c>
      <c r="BN672" s="18">
        <v>0.63025857714519218</v>
      </c>
      <c r="BO672" s="18">
        <v>0.56560086636562112</v>
      </c>
      <c r="BP672" s="18">
        <v>0.73229768043453713</v>
      </c>
      <c r="BQ672" s="18">
        <v>0.76701428992832488</v>
      </c>
      <c r="BR672" s="18">
        <v>0.51392313302259662</v>
      </c>
      <c r="BS672" s="18">
        <v>0.65828260926857585</v>
      </c>
      <c r="BU672" s="18">
        <v>0.76691574029600729</v>
      </c>
      <c r="BV672" s="18">
        <v>0.75415030823189388</v>
      </c>
      <c r="BW672" s="18">
        <v>0.72177248626828594</v>
      </c>
      <c r="BX672" s="18">
        <v>0.54756603306096463</v>
      </c>
      <c r="BY672" s="18">
        <v>0.75821408115644806</v>
      </c>
      <c r="BZ672" s="18">
        <v>0.64036101061164763</v>
      </c>
      <c r="CA672" s="18">
        <v>0.59636104281559166</v>
      </c>
      <c r="CB672" s="18">
        <v>0.61346015529916731</v>
      </c>
      <c r="CC672" s="18">
        <v>0.61630956191193143</v>
      </c>
    </row>
    <row r="673" spans="2:81" x14ac:dyDescent="0.35">
      <c r="B673" s="14" t="s">
        <v>118</v>
      </c>
      <c r="C673" s="18">
        <v>7.4644351724477309E-2</v>
      </c>
      <c r="D673" s="18">
        <v>0.1586088474623045</v>
      </c>
      <c r="E673" s="18">
        <v>0.1190361958807183</v>
      </c>
      <c r="F673" s="18">
        <v>5.744201983250527E-2</v>
      </c>
      <c r="G673" s="18">
        <v>4.8038776334424077E-2</v>
      </c>
      <c r="H673" s="18">
        <v>6.0599298472774753E-2</v>
      </c>
      <c r="I673" s="18">
        <v>4.4778307401590597E-2</v>
      </c>
      <c r="K673" s="18">
        <v>8.3176077216884914E-2</v>
      </c>
      <c r="L673" s="18">
        <v>6.4934671920130582E-2</v>
      </c>
      <c r="N673" s="18">
        <v>7.0226307025044371E-2</v>
      </c>
      <c r="O673" s="18">
        <v>5.8796962328296967E-2</v>
      </c>
      <c r="P673" s="18">
        <v>0.1125096171510893</v>
      </c>
      <c r="Q673" s="18">
        <v>0.1096650641303521</v>
      </c>
      <c r="R673" s="18">
        <v>7.4299633256743033E-2</v>
      </c>
      <c r="S673" s="18">
        <v>6.1098836179829412E-2</v>
      </c>
      <c r="T673" s="18">
        <v>2.89171418722638E-2</v>
      </c>
      <c r="U673" s="18">
        <v>8.3451660227151614E-2</v>
      </c>
      <c r="V673" s="18">
        <v>0.1089084469715739</v>
      </c>
      <c r="W673" s="18">
        <v>6.7626981478562498E-2</v>
      </c>
      <c r="X673" s="18">
        <v>5.3616404680028013E-2</v>
      </c>
      <c r="Y673" s="18">
        <v>7.1196599606151656E-2</v>
      </c>
      <c r="AA673" s="18">
        <v>4.8196082094089578E-2</v>
      </c>
      <c r="AB673" s="18">
        <v>7.5759946403579886E-2</v>
      </c>
      <c r="AC673" s="18">
        <v>8.9012282121178996E-2</v>
      </c>
      <c r="AD673" s="18">
        <v>8.8507406688621879E-2</v>
      </c>
      <c r="AF673" s="18">
        <v>0.25216180321716908</v>
      </c>
      <c r="AG673" s="18">
        <v>8.6543649190283622E-2</v>
      </c>
      <c r="AH673" s="18">
        <v>0.10364663581177549</v>
      </c>
      <c r="AI673" s="18">
        <v>0.10164616134986081</v>
      </c>
      <c r="AJ673" s="18">
        <v>5.6547748733362137E-2</v>
      </c>
      <c r="AK673" s="18">
        <v>7.587996176231547E-2</v>
      </c>
      <c r="AL673" s="18">
        <v>9.7413874181026955E-2</v>
      </c>
      <c r="AM673" s="18">
        <v>8.645463691403113E-2</v>
      </c>
      <c r="AN673" s="18">
        <v>6.8442951885034728E-2</v>
      </c>
      <c r="AO673" s="18">
        <v>3.6319478507272338E-2</v>
      </c>
      <c r="AP673" s="18">
        <v>5.1346735190370113E-2</v>
      </c>
      <c r="AQ673" s="18">
        <v>0.1169647006677911</v>
      </c>
      <c r="AR673" s="18">
        <v>4.8131254937103039E-2</v>
      </c>
      <c r="AS673" s="18">
        <v>4.661478857032357E-2</v>
      </c>
      <c r="AT673" s="18">
        <v>8.1093257953558068E-2</v>
      </c>
      <c r="AU673" s="18">
        <v>4.0426149671727508E-2</v>
      </c>
      <c r="AV673" s="18">
        <v>5.1631571057457103E-2</v>
      </c>
      <c r="AX673" s="18">
        <v>6.7455189391534998E-2</v>
      </c>
      <c r="AY673" s="18">
        <v>0.1038859304676021</v>
      </c>
      <c r="BA673" s="18">
        <v>5.8805943873466368E-2</v>
      </c>
      <c r="BB673" s="18">
        <v>0.1040299389197219</v>
      </c>
      <c r="BD673" s="18">
        <v>6.9770043220803032E-2</v>
      </c>
      <c r="BE673" s="18">
        <v>7.5048144752547244E-2</v>
      </c>
      <c r="BF673" s="18">
        <v>9.7597141311528302E-2</v>
      </c>
      <c r="BG673" s="18">
        <v>7.517562517909443E-2</v>
      </c>
      <c r="BH673" s="18">
        <v>6.2326318870055561E-2</v>
      </c>
      <c r="BI673" s="18">
        <v>7.1121710640945884E-2</v>
      </c>
      <c r="BJ673" s="18">
        <v>7.328987253070525E-2</v>
      </c>
      <c r="BL673" s="18">
        <v>3.6881535156685297E-2</v>
      </c>
      <c r="BM673" s="18">
        <v>6.3445644350575939E-2</v>
      </c>
      <c r="BN673" s="18">
        <v>0.1281409865175481</v>
      </c>
      <c r="BO673" s="18">
        <v>0.16040863379184009</v>
      </c>
      <c r="BP673" s="18">
        <v>7.1400886531887878E-2</v>
      </c>
      <c r="BQ673" s="18">
        <v>7.0851045534151474E-2</v>
      </c>
      <c r="BR673" s="18">
        <v>0.16138477805207729</v>
      </c>
      <c r="BS673" s="18">
        <v>7.6381524406832976E-2</v>
      </c>
      <c r="BU673" s="18">
        <v>3.9452907249983127E-2</v>
      </c>
      <c r="BV673" s="18">
        <v>4.9329552194626147E-2</v>
      </c>
      <c r="BW673" s="18">
        <v>6.1409368614653063E-2</v>
      </c>
      <c r="BX673" s="18">
        <v>0.16327342849344131</v>
      </c>
      <c r="BY673" s="18">
        <v>6.4467260003087903E-2</v>
      </c>
      <c r="BZ673" s="18">
        <v>0.1568383946878564</v>
      </c>
      <c r="CA673" s="18">
        <v>6.7031466390718511E-2</v>
      </c>
      <c r="CB673" s="18">
        <v>8.8560055381203401E-2</v>
      </c>
      <c r="CC673" s="18">
        <v>0.1602918169729898</v>
      </c>
    </row>
    <row r="675" spans="2:81" ht="58" x14ac:dyDescent="0.35">
      <c r="B675" s="14" t="s">
        <v>204</v>
      </c>
    </row>
    <row r="676" spans="2:81" x14ac:dyDescent="0.35">
      <c r="B676" s="15" t="s">
        <v>17</v>
      </c>
    </row>
    <row r="677" spans="2:81" x14ac:dyDescent="0.35">
      <c r="B677" s="11" t="s">
        <v>95</v>
      </c>
      <c r="C677" s="16">
        <v>1906</v>
      </c>
      <c r="D677" s="16">
        <v>245</v>
      </c>
      <c r="E677" s="16">
        <v>322</v>
      </c>
      <c r="F677" s="16">
        <v>330</v>
      </c>
      <c r="G677" s="16">
        <v>336</v>
      </c>
      <c r="H677" s="16">
        <v>276</v>
      </c>
      <c r="I677" s="16">
        <v>397</v>
      </c>
      <c r="K677" s="16">
        <v>942</v>
      </c>
      <c r="L677" s="16">
        <v>959</v>
      </c>
      <c r="N677" s="16">
        <v>158</v>
      </c>
      <c r="O677" s="16">
        <v>63</v>
      </c>
      <c r="P677" s="16">
        <v>96</v>
      </c>
      <c r="Q677" s="16">
        <v>78</v>
      </c>
      <c r="R677" s="16">
        <v>211</v>
      </c>
      <c r="S677" s="16">
        <v>156</v>
      </c>
      <c r="T677" s="16">
        <v>138</v>
      </c>
      <c r="U677" s="16">
        <v>178</v>
      </c>
      <c r="V677" s="16">
        <v>270</v>
      </c>
      <c r="W677" s="16">
        <v>232</v>
      </c>
      <c r="X677" s="16">
        <v>160</v>
      </c>
      <c r="Y677" s="16">
        <v>166</v>
      </c>
      <c r="AA677" s="16">
        <v>527</v>
      </c>
      <c r="AB677" s="16">
        <v>481</v>
      </c>
      <c r="AC677" s="16">
        <v>429</v>
      </c>
      <c r="AD677" s="16">
        <v>463</v>
      </c>
      <c r="AF677" s="16">
        <v>27</v>
      </c>
      <c r="AG677" s="16">
        <v>98</v>
      </c>
      <c r="AH677" s="16">
        <v>113</v>
      </c>
      <c r="AI677" s="16">
        <v>112</v>
      </c>
      <c r="AJ677" s="16">
        <v>174</v>
      </c>
      <c r="AK677" s="16">
        <v>207</v>
      </c>
      <c r="AL677" s="16">
        <v>170</v>
      </c>
      <c r="AM677" s="16">
        <v>133</v>
      </c>
      <c r="AN677" s="16">
        <v>100</v>
      </c>
      <c r="AO677" s="16">
        <v>131</v>
      </c>
      <c r="AP677" s="16">
        <v>193</v>
      </c>
      <c r="AQ677" s="16">
        <v>93</v>
      </c>
      <c r="AR677" s="16">
        <v>79</v>
      </c>
      <c r="AS677" s="16">
        <v>47</v>
      </c>
      <c r="AT677" s="16">
        <v>48</v>
      </c>
      <c r="AU677" s="16">
        <v>122</v>
      </c>
      <c r="AV677" s="16">
        <v>59</v>
      </c>
      <c r="AX677" s="16">
        <v>1557</v>
      </c>
      <c r="AY677" s="16">
        <v>338</v>
      </c>
      <c r="BA677" s="16">
        <v>1221</v>
      </c>
      <c r="BB677" s="16">
        <v>685</v>
      </c>
      <c r="BD677" s="16">
        <v>474</v>
      </c>
      <c r="BE677" s="16">
        <v>416</v>
      </c>
      <c r="BF677" s="16">
        <v>224</v>
      </c>
      <c r="BG677" s="16">
        <v>439</v>
      </c>
      <c r="BH677" s="16">
        <v>242</v>
      </c>
      <c r="BI677" s="16">
        <v>51</v>
      </c>
      <c r="BJ677" s="16">
        <v>60</v>
      </c>
      <c r="BL677" s="16">
        <v>334</v>
      </c>
      <c r="BM677" s="16">
        <v>619</v>
      </c>
      <c r="BN677" s="16">
        <v>136</v>
      </c>
      <c r="BO677" s="16">
        <v>105</v>
      </c>
      <c r="BP677" s="16">
        <v>257</v>
      </c>
      <c r="BQ677" s="16">
        <v>42</v>
      </c>
      <c r="BR677" s="16">
        <v>49</v>
      </c>
      <c r="BS677" s="16">
        <v>364</v>
      </c>
      <c r="BU677" s="16">
        <v>279</v>
      </c>
      <c r="BV677" s="16">
        <v>479</v>
      </c>
      <c r="BW677" s="16">
        <v>122</v>
      </c>
      <c r="BX677" s="16">
        <v>151</v>
      </c>
      <c r="BY677" s="16">
        <v>421</v>
      </c>
      <c r="BZ677" s="16">
        <v>64</v>
      </c>
      <c r="CA677" s="16">
        <v>123</v>
      </c>
      <c r="CB677" s="16">
        <v>156</v>
      </c>
      <c r="CC677" s="16">
        <v>111</v>
      </c>
    </row>
    <row r="678" spans="2:81" x14ac:dyDescent="0.35">
      <c r="B678" s="12" t="s">
        <v>96</v>
      </c>
      <c r="C678" s="16">
        <v>1910</v>
      </c>
      <c r="D678" s="16">
        <v>202</v>
      </c>
      <c r="E678" s="16">
        <v>325</v>
      </c>
      <c r="F678" s="16">
        <v>324</v>
      </c>
      <c r="G678" s="16">
        <v>294</v>
      </c>
      <c r="H678" s="16">
        <v>309</v>
      </c>
      <c r="I678" s="16">
        <v>457</v>
      </c>
      <c r="K678" s="16">
        <v>921</v>
      </c>
      <c r="L678" s="16">
        <v>983</v>
      </c>
      <c r="N678" s="16">
        <v>157</v>
      </c>
      <c r="O678" s="16">
        <v>52</v>
      </c>
      <c r="P678" s="16">
        <v>89</v>
      </c>
      <c r="Q678" s="16">
        <v>77</v>
      </c>
      <c r="R678" s="16">
        <v>212</v>
      </c>
      <c r="S678" s="16">
        <v>155</v>
      </c>
      <c r="T678" s="16">
        <v>140</v>
      </c>
      <c r="U678" s="16">
        <v>167</v>
      </c>
      <c r="V678" s="16">
        <v>248</v>
      </c>
      <c r="W678" s="16">
        <v>264</v>
      </c>
      <c r="X678" s="16">
        <v>165</v>
      </c>
      <c r="Y678" s="16">
        <v>180</v>
      </c>
      <c r="AA678" s="16">
        <v>514</v>
      </c>
      <c r="AB678" s="16">
        <v>496</v>
      </c>
      <c r="AC678" s="16">
        <v>419</v>
      </c>
      <c r="AD678" s="16">
        <v>477</v>
      </c>
      <c r="AF678" s="16">
        <v>25</v>
      </c>
      <c r="AG678" s="16">
        <v>96</v>
      </c>
      <c r="AH678" s="16">
        <v>115</v>
      </c>
      <c r="AI678" s="16">
        <v>117</v>
      </c>
      <c r="AJ678" s="16">
        <v>175</v>
      </c>
      <c r="AK678" s="16">
        <v>213</v>
      </c>
      <c r="AL678" s="16">
        <v>169</v>
      </c>
      <c r="AM678" s="16">
        <v>134</v>
      </c>
      <c r="AN678" s="16">
        <v>99</v>
      </c>
      <c r="AO678" s="16">
        <v>131</v>
      </c>
      <c r="AP678" s="16">
        <v>193</v>
      </c>
      <c r="AQ678" s="16">
        <v>94</v>
      </c>
      <c r="AR678" s="16">
        <v>79</v>
      </c>
      <c r="AS678" s="16">
        <v>46</v>
      </c>
      <c r="AT678" s="16">
        <v>46</v>
      </c>
      <c r="AU678" s="16">
        <v>118</v>
      </c>
      <c r="AV678" s="16">
        <v>59</v>
      </c>
      <c r="AX678" s="16">
        <v>1583</v>
      </c>
      <c r="AY678" s="16">
        <v>316</v>
      </c>
      <c r="BA678" s="16">
        <v>1241</v>
      </c>
      <c r="BB678" s="16">
        <v>669</v>
      </c>
      <c r="BD678" s="16">
        <v>490</v>
      </c>
      <c r="BE678" s="16">
        <v>410</v>
      </c>
      <c r="BF678" s="16">
        <v>226</v>
      </c>
      <c r="BG678" s="16">
        <v>430</v>
      </c>
      <c r="BH678" s="16">
        <v>237</v>
      </c>
      <c r="BI678" s="16">
        <v>51</v>
      </c>
      <c r="BJ678" s="16">
        <v>65</v>
      </c>
      <c r="BL678" s="16">
        <v>349</v>
      </c>
      <c r="BM678" s="16">
        <v>614</v>
      </c>
      <c r="BN678" s="16">
        <v>143</v>
      </c>
      <c r="BO678" s="16">
        <v>101</v>
      </c>
      <c r="BP678" s="16">
        <v>257</v>
      </c>
      <c r="BQ678" s="16">
        <v>42</v>
      </c>
      <c r="BR678" s="16">
        <v>47</v>
      </c>
      <c r="BS678" s="16">
        <v>356</v>
      </c>
      <c r="BU678" s="16">
        <v>288</v>
      </c>
      <c r="BV678" s="16">
        <v>472</v>
      </c>
      <c r="BW678" s="16">
        <v>126</v>
      </c>
      <c r="BX678" s="16">
        <v>142</v>
      </c>
      <c r="BY678" s="16">
        <v>432</v>
      </c>
      <c r="BZ678" s="16">
        <v>64</v>
      </c>
      <c r="CA678" s="16">
        <v>123</v>
      </c>
      <c r="CB678" s="16">
        <v>159</v>
      </c>
      <c r="CC678" s="16">
        <v>106</v>
      </c>
    </row>
    <row r="679" spans="2:81" x14ac:dyDescent="0.35">
      <c r="B679" s="14" t="s">
        <v>117</v>
      </c>
      <c r="C679" s="18">
        <v>0.41021224070729451</v>
      </c>
      <c r="D679" s="18">
        <v>0.42621573011049158</v>
      </c>
      <c r="E679" s="18">
        <v>0.59450899805116542</v>
      </c>
      <c r="F679" s="18">
        <v>0.51805911385385339</v>
      </c>
      <c r="G679" s="18">
        <v>0.41519281049186157</v>
      </c>
      <c r="H679" s="18">
        <v>0.36198392524159351</v>
      </c>
      <c r="I679" s="18">
        <v>0.22502782306779209</v>
      </c>
      <c r="K679" s="18">
        <v>0.37866915566799308</v>
      </c>
      <c r="L679" s="18">
        <v>0.43979381915022331</v>
      </c>
      <c r="N679" s="18">
        <v>0.34836933158844219</v>
      </c>
      <c r="O679" s="18">
        <v>0.40295490389090088</v>
      </c>
      <c r="P679" s="18">
        <v>0.39556296148619141</v>
      </c>
      <c r="Q679" s="18">
        <v>0.3749674247127508</v>
      </c>
      <c r="R679" s="18">
        <v>0.51043398295193565</v>
      </c>
      <c r="S679" s="18">
        <v>0.39205315771891092</v>
      </c>
      <c r="T679" s="18">
        <v>0.48425075997443812</v>
      </c>
      <c r="U679" s="18">
        <v>0.42136113659527702</v>
      </c>
      <c r="V679" s="18">
        <v>0.47143742745534611</v>
      </c>
      <c r="W679" s="18">
        <v>0.33696031642405139</v>
      </c>
      <c r="X679" s="18">
        <v>0.37388154664356799</v>
      </c>
      <c r="Y679" s="18">
        <v>0.37462285943471019</v>
      </c>
      <c r="AA679" s="18">
        <v>0.40475479898141442</v>
      </c>
      <c r="AB679" s="18">
        <v>0.36148106228777999</v>
      </c>
      <c r="AC679" s="18">
        <v>0.42813459455515918</v>
      </c>
      <c r="AD679" s="18">
        <v>0.45196279522523308</v>
      </c>
      <c r="AF679" s="18">
        <v>0.3394263537651368</v>
      </c>
      <c r="AG679" s="18">
        <v>0.42510503914191022</v>
      </c>
      <c r="AH679" s="18">
        <v>0.4260768214575073</v>
      </c>
      <c r="AI679" s="18">
        <v>0.35152180448535569</v>
      </c>
      <c r="AJ679" s="18">
        <v>0.45387905731202272</v>
      </c>
      <c r="AK679" s="18">
        <v>0.39823800295492939</v>
      </c>
      <c r="AL679" s="18">
        <v>0.42494869584375949</v>
      </c>
      <c r="AM679" s="18">
        <v>0.37042539661383661</v>
      </c>
      <c r="AN679" s="18">
        <v>0.34991550203736588</v>
      </c>
      <c r="AO679" s="18">
        <v>0.40791576862546508</v>
      </c>
      <c r="AP679" s="18">
        <v>0.33960892823756728</v>
      </c>
      <c r="AQ679" s="18">
        <v>0.41844304716979969</v>
      </c>
      <c r="AR679" s="18">
        <v>0.44714328098726469</v>
      </c>
      <c r="AS679" s="18">
        <v>0.41241135449396149</v>
      </c>
      <c r="AT679" s="18">
        <v>0.35000969448933639</v>
      </c>
      <c r="AU679" s="18">
        <v>0.60349953193186801</v>
      </c>
      <c r="AV679" s="18">
        <v>0.39777646455443799</v>
      </c>
      <c r="AX679" s="18">
        <v>0.3795595903132038</v>
      </c>
      <c r="AY679" s="18">
        <v>0.57120671569072912</v>
      </c>
      <c r="BA679" s="18">
        <v>0.43400513008476421</v>
      </c>
      <c r="BB679" s="18">
        <v>0.36606840806922952</v>
      </c>
      <c r="BD679" s="18">
        <v>0.39079968882085098</v>
      </c>
      <c r="BE679" s="18">
        <v>0.37795814103782938</v>
      </c>
      <c r="BF679" s="18">
        <v>0.37262339897603519</v>
      </c>
      <c r="BG679" s="18">
        <v>0.42234892575776828</v>
      </c>
      <c r="BH679" s="18">
        <v>0.48006590775458741</v>
      </c>
      <c r="BI679" s="18">
        <v>0.65547603154741874</v>
      </c>
      <c r="BJ679" s="18">
        <v>0.36232278973817461</v>
      </c>
      <c r="BL679" s="18">
        <v>0.3391385473341354</v>
      </c>
      <c r="BM679" s="18">
        <v>0.49619851484077587</v>
      </c>
      <c r="BN679" s="18">
        <v>0.3259851950061976</v>
      </c>
      <c r="BO679" s="18">
        <v>0.3396959347704907</v>
      </c>
      <c r="BP679" s="18">
        <v>0.41369140957139122</v>
      </c>
      <c r="BQ679" s="18">
        <v>0.29201307916534758</v>
      </c>
      <c r="BR679" s="18">
        <v>0.46339454003648622</v>
      </c>
      <c r="BS679" s="18">
        <v>0.38975589765208202</v>
      </c>
      <c r="BU679" s="18">
        <v>0.35991062862020989</v>
      </c>
      <c r="BV679" s="18">
        <v>0.52651747869789711</v>
      </c>
      <c r="BW679" s="18">
        <v>0.36733679142832609</v>
      </c>
      <c r="BX679" s="18">
        <v>0.35047833936557371</v>
      </c>
      <c r="BY679" s="18">
        <v>0.41925767420035448</v>
      </c>
      <c r="BZ679" s="18">
        <v>0.30311206052298301</v>
      </c>
      <c r="CA679" s="18">
        <v>0.38288654184324139</v>
      </c>
      <c r="CB679" s="18">
        <v>0.32509917233626612</v>
      </c>
      <c r="CC679" s="18">
        <v>0.34658740370247348</v>
      </c>
    </row>
    <row r="680" spans="2:81" x14ac:dyDescent="0.35">
      <c r="B680" s="14" t="s">
        <v>118</v>
      </c>
      <c r="C680" s="18">
        <v>0.2847260686781648</v>
      </c>
      <c r="D680" s="18">
        <v>0.20960544150946489</v>
      </c>
      <c r="E680" s="18">
        <v>0.16099280977656899</v>
      </c>
      <c r="F680" s="18">
        <v>0.17181308784926619</v>
      </c>
      <c r="G680" s="18">
        <v>0.27249901493715012</v>
      </c>
      <c r="H680" s="18">
        <v>0.30416055632414257</v>
      </c>
      <c r="I680" s="18">
        <v>0.4807119895737697</v>
      </c>
      <c r="K680" s="18">
        <v>0.29028147279563699</v>
      </c>
      <c r="L680" s="18">
        <v>0.27887956132575259</v>
      </c>
      <c r="N680" s="18">
        <v>0.36824257544099531</v>
      </c>
      <c r="O680" s="18">
        <v>0.34185727802169752</v>
      </c>
      <c r="P680" s="18">
        <v>0.27625072858520788</v>
      </c>
      <c r="Q680" s="18">
        <v>0.2321371908566596</v>
      </c>
      <c r="R680" s="18">
        <v>0.24432823368101669</v>
      </c>
      <c r="S680" s="18">
        <v>0.29066416046790972</v>
      </c>
      <c r="T680" s="18">
        <v>0.2198682865180536</v>
      </c>
      <c r="U680" s="18">
        <v>0.27066542980096542</v>
      </c>
      <c r="V680" s="18">
        <v>0.2147567402872847</v>
      </c>
      <c r="W680" s="18">
        <v>0.38498892094876808</v>
      </c>
      <c r="X680" s="18">
        <v>0.28838523437414959</v>
      </c>
      <c r="Y680" s="18">
        <v>0.27401524479859768</v>
      </c>
      <c r="AA680" s="18">
        <v>0.35744678485861819</v>
      </c>
      <c r="AB680" s="18">
        <v>0.31749115985607201</v>
      </c>
      <c r="AC680" s="18">
        <v>0.23974607275913709</v>
      </c>
      <c r="AD680" s="18">
        <v>0.21253837126399019</v>
      </c>
      <c r="AF680" s="18">
        <v>0.1457282182118875</v>
      </c>
      <c r="AG680" s="18">
        <v>0.19736251995765899</v>
      </c>
      <c r="AH680" s="18">
        <v>0.27069396369866588</v>
      </c>
      <c r="AI680" s="18">
        <v>0.28117787714076958</v>
      </c>
      <c r="AJ680" s="18">
        <v>0.2742778063666016</v>
      </c>
      <c r="AK680" s="18">
        <v>0.25893109542245168</v>
      </c>
      <c r="AL680" s="18">
        <v>0.291255113617779</v>
      </c>
      <c r="AM680" s="18">
        <v>0.30042640892123912</v>
      </c>
      <c r="AN680" s="18">
        <v>0.31168279254667269</v>
      </c>
      <c r="AO680" s="18">
        <v>0.35479114698281278</v>
      </c>
      <c r="AP680" s="18">
        <v>0.32292506484786793</v>
      </c>
      <c r="AQ680" s="18">
        <v>0.36648139858768791</v>
      </c>
      <c r="AR680" s="18">
        <v>0.28324760399394788</v>
      </c>
      <c r="AS680" s="18">
        <v>0.28338580552358872</v>
      </c>
      <c r="AT680" s="18">
        <v>0.37604111382778549</v>
      </c>
      <c r="AU680" s="18">
        <v>0.17927799978070649</v>
      </c>
      <c r="AV680" s="18">
        <v>0.27594871225484768</v>
      </c>
      <c r="AX680" s="18">
        <v>0.31542321189950778</v>
      </c>
      <c r="AY680" s="18">
        <v>0.13474400543761569</v>
      </c>
      <c r="BA680" s="18">
        <v>0.27058969153067541</v>
      </c>
      <c r="BB680" s="18">
        <v>0.31095381500216801</v>
      </c>
      <c r="BD680" s="18">
        <v>0.26919062608782213</v>
      </c>
      <c r="BE680" s="18">
        <v>0.30475564588221049</v>
      </c>
      <c r="BF680" s="18">
        <v>0.32558295160219097</v>
      </c>
      <c r="BG680" s="18">
        <v>0.3048610769111233</v>
      </c>
      <c r="BH680" s="18">
        <v>0.26109956018694969</v>
      </c>
      <c r="BI680" s="18">
        <v>0.18615726326760201</v>
      </c>
      <c r="BJ680" s="18">
        <v>0.1632081879486883</v>
      </c>
      <c r="BL680" s="18">
        <v>0.34680749147744949</v>
      </c>
      <c r="BM680" s="18">
        <v>0.23103807682897759</v>
      </c>
      <c r="BN680" s="18">
        <v>0.38049034574771418</v>
      </c>
      <c r="BO680" s="18">
        <v>0.45105301803769948</v>
      </c>
      <c r="BP680" s="18">
        <v>0.29837120483910812</v>
      </c>
      <c r="BQ680" s="18">
        <v>0.29120053440572002</v>
      </c>
      <c r="BR680" s="18">
        <v>0.1693693324893179</v>
      </c>
      <c r="BS680" s="18">
        <v>0.23536691041477451</v>
      </c>
      <c r="BU680" s="18">
        <v>0.33058825721444418</v>
      </c>
      <c r="BV680" s="18">
        <v>0.2100465762805406</v>
      </c>
      <c r="BW680" s="18">
        <v>0.36793736561127499</v>
      </c>
      <c r="BX680" s="18">
        <v>0.38509531190696439</v>
      </c>
      <c r="BY680" s="18">
        <v>0.28127133541277088</v>
      </c>
      <c r="BZ680" s="18">
        <v>0.34320693878680092</v>
      </c>
      <c r="CA680" s="18">
        <v>0.17187261575408491</v>
      </c>
      <c r="CB680" s="18">
        <v>0.30224528697895792</v>
      </c>
      <c r="CC680" s="18">
        <v>0.3425730925706218</v>
      </c>
    </row>
    <row r="682" spans="2:81" ht="58" x14ac:dyDescent="0.35">
      <c r="B682" s="14" t="s">
        <v>204</v>
      </c>
    </row>
    <row r="683" spans="2:81" x14ac:dyDescent="0.35">
      <c r="B683" s="15" t="s">
        <v>17</v>
      </c>
    </row>
    <row r="684" spans="2:81" x14ac:dyDescent="0.35">
      <c r="B684" s="11" t="s">
        <v>95</v>
      </c>
      <c r="C684" s="16">
        <v>1906</v>
      </c>
      <c r="D684" s="16">
        <v>245</v>
      </c>
      <c r="E684" s="16">
        <v>322</v>
      </c>
      <c r="F684" s="16">
        <v>330</v>
      </c>
      <c r="G684" s="16">
        <v>336</v>
      </c>
      <c r="H684" s="16">
        <v>276</v>
      </c>
      <c r="I684" s="16">
        <v>397</v>
      </c>
      <c r="K684" s="16">
        <v>942</v>
      </c>
      <c r="L684" s="16">
        <v>959</v>
      </c>
      <c r="N684" s="16">
        <v>158</v>
      </c>
      <c r="O684" s="16">
        <v>63</v>
      </c>
      <c r="P684" s="16">
        <v>96</v>
      </c>
      <c r="Q684" s="16">
        <v>78</v>
      </c>
      <c r="R684" s="16">
        <v>211</v>
      </c>
      <c r="S684" s="16">
        <v>156</v>
      </c>
      <c r="T684" s="16">
        <v>138</v>
      </c>
      <c r="U684" s="16">
        <v>178</v>
      </c>
      <c r="V684" s="16">
        <v>270</v>
      </c>
      <c r="W684" s="16">
        <v>232</v>
      </c>
      <c r="X684" s="16">
        <v>160</v>
      </c>
      <c r="Y684" s="16">
        <v>166</v>
      </c>
      <c r="AA684" s="16">
        <v>527</v>
      </c>
      <c r="AB684" s="16">
        <v>481</v>
      </c>
      <c r="AC684" s="16">
        <v>429</v>
      </c>
      <c r="AD684" s="16">
        <v>463</v>
      </c>
      <c r="AF684" s="16">
        <v>27</v>
      </c>
      <c r="AG684" s="16">
        <v>98</v>
      </c>
      <c r="AH684" s="16">
        <v>113</v>
      </c>
      <c r="AI684" s="16">
        <v>112</v>
      </c>
      <c r="AJ684" s="16">
        <v>174</v>
      </c>
      <c r="AK684" s="16">
        <v>207</v>
      </c>
      <c r="AL684" s="16">
        <v>170</v>
      </c>
      <c r="AM684" s="16">
        <v>133</v>
      </c>
      <c r="AN684" s="16">
        <v>100</v>
      </c>
      <c r="AO684" s="16">
        <v>131</v>
      </c>
      <c r="AP684" s="16">
        <v>193</v>
      </c>
      <c r="AQ684" s="16">
        <v>93</v>
      </c>
      <c r="AR684" s="16">
        <v>79</v>
      </c>
      <c r="AS684" s="16">
        <v>47</v>
      </c>
      <c r="AT684" s="16">
        <v>48</v>
      </c>
      <c r="AU684" s="16">
        <v>122</v>
      </c>
      <c r="AV684" s="16">
        <v>59</v>
      </c>
      <c r="AX684" s="16">
        <v>1557</v>
      </c>
      <c r="AY684" s="16">
        <v>338</v>
      </c>
      <c r="BA684" s="16">
        <v>1221</v>
      </c>
      <c r="BB684" s="16">
        <v>685</v>
      </c>
      <c r="BD684" s="16">
        <v>474</v>
      </c>
      <c r="BE684" s="16">
        <v>416</v>
      </c>
      <c r="BF684" s="16">
        <v>224</v>
      </c>
      <c r="BG684" s="16">
        <v>439</v>
      </c>
      <c r="BH684" s="16">
        <v>242</v>
      </c>
      <c r="BI684" s="16">
        <v>51</v>
      </c>
      <c r="BJ684" s="16">
        <v>60</v>
      </c>
      <c r="BL684" s="16">
        <v>334</v>
      </c>
      <c r="BM684" s="16">
        <v>619</v>
      </c>
      <c r="BN684" s="16">
        <v>136</v>
      </c>
      <c r="BO684" s="16">
        <v>105</v>
      </c>
      <c r="BP684" s="16">
        <v>257</v>
      </c>
      <c r="BQ684" s="16">
        <v>42</v>
      </c>
      <c r="BR684" s="16">
        <v>49</v>
      </c>
      <c r="BS684" s="16">
        <v>364</v>
      </c>
      <c r="BU684" s="16">
        <v>279</v>
      </c>
      <c r="BV684" s="16">
        <v>479</v>
      </c>
      <c r="BW684" s="16">
        <v>122</v>
      </c>
      <c r="BX684" s="16">
        <v>151</v>
      </c>
      <c r="BY684" s="16">
        <v>421</v>
      </c>
      <c r="BZ684" s="16">
        <v>64</v>
      </c>
      <c r="CA684" s="16">
        <v>123</v>
      </c>
      <c r="CB684" s="16">
        <v>156</v>
      </c>
      <c r="CC684" s="16">
        <v>111</v>
      </c>
    </row>
    <row r="685" spans="2:81" x14ac:dyDescent="0.35">
      <c r="B685" s="12" t="s">
        <v>96</v>
      </c>
      <c r="C685" s="16">
        <v>1910</v>
      </c>
      <c r="D685" s="16">
        <v>202</v>
      </c>
      <c r="E685" s="16">
        <v>325</v>
      </c>
      <c r="F685" s="16">
        <v>324</v>
      </c>
      <c r="G685" s="16">
        <v>294</v>
      </c>
      <c r="H685" s="16">
        <v>309</v>
      </c>
      <c r="I685" s="16">
        <v>457</v>
      </c>
      <c r="K685" s="16">
        <v>921</v>
      </c>
      <c r="L685" s="16">
        <v>983</v>
      </c>
      <c r="N685" s="16">
        <v>157</v>
      </c>
      <c r="O685" s="16">
        <v>52</v>
      </c>
      <c r="P685" s="16">
        <v>89</v>
      </c>
      <c r="Q685" s="16">
        <v>77</v>
      </c>
      <c r="R685" s="16">
        <v>212</v>
      </c>
      <c r="S685" s="16">
        <v>155</v>
      </c>
      <c r="T685" s="16">
        <v>140</v>
      </c>
      <c r="U685" s="16">
        <v>167</v>
      </c>
      <c r="V685" s="16">
        <v>248</v>
      </c>
      <c r="W685" s="16">
        <v>264</v>
      </c>
      <c r="X685" s="16">
        <v>165</v>
      </c>
      <c r="Y685" s="16">
        <v>180</v>
      </c>
      <c r="AA685" s="16">
        <v>514</v>
      </c>
      <c r="AB685" s="16">
        <v>496</v>
      </c>
      <c r="AC685" s="16">
        <v>419</v>
      </c>
      <c r="AD685" s="16">
        <v>477</v>
      </c>
      <c r="AF685" s="16">
        <v>25</v>
      </c>
      <c r="AG685" s="16">
        <v>96</v>
      </c>
      <c r="AH685" s="16">
        <v>115</v>
      </c>
      <c r="AI685" s="16">
        <v>117</v>
      </c>
      <c r="AJ685" s="16">
        <v>175</v>
      </c>
      <c r="AK685" s="16">
        <v>213</v>
      </c>
      <c r="AL685" s="16">
        <v>169</v>
      </c>
      <c r="AM685" s="16">
        <v>134</v>
      </c>
      <c r="AN685" s="16">
        <v>99</v>
      </c>
      <c r="AO685" s="16">
        <v>131</v>
      </c>
      <c r="AP685" s="16">
        <v>193</v>
      </c>
      <c r="AQ685" s="16">
        <v>94</v>
      </c>
      <c r="AR685" s="16">
        <v>79</v>
      </c>
      <c r="AS685" s="16">
        <v>46</v>
      </c>
      <c r="AT685" s="16">
        <v>46</v>
      </c>
      <c r="AU685" s="16">
        <v>118</v>
      </c>
      <c r="AV685" s="16">
        <v>59</v>
      </c>
      <c r="AX685" s="16">
        <v>1583</v>
      </c>
      <c r="AY685" s="16">
        <v>316</v>
      </c>
      <c r="BA685" s="16">
        <v>1241</v>
      </c>
      <c r="BB685" s="16">
        <v>669</v>
      </c>
      <c r="BD685" s="16">
        <v>490</v>
      </c>
      <c r="BE685" s="16">
        <v>410</v>
      </c>
      <c r="BF685" s="16">
        <v>226</v>
      </c>
      <c r="BG685" s="16">
        <v>430</v>
      </c>
      <c r="BH685" s="16">
        <v>237</v>
      </c>
      <c r="BI685" s="16">
        <v>51</v>
      </c>
      <c r="BJ685" s="16">
        <v>65</v>
      </c>
      <c r="BL685" s="16">
        <v>349</v>
      </c>
      <c r="BM685" s="16">
        <v>614</v>
      </c>
      <c r="BN685" s="16">
        <v>143</v>
      </c>
      <c r="BO685" s="16">
        <v>101</v>
      </c>
      <c r="BP685" s="16">
        <v>257</v>
      </c>
      <c r="BQ685" s="16">
        <v>42</v>
      </c>
      <c r="BR685" s="16">
        <v>47</v>
      </c>
      <c r="BS685" s="16">
        <v>356</v>
      </c>
      <c r="BU685" s="16">
        <v>288</v>
      </c>
      <c r="BV685" s="16">
        <v>472</v>
      </c>
      <c r="BW685" s="16">
        <v>126</v>
      </c>
      <c r="BX685" s="16">
        <v>142</v>
      </c>
      <c r="BY685" s="16">
        <v>432</v>
      </c>
      <c r="BZ685" s="16">
        <v>64</v>
      </c>
      <c r="CA685" s="16">
        <v>123</v>
      </c>
      <c r="CB685" s="16">
        <v>159</v>
      </c>
      <c r="CC685" s="16">
        <v>106</v>
      </c>
    </row>
    <row r="686" spans="2:81" x14ac:dyDescent="0.35">
      <c r="B686" s="14" t="s">
        <v>117</v>
      </c>
      <c r="C686" s="18">
        <v>0.4575107809835508</v>
      </c>
      <c r="D686" s="18">
        <v>0.52470273607368301</v>
      </c>
      <c r="E686" s="18">
        <v>0.55570687944802055</v>
      </c>
      <c r="F686" s="18">
        <v>0.56600028603707753</v>
      </c>
      <c r="G686" s="18">
        <v>0.45386829576057047</v>
      </c>
      <c r="H686" s="18">
        <v>0.44784882891466632</v>
      </c>
      <c r="I686" s="18">
        <v>0.28992623652792632</v>
      </c>
      <c r="K686" s="18">
        <v>0.40999222596582052</v>
      </c>
      <c r="L686" s="18">
        <v>0.50126628270530771</v>
      </c>
      <c r="N686" s="18">
        <v>0.39239355839576079</v>
      </c>
      <c r="O686" s="18">
        <v>0.45583450512221679</v>
      </c>
      <c r="P686" s="18">
        <v>0.41721150888759362</v>
      </c>
      <c r="Q686" s="18">
        <v>0.38136884156204492</v>
      </c>
      <c r="R686" s="18">
        <v>0.49605609686048879</v>
      </c>
      <c r="S686" s="18">
        <v>0.4304228257301288</v>
      </c>
      <c r="T686" s="18">
        <v>0.55266311369823584</v>
      </c>
      <c r="U686" s="18">
        <v>0.41961818576740001</v>
      </c>
      <c r="V686" s="18">
        <v>0.4665771534326637</v>
      </c>
      <c r="W686" s="18">
        <v>0.44643988102171511</v>
      </c>
      <c r="X686" s="18">
        <v>0.5050929330358287</v>
      </c>
      <c r="Y686" s="18">
        <v>0.46649484311378348</v>
      </c>
      <c r="AA686" s="18">
        <v>0.48179113152620567</v>
      </c>
      <c r="AB686" s="18">
        <v>0.43362458187704422</v>
      </c>
      <c r="AC686" s="18">
        <v>0.460728664279971</v>
      </c>
      <c r="AD686" s="18">
        <v>0.45398882323425699</v>
      </c>
      <c r="AF686" s="18">
        <v>0.42006120437218553</v>
      </c>
      <c r="AG686" s="18">
        <v>0.38076218511243021</v>
      </c>
      <c r="AH686" s="18">
        <v>0.43400659860950958</v>
      </c>
      <c r="AI686" s="18">
        <v>0.42142118952258623</v>
      </c>
      <c r="AJ686" s="18">
        <v>0.42645386607734931</v>
      </c>
      <c r="AK686" s="18">
        <v>0.48517806317191547</v>
      </c>
      <c r="AL686" s="18">
        <v>0.51234159692068171</v>
      </c>
      <c r="AM686" s="18">
        <v>0.45886184879162317</v>
      </c>
      <c r="AN686" s="18">
        <v>0.44133663935411782</v>
      </c>
      <c r="AO686" s="18">
        <v>0.48856864450967019</v>
      </c>
      <c r="AP686" s="18">
        <v>0.42434872930301348</v>
      </c>
      <c r="AQ686" s="18">
        <v>0.39015932232231909</v>
      </c>
      <c r="AR686" s="18">
        <v>0.43965797732509337</v>
      </c>
      <c r="AS686" s="18">
        <v>0.49312506572232989</v>
      </c>
      <c r="AT686" s="18">
        <v>0.60305842459187498</v>
      </c>
      <c r="AU686" s="18">
        <v>0.57588051496567205</v>
      </c>
      <c r="AV686" s="18">
        <v>0.36791186840510681</v>
      </c>
      <c r="AX686" s="18">
        <v>0.4419083554332538</v>
      </c>
      <c r="AY686" s="18">
        <v>0.53939963766980303</v>
      </c>
      <c r="BA686" s="18">
        <v>0.46368285285239003</v>
      </c>
      <c r="BB686" s="18">
        <v>0.44605950647520359</v>
      </c>
      <c r="BD686" s="18">
        <v>0.42091019798918272</v>
      </c>
      <c r="BE686" s="18">
        <v>0.47381782432678382</v>
      </c>
      <c r="BF686" s="18">
        <v>0.4058536786961574</v>
      </c>
      <c r="BG686" s="18">
        <v>0.48845920935428239</v>
      </c>
      <c r="BH686" s="18">
        <v>0.53001359322235142</v>
      </c>
      <c r="BI686" s="18">
        <v>0.63640320984789578</v>
      </c>
      <c r="BJ686" s="18">
        <v>0.19842743972139909</v>
      </c>
      <c r="BL686" s="18">
        <v>0.41378646912766498</v>
      </c>
      <c r="BM686" s="18">
        <v>0.5423483607334425</v>
      </c>
      <c r="BN686" s="18">
        <v>0.37801165790022417</v>
      </c>
      <c r="BO686" s="18">
        <v>0.45014922513920019</v>
      </c>
      <c r="BP686" s="18">
        <v>0.38309043797123282</v>
      </c>
      <c r="BQ686" s="18">
        <v>0.43640082782912049</v>
      </c>
      <c r="BR686" s="18">
        <v>0.34270274307780202</v>
      </c>
      <c r="BS686" s="18">
        <v>0.45969149687683131</v>
      </c>
      <c r="BU686" s="18">
        <v>0.44852055091119358</v>
      </c>
      <c r="BV686" s="18">
        <v>0.55646319099882957</v>
      </c>
      <c r="BW686" s="18">
        <v>0.40397974072760329</v>
      </c>
      <c r="BX686" s="18">
        <v>0.52349415970593938</v>
      </c>
      <c r="BY686" s="18">
        <v>0.43911679307114421</v>
      </c>
      <c r="BZ686" s="18">
        <v>0.40214679034241402</v>
      </c>
      <c r="CA686" s="18">
        <v>0.44560511219154919</v>
      </c>
      <c r="CB686" s="18">
        <v>0.32128782383929361</v>
      </c>
      <c r="CC686" s="18">
        <v>0.34231726368299709</v>
      </c>
    </row>
    <row r="687" spans="2:81" x14ac:dyDescent="0.35">
      <c r="B687" s="14" t="s">
        <v>118</v>
      </c>
      <c r="C687" s="18">
        <v>0.15059851559378351</v>
      </c>
      <c r="D687" s="18">
        <v>0.17956720546246169</v>
      </c>
      <c r="E687" s="18">
        <v>0.14382502086617499</v>
      </c>
      <c r="F687" s="18">
        <v>0.1016230863884085</v>
      </c>
      <c r="G687" s="18">
        <v>0.14406963469721429</v>
      </c>
      <c r="H687" s="18">
        <v>0.1158174294870508</v>
      </c>
      <c r="I687" s="18">
        <v>0.20506216915475911</v>
      </c>
      <c r="K687" s="18">
        <v>0.17447748080272871</v>
      </c>
      <c r="L687" s="18">
        <v>0.1289682152602297</v>
      </c>
      <c r="N687" s="18">
        <v>0.20140922078319051</v>
      </c>
      <c r="O687" s="18">
        <v>0.1652351941589244</v>
      </c>
      <c r="P687" s="18">
        <v>0.14688621655253981</v>
      </c>
      <c r="Q687" s="18">
        <v>0.22749167091203609</v>
      </c>
      <c r="R687" s="18">
        <v>0.154853998839388</v>
      </c>
      <c r="S687" s="18">
        <v>0.16090336445602191</v>
      </c>
      <c r="T687" s="18">
        <v>7.186556653657257E-2</v>
      </c>
      <c r="U687" s="18">
        <v>0.14540791625940019</v>
      </c>
      <c r="V687" s="18">
        <v>0.15940194020411461</v>
      </c>
      <c r="W687" s="18">
        <v>0.1647039017712382</v>
      </c>
      <c r="X687" s="18">
        <v>0.10297336481813631</v>
      </c>
      <c r="Y687" s="18">
        <v>0.1340003752993901</v>
      </c>
      <c r="AA687" s="18">
        <v>0.15127984107648459</v>
      </c>
      <c r="AB687" s="18">
        <v>0.1819293179613265</v>
      </c>
      <c r="AC687" s="18">
        <v>0.13357613347813879</v>
      </c>
      <c r="AD687" s="18">
        <v>0.13195684229253149</v>
      </c>
      <c r="AF687" s="18">
        <v>9.0724632506148567E-2</v>
      </c>
      <c r="AG687" s="18">
        <v>0.17269916545926681</v>
      </c>
      <c r="AH687" s="18">
        <v>0.13451738135865601</v>
      </c>
      <c r="AI687" s="18">
        <v>0.17199532817577159</v>
      </c>
      <c r="AJ687" s="18">
        <v>0.18086412045790681</v>
      </c>
      <c r="AK687" s="18">
        <v>0.14623970625583091</v>
      </c>
      <c r="AL687" s="18">
        <v>0.13766065411836911</v>
      </c>
      <c r="AM687" s="18">
        <v>0.1006575188674793</v>
      </c>
      <c r="AN687" s="18">
        <v>0.13322495568932891</v>
      </c>
      <c r="AO687" s="18">
        <v>0.13679822520938409</v>
      </c>
      <c r="AP687" s="18">
        <v>0.17102090728376251</v>
      </c>
      <c r="AQ687" s="18">
        <v>0.18109007363013371</v>
      </c>
      <c r="AR687" s="18">
        <v>0.19324620086173289</v>
      </c>
      <c r="AS687" s="18">
        <v>0.15256161125720799</v>
      </c>
      <c r="AT687" s="18">
        <v>0.14165931473130969</v>
      </c>
      <c r="AU687" s="18">
        <v>0.12251223156136461</v>
      </c>
      <c r="AV687" s="18">
        <v>0.15445896127004571</v>
      </c>
      <c r="AX687" s="18">
        <v>0.1484890148449185</v>
      </c>
      <c r="AY687" s="18">
        <v>0.15384712473468001</v>
      </c>
      <c r="BA687" s="18">
        <v>0.15272272362700451</v>
      </c>
      <c r="BB687" s="18">
        <v>0.14665739341987311</v>
      </c>
      <c r="BD687" s="18">
        <v>0.1405731442853394</v>
      </c>
      <c r="BE687" s="18">
        <v>0.14808140734935701</v>
      </c>
      <c r="BF687" s="18">
        <v>0.17680768669720229</v>
      </c>
      <c r="BG687" s="18">
        <v>0.1395119396966015</v>
      </c>
      <c r="BH687" s="18">
        <v>0.16559107705494611</v>
      </c>
      <c r="BI687" s="18">
        <v>0.10537626436066801</v>
      </c>
      <c r="BJ687" s="18">
        <v>0.20549019783442549</v>
      </c>
      <c r="BL687" s="18">
        <v>0.19129633486350531</v>
      </c>
      <c r="BM687" s="18">
        <v>0.11199722803210441</v>
      </c>
      <c r="BN687" s="18">
        <v>0.20527758605163521</v>
      </c>
      <c r="BO687" s="18">
        <v>0.1431850524942368</v>
      </c>
      <c r="BP687" s="18">
        <v>0.19061885479255181</v>
      </c>
      <c r="BQ687" s="18">
        <v>0.12212883698740599</v>
      </c>
      <c r="BR687" s="18">
        <v>0.1160312496709212</v>
      </c>
      <c r="BS687" s="18">
        <v>0.13639534047822541</v>
      </c>
      <c r="BU687" s="18">
        <v>0.1947823519481055</v>
      </c>
      <c r="BV687" s="18">
        <v>0.10796697263613569</v>
      </c>
      <c r="BW687" s="18">
        <v>0.17011237033146931</v>
      </c>
      <c r="BX687" s="18">
        <v>0.1830788930501637</v>
      </c>
      <c r="BY687" s="18">
        <v>0.13567220912968009</v>
      </c>
      <c r="BZ687" s="18">
        <v>0.1880097475629901</v>
      </c>
      <c r="CA687" s="18">
        <v>0.1516972652152325</v>
      </c>
      <c r="CB687" s="18">
        <v>0.1396588728997793</v>
      </c>
      <c r="CC687" s="18">
        <v>0.20726877517778841</v>
      </c>
    </row>
    <row r="689" spans="2:81" ht="58" x14ac:dyDescent="0.35">
      <c r="B689" s="14" t="s">
        <v>204</v>
      </c>
    </row>
    <row r="690" spans="2:81" x14ac:dyDescent="0.35">
      <c r="B690" s="15" t="s">
        <v>17</v>
      </c>
    </row>
    <row r="691" spans="2:81" x14ac:dyDescent="0.35">
      <c r="B691" s="11" t="s">
        <v>95</v>
      </c>
      <c r="C691" s="16">
        <v>1906</v>
      </c>
      <c r="D691" s="16">
        <v>245</v>
      </c>
      <c r="E691" s="16">
        <v>322</v>
      </c>
      <c r="F691" s="16">
        <v>330</v>
      </c>
      <c r="G691" s="16">
        <v>336</v>
      </c>
      <c r="H691" s="16">
        <v>276</v>
      </c>
      <c r="I691" s="16">
        <v>397</v>
      </c>
      <c r="K691" s="16">
        <v>942</v>
      </c>
      <c r="L691" s="16">
        <v>959</v>
      </c>
      <c r="N691" s="16">
        <v>158</v>
      </c>
      <c r="O691" s="16">
        <v>63</v>
      </c>
      <c r="P691" s="16">
        <v>96</v>
      </c>
      <c r="Q691" s="16">
        <v>78</v>
      </c>
      <c r="R691" s="16">
        <v>211</v>
      </c>
      <c r="S691" s="16">
        <v>156</v>
      </c>
      <c r="T691" s="16">
        <v>138</v>
      </c>
      <c r="U691" s="16">
        <v>178</v>
      </c>
      <c r="V691" s="16">
        <v>270</v>
      </c>
      <c r="W691" s="16">
        <v>232</v>
      </c>
      <c r="X691" s="16">
        <v>160</v>
      </c>
      <c r="Y691" s="16">
        <v>166</v>
      </c>
      <c r="AA691" s="16">
        <v>527</v>
      </c>
      <c r="AB691" s="16">
        <v>481</v>
      </c>
      <c r="AC691" s="16">
        <v>429</v>
      </c>
      <c r="AD691" s="16">
        <v>463</v>
      </c>
      <c r="AF691" s="16">
        <v>27</v>
      </c>
      <c r="AG691" s="16">
        <v>98</v>
      </c>
      <c r="AH691" s="16">
        <v>113</v>
      </c>
      <c r="AI691" s="16">
        <v>112</v>
      </c>
      <c r="AJ691" s="16">
        <v>174</v>
      </c>
      <c r="AK691" s="16">
        <v>207</v>
      </c>
      <c r="AL691" s="16">
        <v>170</v>
      </c>
      <c r="AM691" s="16">
        <v>133</v>
      </c>
      <c r="AN691" s="16">
        <v>100</v>
      </c>
      <c r="AO691" s="16">
        <v>131</v>
      </c>
      <c r="AP691" s="16">
        <v>193</v>
      </c>
      <c r="AQ691" s="16">
        <v>93</v>
      </c>
      <c r="AR691" s="16">
        <v>79</v>
      </c>
      <c r="AS691" s="16">
        <v>47</v>
      </c>
      <c r="AT691" s="16">
        <v>48</v>
      </c>
      <c r="AU691" s="16">
        <v>122</v>
      </c>
      <c r="AV691" s="16">
        <v>59</v>
      </c>
      <c r="AX691" s="16">
        <v>1557</v>
      </c>
      <c r="AY691" s="16">
        <v>338</v>
      </c>
      <c r="BA691" s="16">
        <v>1221</v>
      </c>
      <c r="BB691" s="16">
        <v>685</v>
      </c>
      <c r="BD691" s="16">
        <v>474</v>
      </c>
      <c r="BE691" s="16">
        <v>416</v>
      </c>
      <c r="BF691" s="16">
        <v>224</v>
      </c>
      <c r="BG691" s="16">
        <v>439</v>
      </c>
      <c r="BH691" s="16">
        <v>242</v>
      </c>
      <c r="BI691" s="16">
        <v>51</v>
      </c>
      <c r="BJ691" s="16">
        <v>60</v>
      </c>
      <c r="BL691" s="16">
        <v>334</v>
      </c>
      <c r="BM691" s="16">
        <v>619</v>
      </c>
      <c r="BN691" s="16">
        <v>136</v>
      </c>
      <c r="BO691" s="16">
        <v>105</v>
      </c>
      <c r="BP691" s="16">
        <v>257</v>
      </c>
      <c r="BQ691" s="16">
        <v>42</v>
      </c>
      <c r="BR691" s="16">
        <v>49</v>
      </c>
      <c r="BS691" s="16">
        <v>364</v>
      </c>
      <c r="BU691" s="16">
        <v>279</v>
      </c>
      <c r="BV691" s="16">
        <v>479</v>
      </c>
      <c r="BW691" s="16">
        <v>122</v>
      </c>
      <c r="BX691" s="16">
        <v>151</v>
      </c>
      <c r="BY691" s="16">
        <v>421</v>
      </c>
      <c r="BZ691" s="16">
        <v>64</v>
      </c>
      <c r="CA691" s="16">
        <v>123</v>
      </c>
      <c r="CB691" s="16">
        <v>156</v>
      </c>
      <c r="CC691" s="16">
        <v>111</v>
      </c>
    </row>
    <row r="692" spans="2:81" x14ac:dyDescent="0.35">
      <c r="B692" s="12" t="s">
        <v>96</v>
      </c>
      <c r="C692" s="16">
        <v>1910</v>
      </c>
      <c r="D692" s="16">
        <v>202</v>
      </c>
      <c r="E692" s="16">
        <v>325</v>
      </c>
      <c r="F692" s="16">
        <v>324</v>
      </c>
      <c r="G692" s="16">
        <v>294</v>
      </c>
      <c r="H692" s="16">
        <v>309</v>
      </c>
      <c r="I692" s="16">
        <v>457</v>
      </c>
      <c r="K692" s="16">
        <v>921</v>
      </c>
      <c r="L692" s="16">
        <v>983</v>
      </c>
      <c r="N692" s="16">
        <v>157</v>
      </c>
      <c r="O692" s="16">
        <v>52</v>
      </c>
      <c r="P692" s="16">
        <v>89</v>
      </c>
      <c r="Q692" s="16">
        <v>77</v>
      </c>
      <c r="R692" s="16">
        <v>212</v>
      </c>
      <c r="S692" s="16">
        <v>155</v>
      </c>
      <c r="T692" s="16">
        <v>140</v>
      </c>
      <c r="U692" s="16">
        <v>167</v>
      </c>
      <c r="V692" s="16">
        <v>248</v>
      </c>
      <c r="W692" s="16">
        <v>264</v>
      </c>
      <c r="X692" s="16">
        <v>165</v>
      </c>
      <c r="Y692" s="16">
        <v>180</v>
      </c>
      <c r="AA692" s="16">
        <v>514</v>
      </c>
      <c r="AB692" s="16">
        <v>496</v>
      </c>
      <c r="AC692" s="16">
        <v>419</v>
      </c>
      <c r="AD692" s="16">
        <v>477</v>
      </c>
      <c r="AF692" s="16">
        <v>25</v>
      </c>
      <c r="AG692" s="16">
        <v>96</v>
      </c>
      <c r="AH692" s="16">
        <v>115</v>
      </c>
      <c r="AI692" s="16">
        <v>117</v>
      </c>
      <c r="AJ692" s="16">
        <v>175</v>
      </c>
      <c r="AK692" s="16">
        <v>213</v>
      </c>
      <c r="AL692" s="16">
        <v>169</v>
      </c>
      <c r="AM692" s="16">
        <v>134</v>
      </c>
      <c r="AN692" s="16">
        <v>99</v>
      </c>
      <c r="AO692" s="16">
        <v>131</v>
      </c>
      <c r="AP692" s="16">
        <v>193</v>
      </c>
      <c r="AQ692" s="16">
        <v>94</v>
      </c>
      <c r="AR692" s="16">
        <v>79</v>
      </c>
      <c r="AS692" s="16">
        <v>46</v>
      </c>
      <c r="AT692" s="16">
        <v>46</v>
      </c>
      <c r="AU692" s="16">
        <v>118</v>
      </c>
      <c r="AV692" s="16">
        <v>59</v>
      </c>
      <c r="AX692" s="16">
        <v>1583</v>
      </c>
      <c r="AY692" s="16">
        <v>316</v>
      </c>
      <c r="BA692" s="16">
        <v>1241</v>
      </c>
      <c r="BB692" s="16">
        <v>669</v>
      </c>
      <c r="BD692" s="16">
        <v>490</v>
      </c>
      <c r="BE692" s="16">
        <v>410</v>
      </c>
      <c r="BF692" s="16">
        <v>226</v>
      </c>
      <c r="BG692" s="16">
        <v>430</v>
      </c>
      <c r="BH692" s="16">
        <v>237</v>
      </c>
      <c r="BI692" s="16">
        <v>51</v>
      </c>
      <c r="BJ692" s="16">
        <v>65</v>
      </c>
      <c r="BL692" s="16">
        <v>349</v>
      </c>
      <c r="BM692" s="16">
        <v>614</v>
      </c>
      <c r="BN692" s="16">
        <v>143</v>
      </c>
      <c r="BO692" s="16">
        <v>101</v>
      </c>
      <c r="BP692" s="16">
        <v>257</v>
      </c>
      <c r="BQ692" s="16">
        <v>42</v>
      </c>
      <c r="BR692" s="16">
        <v>47</v>
      </c>
      <c r="BS692" s="16">
        <v>356</v>
      </c>
      <c r="BU692" s="16">
        <v>288</v>
      </c>
      <c r="BV692" s="16">
        <v>472</v>
      </c>
      <c r="BW692" s="16">
        <v>126</v>
      </c>
      <c r="BX692" s="16">
        <v>142</v>
      </c>
      <c r="BY692" s="16">
        <v>432</v>
      </c>
      <c r="BZ692" s="16">
        <v>64</v>
      </c>
      <c r="CA692" s="16">
        <v>123</v>
      </c>
      <c r="CB692" s="16">
        <v>159</v>
      </c>
      <c r="CC692" s="16">
        <v>106</v>
      </c>
    </row>
    <row r="693" spans="2:81" x14ac:dyDescent="0.35">
      <c r="B693" s="14" t="s">
        <v>117</v>
      </c>
      <c r="C693" s="18">
        <v>0.33532819138349379</v>
      </c>
      <c r="D693" s="18">
        <v>0.42450061098462338</v>
      </c>
      <c r="E693" s="18">
        <v>0.52274990296564017</v>
      </c>
      <c r="F693" s="18">
        <v>0.4853957521703206</v>
      </c>
      <c r="G693" s="18">
        <v>0.3327694609647931</v>
      </c>
      <c r="H693" s="18">
        <v>0.24981034478212549</v>
      </c>
      <c r="I693" s="18">
        <v>0.11570018057882051</v>
      </c>
      <c r="K693" s="18">
        <v>0.32576879461471803</v>
      </c>
      <c r="L693" s="18">
        <v>0.34397749160352659</v>
      </c>
      <c r="N693" s="18">
        <v>0.32092003096263721</v>
      </c>
      <c r="O693" s="18">
        <v>0.2089301547556032</v>
      </c>
      <c r="P693" s="18">
        <v>0.37014782471215962</v>
      </c>
      <c r="Q693" s="18">
        <v>0.30610758997006671</v>
      </c>
      <c r="R693" s="18">
        <v>0.37167164990932428</v>
      </c>
      <c r="S693" s="18">
        <v>0.34778171081571241</v>
      </c>
      <c r="T693" s="18">
        <v>0.37196742020335172</v>
      </c>
      <c r="U693" s="18">
        <v>0.3261362445957478</v>
      </c>
      <c r="V693" s="18">
        <v>0.44942979527850019</v>
      </c>
      <c r="W693" s="18">
        <v>0.24333958983920559</v>
      </c>
      <c r="X693" s="18">
        <v>0.30940027211931997</v>
      </c>
      <c r="Y693" s="18">
        <v>0.30767348492763541</v>
      </c>
      <c r="AA693" s="18">
        <v>0.36645788252717471</v>
      </c>
      <c r="AB693" s="18">
        <v>0.29275273972993632</v>
      </c>
      <c r="AC693" s="18">
        <v>0.34432319641508807</v>
      </c>
      <c r="AD693" s="18">
        <v>0.33812753991778899</v>
      </c>
      <c r="AF693" s="18">
        <v>0.36505245084536708</v>
      </c>
      <c r="AG693" s="18">
        <v>0.36205503494343078</v>
      </c>
      <c r="AH693" s="18">
        <v>0.38048150846145168</v>
      </c>
      <c r="AI693" s="18">
        <v>0.28211206027800362</v>
      </c>
      <c r="AJ693" s="18">
        <v>0.30442030835837292</v>
      </c>
      <c r="AK693" s="18">
        <v>0.30908203601266082</v>
      </c>
      <c r="AL693" s="18">
        <v>0.3086360643565747</v>
      </c>
      <c r="AM693" s="18">
        <v>0.26479815894712039</v>
      </c>
      <c r="AN693" s="18">
        <v>0.40402189321221271</v>
      </c>
      <c r="AO693" s="18">
        <v>0.2615013678118524</v>
      </c>
      <c r="AP693" s="18">
        <v>0.27036375116640549</v>
      </c>
      <c r="AQ693" s="18">
        <v>0.38367564510801672</v>
      </c>
      <c r="AR693" s="18">
        <v>0.36679599735852408</v>
      </c>
      <c r="AS693" s="18">
        <v>0.29976718957322451</v>
      </c>
      <c r="AT693" s="18">
        <v>0.4331506004351891</v>
      </c>
      <c r="AU693" s="18">
        <v>0.61559447384584431</v>
      </c>
      <c r="AV693" s="18">
        <v>0.25376070996258798</v>
      </c>
      <c r="AX693" s="18">
        <v>0.29936078803913441</v>
      </c>
      <c r="AY693" s="18">
        <v>0.51231649708586557</v>
      </c>
      <c r="BA693" s="18">
        <v>0.34961847472361551</v>
      </c>
      <c r="BB693" s="18">
        <v>0.30881489717576238</v>
      </c>
      <c r="BD693" s="18">
        <v>0.26345787894842282</v>
      </c>
      <c r="BE693" s="18">
        <v>0.32138256910648783</v>
      </c>
      <c r="BF693" s="18">
        <v>0.31929485416892789</v>
      </c>
      <c r="BG693" s="18">
        <v>0.37396053105120841</v>
      </c>
      <c r="BH693" s="18">
        <v>0.42945959427540498</v>
      </c>
      <c r="BI693" s="18">
        <v>0.56703181141783432</v>
      </c>
      <c r="BJ693" s="18">
        <v>0.2389224113552201</v>
      </c>
      <c r="BL693" s="18">
        <v>0.2972469106280376</v>
      </c>
      <c r="BM693" s="18">
        <v>0.41351891977020933</v>
      </c>
      <c r="BN693" s="18">
        <v>0.28216782678065649</v>
      </c>
      <c r="BO693" s="18">
        <v>0.30271761753498538</v>
      </c>
      <c r="BP693" s="18">
        <v>0.32564477369163353</v>
      </c>
      <c r="BQ693" s="18">
        <v>0.33995069971576908</v>
      </c>
      <c r="BR693" s="18">
        <v>0.33956700435582637</v>
      </c>
      <c r="BS693" s="18">
        <v>0.27425125498656688</v>
      </c>
      <c r="BU693" s="18">
        <v>0.30685797711524537</v>
      </c>
      <c r="BV693" s="18">
        <v>0.42724803069840289</v>
      </c>
      <c r="BW693" s="18">
        <v>0.26371148332394789</v>
      </c>
      <c r="BX693" s="18">
        <v>0.35642908645578281</v>
      </c>
      <c r="BY693" s="18">
        <v>0.34532685864603979</v>
      </c>
      <c r="BZ693" s="18">
        <v>0.36521107761474503</v>
      </c>
      <c r="CA693" s="18">
        <v>0.2279811370726304</v>
      </c>
      <c r="CB693" s="18">
        <v>0.23230775698774361</v>
      </c>
      <c r="CC693" s="18">
        <v>0.28030239796012979</v>
      </c>
    </row>
    <row r="694" spans="2:81" x14ac:dyDescent="0.35">
      <c r="B694" s="14" t="s">
        <v>118</v>
      </c>
      <c r="C694" s="18">
        <v>0.32456560647986499</v>
      </c>
      <c r="D694" s="18">
        <v>0.27052904930298138</v>
      </c>
      <c r="E694" s="18">
        <v>0.17156748202481581</v>
      </c>
      <c r="F694" s="18">
        <v>0.17764673954290641</v>
      </c>
      <c r="G694" s="18">
        <v>0.31743815137842268</v>
      </c>
      <c r="H694" s="18">
        <v>0.35250089917722288</v>
      </c>
      <c r="I694" s="18">
        <v>0.54712465367441065</v>
      </c>
      <c r="K694" s="18">
        <v>0.34580084027990821</v>
      </c>
      <c r="L694" s="18">
        <v>0.30524337107824578</v>
      </c>
      <c r="N694" s="18">
        <v>0.30928870636386979</v>
      </c>
      <c r="O694" s="18">
        <v>0.25541009210809518</v>
      </c>
      <c r="P694" s="18">
        <v>0.29366159923268709</v>
      </c>
      <c r="Q694" s="18">
        <v>0.33725453062606803</v>
      </c>
      <c r="R694" s="18">
        <v>0.30962923879000648</v>
      </c>
      <c r="S694" s="18">
        <v>0.25207318270563239</v>
      </c>
      <c r="T694" s="18">
        <v>0.33542645920495873</v>
      </c>
      <c r="U694" s="18">
        <v>0.39739772319858552</v>
      </c>
      <c r="V694" s="18">
        <v>0.28065985935678001</v>
      </c>
      <c r="W694" s="18">
        <v>0.33768763177410371</v>
      </c>
      <c r="X694" s="18">
        <v>0.34306886920308338</v>
      </c>
      <c r="Y694" s="18">
        <v>0.39600257372260877</v>
      </c>
      <c r="AA694" s="18">
        <v>0.3586051965743281</v>
      </c>
      <c r="AB694" s="18">
        <v>0.38606914991337632</v>
      </c>
      <c r="AC694" s="18">
        <v>0.24191022846826471</v>
      </c>
      <c r="AD694" s="18">
        <v>0.29757195729697178</v>
      </c>
      <c r="AF694" s="18">
        <v>0.37701201440633558</v>
      </c>
      <c r="AG694" s="18">
        <v>0.2905205376774469</v>
      </c>
      <c r="AH694" s="18">
        <v>0.30768415954688472</v>
      </c>
      <c r="AI694" s="18">
        <v>0.30725397075523991</v>
      </c>
      <c r="AJ694" s="18">
        <v>0.34195886217940069</v>
      </c>
      <c r="AK694" s="18">
        <v>0.30012246557348599</v>
      </c>
      <c r="AL694" s="18">
        <v>0.3726014488211844</v>
      </c>
      <c r="AM694" s="18">
        <v>0.36621648009284657</v>
      </c>
      <c r="AN694" s="18">
        <v>0.31711940202450323</v>
      </c>
      <c r="AO694" s="18">
        <v>0.38592528254276298</v>
      </c>
      <c r="AP694" s="18">
        <v>0.37706304052714912</v>
      </c>
      <c r="AQ694" s="18">
        <v>0.34737226091009421</v>
      </c>
      <c r="AR694" s="18">
        <v>0.31961199170232252</v>
      </c>
      <c r="AS694" s="18">
        <v>0.33613304399157301</v>
      </c>
      <c r="AT694" s="18">
        <v>0.25577066632804307</v>
      </c>
      <c r="AU694" s="18">
        <v>0.16386371920411999</v>
      </c>
      <c r="AV694" s="18">
        <v>0.26881859617425069</v>
      </c>
      <c r="AX694" s="18">
        <v>0.35100629575484388</v>
      </c>
      <c r="AY694" s="18">
        <v>0.19701851100566731</v>
      </c>
      <c r="BA694" s="18">
        <v>0.31867043494841252</v>
      </c>
      <c r="BB694" s="18">
        <v>0.33550313749295629</v>
      </c>
      <c r="BD694" s="18">
        <v>0.3475266559177862</v>
      </c>
      <c r="BE694" s="18">
        <v>0.33579920907582628</v>
      </c>
      <c r="BF694" s="18">
        <v>0.42032549305768491</v>
      </c>
      <c r="BG694" s="18">
        <v>0.30994651367199061</v>
      </c>
      <c r="BH694" s="18">
        <v>0.24922132177573181</v>
      </c>
      <c r="BI694" s="18">
        <v>0.16075944204915349</v>
      </c>
      <c r="BJ694" s="18">
        <v>0.24781246407925059</v>
      </c>
      <c r="BL694" s="18">
        <v>0.40893926226623178</v>
      </c>
      <c r="BM694" s="18">
        <v>0.26560226334260523</v>
      </c>
      <c r="BN694" s="18">
        <v>0.4663423829010821</v>
      </c>
      <c r="BO694" s="18">
        <v>0.34960006681002348</v>
      </c>
      <c r="BP694" s="18">
        <v>0.30662613804676281</v>
      </c>
      <c r="BQ694" s="18">
        <v>0.22553184226843259</v>
      </c>
      <c r="BR694" s="18">
        <v>0.1725835610179603</v>
      </c>
      <c r="BS694" s="18">
        <v>0.32431232339659771</v>
      </c>
      <c r="BU694" s="18">
        <v>0.37864949761878008</v>
      </c>
      <c r="BV694" s="18">
        <v>0.25730450464078092</v>
      </c>
      <c r="BW694" s="18">
        <v>0.49096276646339709</v>
      </c>
      <c r="BX694" s="18">
        <v>0.29125690292905299</v>
      </c>
      <c r="BY694" s="18">
        <v>0.32300644336152462</v>
      </c>
      <c r="BZ694" s="18">
        <v>0.22833663256339609</v>
      </c>
      <c r="CA694" s="18">
        <v>0.30236945444045038</v>
      </c>
      <c r="CB694" s="18">
        <v>0.33627910982392029</v>
      </c>
      <c r="CC694" s="18">
        <v>0.39594625583066728</v>
      </c>
    </row>
    <row r="696" spans="2:81" ht="58" x14ac:dyDescent="0.35">
      <c r="B696" s="14" t="s">
        <v>204</v>
      </c>
    </row>
    <row r="697" spans="2:81" x14ac:dyDescent="0.35">
      <c r="B697" s="15" t="s">
        <v>17</v>
      </c>
    </row>
    <row r="698" spans="2:81" x14ac:dyDescent="0.35">
      <c r="B698" s="11" t="s">
        <v>95</v>
      </c>
      <c r="C698" s="16">
        <v>1906</v>
      </c>
      <c r="D698" s="16">
        <v>245</v>
      </c>
      <c r="E698" s="16">
        <v>322</v>
      </c>
      <c r="F698" s="16">
        <v>330</v>
      </c>
      <c r="G698" s="16">
        <v>336</v>
      </c>
      <c r="H698" s="16">
        <v>276</v>
      </c>
      <c r="I698" s="16">
        <v>397</v>
      </c>
      <c r="K698" s="16">
        <v>942</v>
      </c>
      <c r="L698" s="16">
        <v>959</v>
      </c>
      <c r="N698" s="16">
        <v>158</v>
      </c>
      <c r="O698" s="16">
        <v>63</v>
      </c>
      <c r="P698" s="16">
        <v>96</v>
      </c>
      <c r="Q698" s="16">
        <v>78</v>
      </c>
      <c r="R698" s="16">
        <v>211</v>
      </c>
      <c r="S698" s="16">
        <v>156</v>
      </c>
      <c r="T698" s="16">
        <v>138</v>
      </c>
      <c r="U698" s="16">
        <v>178</v>
      </c>
      <c r="V698" s="16">
        <v>270</v>
      </c>
      <c r="W698" s="16">
        <v>232</v>
      </c>
      <c r="X698" s="16">
        <v>160</v>
      </c>
      <c r="Y698" s="16">
        <v>166</v>
      </c>
      <c r="AA698" s="16">
        <v>527</v>
      </c>
      <c r="AB698" s="16">
        <v>481</v>
      </c>
      <c r="AC698" s="16">
        <v>429</v>
      </c>
      <c r="AD698" s="16">
        <v>463</v>
      </c>
      <c r="AF698" s="16">
        <v>27</v>
      </c>
      <c r="AG698" s="16">
        <v>98</v>
      </c>
      <c r="AH698" s="16">
        <v>113</v>
      </c>
      <c r="AI698" s="16">
        <v>112</v>
      </c>
      <c r="AJ698" s="16">
        <v>174</v>
      </c>
      <c r="AK698" s="16">
        <v>207</v>
      </c>
      <c r="AL698" s="16">
        <v>170</v>
      </c>
      <c r="AM698" s="16">
        <v>133</v>
      </c>
      <c r="AN698" s="16">
        <v>100</v>
      </c>
      <c r="AO698" s="16">
        <v>131</v>
      </c>
      <c r="AP698" s="16">
        <v>193</v>
      </c>
      <c r="AQ698" s="16">
        <v>93</v>
      </c>
      <c r="AR698" s="16">
        <v>79</v>
      </c>
      <c r="AS698" s="16">
        <v>47</v>
      </c>
      <c r="AT698" s="16">
        <v>48</v>
      </c>
      <c r="AU698" s="16">
        <v>122</v>
      </c>
      <c r="AV698" s="16">
        <v>59</v>
      </c>
      <c r="AX698" s="16">
        <v>1557</v>
      </c>
      <c r="AY698" s="16">
        <v>338</v>
      </c>
      <c r="BA698" s="16">
        <v>1221</v>
      </c>
      <c r="BB698" s="16">
        <v>685</v>
      </c>
      <c r="BD698" s="16">
        <v>474</v>
      </c>
      <c r="BE698" s="16">
        <v>416</v>
      </c>
      <c r="BF698" s="16">
        <v>224</v>
      </c>
      <c r="BG698" s="16">
        <v>439</v>
      </c>
      <c r="BH698" s="16">
        <v>242</v>
      </c>
      <c r="BI698" s="16">
        <v>51</v>
      </c>
      <c r="BJ698" s="16">
        <v>60</v>
      </c>
      <c r="BL698" s="16">
        <v>334</v>
      </c>
      <c r="BM698" s="16">
        <v>619</v>
      </c>
      <c r="BN698" s="16">
        <v>136</v>
      </c>
      <c r="BO698" s="16">
        <v>105</v>
      </c>
      <c r="BP698" s="16">
        <v>257</v>
      </c>
      <c r="BQ698" s="16">
        <v>42</v>
      </c>
      <c r="BR698" s="16">
        <v>49</v>
      </c>
      <c r="BS698" s="16">
        <v>364</v>
      </c>
      <c r="BU698" s="16">
        <v>279</v>
      </c>
      <c r="BV698" s="16">
        <v>479</v>
      </c>
      <c r="BW698" s="16">
        <v>122</v>
      </c>
      <c r="BX698" s="16">
        <v>151</v>
      </c>
      <c r="BY698" s="16">
        <v>421</v>
      </c>
      <c r="BZ698" s="16">
        <v>64</v>
      </c>
      <c r="CA698" s="16">
        <v>123</v>
      </c>
      <c r="CB698" s="16">
        <v>156</v>
      </c>
      <c r="CC698" s="16">
        <v>111</v>
      </c>
    </row>
    <row r="699" spans="2:81" x14ac:dyDescent="0.35">
      <c r="B699" s="12" t="s">
        <v>96</v>
      </c>
      <c r="C699" s="16">
        <v>1910</v>
      </c>
      <c r="D699" s="16">
        <v>202</v>
      </c>
      <c r="E699" s="16">
        <v>325</v>
      </c>
      <c r="F699" s="16">
        <v>324</v>
      </c>
      <c r="G699" s="16">
        <v>294</v>
      </c>
      <c r="H699" s="16">
        <v>309</v>
      </c>
      <c r="I699" s="16">
        <v>457</v>
      </c>
      <c r="K699" s="16">
        <v>921</v>
      </c>
      <c r="L699" s="16">
        <v>983</v>
      </c>
      <c r="N699" s="16">
        <v>157</v>
      </c>
      <c r="O699" s="16">
        <v>52</v>
      </c>
      <c r="P699" s="16">
        <v>89</v>
      </c>
      <c r="Q699" s="16">
        <v>77</v>
      </c>
      <c r="R699" s="16">
        <v>212</v>
      </c>
      <c r="S699" s="16">
        <v>155</v>
      </c>
      <c r="T699" s="16">
        <v>140</v>
      </c>
      <c r="U699" s="16">
        <v>167</v>
      </c>
      <c r="V699" s="16">
        <v>248</v>
      </c>
      <c r="W699" s="16">
        <v>264</v>
      </c>
      <c r="X699" s="16">
        <v>165</v>
      </c>
      <c r="Y699" s="16">
        <v>180</v>
      </c>
      <c r="AA699" s="16">
        <v>514</v>
      </c>
      <c r="AB699" s="16">
        <v>496</v>
      </c>
      <c r="AC699" s="16">
        <v>419</v>
      </c>
      <c r="AD699" s="16">
        <v>477</v>
      </c>
      <c r="AF699" s="16">
        <v>25</v>
      </c>
      <c r="AG699" s="16">
        <v>96</v>
      </c>
      <c r="AH699" s="16">
        <v>115</v>
      </c>
      <c r="AI699" s="16">
        <v>117</v>
      </c>
      <c r="AJ699" s="16">
        <v>175</v>
      </c>
      <c r="AK699" s="16">
        <v>213</v>
      </c>
      <c r="AL699" s="16">
        <v>169</v>
      </c>
      <c r="AM699" s="16">
        <v>134</v>
      </c>
      <c r="AN699" s="16">
        <v>99</v>
      </c>
      <c r="AO699" s="16">
        <v>131</v>
      </c>
      <c r="AP699" s="16">
        <v>193</v>
      </c>
      <c r="AQ699" s="16">
        <v>94</v>
      </c>
      <c r="AR699" s="16">
        <v>79</v>
      </c>
      <c r="AS699" s="16">
        <v>46</v>
      </c>
      <c r="AT699" s="16">
        <v>46</v>
      </c>
      <c r="AU699" s="16">
        <v>118</v>
      </c>
      <c r="AV699" s="16">
        <v>59</v>
      </c>
      <c r="AX699" s="16">
        <v>1583</v>
      </c>
      <c r="AY699" s="16">
        <v>316</v>
      </c>
      <c r="BA699" s="16">
        <v>1241</v>
      </c>
      <c r="BB699" s="16">
        <v>669</v>
      </c>
      <c r="BD699" s="16">
        <v>490</v>
      </c>
      <c r="BE699" s="16">
        <v>410</v>
      </c>
      <c r="BF699" s="16">
        <v>226</v>
      </c>
      <c r="BG699" s="16">
        <v>430</v>
      </c>
      <c r="BH699" s="16">
        <v>237</v>
      </c>
      <c r="BI699" s="16">
        <v>51</v>
      </c>
      <c r="BJ699" s="16">
        <v>65</v>
      </c>
      <c r="BL699" s="16">
        <v>349</v>
      </c>
      <c r="BM699" s="16">
        <v>614</v>
      </c>
      <c r="BN699" s="16">
        <v>143</v>
      </c>
      <c r="BO699" s="16">
        <v>101</v>
      </c>
      <c r="BP699" s="16">
        <v>257</v>
      </c>
      <c r="BQ699" s="16">
        <v>42</v>
      </c>
      <c r="BR699" s="16">
        <v>47</v>
      </c>
      <c r="BS699" s="16">
        <v>356</v>
      </c>
      <c r="BU699" s="16">
        <v>288</v>
      </c>
      <c r="BV699" s="16">
        <v>472</v>
      </c>
      <c r="BW699" s="16">
        <v>126</v>
      </c>
      <c r="BX699" s="16">
        <v>142</v>
      </c>
      <c r="BY699" s="16">
        <v>432</v>
      </c>
      <c r="BZ699" s="16">
        <v>64</v>
      </c>
      <c r="CA699" s="16">
        <v>123</v>
      </c>
      <c r="CB699" s="16">
        <v>159</v>
      </c>
      <c r="CC699" s="16">
        <v>106</v>
      </c>
    </row>
    <row r="700" spans="2:81" x14ac:dyDescent="0.35">
      <c r="B700" s="14" t="s">
        <v>117</v>
      </c>
      <c r="C700" s="18">
        <v>0.47212137428739942</v>
      </c>
      <c r="D700" s="18">
        <v>0.48942125680784532</v>
      </c>
      <c r="E700" s="18">
        <v>0.63162175968379908</v>
      </c>
      <c r="F700" s="18">
        <v>0.54986825486349311</v>
      </c>
      <c r="G700" s="18">
        <v>0.48065725950508059</v>
      </c>
      <c r="H700" s="18">
        <v>0.40440256339161029</v>
      </c>
      <c r="I700" s="18">
        <v>0.33623355955451112</v>
      </c>
      <c r="K700" s="18">
        <v>0.47376251298783661</v>
      </c>
      <c r="L700" s="18">
        <v>0.47091544988278489</v>
      </c>
      <c r="N700" s="18">
        <v>0.53423496363350886</v>
      </c>
      <c r="O700" s="18">
        <v>0.38561875443444987</v>
      </c>
      <c r="P700" s="18">
        <v>0.500709704950139</v>
      </c>
      <c r="Q700" s="18">
        <v>0.45463509427397403</v>
      </c>
      <c r="R700" s="18">
        <v>0.50698800204291183</v>
      </c>
      <c r="S700" s="18">
        <v>0.44791008470283461</v>
      </c>
      <c r="T700" s="18">
        <v>0.51766260177871537</v>
      </c>
      <c r="U700" s="18">
        <v>0.46000001807899249</v>
      </c>
      <c r="V700" s="18">
        <v>0.54925774423133455</v>
      </c>
      <c r="W700" s="18">
        <v>0.41614797010096038</v>
      </c>
      <c r="X700" s="18">
        <v>0.41656703800556388</v>
      </c>
      <c r="Y700" s="18">
        <v>0.41862952939245462</v>
      </c>
      <c r="AA700" s="18">
        <v>0.53246723366601945</v>
      </c>
      <c r="AB700" s="18">
        <v>0.46396759958708311</v>
      </c>
      <c r="AC700" s="18">
        <v>0.46986860128314062</v>
      </c>
      <c r="AD700" s="18">
        <v>0.41896096506464681</v>
      </c>
      <c r="AF700" s="18">
        <v>0.26808345700612918</v>
      </c>
      <c r="AG700" s="18">
        <v>0.46747656260679737</v>
      </c>
      <c r="AH700" s="18">
        <v>0.3934320051294683</v>
      </c>
      <c r="AI700" s="18">
        <v>0.35919950311353072</v>
      </c>
      <c r="AJ700" s="18">
        <v>0.38709602365874612</v>
      </c>
      <c r="AK700" s="18">
        <v>0.50897404350592135</v>
      </c>
      <c r="AL700" s="18">
        <v>0.50307761777294235</v>
      </c>
      <c r="AM700" s="18">
        <v>0.42792746495918438</v>
      </c>
      <c r="AN700" s="18">
        <v>0.4459408836866891</v>
      </c>
      <c r="AO700" s="18">
        <v>0.53179699440664496</v>
      </c>
      <c r="AP700" s="18">
        <v>0.46729671479920709</v>
      </c>
      <c r="AQ700" s="18">
        <v>0.53335568239697551</v>
      </c>
      <c r="AR700" s="18">
        <v>0.50539122141758352</v>
      </c>
      <c r="AS700" s="18">
        <v>0.59172836863243961</v>
      </c>
      <c r="AT700" s="18">
        <v>0.52828732489646901</v>
      </c>
      <c r="AU700" s="18">
        <v>0.67867260528480255</v>
      </c>
      <c r="AV700" s="18">
        <v>0.30976089814771918</v>
      </c>
      <c r="AX700" s="18">
        <v>0.44924809358557938</v>
      </c>
      <c r="AY700" s="18">
        <v>0.58185776434081993</v>
      </c>
      <c r="BA700" s="18">
        <v>0.49081927595795921</v>
      </c>
      <c r="BB700" s="18">
        <v>0.43743046184993067</v>
      </c>
      <c r="BD700" s="18">
        <v>0.43723551948060502</v>
      </c>
      <c r="BE700" s="18">
        <v>0.46597536217484609</v>
      </c>
      <c r="BF700" s="18">
        <v>0.41632175567998131</v>
      </c>
      <c r="BG700" s="18">
        <v>0.52614285192694676</v>
      </c>
      <c r="BH700" s="18">
        <v>0.52752696095469975</v>
      </c>
      <c r="BI700" s="18">
        <v>0.67024360294731378</v>
      </c>
      <c r="BJ700" s="18">
        <v>0.25101183732707338</v>
      </c>
      <c r="BL700" s="18">
        <v>0.48008890874200388</v>
      </c>
      <c r="BM700" s="18">
        <v>0.58467412263727292</v>
      </c>
      <c r="BN700" s="18">
        <v>0.37964076999319518</v>
      </c>
      <c r="BO700" s="18">
        <v>0.34213026425723342</v>
      </c>
      <c r="BP700" s="18">
        <v>0.47902235710869978</v>
      </c>
      <c r="BQ700" s="18">
        <v>0.53940984041829676</v>
      </c>
      <c r="BR700" s="18">
        <v>0.2330247082141485</v>
      </c>
      <c r="BS700" s="18">
        <v>0.36306860608675678</v>
      </c>
      <c r="BU700" s="18">
        <v>0.47227157841325651</v>
      </c>
      <c r="BV700" s="18">
        <v>0.60331530461505078</v>
      </c>
      <c r="BW700" s="18">
        <v>0.35851535007969593</v>
      </c>
      <c r="BX700" s="18">
        <v>0.36795661654181228</v>
      </c>
      <c r="BY700" s="18">
        <v>0.50477092318839489</v>
      </c>
      <c r="BZ700" s="18">
        <v>0.49635767638664019</v>
      </c>
      <c r="CA700" s="18">
        <v>0.34335497341872978</v>
      </c>
      <c r="CB700" s="18">
        <v>0.3045171288795373</v>
      </c>
      <c r="CC700" s="18">
        <v>0.41515621862745922</v>
      </c>
    </row>
    <row r="701" spans="2:81" x14ac:dyDescent="0.35">
      <c r="B701" s="14" t="s">
        <v>118</v>
      </c>
      <c r="C701" s="18">
        <v>0.1202803435617531</v>
      </c>
      <c r="D701" s="18">
        <v>0.17321875405809389</v>
      </c>
      <c r="E701" s="18">
        <v>7.7394549283547429E-2</v>
      </c>
      <c r="F701" s="18">
        <v>9.6763879168371536E-2</v>
      </c>
      <c r="G701" s="18">
        <v>8.6263186034580053E-2</v>
      </c>
      <c r="H701" s="18">
        <v>0.1233710633608885</v>
      </c>
      <c r="I701" s="18">
        <v>0.16384371072535539</v>
      </c>
      <c r="K701" s="18">
        <v>0.1200788937212528</v>
      </c>
      <c r="L701" s="18">
        <v>0.1200347280143212</v>
      </c>
      <c r="N701" s="18">
        <v>9.6731135096097404E-2</v>
      </c>
      <c r="O701" s="18">
        <v>0.1162053912973767</v>
      </c>
      <c r="P701" s="18">
        <v>0.1338165247280603</v>
      </c>
      <c r="Q701" s="18">
        <v>0.1744508545436933</v>
      </c>
      <c r="R701" s="18">
        <v>7.9473004410909154E-2</v>
      </c>
      <c r="S701" s="18">
        <v>0.11769019413929591</v>
      </c>
      <c r="T701" s="18">
        <v>9.1603976875448551E-2</v>
      </c>
      <c r="U701" s="18">
        <v>0.17649866009952619</v>
      </c>
      <c r="V701" s="18">
        <v>0.12602452521143301</v>
      </c>
      <c r="W701" s="18">
        <v>0.10318035297163081</v>
      </c>
      <c r="X701" s="18">
        <v>0.1222553037033758</v>
      </c>
      <c r="Y701" s="18">
        <v>0.14792553356083851</v>
      </c>
      <c r="AA701" s="18">
        <v>8.5684702139151706E-2</v>
      </c>
      <c r="AB701" s="18">
        <v>0.14280385197501769</v>
      </c>
      <c r="AC701" s="18">
        <v>0.12065538148461349</v>
      </c>
      <c r="AD701" s="18">
        <v>0.1332987655685173</v>
      </c>
      <c r="AF701" s="18">
        <v>0.21086756510224611</v>
      </c>
      <c r="AG701" s="18">
        <v>8.9015325018116417E-2</v>
      </c>
      <c r="AH701" s="18">
        <v>0.2044112391656803</v>
      </c>
      <c r="AI701" s="18">
        <v>0.16843148153508891</v>
      </c>
      <c r="AJ701" s="18">
        <v>0.1645650936059343</v>
      </c>
      <c r="AK701" s="18">
        <v>0.1188630458483744</v>
      </c>
      <c r="AL701" s="18">
        <v>9.3251735634804156E-2</v>
      </c>
      <c r="AM701" s="18">
        <v>0.1004586189478059</v>
      </c>
      <c r="AN701" s="18">
        <v>0.13357570958816101</v>
      </c>
      <c r="AO701" s="18">
        <v>0.11875395162236101</v>
      </c>
      <c r="AP701" s="18">
        <v>0.107867479308005</v>
      </c>
      <c r="AQ701" s="18">
        <v>8.0371319228499744E-2</v>
      </c>
      <c r="AR701" s="18">
        <v>9.8547291544046692E-2</v>
      </c>
      <c r="AS701" s="18">
        <v>8.4282305730657453E-2</v>
      </c>
      <c r="AT701" s="18">
        <v>0.13742228915091931</v>
      </c>
      <c r="AU701" s="18">
        <v>6.5398382320634496E-2</v>
      </c>
      <c r="AV701" s="18">
        <v>0.1078962286882717</v>
      </c>
      <c r="AX701" s="18">
        <v>0.1218333295263061</v>
      </c>
      <c r="AY701" s="18">
        <v>0.1104561463030017</v>
      </c>
      <c r="BA701" s="18">
        <v>0.1075629035110246</v>
      </c>
      <c r="BB701" s="18">
        <v>0.1438754831127986</v>
      </c>
      <c r="BD701" s="18">
        <v>0.1218180498325539</v>
      </c>
      <c r="BE701" s="18">
        <v>0.12614149255652499</v>
      </c>
      <c r="BF701" s="18">
        <v>0.18019529875885371</v>
      </c>
      <c r="BG701" s="18">
        <v>0.1019674163185828</v>
      </c>
      <c r="BH701" s="18">
        <v>8.3912586399545935E-2</v>
      </c>
      <c r="BI701" s="18">
        <v>5.4841667166950089E-2</v>
      </c>
      <c r="BJ701" s="18">
        <v>0.16916475421212401</v>
      </c>
      <c r="BL701" s="18">
        <v>0.1195394769457024</v>
      </c>
      <c r="BM701" s="18">
        <v>9.0486649639959699E-2</v>
      </c>
      <c r="BN701" s="18">
        <v>0.1570340198041327</v>
      </c>
      <c r="BO701" s="18">
        <v>0.18472427395221691</v>
      </c>
      <c r="BP701" s="18">
        <v>0.1411064035046784</v>
      </c>
      <c r="BQ701" s="18">
        <v>0.1257640151127308</v>
      </c>
      <c r="BR701" s="18">
        <v>0.1225403377172429</v>
      </c>
      <c r="BS701" s="18">
        <v>0.12331545686806419</v>
      </c>
      <c r="BU701" s="18">
        <v>0.11739081335269221</v>
      </c>
      <c r="BV701" s="18">
        <v>8.6683873552425197E-2</v>
      </c>
      <c r="BW701" s="18">
        <v>0.13464224719171711</v>
      </c>
      <c r="BX701" s="18">
        <v>0.18814201018173371</v>
      </c>
      <c r="BY701" s="18">
        <v>9.4084390436209947E-2</v>
      </c>
      <c r="BZ701" s="18">
        <v>0.18813484791538879</v>
      </c>
      <c r="CA701" s="18">
        <v>0.1097237272374349</v>
      </c>
      <c r="CB701" s="18">
        <v>0.1361629663125809</v>
      </c>
      <c r="CC701" s="18">
        <v>0.2244363910830946</v>
      </c>
    </row>
    <row r="703" spans="2:81" ht="58" x14ac:dyDescent="0.35">
      <c r="B703" s="14" t="s">
        <v>204</v>
      </c>
    </row>
    <row r="704" spans="2:81" x14ac:dyDescent="0.35">
      <c r="B704" s="15" t="s">
        <v>17</v>
      </c>
    </row>
    <row r="705" spans="2:81" x14ac:dyDescent="0.35">
      <c r="B705" s="11" t="s">
        <v>95</v>
      </c>
      <c r="C705" s="16">
        <v>1906</v>
      </c>
      <c r="D705" s="16">
        <v>245</v>
      </c>
      <c r="E705" s="16">
        <v>322</v>
      </c>
      <c r="F705" s="16">
        <v>330</v>
      </c>
      <c r="G705" s="16">
        <v>336</v>
      </c>
      <c r="H705" s="16">
        <v>276</v>
      </c>
      <c r="I705" s="16">
        <v>397</v>
      </c>
      <c r="K705" s="16">
        <v>942</v>
      </c>
      <c r="L705" s="16">
        <v>959</v>
      </c>
      <c r="N705" s="16">
        <v>158</v>
      </c>
      <c r="O705" s="16">
        <v>63</v>
      </c>
      <c r="P705" s="16">
        <v>96</v>
      </c>
      <c r="Q705" s="16">
        <v>78</v>
      </c>
      <c r="R705" s="16">
        <v>211</v>
      </c>
      <c r="S705" s="16">
        <v>156</v>
      </c>
      <c r="T705" s="16">
        <v>138</v>
      </c>
      <c r="U705" s="16">
        <v>178</v>
      </c>
      <c r="V705" s="16">
        <v>270</v>
      </c>
      <c r="W705" s="16">
        <v>232</v>
      </c>
      <c r="X705" s="16">
        <v>160</v>
      </c>
      <c r="Y705" s="16">
        <v>166</v>
      </c>
      <c r="AA705" s="16">
        <v>527</v>
      </c>
      <c r="AB705" s="16">
        <v>481</v>
      </c>
      <c r="AC705" s="16">
        <v>429</v>
      </c>
      <c r="AD705" s="16">
        <v>463</v>
      </c>
      <c r="AF705" s="16">
        <v>27</v>
      </c>
      <c r="AG705" s="16">
        <v>98</v>
      </c>
      <c r="AH705" s="16">
        <v>113</v>
      </c>
      <c r="AI705" s="16">
        <v>112</v>
      </c>
      <c r="AJ705" s="16">
        <v>174</v>
      </c>
      <c r="AK705" s="16">
        <v>207</v>
      </c>
      <c r="AL705" s="16">
        <v>170</v>
      </c>
      <c r="AM705" s="16">
        <v>133</v>
      </c>
      <c r="AN705" s="16">
        <v>100</v>
      </c>
      <c r="AO705" s="16">
        <v>131</v>
      </c>
      <c r="AP705" s="16">
        <v>193</v>
      </c>
      <c r="AQ705" s="16">
        <v>93</v>
      </c>
      <c r="AR705" s="16">
        <v>79</v>
      </c>
      <c r="AS705" s="16">
        <v>47</v>
      </c>
      <c r="AT705" s="16">
        <v>48</v>
      </c>
      <c r="AU705" s="16">
        <v>122</v>
      </c>
      <c r="AV705" s="16">
        <v>59</v>
      </c>
      <c r="AX705" s="16">
        <v>1557</v>
      </c>
      <c r="AY705" s="16">
        <v>338</v>
      </c>
      <c r="BA705" s="16">
        <v>1221</v>
      </c>
      <c r="BB705" s="16">
        <v>685</v>
      </c>
      <c r="BD705" s="16">
        <v>474</v>
      </c>
      <c r="BE705" s="16">
        <v>416</v>
      </c>
      <c r="BF705" s="16">
        <v>224</v>
      </c>
      <c r="BG705" s="16">
        <v>439</v>
      </c>
      <c r="BH705" s="16">
        <v>242</v>
      </c>
      <c r="BI705" s="16">
        <v>51</v>
      </c>
      <c r="BJ705" s="16">
        <v>60</v>
      </c>
      <c r="BL705" s="16">
        <v>334</v>
      </c>
      <c r="BM705" s="16">
        <v>619</v>
      </c>
      <c r="BN705" s="16">
        <v>136</v>
      </c>
      <c r="BO705" s="16">
        <v>105</v>
      </c>
      <c r="BP705" s="16">
        <v>257</v>
      </c>
      <c r="BQ705" s="16">
        <v>42</v>
      </c>
      <c r="BR705" s="16">
        <v>49</v>
      </c>
      <c r="BS705" s="16">
        <v>364</v>
      </c>
      <c r="BU705" s="16">
        <v>279</v>
      </c>
      <c r="BV705" s="16">
        <v>479</v>
      </c>
      <c r="BW705" s="16">
        <v>122</v>
      </c>
      <c r="BX705" s="16">
        <v>151</v>
      </c>
      <c r="BY705" s="16">
        <v>421</v>
      </c>
      <c r="BZ705" s="16">
        <v>64</v>
      </c>
      <c r="CA705" s="16">
        <v>123</v>
      </c>
      <c r="CB705" s="16">
        <v>156</v>
      </c>
      <c r="CC705" s="16">
        <v>111</v>
      </c>
    </row>
    <row r="706" spans="2:81" x14ac:dyDescent="0.35">
      <c r="B706" s="12" t="s">
        <v>96</v>
      </c>
      <c r="C706" s="16">
        <v>1910</v>
      </c>
      <c r="D706" s="16">
        <v>202</v>
      </c>
      <c r="E706" s="16">
        <v>325</v>
      </c>
      <c r="F706" s="16">
        <v>324</v>
      </c>
      <c r="G706" s="16">
        <v>294</v>
      </c>
      <c r="H706" s="16">
        <v>309</v>
      </c>
      <c r="I706" s="16">
        <v>457</v>
      </c>
      <c r="K706" s="16">
        <v>921</v>
      </c>
      <c r="L706" s="16">
        <v>983</v>
      </c>
      <c r="N706" s="16">
        <v>157</v>
      </c>
      <c r="O706" s="16">
        <v>52</v>
      </c>
      <c r="P706" s="16">
        <v>89</v>
      </c>
      <c r="Q706" s="16">
        <v>77</v>
      </c>
      <c r="R706" s="16">
        <v>212</v>
      </c>
      <c r="S706" s="16">
        <v>155</v>
      </c>
      <c r="T706" s="16">
        <v>140</v>
      </c>
      <c r="U706" s="16">
        <v>167</v>
      </c>
      <c r="V706" s="16">
        <v>248</v>
      </c>
      <c r="W706" s="16">
        <v>264</v>
      </c>
      <c r="X706" s="16">
        <v>165</v>
      </c>
      <c r="Y706" s="16">
        <v>180</v>
      </c>
      <c r="AA706" s="16">
        <v>514</v>
      </c>
      <c r="AB706" s="16">
        <v>496</v>
      </c>
      <c r="AC706" s="16">
        <v>419</v>
      </c>
      <c r="AD706" s="16">
        <v>477</v>
      </c>
      <c r="AF706" s="16">
        <v>25</v>
      </c>
      <c r="AG706" s="16">
        <v>96</v>
      </c>
      <c r="AH706" s="16">
        <v>115</v>
      </c>
      <c r="AI706" s="16">
        <v>117</v>
      </c>
      <c r="AJ706" s="16">
        <v>175</v>
      </c>
      <c r="AK706" s="16">
        <v>213</v>
      </c>
      <c r="AL706" s="16">
        <v>169</v>
      </c>
      <c r="AM706" s="16">
        <v>134</v>
      </c>
      <c r="AN706" s="16">
        <v>99</v>
      </c>
      <c r="AO706" s="16">
        <v>131</v>
      </c>
      <c r="AP706" s="16">
        <v>193</v>
      </c>
      <c r="AQ706" s="16">
        <v>94</v>
      </c>
      <c r="AR706" s="16">
        <v>79</v>
      </c>
      <c r="AS706" s="16">
        <v>46</v>
      </c>
      <c r="AT706" s="16">
        <v>46</v>
      </c>
      <c r="AU706" s="16">
        <v>118</v>
      </c>
      <c r="AV706" s="16">
        <v>59</v>
      </c>
      <c r="AX706" s="16">
        <v>1583</v>
      </c>
      <c r="AY706" s="16">
        <v>316</v>
      </c>
      <c r="BA706" s="16">
        <v>1241</v>
      </c>
      <c r="BB706" s="16">
        <v>669</v>
      </c>
      <c r="BD706" s="16">
        <v>490</v>
      </c>
      <c r="BE706" s="16">
        <v>410</v>
      </c>
      <c r="BF706" s="16">
        <v>226</v>
      </c>
      <c r="BG706" s="16">
        <v>430</v>
      </c>
      <c r="BH706" s="16">
        <v>237</v>
      </c>
      <c r="BI706" s="16">
        <v>51</v>
      </c>
      <c r="BJ706" s="16">
        <v>65</v>
      </c>
      <c r="BL706" s="16">
        <v>349</v>
      </c>
      <c r="BM706" s="16">
        <v>614</v>
      </c>
      <c r="BN706" s="16">
        <v>143</v>
      </c>
      <c r="BO706" s="16">
        <v>101</v>
      </c>
      <c r="BP706" s="16">
        <v>257</v>
      </c>
      <c r="BQ706" s="16">
        <v>42</v>
      </c>
      <c r="BR706" s="16">
        <v>47</v>
      </c>
      <c r="BS706" s="16">
        <v>356</v>
      </c>
      <c r="BU706" s="16">
        <v>288</v>
      </c>
      <c r="BV706" s="16">
        <v>472</v>
      </c>
      <c r="BW706" s="16">
        <v>126</v>
      </c>
      <c r="BX706" s="16">
        <v>142</v>
      </c>
      <c r="BY706" s="16">
        <v>432</v>
      </c>
      <c r="BZ706" s="16">
        <v>64</v>
      </c>
      <c r="CA706" s="16">
        <v>123</v>
      </c>
      <c r="CB706" s="16">
        <v>159</v>
      </c>
      <c r="CC706" s="16">
        <v>106</v>
      </c>
    </row>
    <row r="707" spans="2:81" x14ac:dyDescent="0.35">
      <c r="B707" s="14" t="s">
        <v>117</v>
      </c>
      <c r="C707" s="18">
        <v>0.5361942482151949</v>
      </c>
      <c r="D707" s="18">
        <v>0.43570298829852389</v>
      </c>
      <c r="E707" s="18">
        <v>0.67615153985727061</v>
      </c>
      <c r="F707" s="18">
        <v>0.58077483739360991</v>
      </c>
      <c r="G707" s="18">
        <v>0.52046844429331662</v>
      </c>
      <c r="H707" s="18">
        <v>0.54205211112193852</v>
      </c>
      <c r="I707" s="18">
        <v>0.45565139669099719</v>
      </c>
      <c r="K707" s="18">
        <v>0.52559482576302008</v>
      </c>
      <c r="L707" s="18">
        <v>0.54672727133240517</v>
      </c>
      <c r="N707" s="18">
        <v>0.59152554851191907</v>
      </c>
      <c r="O707" s="18">
        <v>0.48205446099986837</v>
      </c>
      <c r="P707" s="18">
        <v>0.49861037212210951</v>
      </c>
      <c r="Q707" s="18">
        <v>0.4949666901039681</v>
      </c>
      <c r="R707" s="18">
        <v>0.59881604418654666</v>
      </c>
      <c r="S707" s="18">
        <v>0.45856104304784889</v>
      </c>
      <c r="T707" s="18">
        <v>0.5887768844727862</v>
      </c>
      <c r="U707" s="18">
        <v>0.51424434630966276</v>
      </c>
      <c r="V707" s="18">
        <v>0.53665103761932587</v>
      </c>
      <c r="W707" s="18">
        <v>0.50332161607542902</v>
      </c>
      <c r="X707" s="18">
        <v>0.55049485333654913</v>
      </c>
      <c r="Y707" s="18">
        <v>0.54683052758333461</v>
      </c>
      <c r="AA707" s="18">
        <v>0.61948500596397416</v>
      </c>
      <c r="AB707" s="18">
        <v>0.54617669965613203</v>
      </c>
      <c r="AC707" s="18">
        <v>0.53919795311243379</v>
      </c>
      <c r="AD707" s="18">
        <v>0.43354075783175272</v>
      </c>
      <c r="AF707" s="18">
        <v>0.29567291539549201</v>
      </c>
      <c r="AG707" s="18">
        <v>0.43653475403547892</v>
      </c>
      <c r="AH707" s="18">
        <v>0.52632617368894685</v>
      </c>
      <c r="AI707" s="18">
        <v>0.43276976209007889</v>
      </c>
      <c r="AJ707" s="18">
        <v>0.5284102021232141</v>
      </c>
      <c r="AK707" s="18">
        <v>0.4534079340126147</v>
      </c>
      <c r="AL707" s="18">
        <v>0.5509755358541657</v>
      </c>
      <c r="AM707" s="18">
        <v>0.5538024292913396</v>
      </c>
      <c r="AN707" s="18">
        <v>0.49560043818431582</v>
      </c>
      <c r="AO707" s="18">
        <v>0.62966471941291768</v>
      </c>
      <c r="AP707" s="18">
        <v>0.55489677762607093</v>
      </c>
      <c r="AQ707" s="18">
        <v>0.57695957497361394</v>
      </c>
      <c r="AR707" s="18">
        <v>0.64608541714068257</v>
      </c>
      <c r="AS707" s="18">
        <v>0.5839167756334902</v>
      </c>
      <c r="AT707" s="18">
        <v>0.66075215768134754</v>
      </c>
      <c r="AU707" s="18">
        <v>0.69796985332944517</v>
      </c>
      <c r="AV707" s="18">
        <v>0.39390975823464819</v>
      </c>
      <c r="AX707" s="18">
        <v>0.53811536843654073</v>
      </c>
      <c r="AY707" s="18">
        <v>0.53568664373548602</v>
      </c>
      <c r="BA707" s="18">
        <v>0.53935522492727284</v>
      </c>
      <c r="BB707" s="18">
        <v>0.53032957054881102</v>
      </c>
      <c r="BD707" s="18">
        <v>0.49810462292954749</v>
      </c>
      <c r="BE707" s="18">
        <v>0.53210565260811027</v>
      </c>
      <c r="BF707" s="18">
        <v>0.53476961381714228</v>
      </c>
      <c r="BG707" s="18">
        <v>0.56170568324839176</v>
      </c>
      <c r="BH707" s="18">
        <v>0.61749256173583367</v>
      </c>
      <c r="BI707" s="18">
        <v>0.74733882446291866</v>
      </c>
      <c r="BJ707" s="18">
        <v>0.2205909327992219</v>
      </c>
      <c r="BL707" s="18">
        <v>0.56005674966641472</v>
      </c>
      <c r="BM707" s="18">
        <v>0.61686691794810389</v>
      </c>
      <c r="BN707" s="18">
        <v>0.48163307176273529</v>
      </c>
      <c r="BO707" s="18">
        <v>0.61870295182484158</v>
      </c>
      <c r="BP707" s="18">
        <v>0.50179240024535066</v>
      </c>
      <c r="BQ707" s="18">
        <v>0.59648753510095909</v>
      </c>
      <c r="BR707" s="18">
        <v>0.34408053894710539</v>
      </c>
      <c r="BS707" s="18">
        <v>0.4153226480567434</v>
      </c>
      <c r="BU707" s="18">
        <v>0.55925215102185732</v>
      </c>
      <c r="BV707" s="18">
        <v>0.63748836990911406</v>
      </c>
      <c r="BW707" s="18">
        <v>0.53348402760447677</v>
      </c>
      <c r="BX707" s="18">
        <v>0.59937817323142806</v>
      </c>
      <c r="BY707" s="18">
        <v>0.54134666059119607</v>
      </c>
      <c r="BZ707" s="18">
        <v>0.53006177454931769</v>
      </c>
      <c r="CA707" s="18">
        <v>0.34108636731110631</v>
      </c>
      <c r="CB707" s="18">
        <v>0.32894333410566268</v>
      </c>
      <c r="CC707" s="18">
        <v>0.4599750052687101</v>
      </c>
    </row>
    <row r="708" spans="2:81" x14ac:dyDescent="0.35">
      <c r="B708" s="14" t="s">
        <v>118</v>
      </c>
      <c r="C708" s="18">
        <v>6.6776589384318574E-2</v>
      </c>
      <c r="D708" s="18">
        <v>0.1540489214218648</v>
      </c>
      <c r="E708" s="18">
        <v>6.9979558866157199E-2</v>
      </c>
      <c r="F708" s="18">
        <v>5.1582019152162227E-2</v>
      </c>
      <c r="G708" s="18">
        <v>6.2576645174187637E-2</v>
      </c>
      <c r="H708" s="18">
        <v>5.448948630042133E-2</v>
      </c>
      <c r="I708" s="18">
        <v>4.7704497081911428E-2</v>
      </c>
      <c r="K708" s="18">
        <v>7.6633815852518508E-2</v>
      </c>
      <c r="L708" s="18">
        <v>5.7870387781524979E-2</v>
      </c>
      <c r="N708" s="18">
        <v>6.9248165045697155E-2</v>
      </c>
      <c r="O708" s="18">
        <v>4.4957105233031223E-2</v>
      </c>
      <c r="P708" s="18">
        <v>0.113068093156192</v>
      </c>
      <c r="Q708" s="18">
        <v>8.4916479453492746E-2</v>
      </c>
      <c r="R708" s="18">
        <v>4.709391565749408E-2</v>
      </c>
      <c r="S708" s="18">
        <v>1.798235017171566E-2</v>
      </c>
      <c r="T708" s="18">
        <v>3.6396662554644042E-2</v>
      </c>
      <c r="U708" s="18">
        <v>8.2027263243418427E-2</v>
      </c>
      <c r="V708" s="18">
        <v>0.1038346051619647</v>
      </c>
      <c r="W708" s="18">
        <v>6.3449673101897197E-2</v>
      </c>
      <c r="X708" s="18">
        <v>5.4655342475521521E-2</v>
      </c>
      <c r="Y708" s="18">
        <v>7.9887206340791259E-2</v>
      </c>
      <c r="AA708" s="18">
        <v>3.641987366079727E-2</v>
      </c>
      <c r="AB708" s="18">
        <v>5.5294989487014751E-2</v>
      </c>
      <c r="AC708" s="18">
        <v>9.5385432281456309E-2</v>
      </c>
      <c r="AD708" s="18">
        <v>8.6801881243896428E-2</v>
      </c>
      <c r="AF708" s="18">
        <v>0.27006246205415041</v>
      </c>
      <c r="AG708" s="18">
        <v>6.8879195524629039E-2</v>
      </c>
      <c r="AH708" s="18">
        <v>8.0522425879781812E-2</v>
      </c>
      <c r="AI708" s="18">
        <v>0.111765911928924</v>
      </c>
      <c r="AJ708" s="18">
        <v>6.13775168606914E-2</v>
      </c>
      <c r="AK708" s="18">
        <v>6.7022820800490199E-2</v>
      </c>
      <c r="AL708" s="18">
        <v>7.8430920041546129E-2</v>
      </c>
      <c r="AM708" s="18">
        <v>7.5397333977617761E-2</v>
      </c>
      <c r="AN708" s="18">
        <v>5.9464284377055837E-2</v>
      </c>
      <c r="AO708" s="18">
        <v>7.3034820136157627E-2</v>
      </c>
      <c r="AP708" s="18">
        <v>3.8313849504307392E-2</v>
      </c>
      <c r="AQ708" s="18">
        <v>3.7044186828144303E-2</v>
      </c>
      <c r="AR708" s="18">
        <v>3.7123321830039788E-2</v>
      </c>
      <c r="AS708" s="18">
        <v>6.9832481022648371E-2</v>
      </c>
      <c r="AT708" s="18">
        <v>7.4937916340769281E-2</v>
      </c>
      <c r="AU708" s="18">
        <v>4.914422923649505E-2</v>
      </c>
      <c r="AV708" s="18">
        <v>2.8085575991601549E-2</v>
      </c>
      <c r="AX708" s="18">
        <v>5.6521394621398567E-2</v>
      </c>
      <c r="AY708" s="18">
        <v>0.1142427045638232</v>
      </c>
      <c r="BA708" s="18">
        <v>6.4504281920464951E-2</v>
      </c>
      <c r="BB708" s="18">
        <v>7.0992485940437028E-2</v>
      </c>
      <c r="BD708" s="18">
        <v>7.1906992749058721E-2</v>
      </c>
      <c r="BE708" s="18">
        <v>6.3260983273241408E-2</v>
      </c>
      <c r="BF708" s="18">
        <v>7.8724135738520162E-2</v>
      </c>
      <c r="BG708" s="18">
        <v>4.8708596810443518E-2</v>
      </c>
      <c r="BH708" s="18">
        <v>8.8524294780007284E-2</v>
      </c>
      <c r="BI708" s="18">
        <v>1.3941272066183031E-2</v>
      </c>
      <c r="BJ708" s="18">
        <v>9.0588508574552043E-2</v>
      </c>
      <c r="BL708" s="18">
        <v>5.3564220517999882E-2</v>
      </c>
      <c r="BM708" s="18">
        <v>5.7037613079820471E-2</v>
      </c>
      <c r="BN708" s="18">
        <v>8.4983006746982323E-2</v>
      </c>
      <c r="BO708" s="18">
        <v>9.4448939640897331E-2</v>
      </c>
      <c r="BP708" s="18">
        <v>0.1010421979621631</v>
      </c>
      <c r="BQ708" s="18">
        <v>0.121972960444025</v>
      </c>
      <c r="BR708" s="18">
        <v>5.3132929763483272E-2</v>
      </c>
      <c r="BS708" s="18">
        <v>5.1887539986916448E-2</v>
      </c>
      <c r="BU708" s="18">
        <v>4.4759104099917298E-2</v>
      </c>
      <c r="BV708" s="18">
        <v>4.8910142014907211E-2</v>
      </c>
      <c r="BW708" s="18">
        <v>4.9787499441771327E-2</v>
      </c>
      <c r="BX708" s="18">
        <v>6.339475902917914E-2</v>
      </c>
      <c r="BY708" s="18">
        <v>7.5848330379515577E-2</v>
      </c>
      <c r="BZ708" s="18">
        <v>0.11797277684592609</v>
      </c>
      <c r="CA708" s="18">
        <v>7.0495150351460006E-2</v>
      </c>
      <c r="CB708" s="18">
        <v>8.8182010891473955E-2</v>
      </c>
      <c r="CC708" s="18">
        <v>0.1270561142986576</v>
      </c>
    </row>
    <row r="710" spans="2:81" ht="58" x14ac:dyDescent="0.35">
      <c r="B710" s="14" t="s">
        <v>204</v>
      </c>
    </row>
    <row r="711" spans="2:81" x14ac:dyDescent="0.35">
      <c r="B711" s="15" t="s">
        <v>17</v>
      </c>
    </row>
    <row r="712" spans="2:81" x14ac:dyDescent="0.35">
      <c r="B712" s="11" t="s">
        <v>95</v>
      </c>
      <c r="C712" s="16">
        <v>1906</v>
      </c>
      <c r="D712" s="16">
        <v>245</v>
      </c>
      <c r="E712" s="16">
        <v>322</v>
      </c>
      <c r="F712" s="16">
        <v>330</v>
      </c>
      <c r="G712" s="16">
        <v>336</v>
      </c>
      <c r="H712" s="16">
        <v>276</v>
      </c>
      <c r="I712" s="16">
        <v>397</v>
      </c>
      <c r="K712" s="16">
        <v>942</v>
      </c>
      <c r="L712" s="16">
        <v>959</v>
      </c>
      <c r="N712" s="16">
        <v>158</v>
      </c>
      <c r="O712" s="16">
        <v>63</v>
      </c>
      <c r="P712" s="16">
        <v>96</v>
      </c>
      <c r="Q712" s="16">
        <v>78</v>
      </c>
      <c r="R712" s="16">
        <v>211</v>
      </c>
      <c r="S712" s="16">
        <v>156</v>
      </c>
      <c r="T712" s="16">
        <v>138</v>
      </c>
      <c r="U712" s="16">
        <v>178</v>
      </c>
      <c r="V712" s="16">
        <v>270</v>
      </c>
      <c r="W712" s="16">
        <v>232</v>
      </c>
      <c r="X712" s="16">
        <v>160</v>
      </c>
      <c r="Y712" s="16">
        <v>166</v>
      </c>
      <c r="AA712" s="16">
        <v>527</v>
      </c>
      <c r="AB712" s="16">
        <v>481</v>
      </c>
      <c r="AC712" s="16">
        <v>429</v>
      </c>
      <c r="AD712" s="16">
        <v>463</v>
      </c>
      <c r="AF712" s="16">
        <v>27</v>
      </c>
      <c r="AG712" s="16">
        <v>98</v>
      </c>
      <c r="AH712" s="16">
        <v>113</v>
      </c>
      <c r="AI712" s="16">
        <v>112</v>
      </c>
      <c r="AJ712" s="16">
        <v>174</v>
      </c>
      <c r="AK712" s="16">
        <v>207</v>
      </c>
      <c r="AL712" s="16">
        <v>170</v>
      </c>
      <c r="AM712" s="16">
        <v>133</v>
      </c>
      <c r="AN712" s="16">
        <v>100</v>
      </c>
      <c r="AO712" s="16">
        <v>131</v>
      </c>
      <c r="AP712" s="16">
        <v>193</v>
      </c>
      <c r="AQ712" s="16">
        <v>93</v>
      </c>
      <c r="AR712" s="16">
        <v>79</v>
      </c>
      <c r="AS712" s="16">
        <v>47</v>
      </c>
      <c r="AT712" s="16">
        <v>48</v>
      </c>
      <c r="AU712" s="16">
        <v>122</v>
      </c>
      <c r="AV712" s="16">
        <v>59</v>
      </c>
      <c r="AX712" s="16">
        <v>1557</v>
      </c>
      <c r="AY712" s="16">
        <v>338</v>
      </c>
      <c r="BA712" s="16">
        <v>1221</v>
      </c>
      <c r="BB712" s="16">
        <v>685</v>
      </c>
      <c r="BD712" s="16">
        <v>474</v>
      </c>
      <c r="BE712" s="16">
        <v>416</v>
      </c>
      <c r="BF712" s="16">
        <v>224</v>
      </c>
      <c r="BG712" s="16">
        <v>439</v>
      </c>
      <c r="BH712" s="16">
        <v>242</v>
      </c>
      <c r="BI712" s="16">
        <v>51</v>
      </c>
      <c r="BJ712" s="16">
        <v>60</v>
      </c>
      <c r="BL712" s="16">
        <v>334</v>
      </c>
      <c r="BM712" s="16">
        <v>619</v>
      </c>
      <c r="BN712" s="16">
        <v>136</v>
      </c>
      <c r="BO712" s="16">
        <v>105</v>
      </c>
      <c r="BP712" s="16">
        <v>257</v>
      </c>
      <c r="BQ712" s="16">
        <v>42</v>
      </c>
      <c r="BR712" s="16">
        <v>49</v>
      </c>
      <c r="BS712" s="16">
        <v>364</v>
      </c>
      <c r="BU712" s="16">
        <v>279</v>
      </c>
      <c r="BV712" s="16">
        <v>479</v>
      </c>
      <c r="BW712" s="16">
        <v>122</v>
      </c>
      <c r="BX712" s="16">
        <v>151</v>
      </c>
      <c r="BY712" s="16">
        <v>421</v>
      </c>
      <c r="BZ712" s="16">
        <v>64</v>
      </c>
      <c r="CA712" s="16">
        <v>123</v>
      </c>
      <c r="CB712" s="16">
        <v>156</v>
      </c>
      <c r="CC712" s="16">
        <v>111</v>
      </c>
    </row>
    <row r="713" spans="2:81" x14ac:dyDescent="0.35">
      <c r="B713" s="12" t="s">
        <v>96</v>
      </c>
      <c r="C713" s="16">
        <v>1910</v>
      </c>
      <c r="D713" s="16">
        <v>202</v>
      </c>
      <c r="E713" s="16">
        <v>325</v>
      </c>
      <c r="F713" s="16">
        <v>324</v>
      </c>
      <c r="G713" s="16">
        <v>294</v>
      </c>
      <c r="H713" s="16">
        <v>309</v>
      </c>
      <c r="I713" s="16">
        <v>457</v>
      </c>
      <c r="K713" s="16">
        <v>921</v>
      </c>
      <c r="L713" s="16">
        <v>983</v>
      </c>
      <c r="N713" s="16">
        <v>157</v>
      </c>
      <c r="O713" s="16">
        <v>52</v>
      </c>
      <c r="P713" s="16">
        <v>89</v>
      </c>
      <c r="Q713" s="16">
        <v>77</v>
      </c>
      <c r="R713" s="16">
        <v>212</v>
      </c>
      <c r="S713" s="16">
        <v>155</v>
      </c>
      <c r="T713" s="16">
        <v>140</v>
      </c>
      <c r="U713" s="16">
        <v>167</v>
      </c>
      <c r="V713" s="16">
        <v>248</v>
      </c>
      <c r="W713" s="16">
        <v>264</v>
      </c>
      <c r="X713" s="16">
        <v>165</v>
      </c>
      <c r="Y713" s="16">
        <v>180</v>
      </c>
      <c r="AA713" s="16">
        <v>514</v>
      </c>
      <c r="AB713" s="16">
        <v>496</v>
      </c>
      <c r="AC713" s="16">
        <v>419</v>
      </c>
      <c r="AD713" s="16">
        <v>477</v>
      </c>
      <c r="AF713" s="16">
        <v>25</v>
      </c>
      <c r="AG713" s="16">
        <v>96</v>
      </c>
      <c r="AH713" s="16">
        <v>115</v>
      </c>
      <c r="AI713" s="16">
        <v>117</v>
      </c>
      <c r="AJ713" s="16">
        <v>175</v>
      </c>
      <c r="AK713" s="16">
        <v>213</v>
      </c>
      <c r="AL713" s="16">
        <v>169</v>
      </c>
      <c r="AM713" s="16">
        <v>134</v>
      </c>
      <c r="AN713" s="16">
        <v>99</v>
      </c>
      <c r="AO713" s="16">
        <v>131</v>
      </c>
      <c r="AP713" s="16">
        <v>193</v>
      </c>
      <c r="AQ713" s="16">
        <v>94</v>
      </c>
      <c r="AR713" s="16">
        <v>79</v>
      </c>
      <c r="AS713" s="16">
        <v>46</v>
      </c>
      <c r="AT713" s="16">
        <v>46</v>
      </c>
      <c r="AU713" s="16">
        <v>118</v>
      </c>
      <c r="AV713" s="16">
        <v>59</v>
      </c>
      <c r="AX713" s="16">
        <v>1583</v>
      </c>
      <c r="AY713" s="16">
        <v>316</v>
      </c>
      <c r="BA713" s="16">
        <v>1241</v>
      </c>
      <c r="BB713" s="16">
        <v>669</v>
      </c>
      <c r="BD713" s="16">
        <v>490</v>
      </c>
      <c r="BE713" s="16">
        <v>410</v>
      </c>
      <c r="BF713" s="16">
        <v>226</v>
      </c>
      <c r="BG713" s="16">
        <v>430</v>
      </c>
      <c r="BH713" s="16">
        <v>237</v>
      </c>
      <c r="BI713" s="16">
        <v>51</v>
      </c>
      <c r="BJ713" s="16">
        <v>65</v>
      </c>
      <c r="BL713" s="16">
        <v>349</v>
      </c>
      <c r="BM713" s="16">
        <v>614</v>
      </c>
      <c r="BN713" s="16">
        <v>143</v>
      </c>
      <c r="BO713" s="16">
        <v>101</v>
      </c>
      <c r="BP713" s="16">
        <v>257</v>
      </c>
      <c r="BQ713" s="16">
        <v>42</v>
      </c>
      <c r="BR713" s="16">
        <v>47</v>
      </c>
      <c r="BS713" s="16">
        <v>356</v>
      </c>
      <c r="BU713" s="16">
        <v>288</v>
      </c>
      <c r="BV713" s="16">
        <v>472</v>
      </c>
      <c r="BW713" s="16">
        <v>126</v>
      </c>
      <c r="BX713" s="16">
        <v>142</v>
      </c>
      <c r="BY713" s="16">
        <v>432</v>
      </c>
      <c r="BZ713" s="16">
        <v>64</v>
      </c>
      <c r="CA713" s="16">
        <v>123</v>
      </c>
      <c r="CB713" s="16">
        <v>159</v>
      </c>
      <c r="CC713" s="16">
        <v>106</v>
      </c>
    </row>
    <row r="714" spans="2:81" x14ac:dyDescent="0.35">
      <c r="B714" s="14" t="s">
        <v>117</v>
      </c>
      <c r="C714" s="18">
        <v>0.71915698069652367</v>
      </c>
      <c r="D714" s="18">
        <v>0.58468119993051271</v>
      </c>
      <c r="E714" s="18">
        <v>0.71504698495255836</v>
      </c>
      <c r="F714" s="18">
        <v>0.71654700058838916</v>
      </c>
      <c r="G714" s="18">
        <v>0.73202013560746182</v>
      </c>
      <c r="H714" s="18">
        <v>0.75863631841441093</v>
      </c>
      <c r="I714" s="18">
        <v>0.74840609370843225</v>
      </c>
      <c r="K714" s="18">
        <v>0.6952539587042651</v>
      </c>
      <c r="L714" s="18">
        <v>0.74208711350583856</v>
      </c>
      <c r="N714" s="18">
        <v>0.80213249818833199</v>
      </c>
      <c r="O714" s="18">
        <v>0.75064893477119776</v>
      </c>
      <c r="P714" s="18">
        <v>0.69382531584366081</v>
      </c>
      <c r="Q714" s="18">
        <v>0.64008250652963183</v>
      </c>
      <c r="R714" s="18">
        <v>0.71694315201811976</v>
      </c>
      <c r="S714" s="18">
        <v>0.65898641403213731</v>
      </c>
      <c r="T714" s="18">
        <v>0.71820359604359985</v>
      </c>
      <c r="U714" s="18">
        <v>0.63794390785624489</v>
      </c>
      <c r="V714" s="18">
        <v>0.72125368948971658</v>
      </c>
      <c r="W714" s="18">
        <v>0.72567248014512842</v>
      </c>
      <c r="X714" s="18">
        <v>0.76101819451785124</v>
      </c>
      <c r="Y714" s="18">
        <v>0.76372957990939838</v>
      </c>
      <c r="AA714" s="18">
        <v>0.78637970280492175</v>
      </c>
      <c r="AB714" s="18">
        <v>0.73937987337277478</v>
      </c>
      <c r="AC714" s="18">
        <v>0.69323143758906225</v>
      </c>
      <c r="AD714" s="18">
        <v>0.64994869380117648</v>
      </c>
      <c r="AF714" s="18">
        <v>0.42330135931915902</v>
      </c>
      <c r="AG714" s="18">
        <v>0.63671685409119128</v>
      </c>
      <c r="AH714" s="18">
        <v>0.69351953640081498</v>
      </c>
      <c r="AI714" s="18">
        <v>0.6106831204978953</v>
      </c>
      <c r="AJ714" s="18">
        <v>0.65039412967981503</v>
      </c>
      <c r="AK714" s="18">
        <v>0.73919709242655751</v>
      </c>
      <c r="AL714" s="18">
        <v>0.72139023428813531</v>
      </c>
      <c r="AM714" s="18">
        <v>0.72289091205569034</v>
      </c>
      <c r="AN714" s="18">
        <v>0.7024164202148131</v>
      </c>
      <c r="AO714" s="18">
        <v>0.79107466840854557</v>
      </c>
      <c r="AP714" s="18">
        <v>0.72710852075569365</v>
      </c>
      <c r="AQ714" s="18">
        <v>0.76179354273358402</v>
      </c>
      <c r="AR714" s="18">
        <v>0.82239328156765457</v>
      </c>
      <c r="AS714" s="18">
        <v>0.78646525867202621</v>
      </c>
      <c r="AT714" s="18">
        <v>0.7652611839841249</v>
      </c>
      <c r="AU714" s="18">
        <v>0.84468347497368934</v>
      </c>
      <c r="AV714" s="18">
        <v>0.65705440972128004</v>
      </c>
      <c r="AX714" s="18">
        <v>0.72092495476620866</v>
      </c>
      <c r="AY714" s="18">
        <v>0.7154100562703849</v>
      </c>
      <c r="BA714" s="18">
        <v>0.75373166705460692</v>
      </c>
      <c r="BB714" s="18">
        <v>0.65500927909160278</v>
      </c>
      <c r="BD714" s="18">
        <v>0.69189038889004162</v>
      </c>
      <c r="BE714" s="18">
        <v>0.72309706005166197</v>
      </c>
      <c r="BF714" s="18">
        <v>0.70546219260855458</v>
      </c>
      <c r="BG714" s="18">
        <v>0.75447507440843853</v>
      </c>
      <c r="BH714" s="18">
        <v>0.76340534372378444</v>
      </c>
      <c r="BI714" s="18">
        <v>0.76982879536628768</v>
      </c>
      <c r="BJ714" s="18">
        <v>0.51109212979898588</v>
      </c>
      <c r="BL714" s="18">
        <v>0.77435401676712234</v>
      </c>
      <c r="BM714" s="18">
        <v>0.77158659260240126</v>
      </c>
      <c r="BN714" s="18">
        <v>0.74325785365872887</v>
      </c>
      <c r="BO714" s="18">
        <v>0.63087402742242904</v>
      </c>
      <c r="BP714" s="18">
        <v>0.65573306595262082</v>
      </c>
      <c r="BQ714" s="18">
        <v>0.834514518075955</v>
      </c>
      <c r="BR714" s="18">
        <v>0.50958741111234507</v>
      </c>
      <c r="BS714" s="18">
        <v>0.6501321262182751</v>
      </c>
      <c r="BU714" s="18">
        <v>0.79417255072321136</v>
      </c>
      <c r="BV714" s="18">
        <v>0.76228234648790349</v>
      </c>
      <c r="BW714" s="18">
        <v>0.75461911569137485</v>
      </c>
      <c r="BX714" s="18">
        <v>0.6160947533060579</v>
      </c>
      <c r="BY714" s="18">
        <v>0.73263020060193718</v>
      </c>
      <c r="BZ714" s="18">
        <v>0.68908227435242952</v>
      </c>
      <c r="CA714" s="18">
        <v>0.6104433642048791</v>
      </c>
      <c r="CB714" s="18">
        <v>0.60837897581269562</v>
      </c>
      <c r="CC714" s="18">
        <v>0.67417441405436385</v>
      </c>
    </row>
    <row r="715" spans="2:81" x14ac:dyDescent="0.35">
      <c r="B715" s="14" t="s">
        <v>118</v>
      </c>
      <c r="C715" s="18">
        <v>5.1339189333481069E-2</v>
      </c>
      <c r="D715" s="18">
        <v>0.14922920133994219</v>
      </c>
      <c r="E715" s="18">
        <v>8.91524342026533E-2</v>
      </c>
      <c r="F715" s="18">
        <v>5.8993632676298619E-2</v>
      </c>
      <c r="G715" s="18">
        <v>2.0210462815215571E-2</v>
      </c>
      <c r="H715" s="18">
        <v>2.053299319529522E-2</v>
      </c>
      <c r="I715" s="18">
        <v>1.6611010819129451E-2</v>
      </c>
      <c r="K715" s="18">
        <v>5.9147406662787443E-2</v>
      </c>
      <c r="L715" s="18">
        <v>4.4276616863668919E-2</v>
      </c>
      <c r="N715" s="18">
        <v>4.1712263647740819E-2</v>
      </c>
      <c r="O715" s="18">
        <v>1.3030415711105039E-2</v>
      </c>
      <c r="P715" s="18">
        <v>6.0614591209274593E-2</v>
      </c>
      <c r="Q715" s="18">
        <v>6.183502659500769E-2</v>
      </c>
      <c r="R715" s="18">
        <v>8.1883235415651345E-2</v>
      </c>
      <c r="S715" s="18">
        <v>5.9035424388343319E-2</v>
      </c>
      <c r="T715" s="18">
        <v>2.1980666511522601E-2</v>
      </c>
      <c r="U715" s="18">
        <v>7.1663597096620457E-2</v>
      </c>
      <c r="V715" s="18">
        <v>6.5393386491761241E-2</v>
      </c>
      <c r="W715" s="18">
        <v>2.4445429315915129E-2</v>
      </c>
      <c r="X715" s="18">
        <v>4.3611011634873083E-2</v>
      </c>
      <c r="Y715" s="18">
        <v>5.0267962787262532E-2</v>
      </c>
      <c r="AA715" s="18">
        <v>3.7191795158050003E-2</v>
      </c>
      <c r="AB715" s="18">
        <v>4.1112748512162081E-2</v>
      </c>
      <c r="AC715" s="18">
        <v>5.5157303384881839E-2</v>
      </c>
      <c r="AD715" s="18">
        <v>7.2831767887184484E-2</v>
      </c>
      <c r="AF715" s="18">
        <v>0.1374012864648147</v>
      </c>
      <c r="AG715" s="18">
        <v>6.8783273467850362E-2</v>
      </c>
      <c r="AH715" s="18">
        <v>6.6807782552297218E-2</v>
      </c>
      <c r="AI715" s="18">
        <v>3.7482554808249309E-2</v>
      </c>
      <c r="AJ715" s="18">
        <v>8.9309410273679196E-2</v>
      </c>
      <c r="AK715" s="18">
        <v>4.6473333150495497E-2</v>
      </c>
      <c r="AL715" s="18">
        <v>9.7144415621272587E-2</v>
      </c>
      <c r="AM715" s="18">
        <v>2.088491058535441E-2</v>
      </c>
      <c r="AN715" s="18">
        <v>5.6965378700687491E-2</v>
      </c>
      <c r="AO715" s="18">
        <v>1.433097859008842E-2</v>
      </c>
      <c r="AP715" s="18">
        <v>3.2797175930411787E-2</v>
      </c>
      <c r="AQ715" s="18">
        <v>3.9673009819441711E-2</v>
      </c>
      <c r="AR715" s="18">
        <v>4.8531391546761997E-2</v>
      </c>
      <c r="AS715" s="18">
        <v>2.3120816466080388E-2</v>
      </c>
      <c r="AT715" s="18">
        <v>7.0931852932471659E-2</v>
      </c>
      <c r="AU715" s="18">
        <v>3.181869762859476E-2</v>
      </c>
      <c r="AV715" s="18">
        <v>2.8085575991601549E-2</v>
      </c>
      <c r="AX715" s="18">
        <v>4.1449360790534691E-2</v>
      </c>
      <c r="AY715" s="18">
        <v>9.9343731074683778E-2</v>
      </c>
      <c r="BA715" s="18">
        <v>3.9280372954518659E-2</v>
      </c>
      <c r="BB715" s="18">
        <v>7.371235988880466E-2</v>
      </c>
      <c r="BD715" s="18">
        <v>4.9529542761024718E-2</v>
      </c>
      <c r="BE715" s="18">
        <v>4.8113660975176727E-2</v>
      </c>
      <c r="BF715" s="18">
        <v>5.0785632174412551E-2</v>
      </c>
      <c r="BG715" s="18">
        <v>5.0894474512203011E-2</v>
      </c>
      <c r="BH715" s="18">
        <v>4.6412087741635653E-2</v>
      </c>
      <c r="BI715" s="18">
        <v>3.8046340951339047E-2</v>
      </c>
      <c r="BJ715" s="18">
        <v>0.11905825906489249</v>
      </c>
      <c r="BL715" s="18">
        <v>2.8366571628252419E-2</v>
      </c>
      <c r="BM715" s="18">
        <v>3.8842236166491802E-2</v>
      </c>
      <c r="BN715" s="18">
        <v>5.2665600333347523E-2</v>
      </c>
      <c r="BO715" s="18">
        <v>9.367751766373969E-2</v>
      </c>
      <c r="BP715" s="18">
        <v>8.6480455817714103E-2</v>
      </c>
      <c r="BQ715" s="18">
        <v>4.4191362113400363E-2</v>
      </c>
      <c r="BR715" s="18">
        <v>6.8748333232354658E-2</v>
      </c>
      <c r="BS715" s="18">
        <v>5.5975206290853938E-2</v>
      </c>
      <c r="BU715" s="18">
        <v>3.3140399064051522E-2</v>
      </c>
      <c r="BV715" s="18">
        <v>4.5872957391484732E-2</v>
      </c>
      <c r="BW715" s="18">
        <v>1.398908583960143E-2</v>
      </c>
      <c r="BX715" s="18">
        <v>9.8796742796421255E-2</v>
      </c>
      <c r="BY715" s="18">
        <v>4.9583984306876112E-2</v>
      </c>
      <c r="BZ715" s="18">
        <v>0.13948128543058519</v>
      </c>
      <c r="CA715" s="18">
        <v>6.1319685100654192E-2</v>
      </c>
      <c r="CB715" s="18">
        <v>3.1258868954976642E-2</v>
      </c>
      <c r="CC715" s="18">
        <v>7.8828832151982858E-2</v>
      </c>
    </row>
    <row r="717" spans="2:81" ht="58" x14ac:dyDescent="0.35">
      <c r="B717" s="14" t="s">
        <v>204</v>
      </c>
    </row>
    <row r="718" spans="2:81" x14ac:dyDescent="0.35">
      <c r="B718" s="15" t="s">
        <v>17</v>
      </c>
    </row>
    <row r="719" spans="2:81" x14ac:dyDescent="0.35">
      <c r="B719" s="11" t="s">
        <v>95</v>
      </c>
      <c r="C719" s="16">
        <v>1906</v>
      </c>
      <c r="D719" s="16">
        <v>245</v>
      </c>
      <c r="E719" s="16">
        <v>322</v>
      </c>
      <c r="F719" s="16">
        <v>330</v>
      </c>
      <c r="G719" s="16">
        <v>336</v>
      </c>
      <c r="H719" s="16">
        <v>276</v>
      </c>
      <c r="I719" s="16">
        <v>397</v>
      </c>
      <c r="K719" s="16">
        <v>942</v>
      </c>
      <c r="L719" s="16">
        <v>959</v>
      </c>
      <c r="N719" s="16">
        <v>158</v>
      </c>
      <c r="O719" s="16">
        <v>63</v>
      </c>
      <c r="P719" s="16">
        <v>96</v>
      </c>
      <c r="Q719" s="16">
        <v>78</v>
      </c>
      <c r="R719" s="16">
        <v>211</v>
      </c>
      <c r="S719" s="16">
        <v>156</v>
      </c>
      <c r="T719" s="16">
        <v>138</v>
      </c>
      <c r="U719" s="16">
        <v>178</v>
      </c>
      <c r="V719" s="16">
        <v>270</v>
      </c>
      <c r="W719" s="16">
        <v>232</v>
      </c>
      <c r="X719" s="16">
        <v>160</v>
      </c>
      <c r="Y719" s="16">
        <v>166</v>
      </c>
      <c r="AA719" s="16">
        <v>527</v>
      </c>
      <c r="AB719" s="16">
        <v>481</v>
      </c>
      <c r="AC719" s="16">
        <v>429</v>
      </c>
      <c r="AD719" s="16">
        <v>463</v>
      </c>
      <c r="AF719" s="16">
        <v>27</v>
      </c>
      <c r="AG719" s="16">
        <v>98</v>
      </c>
      <c r="AH719" s="16">
        <v>113</v>
      </c>
      <c r="AI719" s="16">
        <v>112</v>
      </c>
      <c r="AJ719" s="16">
        <v>174</v>
      </c>
      <c r="AK719" s="16">
        <v>207</v>
      </c>
      <c r="AL719" s="16">
        <v>170</v>
      </c>
      <c r="AM719" s="16">
        <v>133</v>
      </c>
      <c r="AN719" s="16">
        <v>100</v>
      </c>
      <c r="AO719" s="16">
        <v>131</v>
      </c>
      <c r="AP719" s="16">
        <v>193</v>
      </c>
      <c r="AQ719" s="16">
        <v>93</v>
      </c>
      <c r="AR719" s="16">
        <v>79</v>
      </c>
      <c r="AS719" s="16">
        <v>47</v>
      </c>
      <c r="AT719" s="16">
        <v>48</v>
      </c>
      <c r="AU719" s="16">
        <v>122</v>
      </c>
      <c r="AV719" s="16">
        <v>59</v>
      </c>
      <c r="AX719" s="16">
        <v>1557</v>
      </c>
      <c r="AY719" s="16">
        <v>338</v>
      </c>
      <c r="BA719" s="16">
        <v>1221</v>
      </c>
      <c r="BB719" s="16">
        <v>685</v>
      </c>
      <c r="BD719" s="16">
        <v>474</v>
      </c>
      <c r="BE719" s="16">
        <v>416</v>
      </c>
      <c r="BF719" s="16">
        <v>224</v>
      </c>
      <c r="BG719" s="16">
        <v>439</v>
      </c>
      <c r="BH719" s="16">
        <v>242</v>
      </c>
      <c r="BI719" s="16">
        <v>51</v>
      </c>
      <c r="BJ719" s="16">
        <v>60</v>
      </c>
      <c r="BL719" s="16">
        <v>334</v>
      </c>
      <c r="BM719" s="16">
        <v>619</v>
      </c>
      <c r="BN719" s="16">
        <v>136</v>
      </c>
      <c r="BO719" s="16">
        <v>105</v>
      </c>
      <c r="BP719" s="16">
        <v>257</v>
      </c>
      <c r="BQ719" s="16">
        <v>42</v>
      </c>
      <c r="BR719" s="16">
        <v>49</v>
      </c>
      <c r="BS719" s="16">
        <v>364</v>
      </c>
      <c r="BU719" s="16">
        <v>279</v>
      </c>
      <c r="BV719" s="16">
        <v>479</v>
      </c>
      <c r="BW719" s="16">
        <v>122</v>
      </c>
      <c r="BX719" s="16">
        <v>151</v>
      </c>
      <c r="BY719" s="16">
        <v>421</v>
      </c>
      <c r="BZ719" s="16">
        <v>64</v>
      </c>
      <c r="CA719" s="16">
        <v>123</v>
      </c>
      <c r="CB719" s="16">
        <v>156</v>
      </c>
      <c r="CC719" s="16">
        <v>111</v>
      </c>
    </row>
    <row r="720" spans="2:81" x14ac:dyDescent="0.35">
      <c r="B720" s="12" t="s">
        <v>96</v>
      </c>
      <c r="C720" s="16">
        <v>1910</v>
      </c>
      <c r="D720" s="16">
        <v>202</v>
      </c>
      <c r="E720" s="16">
        <v>325</v>
      </c>
      <c r="F720" s="16">
        <v>324</v>
      </c>
      <c r="G720" s="16">
        <v>294</v>
      </c>
      <c r="H720" s="16">
        <v>309</v>
      </c>
      <c r="I720" s="16">
        <v>457</v>
      </c>
      <c r="K720" s="16">
        <v>921</v>
      </c>
      <c r="L720" s="16">
        <v>983</v>
      </c>
      <c r="N720" s="16">
        <v>157</v>
      </c>
      <c r="O720" s="16">
        <v>52</v>
      </c>
      <c r="P720" s="16">
        <v>89</v>
      </c>
      <c r="Q720" s="16">
        <v>77</v>
      </c>
      <c r="R720" s="16">
        <v>212</v>
      </c>
      <c r="S720" s="16">
        <v>155</v>
      </c>
      <c r="T720" s="16">
        <v>140</v>
      </c>
      <c r="U720" s="16">
        <v>167</v>
      </c>
      <c r="V720" s="16">
        <v>248</v>
      </c>
      <c r="W720" s="16">
        <v>264</v>
      </c>
      <c r="X720" s="16">
        <v>165</v>
      </c>
      <c r="Y720" s="16">
        <v>180</v>
      </c>
      <c r="AA720" s="16">
        <v>514</v>
      </c>
      <c r="AB720" s="16">
        <v>496</v>
      </c>
      <c r="AC720" s="16">
        <v>419</v>
      </c>
      <c r="AD720" s="16">
        <v>477</v>
      </c>
      <c r="AF720" s="16">
        <v>25</v>
      </c>
      <c r="AG720" s="16">
        <v>96</v>
      </c>
      <c r="AH720" s="16">
        <v>115</v>
      </c>
      <c r="AI720" s="16">
        <v>117</v>
      </c>
      <c r="AJ720" s="16">
        <v>175</v>
      </c>
      <c r="AK720" s="16">
        <v>213</v>
      </c>
      <c r="AL720" s="16">
        <v>169</v>
      </c>
      <c r="AM720" s="16">
        <v>134</v>
      </c>
      <c r="AN720" s="16">
        <v>99</v>
      </c>
      <c r="AO720" s="16">
        <v>131</v>
      </c>
      <c r="AP720" s="16">
        <v>193</v>
      </c>
      <c r="AQ720" s="16">
        <v>94</v>
      </c>
      <c r="AR720" s="16">
        <v>79</v>
      </c>
      <c r="AS720" s="16">
        <v>46</v>
      </c>
      <c r="AT720" s="16">
        <v>46</v>
      </c>
      <c r="AU720" s="16">
        <v>118</v>
      </c>
      <c r="AV720" s="16">
        <v>59</v>
      </c>
      <c r="AX720" s="16">
        <v>1583</v>
      </c>
      <c r="AY720" s="16">
        <v>316</v>
      </c>
      <c r="BA720" s="16">
        <v>1241</v>
      </c>
      <c r="BB720" s="16">
        <v>669</v>
      </c>
      <c r="BD720" s="16">
        <v>490</v>
      </c>
      <c r="BE720" s="16">
        <v>410</v>
      </c>
      <c r="BF720" s="16">
        <v>226</v>
      </c>
      <c r="BG720" s="16">
        <v>430</v>
      </c>
      <c r="BH720" s="16">
        <v>237</v>
      </c>
      <c r="BI720" s="16">
        <v>51</v>
      </c>
      <c r="BJ720" s="16">
        <v>65</v>
      </c>
      <c r="BL720" s="16">
        <v>349</v>
      </c>
      <c r="BM720" s="16">
        <v>614</v>
      </c>
      <c r="BN720" s="16">
        <v>143</v>
      </c>
      <c r="BO720" s="16">
        <v>101</v>
      </c>
      <c r="BP720" s="16">
        <v>257</v>
      </c>
      <c r="BQ720" s="16">
        <v>42</v>
      </c>
      <c r="BR720" s="16">
        <v>47</v>
      </c>
      <c r="BS720" s="16">
        <v>356</v>
      </c>
      <c r="BU720" s="16">
        <v>288</v>
      </c>
      <c r="BV720" s="16">
        <v>472</v>
      </c>
      <c r="BW720" s="16">
        <v>126</v>
      </c>
      <c r="BX720" s="16">
        <v>142</v>
      </c>
      <c r="BY720" s="16">
        <v>432</v>
      </c>
      <c r="BZ720" s="16">
        <v>64</v>
      </c>
      <c r="CA720" s="16">
        <v>123</v>
      </c>
      <c r="CB720" s="16">
        <v>159</v>
      </c>
      <c r="CC720" s="16">
        <v>106</v>
      </c>
    </row>
    <row r="721" spans="2:81" x14ac:dyDescent="0.35">
      <c r="B721" s="14" t="s">
        <v>117</v>
      </c>
      <c r="C721" s="18">
        <v>0.65246199572863106</v>
      </c>
      <c r="D721" s="18">
        <v>0.54108710887154754</v>
      </c>
      <c r="E721" s="18">
        <v>0.67936894777761259</v>
      </c>
      <c r="F721" s="18">
        <v>0.65531257435111678</v>
      </c>
      <c r="G721" s="18">
        <v>0.6488931270040641</v>
      </c>
      <c r="H721" s="18">
        <v>0.69922130294634222</v>
      </c>
      <c r="I721" s="18">
        <v>0.65122249972806812</v>
      </c>
      <c r="K721" s="18">
        <v>0.64145155134832899</v>
      </c>
      <c r="L721" s="18">
        <v>0.66195360538701409</v>
      </c>
      <c r="N721" s="18">
        <v>0.69501639556245043</v>
      </c>
      <c r="O721" s="18">
        <v>0.71244446653306026</v>
      </c>
      <c r="P721" s="18">
        <v>0.69212910215595658</v>
      </c>
      <c r="Q721" s="18">
        <v>0.61416514617437357</v>
      </c>
      <c r="R721" s="18">
        <v>0.61605391698152612</v>
      </c>
      <c r="S721" s="18">
        <v>0.65416581763779935</v>
      </c>
      <c r="T721" s="18">
        <v>0.68517681676740649</v>
      </c>
      <c r="U721" s="18">
        <v>0.60272642042452329</v>
      </c>
      <c r="V721" s="18">
        <v>0.64097241628578272</v>
      </c>
      <c r="W721" s="18">
        <v>0.65892285335371303</v>
      </c>
      <c r="X721" s="18">
        <v>0.6224201192246781</v>
      </c>
      <c r="Y721" s="18">
        <v>0.69079057004441091</v>
      </c>
      <c r="AA721" s="18">
        <v>0.73647293873058761</v>
      </c>
      <c r="AB721" s="18">
        <v>0.65826904413632514</v>
      </c>
      <c r="AC721" s="18">
        <v>0.67767991550265927</v>
      </c>
      <c r="AD721" s="18">
        <v>0.53226713563268069</v>
      </c>
      <c r="AF721" s="18">
        <v>0.36994437556434251</v>
      </c>
      <c r="AG721" s="18">
        <v>0.51798220883552859</v>
      </c>
      <c r="AH721" s="18">
        <v>0.65041956736694495</v>
      </c>
      <c r="AI721" s="18">
        <v>0.56072033381127107</v>
      </c>
      <c r="AJ721" s="18">
        <v>0.63972271148345028</v>
      </c>
      <c r="AK721" s="18">
        <v>0.62216407421810116</v>
      </c>
      <c r="AL721" s="18">
        <v>0.64172774953612921</v>
      </c>
      <c r="AM721" s="18">
        <v>0.63687508807659032</v>
      </c>
      <c r="AN721" s="18">
        <v>0.67560619134727484</v>
      </c>
      <c r="AO721" s="18">
        <v>0.71076309333315502</v>
      </c>
      <c r="AP721" s="18">
        <v>0.63349520761961198</v>
      </c>
      <c r="AQ721" s="18">
        <v>0.75687954298131144</v>
      </c>
      <c r="AR721" s="18">
        <v>0.79795566333395762</v>
      </c>
      <c r="AS721" s="18">
        <v>0.71695376592565618</v>
      </c>
      <c r="AT721" s="18">
        <v>0.66027733925886278</v>
      </c>
      <c r="AU721" s="18">
        <v>0.77399050643760692</v>
      </c>
      <c r="AV721" s="18">
        <v>0.62348137098383338</v>
      </c>
      <c r="AX721" s="18">
        <v>0.65893048026422107</v>
      </c>
      <c r="AY721" s="18">
        <v>0.6238996198003306</v>
      </c>
      <c r="BA721" s="18">
        <v>0.66874757602201385</v>
      </c>
      <c r="BB721" s="18">
        <v>0.62224675286848374</v>
      </c>
      <c r="BD721" s="18">
        <v>0.59537968318618462</v>
      </c>
      <c r="BE721" s="18">
        <v>0.66091882797229373</v>
      </c>
      <c r="BF721" s="18">
        <v>0.71128308082646763</v>
      </c>
      <c r="BG721" s="18">
        <v>0.68865669046676259</v>
      </c>
      <c r="BH721" s="18">
        <v>0.6970635371978513</v>
      </c>
      <c r="BI721" s="18">
        <v>0.79470849039923985</v>
      </c>
      <c r="BJ721" s="18">
        <v>0.30877118144714782</v>
      </c>
      <c r="BL721" s="18">
        <v>0.68730723908655422</v>
      </c>
      <c r="BM721" s="18">
        <v>0.70340721055395861</v>
      </c>
      <c r="BN721" s="18">
        <v>0.68708701009830286</v>
      </c>
      <c r="BO721" s="18">
        <v>0.70575896324036569</v>
      </c>
      <c r="BP721" s="18">
        <v>0.57411909861777544</v>
      </c>
      <c r="BQ721" s="18">
        <v>0.7550548154672887</v>
      </c>
      <c r="BR721" s="18">
        <v>0.43868872796696312</v>
      </c>
      <c r="BS721" s="18">
        <v>0.57432939349766643</v>
      </c>
      <c r="BU721" s="18">
        <v>0.70236444026751232</v>
      </c>
      <c r="BV721" s="18">
        <v>0.71159167215697772</v>
      </c>
      <c r="BW721" s="18">
        <v>0.66810171427828446</v>
      </c>
      <c r="BX721" s="18">
        <v>0.66597168609895951</v>
      </c>
      <c r="BY721" s="18">
        <v>0.64117322369570251</v>
      </c>
      <c r="BZ721" s="18">
        <v>0.62156506875897222</v>
      </c>
      <c r="CA721" s="18">
        <v>0.53022090602874816</v>
      </c>
      <c r="CB721" s="18">
        <v>0.52876450840791756</v>
      </c>
      <c r="CC721" s="18">
        <v>0.60821603215767162</v>
      </c>
    </row>
    <row r="722" spans="2:81" x14ac:dyDescent="0.35">
      <c r="B722" s="14" t="s">
        <v>118</v>
      </c>
      <c r="C722" s="18">
        <v>4.9443625949400868E-2</v>
      </c>
      <c r="D722" s="18">
        <v>0.12995702124871439</v>
      </c>
      <c r="E722" s="18">
        <v>7.2238958643292689E-2</v>
      </c>
      <c r="F722" s="18">
        <v>6.840416792735439E-2</v>
      </c>
      <c r="G722" s="18">
        <v>2.8022902191880361E-2</v>
      </c>
      <c r="H722" s="18">
        <v>1.119155652247618E-2</v>
      </c>
      <c r="I722" s="18">
        <v>2.384591444106008E-2</v>
      </c>
      <c r="K722" s="18">
        <v>5.7425743971284943E-2</v>
      </c>
      <c r="L722" s="18">
        <v>4.2208743228040572E-2</v>
      </c>
      <c r="N722" s="18">
        <v>4.2997766733419859E-2</v>
      </c>
      <c r="O722" s="18">
        <v>1.4659976568790881E-2</v>
      </c>
      <c r="P722" s="18">
        <v>4.0991915126968231E-2</v>
      </c>
      <c r="Q722" s="18">
        <v>8.1228373748555183E-2</v>
      </c>
      <c r="R722" s="18">
        <v>4.052487304599494E-2</v>
      </c>
      <c r="S722" s="18">
        <v>2.4250304606340652E-2</v>
      </c>
      <c r="T722" s="18">
        <v>7.0514027938095511E-2</v>
      </c>
      <c r="U722" s="18">
        <v>4.4125919860493322E-2</v>
      </c>
      <c r="V722" s="18">
        <v>0.1008906560481747</v>
      </c>
      <c r="W722" s="18">
        <v>2.516576217942942E-2</v>
      </c>
      <c r="X722" s="18">
        <v>5.651710067426953E-2</v>
      </c>
      <c r="Y722" s="18">
        <v>3.4682004479507748E-2</v>
      </c>
      <c r="AA722" s="18">
        <v>2.764018592261425E-2</v>
      </c>
      <c r="AB722" s="18">
        <v>4.9059448867443893E-2</v>
      </c>
      <c r="AC722" s="18">
        <v>5.7661712527494108E-2</v>
      </c>
      <c r="AD722" s="18">
        <v>6.6492985944265032E-2</v>
      </c>
      <c r="AF722" s="18">
        <v>0.27639105458733249</v>
      </c>
      <c r="AG722" s="18">
        <v>6.314062707160778E-2</v>
      </c>
      <c r="AH722" s="18">
        <v>5.4304868992109193E-2</v>
      </c>
      <c r="AI722" s="18">
        <v>3.2919981167577467E-2</v>
      </c>
      <c r="AJ722" s="18">
        <v>7.3441734533165853E-2</v>
      </c>
      <c r="AK722" s="18">
        <v>4.7414296671728702E-2</v>
      </c>
      <c r="AL722" s="18">
        <v>5.4611935619301243E-2</v>
      </c>
      <c r="AM722" s="18">
        <v>5.3881762493329793E-2</v>
      </c>
      <c r="AN722" s="18">
        <v>6.7215204278476381E-2</v>
      </c>
      <c r="AO722" s="18">
        <v>2.3537972395286641E-2</v>
      </c>
      <c r="AP722" s="18">
        <v>2.033951839341392E-2</v>
      </c>
      <c r="AQ722" s="18">
        <v>2.9761329224707919E-2</v>
      </c>
      <c r="AR722" s="18">
        <v>4.9852809778397858E-2</v>
      </c>
      <c r="AS722" s="18">
        <v>2.3120816466080388E-2</v>
      </c>
      <c r="AT722" s="18">
        <v>5.6698813900628933E-2</v>
      </c>
      <c r="AU722" s="18">
        <v>4.1285675601279617E-2</v>
      </c>
      <c r="AV722" s="18">
        <v>5.0451264125747547E-2</v>
      </c>
      <c r="AX722" s="18">
        <v>3.8461763990913077E-2</v>
      </c>
      <c r="AY722" s="18">
        <v>0.1060005585829988</v>
      </c>
      <c r="BA722" s="18">
        <v>4.6461005737569117E-2</v>
      </c>
      <c r="BB722" s="18">
        <v>5.4977392166911609E-2</v>
      </c>
      <c r="BD722" s="18">
        <v>4.7723950758047973E-2</v>
      </c>
      <c r="BE722" s="18">
        <v>3.5236768125923558E-2</v>
      </c>
      <c r="BF722" s="18">
        <v>5.2309517747045113E-2</v>
      </c>
      <c r="BG722" s="18">
        <v>5.1406452793780442E-2</v>
      </c>
      <c r="BH722" s="18">
        <v>6.2549700562676239E-2</v>
      </c>
      <c r="BI722" s="18">
        <v>3.2217548430913658E-2</v>
      </c>
      <c r="BJ722" s="18">
        <v>9.506117513836182E-2</v>
      </c>
      <c r="BL722" s="18">
        <v>3.2772009564517368E-2</v>
      </c>
      <c r="BM722" s="18">
        <v>4.0588732053378408E-2</v>
      </c>
      <c r="BN722" s="18">
        <v>5.5747660560443273E-2</v>
      </c>
      <c r="BO722" s="18">
        <v>0.1056100426133923</v>
      </c>
      <c r="BP722" s="18">
        <v>7.3890652963904735E-2</v>
      </c>
      <c r="BQ722" s="18">
        <v>4.2348701547650601E-2</v>
      </c>
      <c r="BR722" s="18">
        <v>5.654579770177625E-2</v>
      </c>
      <c r="BS722" s="18">
        <v>4.4775770687864702E-2</v>
      </c>
      <c r="BU722" s="18">
        <v>3.6645266093663767E-2</v>
      </c>
      <c r="BV722" s="18">
        <v>4.7030756489418103E-2</v>
      </c>
      <c r="BW722" s="18">
        <v>2.1699986535537261E-2</v>
      </c>
      <c r="BX722" s="18">
        <v>7.5698815481453754E-2</v>
      </c>
      <c r="BY722" s="18">
        <v>4.3348124640701743E-2</v>
      </c>
      <c r="BZ722" s="18">
        <v>9.1225148802338202E-2</v>
      </c>
      <c r="CA722" s="18">
        <v>2.1445006321860759E-2</v>
      </c>
      <c r="CB722" s="18">
        <v>4.4172380866660199E-2</v>
      </c>
      <c r="CC722" s="18">
        <v>0.1332444474708688</v>
      </c>
    </row>
    <row r="724" spans="2:81" ht="72.5" x14ac:dyDescent="0.35">
      <c r="B724" s="14" t="s">
        <v>205</v>
      </c>
    </row>
    <row r="725" spans="2:81" x14ac:dyDescent="0.35">
      <c r="B725" s="15" t="s">
        <v>17</v>
      </c>
    </row>
    <row r="726" spans="2:81" x14ac:dyDescent="0.35">
      <c r="B726" s="11" t="s">
        <v>95</v>
      </c>
      <c r="C726" s="16">
        <v>1906</v>
      </c>
      <c r="D726" s="16">
        <v>245</v>
      </c>
      <c r="E726" s="16">
        <v>322</v>
      </c>
      <c r="F726" s="16">
        <v>330</v>
      </c>
      <c r="G726" s="16">
        <v>336</v>
      </c>
      <c r="H726" s="16">
        <v>276</v>
      </c>
      <c r="I726" s="16">
        <v>397</v>
      </c>
      <c r="K726" s="16">
        <v>942</v>
      </c>
      <c r="L726" s="16">
        <v>959</v>
      </c>
      <c r="N726" s="16">
        <v>158</v>
      </c>
      <c r="O726" s="16">
        <v>63</v>
      </c>
      <c r="P726" s="16">
        <v>96</v>
      </c>
      <c r="Q726" s="16">
        <v>78</v>
      </c>
      <c r="R726" s="16">
        <v>211</v>
      </c>
      <c r="S726" s="16">
        <v>156</v>
      </c>
      <c r="T726" s="16">
        <v>138</v>
      </c>
      <c r="U726" s="16">
        <v>178</v>
      </c>
      <c r="V726" s="16">
        <v>270</v>
      </c>
      <c r="W726" s="16">
        <v>232</v>
      </c>
      <c r="X726" s="16">
        <v>160</v>
      </c>
      <c r="Y726" s="16">
        <v>166</v>
      </c>
      <c r="AA726" s="16">
        <v>527</v>
      </c>
      <c r="AB726" s="16">
        <v>481</v>
      </c>
      <c r="AC726" s="16">
        <v>429</v>
      </c>
      <c r="AD726" s="16">
        <v>463</v>
      </c>
      <c r="AF726" s="16">
        <v>27</v>
      </c>
      <c r="AG726" s="16">
        <v>98</v>
      </c>
      <c r="AH726" s="16">
        <v>113</v>
      </c>
      <c r="AI726" s="16">
        <v>112</v>
      </c>
      <c r="AJ726" s="16">
        <v>174</v>
      </c>
      <c r="AK726" s="16">
        <v>207</v>
      </c>
      <c r="AL726" s="16">
        <v>170</v>
      </c>
      <c r="AM726" s="16">
        <v>133</v>
      </c>
      <c r="AN726" s="16">
        <v>100</v>
      </c>
      <c r="AO726" s="16">
        <v>131</v>
      </c>
      <c r="AP726" s="16">
        <v>193</v>
      </c>
      <c r="AQ726" s="16">
        <v>93</v>
      </c>
      <c r="AR726" s="16">
        <v>79</v>
      </c>
      <c r="AS726" s="16">
        <v>47</v>
      </c>
      <c r="AT726" s="16">
        <v>48</v>
      </c>
      <c r="AU726" s="16">
        <v>122</v>
      </c>
      <c r="AV726" s="16">
        <v>59</v>
      </c>
      <c r="AX726" s="16">
        <v>1557</v>
      </c>
      <c r="AY726" s="16">
        <v>338</v>
      </c>
      <c r="BA726" s="16">
        <v>1221</v>
      </c>
      <c r="BB726" s="16">
        <v>685</v>
      </c>
      <c r="BD726" s="16">
        <v>474</v>
      </c>
      <c r="BE726" s="16">
        <v>416</v>
      </c>
      <c r="BF726" s="16">
        <v>224</v>
      </c>
      <c r="BG726" s="16">
        <v>439</v>
      </c>
      <c r="BH726" s="16">
        <v>242</v>
      </c>
      <c r="BI726" s="16">
        <v>51</v>
      </c>
      <c r="BJ726" s="16">
        <v>60</v>
      </c>
      <c r="BL726" s="16">
        <v>334</v>
      </c>
      <c r="BM726" s="16">
        <v>619</v>
      </c>
      <c r="BN726" s="16">
        <v>136</v>
      </c>
      <c r="BO726" s="16">
        <v>105</v>
      </c>
      <c r="BP726" s="16">
        <v>257</v>
      </c>
      <c r="BQ726" s="16">
        <v>42</v>
      </c>
      <c r="BR726" s="16">
        <v>49</v>
      </c>
      <c r="BS726" s="16">
        <v>364</v>
      </c>
      <c r="BU726" s="16">
        <v>279</v>
      </c>
      <c r="BV726" s="16">
        <v>479</v>
      </c>
      <c r="BW726" s="16">
        <v>122</v>
      </c>
      <c r="BX726" s="16">
        <v>151</v>
      </c>
      <c r="BY726" s="16">
        <v>421</v>
      </c>
      <c r="BZ726" s="16">
        <v>64</v>
      </c>
      <c r="CA726" s="16">
        <v>123</v>
      </c>
      <c r="CB726" s="16">
        <v>156</v>
      </c>
      <c r="CC726" s="16">
        <v>111</v>
      </c>
    </row>
    <row r="727" spans="2:81" x14ac:dyDescent="0.35">
      <c r="B727" s="12" t="s">
        <v>96</v>
      </c>
      <c r="C727" s="16">
        <v>1910</v>
      </c>
      <c r="D727" s="16">
        <v>202</v>
      </c>
      <c r="E727" s="16">
        <v>325</v>
      </c>
      <c r="F727" s="16">
        <v>324</v>
      </c>
      <c r="G727" s="16">
        <v>294</v>
      </c>
      <c r="H727" s="16">
        <v>309</v>
      </c>
      <c r="I727" s="16">
        <v>457</v>
      </c>
      <c r="K727" s="16">
        <v>921</v>
      </c>
      <c r="L727" s="16">
        <v>983</v>
      </c>
      <c r="N727" s="16">
        <v>157</v>
      </c>
      <c r="O727" s="16">
        <v>52</v>
      </c>
      <c r="P727" s="16">
        <v>89</v>
      </c>
      <c r="Q727" s="16">
        <v>77</v>
      </c>
      <c r="R727" s="16">
        <v>212</v>
      </c>
      <c r="S727" s="16">
        <v>155</v>
      </c>
      <c r="T727" s="16">
        <v>140</v>
      </c>
      <c r="U727" s="16">
        <v>167</v>
      </c>
      <c r="V727" s="16">
        <v>248</v>
      </c>
      <c r="W727" s="16">
        <v>264</v>
      </c>
      <c r="X727" s="16">
        <v>165</v>
      </c>
      <c r="Y727" s="16">
        <v>180</v>
      </c>
      <c r="AA727" s="16">
        <v>514</v>
      </c>
      <c r="AB727" s="16">
        <v>496</v>
      </c>
      <c r="AC727" s="16">
        <v>419</v>
      </c>
      <c r="AD727" s="16">
        <v>477</v>
      </c>
      <c r="AF727" s="16">
        <v>25</v>
      </c>
      <c r="AG727" s="16">
        <v>96</v>
      </c>
      <c r="AH727" s="16">
        <v>115</v>
      </c>
      <c r="AI727" s="16">
        <v>117</v>
      </c>
      <c r="AJ727" s="16">
        <v>175</v>
      </c>
      <c r="AK727" s="16">
        <v>213</v>
      </c>
      <c r="AL727" s="16">
        <v>169</v>
      </c>
      <c r="AM727" s="16">
        <v>134</v>
      </c>
      <c r="AN727" s="16">
        <v>99</v>
      </c>
      <c r="AO727" s="16">
        <v>131</v>
      </c>
      <c r="AP727" s="16">
        <v>193</v>
      </c>
      <c r="AQ727" s="16">
        <v>94</v>
      </c>
      <c r="AR727" s="16">
        <v>79</v>
      </c>
      <c r="AS727" s="16">
        <v>46</v>
      </c>
      <c r="AT727" s="16">
        <v>46</v>
      </c>
      <c r="AU727" s="16">
        <v>118</v>
      </c>
      <c r="AV727" s="16">
        <v>59</v>
      </c>
      <c r="AX727" s="16">
        <v>1583</v>
      </c>
      <c r="AY727" s="16">
        <v>316</v>
      </c>
      <c r="BA727" s="16">
        <v>1241</v>
      </c>
      <c r="BB727" s="16">
        <v>669</v>
      </c>
      <c r="BD727" s="16">
        <v>490</v>
      </c>
      <c r="BE727" s="16">
        <v>410</v>
      </c>
      <c r="BF727" s="16">
        <v>226</v>
      </c>
      <c r="BG727" s="16">
        <v>430</v>
      </c>
      <c r="BH727" s="16">
        <v>237</v>
      </c>
      <c r="BI727" s="16">
        <v>51</v>
      </c>
      <c r="BJ727" s="16">
        <v>65</v>
      </c>
      <c r="BL727" s="16">
        <v>349</v>
      </c>
      <c r="BM727" s="16">
        <v>614</v>
      </c>
      <c r="BN727" s="16">
        <v>143</v>
      </c>
      <c r="BO727" s="16">
        <v>101</v>
      </c>
      <c r="BP727" s="16">
        <v>257</v>
      </c>
      <c r="BQ727" s="16">
        <v>42</v>
      </c>
      <c r="BR727" s="16">
        <v>47</v>
      </c>
      <c r="BS727" s="16">
        <v>356</v>
      </c>
      <c r="BU727" s="16">
        <v>288</v>
      </c>
      <c r="BV727" s="16">
        <v>472</v>
      </c>
      <c r="BW727" s="16">
        <v>126</v>
      </c>
      <c r="BX727" s="16">
        <v>142</v>
      </c>
      <c r="BY727" s="16">
        <v>432</v>
      </c>
      <c r="BZ727" s="16">
        <v>64</v>
      </c>
      <c r="CA727" s="16">
        <v>123</v>
      </c>
      <c r="CB727" s="16">
        <v>159</v>
      </c>
      <c r="CC727" s="16">
        <v>106</v>
      </c>
    </row>
    <row r="728" spans="2:81" ht="29" x14ac:dyDescent="0.35">
      <c r="B728" s="17" t="s">
        <v>206</v>
      </c>
      <c r="C728" s="18">
        <v>0.1729859559348072</v>
      </c>
      <c r="D728" s="18">
        <v>0.10544795160321931</v>
      </c>
      <c r="E728" s="18">
        <v>0.1936403776806345</v>
      </c>
      <c r="F728" s="18">
        <v>0.17062488191878389</v>
      </c>
      <c r="G728" s="18">
        <v>0.20902192049482529</v>
      </c>
      <c r="H728" s="18">
        <v>0.1451671077617219</v>
      </c>
      <c r="I728" s="18">
        <v>0.18545894963406509</v>
      </c>
      <c r="K728" s="18">
        <v>0.1609763405779385</v>
      </c>
      <c r="L728" s="18">
        <v>0.18420149792195631</v>
      </c>
      <c r="N728" s="18">
        <v>0.22443709798418501</v>
      </c>
      <c r="O728" s="18">
        <v>0.13867528280920319</v>
      </c>
      <c r="P728" s="18">
        <v>0.157205120827169</v>
      </c>
      <c r="Q728" s="18">
        <v>0.19389252198861201</v>
      </c>
      <c r="R728" s="18">
        <v>0.14759354804673189</v>
      </c>
      <c r="S728" s="18">
        <v>0.12863148500130689</v>
      </c>
      <c r="T728" s="18">
        <v>0.1490426549414538</v>
      </c>
      <c r="U728" s="18">
        <v>0.17247832805898919</v>
      </c>
      <c r="V728" s="18">
        <v>0.1735045708088469</v>
      </c>
      <c r="W728" s="18">
        <v>0.1796864224515563</v>
      </c>
      <c r="X728" s="18">
        <v>0.19355411878756831</v>
      </c>
      <c r="Y728" s="18">
        <v>0.19467870032569659</v>
      </c>
      <c r="AA728" s="18">
        <v>0.17080213686045681</v>
      </c>
      <c r="AB728" s="18">
        <v>0.18493588380456821</v>
      </c>
      <c r="AC728" s="18">
        <v>0.16924936008587421</v>
      </c>
      <c r="AD728" s="18">
        <v>0.1661109709188987</v>
      </c>
      <c r="AF728" s="18">
        <v>0.19404389529698249</v>
      </c>
      <c r="AG728" s="18">
        <v>0.1682966133598966</v>
      </c>
      <c r="AH728" s="18">
        <v>0.21097526345751411</v>
      </c>
      <c r="AI728" s="18">
        <v>0.13957042146764359</v>
      </c>
      <c r="AJ728" s="18">
        <v>0.2440328635309324</v>
      </c>
      <c r="AK728" s="18">
        <v>0.16117744332263831</v>
      </c>
      <c r="AL728" s="18">
        <v>0.18098875647770049</v>
      </c>
      <c r="AM728" s="18">
        <v>0.100982145181415</v>
      </c>
      <c r="AN728" s="18">
        <v>0.17536436923880341</v>
      </c>
      <c r="AO728" s="18">
        <v>0.25221830751500107</v>
      </c>
      <c r="AP728" s="18">
        <v>0.16441886151007079</v>
      </c>
      <c r="AQ728" s="18">
        <v>0.1563234407073591</v>
      </c>
      <c r="AR728" s="18">
        <v>0.11688740049297421</v>
      </c>
      <c r="AS728" s="18">
        <v>0.1015991978617264</v>
      </c>
      <c r="AT728" s="18">
        <v>0.13102317696148291</v>
      </c>
      <c r="AU728" s="18">
        <v>0.18593987615497859</v>
      </c>
      <c r="AV728" s="18">
        <v>0.14835999320882171</v>
      </c>
      <c r="AX728" s="18">
        <v>0.172881153198259</v>
      </c>
      <c r="AY728" s="18">
        <v>0.16710359281433301</v>
      </c>
      <c r="BA728" s="18">
        <v>0.18548684672646201</v>
      </c>
      <c r="BB728" s="18">
        <v>0.14979258827866651</v>
      </c>
      <c r="BD728" s="18">
        <v>0.1822732200209522</v>
      </c>
      <c r="BE728" s="18">
        <v>0.18143370832424779</v>
      </c>
      <c r="BF728" s="18">
        <v>0.1502371487015515</v>
      </c>
      <c r="BG728" s="18">
        <v>0.18147844767051191</v>
      </c>
      <c r="BH728" s="18">
        <v>0.15623615662996351</v>
      </c>
      <c r="BI728" s="18">
        <v>0.15854228557442579</v>
      </c>
      <c r="BJ728" s="18">
        <v>0.1448564486451564</v>
      </c>
      <c r="BL728" s="18">
        <v>0.22195785251354999</v>
      </c>
      <c r="BM728" s="18">
        <v>0.17562160843811109</v>
      </c>
      <c r="BN728" s="18">
        <v>0.13898397813790109</v>
      </c>
      <c r="BO728" s="18">
        <v>0.11901408160167901</v>
      </c>
      <c r="BP728" s="18">
        <v>0.1828866243794291</v>
      </c>
      <c r="BQ728" s="18">
        <v>0.21457714629980901</v>
      </c>
      <c r="BR728" s="18">
        <v>0.16440968977966161</v>
      </c>
      <c r="BS728" s="18">
        <v>0.13844237615107599</v>
      </c>
      <c r="BU728" s="18">
        <v>0.21069851930553821</v>
      </c>
      <c r="BV728" s="18">
        <v>0.15445843033868581</v>
      </c>
      <c r="BW728" s="18">
        <v>0.17906879272071941</v>
      </c>
      <c r="BX728" s="18">
        <v>0.1209312541733901</v>
      </c>
      <c r="BY728" s="18">
        <v>0.15798615737713681</v>
      </c>
      <c r="BZ728" s="18">
        <v>0.22100826561683509</v>
      </c>
      <c r="CA728" s="18">
        <v>0.1654511415613614</v>
      </c>
      <c r="CB728" s="18">
        <v>0.21908263204948261</v>
      </c>
      <c r="CC728" s="18">
        <v>0.1876344992930529</v>
      </c>
    </row>
    <row r="729" spans="2:81" x14ac:dyDescent="0.35">
      <c r="B729" s="17" t="s">
        <v>207</v>
      </c>
      <c r="C729" s="18">
        <v>0.30924323631691591</v>
      </c>
      <c r="D729" s="18">
        <v>0.12777697252052059</v>
      </c>
      <c r="E729" s="18">
        <v>0.19482621254511709</v>
      </c>
      <c r="F729" s="18">
        <v>0.23859984677651669</v>
      </c>
      <c r="G729" s="18">
        <v>0.31903556148671969</v>
      </c>
      <c r="H729" s="18">
        <v>0.36891261655478058</v>
      </c>
      <c r="I729" s="18">
        <v>0.47426572790941401</v>
      </c>
      <c r="K729" s="18">
        <v>0.31706841390416002</v>
      </c>
      <c r="L729" s="18">
        <v>0.30238349622062971</v>
      </c>
      <c r="N729" s="18">
        <v>0.32252182818732272</v>
      </c>
      <c r="O729" s="18">
        <v>0.32934769767504368</v>
      </c>
      <c r="P729" s="18">
        <v>0.33494089145019612</v>
      </c>
      <c r="Q729" s="18">
        <v>0.26263391521518958</v>
      </c>
      <c r="R729" s="18">
        <v>0.27989892569262159</v>
      </c>
      <c r="S729" s="18">
        <v>0.33901311810870571</v>
      </c>
      <c r="T729" s="18">
        <v>0.34792118967181268</v>
      </c>
      <c r="U729" s="18">
        <v>0.32481306831218049</v>
      </c>
      <c r="V729" s="18">
        <v>0.21695560445442499</v>
      </c>
      <c r="W729" s="18">
        <v>0.32893187696587339</v>
      </c>
      <c r="X729" s="18">
        <v>0.30565363317642941</v>
      </c>
      <c r="Y729" s="18">
        <v>0.36504874202663179</v>
      </c>
      <c r="AA729" s="18">
        <v>0.36694537800623123</v>
      </c>
      <c r="AB729" s="18">
        <v>0.339217577012983</v>
      </c>
      <c r="AC729" s="18">
        <v>0.30164217889439532</v>
      </c>
      <c r="AD729" s="18">
        <v>0.22347603178247871</v>
      </c>
      <c r="AF729" s="18">
        <v>0.1194484385024773</v>
      </c>
      <c r="AG729" s="18">
        <v>0.1807145920690168</v>
      </c>
      <c r="AH729" s="18">
        <v>0.31657524179575891</v>
      </c>
      <c r="AI729" s="18">
        <v>0.2627131093366355</v>
      </c>
      <c r="AJ729" s="18">
        <v>0.23383701478374169</v>
      </c>
      <c r="AK729" s="18">
        <v>0.31774996681525219</v>
      </c>
      <c r="AL729" s="18">
        <v>0.28529151356421512</v>
      </c>
      <c r="AM729" s="18">
        <v>0.3657176340994881</v>
      </c>
      <c r="AN729" s="18">
        <v>0.35968111392003249</v>
      </c>
      <c r="AO729" s="18">
        <v>0.36704019514819769</v>
      </c>
      <c r="AP729" s="18">
        <v>0.37317845689736112</v>
      </c>
      <c r="AQ729" s="18">
        <v>0.33823554622107582</v>
      </c>
      <c r="AR729" s="18">
        <v>0.35627555526077209</v>
      </c>
      <c r="AS729" s="18">
        <v>0.35059476884139729</v>
      </c>
      <c r="AT729" s="18">
        <v>0.38977503937106328</v>
      </c>
      <c r="AU729" s="18">
        <v>0.24154806655517921</v>
      </c>
      <c r="AV729" s="18">
        <v>0.31816698048473202</v>
      </c>
      <c r="AX729" s="18">
        <v>0.34049769715308259</v>
      </c>
      <c r="AY729" s="18">
        <v>0.16312318361944661</v>
      </c>
      <c r="BA729" s="18">
        <v>0.31796527836748473</v>
      </c>
      <c r="BB729" s="18">
        <v>0.29306090728431577</v>
      </c>
      <c r="BD729" s="18">
        <v>0.32781716861537569</v>
      </c>
      <c r="BE729" s="18">
        <v>0.28151090376714932</v>
      </c>
      <c r="BF729" s="18">
        <v>0.35175208630183252</v>
      </c>
      <c r="BG729" s="18">
        <v>0.3140150439971075</v>
      </c>
      <c r="BH729" s="18">
        <v>0.3101004879117113</v>
      </c>
      <c r="BI729" s="18">
        <v>0.17837787882582951</v>
      </c>
      <c r="BJ729" s="18">
        <v>0.26425991813149857</v>
      </c>
      <c r="BL729" s="18">
        <v>0.35980564979170071</v>
      </c>
      <c r="BM729" s="18">
        <v>0.28371383846071258</v>
      </c>
      <c r="BN729" s="18">
        <v>0.40107821720937997</v>
      </c>
      <c r="BO729" s="18">
        <v>0.35627487671666141</v>
      </c>
      <c r="BP729" s="18">
        <v>0.28687349090310499</v>
      </c>
      <c r="BQ729" s="18">
        <v>0.26455119809074029</v>
      </c>
      <c r="BR729" s="18">
        <v>0.2471619115931728</v>
      </c>
      <c r="BS729" s="18">
        <v>0.28309721147884331</v>
      </c>
      <c r="BU729" s="18">
        <v>0.34402329993560199</v>
      </c>
      <c r="BV729" s="18">
        <v>0.28337127952699082</v>
      </c>
      <c r="BW729" s="18">
        <v>0.40408699800778108</v>
      </c>
      <c r="BX729" s="18">
        <v>0.29046599815109497</v>
      </c>
      <c r="BY729" s="18">
        <v>0.33231815080867549</v>
      </c>
      <c r="BZ729" s="18">
        <v>0.20692325678751289</v>
      </c>
      <c r="CA729" s="18">
        <v>0.2726472743105372</v>
      </c>
      <c r="CB729" s="18">
        <v>0.27449489520967052</v>
      </c>
      <c r="CC729" s="18">
        <v>0.30387906816835608</v>
      </c>
    </row>
    <row r="730" spans="2:81" ht="29" x14ac:dyDescent="0.35">
      <c r="B730" s="17" t="s">
        <v>208</v>
      </c>
      <c r="C730" s="18">
        <v>8.1168616188462994E-2</v>
      </c>
      <c r="D730" s="18">
        <v>8.1351658919878E-2</v>
      </c>
      <c r="E730" s="18">
        <v>9.065581701094709E-2</v>
      </c>
      <c r="F730" s="18">
        <v>8.8402051957097244E-2</v>
      </c>
      <c r="G730" s="18">
        <v>8.5985776060959321E-2</v>
      </c>
      <c r="H730" s="18">
        <v>8.0786800514386095E-2</v>
      </c>
      <c r="I730" s="18">
        <v>6.6371129366996837E-2</v>
      </c>
      <c r="K730" s="18">
        <v>8.0929858679347905E-2</v>
      </c>
      <c r="L730" s="18">
        <v>8.0847995894367627E-2</v>
      </c>
      <c r="N730" s="18">
        <v>8.4022832165812189E-2</v>
      </c>
      <c r="O730" s="18">
        <v>0.1168190148736156</v>
      </c>
      <c r="P730" s="18">
        <v>1.154274259272667E-2</v>
      </c>
      <c r="Q730" s="18">
        <v>0.1180753017948295</v>
      </c>
      <c r="R730" s="18">
        <v>8.3517098020694708E-2</v>
      </c>
      <c r="S730" s="18">
        <v>8.3915727629111328E-2</v>
      </c>
      <c r="T730" s="18">
        <v>7.2465908498619114E-2</v>
      </c>
      <c r="U730" s="18">
        <v>6.7694709497724617E-2</v>
      </c>
      <c r="V730" s="18">
        <v>8.1788302480897995E-2</v>
      </c>
      <c r="W730" s="18">
        <v>0.1003785969812028</v>
      </c>
      <c r="X730" s="18">
        <v>7.2844637462764886E-2</v>
      </c>
      <c r="Y730" s="18">
        <v>7.9758572599204117E-2</v>
      </c>
      <c r="AA730" s="18">
        <v>6.306795431528632E-2</v>
      </c>
      <c r="AB730" s="18">
        <v>7.5979560921682565E-2</v>
      </c>
      <c r="AC730" s="18">
        <v>7.7700726724367425E-2</v>
      </c>
      <c r="AD730" s="18">
        <v>0.10972926758491459</v>
      </c>
      <c r="AF730" s="18">
        <v>3.856435423781699E-2</v>
      </c>
      <c r="AG730" s="18">
        <v>8.9766516265915322E-2</v>
      </c>
      <c r="AH730" s="18">
        <v>0.1111607547132329</v>
      </c>
      <c r="AI730" s="18">
        <v>7.774716006465425E-2</v>
      </c>
      <c r="AJ730" s="18">
        <v>7.2394656441406191E-2</v>
      </c>
      <c r="AK730" s="18">
        <v>0.1095663107247374</v>
      </c>
      <c r="AL730" s="18">
        <v>7.9020374172965424E-2</v>
      </c>
      <c r="AM730" s="18">
        <v>6.499668607489173E-2</v>
      </c>
      <c r="AN730" s="18">
        <v>6.3310283026702566E-2</v>
      </c>
      <c r="AO730" s="18">
        <v>9.9608059569842811E-2</v>
      </c>
      <c r="AP730" s="18">
        <v>6.9838507052442211E-2</v>
      </c>
      <c r="AQ730" s="18">
        <v>9.1796141960298852E-2</v>
      </c>
      <c r="AR730" s="18">
        <v>7.0130453140791083E-2</v>
      </c>
      <c r="AS730" s="18">
        <v>6.9832481022648371E-2</v>
      </c>
      <c r="AT730" s="18">
        <v>9.3036344143146668E-2</v>
      </c>
      <c r="AU730" s="18">
        <v>7.2822335149756404E-2</v>
      </c>
      <c r="AV730" s="18">
        <v>3.9695064407333613E-2</v>
      </c>
      <c r="AX730" s="18">
        <v>7.9862004522775268E-2</v>
      </c>
      <c r="AY730" s="18">
        <v>9.0380921269820599E-2</v>
      </c>
      <c r="BA730" s="18">
        <v>8.8632678134000331E-2</v>
      </c>
      <c r="BB730" s="18">
        <v>6.7320264435272448E-2</v>
      </c>
      <c r="BD730" s="18">
        <v>7.9860882039620093E-2</v>
      </c>
      <c r="BE730" s="18">
        <v>8.1778489720860922E-2</v>
      </c>
      <c r="BF730" s="18">
        <v>8.9911973730939079E-2</v>
      </c>
      <c r="BG730" s="18">
        <v>7.795018168799385E-2</v>
      </c>
      <c r="BH730" s="18">
        <v>6.6386812180425206E-2</v>
      </c>
      <c r="BI730" s="18">
        <v>0.1176225700287831</v>
      </c>
      <c r="BJ730" s="18">
        <v>0.1035509204810784</v>
      </c>
      <c r="BL730" s="18">
        <v>8.357860766545637E-2</v>
      </c>
      <c r="BM730" s="18">
        <v>8.5332877082479122E-2</v>
      </c>
      <c r="BN730" s="18">
        <v>0.103623344713428</v>
      </c>
      <c r="BO730" s="18">
        <v>8.3372501229924095E-2</v>
      </c>
      <c r="BP730" s="18">
        <v>9.2347540570272155E-2</v>
      </c>
      <c r="BQ730" s="18">
        <v>2.4041205792363012E-2</v>
      </c>
      <c r="BR730" s="18">
        <v>0</v>
      </c>
      <c r="BS730" s="18">
        <v>7.141003735483295E-2</v>
      </c>
      <c r="BU730" s="18">
        <v>6.3378342911479091E-2</v>
      </c>
      <c r="BV730" s="18">
        <v>8.1033351284976365E-2</v>
      </c>
      <c r="BW730" s="18">
        <v>9.398985849186195E-2</v>
      </c>
      <c r="BX730" s="18">
        <v>0.10274487402475201</v>
      </c>
      <c r="BY730" s="18">
        <v>8.2556268797882998E-2</v>
      </c>
      <c r="BZ730" s="18">
        <v>9.1082520101010561E-2</v>
      </c>
      <c r="CA730" s="18">
        <v>6.5471132642573537E-2</v>
      </c>
      <c r="CB730" s="18">
        <v>9.2079064528908766E-2</v>
      </c>
      <c r="CC730" s="18">
        <v>7.6086677264030109E-2</v>
      </c>
    </row>
    <row r="731" spans="2:81" ht="29" x14ac:dyDescent="0.35">
      <c r="B731" s="17" t="s">
        <v>209</v>
      </c>
      <c r="C731" s="18">
        <v>9.2435216622623773E-2</v>
      </c>
      <c r="D731" s="18">
        <v>0.12508334122069339</v>
      </c>
      <c r="E731" s="18">
        <v>0.109924402018536</v>
      </c>
      <c r="F731" s="18">
        <v>0.1098865799362234</v>
      </c>
      <c r="G731" s="18">
        <v>8.3103107719462013E-2</v>
      </c>
      <c r="H731" s="18">
        <v>0.1008302551481466</v>
      </c>
      <c r="I731" s="18">
        <v>5.3518045099517193E-2</v>
      </c>
      <c r="K731" s="18">
        <v>9.1958646699830005E-2</v>
      </c>
      <c r="L731" s="18">
        <v>9.333850229487993E-2</v>
      </c>
      <c r="N731" s="18">
        <v>3.6316590730307408E-2</v>
      </c>
      <c r="O731" s="18">
        <v>0.10830445558851309</v>
      </c>
      <c r="P731" s="18">
        <v>0.13084635062270639</v>
      </c>
      <c r="Q731" s="18">
        <v>0.15234809239529851</v>
      </c>
      <c r="R731" s="18">
        <v>6.7879105086920286E-2</v>
      </c>
      <c r="S731" s="18">
        <v>0.1174978898864672</v>
      </c>
      <c r="T731" s="18">
        <v>6.5590352627784065E-2</v>
      </c>
      <c r="U731" s="18">
        <v>0.1176494015592927</v>
      </c>
      <c r="V731" s="18">
        <v>0.12604681084747679</v>
      </c>
      <c r="W731" s="18">
        <v>5.7613877255823349E-2</v>
      </c>
      <c r="X731" s="18">
        <v>0.1118745745409896</v>
      </c>
      <c r="Y731" s="18">
        <v>8.3946260186350694E-2</v>
      </c>
      <c r="AA731" s="18">
        <v>9.1513719520506659E-2</v>
      </c>
      <c r="AB731" s="18">
        <v>6.349835812816193E-2</v>
      </c>
      <c r="AC731" s="18">
        <v>0.11683542508945011</v>
      </c>
      <c r="AD731" s="18">
        <v>0.1027835806738007</v>
      </c>
      <c r="AF731" s="18">
        <v>0.1044536409420208</v>
      </c>
      <c r="AG731" s="18">
        <v>0.15788864669287289</v>
      </c>
      <c r="AH731" s="18">
        <v>0.1068689792298799</v>
      </c>
      <c r="AI731" s="18">
        <v>9.5000766717308324E-2</v>
      </c>
      <c r="AJ731" s="18">
        <v>8.285925633542901E-2</v>
      </c>
      <c r="AK731" s="18">
        <v>8.6013510944719554E-2</v>
      </c>
      <c r="AL731" s="18">
        <v>9.9984436491209874E-2</v>
      </c>
      <c r="AM731" s="18">
        <v>0.1135647663409638</v>
      </c>
      <c r="AN731" s="18">
        <v>4.6623370998605522E-2</v>
      </c>
      <c r="AO731" s="18">
        <v>3.7216796913253997E-2</v>
      </c>
      <c r="AP731" s="18">
        <v>4.6811337978608258E-2</v>
      </c>
      <c r="AQ731" s="18">
        <v>7.0332447900225595E-2</v>
      </c>
      <c r="AR731" s="18">
        <v>0.1256083365305404</v>
      </c>
      <c r="AS731" s="18">
        <v>0.1714726332447469</v>
      </c>
      <c r="AT731" s="18">
        <v>0.1269789107202976</v>
      </c>
      <c r="AU731" s="18">
        <v>0.13226106721542369</v>
      </c>
      <c r="AV731" s="18">
        <v>0.10196923468492999</v>
      </c>
      <c r="AX731" s="18">
        <v>8.4595966890391103E-2</v>
      </c>
      <c r="AY731" s="18">
        <v>0.13469231142213081</v>
      </c>
      <c r="BA731" s="18">
        <v>9.3942671785653548E-2</v>
      </c>
      <c r="BB731" s="18">
        <v>8.9638378988889961E-2</v>
      </c>
      <c r="BD731" s="18">
        <v>9.3363697537634099E-2</v>
      </c>
      <c r="BE731" s="18">
        <v>9.1837259504360558E-2</v>
      </c>
      <c r="BF731" s="18">
        <v>8.8240419295873174E-2</v>
      </c>
      <c r="BG731" s="18">
        <v>7.2859610511834386E-2</v>
      </c>
      <c r="BH731" s="18">
        <v>0.12501402929876429</v>
      </c>
      <c r="BI731" s="18">
        <v>7.3824514046309256E-2</v>
      </c>
      <c r="BJ731" s="18">
        <v>0.12924689362209121</v>
      </c>
      <c r="BL731" s="18">
        <v>8.3574428050406033E-2</v>
      </c>
      <c r="BM731" s="18">
        <v>0.1034855532535827</v>
      </c>
      <c r="BN731" s="18">
        <v>7.7261112449237501E-2</v>
      </c>
      <c r="BO731" s="18">
        <v>0.1026519266745996</v>
      </c>
      <c r="BP731" s="18">
        <v>9.7579336386282745E-2</v>
      </c>
      <c r="BQ731" s="18">
        <v>5.1415034892068792E-2</v>
      </c>
      <c r="BR731" s="18">
        <v>0.1318645679968804</v>
      </c>
      <c r="BS731" s="18">
        <v>8.1090280010797197E-2</v>
      </c>
      <c r="BU731" s="18">
        <v>9.3915553388425166E-2</v>
      </c>
      <c r="BV731" s="18">
        <v>0.1003652604174243</v>
      </c>
      <c r="BW731" s="18">
        <v>6.9013083973241504E-2</v>
      </c>
      <c r="BX731" s="18">
        <v>0.1115878315585437</v>
      </c>
      <c r="BY731" s="18">
        <v>8.7540014780307554E-2</v>
      </c>
      <c r="BZ731" s="18">
        <v>7.5046374917103725E-2</v>
      </c>
      <c r="CA731" s="18">
        <v>6.8040882123427973E-2</v>
      </c>
      <c r="CB731" s="18">
        <v>8.555563963936702E-2</v>
      </c>
      <c r="CC731" s="18">
        <v>0.1244677805404982</v>
      </c>
    </row>
    <row r="732" spans="2:81" x14ac:dyDescent="0.35">
      <c r="B732" s="17" t="s">
        <v>210</v>
      </c>
      <c r="C732" s="18">
        <v>0.1234285803187533</v>
      </c>
      <c r="D732" s="18">
        <v>0.19773930886537799</v>
      </c>
      <c r="E732" s="18">
        <v>0.20384437815259099</v>
      </c>
      <c r="F732" s="18">
        <v>0.14381144349700881</v>
      </c>
      <c r="G732" s="18">
        <v>8.2836853449844344E-2</v>
      </c>
      <c r="H732" s="18">
        <v>0.1085157884695223</v>
      </c>
      <c r="I732" s="18">
        <v>5.5148041324913223E-2</v>
      </c>
      <c r="K732" s="18">
        <v>0.1452261836332763</v>
      </c>
      <c r="L732" s="18">
        <v>0.1025949323197282</v>
      </c>
      <c r="N732" s="18">
        <v>0.18266853495692681</v>
      </c>
      <c r="O732" s="18">
        <v>9.7456508232809047E-2</v>
      </c>
      <c r="P732" s="18">
        <v>0.1157752949873225</v>
      </c>
      <c r="Q732" s="18">
        <v>6.961180957751327E-2</v>
      </c>
      <c r="R732" s="18">
        <v>0.1241471190647066</v>
      </c>
      <c r="S732" s="18">
        <v>0.1081572378720885</v>
      </c>
      <c r="T732" s="18">
        <v>0.16570915120414159</v>
      </c>
      <c r="U732" s="18">
        <v>0.12818937784493509</v>
      </c>
      <c r="V732" s="18">
        <v>0.19952958394702819</v>
      </c>
      <c r="W732" s="18">
        <v>8.951450771381872E-2</v>
      </c>
      <c r="X732" s="18">
        <v>8.1220204848114028E-2</v>
      </c>
      <c r="Y732" s="18">
        <v>6.4650202043759347E-2</v>
      </c>
      <c r="AA732" s="18">
        <v>0.13086217053860069</v>
      </c>
      <c r="AB732" s="18">
        <v>0.1264163556913547</v>
      </c>
      <c r="AC732" s="18">
        <v>0.12227835214438119</v>
      </c>
      <c r="AD732" s="18">
        <v>0.1142556241121476</v>
      </c>
      <c r="AF732" s="18">
        <v>6.7300543790681136E-2</v>
      </c>
      <c r="AG732" s="18">
        <v>0.1422508438674509</v>
      </c>
      <c r="AH732" s="18">
        <v>3.0918665988812311E-2</v>
      </c>
      <c r="AI732" s="18">
        <v>7.2001288521906792E-2</v>
      </c>
      <c r="AJ732" s="18">
        <v>0.12929194058671931</v>
      </c>
      <c r="AK732" s="18">
        <v>0.120147222113806</v>
      </c>
      <c r="AL732" s="18">
        <v>9.3288650167899778E-2</v>
      </c>
      <c r="AM732" s="18">
        <v>0.15661110433612649</v>
      </c>
      <c r="AN732" s="18">
        <v>0.16993547267278911</v>
      </c>
      <c r="AO732" s="18">
        <v>0.12812245737716399</v>
      </c>
      <c r="AP732" s="18">
        <v>0.10805178823361331</v>
      </c>
      <c r="AQ732" s="18">
        <v>0.19042342300040591</v>
      </c>
      <c r="AR732" s="18">
        <v>0.1144405840089472</v>
      </c>
      <c r="AS732" s="18">
        <v>0.20677979024809101</v>
      </c>
      <c r="AT732" s="18">
        <v>0.1172696267368024</v>
      </c>
      <c r="AU732" s="18">
        <v>0.17272303001753311</v>
      </c>
      <c r="AV732" s="18">
        <v>0.1140898760982071</v>
      </c>
      <c r="AX732" s="18">
        <v>0.1122424564372472</v>
      </c>
      <c r="AY732" s="18">
        <v>0.18344744006376021</v>
      </c>
      <c r="BA732" s="18">
        <v>0.10486158952354201</v>
      </c>
      <c r="BB732" s="18">
        <v>0.15787660893996111</v>
      </c>
      <c r="BD732" s="18">
        <v>9.0602905903767766E-2</v>
      </c>
      <c r="BE732" s="18">
        <v>0.12742152733184511</v>
      </c>
      <c r="BF732" s="18">
        <v>9.2239962870210343E-2</v>
      </c>
      <c r="BG732" s="18">
        <v>0.15929910518496829</v>
      </c>
      <c r="BH732" s="18">
        <v>0.14775807169658611</v>
      </c>
      <c r="BI732" s="18">
        <v>0.22764847680148079</v>
      </c>
      <c r="BJ732" s="18">
        <v>4.5546680000423632E-2</v>
      </c>
      <c r="BL732" s="18">
        <v>8.6204538032905328E-2</v>
      </c>
      <c r="BM732" s="18">
        <v>0.13402416898467029</v>
      </c>
      <c r="BN732" s="18">
        <v>0.1046548966885648</v>
      </c>
      <c r="BO732" s="18">
        <v>0.14321531481620181</v>
      </c>
      <c r="BP732" s="18">
        <v>0.13040574197982449</v>
      </c>
      <c r="BQ732" s="18">
        <v>0.26593568986430971</v>
      </c>
      <c r="BR732" s="18">
        <v>6.2171128146351923E-2</v>
      </c>
      <c r="BS732" s="18">
        <v>0.1299563085179728</v>
      </c>
      <c r="BU732" s="18">
        <v>0.10702524407650869</v>
      </c>
      <c r="BV732" s="18">
        <v>0.14110205963744951</v>
      </c>
      <c r="BW732" s="18">
        <v>5.510324196144422E-2</v>
      </c>
      <c r="BX732" s="18">
        <v>0.15647547375482421</v>
      </c>
      <c r="BY732" s="18">
        <v>0.1425710242720637</v>
      </c>
      <c r="BZ732" s="18">
        <v>0.22170720003292541</v>
      </c>
      <c r="CA732" s="18">
        <v>8.7013139460968378E-2</v>
      </c>
      <c r="CB732" s="18">
        <v>6.7217793066340001E-2</v>
      </c>
      <c r="CC732" s="18">
        <v>0.11577437469904291</v>
      </c>
    </row>
    <row r="733" spans="2:81" x14ac:dyDescent="0.35">
      <c r="B733" s="17" t="s">
        <v>211</v>
      </c>
      <c r="C733" s="18">
        <v>6.8085984353169829E-2</v>
      </c>
      <c r="D733" s="18">
        <v>0.1131262558246718</v>
      </c>
      <c r="E733" s="18">
        <v>7.406906526755859E-2</v>
      </c>
      <c r="F733" s="18">
        <v>8.2050301865090894E-2</v>
      </c>
      <c r="G733" s="18">
        <v>8.3574416129936865E-2</v>
      </c>
      <c r="H733" s="18">
        <v>4.6519545185331607E-2</v>
      </c>
      <c r="I733" s="18">
        <v>3.8635492943413653E-2</v>
      </c>
      <c r="K733" s="18">
        <v>6.1802427891901317E-2</v>
      </c>
      <c r="L733" s="18">
        <v>7.328136079040902E-2</v>
      </c>
      <c r="N733" s="18">
        <v>5.7939226864578607E-2</v>
      </c>
      <c r="O733" s="18">
        <v>0.1113800021332106</v>
      </c>
      <c r="P733" s="18">
        <v>9.0274573669053407E-2</v>
      </c>
      <c r="Q733" s="18">
        <v>5.0194116806788203E-2</v>
      </c>
      <c r="R733" s="18">
        <v>9.7893284902523331E-2</v>
      </c>
      <c r="S733" s="18">
        <v>8.756852765971293E-2</v>
      </c>
      <c r="T733" s="18">
        <v>4.6706318510012057E-2</v>
      </c>
      <c r="U733" s="18">
        <v>4.0039550331337319E-2</v>
      </c>
      <c r="V733" s="18">
        <v>4.8564489327881238E-2</v>
      </c>
      <c r="W733" s="18">
        <v>8.2760775988897611E-2</v>
      </c>
      <c r="X733" s="18">
        <v>6.8164581060658494E-2</v>
      </c>
      <c r="Y733" s="18">
        <v>5.7179285645819242E-2</v>
      </c>
      <c r="AA733" s="18">
        <v>5.1581816724651633E-2</v>
      </c>
      <c r="AB733" s="18">
        <v>7.8300193869530438E-2</v>
      </c>
      <c r="AC733" s="18">
        <v>5.3339162547455202E-2</v>
      </c>
      <c r="AD733" s="18">
        <v>8.398368118413535E-2</v>
      </c>
      <c r="AF733" s="18">
        <v>3.6067956188418522E-2</v>
      </c>
      <c r="AG733" s="18">
        <v>5.4832895607062913E-2</v>
      </c>
      <c r="AH733" s="18">
        <v>6.5424061869845979E-2</v>
      </c>
      <c r="AI733" s="18">
        <v>0.1173694935990589</v>
      </c>
      <c r="AJ733" s="18">
        <v>9.5031641145842796E-2</v>
      </c>
      <c r="AK733" s="18">
        <v>6.4125430343954459E-2</v>
      </c>
      <c r="AL733" s="18">
        <v>7.4704622174574423E-2</v>
      </c>
      <c r="AM733" s="18">
        <v>0.1037957402953278</v>
      </c>
      <c r="AN733" s="18">
        <v>1.9880385783634481E-2</v>
      </c>
      <c r="AO733" s="18">
        <v>2.7980817522856669E-2</v>
      </c>
      <c r="AP733" s="18">
        <v>8.3273742189003214E-2</v>
      </c>
      <c r="AQ733" s="18">
        <v>7.0474466963798096E-2</v>
      </c>
      <c r="AR733" s="18">
        <v>6.7971163082857999E-2</v>
      </c>
      <c r="AS733" s="18">
        <v>0</v>
      </c>
      <c r="AT733" s="18">
        <v>4.2467550796756681E-2</v>
      </c>
      <c r="AU733" s="18">
        <v>5.7802720076195482E-2</v>
      </c>
      <c r="AV733" s="18">
        <v>5.4932284553174948E-2</v>
      </c>
      <c r="AX733" s="18">
        <v>6.4092520447745882E-2</v>
      </c>
      <c r="AY733" s="18">
        <v>8.1547639845698419E-2</v>
      </c>
      <c r="BA733" s="18">
        <v>6.3801777144297259E-2</v>
      </c>
      <c r="BB733" s="18">
        <v>7.603463333879279E-2</v>
      </c>
      <c r="BD733" s="18">
        <v>6.091048123869422E-2</v>
      </c>
      <c r="BE733" s="18">
        <v>6.2987695253263393E-2</v>
      </c>
      <c r="BF733" s="18">
        <v>6.9370038831652076E-2</v>
      </c>
      <c r="BG733" s="18">
        <v>7.9997273461461058E-2</v>
      </c>
      <c r="BH733" s="18">
        <v>7.1764846755226E-2</v>
      </c>
      <c r="BI733" s="18">
        <v>5.5915176554269252E-2</v>
      </c>
      <c r="BJ733" s="18">
        <v>6.7191917968444953E-2</v>
      </c>
      <c r="BL733" s="18">
        <v>5.4489010404869441E-2</v>
      </c>
      <c r="BM733" s="18">
        <v>8.6818897731761061E-2</v>
      </c>
      <c r="BN733" s="18">
        <v>4.7666321906576499E-2</v>
      </c>
      <c r="BO733" s="18">
        <v>6.5319415522238328E-2</v>
      </c>
      <c r="BP733" s="18">
        <v>4.9862860303183182E-2</v>
      </c>
      <c r="BQ733" s="18">
        <v>7.4798014462621104E-2</v>
      </c>
      <c r="BR733" s="18">
        <v>6.7887433835245758E-2</v>
      </c>
      <c r="BS733" s="18">
        <v>7.051938786402466E-2</v>
      </c>
      <c r="BU733" s="18">
        <v>6.0075658949793401E-2</v>
      </c>
      <c r="BV733" s="18">
        <v>9.0732861969964274E-2</v>
      </c>
      <c r="BW733" s="18">
        <v>7.0661137948897085E-2</v>
      </c>
      <c r="BX733" s="18">
        <v>7.9087207125803069E-2</v>
      </c>
      <c r="BY733" s="18">
        <v>4.8666555036211659E-2</v>
      </c>
      <c r="BZ733" s="18">
        <v>6.6754938397818667E-2</v>
      </c>
      <c r="CA733" s="18">
        <v>5.3690933140588822E-2</v>
      </c>
      <c r="CB733" s="18">
        <v>5.5603316643465732E-2</v>
      </c>
      <c r="CC733" s="18">
        <v>8.657660336535479E-2</v>
      </c>
    </row>
    <row r="734" spans="2:81" ht="29" x14ac:dyDescent="0.35">
      <c r="B734" s="17" t="s">
        <v>212</v>
      </c>
      <c r="C734" s="18">
        <v>6.5172949591404974E-2</v>
      </c>
      <c r="D734" s="18">
        <v>0.16405755123254809</v>
      </c>
      <c r="E734" s="18">
        <v>0.1019650156952617</v>
      </c>
      <c r="F734" s="18">
        <v>6.3989597680751173E-2</v>
      </c>
      <c r="G734" s="18">
        <v>4.7532028567473607E-2</v>
      </c>
      <c r="H734" s="18">
        <v>4.3372413538507112E-2</v>
      </c>
      <c r="I734" s="18">
        <v>2.2230386617290099E-2</v>
      </c>
      <c r="K734" s="18">
        <v>6.3671978201092091E-2</v>
      </c>
      <c r="L734" s="18">
        <v>6.6901384180488119E-2</v>
      </c>
      <c r="N734" s="18">
        <v>6.3638057972859582E-2</v>
      </c>
      <c r="O734" s="18">
        <v>3.4742038242053207E-2</v>
      </c>
      <c r="P734" s="18">
        <v>7.0504246279817231E-2</v>
      </c>
      <c r="Q734" s="18">
        <v>5.0485808909842951E-2</v>
      </c>
      <c r="R734" s="18">
        <v>6.9301719856209976E-2</v>
      </c>
      <c r="S734" s="18">
        <v>5.3818156090599048E-2</v>
      </c>
      <c r="T734" s="18">
        <v>3.9990203458076551E-2</v>
      </c>
      <c r="U734" s="18">
        <v>7.5332348354952935E-2</v>
      </c>
      <c r="V734" s="18">
        <v>8.88445386722648E-2</v>
      </c>
      <c r="W734" s="18">
        <v>4.633427524247978E-2</v>
      </c>
      <c r="X734" s="18">
        <v>8.4336311099634922E-2</v>
      </c>
      <c r="Y734" s="18">
        <v>7.1474834644621218E-2</v>
      </c>
      <c r="AA734" s="18">
        <v>6.1165131580972261E-2</v>
      </c>
      <c r="AB734" s="18">
        <v>6.9822922903426343E-2</v>
      </c>
      <c r="AC734" s="18">
        <v>7.357335019860356E-2</v>
      </c>
      <c r="AD734" s="18">
        <v>5.7770479006406757E-2</v>
      </c>
      <c r="AF734" s="18">
        <v>0.1964041170167358</v>
      </c>
      <c r="AG734" s="18">
        <v>6.8990722810701829E-2</v>
      </c>
      <c r="AH734" s="18">
        <v>0.1026401030739347</v>
      </c>
      <c r="AI734" s="18">
        <v>0.1174105605876041</v>
      </c>
      <c r="AJ734" s="18">
        <v>5.9469900900780519E-2</v>
      </c>
      <c r="AK734" s="18">
        <v>3.2810286454213689E-2</v>
      </c>
      <c r="AL734" s="18">
        <v>8.2748929328250995E-2</v>
      </c>
      <c r="AM734" s="18">
        <v>4.0072298998798613E-2</v>
      </c>
      <c r="AN734" s="18">
        <v>6.1020021100485183E-2</v>
      </c>
      <c r="AO734" s="18">
        <v>1.722931101642132E-2</v>
      </c>
      <c r="AP734" s="18">
        <v>6.2978845903811753E-2</v>
      </c>
      <c r="AQ734" s="18">
        <v>6.0834639031092569E-2</v>
      </c>
      <c r="AR734" s="18">
        <v>8.106786685044319E-2</v>
      </c>
      <c r="AS734" s="18">
        <v>5.6308284929820193E-2</v>
      </c>
      <c r="AT734" s="18">
        <v>9.9449351270450279E-2</v>
      </c>
      <c r="AU734" s="18">
        <v>7.5094413817344122E-2</v>
      </c>
      <c r="AV734" s="18">
        <v>3.3475226905204783E-2</v>
      </c>
      <c r="AX734" s="18">
        <v>5.4083294890950359E-2</v>
      </c>
      <c r="AY734" s="18">
        <v>0.1196347459038794</v>
      </c>
      <c r="BA734" s="18">
        <v>5.6226492710538013E-2</v>
      </c>
      <c r="BB734" s="18">
        <v>8.1771643805762684E-2</v>
      </c>
      <c r="BD734" s="18">
        <v>6.0127419669353532E-2</v>
      </c>
      <c r="BE734" s="18">
        <v>6.8718838384590211E-2</v>
      </c>
      <c r="BF734" s="18">
        <v>5.9755106675246097E-2</v>
      </c>
      <c r="BG734" s="18">
        <v>6.5001509018628403E-2</v>
      </c>
      <c r="BH734" s="18">
        <v>6.3544312098755093E-2</v>
      </c>
      <c r="BI734" s="18">
        <v>0.1011897741060359</v>
      </c>
      <c r="BJ734" s="18">
        <v>7.8536431262186429E-2</v>
      </c>
      <c r="BL734" s="18">
        <v>4.8003503036661559E-2</v>
      </c>
      <c r="BM734" s="18">
        <v>6.6857731220689526E-2</v>
      </c>
      <c r="BN734" s="18">
        <v>4.1358064664831898E-2</v>
      </c>
      <c r="BO734" s="18">
        <v>9.0551525061600718E-2</v>
      </c>
      <c r="BP734" s="18">
        <v>8.3643756039580977E-2</v>
      </c>
      <c r="BQ734" s="18">
        <v>6.1497647771876468E-2</v>
      </c>
      <c r="BR734" s="18">
        <v>5.8819682867553687E-2</v>
      </c>
      <c r="BS734" s="18">
        <v>6.938503452787291E-2</v>
      </c>
      <c r="BU734" s="18">
        <v>6.5891445448350836E-2</v>
      </c>
      <c r="BV734" s="18">
        <v>7.0449984594329509E-2</v>
      </c>
      <c r="BW734" s="18">
        <v>1.9858331366406481E-2</v>
      </c>
      <c r="BX734" s="18">
        <v>7.5518314373671708E-2</v>
      </c>
      <c r="BY734" s="18">
        <v>7.1343794486447135E-2</v>
      </c>
      <c r="BZ734" s="18">
        <v>8.9080127390853067E-2</v>
      </c>
      <c r="CA734" s="18">
        <v>7.5935050038845861E-2</v>
      </c>
      <c r="CB734" s="18">
        <v>4.5572144903687058E-2</v>
      </c>
      <c r="CC734" s="18">
        <v>5.7247039285885731E-2</v>
      </c>
    </row>
    <row r="735" spans="2:81" x14ac:dyDescent="0.35">
      <c r="B735" s="17" t="s">
        <v>213</v>
      </c>
      <c r="C735" s="18">
        <v>1.992790315706473E-2</v>
      </c>
      <c r="D735" s="18">
        <v>1.586430055258516E-2</v>
      </c>
      <c r="E735" s="18">
        <v>6.7302932368405542E-3</v>
      </c>
      <c r="F735" s="18">
        <v>1.787066735941998E-2</v>
      </c>
      <c r="G735" s="18">
        <v>2.100904008476415E-2</v>
      </c>
      <c r="H735" s="18">
        <v>3.0075930718217389E-2</v>
      </c>
      <c r="I735" s="18">
        <v>2.5008643274821551E-2</v>
      </c>
      <c r="K735" s="18">
        <v>1.7368679852011699E-2</v>
      </c>
      <c r="L735" s="18">
        <v>2.242434746911676E-2</v>
      </c>
      <c r="N735" s="18">
        <v>6.5001707409569212E-3</v>
      </c>
      <c r="O735" s="18">
        <v>1.411991701623173E-2</v>
      </c>
      <c r="P735" s="18">
        <v>2.8070864414759419E-2</v>
      </c>
      <c r="Q735" s="18">
        <v>2.6555497638214579E-2</v>
      </c>
      <c r="R735" s="18">
        <v>3.102708711129272E-2</v>
      </c>
      <c r="S735" s="18">
        <v>6.8397431992061591E-3</v>
      </c>
      <c r="T735" s="18">
        <v>7.2248052085763879E-3</v>
      </c>
      <c r="U735" s="18">
        <v>1.681674794540124E-2</v>
      </c>
      <c r="V735" s="18">
        <v>2.3087606079570389E-2</v>
      </c>
      <c r="W735" s="18">
        <v>2.7507663486814299E-2</v>
      </c>
      <c r="X735" s="18">
        <v>1.9785832489420251E-2</v>
      </c>
      <c r="Y735" s="18">
        <v>2.2080848462461309E-2</v>
      </c>
      <c r="AA735" s="18">
        <v>1.528141746619505E-2</v>
      </c>
      <c r="AB735" s="18">
        <v>1.6473919479387481E-2</v>
      </c>
      <c r="AC735" s="18">
        <v>1.7647785973890141E-2</v>
      </c>
      <c r="AD735" s="18">
        <v>3.0679984308316241E-2</v>
      </c>
      <c r="AF735" s="18">
        <v>7.6808670013358366E-2</v>
      </c>
      <c r="AG735" s="18">
        <v>3.9540382374579887E-2</v>
      </c>
      <c r="AH735" s="18">
        <v>0</v>
      </c>
      <c r="AI735" s="18">
        <v>2.3426934121541381E-2</v>
      </c>
      <c r="AJ735" s="18">
        <v>1.36583072315179E-2</v>
      </c>
      <c r="AK735" s="18">
        <v>2.2529127836868688E-2</v>
      </c>
      <c r="AL735" s="18">
        <v>2.8459410763292971E-2</v>
      </c>
      <c r="AM735" s="18">
        <v>2.3851148262042429E-2</v>
      </c>
      <c r="AN735" s="18">
        <v>3.462799751185789E-2</v>
      </c>
      <c r="AO735" s="18">
        <v>9.3166062503726582E-3</v>
      </c>
      <c r="AP735" s="18">
        <v>2.5744344271463739E-2</v>
      </c>
      <c r="AQ735" s="18">
        <v>0</v>
      </c>
      <c r="AR735" s="18">
        <v>1.289444313251085E-2</v>
      </c>
      <c r="AS735" s="18">
        <v>0</v>
      </c>
      <c r="AT735" s="18">
        <v>0</v>
      </c>
      <c r="AU735" s="18">
        <v>1.387934937895028E-2</v>
      </c>
      <c r="AV735" s="18">
        <v>3.5734931617380707E-2</v>
      </c>
      <c r="AX735" s="18">
        <v>2.304074642695304E-2</v>
      </c>
      <c r="AY735" s="18">
        <v>5.0162274273080334E-3</v>
      </c>
      <c r="BA735" s="18">
        <v>2.1902378010276741E-2</v>
      </c>
      <c r="BB735" s="18">
        <v>1.626458652134773E-2</v>
      </c>
      <c r="BD735" s="18">
        <v>2.7030997825774089E-2</v>
      </c>
      <c r="BE735" s="18">
        <v>2.0598111217786059E-2</v>
      </c>
      <c r="BF735" s="18">
        <v>2.0627027648586829E-2</v>
      </c>
      <c r="BG735" s="18">
        <v>8.7331980628426783E-3</v>
      </c>
      <c r="BH735" s="18">
        <v>1.7098357326034239E-2</v>
      </c>
      <c r="BI735" s="18">
        <v>2.6472903382419099E-2</v>
      </c>
      <c r="BJ735" s="18">
        <v>3.9103396554350738E-2</v>
      </c>
      <c r="BL735" s="18">
        <v>1.260591160355933E-2</v>
      </c>
      <c r="BM735" s="18">
        <v>2.3436196757319949E-2</v>
      </c>
      <c r="BN735" s="18">
        <v>2.9491337975552631E-2</v>
      </c>
      <c r="BO735" s="18">
        <v>0</v>
      </c>
      <c r="BP735" s="18">
        <v>2.5001061333532582E-2</v>
      </c>
      <c r="BQ735" s="18">
        <v>2.4434330323987511E-2</v>
      </c>
      <c r="BR735" s="18">
        <v>2.2586486462766481E-2</v>
      </c>
      <c r="BS735" s="18">
        <v>1.832884141161761E-2</v>
      </c>
      <c r="BU735" s="18">
        <v>7.4724615503305187E-3</v>
      </c>
      <c r="BV735" s="18">
        <v>1.7027748924668799E-2</v>
      </c>
      <c r="BW735" s="18">
        <v>4.1388477824810893E-2</v>
      </c>
      <c r="BX735" s="18">
        <v>2.6978923473893589E-2</v>
      </c>
      <c r="BY735" s="18">
        <v>3.1982907289321003E-2</v>
      </c>
      <c r="BZ735" s="18">
        <v>1.6067719721554199E-2</v>
      </c>
      <c r="CA735" s="18">
        <v>2.3767728430711149E-2</v>
      </c>
      <c r="CB735" s="18">
        <v>6.7546351743221584E-3</v>
      </c>
      <c r="CC735" s="18">
        <v>0</v>
      </c>
    </row>
    <row r="736" spans="2:81" x14ac:dyDescent="0.35">
      <c r="B736" s="17" t="s">
        <v>151</v>
      </c>
      <c r="C736" s="18">
        <v>6.7551557516797256E-2</v>
      </c>
      <c r="D736" s="18">
        <v>6.9552659260505495E-2</v>
      </c>
      <c r="E736" s="18">
        <v>2.4344438392513469E-2</v>
      </c>
      <c r="F736" s="18">
        <v>8.4764629009107806E-2</v>
      </c>
      <c r="G736" s="18">
        <v>6.7901296006014689E-2</v>
      </c>
      <c r="H736" s="18">
        <v>7.5819542109386212E-2</v>
      </c>
      <c r="I736" s="18">
        <v>7.9363583829568443E-2</v>
      </c>
      <c r="K736" s="18">
        <v>6.0997470560442121E-2</v>
      </c>
      <c r="L736" s="18">
        <v>7.4026482908424326E-2</v>
      </c>
      <c r="N736" s="18">
        <v>2.195566039705062E-2</v>
      </c>
      <c r="O736" s="18">
        <v>4.9155083429319707E-2</v>
      </c>
      <c r="P736" s="18">
        <v>6.0839915156249251E-2</v>
      </c>
      <c r="Q736" s="18">
        <v>7.6202935673711697E-2</v>
      </c>
      <c r="R736" s="18">
        <v>9.8742112218298789E-2</v>
      </c>
      <c r="S736" s="18">
        <v>7.455811455280241E-2</v>
      </c>
      <c r="T736" s="18">
        <v>0.1053494158795238</v>
      </c>
      <c r="U736" s="18">
        <v>5.6986468095186329E-2</v>
      </c>
      <c r="V736" s="18">
        <v>4.1678493381608672E-2</v>
      </c>
      <c r="W736" s="18">
        <v>8.7272003913533708E-2</v>
      </c>
      <c r="X736" s="18">
        <v>6.2566106534419991E-2</v>
      </c>
      <c r="Y736" s="18">
        <v>6.118255406545562E-2</v>
      </c>
      <c r="AA736" s="18">
        <v>4.8780274987099297E-2</v>
      </c>
      <c r="AB736" s="18">
        <v>4.5355228188905312E-2</v>
      </c>
      <c r="AC736" s="18">
        <v>6.773365834158282E-2</v>
      </c>
      <c r="AD736" s="18">
        <v>0.1112103804289013</v>
      </c>
      <c r="AF736" s="18">
        <v>0.16690838401150859</v>
      </c>
      <c r="AG736" s="18">
        <v>9.771878695250294E-2</v>
      </c>
      <c r="AH736" s="18">
        <v>5.5436929871021383E-2</v>
      </c>
      <c r="AI736" s="18">
        <v>9.4760265583647196E-2</v>
      </c>
      <c r="AJ736" s="18">
        <v>6.9424419043630309E-2</v>
      </c>
      <c r="AK736" s="18">
        <v>8.5880701443809673E-2</v>
      </c>
      <c r="AL736" s="18">
        <v>7.5513306859891063E-2</v>
      </c>
      <c r="AM736" s="18">
        <v>3.0408476410946159E-2</v>
      </c>
      <c r="AN736" s="18">
        <v>6.9556985747089198E-2</v>
      </c>
      <c r="AO736" s="18">
        <v>6.1267448686889742E-2</v>
      </c>
      <c r="AP736" s="18">
        <v>6.5704115963625478E-2</v>
      </c>
      <c r="AQ736" s="18">
        <v>2.157989421574406E-2</v>
      </c>
      <c r="AR736" s="18">
        <v>5.4724197500162788E-2</v>
      </c>
      <c r="AS736" s="18">
        <v>4.3412843851569891E-2</v>
      </c>
      <c r="AT736" s="18">
        <v>0</v>
      </c>
      <c r="AU736" s="18">
        <v>4.7929141634639287E-2</v>
      </c>
      <c r="AV736" s="18">
        <v>0.15357640804021519</v>
      </c>
      <c r="AX736" s="18">
        <v>6.8704160032595607E-2</v>
      </c>
      <c r="AY736" s="18">
        <v>5.5053937633623019E-2</v>
      </c>
      <c r="BA736" s="18">
        <v>6.7180287597745553E-2</v>
      </c>
      <c r="BB736" s="18">
        <v>6.8240388406991148E-2</v>
      </c>
      <c r="BD736" s="18">
        <v>7.8013227148828232E-2</v>
      </c>
      <c r="BE736" s="18">
        <v>8.3713466495896519E-2</v>
      </c>
      <c r="BF736" s="18">
        <v>7.7866235944108533E-2</v>
      </c>
      <c r="BG736" s="18">
        <v>4.0665630404651883E-2</v>
      </c>
      <c r="BH736" s="18">
        <v>4.209692610253421E-2</v>
      </c>
      <c r="BI736" s="18">
        <v>6.0406420680447298E-2</v>
      </c>
      <c r="BJ736" s="18">
        <v>0.12770739333476949</v>
      </c>
      <c r="BL736" s="18">
        <v>4.9780498900891028E-2</v>
      </c>
      <c r="BM736" s="18">
        <v>4.0709128070673471E-2</v>
      </c>
      <c r="BN736" s="18">
        <v>5.5882726254527532E-2</v>
      </c>
      <c r="BO736" s="18">
        <v>3.9600358377094969E-2</v>
      </c>
      <c r="BP736" s="18">
        <v>5.1399588104789729E-2</v>
      </c>
      <c r="BQ736" s="18">
        <v>1.8749732502224309E-2</v>
      </c>
      <c r="BR736" s="18">
        <v>0.24509909931836721</v>
      </c>
      <c r="BS736" s="18">
        <v>0.13777052268296261</v>
      </c>
      <c r="BU736" s="18">
        <v>4.7519474433972107E-2</v>
      </c>
      <c r="BV736" s="18">
        <v>6.1459023305510653E-2</v>
      </c>
      <c r="BW736" s="18">
        <v>6.6830077704837357E-2</v>
      </c>
      <c r="BX736" s="18">
        <v>3.6210123364026597E-2</v>
      </c>
      <c r="BY736" s="18">
        <v>4.5035127151953673E-2</v>
      </c>
      <c r="BZ736" s="18">
        <v>1.2329597034386439E-2</v>
      </c>
      <c r="CA736" s="18">
        <v>0.18798271829098559</v>
      </c>
      <c r="CB736" s="18">
        <v>0.1536398787847561</v>
      </c>
      <c r="CC736" s="18">
        <v>4.8333957383779221E-2</v>
      </c>
    </row>
    <row r="738" spans="2:81" ht="58" x14ac:dyDescent="0.35">
      <c r="B738" s="14" t="s">
        <v>214</v>
      </c>
    </row>
    <row r="739" spans="2:81" x14ac:dyDescent="0.35">
      <c r="B739" s="15" t="s">
        <v>17</v>
      </c>
    </row>
    <row r="740" spans="2:81" x14ac:dyDescent="0.35">
      <c r="B740" s="11" t="s">
        <v>95</v>
      </c>
      <c r="C740" s="16">
        <v>1906</v>
      </c>
      <c r="D740" s="16">
        <v>245</v>
      </c>
      <c r="E740" s="16">
        <v>322</v>
      </c>
      <c r="F740" s="16">
        <v>330</v>
      </c>
      <c r="G740" s="16">
        <v>336</v>
      </c>
      <c r="H740" s="16">
        <v>276</v>
      </c>
      <c r="I740" s="16">
        <v>397</v>
      </c>
      <c r="K740" s="16">
        <v>942</v>
      </c>
      <c r="L740" s="16">
        <v>959</v>
      </c>
      <c r="N740" s="16">
        <v>158</v>
      </c>
      <c r="O740" s="16">
        <v>63</v>
      </c>
      <c r="P740" s="16">
        <v>96</v>
      </c>
      <c r="Q740" s="16">
        <v>78</v>
      </c>
      <c r="R740" s="16">
        <v>211</v>
      </c>
      <c r="S740" s="16">
        <v>156</v>
      </c>
      <c r="T740" s="16">
        <v>138</v>
      </c>
      <c r="U740" s="16">
        <v>178</v>
      </c>
      <c r="V740" s="16">
        <v>270</v>
      </c>
      <c r="W740" s="16">
        <v>232</v>
      </c>
      <c r="X740" s="16">
        <v>160</v>
      </c>
      <c r="Y740" s="16">
        <v>166</v>
      </c>
      <c r="AA740" s="16">
        <v>527</v>
      </c>
      <c r="AB740" s="16">
        <v>481</v>
      </c>
      <c r="AC740" s="16">
        <v>429</v>
      </c>
      <c r="AD740" s="16">
        <v>463</v>
      </c>
      <c r="AF740" s="16">
        <v>27</v>
      </c>
      <c r="AG740" s="16">
        <v>98</v>
      </c>
      <c r="AH740" s="16">
        <v>113</v>
      </c>
      <c r="AI740" s="16">
        <v>112</v>
      </c>
      <c r="AJ740" s="16">
        <v>174</v>
      </c>
      <c r="AK740" s="16">
        <v>207</v>
      </c>
      <c r="AL740" s="16">
        <v>170</v>
      </c>
      <c r="AM740" s="16">
        <v>133</v>
      </c>
      <c r="AN740" s="16">
        <v>100</v>
      </c>
      <c r="AO740" s="16">
        <v>131</v>
      </c>
      <c r="AP740" s="16">
        <v>193</v>
      </c>
      <c r="AQ740" s="16">
        <v>93</v>
      </c>
      <c r="AR740" s="16">
        <v>79</v>
      </c>
      <c r="AS740" s="16">
        <v>47</v>
      </c>
      <c r="AT740" s="16">
        <v>48</v>
      </c>
      <c r="AU740" s="16">
        <v>122</v>
      </c>
      <c r="AV740" s="16">
        <v>59</v>
      </c>
      <c r="AX740" s="16">
        <v>1557</v>
      </c>
      <c r="AY740" s="16">
        <v>338</v>
      </c>
      <c r="BA740" s="16">
        <v>1221</v>
      </c>
      <c r="BB740" s="16">
        <v>685</v>
      </c>
      <c r="BD740" s="16">
        <v>474</v>
      </c>
      <c r="BE740" s="16">
        <v>416</v>
      </c>
      <c r="BF740" s="16">
        <v>224</v>
      </c>
      <c r="BG740" s="16">
        <v>439</v>
      </c>
      <c r="BH740" s="16">
        <v>242</v>
      </c>
      <c r="BI740" s="16">
        <v>51</v>
      </c>
      <c r="BJ740" s="16">
        <v>60</v>
      </c>
      <c r="BL740" s="16">
        <v>334</v>
      </c>
      <c r="BM740" s="16">
        <v>619</v>
      </c>
      <c r="BN740" s="16">
        <v>136</v>
      </c>
      <c r="BO740" s="16">
        <v>105</v>
      </c>
      <c r="BP740" s="16">
        <v>257</v>
      </c>
      <c r="BQ740" s="16">
        <v>42</v>
      </c>
      <c r="BR740" s="16">
        <v>49</v>
      </c>
      <c r="BS740" s="16">
        <v>364</v>
      </c>
      <c r="BU740" s="16">
        <v>279</v>
      </c>
      <c r="BV740" s="16">
        <v>479</v>
      </c>
      <c r="BW740" s="16">
        <v>122</v>
      </c>
      <c r="BX740" s="16">
        <v>151</v>
      </c>
      <c r="BY740" s="16">
        <v>421</v>
      </c>
      <c r="BZ740" s="16">
        <v>64</v>
      </c>
      <c r="CA740" s="16">
        <v>123</v>
      </c>
      <c r="CB740" s="16">
        <v>156</v>
      </c>
      <c r="CC740" s="16">
        <v>111</v>
      </c>
    </row>
    <row r="741" spans="2:81" x14ac:dyDescent="0.35">
      <c r="B741" s="12" t="s">
        <v>96</v>
      </c>
      <c r="C741" s="16">
        <v>1910</v>
      </c>
      <c r="D741" s="16">
        <v>202</v>
      </c>
      <c r="E741" s="16">
        <v>325</v>
      </c>
      <c r="F741" s="16">
        <v>324</v>
      </c>
      <c r="G741" s="16">
        <v>294</v>
      </c>
      <c r="H741" s="16">
        <v>309</v>
      </c>
      <c r="I741" s="16">
        <v>457</v>
      </c>
      <c r="K741" s="16">
        <v>921</v>
      </c>
      <c r="L741" s="16">
        <v>983</v>
      </c>
      <c r="N741" s="16">
        <v>157</v>
      </c>
      <c r="O741" s="16">
        <v>52</v>
      </c>
      <c r="P741" s="16">
        <v>89</v>
      </c>
      <c r="Q741" s="16">
        <v>77</v>
      </c>
      <c r="R741" s="16">
        <v>212</v>
      </c>
      <c r="S741" s="16">
        <v>155</v>
      </c>
      <c r="T741" s="16">
        <v>140</v>
      </c>
      <c r="U741" s="16">
        <v>167</v>
      </c>
      <c r="V741" s="16">
        <v>248</v>
      </c>
      <c r="W741" s="16">
        <v>264</v>
      </c>
      <c r="X741" s="16">
        <v>165</v>
      </c>
      <c r="Y741" s="16">
        <v>180</v>
      </c>
      <c r="AA741" s="16">
        <v>514</v>
      </c>
      <c r="AB741" s="16">
        <v>496</v>
      </c>
      <c r="AC741" s="16">
        <v>419</v>
      </c>
      <c r="AD741" s="16">
        <v>477</v>
      </c>
      <c r="AF741" s="16">
        <v>25</v>
      </c>
      <c r="AG741" s="16">
        <v>96</v>
      </c>
      <c r="AH741" s="16">
        <v>115</v>
      </c>
      <c r="AI741" s="16">
        <v>117</v>
      </c>
      <c r="AJ741" s="16">
        <v>175</v>
      </c>
      <c r="AK741" s="16">
        <v>213</v>
      </c>
      <c r="AL741" s="16">
        <v>169</v>
      </c>
      <c r="AM741" s="16">
        <v>134</v>
      </c>
      <c r="AN741" s="16">
        <v>99</v>
      </c>
      <c r="AO741" s="16">
        <v>131</v>
      </c>
      <c r="AP741" s="16">
        <v>193</v>
      </c>
      <c r="AQ741" s="16">
        <v>94</v>
      </c>
      <c r="AR741" s="16">
        <v>79</v>
      </c>
      <c r="AS741" s="16">
        <v>46</v>
      </c>
      <c r="AT741" s="16">
        <v>46</v>
      </c>
      <c r="AU741" s="16">
        <v>118</v>
      </c>
      <c r="AV741" s="16">
        <v>59</v>
      </c>
      <c r="AX741" s="16">
        <v>1583</v>
      </c>
      <c r="AY741" s="16">
        <v>316</v>
      </c>
      <c r="BA741" s="16">
        <v>1241</v>
      </c>
      <c r="BB741" s="16">
        <v>669</v>
      </c>
      <c r="BD741" s="16">
        <v>490</v>
      </c>
      <c r="BE741" s="16">
        <v>410</v>
      </c>
      <c r="BF741" s="16">
        <v>226</v>
      </c>
      <c r="BG741" s="16">
        <v>430</v>
      </c>
      <c r="BH741" s="16">
        <v>237</v>
      </c>
      <c r="BI741" s="16">
        <v>51</v>
      </c>
      <c r="BJ741" s="16">
        <v>65</v>
      </c>
      <c r="BL741" s="16">
        <v>349</v>
      </c>
      <c r="BM741" s="16">
        <v>614</v>
      </c>
      <c r="BN741" s="16">
        <v>143</v>
      </c>
      <c r="BO741" s="16">
        <v>101</v>
      </c>
      <c r="BP741" s="16">
        <v>257</v>
      </c>
      <c r="BQ741" s="16">
        <v>42</v>
      </c>
      <c r="BR741" s="16">
        <v>47</v>
      </c>
      <c r="BS741" s="16">
        <v>356</v>
      </c>
      <c r="BU741" s="16">
        <v>288</v>
      </c>
      <c r="BV741" s="16">
        <v>472</v>
      </c>
      <c r="BW741" s="16">
        <v>126</v>
      </c>
      <c r="BX741" s="16">
        <v>142</v>
      </c>
      <c r="BY741" s="16">
        <v>432</v>
      </c>
      <c r="BZ741" s="16">
        <v>64</v>
      </c>
      <c r="CA741" s="16">
        <v>123</v>
      </c>
      <c r="CB741" s="16">
        <v>159</v>
      </c>
      <c r="CC741" s="16">
        <v>106</v>
      </c>
    </row>
    <row r="742" spans="2:81" ht="58" x14ac:dyDescent="0.35">
      <c r="B742" s="17" t="s">
        <v>215</v>
      </c>
      <c r="C742" s="18">
        <v>0.33451126000392201</v>
      </c>
      <c r="D742" s="18">
        <v>0.43472170843673608</v>
      </c>
      <c r="E742" s="18">
        <v>0.3922336697393437</v>
      </c>
      <c r="F742" s="18">
        <v>0.37079936724514229</v>
      </c>
      <c r="G742" s="18">
        <v>0.31626797575959181</v>
      </c>
      <c r="H742" s="18">
        <v>0.30290689477285521</v>
      </c>
      <c r="I742" s="18">
        <v>0.25654403823519739</v>
      </c>
      <c r="K742" s="18">
        <v>0.28218633565969692</v>
      </c>
      <c r="L742" s="18">
        <v>0.38319123636037222</v>
      </c>
      <c r="N742" s="18">
        <v>0.30668518636743319</v>
      </c>
      <c r="O742" s="18">
        <v>0.38870164781396982</v>
      </c>
      <c r="P742" s="18">
        <v>0.29222246024740578</v>
      </c>
      <c r="Q742" s="18">
        <v>0.25573997861011027</v>
      </c>
      <c r="R742" s="18">
        <v>0.32888272949672559</v>
      </c>
      <c r="S742" s="18">
        <v>0.34997501745749271</v>
      </c>
      <c r="T742" s="18">
        <v>0.4126681381958594</v>
      </c>
      <c r="U742" s="18">
        <v>0.35139273850479108</v>
      </c>
      <c r="V742" s="18">
        <v>0.32651787314677788</v>
      </c>
      <c r="W742" s="18">
        <v>0.32894144517722013</v>
      </c>
      <c r="X742" s="18">
        <v>0.36377239403006711</v>
      </c>
      <c r="Y742" s="18">
        <v>0.30695459245299089</v>
      </c>
      <c r="AA742" s="18">
        <v>0.31263990018619819</v>
      </c>
      <c r="AB742" s="18">
        <v>0.36700565834372811</v>
      </c>
      <c r="AC742" s="18">
        <v>0.36811458639410383</v>
      </c>
      <c r="AD742" s="18">
        <v>0.29730339941206152</v>
      </c>
      <c r="AF742" s="18">
        <v>0.25520018950642193</v>
      </c>
      <c r="AG742" s="18">
        <v>0.24858716628483379</v>
      </c>
      <c r="AH742" s="18">
        <v>0.27929137994435271</v>
      </c>
      <c r="AI742" s="18">
        <v>0.28080278899642042</v>
      </c>
      <c r="AJ742" s="18">
        <v>0.28847104259732581</v>
      </c>
      <c r="AK742" s="18">
        <v>0.3134203858687723</v>
      </c>
      <c r="AL742" s="18">
        <v>0.4034337626352692</v>
      </c>
      <c r="AM742" s="18">
        <v>0.39845948553768989</v>
      </c>
      <c r="AN742" s="18">
        <v>0.40165565721091229</v>
      </c>
      <c r="AO742" s="18">
        <v>0.3476864190495208</v>
      </c>
      <c r="AP742" s="18">
        <v>0.34325355445184169</v>
      </c>
      <c r="AQ742" s="18">
        <v>0.39312528060447249</v>
      </c>
      <c r="AR742" s="18">
        <v>0.35615498986013699</v>
      </c>
      <c r="AS742" s="18">
        <v>0.41040676879131138</v>
      </c>
      <c r="AT742" s="18">
        <v>0.45825335414966711</v>
      </c>
      <c r="AU742" s="18">
        <v>0.25201255487994462</v>
      </c>
      <c r="AV742" s="18">
        <v>0.30820274214147492</v>
      </c>
      <c r="AX742" s="18">
        <v>0.33642382348336491</v>
      </c>
      <c r="AY742" s="18">
        <v>0.33328738999710711</v>
      </c>
      <c r="BA742" s="18">
        <v>0.34304806343713262</v>
      </c>
      <c r="BB742" s="18">
        <v>0.318672611068053</v>
      </c>
      <c r="BD742" s="18">
        <v>0.30280480994277392</v>
      </c>
      <c r="BE742" s="18">
        <v>0.3859465629308515</v>
      </c>
      <c r="BF742" s="18">
        <v>0.4204716777662158</v>
      </c>
      <c r="BG742" s="18">
        <v>0.33966490988228382</v>
      </c>
      <c r="BH742" s="18">
        <v>0.30013530822598161</v>
      </c>
      <c r="BI742" s="18">
        <v>0.26348980331090238</v>
      </c>
      <c r="BJ742" s="18">
        <v>9.6036753032406053E-2</v>
      </c>
      <c r="BL742" s="18">
        <v>0.29806116825602791</v>
      </c>
      <c r="BM742" s="18">
        <v>0.35757883578809008</v>
      </c>
      <c r="BN742" s="18">
        <v>0.27045635481261809</v>
      </c>
      <c r="BO742" s="18">
        <v>0.38735402332783891</v>
      </c>
      <c r="BP742" s="18">
        <v>0.36655573080847997</v>
      </c>
      <c r="BQ742" s="18">
        <v>0.27052954034022147</v>
      </c>
      <c r="BR742" s="18">
        <v>0.27059742482941468</v>
      </c>
      <c r="BS742" s="18">
        <v>0.33404275308995129</v>
      </c>
      <c r="BU742" s="18">
        <v>0.31360514585272092</v>
      </c>
      <c r="BV742" s="18">
        <v>0.3387652207201487</v>
      </c>
      <c r="BW742" s="18">
        <v>0.23862864002161641</v>
      </c>
      <c r="BX742" s="18">
        <v>0.47668404777622209</v>
      </c>
      <c r="BY742" s="18">
        <v>0.37933624115176567</v>
      </c>
      <c r="BZ742" s="18">
        <v>0.32135902302548042</v>
      </c>
      <c r="CA742" s="18">
        <v>0.25368338700190329</v>
      </c>
      <c r="CB742" s="18">
        <v>0.26493736324923189</v>
      </c>
      <c r="CC742" s="18">
        <v>0.3191407505687221</v>
      </c>
    </row>
    <row r="743" spans="2:81" ht="29" x14ac:dyDescent="0.35">
      <c r="B743" s="17" t="s">
        <v>216</v>
      </c>
      <c r="C743" s="18">
        <v>0.14022600204760999</v>
      </c>
      <c r="D743" s="18">
        <v>0.18109999761700399</v>
      </c>
      <c r="E743" s="18">
        <v>0.2471223659476072</v>
      </c>
      <c r="F743" s="18">
        <v>0.16731247667094629</v>
      </c>
      <c r="G743" s="18">
        <v>0.13520035988791129</v>
      </c>
      <c r="H743" s="18">
        <v>9.0596207076595825E-2</v>
      </c>
      <c r="I743" s="18">
        <v>6.373888161352817E-2</v>
      </c>
      <c r="K743" s="18">
        <v>0.15209151842163859</v>
      </c>
      <c r="L743" s="18">
        <v>0.12980097503426441</v>
      </c>
      <c r="N743" s="18">
        <v>0.1049837897786553</v>
      </c>
      <c r="O743" s="18">
        <v>0.10761864472056561</v>
      </c>
      <c r="P743" s="18">
        <v>0.104326676299707</v>
      </c>
      <c r="Q743" s="18">
        <v>0.19393335556345839</v>
      </c>
      <c r="R743" s="18">
        <v>0.1284272202384763</v>
      </c>
      <c r="S743" s="18">
        <v>0.13724809371627</v>
      </c>
      <c r="T743" s="18">
        <v>0.17986051129536379</v>
      </c>
      <c r="U743" s="18">
        <v>0.15370015533740969</v>
      </c>
      <c r="V743" s="18">
        <v>0.1908245684420915</v>
      </c>
      <c r="W743" s="18">
        <v>0.1089584891607632</v>
      </c>
      <c r="X743" s="18">
        <v>0.1038614639736842</v>
      </c>
      <c r="Y743" s="18">
        <v>0.15777317578351721</v>
      </c>
      <c r="AA743" s="18">
        <v>0.1681925971963244</v>
      </c>
      <c r="AB743" s="18">
        <v>0.1337725397377498</v>
      </c>
      <c r="AC743" s="18">
        <v>0.13216144161244381</v>
      </c>
      <c r="AD743" s="18">
        <v>0.1249452957361661</v>
      </c>
      <c r="AF743" s="18">
        <v>0</v>
      </c>
      <c r="AG743" s="18">
        <v>0.1000079273157089</v>
      </c>
      <c r="AH743" s="18">
        <v>9.6961585379251619E-2</v>
      </c>
      <c r="AI743" s="18">
        <v>9.2901343791294361E-2</v>
      </c>
      <c r="AJ743" s="18">
        <v>0.1582230707035498</v>
      </c>
      <c r="AK743" s="18">
        <v>0.1213901812576592</v>
      </c>
      <c r="AL743" s="18">
        <v>0.19297119401483451</v>
      </c>
      <c r="AM743" s="18">
        <v>0.11752892225688739</v>
      </c>
      <c r="AN743" s="18">
        <v>0.1057810343314118</v>
      </c>
      <c r="AO743" s="18">
        <v>0.18967713290408181</v>
      </c>
      <c r="AP743" s="18">
        <v>0.12685218790480091</v>
      </c>
      <c r="AQ743" s="18">
        <v>0.18913457580109361</v>
      </c>
      <c r="AR743" s="18">
        <v>0.16777006812378281</v>
      </c>
      <c r="AS743" s="18">
        <v>0.18034545501880289</v>
      </c>
      <c r="AT743" s="18">
        <v>0.13258348289282229</v>
      </c>
      <c r="AU743" s="18">
        <v>0.21237532593177599</v>
      </c>
      <c r="AV743" s="18">
        <v>6.5874830912797389E-2</v>
      </c>
      <c r="AX743" s="18">
        <v>0.12655694825811389</v>
      </c>
      <c r="AY743" s="18">
        <v>0.21002933737123411</v>
      </c>
      <c r="BA743" s="18">
        <v>0.14483596896554571</v>
      </c>
      <c r="BB743" s="18">
        <v>0.1316729589571366</v>
      </c>
      <c r="BD743" s="18">
        <v>0.10333669569412179</v>
      </c>
      <c r="BE743" s="18">
        <v>0.1199687822824166</v>
      </c>
      <c r="BF743" s="18">
        <v>0.13547097210057549</v>
      </c>
      <c r="BG743" s="18">
        <v>0.1817257578489668</v>
      </c>
      <c r="BH743" s="18">
        <v>0.18969090821544829</v>
      </c>
      <c r="BI743" s="18">
        <v>0.21558377351969801</v>
      </c>
      <c r="BJ743" s="18">
        <v>4.7669486636931553E-2</v>
      </c>
      <c r="BL743" s="18">
        <v>0.1504206732074185</v>
      </c>
      <c r="BM743" s="18">
        <v>0.1824079514045035</v>
      </c>
      <c r="BN743" s="18">
        <v>0.15564063561800229</v>
      </c>
      <c r="BO743" s="18">
        <v>0.12869821831995309</v>
      </c>
      <c r="BP743" s="18">
        <v>0.10711775436416909</v>
      </c>
      <c r="BQ743" s="18">
        <v>6.0534370810414379E-2</v>
      </c>
      <c r="BR743" s="18">
        <v>1.934055399958131E-2</v>
      </c>
      <c r="BS743" s="18">
        <v>0.1039246087906459</v>
      </c>
      <c r="BU743" s="18">
        <v>0.15607877426741881</v>
      </c>
      <c r="BV743" s="18">
        <v>0.17804894203208621</v>
      </c>
      <c r="BW743" s="18">
        <v>0.1284834749816923</v>
      </c>
      <c r="BX743" s="18">
        <v>0.19524561158531259</v>
      </c>
      <c r="BY743" s="18">
        <v>0.12669867193983739</v>
      </c>
      <c r="BZ743" s="18">
        <v>0.1154466610201868</v>
      </c>
      <c r="CA743" s="18">
        <v>4.592378619227902E-2</v>
      </c>
      <c r="CB743" s="18">
        <v>7.9105773134021007E-2</v>
      </c>
      <c r="CC743" s="18">
        <v>0.1398556765430633</v>
      </c>
    </row>
    <row r="744" spans="2:81" ht="29" x14ac:dyDescent="0.35">
      <c r="B744" s="17" t="s">
        <v>217</v>
      </c>
      <c r="C744" s="18">
        <v>0.13526777859254269</v>
      </c>
      <c r="D744" s="18">
        <v>0.21571060089610139</v>
      </c>
      <c r="E744" s="18">
        <v>0.27990798002344702</v>
      </c>
      <c r="F744" s="18">
        <v>0.20452835785943571</v>
      </c>
      <c r="G744" s="18">
        <v>0.1122003482851735</v>
      </c>
      <c r="H744" s="18">
        <v>5.0372468315126089E-2</v>
      </c>
      <c r="I744" s="18">
        <v>1.999908851795968E-2</v>
      </c>
      <c r="K744" s="18">
        <v>0.15535711530745991</v>
      </c>
      <c r="L744" s="18">
        <v>0.1171125838518223</v>
      </c>
      <c r="N744" s="18">
        <v>8.6606449695538379E-2</v>
      </c>
      <c r="O744" s="18">
        <v>0.13866250438600519</v>
      </c>
      <c r="P744" s="18">
        <v>8.2768431422797814E-2</v>
      </c>
      <c r="Q744" s="18">
        <v>0.1336018663911609</v>
      </c>
      <c r="R744" s="18">
        <v>0.14376742055141831</v>
      </c>
      <c r="S744" s="18">
        <v>0.15254006734504669</v>
      </c>
      <c r="T744" s="18">
        <v>0.1337034621531297</v>
      </c>
      <c r="U744" s="18">
        <v>0.15252569590893189</v>
      </c>
      <c r="V744" s="18">
        <v>0.23025676935288811</v>
      </c>
      <c r="W744" s="18">
        <v>9.9735005795434234E-2</v>
      </c>
      <c r="X744" s="18">
        <v>9.4817172331185195E-2</v>
      </c>
      <c r="Y744" s="18">
        <v>0.1220431755790114</v>
      </c>
      <c r="AA744" s="18">
        <v>0.16417805267978611</v>
      </c>
      <c r="AB744" s="18">
        <v>0.1112257137151046</v>
      </c>
      <c r="AC744" s="18">
        <v>0.15759140170865679</v>
      </c>
      <c r="AD744" s="18">
        <v>0.1094027873314882</v>
      </c>
      <c r="AF744" s="18">
        <v>0.13973852977531309</v>
      </c>
      <c r="AG744" s="18">
        <v>0.17317493595779149</v>
      </c>
      <c r="AH744" s="18">
        <v>0.1227521356472359</v>
      </c>
      <c r="AI744" s="18">
        <v>8.647848003362793E-2</v>
      </c>
      <c r="AJ744" s="18">
        <v>0.1343473281986555</v>
      </c>
      <c r="AK744" s="18">
        <v>0.10381184774733861</v>
      </c>
      <c r="AL744" s="18">
        <v>0.15964485935847139</v>
      </c>
      <c r="AM744" s="18">
        <v>0.1069961798324205</v>
      </c>
      <c r="AN744" s="18">
        <v>0.1002894351681565</v>
      </c>
      <c r="AO744" s="18">
        <v>0.12988854680975101</v>
      </c>
      <c r="AP744" s="18">
        <v>0.1039246341475025</v>
      </c>
      <c r="AQ744" s="18">
        <v>0.1229741150652113</v>
      </c>
      <c r="AR744" s="18">
        <v>0.1435399002210806</v>
      </c>
      <c r="AS744" s="18">
        <v>0.25316495274237538</v>
      </c>
      <c r="AT744" s="18">
        <v>0.15587932273968089</v>
      </c>
      <c r="AU744" s="18">
        <v>0.28289284772291412</v>
      </c>
      <c r="AV744" s="18">
        <v>8.3513110880858818E-2</v>
      </c>
      <c r="AX744" s="18">
        <v>0.1059796328881745</v>
      </c>
      <c r="AY744" s="18">
        <v>0.27700270618351369</v>
      </c>
      <c r="BA744" s="18">
        <v>0.14397042435159471</v>
      </c>
      <c r="BB744" s="18">
        <v>0.1191214362210383</v>
      </c>
      <c r="BD744" s="18">
        <v>0.10230035795349721</v>
      </c>
      <c r="BE744" s="18">
        <v>0.1038314995016896</v>
      </c>
      <c r="BF744" s="18">
        <v>0.1060712697260652</v>
      </c>
      <c r="BG744" s="18">
        <v>0.17622133532890449</v>
      </c>
      <c r="BH744" s="18">
        <v>0.207236672009355</v>
      </c>
      <c r="BI744" s="18">
        <v>0.26676856358678341</v>
      </c>
      <c r="BJ744" s="18">
        <v>4.5970541804030908E-2</v>
      </c>
      <c r="BL744" s="18">
        <v>0.13010442409820891</v>
      </c>
      <c r="BM744" s="18">
        <v>0.1793775831862971</v>
      </c>
      <c r="BN744" s="18">
        <v>9.2172002880003684E-2</v>
      </c>
      <c r="BO744" s="18">
        <v>0.1653592010177056</v>
      </c>
      <c r="BP744" s="18">
        <v>0.16586765099938661</v>
      </c>
      <c r="BQ744" s="18">
        <v>7.9677612630480552E-2</v>
      </c>
      <c r="BR744" s="18">
        <v>7.6682298494271522E-2</v>
      </c>
      <c r="BS744" s="18">
        <v>6.512018391405798E-2</v>
      </c>
      <c r="BU744" s="18">
        <v>0.17354077306990481</v>
      </c>
      <c r="BV744" s="18">
        <v>0.18322389805150169</v>
      </c>
      <c r="BW744" s="18">
        <v>0.11703853567589501</v>
      </c>
      <c r="BX744" s="18">
        <v>0.17491294582779929</v>
      </c>
      <c r="BY744" s="18">
        <v>0.1231083550176795</v>
      </c>
      <c r="BZ744" s="18">
        <v>8.8636962252630444E-2</v>
      </c>
      <c r="CA744" s="18">
        <v>5.1223748803672697E-2</v>
      </c>
      <c r="CB744" s="18">
        <v>5.3576797348451749E-2</v>
      </c>
      <c r="CC744" s="18">
        <v>8.351490481232049E-2</v>
      </c>
    </row>
    <row r="745" spans="2:81" ht="29" x14ac:dyDescent="0.35">
      <c r="B745" s="17" t="s">
        <v>218</v>
      </c>
      <c r="C745" s="18">
        <v>6.215105038672359E-2</v>
      </c>
      <c r="D745" s="18">
        <v>0.106126044592461</v>
      </c>
      <c r="E745" s="18">
        <v>0.10736124696095251</v>
      </c>
      <c r="F745" s="18">
        <v>0.11355603574571541</v>
      </c>
      <c r="G745" s="18">
        <v>4.083562986374524E-2</v>
      </c>
      <c r="H745" s="18">
        <v>2.852639246944064E-2</v>
      </c>
      <c r="I745" s="18">
        <v>1.056322439493663E-2</v>
      </c>
      <c r="K745" s="18">
        <v>7.8646418459679193E-2</v>
      </c>
      <c r="L745" s="18">
        <v>4.7002095949832172E-2</v>
      </c>
      <c r="N745" s="18">
        <v>5.3830568903382787E-2</v>
      </c>
      <c r="O745" s="18">
        <v>6.1369135100068958E-2</v>
      </c>
      <c r="P745" s="18">
        <v>4.0052173033795387E-2</v>
      </c>
      <c r="Q745" s="18">
        <v>6.0384483414323557E-2</v>
      </c>
      <c r="R745" s="18">
        <v>7.9696550669726585E-2</v>
      </c>
      <c r="S745" s="18">
        <v>8.2500651169245001E-2</v>
      </c>
      <c r="T745" s="18">
        <v>4.7273607563544373E-2</v>
      </c>
      <c r="U745" s="18">
        <v>7.7835289374516253E-2</v>
      </c>
      <c r="V745" s="18">
        <v>0.1001782801625125</v>
      </c>
      <c r="W745" s="18">
        <v>3.043922037048067E-2</v>
      </c>
      <c r="X745" s="18">
        <v>4.0259325208403869E-2</v>
      </c>
      <c r="Y745" s="18">
        <v>5.4333377760647443E-2</v>
      </c>
      <c r="AA745" s="18">
        <v>7.0251880234638728E-2</v>
      </c>
      <c r="AB745" s="18">
        <v>5.0266398326258961E-2</v>
      </c>
      <c r="AC745" s="18">
        <v>7.3286673347533651E-2</v>
      </c>
      <c r="AD745" s="18">
        <v>5.6468427542525783E-2</v>
      </c>
      <c r="AF745" s="18">
        <v>0.17633730148738139</v>
      </c>
      <c r="AG745" s="18">
        <v>4.2801737576948787E-2</v>
      </c>
      <c r="AH745" s="18">
        <v>4.7063317732345018E-2</v>
      </c>
      <c r="AI745" s="18">
        <v>4.1769968767869113E-2</v>
      </c>
      <c r="AJ745" s="18">
        <v>7.6397401394953324E-2</v>
      </c>
      <c r="AK745" s="18">
        <v>5.9615476057635827E-2</v>
      </c>
      <c r="AL745" s="18">
        <v>8.6722935536702253E-2</v>
      </c>
      <c r="AM745" s="18">
        <v>5.5216807952559198E-2</v>
      </c>
      <c r="AN745" s="18">
        <v>7.5816588918823438E-2</v>
      </c>
      <c r="AO745" s="18">
        <v>6.0368148557406812E-2</v>
      </c>
      <c r="AP745" s="18">
        <v>4.5325607787297398E-2</v>
      </c>
      <c r="AQ745" s="18">
        <v>4.481675429676741E-2</v>
      </c>
      <c r="AR745" s="18">
        <v>7.7974192444497811E-2</v>
      </c>
      <c r="AS745" s="18">
        <v>6.384479896631054E-2</v>
      </c>
      <c r="AT745" s="18">
        <v>3.410918460684715E-2</v>
      </c>
      <c r="AU745" s="18">
        <v>8.9164052292355064E-2</v>
      </c>
      <c r="AV745" s="18">
        <v>3.6209172863483019E-2</v>
      </c>
      <c r="AX745" s="18">
        <v>5.1076952591927467E-2</v>
      </c>
      <c r="AY745" s="18">
        <v>0.1164353646603557</v>
      </c>
      <c r="BA745" s="18">
        <v>6.6363895013622387E-2</v>
      </c>
      <c r="BB745" s="18">
        <v>5.433480305376643E-2</v>
      </c>
      <c r="BD745" s="18">
        <v>4.5385075302459263E-2</v>
      </c>
      <c r="BE745" s="18">
        <v>5.0239802706107561E-2</v>
      </c>
      <c r="BF745" s="18">
        <v>4.1800928405583408E-2</v>
      </c>
      <c r="BG745" s="18">
        <v>9.9149224066118966E-2</v>
      </c>
      <c r="BH745" s="18">
        <v>7.37073112405984E-2</v>
      </c>
      <c r="BI745" s="18">
        <v>8.2758215803745899E-2</v>
      </c>
      <c r="BJ745" s="18">
        <v>3.1015908557373371E-2</v>
      </c>
      <c r="BL745" s="18">
        <v>4.700456639297191E-2</v>
      </c>
      <c r="BM745" s="18">
        <v>6.9015365320418715E-2</v>
      </c>
      <c r="BN745" s="18">
        <v>5.4496461953943087E-2</v>
      </c>
      <c r="BO745" s="18">
        <v>0.1268142334307161</v>
      </c>
      <c r="BP745" s="18">
        <v>9.0091252865906177E-2</v>
      </c>
      <c r="BQ745" s="18">
        <v>2.3844588761408349E-2</v>
      </c>
      <c r="BR745" s="18">
        <v>7.8913321468140993E-2</v>
      </c>
      <c r="BS745" s="18">
        <v>3.1885850785922883E-2</v>
      </c>
      <c r="BU745" s="18">
        <v>5.522581587517747E-2</v>
      </c>
      <c r="BV745" s="18">
        <v>8.0883474998975372E-2</v>
      </c>
      <c r="BW745" s="18">
        <v>2.252947195293058E-2</v>
      </c>
      <c r="BX745" s="18">
        <v>9.4325398261660601E-2</v>
      </c>
      <c r="BY745" s="18">
        <v>6.1270608088676827E-2</v>
      </c>
      <c r="BZ745" s="18">
        <v>0.10710984238627699</v>
      </c>
      <c r="CA745" s="18">
        <v>2.314403741106761E-2</v>
      </c>
      <c r="CB745" s="18">
        <v>4.129785849314873E-2</v>
      </c>
      <c r="CC745" s="18">
        <v>5.4667645686364667E-2</v>
      </c>
    </row>
    <row r="746" spans="2:81" x14ac:dyDescent="0.35">
      <c r="B746" s="17" t="s">
        <v>219</v>
      </c>
      <c r="C746" s="18">
        <v>5.5188081873899487E-2</v>
      </c>
      <c r="D746" s="18">
        <v>0.12383078402356271</v>
      </c>
      <c r="E746" s="18">
        <v>0.11006191129944461</v>
      </c>
      <c r="F746" s="18">
        <v>0.10198376973278871</v>
      </c>
      <c r="G746" s="18">
        <v>2.7731081692660808E-2</v>
      </c>
      <c r="H746" s="18">
        <v>3.3462857453436731E-3</v>
      </c>
      <c r="I746" s="18">
        <v>5.3639102277201599E-3</v>
      </c>
      <c r="K746" s="18">
        <v>6.5696443149515046E-2</v>
      </c>
      <c r="L746" s="18">
        <v>4.5614509689045943E-2</v>
      </c>
      <c r="N746" s="18">
        <v>6.0701467139720383E-2</v>
      </c>
      <c r="O746" s="18">
        <v>1.6261757386164779E-2</v>
      </c>
      <c r="P746" s="18">
        <v>7.0185337866220096E-2</v>
      </c>
      <c r="Q746" s="18">
        <v>3.39230317500318E-2</v>
      </c>
      <c r="R746" s="18">
        <v>7.3369358559049982E-2</v>
      </c>
      <c r="S746" s="18">
        <v>5.5072981842634899E-2</v>
      </c>
      <c r="T746" s="18">
        <v>2.717713622828671E-2</v>
      </c>
      <c r="U746" s="18">
        <v>3.7648806334280867E-2</v>
      </c>
      <c r="V746" s="18">
        <v>0.1052887715556898</v>
      </c>
      <c r="W746" s="18">
        <v>4.5095944773273458E-2</v>
      </c>
      <c r="X746" s="18">
        <v>4.8115498008630533E-2</v>
      </c>
      <c r="Y746" s="18">
        <v>3.2307657945940073E-2</v>
      </c>
      <c r="AA746" s="18">
        <v>5.5783824847956659E-2</v>
      </c>
      <c r="AB746" s="18">
        <v>3.8229610896190203E-2</v>
      </c>
      <c r="AC746" s="18">
        <v>6.7473670914508149E-2</v>
      </c>
      <c r="AD746" s="18">
        <v>6.1805813737908138E-2</v>
      </c>
      <c r="AF746" s="18">
        <v>0.10016711623472679</v>
      </c>
      <c r="AG746" s="18">
        <v>7.0837206145662038E-2</v>
      </c>
      <c r="AH746" s="18">
        <v>7.98197675607695E-2</v>
      </c>
      <c r="AI746" s="18">
        <v>4.1258116565946773E-2</v>
      </c>
      <c r="AJ746" s="18">
        <v>7.4056064001434246E-2</v>
      </c>
      <c r="AK746" s="18">
        <v>3.651906737114418E-2</v>
      </c>
      <c r="AL746" s="18">
        <v>7.6909785711895051E-2</v>
      </c>
      <c r="AM746" s="18">
        <v>4.3369794405298312E-2</v>
      </c>
      <c r="AN746" s="18">
        <v>5.97422884356466E-2</v>
      </c>
      <c r="AO746" s="18">
        <v>4.5067315821849967E-2</v>
      </c>
      <c r="AP746" s="18">
        <v>4.8363994407955899E-2</v>
      </c>
      <c r="AQ746" s="18">
        <v>1.1807973582778729E-2</v>
      </c>
      <c r="AR746" s="18">
        <v>6.1093580980221607E-2</v>
      </c>
      <c r="AS746" s="18">
        <v>0</v>
      </c>
      <c r="AT746" s="18">
        <v>0.1097843146294368</v>
      </c>
      <c r="AU746" s="18">
        <v>8.7615649220000522E-2</v>
      </c>
      <c r="AV746" s="18">
        <v>0</v>
      </c>
      <c r="AX746" s="18">
        <v>4.3419122111491078E-2</v>
      </c>
      <c r="AY746" s="18">
        <v>0.113179596698432</v>
      </c>
      <c r="BA746" s="18">
        <v>5.2097321621391447E-2</v>
      </c>
      <c r="BB746" s="18">
        <v>6.0922484331143612E-2</v>
      </c>
      <c r="BD746" s="18">
        <v>3.9834251510342852E-2</v>
      </c>
      <c r="BE746" s="18">
        <v>3.7495114839791649E-2</v>
      </c>
      <c r="BF746" s="18">
        <v>7.2455827678250373E-2</v>
      </c>
      <c r="BG746" s="18">
        <v>7.2947378515410596E-2</v>
      </c>
      <c r="BH746" s="18">
        <v>7.1274348844901692E-2</v>
      </c>
      <c r="BI746" s="18">
        <v>0.1136709855466787</v>
      </c>
      <c r="BJ746" s="18">
        <v>0</v>
      </c>
      <c r="BL746" s="18">
        <v>7.6791005821451444E-2</v>
      </c>
      <c r="BM746" s="18">
        <v>5.5679238819518681E-2</v>
      </c>
      <c r="BN746" s="18">
        <v>5.3303271070886303E-2</v>
      </c>
      <c r="BO746" s="18">
        <v>9.1391356905447196E-2</v>
      </c>
      <c r="BP746" s="18">
        <v>6.1266027238148037E-2</v>
      </c>
      <c r="BQ746" s="18">
        <v>5.9654987206126719E-2</v>
      </c>
      <c r="BR746" s="18">
        <v>1.9178013491682199E-2</v>
      </c>
      <c r="BS746" s="18">
        <v>2.3449469758244749E-2</v>
      </c>
      <c r="BU746" s="18">
        <v>8.9181949739031707E-2</v>
      </c>
      <c r="BV746" s="18">
        <v>5.1089872750043959E-2</v>
      </c>
      <c r="BW746" s="18">
        <v>4.9006271491209237E-2</v>
      </c>
      <c r="BX746" s="18">
        <v>9.1827016894727317E-2</v>
      </c>
      <c r="BY746" s="18">
        <v>4.4477598870684858E-2</v>
      </c>
      <c r="BZ746" s="18">
        <v>8.3989305318686591E-2</v>
      </c>
      <c r="CA746" s="18">
        <v>2.2436943346605689E-2</v>
      </c>
      <c r="CB746" s="18">
        <v>3.0111242004719329E-2</v>
      </c>
      <c r="CC746" s="18">
        <v>4.1169248869351159E-2</v>
      </c>
    </row>
    <row r="747" spans="2:81" x14ac:dyDescent="0.35">
      <c r="B747" s="17" t="s">
        <v>213</v>
      </c>
      <c r="C747" s="18">
        <v>0.46168109323091899</v>
      </c>
      <c r="D747" s="18">
        <v>0.22505001259463009</v>
      </c>
      <c r="E747" s="18">
        <v>0.2869999469267942</v>
      </c>
      <c r="F747" s="18">
        <v>0.35278240298673552</v>
      </c>
      <c r="G747" s="18">
        <v>0.50266905285548713</v>
      </c>
      <c r="H747" s="18">
        <v>0.59103983021089423</v>
      </c>
      <c r="I747" s="18">
        <v>0.65387016454668523</v>
      </c>
      <c r="K747" s="18">
        <v>0.49129272646197258</v>
      </c>
      <c r="L747" s="18">
        <v>0.43416842366028491</v>
      </c>
      <c r="N747" s="18">
        <v>0.53280028781290489</v>
      </c>
      <c r="O747" s="18">
        <v>0.47267134296767171</v>
      </c>
      <c r="P747" s="18">
        <v>0.54399637003172074</v>
      </c>
      <c r="Q747" s="18">
        <v>0.43952851677842808</v>
      </c>
      <c r="R747" s="18">
        <v>0.47054694918051521</v>
      </c>
      <c r="S747" s="18">
        <v>0.44461224081919098</v>
      </c>
      <c r="T747" s="18">
        <v>0.37013026317075498</v>
      </c>
      <c r="U747" s="18">
        <v>0.42059353891665141</v>
      </c>
      <c r="V747" s="18">
        <v>0.40547449743674502</v>
      </c>
      <c r="W747" s="18">
        <v>0.4882763359897303</v>
      </c>
      <c r="X747" s="18">
        <v>0.49352339047674992</v>
      </c>
      <c r="Y747" s="18">
        <v>0.48807729918854781</v>
      </c>
      <c r="AA747" s="18">
        <v>0.47663996064300918</v>
      </c>
      <c r="AB747" s="18">
        <v>0.47714236384159497</v>
      </c>
      <c r="AC747" s="18">
        <v>0.42868026930689079</v>
      </c>
      <c r="AD747" s="18">
        <v>0.455526774719612</v>
      </c>
      <c r="AF747" s="18">
        <v>0.47173849886519881</v>
      </c>
      <c r="AG747" s="18">
        <v>0.45648386494169141</v>
      </c>
      <c r="AH747" s="18">
        <v>0.50590286970088516</v>
      </c>
      <c r="AI747" s="18">
        <v>0.48009719622323638</v>
      </c>
      <c r="AJ747" s="18">
        <v>0.42567780232488861</v>
      </c>
      <c r="AK747" s="18">
        <v>0.50298248331237883</v>
      </c>
      <c r="AL747" s="18">
        <v>0.40516929547472302</v>
      </c>
      <c r="AM747" s="18">
        <v>0.48222695778949037</v>
      </c>
      <c r="AN747" s="18">
        <v>0.46478414001608093</v>
      </c>
      <c r="AO747" s="18">
        <v>0.5028981445007773</v>
      </c>
      <c r="AP747" s="18">
        <v>0.48668754940714049</v>
      </c>
      <c r="AQ747" s="18">
        <v>0.44877351542638921</v>
      </c>
      <c r="AR747" s="18">
        <v>0.41234218891530711</v>
      </c>
      <c r="AS747" s="18">
        <v>0.35409760893891301</v>
      </c>
      <c r="AT747" s="18">
        <v>0.33801229464243032</v>
      </c>
      <c r="AU747" s="18">
        <v>0.45498744701776339</v>
      </c>
      <c r="AV747" s="18">
        <v>0.51662430904850332</v>
      </c>
      <c r="AX747" s="18">
        <v>0.4893672836753053</v>
      </c>
      <c r="AY747" s="18">
        <v>0.32050889190233628</v>
      </c>
      <c r="BA747" s="18">
        <v>0.45730344610520141</v>
      </c>
      <c r="BB747" s="18">
        <v>0.46980310476976062</v>
      </c>
      <c r="BD747" s="18">
        <v>0.51404466148843875</v>
      </c>
      <c r="BE747" s="18">
        <v>0.44234449940394222</v>
      </c>
      <c r="BF747" s="18">
        <v>0.4158686367955966</v>
      </c>
      <c r="BG747" s="18">
        <v>0.43410188305243952</v>
      </c>
      <c r="BH747" s="18">
        <v>0.44059403155959581</v>
      </c>
      <c r="BI747" s="18">
        <v>0.42865098420973158</v>
      </c>
      <c r="BJ747" s="18">
        <v>0.63461521127111675</v>
      </c>
      <c r="BL747" s="18">
        <v>0.50707235643882553</v>
      </c>
      <c r="BM747" s="18">
        <v>0.4229015918421335</v>
      </c>
      <c r="BN747" s="18">
        <v>0.52385153838655441</v>
      </c>
      <c r="BO747" s="18">
        <v>0.33946137906839058</v>
      </c>
      <c r="BP747" s="18">
        <v>0.44296283676664511</v>
      </c>
      <c r="BQ747" s="18">
        <v>0.55245681664283375</v>
      </c>
      <c r="BR747" s="18">
        <v>0.38744353969153789</v>
      </c>
      <c r="BS747" s="18">
        <v>0.50663366800675413</v>
      </c>
      <c r="BU747" s="18">
        <v>0.48526768752437482</v>
      </c>
      <c r="BV747" s="18">
        <v>0.43484741388157178</v>
      </c>
      <c r="BW747" s="18">
        <v>0.56364608541362426</v>
      </c>
      <c r="BX747" s="18">
        <v>0.26548600554261131</v>
      </c>
      <c r="BY747" s="18">
        <v>0.45309061431787773</v>
      </c>
      <c r="BZ747" s="18">
        <v>0.4418357200491716</v>
      </c>
      <c r="CA747" s="18">
        <v>0.57267393834140001</v>
      </c>
      <c r="CB747" s="18">
        <v>0.53544389413772897</v>
      </c>
      <c r="CC747" s="18">
        <v>0.46635702846117788</v>
      </c>
    </row>
    <row r="748" spans="2:81" x14ac:dyDescent="0.35">
      <c r="B748" s="17" t="s">
        <v>151</v>
      </c>
      <c r="C748" s="18">
        <v>2.662457982730913E-2</v>
      </c>
      <c r="D748" s="18">
        <v>2.7530412255135368E-2</v>
      </c>
      <c r="E748" s="18">
        <v>3.0963684782034671E-2</v>
      </c>
      <c r="F748" s="18">
        <v>3.0927701274443171E-2</v>
      </c>
      <c r="G748" s="18">
        <v>2.449289866750743E-2</v>
      </c>
      <c r="H748" s="18">
        <v>2.981774814693991E-2</v>
      </c>
      <c r="I748" s="18">
        <v>1.9299478914808061E-2</v>
      </c>
      <c r="K748" s="18">
        <v>2.1505512306903691E-2</v>
      </c>
      <c r="L748" s="18">
        <v>3.066051811953872E-2</v>
      </c>
      <c r="N748" s="18">
        <v>1.953419142925699E-2</v>
      </c>
      <c r="O748" s="18">
        <v>0</v>
      </c>
      <c r="P748" s="18">
        <v>9.8455624159723559E-3</v>
      </c>
      <c r="Q748" s="18">
        <v>8.3253397620140029E-2</v>
      </c>
      <c r="R748" s="18">
        <v>3.405312455223522E-2</v>
      </c>
      <c r="S748" s="18">
        <v>5.9496456873885571E-2</v>
      </c>
      <c r="T748" s="18">
        <v>2.7606569211715781E-2</v>
      </c>
      <c r="U748" s="18">
        <v>2.883060814207461E-2</v>
      </c>
      <c r="V748" s="18">
        <v>1.7375346798626672E-2</v>
      </c>
      <c r="W748" s="18">
        <v>2.220374932189988E-2</v>
      </c>
      <c r="X748" s="18">
        <v>1.904851355189139E-2</v>
      </c>
      <c r="Y748" s="18">
        <v>1.087872294549172E-2</v>
      </c>
      <c r="AA748" s="18">
        <v>1.3351081090667989E-2</v>
      </c>
      <c r="AB748" s="18">
        <v>1.7468418437499768E-2</v>
      </c>
      <c r="AC748" s="18">
        <v>1.7905929755130789E-2</v>
      </c>
      <c r="AD748" s="18">
        <v>5.8308470511483253E-2</v>
      </c>
      <c r="AF748" s="18">
        <v>6.9403630958520326E-2</v>
      </c>
      <c r="AG748" s="18">
        <v>8.5518405347687315E-2</v>
      </c>
      <c r="AH748" s="18">
        <v>1.4221274143440011E-2</v>
      </c>
      <c r="AI748" s="18">
        <v>5.9931344345320867E-2</v>
      </c>
      <c r="AJ748" s="18">
        <v>4.5792020479204623E-2</v>
      </c>
      <c r="AK748" s="18">
        <v>3.0472104689734918E-2</v>
      </c>
      <c r="AL748" s="18">
        <v>1.250869330316179E-2</v>
      </c>
      <c r="AM748" s="18">
        <v>2.1302643555525851E-2</v>
      </c>
      <c r="AN748" s="18">
        <v>9.5096155652876733E-3</v>
      </c>
      <c r="AO748" s="18">
        <v>6.8615504460036109E-3</v>
      </c>
      <c r="AP748" s="18">
        <v>2.2947755472864019E-2</v>
      </c>
      <c r="AQ748" s="18">
        <v>0</v>
      </c>
      <c r="AR748" s="18">
        <v>1.2145818345218429E-2</v>
      </c>
      <c r="AS748" s="18">
        <v>0</v>
      </c>
      <c r="AT748" s="18">
        <v>0</v>
      </c>
      <c r="AU748" s="18">
        <v>8.385105443055544E-3</v>
      </c>
      <c r="AV748" s="18">
        <v>7.7371561648521645E-2</v>
      </c>
      <c r="AX748" s="18">
        <v>2.551412780349201E-2</v>
      </c>
      <c r="AY748" s="18">
        <v>3.3056717036842903E-2</v>
      </c>
      <c r="BA748" s="18">
        <v>2.4218380420496521E-2</v>
      </c>
      <c r="BB748" s="18">
        <v>3.1088891085307511E-2</v>
      </c>
      <c r="BD748" s="18">
        <v>2.6036450872097459E-2</v>
      </c>
      <c r="BE748" s="18">
        <v>2.6089793741839441E-2</v>
      </c>
      <c r="BF748" s="18">
        <v>2.7693148129672641E-2</v>
      </c>
      <c r="BG748" s="18">
        <v>9.1209339720722191E-3</v>
      </c>
      <c r="BH748" s="18">
        <v>1.6812221417124951E-2</v>
      </c>
      <c r="BI748" s="18">
        <v>1.7171357766796298E-2</v>
      </c>
      <c r="BJ748" s="18">
        <v>0.19083407338177741</v>
      </c>
      <c r="BL748" s="18">
        <v>2.2367295399001438E-2</v>
      </c>
      <c r="BM748" s="18">
        <v>1.754123178332315E-2</v>
      </c>
      <c r="BN748" s="18">
        <v>1.6463306612977228E-2</v>
      </c>
      <c r="BO748" s="18">
        <v>1.097048591785846E-2</v>
      </c>
      <c r="BP748" s="18">
        <v>0</v>
      </c>
      <c r="BQ748" s="18">
        <v>4.809020673822581E-2</v>
      </c>
      <c r="BR748" s="18">
        <v>0.22175850280171591</v>
      </c>
      <c r="BS748" s="18">
        <v>4.5757906764530697E-2</v>
      </c>
      <c r="BU748" s="18">
        <v>1.8821020778653649E-2</v>
      </c>
      <c r="BV748" s="18">
        <v>1.0752957008140241E-2</v>
      </c>
      <c r="BW748" s="18">
        <v>2.6613871057690881E-2</v>
      </c>
      <c r="BX748" s="18">
        <v>2.0680382949047831E-2</v>
      </c>
      <c r="BY748" s="18">
        <v>1.1407357366059211E-2</v>
      </c>
      <c r="BZ748" s="18">
        <v>3.1623537579126511E-2</v>
      </c>
      <c r="CA748" s="18">
        <v>7.8400386712591266E-2</v>
      </c>
      <c r="CB748" s="18">
        <v>9.7687400846459882E-2</v>
      </c>
      <c r="CC748" s="18">
        <v>1.9027113103298941E-2</v>
      </c>
    </row>
    <row r="750" spans="2:81" ht="58" x14ac:dyDescent="0.35">
      <c r="B750" s="14" t="s">
        <v>220</v>
      </c>
    </row>
    <row r="751" spans="2:81" ht="43.5" x14ac:dyDescent="0.35">
      <c r="B751" s="15" t="s">
        <v>221</v>
      </c>
    </row>
    <row r="752" spans="2:81" x14ac:dyDescent="0.35">
      <c r="B752" s="11" t="s">
        <v>95</v>
      </c>
      <c r="C752" s="16">
        <v>995</v>
      </c>
      <c r="D752" s="16">
        <v>183</v>
      </c>
      <c r="E752" s="16">
        <v>220</v>
      </c>
      <c r="F752" s="16">
        <v>202</v>
      </c>
      <c r="G752" s="16">
        <v>159</v>
      </c>
      <c r="H752" s="16">
        <v>104</v>
      </c>
      <c r="I752" s="16">
        <v>127</v>
      </c>
      <c r="K752" s="16">
        <v>466</v>
      </c>
      <c r="L752" s="16">
        <v>527</v>
      </c>
      <c r="N752" s="16">
        <v>74</v>
      </c>
      <c r="O752" s="16">
        <v>33</v>
      </c>
      <c r="P752" s="16">
        <v>44</v>
      </c>
      <c r="Q752" s="16">
        <v>38</v>
      </c>
      <c r="R752" s="16">
        <v>106</v>
      </c>
      <c r="S752" s="16">
        <v>80</v>
      </c>
      <c r="T752" s="16">
        <v>83</v>
      </c>
      <c r="U752" s="16">
        <v>100</v>
      </c>
      <c r="V752" s="16">
        <v>158</v>
      </c>
      <c r="W752" s="16">
        <v>115</v>
      </c>
      <c r="X752" s="16">
        <v>80</v>
      </c>
      <c r="Y752" s="16">
        <v>84</v>
      </c>
      <c r="AA752" s="16">
        <v>274</v>
      </c>
      <c r="AB752" s="16">
        <v>246</v>
      </c>
      <c r="AC752" s="16">
        <v>244</v>
      </c>
      <c r="AD752" s="16">
        <v>230</v>
      </c>
      <c r="AF752" s="16">
        <v>13</v>
      </c>
      <c r="AG752" s="16">
        <v>45</v>
      </c>
      <c r="AH752" s="16">
        <v>56</v>
      </c>
      <c r="AI752" s="16">
        <v>53</v>
      </c>
      <c r="AJ752" s="16">
        <v>95</v>
      </c>
      <c r="AK752" s="16">
        <v>100</v>
      </c>
      <c r="AL752" s="16">
        <v>102</v>
      </c>
      <c r="AM752" s="16">
        <v>66</v>
      </c>
      <c r="AN752" s="16">
        <v>54</v>
      </c>
      <c r="AO752" s="16">
        <v>65</v>
      </c>
      <c r="AP752" s="16">
        <v>96</v>
      </c>
      <c r="AQ752" s="16">
        <v>52</v>
      </c>
      <c r="AR752" s="16">
        <v>46</v>
      </c>
      <c r="AS752" s="16">
        <v>30</v>
      </c>
      <c r="AT752" s="16">
        <v>32</v>
      </c>
      <c r="AU752" s="16">
        <v>66</v>
      </c>
      <c r="AV752" s="16">
        <v>24</v>
      </c>
      <c r="AX752" s="16">
        <v>771</v>
      </c>
      <c r="AY752" s="16">
        <v>219</v>
      </c>
      <c r="BA752" s="16">
        <v>645</v>
      </c>
      <c r="BB752" s="16">
        <v>350</v>
      </c>
      <c r="BD752" s="16">
        <v>221</v>
      </c>
      <c r="BE752" s="16">
        <v>226</v>
      </c>
      <c r="BF752" s="16">
        <v>127</v>
      </c>
      <c r="BG752" s="16">
        <v>249</v>
      </c>
      <c r="BH752" s="16">
        <v>133</v>
      </c>
      <c r="BI752" s="16">
        <v>28</v>
      </c>
      <c r="BJ752" s="16">
        <v>11</v>
      </c>
      <c r="BL752" s="16">
        <v>161</v>
      </c>
      <c r="BM752" s="16">
        <v>351</v>
      </c>
      <c r="BN752" s="16">
        <v>66</v>
      </c>
      <c r="BO752" s="16">
        <v>70</v>
      </c>
      <c r="BP752" s="16">
        <v>146</v>
      </c>
      <c r="BQ752" s="16">
        <v>18</v>
      </c>
      <c r="BR752" s="16">
        <v>19</v>
      </c>
      <c r="BS752" s="16">
        <v>164</v>
      </c>
      <c r="BU752" s="16">
        <v>139</v>
      </c>
      <c r="BV752" s="16">
        <v>270</v>
      </c>
      <c r="BW752" s="16">
        <v>53</v>
      </c>
      <c r="BX752" s="16">
        <v>108</v>
      </c>
      <c r="BY752" s="16">
        <v>230</v>
      </c>
      <c r="BZ752" s="16">
        <v>35</v>
      </c>
      <c r="CA752" s="16">
        <v>43</v>
      </c>
      <c r="CB752" s="16">
        <v>58</v>
      </c>
      <c r="CC752" s="16">
        <v>59</v>
      </c>
    </row>
    <row r="753" spans="2:81" x14ac:dyDescent="0.35">
      <c r="B753" s="12" t="s">
        <v>96</v>
      </c>
      <c r="C753" s="16">
        <v>977</v>
      </c>
      <c r="D753" s="16">
        <v>151</v>
      </c>
      <c r="E753" s="16">
        <v>221</v>
      </c>
      <c r="F753" s="16">
        <v>200</v>
      </c>
      <c r="G753" s="16">
        <v>139</v>
      </c>
      <c r="H753" s="16">
        <v>117</v>
      </c>
      <c r="I753" s="16">
        <v>149</v>
      </c>
      <c r="K753" s="16">
        <v>449</v>
      </c>
      <c r="L753" s="16">
        <v>526</v>
      </c>
      <c r="N753" s="16">
        <v>70</v>
      </c>
      <c r="O753" s="16">
        <v>27</v>
      </c>
      <c r="P753" s="16">
        <v>40</v>
      </c>
      <c r="Q753" s="16">
        <v>37</v>
      </c>
      <c r="R753" s="16">
        <v>105</v>
      </c>
      <c r="S753" s="16">
        <v>77</v>
      </c>
      <c r="T753" s="16">
        <v>84</v>
      </c>
      <c r="U753" s="16">
        <v>92</v>
      </c>
      <c r="V753" s="16">
        <v>143</v>
      </c>
      <c r="W753" s="16">
        <v>129</v>
      </c>
      <c r="X753" s="16">
        <v>81</v>
      </c>
      <c r="Y753" s="16">
        <v>90</v>
      </c>
      <c r="AA753" s="16">
        <v>262</v>
      </c>
      <c r="AB753" s="16">
        <v>251</v>
      </c>
      <c r="AC753" s="16">
        <v>232</v>
      </c>
      <c r="AD753" s="16">
        <v>232</v>
      </c>
      <c r="AF753" s="16">
        <v>11</v>
      </c>
      <c r="AG753" s="16">
        <v>44</v>
      </c>
      <c r="AH753" s="16">
        <v>55</v>
      </c>
      <c r="AI753" s="16">
        <v>54</v>
      </c>
      <c r="AJ753" s="16">
        <v>92</v>
      </c>
      <c r="AK753" s="16">
        <v>99</v>
      </c>
      <c r="AL753" s="16">
        <v>99</v>
      </c>
      <c r="AM753" s="16">
        <v>67</v>
      </c>
      <c r="AN753" s="16">
        <v>52</v>
      </c>
      <c r="AO753" s="16">
        <v>64</v>
      </c>
      <c r="AP753" s="16">
        <v>95</v>
      </c>
      <c r="AQ753" s="16">
        <v>52</v>
      </c>
      <c r="AR753" s="16">
        <v>46</v>
      </c>
      <c r="AS753" s="16">
        <v>29</v>
      </c>
      <c r="AT753" s="16">
        <v>30</v>
      </c>
      <c r="AU753" s="16">
        <v>63</v>
      </c>
      <c r="AV753" s="16">
        <v>24</v>
      </c>
      <c r="AX753" s="16">
        <v>768</v>
      </c>
      <c r="AY753" s="16">
        <v>205</v>
      </c>
      <c r="BA753" s="16">
        <v>643</v>
      </c>
      <c r="BB753" s="16">
        <v>334</v>
      </c>
      <c r="BD753" s="16">
        <v>225</v>
      </c>
      <c r="BE753" s="16">
        <v>218</v>
      </c>
      <c r="BF753" s="16">
        <v>126</v>
      </c>
      <c r="BG753" s="16">
        <v>240</v>
      </c>
      <c r="BH753" s="16">
        <v>129</v>
      </c>
      <c r="BI753" s="16">
        <v>28</v>
      </c>
      <c r="BJ753" s="16">
        <v>11</v>
      </c>
      <c r="BL753" s="16">
        <v>164</v>
      </c>
      <c r="BM753" s="16">
        <v>344</v>
      </c>
      <c r="BN753" s="16">
        <v>66</v>
      </c>
      <c r="BO753" s="16">
        <v>66</v>
      </c>
      <c r="BP753" s="16">
        <v>143</v>
      </c>
      <c r="BQ753" s="16">
        <v>17</v>
      </c>
      <c r="BR753" s="16">
        <v>19</v>
      </c>
      <c r="BS753" s="16">
        <v>159</v>
      </c>
      <c r="BU753" s="16">
        <v>143</v>
      </c>
      <c r="BV753" s="16">
        <v>261</v>
      </c>
      <c r="BW753" s="16">
        <v>52</v>
      </c>
      <c r="BX753" s="16">
        <v>101</v>
      </c>
      <c r="BY753" s="16">
        <v>231</v>
      </c>
      <c r="BZ753" s="16">
        <v>34</v>
      </c>
      <c r="CA753" s="16">
        <v>43</v>
      </c>
      <c r="CB753" s="16">
        <v>58</v>
      </c>
      <c r="CC753" s="16">
        <v>54</v>
      </c>
    </row>
    <row r="754" spans="2:81" x14ac:dyDescent="0.35">
      <c r="B754" s="17" t="s">
        <v>222</v>
      </c>
      <c r="C754" s="18">
        <v>0.32781566915382099</v>
      </c>
      <c r="D754" s="18">
        <v>0.27328286122032353</v>
      </c>
      <c r="E754" s="18">
        <v>0.2061070614810975</v>
      </c>
      <c r="F754" s="18">
        <v>0.30723109351058159</v>
      </c>
      <c r="G754" s="18">
        <v>0.35799390513890739</v>
      </c>
      <c r="H754" s="18">
        <v>0.41749374984568333</v>
      </c>
      <c r="I754" s="18">
        <v>0.49261553023139171</v>
      </c>
      <c r="K754" s="18">
        <v>0.24700259862092189</v>
      </c>
      <c r="L754" s="18">
        <v>0.39423648928021371</v>
      </c>
      <c r="N754" s="18">
        <v>0.30881821080551791</v>
      </c>
      <c r="O754" s="18">
        <v>0.42488047164644649</v>
      </c>
      <c r="P754" s="18">
        <v>0.46107688627127269</v>
      </c>
      <c r="Q754" s="18">
        <v>0.20667220115411761</v>
      </c>
      <c r="R754" s="18">
        <v>0.32085999817478089</v>
      </c>
      <c r="S754" s="18">
        <v>0.28135717305363778</v>
      </c>
      <c r="T754" s="18">
        <v>0.47766605191857597</v>
      </c>
      <c r="U754" s="18">
        <v>0.29018192675032711</v>
      </c>
      <c r="V754" s="18">
        <v>0.19538176617473549</v>
      </c>
      <c r="W754" s="18">
        <v>0.41104037304903202</v>
      </c>
      <c r="X754" s="18">
        <v>0.33399858020561801</v>
      </c>
      <c r="Y754" s="18">
        <v>0.3351712520931483</v>
      </c>
      <c r="AA754" s="18">
        <v>0.26757688068278812</v>
      </c>
      <c r="AB754" s="18">
        <v>0.37048935184806991</v>
      </c>
      <c r="AC754" s="18">
        <v>0.29777497025021932</v>
      </c>
      <c r="AD754" s="18">
        <v>0.37826390749625538</v>
      </c>
      <c r="AF754" s="18">
        <v>0.29703249752919653</v>
      </c>
      <c r="AG754" s="18">
        <v>0.46443119095730101</v>
      </c>
      <c r="AH754" s="18">
        <v>0.3817774501887467</v>
      </c>
      <c r="AI754" s="18">
        <v>0.4315144392326255</v>
      </c>
      <c r="AJ754" s="18">
        <v>0.35167758738286292</v>
      </c>
      <c r="AK754" s="18">
        <v>0.36086148017841979</v>
      </c>
      <c r="AL754" s="18">
        <v>0.35424333259476459</v>
      </c>
      <c r="AM754" s="18">
        <v>0.29493164319902693</v>
      </c>
      <c r="AN754" s="18">
        <v>0.22508412066629879</v>
      </c>
      <c r="AO754" s="18">
        <v>0.2703146206659921</v>
      </c>
      <c r="AP754" s="18">
        <v>0.30165363346700008</v>
      </c>
      <c r="AQ754" s="18">
        <v>0.35001254896061818</v>
      </c>
      <c r="AR754" s="18">
        <v>0.29280635699730462</v>
      </c>
      <c r="AS754" s="18">
        <v>0.39726672406986407</v>
      </c>
      <c r="AT754" s="18">
        <v>0.3330202333324343</v>
      </c>
      <c r="AU754" s="18">
        <v>8.7135351829008958E-2</v>
      </c>
      <c r="AV754" s="18">
        <v>0.53158500572592293</v>
      </c>
      <c r="AX754" s="18">
        <v>0.35436066936949467</v>
      </c>
      <c r="AY754" s="18">
        <v>0.22600756863874771</v>
      </c>
      <c r="BA754" s="18">
        <v>0.32956713465330228</v>
      </c>
      <c r="BB754" s="18">
        <v>0.32443999606104929</v>
      </c>
      <c r="BD754" s="18">
        <v>0.42977570928455272</v>
      </c>
      <c r="BE754" s="18">
        <v>0.37967923836160838</v>
      </c>
      <c r="BF754" s="18">
        <v>0.31336069687880441</v>
      </c>
      <c r="BG754" s="18">
        <v>0.27932509333362943</v>
      </c>
      <c r="BH754" s="18">
        <v>0.20871682041749559</v>
      </c>
      <c r="BI754" s="18">
        <v>6.4351831734536874E-2</v>
      </c>
      <c r="BJ754" s="18">
        <v>0.49957128310199378</v>
      </c>
      <c r="BL754" s="18">
        <v>0.29557178540398871</v>
      </c>
      <c r="BM754" s="18">
        <v>0.28295130018531789</v>
      </c>
      <c r="BN754" s="18">
        <v>0.34913451555804331</v>
      </c>
      <c r="BO754" s="18">
        <v>0.28020311041406393</v>
      </c>
      <c r="BP754" s="18">
        <v>0.27609883917476891</v>
      </c>
      <c r="BQ754" s="18">
        <v>0.52060850418010696</v>
      </c>
      <c r="BR754" s="18">
        <v>0.32307324742016041</v>
      </c>
      <c r="BS754" s="18">
        <v>0.49574973961287788</v>
      </c>
      <c r="BU754" s="18">
        <v>0.32213648677908602</v>
      </c>
      <c r="BV754" s="18">
        <v>0.27096362072973518</v>
      </c>
      <c r="BW754" s="18">
        <v>0.42729146641700788</v>
      </c>
      <c r="BX754" s="18">
        <v>0.32524375323160559</v>
      </c>
      <c r="BY754" s="18">
        <v>0.28279452142346512</v>
      </c>
      <c r="BZ754" s="18">
        <v>0.32748923270076857</v>
      </c>
      <c r="CA754" s="18">
        <v>0.56246312965417156</v>
      </c>
      <c r="CB754" s="18">
        <v>0.52879464118779851</v>
      </c>
      <c r="CC754" s="18">
        <v>0.31780824571110872</v>
      </c>
    </row>
    <row r="755" spans="2:81" x14ac:dyDescent="0.35">
      <c r="B755" s="17" t="s">
        <v>223</v>
      </c>
      <c r="C755" s="18">
        <v>0.28331688118206938</v>
      </c>
      <c r="D755" s="18">
        <v>0.24935833493283241</v>
      </c>
      <c r="E755" s="18">
        <v>0.238774174764224</v>
      </c>
      <c r="F755" s="18">
        <v>0.2530025665936726</v>
      </c>
      <c r="G755" s="18">
        <v>0.36865014990513362</v>
      </c>
      <c r="H755" s="18">
        <v>0.34254579497649451</v>
      </c>
      <c r="I755" s="18">
        <v>0.29837929631321691</v>
      </c>
      <c r="K755" s="18">
        <v>0.31256403450884329</v>
      </c>
      <c r="L755" s="18">
        <v>0.25942817844552729</v>
      </c>
      <c r="N755" s="18">
        <v>0.28903599389093182</v>
      </c>
      <c r="O755" s="18">
        <v>0.2499836078742034</v>
      </c>
      <c r="P755" s="18">
        <v>0.26396026875502199</v>
      </c>
      <c r="Q755" s="18">
        <v>0.35701118594889097</v>
      </c>
      <c r="R755" s="18">
        <v>0.30362647312561042</v>
      </c>
      <c r="S755" s="18">
        <v>0.32384644979757182</v>
      </c>
      <c r="T755" s="18">
        <v>0.177329752188183</v>
      </c>
      <c r="U755" s="18">
        <v>0.28867108393737212</v>
      </c>
      <c r="V755" s="18">
        <v>0.25230921588448901</v>
      </c>
      <c r="W755" s="18">
        <v>0.30841334250937291</v>
      </c>
      <c r="X755" s="18">
        <v>0.34283282935437809</v>
      </c>
      <c r="Y755" s="18">
        <v>0.26310406645880241</v>
      </c>
      <c r="AA755" s="18">
        <v>0.26234236760400592</v>
      </c>
      <c r="AB755" s="18">
        <v>0.35228818473647749</v>
      </c>
      <c r="AC755" s="18">
        <v>0.30755037660594697</v>
      </c>
      <c r="AD755" s="18">
        <v>0.20889703776003171</v>
      </c>
      <c r="AF755" s="18">
        <v>0.16028253863436209</v>
      </c>
      <c r="AG755" s="18">
        <v>0.24686216158578331</v>
      </c>
      <c r="AH755" s="18">
        <v>0.28693580174755789</v>
      </c>
      <c r="AI755" s="18">
        <v>0.25176275337974607</v>
      </c>
      <c r="AJ755" s="18">
        <v>0.1824822584791318</v>
      </c>
      <c r="AK755" s="18">
        <v>0.24042227251299339</v>
      </c>
      <c r="AL755" s="18">
        <v>0.3381755747630425</v>
      </c>
      <c r="AM755" s="18">
        <v>0.44252303348169397</v>
      </c>
      <c r="AN755" s="18">
        <v>0.40554482907440531</v>
      </c>
      <c r="AO755" s="18">
        <v>0.27685788765268549</v>
      </c>
      <c r="AP755" s="18">
        <v>0.33526834122040777</v>
      </c>
      <c r="AQ755" s="18">
        <v>0.30474505664779578</v>
      </c>
      <c r="AR755" s="18">
        <v>0.30967257429269779</v>
      </c>
      <c r="AS755" s="18">
        <v>0.1649561739611547</v>
      </c>
      <c r="AT755" s="18">
        <v>0.24403158846762571</v>
      </c>
      <c r="AU755" s="18">
        <v>0.21693175550924229</v>
      </c>
      <c r="AV755" s="18">
        <v>0.18960952132839221</v>
      </c>
      <c r="AX755" s="18">
        <v>0.29255703097487329</v>
      </c>
      <c r="AY755" s="18">
        <v>0.25107012656800171</v>
      </c>
      <c r="BA755" s="18">
        <v>0.27185658244389588</v>
      </c>
      <c r="BB755" s="18">
        <v>0.3054047967573591</v>
      </c>
      <c r="BD755" s="18">
        <v>0.27655168437755978</v>
      </c>
      <c r="BE755" s="18">
        <v>0.29301447833938471</v>
      </c>
      <c r="BF755" s="18">
        <v>0.3131247019173084</v>
      </c>
      <c r="BG755" s="18">
        <v>0.26254178131841649</v>
      </c>
      <c r="BH755" s="18">
        <v>0.29040390604081401</v>
      </c>
      <c r="BI755" s="18">
        <v>0.348357991387654</v>
      </c>
      <c r="BJ755" s="18">
        <v>9.5810539062397199E-2</v>
      </c>
      <c r="BL755" s="18">
        <v>0.29922130106409761</v>
      </c>
      <c r="BM755" s="18">
        <v>0.31442807132135092</v>
      </c>
      <c r="BN755" s="18">
        <v>0.26236362270642422</v>
      </c>
      <c r="BO755" s="18">
        <v>0.34710599120642871</v>
      </c>
      <c r="BP755" s="18">
        <v>0.2309223922787326</v>
      </c>
      <c r="BQ755" s="18">
        <v>0.2172279028599679</v>
      </c>
      <c r="BR755" s="18">
        <v>0.2557026910447065</v>
      </c>
      <c r="BS755" s="18">
        <v>0.23940224379153791</v>
      </c>
      <c r="BU755" s="18">
        <v>0.30025007923073588</v>
      </c>
      <c r="BV755" s="18">
        <v>0.2834872820511935</v>
      </c>
      <c r="BW755" s="18">
        <v>0.35393064243423578</v>
      </c>
      <c r="BX755" s="18">
        <v>0.28213445984482038</v>
      </c>
      <c r="BY755" s="18">
        <v>0.31309492989184728</v>
      </c>
      <c r="BZ755" s="18">
        <v>0.25027805864528219</v>
      </c>
      <c r="CA755" s="18">
        <v>0.2151935305905282</v>
      </c>
      <c r="CB755" s="18">
        <v>0.20266475154578481</v>
      </c>
      <c r="CC755" s="18">
        <v>0.2066783528062589</v>
      </c>
    </row>
    <row r="756" spans="2:81" x14ac:dyDescent="0.35">
      <c r="B756" s="17" t="s">
        <v>224</v>
      </c>
      <c r="C756" s="18">
        <v>0.12753622814891691</v>
      </c>
      <c r="D756" s="18">
        <v>0.11064615796939201</v>
      </c>
      <c r="E756" s="18">
        <v>0.15431479977464749</v>
      </c>
      <c r="F756" s="18">
        <v>0.15473471754908411</v>
      </c>
      <c r="G756" s="18">
        <v>0.1133087146693329</v>
      </c>
      <c r="H756" s="18">
        <v>9.3508263564790708E-2</v>
      </c>
      <c r="I756" s="18">
        <v>0.1084460312786079</v>
      </c>
      <c r="K756" s="18">
        <v>0.1504957058259955</v>
      </c>
      <c r="L756" s="18">
        <v>0.10842848569305701</v>
      </c>
      <c r="N756" s="18">
        <v>0.1614615009099874</v>
      </c>
      <c r="O756" s="18">
        <v>0.14811377306000159</v>
      </c>
      <c r="P756" s="18">
        <v>7.1281675786364462E-2</v>
      </c>
      <c r="Q756" s="18">
        <v>0.14425224144727469</v>
      </c>
      <c r="R756" s="18">
        <v>0.12778542898411249</v>
      </c>
      <c r="S756" s="18">
        <v>0.1886441694564312</v>
      </c>
      <c r="T756" s="18">
        <v>0.1173797068344492</v>
      </c>
      <c r="U756" s="18">
        <v>0.15792368180936989</v>
      </c>
      <c r="V756" s="18">
        <v>9.4400439351126825E-2</v>
      </c>
      <c r="W756" s="18">
        <v>0.10363538140402399</v>
      </c>
      <c r="X756" s="18">
        <v>0.12382564339952019</v>
      </c>
      <c r="Y756" s="18">
        <v>0.12909014721008669</v>
      </c>
      <c r="AA756" s="18">
        <v>0.1158391239405951</v>
      </c>
      <c r="AB756" s="18">
        <v>0.1038051902039127</v>
      </c>
      <c r="AC756" s="18">
        <v>0.17126299189387911</v>
      </c>
      <c r="AD756" s="18">
        <v>0.1229833308628574</v>
      </c>
      <c r="AF756" s="18">
        <v>0.23809921037762519</v>
      </c>
      <c r="AG756" s="18">
        <v>0.1077392252230399</v>
      </c>
      <c r="AH756" s="18">
        <v>6.0849782871965748E-2</v>
      </c>
      <c r="AI756" s="18">
        <v>0.1025378417248162</v>
      </c>
      <c r="AJ756" s="18">
        <v>0.14693335397417329</v>
      </c>
      <c r="AK756" s="18">
        <v>0.16057419556722929</v>
      </c>
      <c r="AL756" s="18">
        <v>0.110900742665326</v>
      </c>
      <c r="AM756" s="18">
        <v>9.4572925828448631E-2</v>
      </c>
      <c r="AN756" s="18">
        <v>0.19177552058172381</v>
      </c>
      <c r="AO756" s="18">
        <v>0.17950860527387771</v>
      </c>
      <c r="AP756" s="18">
        <v>0.16507673210952531</v>
      </c>
      <c r="AQ756" s="18">
        <v>0.15485034566260891</v>
      </c>
      <c r="AR756" s="18">
        <v>0.122298737118248</v>
      </c>
      <c r="AS756" s="18">
        <v>6.8100339573253704E-2</v>
      </c>
      <c r="AT756" s="18">
        <v>0.1304792158309474</v>
      </c>
      <c r="AU756" s="18">
        <v>7.4846914191654706E-2</v>
      </c>
      <c r="AV756" s="18">
        <v>0</v>
      </c>
      <c r="AX756" s="18">
        <v>0.12951696668286089</v>
      </c>
      <c r="AY756" s="18">
        <v>0.1230722987157328</v>
      </c>
      <c r="BA756" s="18">
        <v>0.12550762076338129</v>
      </c>
      <c r="BB756" s="18">
        <v>0.13144604845036059</v>
      </c>
      <c r="BD756" s="18">
        <v>0.11490780938015591</v>
      </c>
      <c r="BE756" s="18">
        <v>0.13934361065971171</v>
      </c>
      <c r="BF756" s="18">
        <v>0.1164249817333894</v>
      </c>
      <c r="BG756" s="18">
        <v>0.14451738541048789</v>
      </c>
      <c r="BH756" s="18">
        <v>0.1335328116696218</v>
      </c>
      <c r="BI756" s="18">
        <v>3.0831759868467049E-2</v>
      </c>
      <c r="BJ756" s="18">
        <v>8.9211126827430487E-2</v>
      </c>
      <c r="BL756" s="18">
        <v>0.1667511630208077</v>
      </c>
      <c r="BM756" s="18">
        <v>0.12955200239898659</v>
      </c>
      <c r="BN756" s="18">
        <v>4.5466167351629283E-2</v>
      </c>
      <c r="BO756" s="18">
        <v>5.3787088942143568E-2</v>
      </c>
      <c r="BP756" s="18">
        <v>0.21488324702808989</v>
      </c>
      <c r="BQ756" s="18">
        <v>0</v>
      </c>
      <c r="BR756" s="18">
        <v>5.8470777567213431E-2</v>
      </c>
      <c r="BS756" s="18">
        <v>8.9764566869602602E-2</v>
      </c>
      <c r="BU756" s="18">
        <v>0.14161449386779651</v>
      </c>
      <c r="BV756" s="18">
        <v>0.13120812778145</v>
      </c>
      <c r="BW756" s="18">
        <v>7.480823286171441E-2</v>
      </c>
      <c r="BX756" s="18">
        <v>7.8841726059194595E-2</v>
      </c>
      <c r="BY756" s="18">
        <v>0.18665689438847061</v>
      </c>
      <c r="BZ756" s="18">
        <v>8.3884292657151902E-2</v>
      </c>
      <c r="CA756" s="18">
        <v>7.0279820045468955E-2</v>
      </c>
      <c r="CB756" s="18">
        <v>6.846778504818761E-2</v>
      </c>
      <c r="CC756" s="18">
        <v>9.7775934793217292E-2</v>
      </c>
    </row>
    <row r="757" spans="2:81" x14ac:dyDescent="0.35">
      <c r="B757" s="17" t="s">
        <v>225</v>
      </c>
      <c r="C757" s="18">
        <v>0.104893280232755</v>
      </c>
      <c r="D757" s="18">
        <v>0.17564475197180399</v>
      </c>
      <c r="E757" s="18">
        <v>0.15467374349303359</v>
      </c>
      <c r="F757" s="18">
        <v>0.1017084952436445</v>
      </c>
      <c r="G757" s="18">
        <v>7.0285068040995158E-2</v>
      </c>
      <c r="H757" s="18">
        <v>5.8016064923849343E-2</v>
      </c>
      <c r="I757" s="18">
        <v>3.2751858799261083E-2</v>
      </c>
      <c r="K757" s="18">
        <v>0.13423294642761049</v>
      </c>
      <c r="L757" s="18">
        <v>8.0258524721954522E-2</v>
      </c>
      <c r="N757" s="18">
        <v>8.831930542635838E-2</v>
      </c>
      <c r="O757" s="18">
        <v>0.1460159937721611</v>
      </c>
      <c r="P757" s="18">
        <v>0.11505319438842029</v>
      </c>
      <c r="Q757" s="18">
        <v>0.15530512993933049</v>
      </c>
      <c r="R757" s="18">
        <v>9.1273443338939692E-2</v>
      </c>
      <c r="S757" s="18">
        <v>9.9409686980063319E-2</v>
      </c>
      <c r="T757" s="18">
        <v>0.1061290403224619</v>
      </c>
      <c r="U757" s="18">
        <v>0.1170913642540158</v>
      </c>
      <c r="V757" s="18">
        <v>0.12620546035167529</v>
      </c>
      <c r="W757" s="18">
        <v>7.8151145196913671E-2</v>
      </c>
      <c r="X757" s="18">
        <v>7.5945413795302313E-2</v>
      </c>
      <c r="Y757" s="18">
        <v>0.11754672600464219</v>
      </c>
      <c r="AA757" s="18">
        <v>0.1096217495693146</v>
      </c>
      <c r="AB757" s="18">
        <v>7.1889551157096179E-2</v>
      </c>
      <c r="AC757" s="18">
        <v>9.0569376113575184E-2</v>
      </c>
      <c r="AD757" s="18">
        <v>0.14978910940768439</v>
      </c>
      <c r="AF757" s="18">
        <v>0.145644567063937</v>
      </c>
      <c r="AG757" s="18">
        <v>0.11246829412119309</v>
      </c>
      <c r="AH757" s="18">
        <v>0.11095116024549639</v>
      </c>
      <c r="AI757" s="18">
        <v>0.1141460591296862</v>
      </c>
      <c r="AJ757" s="18">
        <v>0.14218268627435579</v>
      </c>
      <c r="AK757" s="18">
        <v>0.1057840466425362</v>
      </c>
      <c r="AL757" s="18">
        <v>0.1133875648324499</v>
      </c>
      <c r="AM757" s="18">
        <v>8.4016927166870994E-2</v>
      </c>
      <c r="AN757" s="18">
        <v>9.0905363699789216E-2</v>
      </c>
      <c r="AO757" s="18">
        <v>9.6944132240455796E-2</v>
      </c>
      <c r="AP757" s="18">
        <v>4.5573717723410317E-2</v>
      </c>
      <c r="AQ757" s="18">
        <v>0.11251626572588901</v>
      </c>
      <c r="AR757" s="18">
        <v>0.12830617775406181</v>
      </c>
      <c r="AS757" s="18">
        <v>0.19453826756558729</v>
      </c>
      <c r="AT757" s="18">
        <v>5.6187290875354963E-2</v>
      </c>
      <c r="AU757" s="18">
        <v>0.1033225176602082</v>
      </c>
      <c r="AV757" s="18">
        <v>9.3135490063649698E-2</v>
      </c>
      <c r="AX757" s="18">
        <v>9.0835302886649136E-2</v>
      </c>
      <c r="AY757" s="18">
        <v>0.16010184981725609</v>
      </c>
      <c r="BA757" s="18">
        <v>0.10350025879560699</v>
      </c>
      <c r="BB757" s="18">
        <v>0.10757810901438219</v>
      </c>
      <c r="BD757" s="18">
        <v>8.8560833160999358E-2</v>
      </c>
      <c r="BE757" s="18">
        <v>9.2594950784115393E-2</v>
      </c>
      <c r="BF757" s="18">
        <v>8.9855001159499376E-2</v>
      </c>
      <c r="BG757" s="18">
        <v>0.13025519357533741</v>
      </c>
      <c r="BH757" s="18">
        <v>0.13892688256340571</v>
      </c>
      <c r="BI757" s="18">
        <v>0</v>
      </c>
      <c r="BJ757" s="18">
        <v>0.17278921092634489</v>
      </c>
      <c r="BL757" s="18">
        <v>8.1194928671850436E-2</v>
      </c>
      <c r="BM757" s="18">
        <v>0.1161213863180499</v>
      </c>
      <c r="BN757" s="18">
        <v>0.11672771418434021</v>
      </c>
      <c r="BO757" s="18">
        <v>0.1188345148304321</v>
      </c>
      <c r="BP757" s="18">
        <v>0.1266197434561481</v>
      </c>
      <c r="BQ757" s="18">
        <v>0.2048819775026596</v>
      </c>
      <c r="BR757" s="18">
        <v>5.1842172575402988E-2</v>
      </c>
      <c r="BS757" s="18">
        <v>7.0574079323950226E-2</v>
      </c>
      <c r="BU757" s="18">
        <v>7.3912643487818924E-2</v>
      </c>
      <c r="BV757" s="18">
        <v>0.14540276389367521</v>
      </c>
      <c r="BW757" s="18">
        <v>7.5801274358166637E-2</v>
      </c>
      <c r="BX757" s="18">
        <v>0.1079664790708396</v>
      </c>
      <c r="BY757" s="18">
        <v>9.1515632049038204E-2</v>
      </c>
      <c r="BZ757" s="18">
        <v>0.13835736492093301</v>
      </c>
      <c r="CA757" s="18">
        <v>6.2925164734266403E-2</v>
      </c>
      <c r="CB757" s="18">
        <v>4.6226336215572823E-2</v>
      </c>
      <c r="CC757" s="18">
        <v>0.14550792806447829</v>
      </c>
    </row>
    <row r="758" spans="2:81" x14ac:dyDescent="0.35">
      <c r="B758" s="17" t="s">
        <v>226</v>
      </c>
      <c r="C758" s="18">
        <v>6.7959761821973053E-2</v>
      </c>
      <c r="D758" s="18">
        <v>9.3972093158161726E-2</v>
      </c>
      <c r="E758" s="18">
        <v>0.14253405244453091</v>
      </c>
      <c r="F758" s="18">
        <v>7.6587020435846906E-2</v>
      </c>
      <c r="G758" s="18">
        <v>3.2596707265218149E-2</v>
      </c>
      <c r="H758" s="18">
        <v>0</v>
      </c>
      <c r="I758" s="18">
        <v>5.7077903597383024E-3</v>
      </c>
      <c r="K758" s="18">
        <v>8.1925861169182601E-2</v>
      </c>
      <c r="L758" s="18">
        <v>5.6300678991979311E-2</v>
      </c>
      <c r="N758" s="18">
        <v>9.4918572649738325E-2</v>
      </c>
      <c r="O758" s="18">
        <v>3.100615364718734E-2</v>
      </c>
      <c r="P758" s="18">
        <v>2.0407348623481172E-2</v>
      </c>
      <c r="Q758" s="18">
        <v>4.7521391338536133E-2</v>
      </c>
      <c r="R758" s="18">
        <v>6.6204770227838688E-2</v>
      </c>
      <c r="S758" s="18">
        <v>7.4221635895272128E-2</v>
      </c>
      <c r="T758" s="18">
        <v>4.7192635244053142E-2</v>
      </c>
      <c r="U758" s="18">
        <v>3.9080652236214063E-2</v>
      </c>
      <c r="V758" s="18">
        <v>0.15774545396828341</v>
      </c>
      <c r="W758" s="18">
        <v>3.928238761475087E-2</v>
      </c>
      <c r="X758" s="18">
        <v>4.584224399950039E-2</v>
      </c>
      <c r="Y758" s="18">
        <v>5.1335673286587419E-2</v>
      </c>
      <c r="AA758" s="18">
        <v>0.1071054434002905</v>
      </c>
      <c r="AB758" s="18">
        <v>3.7642801092846692E-2</v>
      </c>
      <c r="AC758" s="18">
        <v>6.6577829790541013E-2</v>
      </c>
      <c r="AD758" s="18">
        <v>5.8019111282427323E-2</v>
      </c>
      <c r="AF758" s="18">
        <v>6.2002239397502948E-2</v>
      </c>
      <c r="AG758" s="18">
        <v>0</v>
      </c>
      <c r="AH758" s="18">
        <v>8.728622012072898E-2</v>
      </c>
      <c r="AI758" s="18">
        <v>3.7031126646719113E-2</v>
      </c>
      <c r="AJ758" s="18">
        <v>0.10083341586082829</v>
      </c>
      <c r="AK758" s="18">
        <v>6.3945085021035727E-2</v>
      </c>
      <c r="AL758" s="18">
        <v>4.6564802434617372E-2</v>
      </c>
      <c r="AM758" s="18">
        <v>4.1954423756776722E-2</v>
      </c>
      <c r="AN758" s="18">
        <v>6.6889644828026007E-2</v>
      </c>
      <c r="AO758" s="18">
        <v>5.8538218012191931E-2</v>
      </c>
      <c r="AP758" s="18">
        <v>7.955059666899629E-2</v>
      </c>
      <c r="AQ758" s="18">
        <v>1.7700197044303201E-2</v>
      </c>
      <c r="AR758" s="18">
        <v>6.0724446182467071E-2</v>
      </c>
      <c r="AS758" s="18">
        <v>0.1751384948301401</v>
      </c>
      <c r="AT758" s="18">
        <v>5.3150170408750023E-2</v>
      </c>
      <c r="AU758" s="18">
        <v>0.16715801931497681</v>
      </c>
      <c r="AV758" s="18">
        <v>0</v>
      </c>
      <c r="AX758" s="18">
        <v>4.9969713678418133E-2</v>
      </c>
      <c r="AY758" s="18">
        <v>0.13290901383213091</v>
      </c>
      <c r="BA758" s="18">
        <v>7.4950751543814809E-2</v>
      </c>
      <c r="BB758" s="18">
        <v>5.4485733413847139E-2</v>
      </c>
      <c r="BD758" s="18">
        <v>2.5916686240945438E-2</v>
      </c>
      <c r="BE758" s="18">
        <v>3.6734807558340812E-2</v>
      </c>
      <c r="BF758" s="18">
        <v>5.8782345780304397E-2</v>
      </c>
      <c r="BG758" s="18">
        <v>9.6442732114537882E-2</v>
      </c>
      <c r="BH758" s="18">
        <v>0.11426687733183449</v>
      </c>
      <c r="BI758" s="18">
        <v>0.2329755165037265</v>
      </c>
      <c r="BJ758" s="18">
        <v>6.6302647887649904E-2</v>
      </c>
      <c r="BL758" s="18">
        <v>7.0324213535302577E-2</v>
      </c>
      <c r="BM758" s="18">
        <v>6.6964857263251937E-2</v>
      </c>
      <c r="BN758" s="18">
        <v>8.3982073113490444E-2</v>
      </c>
      <c r="BO758" s="18">
        <v>0.1155387908956783</v>
      </c>
      <c r="BP758" s="18">
        <v>7.0279559220834106E-2</v>
      </c>
      <c r="BQ758" s="18">
        <v>0</v>
      </c>
      <c r="BR758" s="18">
        <v>8.966519547246192E-2</v>
      </c>
      <c r="BS758" s="18">
        <v>4.3916832385070888E-2</v>
      </c>
      <c r="BU758" s="18">
        <v>7.4544615054210187E-2</v>
      </c>
      <c r="BV758" s="18">
        <v>7.6607921279964658E-2</v>
      </c>
      <c r="BW758" s="18">
        <v>1.531564994057422E-2</v>
      </c>
      <c r="BX758" s="18">
        <v>0.15233361254661121</v>
      </c>
      <c r="BY758" s="18">
        <v>4.6260391814952749E-2</v>
      </c>
      <c r="BZ758" s="18">
        <v>5.6087352333218578E-2</v>
      </c>
      <c r="CA758" s="18">
        <v>2.217694429261376E-2</v>
      </c>
      <c r="CB758" s="18">
        <v>3.0383893796059939E-2</v>
      </c>
      <c r="CC758" s="18">
        <v>7.7785573358242377E-2</v>
      </c>
    </row>
    <row r="759" spans="2:81" x14ac:dyDescent="0.35">
      <c r="B759" s="17" t="s">
        <v>227</v>
      </c>
      <c r="C759" s="18">
        <v>3.4824161810429258E-2</v>
      </c>
      <c r="D759" s="18">
        <v>5.4330122725922622E-2</v>
      </c>
      <c r="E759" s="18">
        <v>5.938584704004303E-2</v>
      </c>
      <c r="F759" s="18">
        <v>4.8003145797469067E-2</v>
      </c>
      <c r="G759" s="18">
        <v>1.359115655054585E-2</v>
      </c>
      <c r="H759" s="18">
        <v>1.035166306066328E-2</v>
      </c>
      <c r="I759" s="18">
        <v>0</v>
      </c>
      <c r="K759" s="18">
        <v>3.3891790418579509E-2</v>
      </c>
      <c r="L759" s="18">
        <v>3.5749691746249597E-2</v>
      </c>
      <c r="N759" s="18">
        <v>1.390512699845188E-2</v>
      </c>
      <c r="O759" s="18">
        <v>0</v>
      </c>
      <c r="P759" s="18">
        <v>6.8220626175439572E-2</v>
      </c>
      <c r="Q759" s="18">
        <v>4.4734455528182608E-2</v>
      </c>
      <c r="R759" s="18">
        <v>1.902154917422854E-2</v>
      </c>
      <c r="S759" s="18">
        <v>2.1902136188032911E-2</v>
      </c>
      <c r="T759" s="18">
        <v>1.0309974384975501E-2</v>
      </c>
      <c r="U759" s="18">
        <v>3.9848204707095027E-2</v>
      </c>
      <c r="V759" s="18">
        <v>6.1625100879868597E-2</v>
      </c>
      <c r="W759" s="18">
        <v>3.2920448173519842E-2</v>
      </c>
      <c r="X759" s="18">
        <v>5.4248747365801507E-2</v>
      </c>
      <c r="Y759" s="18">
        <v>3.3055793131704488E-2</v>
      </c>
      <c r="AA759" s="18">
        <v>5.1996316420829809E-2</v>
      </c>
      <c r="AB759" s="18">
        <v>1.9460046487701239E-2</v>
      </c>
      <c r="AC759" s="18">
        <v>2.681893675084011E-2</v>
      </c>
      <c r="AD759" s="18">
        <v>4.0105473706691062E-2</v>
      </c>
      <c r="AF759" s="18">
        <v>9.6938946997376263E-2</v>
      </c>
      <c r="AG759" s="18">
        <v>2.4028240561874421E-2</v>
      </c>
      <c r="AH759" s="18">
        <v>3.1099903560683428E-2</v>
      </c>
      <c r="AI759" s="18">
        <v>0</v>
      </c>
      <c r="AJ759" s="18">
        <v>3.8052416259098928E-2</v>
      </c>
      <c r="AK759" s="18">
        <v>1.677300189973812E-2</v>
      </c>
      <c r="AL759" s="18">
        <v>2.6903378805575549E-2</v>
      </c>
      <c r="AM759" s="18">
        <v>2.542245923782438E-2</v>
      </c>
      <c r="AN759" s="18">
        <v>0</v>
      </c>
      <c r="AO759" s="18">
        <v>1.521958399884344E-2</v>
      </c>
      <c r="AP759" s="18">
        <v>1.158031959311233E-2</v>
      </c>
      <c r="AQ759" s="18">
        <v>1.9506833752839049E-2</v>
      </c>
      <c r="AR759" s="18">
        <v>6.1661051410169518E-2</v>
      </c>
      <c r="AS759" s="18">
        <v>0</v>
      </c>
      <c r="AT759" s="18">
        <v>0.12615272807176681</v>
      </c>
      <c r="AU759" s="18">
        <v>0.17220079449428699</v>
      </c>
      <c r="AV759" s="18">
        <v>0</v>
      </c>
      <c r="AX759" s="18">
        <v>2.5933761895388239E-2</v>
      </c>
      <c r="AY759" s="18">
        <v>6.3843242156496782E-2</v>
      </c>
      <c r="BA759" s="18">
        <v>3.5330275058450718E-2</v>
      </c>
      <c r="BB759" s="18">
        <v>3.3848708469357329E-2</v>
      </c>
      <c r="BD759" s="18">
        <v>1.2267218530836191E-2</v>
      </c>
      <c r="BE759" s="18">
        <v>1.207720783715335E-2</v>
      </c>
      <c r="BF759" s="18">
        <v>6.7434729025666315E-2</v>
      </c>
      <c r="BG759" s="18">
        <v>2.825368343858075E-2</v>
      </c>
      <c r="BH759" s="18">
        <v>6.4332585162468509E-2</v>
      </c>
      <c r="BI759" s="18">
        <v>0.18001864995240649</v>
      </c>
      <c r="BJ759" s="18">
        <v>0</v>
      </c>
      <c r="BL759" s="18">
        <v>3.4971627173488208E-2</v>
      </c>
      <c r="BM759" s="18">
        <v>3.7039776807639917E-2</v>
      </c>
      <c r="BN759" s="18">
        <v>9.811325781047868E-2</v>
      </c>
      <c r="BO759" s="18">
        <v>1.1488274668857349E-2</v>
      </c>
      <c r="BP759" s="18">
        <v>3.7992758353141129E-2</v>
      </c>
      <c r="BQ759" s="18">
        <v>0</v>
      </c>
      <c r="BR759" s="18">
        <v>4.9073985990193247E-2</v>
      </c>
      <c r="BS759" s="18">
        <v>1.253521109943564E-2</v>
      </c>
      <c r="BU759" s="18">
        <v>1.422495876184572E-2</v>
      </c>
      <c r="BV759" s="18">
        <v>3.7920693331793771E-2</v>
      </c>
      <c r="BW759" s="18">
        <v>1.667368047377394E-2</v>
      </c>
      <c r="BX759" s="18">
        <v>1.482641887058482E-2</v>
      </c>
      <c r="BY759" s="18">
        <v>2.867408060771812E-2</v>
      </c>
      <c r="BZ759" s="18">
        <v>0.1153276127223888</v>
      </c>
      <c r="CA759" s="18">
        <v>2.2541282069215379E-2</v>
      </c>
      <c r="CB759" s="18">
        <v>1.563313839907297E-2</v>
      </c>
      <c r="CC759" s="18">
        <v>0.13542881184443431</v>
      </c>
    </row>
    <row r="760" spans="2:81" x14ac:dyDescent="0.35">
      <c r="B760" s="17" t="s">
        <v>228</v>
      </c>
      <c r="C760" s="18">
        <v>1.6520780136216578E-2</v>
      </c>
      <c r="D760" s="18">
        <v>1.0207320355844131E-2</v>
      </c>
      <c r="E760" s="18">
        <v>2.6829655546359219E-2</v>
      </c>
      <c r="F760" s="18">
        <v>2.8391510604703549E-2</v>
      </c>
      <c r="G760" s="18">
        <v>5.7376528511968779E-3</v>
      </c>
      <c r="H760" s="18">
        <v>1.8778450475477489E-2</v>
      </c>
      <c r="I760" s="18">
        <v>0</v>
      </c>
      <c r="K760" s="18">
        <v>2.2694710448588961E-2</v>
      </c>
      <c r="L760" s="18">
        <v>1.1316142880660889E-2</v>
      </c>
      <c r="N760" s="18">
        <v>0</v>
      </c>
      <c r="O760" s="18">
        <v>0</v>
      </c>
      <c r="P760" s="18">
        <v>0</v>
      </c>
      <c r="Q760" s="18">
        <v>2.2814919408631139E-2</v>
      </c>
      <c r="R760" s="18">
        <v>3.7584783187562289E-2</v>
      </c>
      <c r="S760" s="18">
        <v>0</v>
      </c>
      <c r="T760" s="18">
        <v>1.222098402103931E-2</v>
      </c>
      <c r="U760" s="18">
        <v>3.0625695497570039E-2</v>
      </c>
      <c r="V760" s="18">
        <v>4.4473187025516128E-2</v>
      </c>
      <c r="W760" s="18">
        <v>8.6271164097691307E-3</v>
      </c>
      <c r="X760" s="18">
        <v>0</v>
      </c>
      <c r="Y760" s="18">
        <v>0</v>
      </c>
      <c r="AA760" s="18">
        <v>4.2535492761067432E-2</v>
      </c>
      <c r="AB760" s="18">
        <v>8.1429097097357687E-3</v>
      </c>
      <c r="AC760" s="18">
        <v>1.272805344513445E-2</v>
      </c>
      <c r="AD760" s="18">
        <v>0</v>
      </c>
      <c r="AF760" s="18">
        <v>0</v>
      </c>
      <c r="AG760" s="18">
        <v>0</v>
      </c>
      <c r="AH760" s="18">
        <v>0</v>
      </c>
      <c r="AI760" s="18">
        <v>0</v>
      </c>
      <c r="AJ760" s="18">
        <v>0</v>
      </c>
      <c r="AK760" s="18">
        <v>0</v>
      </c>
      <c r="AL760" s="18">
        <v>0</v>
      </c>
      <c r="AM760" s="18">
        <v>0</v>
      </c>
      <c r="AN760" s="18">
        <v>1.9800521149757021E-2</v>
      </c>
      <c r="AO760" s="18">
        <v>1.676625824870236E-2</v>
      </c>
      <c r="AP760" s="18">
        <v>8.4142637590070291E-3</v>
      </c>
      <c r="AQ760" s="18">
        <v>1.620768610304579E-2</v>
      </c>
      <c r="AR760" s="18">
        <v>2.4530656245051422E-2</v>
      </c>
      <c r="AS760" s="18">
        <v>0</v>
      </c>
      <c r="AT760" s="18">
        <v>0</v>
      </c>
      <c r="AU760" s="18">
        <v>0.17840464700062211</v>
      </c>
      <c r="AV760" s="18">
        <v>0</v>
      </c>
      <c r="AX760" s="18">
        <v>1.9986698264506862E-2</v>
      </c>
      <c r="AY760" s="18">
        <v>3.896567803228041E-3</v>
      </c>
      <c r="BA760" s="18">
        <v>2.378699940116235E-2</v>
      </c>
      <c r="BB760" s="18">
        <v>2.5162902583859628E-3</v>
      </c>
      <c r="BD760" s="18">
        <v>1.290099649633957E-2</v>
      </c>
      <c r="BE760" s="18">
        <v>3.852469623426101E-3</v>
      </c>
      <c r="BF760" s="18">
        <v>0</v>
      </c>
      <c r="BG760" s="18">
        <v>1.9284370403941351E-2</v>
      </c>
      <c r="BH760" s="18">
        <v>2.8830628954385259E-2</v>
      </c>
      <c r="BI760" s="18">
        <v>0.14346425055320911</v>
      </c>
      <c r="BJ760" s="18">
        <v>0</v>
      </c>
      <c r="BL760" s="18">
        <v>1.14334746049069E-2</v>
      </c>
      <c r="BM760" s="18">
        <v>2.440213032991204E-2</v>
      </c>
      <c r="BN760" s="18">
        <v>3.1115882714069849E-2</v>
      </c>
      <c r="BO760" s="18">
        <v>1.703111463191562E-2</v>
      </c>
      <c r="BP760" s="18">
        <v>5.55815769378011E-3</v>
      </c>
      <c r="BQ760" s="18">
        <v>0</v>
      </c>
      <c r="BR760" s="18">
        <v>0</v>
      </c>
      <c r="BS760" s="18">
        <v>1.205926480297397E-2</v>
      </c>
      <c r="BU760" s="18">
        <v>2.662078110926239E-2</v>
      </c>
      <c r="BV760" s="18">
        <v>2.794583796575659E-2</v>
      </c>
      <c r="BW760" s="18">
        <v>1.955461760111038E-2</v>
      </c>
      <c r="BX760" s="18">
        <v>1.1044221795269361E-2</v>
      </c>
      <c r="BY760" s="18">
        <v>3.4485905003792039E-3</v>
      </c>
      <c r="BZ760" s="18">
        <v>0</v>
      </c>
      <c r="CA760" s="18">
        <v>2.519319032193474E-2</v>
      </c>
      <c r="CB760" s="18">
        <v>0</v>
      </c>
      <c r="CC760" s="18">
        <v>1.9015153422260071E-2</v>
      </c>
    </row>
    <row r="761" spans="2:81" x14ac:dyDescent="0.35">
      <c r="B761" s="17" t="s">
        <v>71</v>
      </c>
      <c r="C761" s="18">
        <v>8.6963956247773384E-3</v>
      </c>
      <c r="D761" s="18">
        <v>5.1121053655641619E-3</v>
      </c>
      <c r="E761" s="18">
        <v>8.3564449765591454E-3</v>
      </c>
      <c r="F761" s="18">
        <v>0</v>
      </c>
      <c r="G761" s="18">
        <v>0</v>
      </c>
      <c r="H761" s="18">
        <v>1.9732185664772171E-2</v>
      </c>
      <c r="I761" s="18">
        <v>2.389185624630745E-2</v>
      </c>
      <c r="K761" s="18">
        <v>2.3224363465594901E-3</v>
      </c>
      <c r="L761" s="18">
        <v>1.416594793537277E-2</v>
      </c>
      <c r="N761" s="18">
        <v>0</v>
      </c>
      <c r="O761" s="18">
        <v>0</v>
      </c>
      <c r="P761" s="18">
        <v>0</v>
      </c>
      <c r="Q761" s="18">
        <v>0</v>
      </c>
      <c r="R761" s="18">
        <v>2.2063739590802541E-2</v>
      </c>
      <c r="S761" s="18">
        <v>0</v>
      </c>
      <c r="T761" s="18">
        <v>0</v>
      </c>
      <c r="U761" s="18">
        <v>0</v>
      </c>
      <c r="V761" s="18">
        <v>3.4226927728349558E-2</v>
      </c>
      <c r="W761" s="18">
        <v>0</v>
      </c>
      <c r="X761" s="18">
        <v>0</v>
      </c>
      <c r="Y761" s="18">
        <v>1.4028953736744889E-2</v>
      </c>
      <c r="AA761" s="18">
        <v>7.8132266484090464E-3</v>
      </c>
      <c r="AB761" s="18">
        <v>1.0159533266959619E-2</v>
      </c>
      <c r="AC761" s="18">
        <v>8.5202332804603497E-3</v>
      </c>
      <c r="AD761" s="18">
        <v>8.3094534712613195E-3</v>
      </c>
      <c r="AF761" s="18">
        <v>0</v>
      </c>
      <c r="AG761" s="18">
        <v>2.6299766820411481E-2</v>
      </c>
      <c r="AH761" s="18">
        <v>0</v>
      </c>
      <c r="AI761" s="18">
        <v>0</v>
      </c>
      <c r="AJ761" s="18">
        <v>1.0111448190832321E-2</v>
      </c>
      <c r="AK761" s="18">
        <v>0</v>
      </c>
      <c r="AL761" s="18">
        <v>0</v>
      </c>
      <c r="AM761" s="18">
        <v>0</v>
      </c>
      <c r="AN761" s="18">
        <v>0</v>
      </c>
      <c r="AO761" s="18">
        <v>3.7445631531075649E-2</v>
      </c>
      <c r="AP761" s="18">
        <v>9.6829245508313153E-3</v>
      </c>
      <c r="AQ761" s="18">
        <v>2.446106610290022E-2</v>
      </c>
      <c r="AR761" s="18">
        <v>0</v>
      </c>
      <c r="AS761" s="18">
        <v>0</v>
      </c>
      <c r="AT761" s="18">
        <v>2.542180089832086E-2</v>
      </c>
      <c r="AU761" s="18">
        <v>0</v>
      </c>
      <c r="AV761" s="18">
        <v>4.3713894556131012E-2</v>
      </c>
      <c r="AX761" s="18">
        <v>6.9066071038007132E-3</v>
      </c>
      <c r="AY761" s="18">
        <v>1.5616766752299961E-2</v>
      </c>
      <c r="BA761" s="18">
        <v>1.025167940173715E-2</v>
      </c>
      <c r="BB761" s="18">
        <v>5.6988318137504539E-3</v>
      </c>
      <c r="BD761" s="18">
        <v>0</v>
      </c>
      <c r="BE761" s="18">
        <v>4.2072305083092759E-3</v>
      </c>
      <c r="BF761" s="18">
        <v>2.7655957124831348E-2</v>
      </c>
      <c r="BG761" s="18">
        <v>1.3908156078677949E-2</v>
      </c>
      <c r="BH761" s="18">
        <v>5.9891233210474879E-3</v>
      </c>
      <c r="BI761" s="18">
        <v>0</v>
      </c>
      <c r="BJ761" s="18">
        <v>0</v>
      </c>
      <c r="BL761" s="18">
        <v>1.391460650808287E-2</v>
      </c>
      <c r="BM761" s="18">
        <v>9.0022913915787667E-3</v>
      </c>
      <c r="BN761" s="18">
        <v>0</v>
      </c>
      <c r="BO761" s="18">
        <v>1.419620417805178E-2</v>
      </c>
      <c r="BP761" s="18">
        <v>8.8393141835093562E-3</v>
      </c>
      <c r="BQ761" s="18">
        <v>0</v>
      </c>
      <c r="BR761" s="18">
        <v>4.9489905533212628E-2</v>
      </c>
      <c r="BS761" s="18">
        <v>0</v>
      </c>
      <c r="BU761" s="18">
        <v>1.6030878447579871E-2</v>
      </c>
      <c r="BV761" s="18">
        <v>7.8432578434375292E-3</v>
      </c>
      <c r="BW761" s="18">
        <v>0</v>
      </c>
      <c r="BX761" s="18">
        <v>9.2058582765641665E-3</v>
      </c>
      <c r="BY761" s="18">
        <v>9.9949763061748017E-3</v>
      </c>
      <c r="BZ761" s="18">
        <v>0</v>
      </c>
      <c r="CA761" s="18">
        <v>0</v>
      </c>
      <c r="CB761" s="18">
        <v>1.5765634825595169E-2</v>
      </c>
      <c r="CC761" s="18">
        <v>0</v>
      </c>
    </row>
    <row r="762" spans="2:81" x14ac:dyDescent="0.35">
      <c r="B762" s="17" t="s">
        <v>151</v>
      </c>
      <c r="C762" s="18">
        <v>2.8436841889041529E-2</v>
      </c>
      <c r="D762" s="18">
        <v>2.744625230015537E-2</v>
      </c>
      <c r="E762" s="18">
        <v>9.0242204795049803E-3</v>
      </c>
      <c r="F762" s="18">
        <v>3.0341450264997509E-2</v>
      </c>
      <c r="G762" s="18">
        <v>3.7836645578670072E-2</v>
      </c>
      <c r="H762" s="18">
        <v>3.9573827488269403E-2</v>
      </c>
      <c r="I762" s="18">
        <v>3.8207636771476858E-2</v>
      </c>
      <c r="K762" s="18">
        <v>1.4869916233718E-2</v>
      </c>
      <c r="L762" s="18">
        <v>4.0115860304984881E-2</v>
      </c>
      <c r="N762" s="18">
        <v>4.3541289319014319E-2</v>
      </c>
      <c r="O762" s="18">
        <v>0</v>
      </c>
      <c r="P762" s="18">
        <v>0</v>
      </c>
      <c r="Q762" s="18">
        <v>2.168847523503625E-2</v>
      </c>
      <c r="R762" s="18">
        <v>1.157981419612439E-2</v>
      </c>
      <c r="S762" s="18">
        <v>1.0618748628990871E-2</v>
      </c>
      <c r="T762" s="18">
        <v>5.1771855086261573E-2</v>
      </c>
      <c r="U762" s="18">
        <v>3.6577390808035952E-2</v>
      </c>
      <c r="V762" s="18">
        <v>3.3632448635955631E-2</v>
      </c>
      <c r="W762" s="18">
        <v>1.792980564261773E-2</v>
      </c>
      <c r="X762" s="18">
        <v>2.330654187987977E-2</v>
      </c>
      <c r="Y762" s="18">
        <v>5.6667388078283573E-2</v>
      </c>
      <c r="AA762" s="18">
        <v>3.5169398972699349E-2</v>
      </c>
      <c r="AB762" s="18">
        <v>2.6122431497200432E-2</v>
      </c>
      <c r="AC762" s="18">
        <v>1.8197231869403609E-2</v>
      </c>
      <c r="AD762" s="18">
        <v>3.3632576012791432E-2</v>
      </c>
      <c r="AF762" s="18">
        <v>0</v>
      </c>
      <c r="AG762" s="18">
        <v>1.817112073039677E-2</v>
      </c>
      <c r="AH762" s="18">
        <v>4.1099681264820769E-2</v>
      </c>
      <c r="AI762" s="18">
        <v>6.3007779886406975E-2</v>
      </c>
      <c r="AJ762" s="18">
        <v>2.7726833578716699E-2</v>
      </c>
      <c r="AK762" s="18">
        <v>5.1639918178047382E-2</v>
      </c>
      <c r="AL762" s="18">
        <v>9.8246039042240094E-3</v>
      </c>
      <c r="AM762" s="18">
        <v>1.6578587329358348E-2</v>
      </c>
      <c r="AN762" s="18">
        <v>0</v>
      </c>
      <c r="AO762" s="18">
        <v>4.8405062376175492E-2</v>
      </c>
      <c r="AP762" s="18">
        <v>4.3199470907709467E-2</v>
      </c>
      <c r="AQ762" s="18">
        <v>0</v>
      </c>
      <c r="AR762" s="18">
        <v>0</v>
      </c>
      <c r="AS762" s="18">
        <v>0</v>
      </c>
      <c r="AT762" s="18">
        <v>3.1556972114800103E-2</v>
      </c>
      <c r="AU762" s="18">
        <v>0</v>
      </c>
      <c r="AV762" s="18">
        <v>0.14195608832590409</v>
      </c>
      <c r="AX762" s="18">
        <v>2.9933249144008089E-2</v>
      </c>
      <c r="AY762" s="18">
        <v>2.3482565716105991E-2</v>
      </c>
      <c r="BA762" s="18">
        <v>2.524869793864859E-2</v>
      </c>
      <c r="BB762" s="18">
        <v>3.4581485761507699E-2</v>
      </c>
      <c r="BD762" s="18">
        <v>3.9119062528611193E-2</v>
      </c>
      <c r="BE762" s="18">
        <v>3.8496006327950437E-2</v>
      </c>
      <c r="BF762" s="18">
        <v>1.33615863801963E-2</v>
      </c>
      <c r="BG762" s="18">
        <v>2.547160432639101E-2</v>
      </c>
      <c r="BH762" s="18">
        <v>1.5000364538927049E-2</v>
      </c>
      <c r="BI762" s="18">
        <v>0</v>
      </c>
      <c r="BJ762" s="18">
        <v>7.631519219418359E-2</v>
      </c>
      <c r="BL762" s="18">
        <v>2.6616900017475228E-2</v>
      </c>
      <c r="BM762" s="18">
        <v>1.9538183983911932E-2</v>
      </c>
      <c r="BN762" s="18">
        <v>1.309676656152421E-2</v>
      </c>
      <c r="BO762" s="18">
        <v>4.1814910232428851E-2</v>
      </c>
      <c r="BP762" s="18">
        <v>2.880598861099596E-2</v>
      </c>
      <c r="BQ762" s="18">
        <v>5.7281615457265567E-2</v>
      </c>
      <c r="BR762" s="18">
        <v>0.1226820243966491</v>
      </c>
      <c r="BS762" s="18">
        <v>3.5998062114550783E-2</v>
      </c>
      <c r="BU762" s="18">
        <v>3.0665063261664662E-2</v>
      </c>
      <c r="BV762" s="18">
        <v>1.8620495122993661E-2</v>
      </c>
      <c r="BW762" s="18">
        <v>1.66244359134168E-2</v>
      </c>
      <c r="BX762" s="18">
        <v>1.8403470304510099E-2</v>
      </c>
      <c r="BY762" s="18">
        <v>3.7559983017953942E-2</v>
      </c>
      <c r="BZ762" s="18">
        <v>2.8576086020256981E-2</v>
      </c>
      <c r="CA762" s="18">
        <v>1.9226938291801041E-2</v>
      </c>
      <c r="CB762" s="18">
        <v>9.2063818981928142E-2</v>
      </c>
      <c r="CC762" s="18">
        <v>0</v>
      </c>
    </row>
    <row r="764" spans="2:81" ht="58" x14ac:dyDescent="0.35">
      <c r="B764" s="14" t="s">
        <v>229</v>
      </c>
    </row>
    <row r="765" spans="2:81" ht="43.5" x14ac:dyDescent="0.35">
      <c r="B765" s="15" t="s">
        <v>221</v>
      </c>
    </row>
    <row r="766" spans="2:81" x14ac:dyDescent="0.35">
      <c r="B766" s="11" t="s">
        <v>95</v>
      </c>
      <c r="C766" s="16">
        <v>995</v>
      </c>
      <c r="D766" s="16">
        <v>183</v>
      </c>
      <c r="E766" s="16">
        <v>220</v>
      </c>
      <c r="F766" s="16">
        <v>202</v>
      </c>
      <c r="G766" s="16">
        <v>159</v>
      </c>
      <c r="H766" s="16">
        <v>104</v>
      </c>
      <c r="I766" s="16">
        <v>127</v>
      </c>
      <c r="K766" s="16">
        <v>466</v>
      </c>
      <c r="L766" s="16">
        <v>527</v>
      </c>
      <c r="N766" s="16">
        <v>74</v>
      </c>
      <c r="O766" s="16">
        <v>33</v>
      </c>
      <c r="P766" s="16">
        <v>44</v>
      </c>
      <c r="Q766" s="16">
        <v>38</v>
      </c>
      <c r="R766" s="16">
        <v>106</v>
      </c>
      <c r="S766" s="16">
        <v>80</v>
      </c>
      <c r="T766" s="16">
        <v>83</v>
      </c>
      <c r="U766" s="16">
        <v>100</v>
      </c>
      <c r="V766" s="16">
        <v>158</v>
      </c>
      <c r="W766" s="16">
        <v>115</v>
      </c>
      <c r="X766" s="16">
        <v>80</v>
      </c>
      <c r="Y766" s="16">
        <v>84</v>
      </c>
      <c r="AA766" s="16">
        <v>274</v>
      </c>
      <c r="AB766" s="16">
        <v>246</v>
      </c>
      <c r="AC766" s="16">
        <v>244</v>
      </c>
      <c r="AD766" s="16">
        <v>230</v>
      </c>
      <c r="AF766" s="16">
        <v>13</v>
      </c>
      <c r="AG766" s="16">
        <v>45</v>
      </c>
      <c r="AH766" s="16">
        <v>56</v>
      </c>
      <c r="AI766" s="16">
        <v>53</v>
      </c>
      <c r="AJ766" s="16">
        <v>95</v>
      </c>
      <c r="AK766" s="16">
        <v>100</v>
      </c>
      <c r="AL766" s="16">
        <v>102</v>
      </c>
      <c r="AM766" s="16">
        <v>66</v>
      </c>
      <c r="AN766" s="16">
        <v>54</v>
      </c>
      <c r="AO766" s="16">
        <v>65</v>
      </c>
      <c r="AP766" s="16">
        <v>96</v>
      </c>
      <c r="AQ766" s="16">
        <v>52</v>
      </c>
      <c r="AR766" s="16">
        <v>46</v>
      </c>
      <c r="AS766" s="16">
        <v>30</v>
      </c>
      <c r="AT766" s="16">
        <v>32</v>
      </c>
      <c r="AU766" s="16">
        <v>66</v>
      </c>
      <c r="AV766" s="16">
        <v>24</v>
      </c>
      <c r="AX766" s="16">
        <v>771</v>
      </c>
      <c r="AY766" s="16">
        <v>219</v>
      </c>
      <c r="BA766" s="16">
        <v>645</v>
      </c>
      <c r="BB766" s="16">
        <v>350</v>
      </c>
      <c r="BD766" s="16">
        <v>221</v>
      </c>
      <c r="BE766" s="16">
        <v>226</v>
      </c>
      <c r="BF766" s="16">
        <v>127</v>
      </c>
      <c r="BG766" s="16">
        <v>249</v>
      </c>
      <c r="BH766" s="16">
        <v>133</v>
      </c>
      <c r="BI766" s="16">
        <v>28</v>
      </c>
      <c r="BJ766" s="16">
        <v>11</v>
      </c>
      <c r="BL766" s="16">
        <v>161</v>
      </c>
      <c r="BM766" s="16">
        <v>351</v>
      </c>
      <c r="BN766" s="16">
        <v>66</v>
      </c>
      <c r="BO766" s="16">
        <v>70</v>
      </c>
      <c r="BP766" s="16">
        <v>146</v>
      </c>
      <c r="BQ766" s="16">
        <v>18</v>
      </c>
      <c r="BR766" s="16">
        <v>19</v>
      </c>
      <c r="BS766" s="16">
        <v>164</v>
      </c>
      <c r="BU766" s="16">
        <v>139</v>
      </c>
      <c r="BV766" s="16">
        <v>270</v>
      </c>
      <c r="BW766" s="16">
        <v>53</v>
      </c>
      <c r="BX766" s="16">
        <v>108</v>
      </c>
      <c r="BY766" s="16">
        <v>230</v>
      </c>
      <c r="BZ766" s="16">
        <v>35</v>
      </c>
      <c r="CA766" s="16">
        <v>43</v>
      </c>
      <c r="CB766" s="16">
        <v>58</v>
      </c>
      <c r="CC766" s="16">
        <v>59</v>
      </c>
    </row>
    <row r="767" spans="2:81" x14ac:dyDescent="0.35">
      <c r="B767" s="12" t="s">
        <v>96</v>
      </c>
      <c r="C767" s="16">
        <v>977</v>
      </c>
      <c r="D767" s="16">
        <v>151</v>
      </c>
      <c r="E767" s="16">
        <v>221</v>
      </c>
      <c r="F767" s="16">
        <v>200</v>
      </c>
      <c r="G767" s="16">
        <v>139</v>
      </c>
      <c r="H767" s="16">
        <v>117</v>
      </c>
      <c r="I767" s="16">
        <v>149</v>
      </c>
      <c r="K767" s="16">
        <v>449</v>
      </c>
      <c r="L767" s="16">
        <v>526</v>
      </c>
      <c r="N767" s="16">
        <v>70</v>
      </c>
      <c r="O767" s="16">
        <v>27</v>
      </c>
      <c r="P767" s="16">
        <v>40</v>
      </c>
      <c r="Q767" s="16">
        <v>37</v>
      </c>
      <c r="R767" s="16">
        <v>105</v>
      </c>
      <c r="S767" s="16">
        <v>77</v>
      </c>
      <c r="T767" s="16">
        <v>84</v>
      </c>
      <c r="U767" s="16">
        <v>92</v>
      </c>
      <c r="V767" s="16">
        <v>143</v>
      </c>
      <c r="W767" s="16">
        <v>129</v>
      </c>
      <c r="X767" s="16">
        <v>81</v>
      </c>
      <c r="Y767" s="16">
        <v>90</v>
      </c>
      <c r="AA767" s="16">
        <v>262</v>
      </c>
      <c r="AB767" s="16">
        <v>251</v>
      </c>
      <c r="AC767" s="16">
        <v>232</v>
      </c>
      <c r="AD767" s="16">
        <v>232</v>
      </c>
      <c r="AF767" s="16">
        <v>11</v>
      </c>
      <c r="AG767" s="16">
        <v>44</v>
      </c>
      <c r="AH767" s="16">
        <v>55</v>
      </c>
      <c r="AI767" s="16">
        <v>54</v>
      </c>
      <c r="AJ767" s="16">
        <v>92</v>
      </c>
      <c r="AK767" s="16">
        <v>99</v>
      </c>
      <c r="AL767" s="16">
        <v>99</v>
      </c>
      <c r="AM767" s="16">
        <v>67</v>
      </c>
      <c r="AN767" s="16">
        <v>52</v>
      </c>
      <c r="AO767" s="16">
        <v>64</v>
      </c>
      <c r="AP767" s="16">
        <v>95</v>
      </c>
      <c r="AQ767" s="16">
        <v>52</v>
      </c>
      <c r="AR767" s="16">
        <v>46</v>
      </c>
      <c r="AS767" s="16">
        <v>29</v>
      </c>
      <c r="AT767" s="16">
        <v>30</v>
      </c>
      <c r="AU767" s="16">
        <v>63</v>
      </c>
      <c r="AV767" s="16">
        <v>24</v>
      </c>
      <c r="AX767" s="16">
        <v>768</v>
      </c>
      <c r="AY767" s="16">
        <v>205</v>
      </c>
      <c r="BA767" s="16">
        <v>643</v>
      </c>
      <c r="BB767" s="16">
        <v>334</v>
      </c>
      <c r="BD767" s="16">
        <v>225</v>
      </c>
      <c r="BE767" s="16">
        <v>218</v>
      </c>
      <c r="BF767" s="16">
        <v>126</v>
      </c>
      <c r="BG767" s="16">
        <v>240</v>
      </c>
      <c r="BH767" s="16">
        <v>129</v>
      </c>
      <c r="BI767" s="16">
        <v>28</v>
      </c>
      <c r="BJ767" s="16">
        <v>11</v>
      </c>
      <c r="BL767" s="16">
        <v>164</v>
      </c>
      <c r="BM767" s="16">
        <v>344</v>
      </c>
      <c r="BN767" s="16">
        <v>66</v>
      </c>
      <c r="BO767" s="16">
        <v>66</v>
      </c>
      <c r="BP767" s="16">
        <v>143</v>
      </c>
      <c r="BQ767" s="16">
        <v>17</v>
      </c>
      <c r="BR767" s="16">
        <v>19</v>
      </c>
      <c r="BS767" s="16">
        <v>159</v>
      </c>
      <c r="BU767" s="16">
        <v>143</v>
      </c>
      <c r="BV767" s="16">
        <v>261</v>
      </c>
      <c r="BW767" s="16">
        <v>52</v>
      </c>
      <c r="BX767" s="16">
        <v>101</v>
      </c>
      <c r="BY767" s="16">
        <v>231</v>
      </c>
      <c r="BZ767" s="16">
        <v>34</v>
      </c>
      <c r="CA767" s="16">
        <v>43</v>
      </c>
      <c r="CB767" s="16">
        <v>58</v>
      </c>
      <c r="CC767" s="16">
        <v>54</v>
      </c>
    </row>
    <row r="768" spans="2:81" ht="29" x14ac:dyDescent="0.35">
      <c r="B768" s="17" t="s">
        <v>230</v>
      </c>
      <c r="C768" s="18">
        <v>0.42350090150298508</v>
      </c>
      <c r="D768" s="18">
        <v>0.35741155113954021</v>
      </c>
      <c r="E768" s="18">
        <v>0.29281126027292242</v>
      </c>
      <c r="F768" s="18">
        <v>0.37027423738188159</v>
      </c>
      <c r="G768" s="18">
        <v>0.50383914324797485</v>
      </c>
      <c r="H768" s="18">
        <v>0.51657470119091875</v>
      </c>
      <c r="I768" s="18">
        <v>0.60760572836161497</v>
      </c>
      <c r="K768" s="18">
        <v>0.42294385537442852</v>
      </c>
      <c r="L768" s="18">
        <v>0.42358704487930499</v>
      </c>
      <c r="N768" s="18">
        <v>0.42440920791086401</v>
      </c>
      <c r="O768" s="18">
        <v>0.4655681384364494</v>
      </c>
      <c r="P768" s="18">
        <v>0.51544452540104813</v>
      </c>
      <c r="Q768" s="18">
        <v>0.41716209924861092</v>
      </c>
      <c r="R768" s="18">
        <v>0.38746945344797279</v>
      </c>
      <c r="S768" s="18">
        <v>0.44945895009967829</v>
      </c>
      <c r="T768" s="18">
        <v>0.50414103395388354</v>
      </c>
      <c r="U768" s="18">
        <v>0.40171966519123459</v>
      </c>
      <c r="V768" s="18">
        <v>0.2929850245437674</v>
      </c>
      <c r="W768" s="18">
        <v>0.50892532290580728</v>
      </c>
      <c r="X768" s="18">
        <v>0.44963946273555011</v>
      </c>
      <c r="Y768" s="18">
        <v>0.40017550493188342</v>
      </c>
      <c r="AA768" s="18">
        <v>0.42457612839172593</v>
      </c>
      <c r="AB768" s="18">
        <v>0.43768983663011263</v>
      </c>
      <c r="AC768" s="18">
        <v>0.40855641469230702</v>
      </c>
      <c r="AD768" s="18">
        <v>0.42287188355259142</v>
      </c>
      <c r="AF768" s="18">
        <v>0.40152451888188079</v>
      </c>
      <c r="AG768" s="18">
        <v>0.32444851464511099</v>
      </c>
      <c r="AH768" s="18">
        <v>0.38347709089720222</v>
      </c>
      <c r="AI768" s="18">
        <v>0.32933683693463972</v>
      </c>
      <c r="AJ768" s="18">
        <v>0.43195420152518132</v>
      </c>
      <c r="AK768" s="18">
        <v>0.49156264918947212</v>
      </c>
      <c r="AL768" s="18">
        <v>0.41853963574216718</v>
      </c>
      <c r="AM768" s="18">
        <v>0.43706422984796539</v>
      </c>
      <c r="AN768" s="18">
        <v>0.38836813665638059</v>
      </c>
      <c r="AO768" s="18">
        <v>0.50344491562436944</v>
      </c>
      <c r="AP768" s="18">
        <v>0.50073776221978494</v>
      </c>
      <c r="AQ768" s="18">
        <v>0.50461045030497775</v>
      </c>
      <c r="AR768" s="18">
        <v>0.40745804544895758</v>
      </c>
      <c r="AS768" s="18">
        <v>0.31151418403724312</v>
      </c>
      <c r="AT768" s="18">
        <v>0.41593195109015257</v>
      </c>
      <c r="AU768" s="18">
        <v>0.27372503052530323</v>
      </c>
      <c r="AV768" s="18">
        <v>0.54177833557695976</v>
      </c>
      <c r="AX768" s="18">
        <v>0.4624030223315842</v>
      </c>
      <c r="AY768" s="18">
        <v>0.28318575206275148</v>
      </c>
      <c r="BA768" s="18">
        <v>0.43588411140445682</v>
      </c>
      <c r="BB768" s="18">
        <v>0.39963422044137148</v>
      </c>
      <c r="BD768" s="18">
        <v>0.53177749571790112</v>
      </c>
      <c r="BE768" s="18">
        <v>0.46545783818127212</v>
      </c>
      <c r="BF768" s="18">
        <v>0.40704311451640501</v>
      </c>
      <c r="BG768" s="18">
        <v>0.36641058969831591</v>
      </c>
      <c r="BH768" s="18">
        <v>0.33320440160131592</v>
      </c>
      <c r="BI768" s="18">
        <v>0.2992028890272378</v>
      </c>
      <c r="BJ768" s="18">
        <v>0.18717336046217459</v>
      </c>
      <c r="BL768" s="18">
        <v>0.44947418419586849</v>
      </c>
      <c r="BM768" s="18">
        <v>0.3934467991811067</v>
      </c>
      <c r="BN768" s="18">
        <v>0.43258448386123588</v>
      </c>
      <c r="BO768" s="18">
        <v>0.37426828444590249</v>
      </c>
      <c r="BP768" s="18">
        <v>0.39118728006980891</v>
      </c>
      <c r="BQ768" s="18">
        <v>0.33388995982807129</v>
      </c>
      <c r="BR768" s="18">
        <v>0.28148085878252233</v>
      </c>
      <c r="BS768" s="18">
        <v>0.53322864969718309</v>
      </c>
      <c r="BU768" s="18">
        <v>0.50469612897844363</v>
      </c>
      <c r="BV768" s="18">
        <v>0.35905410523237602</v>
      </c>
      <c r="BW768" s="18">
        <v>0.50331244519256002</v>
      </c>
      <c r="BX768" s="18">
        <v>0.32683646343886491</v>
      </c>
      <c r="BY768" s="18">
        <v>0.42983679630084631</v>
      </c>
      <c r="BZ768" s="18">
        <v>0.24631264233423761</v>
      </c>
      <c r="CA768" s="18">
        <v>0.628156519131293</v>
      </c>
      <c r="CB768" s="18">
        <v>0.54414866245373117</v>
      </c>
      <c r="CC768" s="18">
        <v>0.41650353166752052</v>
      </c>
    </row>
    <row r="769" spans="2:81" ht="29" x14ac:dyDescent="0.35">
      <c r="B769" s="17" t="s">
        <v>231</v>
      </c>
      <c r="C769" s="18">
        <v>0.31565184445434857</v>
      </c>
      <c r="D769" s="18">
        <v>0.26162311332476029</v>
      </c>
      <c r="E769" s="18">
        <v>0.33550131650340059</v>
      </c>
      <c r="F769" s="18">
        <v>0.34009733473996712</v>
      </c>
      <c r="G769" s="18">
        <v>0.35685171933890941</v>
      </c>
      <c r="H769" s="18">
        <v>0.33006709902188952</v>
      </c>
      <c r="I769" s="18">
        <v>0.25847278686529401</v>
      </c>
      <c r="K769" s="18">
        <v>0.29064695700674081</v>
      </c>
      <c r="L769" s="18">
        <v>0.33639489880870038</v>
      </c>
      <c r="N769" s="18">
        <v>0.29601320570138262</v>
      </c>
      <c r="O769" s="18">
        <v>0.44971917293400759</v>
      </c>
      <c r="P769" s="18">
        <v>0.27152080810059881</v>
      </c>
      <c r="Q769" s="18">
        <v>0.25057403715617771</v>
      </c>
      <c r="R769" s="18">
        <v>0.29324287138473432</v>
      </c>
      <c r="S769" s="18">
        <v>0.32531222502559859</v>
      </c>
      <c r="T769" s="18">
        <v>0.23586896136728749</v>
      </c>
      <c r="U769" s="18">
        <v>0.31286584210828189</v>
      </c>
      <c r="V769" s="18">
        <v>0.31241831102902412</v>
      </c>
      <c r="W769" s="18">
        <v>0.33155614315705589</v>
      </c>
      <c r="X769" s="18">
        <v>0.37967435878669531</v>
      </c>
      <c r="Y769" s="18">
        <v>0.35667994437902578</v>
      </c>
      <c r="AA769" s="18">
        <v>0.32731238278512931</v>
      </c>
      <c r="AB769" s="18">
        <v>0.34527673767780842</v>
      </c>
      <c r="AC769" s="18">
        <v>0.32034600115811612</v>
      </c>
      <c r="AD769" s="18">
        <v>0.26416888361240232</v>
      </c>
      <c r="AF769" s="18">
        <v>0.29524540050102382</v>
      </c>
      <c r="AG769" s="18">
        <v>0.2413495775448633</v>
      </c>
      <c r="AH769" s="18">
        <v>0.29194479769642068</v>
      </c>
      <c r="AI769" s="18">
        <v>0.32623307641639909</v>
      </c>
      <c r="AJ769" s="18">
        <v>0.28858788959268339</v>
      </c>
      <c r="AK769" s="18">
        <v>0.27381252122235489</v>
      </c>
      <c r="AL769" s="18">
        <v>0.37238968522706378</v>
      </c>
      <c r="AM769" s="18">
        <v>0.41811359508732537</v>
      </c>
      <c r="AN769" s="18">
        <v>0.29320053101999061</v>
      </c>
      <c r="AO769" s="18">
        <v>0.18728281835016619</v>
      </c>
      <c r="AP769" s="18">
        <v>0.28194086240361271</v>
      </c>
      <c r="AQ769" s="18">
        <v>0.37053792285825599</v>
      </c>
      <c r="AR769" s="18">
        <v>0.29616657634845922</v>
      </c>
      <c r="AS769" s="18">
        <v>0.44412132460094322</v>
      </c>
      <c r="AT769" s="18">
        <v>0.4396313560001176</v>
      </c>
      <c r="AU769" s="18">
        <v>0.33480656173020051</v>
      </c>
      <c r="AV769" s="18">
        <v>0.3323870317722431</v>
      </c>
      <c r="AX769" s="18">
        <v>0.31061105945922862</v>
      </c>
      <c r="AY769" s="18">
        <v>0.33183113993052388</v>
      </c>
      <c r="BA769" s="18">
        <v>0.31989898969458891</v>
      </c>
      <c r="BB769" s="18">
        <v>0.30746614287312002</v>
      </c>
      <c r="BD769" s="18">
        <v>0.2443564210281228</v>
      </c>
      <c r="BE769" s="18">
        <v>0.3030136645128545</v>
      </c>
      <c r="BF769" s="18">
        <v>0.36975015468691558</v>
      </c>
      <c r="BG769" s="18">
        <v>0.32874075575273592</v>
      </c>
      <c r="BH769" s="18">
        <v>0.41050319566239801</v>
      </c>
      <c r="BI769" s="18">
        <v>0.21715945732034081</v>
      </c>
      <c r="BJ769" s="18">
        <v>0.26817845403062462</v>
      </c>
      <c r="BL769" s="18">
        <v>0.33635664962571299</v>
      </c>
      <c r="BM769" s="18">
        <v>0.3363276274751853</v>
      </c>
      <c r="BN769" s="18">
        <v>0.29068824103845708</v>
      </c>
      <c r="BO769" s="18">
        <v>0.28751993117582159</v>
      </c>
      <c r="BP769" s="18">
        <v>0.3059469500569455</v>
      </c>
      <c r="BQ769" s="18">
        <v>0.34813382291263723</v>
      </c>
      <c r="BR769" s="18">
        <v>0.35505648707985021</v>
      </c>
      <c r="BS769" s="18">
        <v>0.27230359305741952</v>
      </c>
      <c r="BU769" s="18">
        <v>0.31797201248755369</v>
      </c>
      <c r="BV769" s="18">
        <v>0.32576219795165151</v>
      </c>
      <c r="BW769" s="18">
        <v>0.36295878932521047</v>
      </c>
      <c r="BX769" s="18">
        <v>0.36910459866252859</v>
      </c>
      <c r="BY769" s="18">
        <v>0.31897044918899659</v>
      </c>
      <c r="BZ769" s="18">
        <v>0.29093652555280092</v>
      </c>
      <c r="CA769" s="18">
        <v>0.16775547580205519</v>
      </c>
      <c r="CB769" s="18">
        <v>0.32015791204884259</v>
      </c>
      <c r="CC769" s="18">
        <v>0.22894656683475281</v>
      </c>
    </row>
    <row r="770" spans="2:81" ht="29" x14ac:dyDescent="0.35">
      <c r="B770" s="17" t="s">
        <v>232</v>
      </c>
      <c r="C770" s="18">
        <v>0.145138445948752</v>
      </c>
      <c r="D770" s="18">
        <v>0.19429210953566201</v>
      </c>
      <c r="E770" s="18">
        <v>0.24489037408616821</v>
      </c>
      <c r="F770" s="18">
        <v>0.13002022305920641</v>
      </c>
      <c r="G770" s="18">
        <v>8.859643557960406E-2</v>
      </c>
      <c r="H770" s="18">
        <v>5.793632705648611E-2</v>
      </c>
      <c r="I770" s="18">
        <v>8.8698507141188807E-2</v>
      </c>
      <c r="K770" s="18">
        <v>0.15881457926144241</v>
      </c>
      <c r="L770" s="18">
        <v>0.13401528297159551</v>
      </c>
      <c r="N770" s="18">
        <v>0.17407704376504551</v>
      </c>
      <c r="O770" s="18">
        <v>5.370653498235553E-2</v>
      </c>
      <c r="P770" s="18">
        <v>0.14060776570288039</v>
      </c>
      <c r="Q770" s="18">
        <v>0.15669269228617769</v>
      </c>
      <c r="R770" s="18">
        <v>0.13844859492383621</v>
      </c>
      <c r="S770" s="18">
        <v>0.13370626422393689</v>
      </c>
      <c r="T770" s="18">
        <v>0.122927482396351</v>
      </c>
      <c r="U770" s="18">
        <v>0.15362298110227651</v>
      </c>
      <c r="V770" s="18">
        <v>0.2448912312373798</v>
      </c>
      <c r="W770" s="18">
        <v>8.8240133925385641E-2</v>
      </c>
      <c r="X770" s="18">
        <v>9.7125293225376386E-2</v>
      </c>
      <c r="Y770" s="18">
        <v>0.14335583223814721</v>
      </c>
      <c r="AA770" s="18">
        <v>0.14386543834941101</v>
      </c>
      <c r="AB770" s="18">
        <v>0.1379748862757342</v>
      </c>
      <c r="AC770" s="18">
        <v>0.13866086564027569</v>
      </c>
      <c r="AD770" s="18">
        <v>0.16113407326817639</v>
      </c>
      <c r="AF770" s="18">
        <v>0.13969284219029099</v>
      </c>
      <c r="AG770" s="18">
        <v>0.1832565011007031</v>
      </c>
      <c r="AH770" s="18">
        <v>0.1644053628660487</v>
      </c>
      <c r="AI770" s="18">
        <v>0.21594314357717989</v>
      </c>
      <c r="AJ770" s="18">
        <v>0.1712055655306074</v>
      </c>
      <c r="AK770" s="18">
        <v>0.13538275730088789</v>
      </c>
      <c r="AL770" s="18">
        <v>0.10581484081604089</v>
      </c>
      <c r="AM770" s="18">
        <v>4.3172236124380377E-2</v>
      </c>
      <c r="AN770" s="18">
        <v>0.16871728029332619</v>
      </c>
      <c r="AO770" s="18">
        <v>0.174851808048827</v>
      </c>
      <c r="AP770" s="18">
        <v>0.15339674280406951</v>
      </c>
      <c r="AQ770" s="18">
        <v>5.2344167796163889E-2</v>
      </c>
      <c r="AR770" s="18">
        <v>0.18333983239158541</v>
      </c>
      <c r="AS770" s="18">
        <v>0.1759302801952308</v>
      </c>
      <c r="AT770" s="18">
        <v>6.3449014257709851E-2</v>
      </c>
      <c r="AU770" s="18">
        <v>0.25449112368189358</v>
      </c>
      <c r="AV770" s="18">
        <v>0</v>
      </c>
      <c r="AX770" s="18">
        <v>0.1210181632257039</v>
      </c>
      <c r="AY770" s="18">
        <v>0.23905238751426761</v>
      </c>
      <c r="BA770" s="18">
        <v>0.11753633949744589</v>
      </c>
      <c r="BB770" s="18">
        <v>0.19833714616812989</v>
      </c>
      <c r="BD770" s="18">
        <v>0.11274228978592681</v>
      </c>
      <c r="BE770" s="18">
        <v>0.12947321567137071</v>
      </c>
      <c r="BF770" s="18">
        <v>9.0171552987345652E-2</v>
      </c>
      <c r="BG770" s="18">
        <v>0.20128754063115059</v>
      </c>
      <c r="BH770" s="18">
        <v>0.1221094326844146</v>
      </c>
      <c r="BI770" s="18">
        <v>0.30731536047057773</v>
      </c>
      <c r="BJ770" s="18">
        <v>0.37160913643156479</v>
      </c>
      <c r="BL770" s="18">
        <v>0.11178173942722359</v>
      </c>
      <c r="BM770" s="18">
        <v>0.1671943434716785</v>
      </c>
      <c r="BN770" s="18">
        <v>0.1448389740621259</v>
      </c>
      <c r="BO770" s="18">
        <v>0.15586292837259219</v>
      </c>
      <c r="BP770" s="18">
        <v>0.1829064076646188</v>
      </c>
      <c r="BQ770" s="18">
        <v>0.20883099344607961</v>
      </c>
      <c r="BR770" s="18">
        <v>4.9519494101760993E-2</v>
      </c>
      <c r="BS770" s="18">
        <v>9.80683361671945E-2</v>
      </c>
      <c r="BU770" s="18">
        <v>9.8605142724469588E-2</v>
      </c>
      <c r="BV770" s="18">
        <v>0.2195602588555762</v>
      </c>
      <c r="BW770" s="18">
        <v>3.026957234984242E-2</v>
      </c>
      <c r="BX770" s="18">
        <v>0.12569223862603901</v>
      </c>
      <c r="BY770" s="18">
        <v>0.15081973724606301</v>
      </c>
      <c r="BZ770" s="18">
        <v>0.25578000519238447</v>
      </c>
      <c r="CA770" s="18">
        <v>6.0199711629338307E-2</v>
      </c>
      <c r="CB770" s="18">
        <v>3.6171680162166042E-2</v>
      </c>
      <c r="CC770" s="18">
        <v>0.14618826500689769</v>
      </c>
    </row>
    <row r="771" spans="2:81" ht="29" x14ac:dyDescent="0.35">
      <c r="B771" s="17" t="s">
        <v>233</v>
      </c>
      <c r="C771" s="18">
        <v>8.6286035809120504E-2</v>
      </c>
      <c r="D771" s="18">
        <v>0.14253687118007949</v>
      </c>
      <c r="E771" s="18">
        <v>9.9509915634324791E-2</v>
      </c>
      <c r="F771" s="18">
        <v>0.1182148548364636</v>
      </c>
      <c r="G771" s="18">
        <v>4.4849640443992943E-2</v>
      </c>
      <c r="H771" s="18">
        <v>7.5550760138556244E-2</v>
      </c>
      <c r="I771" s="18">
        <v>1.409100019163647E-2</v>
      </c>
      <c r="K771" s="18">
        <v>0.1039053296749633</v>
      </c>
      <c r="L771" s="18">
        <v>7.1579273446845629E-2</v>
      </c>
      <c r="N771" s="18">
        <v>4.8646731440878672E-2</v>
      </c>
      <c r="O771" s="18">
        <v>3.100615364718734E-2</v>
      </c>
      <c r="P771" s="18">
        <v>4.6555481152537923E-2</v>
      </c>
      <c r="Q771" s="18">
        <v>0.12752669198618599</v>
      </c>
      <c r="R771" s="18">
        <v>0.13754033577607669</v>
      </c>
      <c r="S771" s="18">
        <v>8.0903812021795307E-2</v>
      </c>
      <c r="T771" s="18">
        <v>0.1044305166826925</v>
      </c>
      <c r="U771" s="18">
        <v>8.2652594273398799E-2</v>
      </c>
      <c r="V771" s="18">
        <v>0.136783549633817</v>
      </c>
      <c r="W771" s="18">
        <v>5.4678465911444533E-2</v>
      </c>
      <c r="X771" s="18">
        <v>4.779596253624141E-2</v>
      </c>
      <c r="Y771" s="18">
        <v>6.4230584854729336E-2</v>
      </c>
      <c r="AA771" s="18">
        <v>8.4860043484403583E-2</v>
      </c>
      <c r="AB771" s="18">
        <v>6.2229048920110587E-2</v>
      </c>
      <c r="AC771" s="18">
        <v>0.1099843578276427</v>
      </c>
      <c r="AD771" s="18">
        <v>9.0405988160546347E-2</v>
      </c>
      <c r="AF771" s="18">
        <v>0.16353723842680451</v>
      </c>
      <c r="AG771" s="18">
        <v>0.1710232875006413</v>
      </c>
      <c r="AH771" s="18">
        <v>0.14175935254827951</v>
      </c>
      <c r="AI771" s="18">
        <v>9.0751508064884703E-2</v>
      </c>
      <c r="AJ771" s="18">
        <v>7.9467500568088573E-2</v>
      </c>
      <c r="AK771" s="18">
        <v>7.0025632584401351E-2</v>
      </c>
      <c r="AL771" s="18">
        <v>8.267260726732846E-2</v>
      </c>
      <c r="AM771" s="18">
        <v>8.5071351610970403E-2</v>
      </c>
      <c r="AN771" s="18">
        <v>0.1083160941389433</v>
      </c>
      <c r="AO771" s="18">
        <v>9.962626847561451E-2</v>
      </c>
      <c r="AP771" s="18">
        <v>2.9476976331844471E-2</v>
      </c>
      <c r="AQ771" s="18">
        <v>3.6481890353872143E-2</v>
      </c>
      <c r="AR771" s="18">
        <v>9.1232882173139893E-2</v>
      </c>
      <c r="AS771" s="18">
        <v>3.4909271121618457E-2</v>
      </c>
      <c r="AT771" s="18">
        <v>8.0987678652019945E-2</v>
      </c>
      <c r="AU771" s="18">
        <v>0.119302816496226</v>
      </c>
      <c r="AV771" s="18">
        <v>8.9697342745331837E-2</v>
      </c>
      <c r="AX771" s="18">
        <v>7.3663448425446393E-2</v>
      </c>
      <c r="AY771" s="18">
        <v>0.13151585714916331</v>
      </c>
      <c r="BA771" s="18">
        <v>9.375148904595007E-2</v>
      </c>
      <c r="BB771" s="18">
        <v>7.1897553921025786E-2</v>
      </c>
      <c r="BD771" s="18">
        <v>6.3645915018857635E-2</v>
      </c>
      <c r="BE771" s="18">
        <v>7.9114146839754151E-2</v>
      </c>
      <c r="BF771" s="18">
        <v>8.508478448368316E-2</v>
      </c>
      <c r="BG771" s="18">
        <v>9.1294839419854626E-2</v>
      </c>
      <c r="BH771" s="18">
        <v>0.11027346676997531</v>
      </c>
      <c r="BI771" s="18">
        <v>0.1763222931818437</v>
      </c>
      <c r="BJ771" s="18">
        <v>8.4560222036671961E-2</v>
      </c>
      <c r="BL771" s="18">
        <v>8.3448269968591018E-2</v>
      </c>
      <c r="BM771" s="18">
        <v>7.9425191334255282E-2</v>
      </c>
      <c r="BN771" s="18">
        <v>0.13188830103818111</v>
      </c>
      <c r="BO771" s="18">
        <v>0.1411013294388245</v>
      </c>
      <c r="BP771" s="18">
        <v>7.0956739126081567E-2</v>
      </c>
      <c r="BQ771" s="18">
        <v>4.9452118098405759E-2</v>
      </c>
      <c r="BR771" s="18">
        <v>0.1415073680478649</v>
      </c>
      <c r="BS771" s="18">
        <v>7.3808610622220175E-2</v>
      </c>
      <c r="BU771" s="18">
        <v>6.5068606672210441E-2</v>
      </c>
      <c r="BV771" s="18">
        <v>7.213096671769588E-2</v>
      </c>
      <c r="BW771" s="18">
        <v>0.10345919313238711</v>
      </c>
      <c r="BX771" s="18">
        <v>0.15322068315757151</v>
      </c>
      <c r="BY771" s="18">
        <v>6.1065558413162357E-2</v>
      </c>
      <c r="BZ771" s="18">
        <v>8.286023904243528E-2</v>
      </c>
      <c r="CA771" s="18">
        <v>7.4663627701084173E-2</v>
      </c>
      <c r="CB771" s="18">
        <v>8.5522287725736404E-2</v>
      </c>
      <c r="CC771" s="18">
        <v>0.1883178690080346</v>
      </c>
    </row>
    <row r="772" spans="2:81" x14ac:dyDescent="0.35">
      <c r="B772" s="17" t="s">
        <v>151</v>
      </c>
      <c r="C772" s="18">
        <v>2.942277228479389E-2</v>
      </c>
      <c r="D772" s="18">
        <v>4.4136354819957868E-2</v>
      </c>
      <c r="E772" s="18">
        <v>2.7287133503183771E-2</v>
      </c>
      <c r="F772" s="18">
        <v>4.1393349982481308E-2</v>
      </c>
      <c r="G772" s="18">
        <v>5.863061389518788E-3</v>
      </c>
      <c r="H772" s="18">
        <v>1.9871112592149551E-2</v>
      </c>
      <c r="I772" s="18">
        <v>3.1131977440266009E-2</v>
      </c>
      <c r="K772" s="18">
        <v>2.3689278682425059E-2</v>
      </c>
      <c r="L772" s="18">
        <v>3.4423499893553533E-2</v>
      </c>
      <c r="N772" s="18">
        <v>5.6853811181829243E-2</v>
      </c>
      <c r="O772" s="18">
        <v>0</v>
      </c>
      <c r="P772" s="18">
        <v>2.587141964293499E-2</v>
      </c>
      <c r="Q772" s="18">
        <v>4.8044479322847611E-2</v>
      </c>
      <c r="R772" s="18">
        <v>4.3298744467380107E-2</v>
      </c>
      <c r="S772" s="18">
        <v>1.0618748628990871E-2</v>
      </c>
      <c r="T772" s="18">
        <v>3.2632005599785331E-2</v>
      </c>
      <c r="U772" s="18">
        <v>4.9138917324808018E-2</v>
      </c>
      <c r="V772" s="18">
        <v>1.2921883556011661E-2</v>
      </c>
      <c r="W772" s="18">
        <v>1.6599934100306881E-2</v>
      </c>
      <c r="X772" s="18">
        <v>2.576492271613693E-2</v>
      </c>
      <c r="Y772" s="18">
        <v>3.5558133596214077E-2</v>
      </c>
      <c r="AA772" s="18">
        <v>1.938600698933006E-2</v>
      </c>
      <c r="AB772" s="18">
        <v>1.682949049623424E-2</v>
      </c>
      <c r="AC772" s="18">
        <v>2.2452360681658609E-2</v>
      </c>
      <c r="AD772" s="18">
        <v>6.141917140628364E-2</v>
      </c>
      <c r="AF772" s="18">
        <v>0</v>
      </c>
      <c r="AG772" s="18">
        <v>7.9922119208681364E-2</v>
      </c>
      <c r="AH772" s="18">
        <v>1.8413395992048932E-2</v>
      </c>
      <c r="AI772" s="18">
        <v>3.7735435006896592E-2</v>
      </c>
      <c r="AJ772" s="18">
        <v>2.8784842783439211E-2</v>
      </c>
      <c r="AK772" s="18">
        <v>2.9216439702883519E-2</v>
      </c>
      <c r="AL772" s="18">
        <v>2.0583230947399511E-2</v>
      </c>
      <c r="AM772" s="18">
        <v>1.6578587329358348E-2</v>
      </c>
      <c r="AN772" s="18">
        <v>4.1397957891359409E-2</v>
      </c>
      <c r="AO772" s="18">
        <v>3.4794189501022907E-2</v>
      </c>
      <c r="AP772" s="18">
        <v>3.444765624068824E-2</v>
      </c>
      <c r="AQ772" s="18">
        <v>3.6025568686730368E-2</v>
      </c>
      <c r="AR772" s="18">
        <v>2.1802663637857989E-2</v>
      </c>
      <c r="AS772" s="18">
        <v>3.3524940044964327E-2</v>
      </c>
      <c r="AT772" s="18">
        <v>0</v>
      </c>
      <c r="AU772" s="18">
        <v>1.767446756637675E-2</v>
      </c>
      <c r="AV772" s="18">
        <v>3.613728990546549E-2</v>
      </c>
      <c r="AX772" s="18">
        <v>3.2304306558037003E-2</v>
      </c>
      <c r="AY772" s="18">
        <v>1.441486334329372E-2</v>
      </c>
      <c r="BA772" s="18">
        <v>3.2929070357558522E-2</v>
      </c>
      <c r="BB772" s="18">
        <v>2.2664936596352759E-2</v>
      </c>
      <c r="BD772" s="18">
        <v>4.7477878449191643E-2</v>
      </c>
      <c r="BE772" s="18">
        <v>2.2941134794748689E-2</v>
      </c>
      <c r="BF772" s="18">
        <v>4.79503933256505E-2</v>
      </c>
      <c r="BG772" s="18">
        <v>1.226627449794312E-2</v>
      </c>
      <c r="BH772" s="18">
        <v>2.3909503281896231E-2</v>
      </c>
      <c r="BI772" s="18">
        <v>0</v>
      </c>
      <c r="BJ772" s="18">
        <v>8.847882703896387E-2</v>
      </c>
      <c r="BL772" s="18">
        <v>1.8939156782603949E-2</v>
      </c>
      <c r="BM772" s="18">
        <v>2.3606038537774099E-2</v>
      </c>
      <c r="BN772" s="18">
        <v>0</v>
      </c>
      <c r="BO772" s="18">
        <v>4.1247526566859358E-2</v>
      </c>
      <c r="BP772" s="18">
        <v>4.900262308254541E-2</v>
      </c>
      <c r="BQ772" s="18">
        <v>5.9693105714806002E-2</v>
      </c>
      <c r="BR772" s="18">
        <v>0.1724357919880018</v>
      </c>
      <c r="BS772" s="18">
        <v>2.2590810455982879E-2</v>
      </c>
      <c r="BU772" s="18">
        <v>1.365810913732284E-2</v>
      </c>
      <c r="BV772" s="18">
        <v>2.3492471242700749E-2</v>
      </c>
      <c r="BW772" s="18">
        <v>0</v>
      </c>
      <c r="BX772" s="18">
        <v>2.5146016114996061E-2</v>
      </c>
      <c r="BY772" s="18">
        <v>3.9307458850931773E-2</v>
      </c>
      <c r="BZ772" s="18">
        <v>0.124110587878142</v>
      </c>
      <c r="CA772" s="18">
        <v>6.9224665736229415E-2</v>
      </c>
      <c r="CB772" s="18">
        <v>1.399945760952373E-2</v>
      </c>
      <c r="CC772" s="18">
        <v>2.0043767482794281E-2</v>
      </c>
    </row>
    <row r="774" spans="2:81" ht="58" x14ac:dyDescent="0.35">
      <c r="B774" s="14" t="s">
        <v>234</v>
      </c>
    </row>
    <row r="775" spans="2:81" ht="43.5" x14ac:dyDescent="0.35">
      <c r="B775" s="15" t="s">
        <v>221</v>
      </c>
    </row>
    <row r="776" spans="2:81" x14ac:dyDescent="0.35">
      <c r="B776" s="11" t="s">
        <v>95</v>
      </c>
      <c r="C776" s="16">
        <v>995</v>
      </c>
      <c r="D776" s="16">
        <v>183</v>
      </c>
      <c r="E776" s="16">
        <v>220</v>
      </c>
      <c r="F776" s="16">
        <v>202</v>
      </c>
      <c r="G776" s="16">
        <v>159</v>
      </c>
      <c r="H776" s="16">
        <v>104</v>
      </c>
      <c r="I776" s="16">
        <v>127</v>
      </c>
      <c r="K776" s="16">
        <v>466</v>
      </c>
      <c r="L776" s="16">
        <v>527</v>
      </c>
      <c r="N776" s="16">
        <v>74</v>
      </c>
      <c r="O776" s="16">
        <v>33</v>
      </c>
      <c r="P776" s="16">
        <v>44</v>
      </c>
      <c r="Q776" s="16">
        <v>38</v>
      </c>
      <c r="R776" s="16">
        <v>106</v>
      </c>
      <c r="S776" s="16">
        <v>80</v>
      </c>
      <c r="T776" s="16">
        <v>83</v>
      </c>
      <c r="U776" s="16">
        <v>100</v>
      </c>
      <c r="V776" s="16">
        <v>158</v>
      </c>
      <c r="W776" s="16">
        <v>115</v>
      </c>
      <c r="X776" s="16">
        <v>80</v>
      </c>
      <c r="Y776" s="16">
        <v>84</v>
      </c>
      <c r="AA776" s="16">
        <v>274</v>
      </c>
      <c r="AB776" s="16">
        <v>246</v>
      </c>
      <c r="AC776" s="16">
        <v>244</v>
      </c>
      <c r="AD776" s="16">
        <v>230</v>
      </c>
      <c r="AF776" s="16">
        <v>13</v>
      </c>
      <c r="AG776" s="16">
        <v>45</v>
      </c>
      <c r="AH776" s="16">
        <v>56</v>
      </c>
      <c r="AI776" s="16">
        <v>53</v>
      </c>
      <c r="AJ776" s="16">
        <v>95</v>
      </c>
      <c r="AK776" s="16">
        <v>100</v>
      </c>
      <c r="AL776" s="16">
        <v>102</v>
      </c>
      <c r="AM776" s="16">
        <v>66</v>
      </c>
      <c r="AN776" s="16">
        <v>54</v>
      </c>
      <c r="AO776" s="16">
        <v>65</v>
      </c>
      <c r="AP776" s="16">
        <v>96</v>
      </c>
      <c r="AQ776" s="16">
        <v>52</v>
      </c>
      <c r="AR776" s="16">
        <v>46</v>
      </c>
      <c r="AS776" s="16">
        <v>30</v>
      </c>
      <c r="AT776" s="16">
        <v>32</v>
      </c>
      <c r="AU776" s="16">
        <v>66</v>
      </c>
      <c r="AV776" s="16">
        <v>24</v>
      </c>
      <c r="AX776" s="16">
        <v>771</v>
      </c>
      <c r="AY776" s="16">
        <v>219</v>
      </c>
      <c r="BA776" s="16">
        <v>645</v>
      </c>
      <c r="BB776" s="16">
        <v>350</v>
      </c>
      <c r="BD776" s="16">
        <v>221</v>
      </c>
      <c r="BE776" s="16">
        <v>226</v>
      </c>
      <c r="BF776" s="16">
        <v>127</v>
      </c>
      <c r="BG776" s="16">
        <v>249</v>
      </c>
      <c r="BH776" s="16">
        <v>133</v>
      </c>
      <c r="BI776" s="16">
        <v>28</v>
      </c>
      <c r="BJ776" s="16">
        <v>11</v>
      </c>
      <c r="BL776" s="16">
        <v>161</v>
      </c>
      <c r="BM776" s="16">
        <v>351</v>
      </c>
      <c r="BN776" s="16">
        <v>66</v>
      </c>
      <c r="BO776" s="16">
        <v>70</v>
      </c>
      <c r="BP776" s="16">
        <v>146</v>
      </c>
      <c r="BQ776" s="16">
        <v>18</v>
      </c>
      <c r="BR776" s="16">
        <v>19</v>
      </c>
      <c r="BS776" s="16">
        <v>164</v>
      </c>
      <c r="BU776" s="16">
        <v>139</v>
      </c>
      <c r="BV776" s="16">
        <v>270</v>
      </c>
      <c r="BW776" s="16">
        <v>53</v>
      </c>
      <c r="BX776" s="16">
        <v>108</v>
      </c>
      <c r="BY776" s="16">
        <v>230</v>
      </c>
      <c r="BZ776" s="16">
        <v>35</v>
      </c>
      <c r="CA776" s="16">
        <v>43</v>
      </c>
      <c r="CB776" s="16">
        <v>58</v>
      </c>
      <c r="CC776" s="16">
        <v>59</v>
      </c>
    </row>
    <row r="777" spans="2:81" x14ac:dyDescent="0.35">
      <c r="B777" s="12" t="s">
        <v>96</v>
      </c>
      <c r="C777" s="16">
        <v>977</v>
      </c>
      <c r="D777" s="16">
        <v>151</v>
      </c>
      <c r="E777" s="16">
        <v>221</v>
      </c>
      <c r="F777" s="16">
        <v>200</v>
      </c>
      <c r="G777" s="16">
        <v>139</v>
      </c>
      <c r="H777" s="16">
        <v>117</v>
      </c>
      <c r="I777" s="16">
        <v>149</v>
      </c>
      <c r="K777" s="16">
        <v>449</v>
      </c>
      <c r="L777" s="16">
        <v>526</v>
      </c>
      <c r="N777" s="16">
        <v>70</v>
      </c>
      <c r="O777" s="16">
        <v>27</v>
      </c>
      <c r="P777" s="16">
        <v>40</v>
      </c>
      <c r="Q777" s="16">
        <v>37</v>
      </c>
      <c r="R777" s="16">
        <v>105</v>
      </c>
      <c r="S777" s="16">
        <v>77</v>
      </c>
      <c r="T777" s="16">
        <v>84</v>
      </c>
      <c r="U777" s="16">
        <v>92</v>
      </c>
      <c r="V777" s="16">
        <v>143</v>
      </c>
      <c r="W777" s="16">
        <v>129</v>
      </c>
      <c r="X777" s="16">
        <v>81</v>
      </c>
      <c r="Y777" s="16">
        <v>90</v>
      </c>
      <c r="AA777" s="16">
        <v>262</v>
      </c>
      <c r="AB777" s="16">
        <v>251</v>
      </c>
      <c r="AC777" s="16">
        <v>232</v>
      </c>
      <c r="AD777" s="16">
        <v>232</v>
      </c>
      <c r="AF777" s="16">
        <v>11</v>
      </c>
      <c r="AG777" s="16">
        <v>44</v>
      </c>
      <c r="AH777" s="16">
        <v>55</v>
      </c>
      <c r="AI777" s="16">
        <v>54</v>
      </c>
      <c r="AJ777" s="16">
        <v>92</v>
      </c>
      <c r="AK777" s="16">
        <v>99</v>
      </c>
      <c r="AL777" s="16">
        <v>99</v>
      </c>
      <c r="AM777" s="16">
        <v>67</v>
      </c>
      <c r="AN777" s="16">
        <v>52</v>
      </c>
      <c r="AO777" s="16">
        <v>64</v>
      </c>
      <c r="AP777" s="16">
        <v>95</v>
      </c>
      <c r="AQ777" s="16">
        <v>52</v>
      </c>
      <c r="AR777" s="16">
        <v>46</v>
      </c>
      <c r="AS777" s="16">
        <v>29</v>
      </c>
      <c r="AT777" s="16">
        <v>30</v>
      </c>
      <c r="AU777" s="16">
        <v>63</v>
      </c>
      <c r="AV777" s="16">
        <v>24</v>
      </c>
      <c r="AX777" s="16">
        <v>768</v>
      </c>
      <c r="AY777" s="16">
        <v>205</v>
      </c>
      <c r="BA777" s="16">
        <v>643</v>
      </c>
      <c r="BB777" s="16">
        <v>334</v>
      </c>
      <c r="BD777" s="16">
        <v>225</v>
      </c>
      <c r="BE777" s="16">
        <v>218</v>
      </c>
      <c r="BF777" s="16">
        <v>126</v>
      </c>
      <c r="BG777" s="16">
        <v>240</v>
      </c>
      <c r="BH777" s="16">
        <v>129</v>
      </c>
      <c r="BI777" s="16">
        <v>28</v>
      </c>
      <c r="BJ777" s="16">
        <v>11</v>
      </c>
      <c r="BL777" s="16">
        <v>164</v>
      </c>
      <c r="BM777" s="16">
        <v>344</v>
      </c>
      <c r="BN777" s="16">
        <v>66</v>
      </c>
      <c r="BO777" s="16">
        <v>66</v>
      </c>
      <c r="BP777" s="16">
        <v>143</v>
      </c>
      <c r="BQ777" s="16">
        <v>17</v>
      </c>
      <c r="BR777" s="16">
        <v>19</v>
      </c>
      <c r="BS777" s="16">
        <v>159</v>
      </c>
      <c r="BU777" s="16">
        <v>143</v>
      </c>
      <c r="BV777" s="16">
        <v>261</v>
      </c>
      <c r="BW777" s="16">
        <v>52</v>
      </c>
      <c r="BX777" s="16">
        <v>101</v>
      </c>
      <c r="BY777" s="16">
        <v>231</v>
      </c>
      <c r="BZ777" s="16">
        <v>34</v>
      </c>
      <c r="CA777" s="16">
        <v>43</v>
      </c>
      <c r="CB777" s="16">
        <v>58</v>
      </c>
      <c r="CC777" s="16">
        <v>54</v>
      </c>
    </row>
    <row r="778" spans="2:81" x14ac:dyDescent="0.35">
      <c r="B778" s="17" t="s">
        <v>74</v>
      </c>
      <c r="C778" s="18">
        <v>0.19388162779470591</v>
      </c>
      <c r="D778" s="18">
        <v>0.14126741169471019</v>
      </c>
      <c r="E778" s="18">
        <v>0.27258369192568171</v>
      </c>
      <c r="F778" s="18">
        <v>0.2496329450185524</v>
      </c>
      <c r="G778" s="18">
        <v>0.15553769608837939</v>
      </c>
      <c r="H778" s="18">
        <v>0.16376267665545571</v>
      </c>
      <c r="I778" s="18">
        <v>0.115067205473043</v>
      </c>
      <c r="K778" s="18">
        <v>0.19768626662962879</v>
      </c>
      <c r="L778" s="18">
        <v>0.18938865776840591</v>
      </c>
      <c r="N778" s="18">
        <v>0.2006785059427765</v>
      </c>
      <c r="O778" s="18">
        <v>0.18323611077117771</v>
      </c>
      <c r="P778" s="18">
        <v>0.16686077124721141</v>
      </c>
      <c r="Q778" s="18">
        <v>0.32323633307489857</v>
      </c>
      <c r="R778" s="18">
        <v>0.26072134220404541</v>
      </c>
      <c r="S778" s="18">
        <v>0.22051749979073559</v>
      </c>
      <c r="T778" s="18">
        <v>0.1857130989917401</v>
      </c>
      <c r="U778" s="18">
        <v>0.21558319741575099</v>
      </c>
      <c r="V778" s="18">
        <v>0.2205576683037665</v>
      </c>
      <c r="W778" s="18">
        <v>0.13105345841928151</v>
      </c>
      <c r="X778" s="18">
        <v>0.10150676621780159</v>
      </c>
      <c r="Y778" s="18">
        <v>0.16605870834827041</v>
      </c>
      <c r="AA778" s="18">
        <v>0.23145589056834931</v>
      </c>
      <c r="AB778" s="18">
        <v>0.163129089240139</v>
      </c>
      <c r="AC778" s="18">
        <v>0.20483595564096099</v>
      </c>
      <c r="AD778" s="18">
        <v>0.1741446139833363</v>
      </c>
      <c r="AF778" s="18">
        <v>0</v>
      </c>
      <c r="AG778" s="18">
        <v>0.2678273062697662</v>
      </c>
      <c r="AH778" s="18">
        <v>0.37181019054681991</v>
      </c>
      <c r="AI778" s="18">
        <v>0.16564342473220081</v>
      </c>
      <c r="AJ778" s="18">
        <v>0.22122572259927881</v>
      </c>
      <c r="AK778" s="18">
        <v>0.21649846883546359</v>
      </c>
      <c r="AL778" s="18">
        <v>0.16693021092746421</v>
      </c>
      <c r="AM778" s="18">
        <v>0.11990276050894789</v>
      </c>
      <c r="AN778" s="18">
        <v>0.20679126613394069</v>
      </c>
      <c r="AO778" s="18">
        <v>0.125505985987513</v>
      </c>
      <c r="AP778" s="18">
        <v>0.1739642860802452</v>
      </c>
      <c r="AQ778" s="18">
        <v>0.15488598698695141</v>
      </c>
      <c r="AR778" s="18">
        <v>4.0702634294044443E-2</v>
      </c>
      <c r="AS778" s="18">
        <v>0.19083883093391851</v>
      </c>
      <c r="AT778" s="18">
        <v>0.15657311825035619</v>
      </c>
      <c r="AU778" s="18">
        <v>0.38088050323847011</v>
      </c>
      <c r="AV778" s="18">
        <v>8.8738444652510434E-2</v>
      </c>
      <c r="AX778" s="18">
        <v>0.1830495488901922</v>
      </c>
      <c r="AY778" s="18">
        <v>0.23905480583404981</v>
      </c>
      <c r="BA778" s="18">
        <v>0.20435764204387169</v>
      </c>
      <c r="BB778" s="18">
        <v>0.17369076509665499</v>
      </c>
      <c r="BD778" s="18">
        <v>0.1492387792646323</v>
      </c>
      <c r="BE778" s="18">
        <v>0.1702259011002131</v>
      </c>
      <c r="BF778" s="18">
        <v>0.14975802197342691</v>
      </c>
      <c r="BG778" s="18">
        <v>0.22401744290042711</v>
      </c>
      <c r="BH778" s="18">
        <v>0.27992896433816838</v>
      </c>
      <c r="BI778" s="18">
        <v>0.27993663356427478</v>
      </c>
      <c r="BJ778" s="18">
        <v>0.19678301048082439</v>
      </c>
      <c r="BL778" s="18">
        <v>0.2481076521101257</v>
      </c>
      <c r="BM778" s="18">
        <v>0.19310772895061759</v>
      </c>
      <c r="BN778" s="18">
        <v>0.16105430791203279</v>
      </c>
      <c r="BO778" s="18">
        <v>0.19945945669656259</v>
      </c>
      <c r="BP778" s="18">
        <v>0.2097888577244208</v>
      </c>
      <c r="BQ778" s="18">
        <v>0.2057752489744922</v>
      </c>
      <c r="BR778" s="18">
        <v>0.1756789553023522</v>
      </c>
      <c r="BS778" s="18">
        <v>0.13734256443069989</v>
      </c>
      <c r="BU778" s="18">
        <v>0.23933607613697899</v>
      </c>
      <c r="BV778" s="18">
        <v>0.1961278675619785</v>
      </c>
      <c r="BW778" s="18">
        <v>0.2316635168452684</v>
      </c>
      <c r="BX778" s="18">
        <v>0.18211056771451711</v>
      </c>
      <c r="BY778" s="18">
        <v>0.20481916666005859</v>
      </c>
      <c r="BZ778" s="18">
        <v>0.10866154689906179</v>
      </c>
      <c r="CA778" s="18">
        <v>0.14526110075997289</v>
      </c>
      <c r="CB778" s="18">
        <v>0.12718348809738211</v>
      </c>
      <c r="CC778" s="18">
        <v>0.16546376808251209</v>
      </c>
    </row>
    <row r="779" spans="2:81" x14ac:dyDescent="0.35">
      <c r="B779" s="17" t="s">
        <v>75</v>
      </c>
      <c r="C779" s="18">
        <v>0.42576474173903411</v>
      </c>
      <c r="D779" s="18">
        <v>0.48451607665797308</v>
      </c>
      <c r="E779" s="18">
        <v>0.40250040744541421</v>
      </c>
      <c r="F779" s="18">
        <v>0.43170694979707341</v>
      </c>
      <c r="G779" s="18">
        <v>0.43289367005592022</v>
      </c>
      <c r="H779" s="18">
        <v>0.39516697579781418</v>
      </c>
      <c r="I779" s="18">
        <v>0.4103061477593743</v>
      </c>
      <c r="K779" s="18">
        <v>0.43739551480283489</v>
      </c>
      <c r="L779" s="18">
        <v>0.41566901831944048</v>
      </c>
      <c r="N779" s="18">
        <v>0.45788453598840251</v>
      </c>
      <c r="O779" s="18">
        <v>0.37131417413952161</v>
      </c>
      <c r="P779" s="18">
        <v>0.44507486949463959</v>
      </c>
      <c r="Q779" s="18">
        <v>0.29223272635538072</v>
      </c>
      <c r="R779" s="18">
        <v>0.34791542768659428</v>
      </c>
      <c r="S779" s="18">
        <v>0.51543707291223118</v>
      </c>
      <c r="T779" s="18">
        <v>0.44725000320688318</v>
      </c>
      <c r="U779" s="18">
        <v>0.39987276176865938</v>
      </c>
      <c r="V779" s="18">
        <v>0.43776455337075559</v>
      </c>
      <c r="W779" s="18">
        <v>0.39525625466593101</v>
      </c>
      <c r="X779" s="18">
        <v>0.51338089230999417</v>
      </c>
      <c r="Y779" s="18">
        <v>0.43027588813198081</v>
      </c>
      <c r="AA779" s="18">
        <v>0.39312077850773269</v>
      </c>
      <c r="AB779" s="18">
        <v>0.45626796829399202</v>
      </c>
      <c r="AC779" s="18">
        <v>0.43741975743258249</v>
      </c>
      <c r="AD779" s="18">
        <v>0.41902562086190598</v>
      </c>
      <c r="AF779" s="18">
        <v>0.52101962389243062</v>
      </c>
      <c r="AG779" s="18">
        <v>0.39530784197584889</v>
      </c>
      <c r="AH779" s="18">
        <v>0.35819264724699251</v>
      </c>
      <c r="AI779" s="18">
        <v>0.34916571582445888</v>
      </c>
      <c r="AJ779" s="18">
        <v>0.37269539900687892</v>
      </c>
      <c r="AK779" s="18">
        <v>0.47740585506887551</v>
      </c>
      <c r="AL779" s="18">
        <v>0.45926524437191901</v>
      </c>
      <c r="AM779" s="18">
        <v>0.47190758771707098</v>
      </c>
      <c r="AN779" s="18">
        <v>0.35525826398176952</v>
      </c>
      <c r="AO779" s="18">
        <v>0.44505659746593529</v>
      </c>
      <c r="AP779" s="18">
        <v>0.42491675494650433</v>
      </c>
      <c r="AQ779" s="18">
        <v>0.46980623776143587</v>
      </c>
      <c r="AR779" s="18">
        <v>0.62868270935248727</v>
      </c>
      <c r="AS779" s="18">
        <v>0.31873499899292362</v>
      </c>
      <c r="AT779" s="18">
        <v>0.39112500277252421</v>
      </c>
      <c r="AU779" s="18">
        <v>0.33089906146628562</v>
      </c>
      <c r="AV779" s="18">
        <v>0.53755024193647594</v>
      </c>
      <c r="AX779" s="18">
        <v>0.42722591156849371</v>
      </c>
      <c r="AY779" s="18">
        <v>0.41183686133998032</v>
      </c>
      <c r="BA779" s="18">
        <v>0.41811290454432798</v>
      </c>
      <c r="BB779" s="18">
        <v>0.44051244926515287</v>
      </c>
      <c r="BD779" s="18">
        <v>0.44006501718648572</v>
      </c>
      <c r="BE779" s="18">
        <v>0.48586281697753719</v>
      </c>
      <c r="BF779" s="18">
        <v>0.43212382976848562</v>
      </c>
      <c r="BG779" s="18">
        <v>0.39785598536829181</v>
      </c>
      <c r="BH779" s="18">
        <v>0.38433074314284471</v>
      </c>
      <c r="BI779" s="18">
        <v>0.37981392750629162</v>
      </c>
      <c r="BJ779" s="18">
        <v>8.847882703896387E-2</v>
      </c>
      <c r="BL779" s="18">
        <v>0.35959885911249911</v>
      </c>
      <c r="BM779" s="18">
        <v>0.45226545341395702</v>
      </c>
      <c r="BN779" s="18">
        <v>0.37100566962712361</v>
      </c>
      <c r="BO779" s="18">
        <v>0.29140678124127462</v>
      </c>
      <c r="BP779" s="18">
        <v>0.45727833424082359</v>
      </c>
      <c r="BQ779" s="18">
        <v>0.56238257875545228</v>
      </c>
      <c r="BR779" s="18">
        <v>0.52505296395630929</v>
      </c>
      <c r="BS779" s="18">
        <v>0.46066944449207692</v>
      </c>
      <c r="BU779" s="18">
        <v>0.41351344167598802</v>
      </c>
      <c r="BV779" s="18">
        <v>0.47730576977031042</v>
      </c>
      <c r="BW779" s="18">
        <v>0.40476637212641559</v>
      </c>
      <c r="BX779" s="18">
        <v>0.4342131867913967</v>
      </c>
      <c r="BY779" s="18">
        <v>0.38966792970177638</v>
      </c>
      <c r="BZ779" s="18">
        <v>0.43311442535176559</v>
      </c>
      <c r="CA779" s="18">
        <v>0.45030924330425509</v>
      </c>
      <c r="CB779" s="18">
        <v>0.43660084895975138</v>
      </c>
      <c r="CC779" s="18">
        <v>0.33218658465157219</v>
      </c>
    </row>
    <row r="780" spans="2:81" x14ac:dyDescent="0.35">
      <c r="B780" s="17" t="s">
        <v>235</v>
      </c>
      <c r="C780" s="18">
        <v>0.3359400856287339</v>
      </c>
      <c r="D780" s="18">
        <v>0.32077424401972371</v>
      </c>
      <c r="E780" s="18">
        <v>0.28048602445497711</v>
      </c>
      <c r="F780" s="18">
        <v>0.29393066457956379</v>
      </c>
      <c r="G780" s="18">
        <v>0.36938571502920331</v>
      </c>
      <c r="H780" s="18">
        <v>0.37586026941807149</v>
      </c>
      <c r="I780" s="18">
        <v>0.4272802126104599</v>
      </c>
      <c r="K780" s="18">
        <v>0.31751559170560728</v>
      </c>
      <c r="L780" s="18">
        <v>0.35291242341579437</v>
      </c>
      <c r="N780" s="18">
        <v>0.29091737230374121</v>
      </c>
      <c r="O780" s="18">
        <v>0.37945738294609788</v>
      </c>
      <c r="P780" s="18">
        <v>0.339122437980928</v>
      </c>
      <c r="Q780" s="18">
        <v>0.29226533803034133</v>
      </c>
      <c r="R780" s="18">
        <v>0.35297317631962888</v>
      </c>
      <c r="S780" s="18">
        <v>0.25342667866804242</v>
      </c>
      <c r="T780" s="18">
        <v>0.3219249850567929</v>
      </c>
      <c r="U780" s="18">
        <v>0.34407214499418959</v>
      </c>
      <c r="V780" s="18">
        <v>0.27842512851850498</v>
      </c>
      <c r="W780" s="18">
        <v>0.4363189585906147</v>
      </c>
      <c r="X780" s="18">
        <v>0.36242888689701708</v>
      </c>
      <c r="Y780" s="18">
        <v>0.35330944340307818</v>
      </c>
      <c r="AA780" s="18">
        <v>0.33483263016630122</v>
      </c>
      <c r="AB780" s="18">
        <v>0.3482481816395373</v>
      </c>
      <c r="AC780" s="18">
        <v>0.30815064698641459</v>
      </c>
      <c r="AD780" s="18">
        <v>0.35013664614269518</v>
      </c>
      <c r="AF780" s="18">
        <v>0.39908546534719902</v>
      </c>
      <c r="AG780" s="18">
        <v>0.2781923641312895</v>
      </c>
      <c r="AH780" s="18">
        <v>0.22559158957647019</v>
      </c>
      <c r="AI780" s="18">
        <v>0.43607896245659961</v>
      </c>
      <c r="AJ780" s="18">
        <v>0.3361654471440384</v>
      </c>
      <c r="AK780" s="18">
        <v>0.29555005675587259</v>
      </c>
      <c r="AL780" s="18">
        <v>0.34753610594594009</v>
      </c>
      <c r="AM780" s="18">
        <v>0.38171479757580712</v>
      </c>
      <c r="AN780" s="18">
        <v>0.43795046988428998</v>
      </c>
      <c r="AO780" s="18">
        <v>0.369856052910155</v>
      </c>
      <c r="AP780" s="18">
        <v>0.33948627654951241</v>
      </c>
      <c r="AQ780" s="18">
        <v>0.31544631506010617</v>
      </c>
      <c r="AR780" s="18">
        <v>0.28513723639096389</v>
      </c>
      <c r="AS780" s="18">
        <v>0.3510891491636457</v>
      </c>
      <c r="AT780" s="18">
        <v>0.4204098368342099</v>
      </c>
      <c r="AU780" s="18">
        <v>0.27054596772886758</v>
      </c>
      <c r="AV780" s="18">
        <v>0.29386012894941732</v>
      </c>
      <c r="AX780" s="18">
        <v>0.35085530700725648</v>
      </c>
      <c r="AY780" s="18">
        <v>0.2828502131094352</v>
      </c>
      <c r="BA780" s="18">
        <v>0.33178435741052748</v>
      </c>
      <c r="BB780" s="18">
        <v>0.34394959534001562</v>
      </c>
      <c r="BD780" s="18">
        <v>0.3671078877674922</v>
      </c>
      <c r="BE780" s="18">
        <v>0.28641394730773412</v>
      </c>
      <c r="BF780" s="18">
        <v>0.36766709542884818</v>
      </c>
      <c r="BG780" s="18">
        <v>0.33790505234878498</v>
      </c>
      <c r="BH780" s="18">
        <v>0.31216593014229282</v>
      </c>
      <c r="BI780" s="18">
        <v>0.30593701859049122</v>
      </c>
      <c r="BJ780" s="18">
        <v>0.621695677489851</v>
      </c>
      <c r="BL780" s="18">
        <v>0.35441604472206961</v>
      </c>
      <c r="BM780" s="18">
        <v>0.30591997090674611</v>
      </c>
      <c r="BN780" s="18">
        <v>0.44095664956138497</v>
      </c>
      <c r="BO780" s="18">
        <v>0.42809064102605782</v>
      </c>
      <c r="BP780" s="18">
        <v>0.30454069797997618</v>
      </c>
      <c r="BQ780" s="18">
        <v>0.17004704021918859</v>
      </c>
      <c r="BR780" s="18">
        <v>0.2075909673566855</v>
      </c>
      <c r="BS780" s="18">
        <v>0.36091903563854938</v>
      </c>
      <c r="BU780" s="18">
        <v>0.32074084396178631</v>
      </c>
      <c r="BV780" s="18">
        <v>0.2883932216028669</v>
      </c>
      <c r="BW780" s="18">
        <v>0.36357011102831599</v>
      </c>
      <c r="BX780" s="18">
        <v>0.34484617191614442</v>
      </c>
      <c r="BY780" s="18">
        <v>0.35746258103871881</v>
      </c>
      <c r="BZ780" s="18">
        <v>0.36928537613078188</v>
      </c>
      <c r="CA780" s="18">
        <v>0.34152556375927301</v>
      </c>
      <c r="CB780" s="18">
        <v>0.35818556920118227</v>
      </c>
      <c r="CC780" s="18">
        <v>0.42138968492576678</v>
      </c>
    </row>
    <row r="781" spans="2:81" x14ac:dyDescent="0.35">
      <c r="B781" s="17" t="s">
        <v>236</v>
      </c>
      <c r="C781" s="18">
        <v>4.4413544837526221E-2</v>
      </c>
      <c r="D781" s="18">
        <v>5.3442267627592917E-2</v>
      </c>
      <c r="E781" s="18">
        <v>4.4429876173926908E-2</v>
      </c>
      <c r="F781" s="18">
        <v>2.4729440604810408E-2</v>
      </c>
      <c r="G781" s="18">
        <v>4.2182918826497252E-2</v>
      </c>
      <c r="H781" s="18">
        <v>6.5210078128658713E-2</v>
      </c>
      <c r="I781" s="18">
        <v>4.7346434157122932E-2</v>
      </c>
      <c r="K781" s="18">
        <v>4.7402626861928913E-2</v>
      </c>
      <c r="L781" s="18">
        <v>4.2029900496359109E-2</v>
      </c>
      <c r="N781" s="18">
        <v>5.0519585765079943E-2</v>
      </c>
      <c r="O781" s="18">
        <v>6.5992332143202798E-2</v>
      </c>
      <c r="P781" s="18">
        <v>4.8941921277221127E-2</v>
      </c>
      <c r="Q781" s="18">
        <v>9.2265602539379307E-2</v>
      </c>
      <c r="R781" s="18">
        <v>3.839005378973126E-2</v>
      </c>
      <c r="S781" s="18">
        <v>1.0618748628990871E-2</v>
      </c>
      <c r="T781" s="18">
        <v>4.5111912744583663E-2</v>
      </c>
      <c r="U781" s="18">
        <v>4.0471895821399803E-2</v>
      </c>
      <c r="V781" s="18">
        <v>6.3252649806972761E-2</v>
      </c>
      <c r="W781" s="18">
        <v>3.7371328324173017E-2</v>
      </c>
      <c r="X781" s="18">
        <v>2.2683454575187289E-2</v>
      </c>
      <c r="Y781" s="18">
        <v>5.0355960116670581E-2</v>
      </c>
      <c r="AA781" s="18">
        <v>4.0590700757616713E-2</v>
      </c>
      <c r="AB781" s="18">
        <v>3.2354760826331687E-2</v>
      </c>
      <c r="AC781" s="18">
        <v>4.9593639940041893E-2</v>
      </c>
      <c r="AD781" s="18">
        <v>5.6693119012062372E-2</v>
      </c>
      <c r="AF781" s="18">
        <v>7.9894910760370377E-2</v>
      </c>
      <c r="AG781" s="18">
        <v>5.8672487623095612E-2</v>
      </c>
      <c r="AH781" s="18">
        <v>4.4405572629717512E-2</v>
      </c>
      <c r="AI781" s="18">
        <v>4.9111896986740761E-2</v>
      </c>
      <c r="AJ781" s="18">
        <v>6.9913431249803912E-2</v>
      </c>
      <c r="AK781" s="18">
        <v>1.0545619339788041E-2</v>
      </c>
      <c r="AL781" s="18">
        <v>2.6268438754676601E-2</v>
      </c>
      <c r="AM781" s="18">
        <v>2.6474854198174021E-2</v>
      </c>
      <c r="AN781" s="18">
        <v>0</v>
      </c>
      <c r="AO781" s="18">
        <v>5.958136363639676E-2</v>
      </c>
      <c r="AP781" s="18">
        <v>6.1632682423738087E-2</v>
      </c>
      <c r="AQ781" s="18">
        <v>5.9861460191506607E-2</v>
      </c>
      <c r="AR781" s="18">
        <v>4.5477419962504533E-2</v>
      </c>
      <c r="AS781" s="18">
        <v>0.13933702090951219</v>
      </c>
      <c r="AT781" s="18">
        <v>3.1892042142909763E-2</v>
      </c>
      <c r="AU781" s="18">
        <v>1.767446756637675E-2</v>
      </c>
      <c r="AV781" s="18">
        <v>7.9851184461596489E-2</v>
      </c>
      <c r="AX781" s="18">
        <v>3.8869232534057621E-2</v>
      </c>
      <c r="AY781" s="18">
        <v>6.6258119716534725E-2</v>
      </c>
      <c r="BA781" s="18">
        <v>4.5745096001272918E-2</v>
      </c>
      <c r="BB781" s="18">
        <v>4.1847190298176483E-2</v>
      </c>
      <c r="BD781" s="18">
        <v>4.358831578138974E-2</v>
      </c>
      <c r="BE781" s="18">
        <v>5.7497334614515623E-2</v>
      </c>
      <c r="BF781" s="18">
        <v>5.0451052829239083E-2</v>
      </c>
      <c r="BG781" s="18">
        <v>4.0221519382496088E-2</v>
      </c>
      <c r="BH781" s="18">
        <v>2.3574362376694139E-2</v>
      </c>
      <c r="BI781" s="18">
        <v>3.4312420338942357E-2</v>
      </c>
      <c r="BJ781" s="18">
        <v>9.3042484990360691E-2</v>
      </c>
      <c r="BL781" s="18">
        <v>3.787744405530577E-2</v>
      </c>
      <c r="BM781" s="18">
        <v>4.870684672867924E-2</v>
      </c>
      <c r="BN781" s="18">
        <v>2.6983372899458659E-2</v>
      </c>
      <c r="BO781" s="18">
        <v>8.1043121036105198E-2</v>
      </c>
      <c r="BP781" s="18">
        <v>2.839211005477962E-2</v>
      </c>
      <c r="BQ781" s="18">
        <v>6.1795132050866917E-2</v>
      </c>
      <c r="BR781" s="18">
        <v>9.16771133846533E-2</v>
      </c>
      <c r="BS781" s="18">
        <v>4.1068955438673782E-2</v>
      </c>
      <c r="BU781" s="18">
        <v>2.64096382252469E-2</v>
      </c>
      <c r="BV781" s="18">
        <v>3.8173141064844422E-2</v>
      </c>
      <c r="BW781" s="18">
        <v>0</v>
      </c>
      <c r="BX781" s="18">
        <v>3.8830073577941673E-2</v>
      </c>
      <c r="BY781" s="18">
        <v>4.8050322599446117E-2</v>
      </c>
      <c r="BZ781" s="18">
        <v>8.8938651618390832E-2</v>
      </c>
      <c r="CA781" s="18">
        <v>6.2904092176499213E-2</v>
      </c>
      <c r="CB781" s="18">
        <v>7.8030093741684001E-2</v>
      </c>
      <c r="CC781" s="18">
        <v>8.0959962340148628E-2</v>
      </c>
    </row>
    <row r="783" spans="2:81" ht="87" x14ac:dyDescent="0.35">
      <c r="B783" s="14" t="s">
        <v>237</v>
      </c>
    </row>
    <row r="784" spans="2:81" x14ac:dyDescent="0.35">
      <c r="B784" s="15" t="s">
        <v>17</v>
      </c>
    </row>
    <row r="785" spans="2:81" x14ac:dyDescent="0.35">
      <c r="B785" s="11" t="s">
        <v>95</v>
      </c>
      <c r="C785" s="16">
        <v>1906</v>
      </c>
      <c r="D785" s="16">
        <v>245</v>
      </c>
      <c r="E785" s="16">
        <v>322</v>
      </c>
      <c r="F785" s="16">
        <v>330</v>
      </c>
      <c r="G785" s="16">
        <v>336</v>
      </c>
      <c r="H785" s="16">
        <v>276</v>
      </c>
      <c r="I785" s="16">
        <v>397</v>
      </c>
      <c r="K785" s="16">
        <v>942</v>
      </c>
      <c r="L785" s="16">
        <v>959</v>
      </c>
      <c r="N785" s="16">
        <v>158</v>
      </c>
      <c r="O785" s="16">
        <v>63</v>
      </c>
      <c r="P785" s="16">
        <v>96</v>
      </c>
      <c r="Q785" s="16">
        <v>78</v>
      </c>
      <c r="R785" s="16">
        <v>211</v>
      </c>
      <c r="S785" s="16">
        <v>156</v>
      </c>
      <c r="T785" s="16">
        <v>138</v>
      </c>
      <c r="U785" s="16">
        <v>178</v>
      </c>
      <c r="V785" s="16">
        <v>270</v>
      </c>
      <c r="W785" s="16">
        <v>232</v>
      </c>
      <c r="X785" s="16">
        <v>160</v>
      </c>
      <c r="Y785" s="16">
        <v>166</v>
      </c>
      <c r="AA785" s="16">
        <v>527</v>
      </c>
      <c r="AB785" s="16">
        <v>481</v>
      </c>
      <c r="AC785" s="16">
        <v>429</v>
      </c>
      <c r="AD785" s="16">
        <v>463</v>
      </c>
      <c r="AF785" s="16">
        <v>27</v>
      </c>
      <c r="AG785" s="16">
        <v>98</v>
      </c>
      <c r="AH785" s="16">
        <v>113</v>
      </c>
      <c r="AI785" s="16">
        <v>112</v>
      </c>
      <c r="AJ785" s="16">
        <v>174</v>
      </c>
      <c r="AK785" s="16">
        <v>207</v>
      </c>
      <c r="AL785" s="16">
        <v>170</v>
      </c>
      <c r="AM785" s="16">
        <v>133</v>
      </c>
      <c r="AN785" s="16">
        <v>100</v>
      </c>
      <c r="AO785" s="16">
        <v>131</v>
      </c>
      <c r="AP785" s="16">
        <v>193</v>
      </c>
      <c r="AQ785" s="16">
        <v>93</v>
      </c>
      <c r="AR785" s="16">
        <v>79</v>
      </c>
      <c r="AS785" s="16">
        <v>47</v>
      </c>
      <c r="AT785" s="16">
        <v>48</v>
      </c>
      <c r="AU785" s="16">
        <v>122</v>
      </c>
      <c r="AV785" s="16">
        <v>59</v>
      </c>
      <c r="AX785" s="16">
        <v>1557</v>
      </c>
      <c r="AY785" s="16">
        <v>338</v>
      </c>
      <c r="BA785" s="16">
        <v>1221</v>
      </c>
      <c r="BB785" s="16">
        <v>685</v>
      </c>
      <c r="BD785" s="16">
        <v>474</v>
      </c>
      <c r="BE785" s="16">
        <v>416</v>
      </c>
      <c r="BF785" s="16">
        <v>224</v>
      </c>
      <c r="BG785" s="16">
        <v>439</v>
      </c>
      <c r="BH785" s="16">
        <v>242</v>
      </c>
      <c r="BI785" s="16">
        <v>51</v>
      </c>
      <c r="BJ785" s="16">
        <v>60</v>
      </c>
      <c r="BL785" s="16">
        <v>334</v>
      </c>
      <c r="BM785" s="16">
        <v>619</v>
      </c>
      <c r="BN785" s="16">
        <v>136</v>
      </c>
      <c r="BO785" s="16">
        <v>105</v>
      </c>
      <c r="BP785" s="16">
        <v>257</v>
      </c>
      <c r="BQ785" s="16">
        <v>42</v>
      </c>
      <c r="BR785" s="16">
        <v>49</v>
      </c>
      <c r="BS785" s="16">
        <v>364</v>
      </c>
      <c r="BU785" s="16">
        <v>279</v>
      </c>
      <c r="BV785" s="16">
        <v>479</v>
      </c>
      <c r="BW785" s="16">
        <v>122</v>
      </c>
      <c r="BX785" s="16">
        <v>151</v>
      </c>
      <c r="BY785" s="16">
        <v>421</v>
      </c>
      <c r="BZ785" s="16">
        <v>64</v>
      </c>
      <c r="CA785" s="16">
        <v>123</v>
      </c>
      <c r="CB785" s="16">
        <v>156</v>
      </c>
      <c r="CC785" s="16">
        <v>111</v>
      </c>
    </row>
    <row r="786" spans="2:81" x14ac:dyDescent="0.35">
      <c r="B786" s="12" t="s">
        <v>96</v>
      </c>
      <c r="C786" s="16">
        <v>1910</v>
      </c>
      <c r="D786" s="16">
        <v>202</v>
      </c>
      <c r="E786" s="16">
        <v>325</v>
      </c>
      <c r="F786" s="16">
        <v>324</v>
      </c>
      <c r="G786" s="16">
        <v>294</v>
      </c>
      <c r="H786" s="16">
        <v>309</v>
      </c>
      <c r="I786" s="16">
        <v>457</v>
      </c>
      <c r="K786" s="16">
        <v>921</v>
      </c>
      <c r="L786" s="16">
        <v>983</v>
      </c>
      <c r="N786" s="16">
        <v>157</v>
      </c>
      <c r="O786" s="16">
        <v>52</v>
      </c>
      <c r="P786" s="16">
        <v>89</v>
      </c>
      <c r="Q786" s="16">
        <v>77</v>
      </c>
      <c r="R786" s="16">
        <v>212</v>
      </c>
      <c r="S786" s="16">
        <v>155</v>
      </c>
      <c r="T786" s="16">
        <v>140</v>
      </c>
      <c r="U786" s="16">
        <v>167</v>
      </c>
      <c r="V786" s="16">
        <v>248</v>
      </c>
      <c r="W786" s="16">
        <v>264</v>
      </c>
      <c r="X786" s="16">
        <v>165</v>
      </c>
      <c r="Y786" s="16">
        <v>180</v>
      </c>
      <c r="AA786" s="16">
        <v>514</v>
      </c>
      <c r="AB786" s="16">
        <v>496</v>
      </c>
      <c r="AC786" s="16">
        <v>419</v>
      </c>
      <c r="AD786" s="16">
        <v>477</v>
      </c>
      <c r="AF786" s="16">
        <v>25</v>
      </c>
      <c r="AG786" s="16">
        <v>96</v>
      </c>
      <c r="AH786" s="16">
        <v>115</v>
      </c>
      <c r="AI786" s="16">
        <v>117</v>
      </c>
      <c r="AJ786" s="16">
        <v>175</v>
      </c>
      <c r="AK786" s="16">
        <v>213</v>
      </c>
      <c r="AL786" s="16">
        <v>169</v>
      </c>
      <c r="AM786" s="16">
        <v>134</v>
      </c>
      <c r="AN786" s="16">
        <v>99</v>
      </c>
      <c r="AO786" s="16">
        <v>131</v>
      </c>
      <c r="AP786" s="16">
        <v>193</v>
      </c>
      <c r="AQ786" s="16">
        <v>94</v>
      </c>
      <c r="AR786" s="16">
        <v>79</v>
      </c>
      <c r="AS786" s="16">
        <v>46</v>
      </c>
      <c r="AT786" s="16">
        <v>46</v>
      </c>
      <c r="AU786" s="16">
        <v>118</v>
      </c>
      <c r="AV786" s="16">
        <v>59</v>
      </c>
      <c r="AX786" s="16">
        <v>1583</v>
      </c>
      <c r="AY786" s="16">
        <v>316</v>
      </c>
      <c r="BA786" s="16">
        <v>1241</v>
      </c>
      <c r="BB786" s="16">
        <v>669</v>
      </c>
      <c r="BD786" s="16">
        <v>490</v>
      </c>
      <c r="BE786" s="16">
        <v>410</v>
      </c>
      <c r="BF786" s="16">
        <v>226</v>
      </c>
      <c r="BG786" s="16">
        <v>430</v>
      </c>
      <c r="BH786" s="16">
        <v>237</v>
      </c>
      <c r="BI786" s="16">
        <v>51</v>
      </c>
      <c r="BJ786" s="16">
        <v>65</v>
      </c>
      <c r="BL786" s="16">
        <v>349</v>
      </c>
      <c r="BM786" s="16">
        <v>614</v>
      </c>
      <c r="BN786" s="16">
        <v>143</v>
      </c>
      <c r="BO786" s="16">
        <v>101</v>
      </c>
      <c r="BP786" s="16">
        <v>257</v>
      </c>
      <c r="BQ786" s="16">
        <v>42</v>
      </c>
      <c r="BR786" s="16">
        <v>47</v>
      </c>
      <c r="BS786" s="16">
        <v>356</v>
      </c>
      <c r="BU786" s="16">
        <v>288</v>
      </c>
      <c r="BV786" s="16">
        <v>472</v>
      </c>
      <c r="BW786" s="16">
        <v>126</v>
      </c>
      <c r="BX786" s="16">
        <v>142</v>
      </c>
      <c r="BY786" s="16">
        <v>432</v>
      </c>
      <c r="BZ786" s="16">
        <v>64</v>
      </c>
      <c r="CA786" s="16">
        <v>123</v>
      </c>
      <c r="CB786" s="16">
        <v>159</v>
      </c>
      <c r="CC786" s="16">
        <v>106</v>
      </c>
    </row>
    <row r="787" spans="2:81" x14ac:dyDescent="0.35">
      <c r="B787" s="17" t="s">
        <v>238</v>
      </c>
      <c r="C787" s="18">
        <v>0.41329325860945698</v>
      </c>
      <c r="D787" s="18">
        <v>0.29768587334099311</v>
      </c>
      <c r="E787" s="18">
        <v>0.37930131120806843</v>
      </c>
      <c r="F787" s="18">
        <v>0.38969941507542982</v>
      </c>
      <c r="G787" s="18">
        <v>0.42363448924167091</v>
      </c>
      <c r="H787" s="18">
        <v>0.43583706508776088</v>
      </c>
      <c r="I787" s="18">
        <v>0.48340381255019138</v>
      </c>
      <c r="K787" s="18">
        <v>0.4334855656592303</v>
      </c>
      <c r="L787" s="18">
        <v>0.39641536608384298</v>
      </c>
      <c r="N787" s="18">
        <v>0.42167487851507762</v>
      </c>
      <c r="O787" s="18">
        <v>0.4061213262073084</v>
      </c>
      <c r="P787" s="18">
        <v>0.36828133111554562</v>
      </c>
      <c r="Q787" s="18">
        <v>0.35458464416659891</v>
      </c>
      <c r="R787" s="18">
        <v>0.42652778390874752</v>
      </c>
      <c r="S787" s="18">
        <v>0.40190189892524719</v>
      </c>
      <c r="T787" s="18">
        <v>0.44374692008693578</v>
      </c>
      <c r="U787" s="18">
        <v>0.37465174073357183</v>
      </c>
      <c r="V787" s="18">
        <v>0.40733213897433018</v>
      </c>
      <c r="W787" s="18">
        <v>0.43849067653140927</v>
      </c>
      <c r="X787" s="18">
        <v>0.38106744266233827</v>
      </c>
      <c r="Y787" s="18">
        <v>0.46260794268806171</v>
      </c>
      <c r="AA787" s="18">
        <v>0.46188193717979281</v>
      </c>
      <c r="AB787" s="18">
        <v>0.42983318732157821</v>
      </c>
      <c r="AC787" s="18">
        <v>0.38240566593148889</v>
      </c>
      <c r="AD787" s="18">
        <v>0.37255808970159521</v>
      </c>
      <c r="AF787" s="18">
        <v>0.14908555674978161</v>
      </c>
      <c r="AG787" s="18">
        <v>0.40293597711168277</v>
      </c>
      <c r="AH787" s="18">
        <v>0.4286190500246802</v>
      </c>
      <c r="AI787" s="18">
        <v>0.33443510018741029</v>
      </c>
      <c r="AJ787" s="18">
        <v>0.38604111548517472</v>
      </c>
      <c r="AK787" s="18">
        <v>0.43870128775098211</v>
      </c>
      <c r="AL787" s="18">
        <v>0.34509852744797309</v>
      </c>
      <c r="AM787" s="18">
        <v>0.41317663648306402</v>
      </c>
      <c r="AN787" s="18">
        <v>0.32657700152986607</v>
      </c>
      <c r="AO787" s="18">
        <v>0.50101134441506345</v>
      </c>
      <c r="AP787" s="18">
        <v>0.44462500746628603</v>
      </c>
      <c r="AQ787" s="18">
        <v>0.4305250646099022</v>
      </c>
      <c r="AR787" s="18">
        <v>0.4625557057999673</v>
      </c>
      <c r="AS787" s="18">
        <v>0.52174836429475924</v>
      </c>
      <c r="AT787" s="18">
        <v>0.4812494020539223</v>
      </c>
      <c r="AU787" s="18">
        <v>0.50831256103695932</v>
      </c>
      <c r="AV787" s="18">
        <v>0.28112017205084261</v>
      </c>
      <c r="AX787" s="18">
        <v>0.41885099883276927</v>
      </c>
      <c r="AY787" s="18">
        <v>0.39089028420461591</v>
      </c>
      <c r="BA787" s="18">
        <v>0.43564504449187452</v>
      </c>
      <c r="BB787" s="18">
        <v>0.37182315888757811</v>
      </c>
      <c r="BD787" s="18">
        <v>0.405945189346272</v>
      </c>
      <c r="BE787" s="18">
        <v>0.43105838477456609</v>
      </c>
      <c r="BF787" s="18">
        <v>0.35961629389516703</v>
      </c>
      <c r="BG787" s="18">
        <v>0.42986896275341729</v>
      </c>
      <c r="BH787" s="18">
        <v>0.44327257486427502</v>
      </c>
      <c r="BI787" s="18">
        <v>0.45278185330866849</v>
      </c>
      <c r="BJ787" s="18">
        <v>0.29224700144567672</v>
      </c>
      <c r="BL787" s="18">
        <v>0.4989872229844724</v>
      </c>
      <c r="BM787" s="18">
        <v>0.42492006885438882</v>
      </c>
      <c r="BN787" s="18">
        <v>0.35893575709840242</v>
      </c>
      <c r="BO787" s="18">
        <v>0.37468204215500051</v>
      </c>
      <c r="BP787" s="18">
        <v>0.40884097126977992</v>
      </c>
      <c r="BQ787" s="18">
        <v>0.43519685245448642</v>
      </c>
      <c r="BR787" s="18">
        <v>0.21249563042349021</v>
      </c>
      <c r="BS787" s="18">
        <v>0.3693165007254548</v>
      </c>
      <c r="BU787" s="18">
        <v>0.51471712294620575</v>
      </c>
      <c r="BV787" s="18">
        <v>0.41596674403286282</v>
      </c>
      <c r="BW787" s="18">
        <v>0.42472166703372188</v>
      </c>
      <c r="BX787" s="18">
        <v>0.31650871101840983</v>
      </c>
      <c r="BY787" s="18">
        <v>0.46081774389167662</v>
      </c>
      <c r="BZ787" s="18">
        <v>0.39486355936508599</v>
      </c>
      <c r="CA787" s="18">
        <v>0.31725084153933658</v>
      </c>
      <c r="CB787" s="18">
        <v>0.29947162828605661</v>
      </c>
      <c r="CC787" s="18">
        <v>0.340947435089692</v>
      </c>
    </row>
    <row r="788" spans="2:81" x14ac:dyDescent="0.35">
      <c r="B788" s="17" t="s">
        <v>239</v>
      </c>
      <c r="C788" s="18">
        <v>0.37652036837161568</v>
      </c>
      <c r="D788" s="18">
        <v>0.34441716347561691</v>
      </c>
      <c r="E788" s="18">
        <v>0.33331911806036568</v>
      </c>
      <c r="F788" s="18">
        <v>0.37579245935980288</v>
      </c>
      <c r="G788" s="18">
        <v>0.38436341650470751</v>
      </c>
      <c r="H788" s="18">
        <v>0.4034237454143022</v>
      </c>
      <c r="I788" s="18">
        <v>0.39870541066437248</v>
      </c>
      <c r="K788" s="18">
        <v>0.36219874874343982</v>
      </c>
      <c r="L788" s="18">
        <v>0.39085469919845961</v>
      </c>
      <c r="N788" s="18">
        <v>0.40988794620229962</v>
      </c>
      <c r="O788" s="18">
        <v>0.47732625624074843</v>
      </c>
      <c r="P788" s="18">
        <v>0.36421006857689892</v>
      </c>
      <c r="Q788" s="18">
        <v>0.37312706768356108</v>
      </c>
      <c r="R788" s="18">
        <v>0.37820889846022437</v>
      </c>
      <c r="S788" s="18">
        <v>0.41835103072393509</v>
      </c>
      <c r="T788" s="18">
        <v>0.37768768559868138</v>
      </c>
      <c r="U788" s="18">
        <v>0.32594456123726567</v>
      </c>
      <c r="V788" s="18">
        <v>0.37599032159415618</v>
      </c>
      <c r="W788" s="18">
        <v>0.38108596267420641</v>
      </c>
      <c r="X788" s="18">
        <v>0.41625995317665521</v>
      </c>
      <c r="Y788" s="18">
        <v>0.29144530817092812</v>
      </c>
      <c r="AA788" s="18">
        <v>0.38491108303396521</v>
      </c>
      <c r="AB788" s="18">
        <v>0.39489923740378507</v>
      </c>
      <c r="AC788" s="18">
        <v>0.38489743242139618</v>
      </c>
      <c r="AD788" s="18">
        <v>0.34030212456163611</v>
      </c>
      <c r="AF788" s="18">
        <v>0.2685519589364127</v>
      </c>
      <c r="AG788" s="18">
        <v>0.28059666100717728</v>
      </c>
      <c r="AH788" s="18">
        <v>0.36698534763640328</v>
      </c>
      <c r="AI788" s="18">
        <v>0.36508318037609599</v>
      </c>
      <c r="AJ788" s="18">
        <v>0.38190481151497901</v>
      </c>
      <c r="AK788" s="18">
        <v>0.36607395283199801</v>
      </c>
      <c r="AL788" s="18">
        <v>0.3980962672034371</v>
      </c>
      <c r="AM788" s="18">
        <v>0.37804495771744789</v>
      </c>
      <c r="AN788" s="18">
        <v>0.45238626262301751</v>
      </c>
      <c r="AO788" s="18">
        <v>0.36801922366404538</v>
      </c>
      <c r="AP788" s="18">
        <v>0.38086219395446458</v>
      </c>
      <c r="AQ788" s="18">
        <v>0.38740452242807621</v>
      </c>
      <c r="AR788" s="18">
        <v>0.39965109970884732</v>
      </c>
      <c r="AS788" s="18">
        <v>0.32399014066737158</v>
      </c>
      <c r="AT788" s="18">
        <v>0.39111798597430691</v>
      </c>
      <c r="AU788" s="18">
        <v>0.37590291499351608</v>
      </c>
      <c r="AV788" s="18">
        <v>0.43558655017713432</v>
      </c>
      <c r="AX788" s="18">
        <v>0.38887666843631569</v>
      </c>
      <c r="AY788" s="18">
        <v>0.31093996980131988</v>
      </c>
      <c r="BA788" s="18">
        <v>0.3874228378478568</v>
      </c>
      <c r="BB788" s="18">
        <v>0.35629261123521111</v>
      </c>
      <c r="BD788" s="18">
        <v>0.38377077371208912</v>
      </c>
      <c r="BE788" s="18">
        <v>0.37569600120034219</v>
      </c>
      <c r="BF788" s="18">
        <v>0.42009688188712041</v>
      </c>
      <c r="BG788" s="18">
        <v>0.38508384263096052</v>
      </c>
      <c r="BH788" s="18">
        <v>0.34511453030873218</v>
      </c>
      <c r="BI788" s="18">
        <v>0.30476300380976767</v>
      </c>
      <c r="BJ788" s="18">
        <v>0.28943241133480602</v>
      </c>
      <c r="BL788" s="18">
        <v>0.34942148406114693</v>
      </c>
      <c r="BM788" s="18">
        <v>0.39861892930258702</v>
      </c>
      <c r="BN788" s="18">
        <v>0.41998128485825248</v>
      </c>
      <c r="BO788" s="18">
        <v>0.26553736649459447</v>
      </c>
      <c r="BP788" s="18">
        <v>0.34801206039146598</v>
      </c>
      <c r="BQ788" s="18">
        <v>0.45301187220797978</v>
      </c>
      <c r="BR788" s="18">
        <v>0.40965473424850252</v>
      </c>
      <c r="BS788" s="18">
        <v>0.38630767387675691</v>
      </c>
      <c r="BU788" s="18">
        <v>0.35490715809865392</v>
      </c>
      <c r="BV788" s="18">
        <v>0.41344825373322192</v>
      </c>
      <c r="BW788" s="18">
        <v>0.4162389115418515</v>
      </c>
      <c r="BX788" s="18">
        <v>0.34985937940342737</v>
      </c>
      <c r="BY788" s="18">
        <v>0.3496471071366587</v>
      </c>
      <c r="BZ788" s="18">
        <v>0.3521362471305276</v>
      </c>
      <c r="CA788" s="18">
        <v>0.30531253573440897</v>
      </c>
      <c r="CB788" s="18">
        <v>0.43420189170298962</v>
      </c>
      <c r="CC788" s="18">
        <v>0.37950687724776089</v>
      </c>
    </row>
    <row r="789" spans="2:81" x14ac:dyDescent="0.35">
      <c r="B789" s="17" t="s">
        <v>240</v>
      </c>
      <c r="C789" s="18">
        <v>0.14282546407065261</v>
      </c>
      <c r="D789" s="18">
        <v>0.20771042685479019</v>
      </c>
      <c r="E789" s="18">
        <v>0.18863286294829401</v>
      </c>
      <c r="F789" s="18">
        <v>0.1475788768148262</v>
      </c>
      <c r="G789" s="18">
        <v>0.14060715559087281</v>
      </c>
      <c r="H789" s="18">
        <v>0.13189162636896931</v>
      </c>
      <c r="I789" s="18">
        <v>8.7021691189738945E-2</v>
      </c>
      <c r="K789" s="18">
        <v>0.13645748088932261</v>
      </c>
      <c r="L789" s="18">
        <v>0.14742300180739409</v>
      </c>
      <c r="N789" s="18">
        <v>0.11999098176139231</v>
      </c>
      <c r="O789" s="18">
        <v>9.8942420988018961E-2</v>
      </c>
      <c r="P789" s="18">
        <v>0.18179047626509051</v>
      </c>
      <c r="Q789" s="18">
        <v>0.16660674638062831</v>
      </c>
      <c r="R789" s="18">
        <v>0.1402713861258004</v>
      </c>
      <c r="S789" s="18">
        <v>0.114905546917207</v>
      </c>
      <c r="T789" s="18">
        <v>0.1103195133121139</v>
      </c>
      <c r="U789" s="18">
        <v>0.1973541058344768</v>
      </c>
      <c r="V789" s="18">
        <v>0.15726248431082929</v>
      </c>
      <c r="W789" s="18">
        <v>0.1197181255907043</v>
      </c>
      <c r="X789" s="18">
        <v>0.1419824941185748</v>
      </c>
      <c r="Y789" s="18">
        <v>0.1624948683005103</v>
      </c>
      <c r="AA789" s="18">
        <v>0.1157835910183905</v>
      </c>
      <c r="AB789" s="18">
        <v>0.1219049548133944</v>
      </c>
      <c r="AC789" s="18">
        <v>0.15268772866934699</v>
      </c>
      <c r="AD789" s="18">
        <v>0.1849845412170916</v>
      </c>
      <c r="AF789" s="18">
        <v>0.21369286247979871</v>
      </c>
      <c r="AG789" s="18">
        <v>0.1714349478606112</v>
      </c>
      <c r="AH789" s="18">
        <v>0.16758977760285421</v>
      </c>
      <c r="AI789" s="18">
        <v>0.20258414536960501</v>
      </c>
      <c r="AJ789" s="18">
        <v>0.1630326687583199</v>
      </c>
      <c r="AK789" s="18">
        <v>0.1366953510048432</v>
      </c>
      <c r="AL789" s="18">
        <v>0.1759708091996359</v>
      </c>
      <c r="AM789" s="18">
        <v>0.1551175375930563</v>
      </c>
      <c r="AN789" s="18">
        <v>0.1271745738457051</v>
      </c>
      <c r="AO789" s="18">
        <v>0.1041572784085727</v>
      </c>
      <c r="AP789" s="18">
        <v>0.1320331708423568</v>
      </c>
      <c r="AQ789" s="18">
        <v>0.1050487827094197</v>
      </c>
      <c r="AR789" s="18">
        <v>0.1153592738174207</v>
      </c>
      <c r="AS789" s="18">
        <v>0.1050258486151117</v>
      </c>
      <c r="AT789" s="18">
        <v>0.105618848590374</v>
      </c>
      <c r="AU789" s="18">
        <v>8.3785847091753976E-2</v>
      </c>
      <c r="AV789" s="18">
        <v>0.1593367715952235</v>
      </c>
      <c r="AX789" s="18">
        <v>0.13330581520333809</v>
      </c>
      <c r="AY789" s="18">
        <v>0.18993872562869821</v>
      </c>
      <c r="BA789" s="18">
        <v>0.11740978259076711</v>
      </c>
      <c r="BB789" s="18">
        <v>0.18998012325604979</v>
      </c>
      <c r="BD789" s="18">
        <v>0.14340590985258511</v>
      </c>
      <c r="BE789" s="18">
        <v>0.13492072078444931</v>
      </c>
      <c r="BF789" s="18">
        <v>0.13546937034114409</v>
      </c>
      <c r="BG789" s="18">
        <v>0.13230688154407069</v>
      </c>
      <c r="BH789" s="18">
        <v>0.14576484556838021</v>
      </c>
      <c r="BI789" s="18">
        <v>0.12955181794990769</v>
      </c>
      <c r="BJ789" s="18">
        <v>0.28407807750294001</v>
      </c>
      <c r="BL789" s="18">
        <v>0.109804955180348</v>
      </c>
      <c r="BM789" s="18">
        <v>0.12847430636843671</v>
      </c>
      <c r="BN789" s="18">
        <v>0.14184062478974069</v>
      </c>
      <c r="BO789" s="18">
        <v>0.2385655311510633</v>
      </c>
      <c r="BP789" s="18">
        <v>0.1571654308080116</v>
      </c>
      <c r="BQ789" s="18">
        <v>4.6686177633937877E-2</v>
      </c>
      <c r="BR789" s="18">
        <v>0.20031681573256721</v>
      </c>
      <c r="BS789" s="18">
        <v>0.1664543237646586</v>
      </c>
      <c r="BU789" s="18">
        <v>0.1007677871168336</v>
      </c>
      <c r="BV789" s="18">
        <v>0.12707131256623039</v>
      </c>
      <c r="BW789" s="18">
        <v>0.1214935593569919</v>
      </c>
      <c r="BX789" s="18">
        <v>0.245233011774736</v>
      </c>
      <c r="BY789" s="18">
        <v>0.1186501792347285</v>
      </c>
      <c r="BZ789" s="18">
        <v>0.1569321332583713</v>
      </c>
      <c r="CA789" s="18">
        <v>0.25473996613097027</v>
      </c>
      <c r="CB789" s="18">
        <v>0.168675463730148</v>
      </c>
      <c r="CC789" s="18">
        <v>0.13693518831972851</v>
      </c>
    </row>
    <row r="790" spans="2:81" x14ac:dyDescent="0.35">
      <c r="B790" s="17" t="s">
        <v>241</v>
      </c>
      <c r="C790" s="18">
        <v>3.4902184828606048E-2</v>
      </c>
      <c r="D790" s="18">
        <v>8.3546941275962558E-2</v>
      </c>
      <c r="E790" s="18">
        <v>6.7383909405321782E-2</v>
      </c>
      <c r="F790" s="18">
        <v>4.0200399918316081E-2</v>
      </c>
      <c r="G790" s="18">
        <v>2.1274542959537689E-2</v>
      </c>
      <c r="H790" s="18">
        <v>1.288980456471941E-2</v>
      </c>
      <c r="I790" s="18">
        <v>1.019909447714681E-2</v>
      </c>
      <c r="K790" s="18">
        <v>3.7535897492738911E-2</v>
      </c>
      <c r="L790" s="18">
        <v>3.157816762678984E-2</v>
      </c>
      <c r="N790" s="18">
        <v>3.7887891725446973E-2</v>
      </c>
      <c r="O790" s="18">
        <v>1.7609996563924351E-2</v>
      </c>
      <c r="P790" s="18">
        <v>6.359490980613286E-2</v>
      </c>
      <c r="Q790" s="18">
        <v>4.2585916022197683E-2</v>
      </c>
      <c r="R790" s="18">
        <v>3.085879200745029E-2</v>
      </c>
      <c r="S790" s="18">
        <v>3.4704644469733641E-2</v>
      </c>
      <c r="T790" s="18">
        <v>2.0454365800085771E-2</v>
      </c>
      <c r="U790" s="18">
        <v>5.4384990303836783E-2</v>
      </c>
      <c r="V790" s="18">
        <v>3.3995079756239333E-2</v>
      </c>
      <c r="W790" s="18">
        <v>2.660904265994354E-2</v>
      </c>
      <c r="X790" s="18">
        <v>1.323902498739978E-2</v>
      </c>
      <c r="Y790" s="18">
        <v>5.1184138286669643E-2</v>
      </c>
      <c r="AA790" s="18">
        <v>2.1257155707663039E-2</v>
      </c>
      <c r="AB790" s="18">
        <v>2.428365803389114E-2</v>
      </c>
      <c r="AC790" s="18">
        <v>5.3539098870875747E-2</v>
      </c>
      <c r="AD790" s="18">
        <v>4.3119865361370267E-2</v>
      </c>
      <c r="AF790" s="18">
        <v>0.17634829024663939</v>
      </c>
      <c r="AG790" s="18">
        <v>3.6411658810284173E-2</v>
      </c>
      <c r="AH790" s="18">
        <v>7.7065518029439681E-3</v>
      </c>
      <c r="AI790" s="18">
        <v>5.3193584844485012E-2</v>
      </c>
      <c r="AJ790" s="18">
        <v>5.8086344641942449E-2</v>
      </c>
      <c r="AK790" s="18">
        <v>2.6123637474420029E-2</v>
      </c>
      <c r="AL790" s="18">
        <v>4.5290715530320352E-2</v>
      </c>
      <c r="AM790" s="18">
        <v>5.2230938610464952E-3</v>
      </c>
      <c r="AN790" s="18">
        <v>4.0819942068360399E-2</v>
      </c>
      <c r="AO790" s="18">
        <v>2.681215351231854E-2</v>
      </c>
      <c r="AP790" s="18">
        <v>2.2328269217080358E-2</v>
      </c>
      <c r="AQ790" s="18">
        <v>4.2056888051141252E-2</v>
      </c>
      <c r="AR790" s="18">
        <v>2.2433920673764741E-2</v>
      </c>
      <c r="AS790" s="18">
        <v>4.9235646422757517E-2</v>
      </c>
      <c r="AT790" s="18">
        <v>2.201376338139667E-2</v>
      </c>
      <c r="AU790" s="18">
        <v>2.3613571434715149E-2</v>
      </c>
      <c r="AV790" s="18">
        <v>6.6170177846924652E-2</v>
      </c>
      <c r="AX790" s="18">
        <v>3.1369683561324323E-2</v>
      </c>
      <c r="AY790" s="18">
        <v>5.372129685827183E-2</v>
      </c>
      <c r="BA790" s="18">
        <v>2.965473314449206E-2</v>
      </c>
      <c r="BB790" s="18">
        <v>4.4637977117003472E-2</v>
      </c>
      <c r="BD790" s="18">
        <v>2.9326923051821011E-2</v>
      </c>
      <c r="BE790" s="18">
        <v>3.0975468307909121E-2</v>
      </c>
      <c r="BF790" s="18">
        <v>5.1730173913634298E-2</v>
      </c>
      <c r="BG790" s="18">
        <v>3.923936416240998E-2</v>
      </c>
      <c r="BH790" s="18">
        <v>2.401662518296524E-2</v>
      </c>
      <c r="BI790" s="18">
        <v>3.2318806120380447E-2</v>
      </c>
      <c r="BJ790" s="18">
        <v>5.6429157617917877E-2</v>
      </c>
      <c r="BL790" s="18">
        <v>2.9719078031589949E-2</v>
      </c>
      <c r="BM790" s="18">
        <v>2.4958156254687381E-2</v>
      </c>
      <c r="BN790" s="18">
        <v>3.413547986546029E-2</v>
      </c>
      <c r="BO790" s="18">
        <v>7.8791088419233143E-2</v>
      </c>
      <c r="BP790" s="18">
        <v>5.2037350777816613E-2</v>
      </c>
      <c r="BQ790" s="18">
        <v>4.4758324351604102E-2</v>
      </c>
      <c r="BR790" s="18">
        <v>7.6764891390905532E-2</v>
      </c>
      <c r="BS790" s="18">
        <v>2.5830552562817109E-2</v>
      </c>
      <c r="BU790" s="18">
        <v>2.9607931838306741E-2</v>
      </c>
      <c r="BV790" s="18">
        <v>2.706184797774883E-2</v>
      </c>
      <c r="BW790" s="18">
        <v>2.89086210530041E-2</v>
      </c>
      <c r="BX790" s="18">
        <v>4.3917009329753343E-2</v>
      </c>
      <c r="BY790" s="18">
        <v>3.1505530401763328E-2</v>
      </c>
      <c r="BZ790" s="18">
        <v>4.7040435331786777E-2</v>
      </c>
      <c r="CA790" s="18">
        <v>5.7602696963927967E-2</v>
      </c>
      <c r="CB790" s="18">
        <v>2.5048263037133339E-2</v>
      </c>
      <c r="CC790" s="18">
        <v>7.4397432125372212E-2</v>
      </c>
    </row>
    <row r="791" spans="2:81" x14ac:dyDescent="0.35">
      <c r="B791" s="17" t="s">
        <v>242</v>
      </c>
      <c r="C791" s="18">
        <v>1.439322855827577E-2</v>
      </c>
      <c r="D791" s="18">
        <v>4.2993852405158163E-2</v>
      </c>
      <c r="E791" s="18">
        <v>2.2421899717678339E-2</v>
      </c>
      <c r="F791" s="18">
        <v>1.5141836311052981E-2</v>
      </c>
      <c r="G791" s="18">
        <v>5.7161315024602602E-3</v>
      </c>
      <c r="H791" s="18">
        <v>4.2348271724308639E-3</v>
      </c>
      <c r="I791" s="18">
        <v>7.9625700275611534E-3</v>
      </c>
      <c r="K791" s="18">
        <v>1.437917698549618E-2</v>
      </c>
      <c r="L791" s="18">
        <v>1.447751488762984E-2</v>
      </c>
      <c r="N791" s="18">
        <v>1.055830179578341E-2</v>
      </c>
      <c r="O791" s="18">
        <v>0</v>
      </c>
      <c r="P791" s="18">
        <v>2.2123214236332251E-2</v>
      </c>
      <c r="Q791" s="18">
        <v>4.3144724266677398E-2</v>
      </c>
      <c r="R791" s="18">
        <v>9.4200208942515542E-3</v>
      </c>
      <c r="S791" s="18">
        <v>1.722647289476063E-2</v>
      </c>
      <c r="T791" s="18">
        <v>1.387862762787446E-2</v>
      </c>
      <c r="U791" s="18">
        <v>2.081369108752187E-2</v>
      </c>
      <c r="V791" s="18">
        <v>1.0793014669942331E-2</v>
      </c>
      <c r="W791" s="18">
        <v>8.6011487217601077E-3</v>
      </c>
      <c r="X791" s="18">
        <v>1.874122739907956E-2</v>
      </c>
      <c r="Y791" s="18">
        <v>1.310582836975281E-2</v>
      </c>
      <c r="AA791" s="18">
        <v>4.5607697897521518E-3</v>
      </c>
      <c r="AB791" s="18">
        <v>1.2294291681381049E-2</v>
      </c>
      <c r="AC791" s="18">
        <v>9.9329155227171895E-3</v>
      </c>
      <c r="AD791" s="18">
        <v>3.119775990332849E-2</v>
      </c>
      <c r="AF791" s="18">
        <v>0.11415125595762619</v>
      </c>
      <c r="AG791" s="18">
        <v>4.885533067521175E-2</v>
      </c>
      <c r="AH791" s="18">
        <v>2.218553969388052E-2</v>
      </c>
      <c r="AI791" s="18">
        <v>1.7604111303855509E-2</v>
      </c>
      <c r="AJ791" s="18">
        <v>5.4693508533461607E-3</v>
      </c>
      <c r="AK791" s="18">
        <v>1.7727054503575489E-2</v>
      </c>
      <c r="AL791" s="18">
        <v>1.1385293626920409E-2</v>
      </c>
      <c r="AM791" s="18">
        <v>2.6725694893596809E-2</v>
      </c>
      <c r="AN791" s="18">
        <v>3.0620413835785551E-2</v>
      </c>
      <c r="AO791" s="18">
        <v>0</v>
      </c>
      <c r="AP791" s="18">
        <v>0</v>
      </c>
      <c r="AQ791" s="18">
        <v>1.0542721011184071E-2</v>
      </c>
      <c r="AR791" s="18">
        <v>0</v>
      </c>
      <c r="AS791" s="18">
        <v>0</v>
      </c>
      <c r="AT791" s="18">
        <v>0</v>
      </c>
      <c r="AU791" s="18">
        <v>0</v>
      </c>
      <c r="AV791" s="18">
        <v>1.7807119482047291E-2</v>
      </c>
      <c r="AX791" s="18">
        <v>1.121686909847899E-2</v>
      </c>
      <c r="AY791" s="18">
        <v>2.741812964408525E-2</v>
      </c>
      <c r="BA791" s="18">
        <v>1.354356223419151E-2</v>
      </c>
      <c r="BB791" s="18">
        <v>1.5969646092671281E-2</v>
      </c>
      <c r="BD791" s="18">
        <v>1.9750907087663371E-2</v>
      </c>
      <c r="BE791" s="18">
        <v>9.3995789179489794E-3</v>
      </c>
      <c r="BF791" s="18">
        <v>2.044615823485214E-2</v>
      </c>
      <c r="BG791" s="18">
        <v>5.5748980532684712E-3</v>
      </c>
      <c r="BH791" s="18">
        <v>2.1106169207880731E-2</v>
      </c>
      <c r="BI791" s="18">
        <v>1.823261361827096E-2</v>
      </c>
      <c r="BJ791" s="18">
        <v>1.530035623009105E-2</v>
      </c>
      <c r="BL791" s="18">
        <v>5.4599940850552121E-3</v>
      </c>
      <c r="BM791" s="18">
        <v>1.190618879663448E-2</v>
      </c>
      <c r="BN791" s="18">
        <v>2.851446637933714E-2</v>
      </c>
      <c r="BO791" s="18">
        <v>3.4533342019962332E-2</v>
      </c>
      <c r="BP791" s="18">
        <v>1.396111847662455E-2</v>
      </c>
      <c r="BQ791" s="18">
        <v>2.034677335199201E-2</v>
      </c>
      <c r="BR791" s="18">
        <v>2.205526877693878E-2</v>
      </c>
      <c r="BS791" s="18">
        <v>1.4643074643318221E-2</v>
      </c>
      <c r="BU791" s="18">
        <v>0</v>
      </c>
      <c r="BV791" s="18">
        <v>4.5133771203176359E-3</v>
      </c>
      <c r="BW791" s="18">
        <v>0</v>
      </c>
      <c r="BX791" s="18">
        <v>3.7839761022606382E-2</v>
      </c>
      <c r="BY791" s="18">
        <v>1.6125508469076011E-2</v>
      </c>
      <c r="BZ791" s="18">
        <v>3.0198086436739029E-2</v>
      </c>
      <c r="CA791" s="18">
        <v>6.9386341711394081E-3</v>
      </c>
      <c r="CB791" s="18">
        <v>1.9256977462510989E-2</v>
      </c>
      <c r="CC791" s="18">
        <v>6.8213067217446327E-2</v>
      </c>
    </row>
    <row r="792" spans="2:81" x14ac:dyDescent="0.35">
      <c r="B792" s="17" t="s">
        <v>151</v>
      </c>
      <c r="C792" s="18">
        <v>1.8065495561392801E-2</v>
      </c>
      <c r="D792" s="18">
        <v>2.3645742647478811E-2</v>
      </c>
      <c r="E792" s="18">
        <v>8.9408986602719526E-3</v>
      </c>
      <c r="F792" s="18">
        <v>3.1587012520571972E-2</v>
      </c>
      <c r="G792" s="18">
        <v>2.440426420075088E-2</v>
      </c>
      <c r="H792" s="18">
        <v>1.172293139181718E-2</v>
      </c>
      <c r="I792" s="18">
        <v>1.2707421090989201E-2</v>
      </c>
      <c r="K792" s="18">
        <v>1.5943130229772329E-2</v>
      </c>
      <c r="L792" s="18">
        <v>1.9251250395883511E-2</v>
      </c>
      <c r="N792" s="18">
        <v>0</v>
      </c>
      <c r="O792" s="18">
        <v>0</v>
      </c>
      <c r="P792" s="18">
        <v>0</v>
      </c>
      <c r="Q792" s="18">
        <v>1.995090148033694E-2</v>
      </c>
      <c r="R792" s="18">
        <v>1.4713118603526009E-2</v>
      </c>
      <c r="S792" s="18">
        <v>1.2910406069116391E-2</v>
      </c>
      <c r="T792" s="18">
        <v>3.3912887574308583E-2</v>
      </c>
      <c r="U792" s="18">
        <v>2.6850910803326841E-2</v>
      </c>
      <c r="V792" s="18">
        <v>1.4626960694502681E-2</v>
      </c>
      <c r="W792" s="18">
        <v>2.5495043821976301E-2</v>
      </c>
      <c r="X792" s="18">
        <v>2.8709857655952509E-2</v>
      </c>
      <c r="Y792" s="18">
        <v>1.9161914184077321E-2</v>
      </c>
      <c r="AA792" s="18">
        <v>1.160546327043621E-2</v>
      </c>
      <c r="AB792" s="18">
        <v>1.6784670745970069E-2</v>
      </c>
      <c r="AC792" s="18">
        <v>1.6537158584174771E-2</v>
      </c>
      <c r="AD792" s="18">
        <v>2.78376192549784E-2</v>
      </c>
      <c r="AF792" s="18">
        <v>7.8170075629741431E-2</v>
      </c>
      <c r="AG792" s="18">
        <v>5.9765424535032738E-2</v>
      </c>
      <c r="AH792" s="18">
        <v>6.9137332392378544E-3</v>
      </c>
      <c r="AI792" s="18">
        <v>2.7099877918548239E-2</v>
      </c>
      <c r="AJ792" s="18">
        <v>5.4657087462378221E-3</v>
      </c>
      <c r="AK792" s="18">
        <v>1.467871643418134E-2</v>
      </c>
      <c r="AL792" s="18">
        <v>2.4158386991713281E-2</v>
      </c>
      <c r="AM792" s="18">
        <v>2.1712079451788591E-2</v>
      </c>
      <c r="AN792" s="18">
        <v>2.2421806097265101E-2</v>
      </c>
      <c r="AO792" s="18">
        <v>0</v>
      </c>
      <c r="AP792" s="18">
        <v>2.015135851981217E-2</v>
      </c>
      <c r="AQ792" s="18">
        <v>2.4422021190276699E-2</v>
      </c>
      <c r="AR792" s="18">
        <v>0</v>
      </c>
      <c r="AS792" s="18">
        <v>0</v>
      </c>
      <c r="AT792" s="18">
        <v>0</v>
      </c>
      <c r="AU792" s="18">
        <v>8.385105443055544E-3</v>
      </c>
      <c r="AV792" s="18">
        <v>3.9979208847827803E-2</v>
      </c>
      <c r="AX792" s="18">
        <v>1.637996486777352E-2</v>
      </c>
      <c r="AY792" s="18">
        <v>2.7091593863009088E-2</v>
      </c>
      <c r="BA792" s="18">
        <v>1.6324039690818162E-2</v>
      </c>
      <c r="BB792" s="18">
        <v>2.1296483411486308E-2</v>
      </c>
      <c r="BD792" s="18">
        <v>1.7800296949569281E-2</v>
      </c>
      <c r="BE792" s="18">
        <v>1.7949846014784311E-2</v>
      </c>
      <c r="BF792" s="18">
        <v>1.264112172808216E-2</v>
      </c>
      <c r="BG792" s="18">
        <v>7.9260508558730326E-3</v>
      </c>
      <c r="BH792" s="18">
        <v>2.072525486776685E-2</v>
      </c>
      <c r="BI792" s="18">
        <v>6.2351905193004493E-2</v>
      </c>
      <c r="BJ792" s="18">
        <v>6.2512995868568302E-2</v>
      </c>
      <c r="BL792" s="18">
        <v>6.6072656573873054E-3</v>
      </c>
      <c r="BM792" s="18">
        <v>1.112235042326557E-2</v>
      </c>
      <c r="BN792" s="18">
        <v>1.6592387008806851E-2</v>
      </c>
      <c r="BO792" s="18">
        <v>7.890629760146194E-3</v>
      </c>
      <c r="BP792" s="18">
        <v>1.9983068276301339E-2</v>
      </c>
      <c r="BQ792" s="18">
        <v>0</v>
      </c>
      <c r="BR792" s="18">
        <v>7.8712659427595796E-2</v>
      </c>
      <c r="BS792" s="18">
        <v>3.7447874426994543E-2</v>
      </c>
      <c r="BU792" s="18">
        <v>0</v>
      </c>
      <c r="BV792" s="18">
        <v>1.193846456961848E-2</v>
      </c>
      <c r="BW792" s="18">
        <v>8.6372410144306393E-3</v>
      </c>
      <c r="BX792" s="18">
        <v>6.6421274510670468E-3</v>
      </c>
      <c r="BY792" s="18">
        <v>2.3253930866096648E-2</v>
      </c>
      <c r="BZ792" s="18">
        <v>1.882953847748943E-2</v>
      </c>
      <c r="CA792" s="18">
        <v>5.8155325460216803E-2</v>
      </c>
      <c r="CB792" s="18">
        <v>5.3345775781161529E-2</v>
      </c>
      <c r="CC792" s="18">
        <v>0</v>
      </c>
    </row>
    <row r="794" spans="2:81" ht="101.5" x14ac:dyDescent="0.35">
      <c r="B794" s="14" t="s">
        <v>243</v>
      </c>
    </row>
    <row r="795" spans="2:81" x14ac:dyDescent="0.35">
      <c r="B795" s="15" t="s">
        <v>17</v>
      </c>
    </row>
    <row r="796" spans="2:81" x14ac:dyDescent="0.35">
      <c r="B796" s="11" t="s">
        <v>95</v>
      </c>
      <c r="C796" s="16">
        <v>1906</v>
      </c>
      <c r="D796" s="16">
        <v>245</v>
      </c>
      <c r="E796" s="16">
        <v>322</v>
      </c>
      <c r="F796" s="16">
        <v>330</v>
      </c>
      <c r="G796" s="16">
        <v>336</v>
      </c>
      <c r="H796" s="16">
        <v>276</v>
      </c>
      <c r="I796" s="16">
        <v>397</v>
      </c>
      <c r="K796" s="16">
        <v>942</v>
      </c>
      <c r="L796" s="16">
        <v>959</v>
      </c>
      <c r="N796" s="16">
        <v>158</v>
      </c>
      <c r="O796" s="16">
        <v>63</v>
      </c>
      <c r="P796" s="16">
        <v>96</v>
      </c>
      <c r="Q796" s="16">
        <v>78</v>
      </c>
      <c r="R796" s="16">
        <v>211</v>
      </c>
      <c r="S796" s="16">
        <v>156</v>
      </c>
      <c r="T796" s="16">
        <v>138</v>
      </c>
      <c r="U796" s="16">
        <v>178</v>
      </c>
      <c r="V796" s="16">
        <v>270</v>
      </c>
      <c r="W796" s="16">
        <v>232</v>
      </c>
      <c r="X796" s="16">
        <v>160</v>
      </c>
      <c r="Y796" s="16">
        <v>166</v>
      </c>
      <c r="AA796" s="16">
        <v>527</v>
      </c>
      <c r="AB796" s="16">
        <v>481</v>
      </c>
      <c r="AC796" s="16">
        <v>429</v>
      </c>
      <c r="AD796" s="16">
        <v>463</v>
      </c>
      <c r="AF796" s="16">
        <v>27</v>
      </c>
      <c r="AG796" s="16">
        <v>98</v>
      </c>
      <c r="AH796" s="16">
        <v>113</v>
      </c>
      <c r="AI796" s="16">
        <v>112</v>
      </c>
      <c r="AJ796" s="16">
        <v>174</v>
      </c>
      <c r="AK796" s="16">
        <v>207</v>
      </c>
      <c r="AL796" s="16">
        <v>170</v>
      </c>
      <c r="AM796" s="16">
        <v>133</v>
      </c>
      <c r="AN796" s="16">
        <v>100</v>
      </c>
      <c r="AO796" s="16">
        <v>131</v>
      </c>
      <c r="AP796" s="16">
        <v>193</v>
      </c>
      <c r="AQ796" s="16">
        <v>93</v>
      </c>
      <c r="AR796" s="16">
        <v>79</v>
      </c>
      <c r="AS796" s="16">
        <v>47</v>
      </c>
      <c r="AT796" s="16">
        <v>48</v>
      </c>
      <c r="AU796" s="16">
        <v>122</v>
      </c>
      <c r="AV796" s="16">
        <v>59</v>
      </c>
      <c r="AX796" s="16">
        <v>1557</v>
      </c>
      <c r="AY796" s="16">
        <v>338</v>
      </c>
      <c r="BA796" s="16">
        <v>1221</v>
      </c>
      <c r="BB796" s="16">
        <v>685</v>
      </c>
      <c r="BD796" s="16">
        <v>474</v>
      </c>
      <c r="BE796" s="16">
        <v>416</v>
      </c>
      <c r="BF796" s="16">
        <v>224</v>
      </c>
      <c r="BG796" s="16">
        <v>439</v>
      </c>
      <c r="BH796" s="16">
        <v>242</v>
      </c>
      <c r="BI796" s="16">
        <v>51</v>
      </c>
      <c r="BJ796" s="16">
        <v>60</v>
      </c>
      <c r="BL796" s="16">
        <v>334</v>
      </c>
      <c r="BM796" s="16">
        <v>619</v>
      </c>
      <c r="BN796" s="16">
        <v>136</v>
      </c>
      <c r="BO796" s="16">
        <v>105</v>
      </c>
      <c r="BP796" s="16">
        <v>257</v>
      </c>
      <c r="BQ796" s="16">
        <v>42</v>
      </c>
      <c r="BR796" s="16">
        <v>49</v>
      </c>
      <c r="BS796" s="16">
        <v>364</v>
      </c>
      <c r="BU796" s="16">
        <v>279</v>
      </c>
      <c r="BV796" s="16">
        <v>479</v>
      </c>
      <c r="BW796" s="16">
        <v>122</v>
      </c>
      <c r="BX796" s="16">
        <v>151</v>
      </c>
      <c r="BY796" s="16">
        <v>421</v>
      </c>
      <c r="BZ796" s="16">
        <v>64</v>
      </c>
      <c r="CA796" s="16">
        <v>123</v>
      </c>
      <c r="CB796" s="16">
        <v>156</v>
      </c>
      <c r="CC796" s="16">
        <v>111</v>
      </c>
    </row>
    <row r="797" spans="2:81" x14ac:dyDescent="0.35">
      <c r="B797" s="12" t="s">
        <v>96</v>
      </c>
      <c r="C797" s="16">
        <v>1910</v>
      </c>
      <c r="D797" s="16">
        <v>202</v>
      </c>
      <c r="E797" s="16">
        <v>325</v>
      </c>
      <c r="F797" s="16">
        <v>324</v>
      </c>
      <c r="G797" s="16">
        <v>294</v>
      </c>
      <c r="H797" s="16">
        <v>309</v>
      </c>
      <c r="I797" s="16">
        <v>457</v>
      </c>
      <c r="K797" s="16">
        <v>921</v>
      </c>
      <c r="L797" s="16">
        <v>983</v>
      </c>
      <c r="N797" s="16">
        <v>157</v>
      </c>
      <c r="O797" s="16">
        <v>52</v>
      </c>
      <c r="P797" s="16">
        <v>89</v>
      </c>
      <c r="Q797" s="16">
        <v>77</v>
      </c>
      <c r="R797" s="16">
        <v>212</v>
      </c>
      <c r="S797" s="16">
        <v>155</v>
      </c>
      <c r="T797" s="16">
        <v>140</v>
      </c>
      <c r="U797" s="16">
        <v>167</v>
      </c>
      <c r="V797" s="16">
        <v>248</v>
      </c>
      <c r="W797" s="16">
        <v>264</v>
      </c>
      <c r="X797" s="16">
        <v>165</v>
      </c>
      <c r="Y797" s="16">
        <v>180</v>
      </c>
      <c r="AA797" s="16">
        <v>514</v>
      </c>
      <c r="AB797" s="16">
        <v>496</v>
      </c>
      <c r="AC797" s="16">
        <v>419</v>
      </c>
      <c r="AD797" s="16">
        <v>477</v>
      </c>
      <c r="AF797" s="16">
        <v>25</v>
      </c>
      <c r="AG797" s="16">
        <v>96</v>
      </c>
      <c r="AH797" s="16">
        <v>115</v>
      </c>
      <c r="AI797" s="16">
        <v>117</v>
      </c>
      <c r="AJ797" s="16">
        <v>175</v>
      </c>
      <c r="AK797" s="16">
        <v>213</v>
      </c>
      <c r="AL797" s="16">
        <v>169</v>
      </c>
      <c r="AM797" s="16">
        <v>134</v>
      </c>
      <c r="AN797" s="16">
        <v>99</v>
      </c>
      <c r="AO797" s="16">
        <v>131</v>
      </c>
      <c r="AP797" s="16">
        <v>193</v>
      </c>
      <c r="AQ797" s="16">
        <v>94</v>
      </c>
      <c r="AR797" s="16">
        <v>79</v>
      </c>
      <c r="AS797" s="16">
        <v>46</v>
      </c>
      <c r="AT797" s="16">
        <v>46</v>
      </c>
      <c r="AU797" s="16">
        <v>118</v>
      </c>
      <c r="AV797" s="16">
        <v>59</v>
      </c>
      <c r="AX797" s="16">
        <v>1583</v>
      </c>
      <c r="AY797" s="16">
        <v>316</v>
      </c>
      <c r="BA797" s="16">
        <v>1241</v>
      </c>
      <c r="BB797" s="16">
        <v>669</v>
      </c>
      <c r="BD797" s="16">
        <v>490</v>
      </c>
      <c r="BE797" s="16">
        <v>410</v>
      </c>
      <c r="BF797" s="16">
        <v>226</v>
      </c>
      <c r="BG797" s="16">
        <v>430</v>
      </c>
      <c r="BH797" s="16">
        <v>237</v>
      </c>
      <c r="BI797" s="16">
        <v>51</v>
      </c>
      <c r="BJ797" s="16">
        <v>65</v>
      </c>
      <c r="BL797" s="16">
        <v>349</v>
      </c>
      <c r="BM797" s="16">
        <v>614</v>
      </c>
      <c r="BN797" s="16">
        <v>143</v>
      </c>
      <c r="BO797" s="16">
        <v>101</v>
      </c>
      <c r="BP797" s="16">
        <v>257</v>
      </c>
      <c r="BQ797" s="16">
        <v>42</v>
      </c>
      <c r="BR797" s="16">
        <v>47</v>
      </c>
      <c r="BS797" s="16">
        <v>356</v>
      </c>
      <c r="BU797" s="16">
        <v>288</v>
      </c>
      <c r="BV797" s="16">
        <v>472</v>
      </c>
      <c r="BW797" s="16">
        <v>126</v>
      </c>
      <c r="BX797" s="16">
        <v>142</v>
      </c>
      <c r="BY797" s="16">
        <v>432</v>
      </c>
      <c r="BZ797" s="16">
        <v>64</v>
      </c>
      <c r="CA797" s="16">
        <v>123</v>
      </c>
      <c r="CB797" s="16">
        <v>159</v>
      </c>
      <c r="CC797" s="16">
        <v>106</v>
      </c>
    </row>
    <row r="798" spans="2:81" x14ac:dyDescent="0.35">
      <c r="B798" s="17" t="s">
        <v>238</v>
      </c>
      <c r="C798" s="18">
        <v>0.14385401760561639</v>
      </c>
      <c r="D798" s="18">
        <v>0.16633911292304229</v>
      </c>
      <c r="E798" s="18">
        <v>0.2367331355774219</v>
      </c>
      <c r="F798" s="18">
        <v>0.18480709857567751</v>
      </c>
      <c r="G798" s="18">
        <v>0.14139575560175491</v>
      </c>
      <c r="H798" s="18">
        <v>0.10322438472073479</v>
      </c>
      <c r="I798" s="18">
        <v>6.7890361168984253E-2</v>
      </c>
      <c r="K798" s="18">
        <v>0.1345402435048311</v>
      </c>
      <c r="L798" s="18">
        <v>0.1532917796984801</v>
      </c>
      <c r="N798" s="18">
        <v>8.3401950911347972E-2</v>
      </c>
      <c r="O798" s="18">
        <v>9.0449057006006472E-2</v>
      </c>
      <c r="P798" s="18">
        <v>0.16796793067487911</v>
      </c>
      <c r="Q798" s="18">
        <v>0.1484073186260656</v>
      </c>
      <c r="R798" s="18">
        <v>0.15636039001371749</v>
      </c>
      <c r="S798" s="18">
        <v>0.1104844671303374</v>
      </c>
      <c r="T798" s="18">
        <v>0.15639729131387101</v>
      </c>
      <c r="U798" s="18">
        <v>0.1181636787583947</v>
      </c>
      <c r="V798" s="18">
        <v>0.23073850669125959</v>
      </c>
      <c r="W798" s="18">
        <v>0.13262268287073931</v>
      </c>
      <c r="X798" s="18">
        <v>9.6796146757064508E-2</v>
      </c>
      <c r="Y798" s="18">
        <v>0.16612468929031529</v>
      </c>
      <c r="AA798" s="18">
        <v>0.16868248365930061</v>
      </c>
      <c r="AB798" s="18">
        <v>9.5653403084158525E-2</v>
      </c>
      <c r="AC798" s="18">
        <v>0.1574971119491288</v>
      </c>
      <c r="AD798" s="18">
        <v>0.1563241899978991</v>
      </c>
      <c r="AF798" s="18">
        <v>0.1719352134003346</v>
      </c>
      <c r="AG798" s="18">
        <v>0.22134725314458081</v>
      </c>
      <c r="AH798" s="18">
        <v>0.18429442650266889</v>
      </c>
      <c r="AI798" s="18">
        <v>0.14584322080122811</v>
      </c>
      <c r="AJ798" s="18">
        <v>0.1578120045973973</v>
      </c>
      <c r="AK798" s="18">
        <v>9.6731580866080649E-2</v>
      </c>
      <c r="AL798" s="18">
        <v>7.2259376206710454E-2</v>
      </c>
      <c r="AM798" s="18">
        <v>0.14654831311082089</v>
      </c>
      <c r="AN798" s="18">
        <v>9.5985521242680921E-2</v>
      </c>
      <c r="AO798" s="18">
        <v>0.148611880452694</v>
      </c>
      <c r="AP798" s="18">
        <v>0.1138772065462676</v>
      </c>
      <c r="AQ798" s="18">
        <v>0.1082150512077438</v>
      </c>
      <c r="AR798" s="18">
        <v>0.14976186342920589</v>
      </c>
      <c r="AS798" s="18">
        <v>0.19203262677688701</v>
      </c>
      <c r="AT798" s="18">
        <v>0.28208343838000521</v>
      </c>
      <c r="AU798" s="18">
        <v>0.26110347418761137</v>
      </c>
      <c r="AV798" s="18">
        <v>8.9341437438752738E-2</v>
      </c>
      <c r="AX798" s="18">
        <v>0.12616830750080449</v>
      </c>
      <c r="AY798" s="18">
        <v>0.231488840610277</v>
      </c>
      <c r="BA798" s="18">
        <v>0.15781227380018689</v>
      </c>
      <c r="BB798" s="18">
        <v>0.1179567457107691</v>
      </c>
      <c r="BD798" s="18">
        <v>0.13613450697183091</v>
      </c>
      <c r="BE798" s="18">
        <v>0.13502627723093991</v>
      </c>
      <c r="BF798" s="18">
        <v>0.10273174434268011</v>
      </c>
      <c r="BG798" s="18">
        <v>0.1321980590827132</v>
      </c>
      <c r="BH798" s="18">
        <v>0.22861010300197529</v>
      </c>
      <c r="BI798" s="18">
        <v>0.25746144142147842</v>
      </c>
      <c r="BJ798" s="18">
        <v>7.8690408110392948E-2</v>
      </c>
      <c r="BL798" s="18">
        <v>0.14805456920020049</v>
      </c>
      <c r="BM798" s="18">
        <v>0.18278191075450859</v>
      </c>
      <c r="BN798" s="18">
        <v>9.9920168688862068E-2</v>
      </c>
      <c r="BO798" s="18">
        <v>0.11366770010831841</v>
      </c>
      <c r="BP798" s="18">
        <v>0.1438139551117332</v>
      </c>
      <c r="BQ798" s="18">
        <v>8.3538871450012361E-2</v>
      </c>
      <c r="BR798" s="18">
        <v>0.17154693573651769</v>
      </c>
      <c r="BS798" s="18">
        <v>0.1021865235758944</v>
      </c>
      <c r="BU798" s="18">
        <v>0.11522946864232859</v>
      </c>
      <c r="BV798" s="18">
        <v>0.20480265168646239</v>
      </c>
      <c r="BW798" s="18">
        <v>9.1535532808389816E-2</v>
      </c>
      <c r="BX798" s="18">
        <v>0.10478544594828169</v>
      </c>
      <c r="BY798" s="18">
        <v>0.15137641547921271</v>
      </c>
      <c r="BZ798" s="18">
        <v>0.11794342509904231</v>
      </c>
      <c r="CA798" s="18">
        <v>0.1120497886964751</v>
      </c>
      <c r="CB798" s="18">
        <v>0.1121153531153149</v>
      </c>
      <c r="CC798" s="18">
        <v>0.1342841691090321</v>
      </c>
    </row>
    <row r="799" spans="2:81" x14ac:dyDescent="0.35">
      <c r="B799" s="17" t="s">
        <v>239</v>
      </c>
      <c r="C799" s="18">
        <v>0.32368040471340731</v>
      </c>
      <c r="D799" s="18">
        <v>0.30355276143949622</v>
      </c>
      <c r="E799" s="18">
        <v>0.3694570015646137</v>
      </c>
      <c r="F799" s="18">
        <v>0.37894741883182392</v>
      </c>
      <c r="G799" s="18">
        <v>0.3526775853071607</v>
      </c>
      <c r="H799" s="18">
        <v>0.37329749952577351</v>
      </c>
      <c r="I799" s="18">
        <v>0.20862560256938359</v>
      </c>
      <c r="K799" s="18">
        <v>0.29438843650225632</v>
      </c>
      <c r="L799" s="18">
        <v>0.35072512806431022</v>
      </c>
      <c r="N799" s="18">
        <v>0.34182285473021051</v>
      </c>
      <c r="O799" s="18">
        <v>0.45415515946333479</v>
      </c>
      <c r="P799" s="18">
        <v>0.29833521974117733</v>
      </c>
      <c r="Q799" s="18">
        <v>0.3839618311400354</v>
      </c>
      <c r="R799" s="18">
        <v>0.36399835812992037</v>
      </c>
      <c r="S799" s="18">
        <v>0.31333016484220411</v>
      </c>
      <c r="T799" s="18">
        <v>0.34291446640731132</v>
      </c>
      <c r="U799" s="18">
        <v>0.28946497960403489</v>
      </c>
      <c r="V799" s="18">
        <v>0.31611348901192882</v>
      </c>
      <c r="W799" s="18">
        <v>0.27290690341787022</v>
      </c>
      <c r="X799" s="18">
        <v>0.37316401993508619</v>
      </c>
      <c r="Y799" s="18">
        <v>0.27465356025105919</v>
      </c>
      <c r="AA799" s="18">
        <v>0.27636375249829498</v>
      </c>
      <c r="AB799" s="18">
        <v>0.30893020301969021</v>
      </c>
      <c r="AC799" s="18">
        <v>0.38503390384193942</v>
      </c>
      <c r="AD799" s="18">
        <v>0.33380933138668928</v>
      </c>
      <c r="AF799" s="18">
        <v>0.27367520441978099</v>
      </c>
      <c r="AG799" s="18">
        <v>0.3113475019699164</v>
      </c>
      <c r="AH799" s="18">
        <v>0.38674339752494419</v>
      </c>
      <c r="AI799" s="18">
        <v>0.27826137515408828</v>
      </c>
      <c r="AJ799" s="18">
        <v>0.30152581173263521</v>
      </c>
      <c r="AK799" s="18">
        <v>0.35392834471567691</v>
      </c>
      <c r="AL799" s="18">
        <v>0.3715934127525598</v>
      </c>
      <c r="AM799" s="18">
        <v>0.2378584637382222</v>
      </c>
      <c r="AN799" s="18">
        <v>0.37692482068210248</v>
      </c>
      <c r="AO799" s="18">
        <v>0.34521598300258172</v>
      </c>
      <c r="AP799" s="18">
        <v>0.28095367877342448</v>
      </c>
      <c r="AQ799" s="18">
        <v>0.28470609308564843</v>
      </c>
      <c r="AR799" s="18">
        <v>0.31945760143495289</v>
      </c>
      <c r="AS799" s="18">
        <v>0.27499412286017011</v>
      </c>
      <c r="AT799" s="18">
        <v>0.30717771326387477</v>
      </c>
      <c r="AU799" s="18">
        <v>0.39043904747724267</v>
      </c>
      <c r="AV799" s="18">
        <v>0.33307614448933021</v>
      </c>
      <c r="AX799" s="18">
        <v>0.31385568604409392</v>
      </c>
      <c r="AY799" s="18">
        <v>0.37482025970169508</v>
      </c>
      <c r="BA799" s="18">
        <v>0.3438000524285752</v>
      </c>
      <c r="BB799" s="18">
        <v>0.28635167395756073</v>
      </c>
      <c r="BD799" s="18">
        <v>0.33767631617575722</v>
      </c>
      <c r="BE799" s="18">
        <v>0.31713841409927013</v>
      </c>
      <c r="BF799" s="18">
        <v>0.29784919921010089</v>
      </c>
      <c r="BG799" s="18">
        <v>0.34737420299773841</v>
      </c>
      <c r="BH799" s="18">
        <v>0.26917020933149732</v>
      </c>
      <c r="BI799" s="18">
        <v>0.40884223736450892</v>
      </c>
      <c r="BJ799" s="18">
        <v>0.32449385311004658</v>
      </c>
      <c r="BL799" s="18">
        <v>0.27997076843952029</v>
      </c>
      <c r="BM799" s="18">
        <v>0.34263372714426238</v>
      </c>
      <c r="BN799" s="18">
        <v>0.26668814992938827</v>
      </c>
      <c r="BO799" s="18">
        <v>0.32003301073457829</v>
      </c>
      <c r="BP799" s="18">
        <v>0.32635740854560408</v>
      </c>
      <c r="BQ799" s="18">
        <v>0.35054779374683842</v>
      </c>
      <c r="BR799" s="18">
        <v>0.31088848734483437</v>
      </c>
      <c r="BS799" s="18">
        <v>0.35444134821031292</v>
      </c>
      <c r="BU799" s="18">
        <v>0.31553816516972738</v>
      </c>
      <c r="BV799" s="18">
        <v>0.37081854064808389</v>
      </c>
      <c r="BW799" s="18">
        <v>0.29766761310158918</v>
      </c>
      <c r="BX799" s="18">
        <v>0.29974917363846892</v>
      </c>
      <c r="BY799" s="18">
        <v>0.31795251387728202</v>
      </c>
      <c r="BZ799" s="18">
        <v>0.2859053707125408</v>
      </c>
      <c r="CA799" s="18">
        <v>0.29853032261910739</v>
      </c>
      <c r="CB799" s="18">
        <v>0.29392190023339432</v>
      </c>
      <c r="CC799" s="18">
        <v>0.31876797615931202</v>
      </c>
    </row>
    <row r="800" spans="2:81" x14ac:dyDescent="0.35">
      <c r="B800" s="17" t="s">
        <v>240</v>
      </c>
      <c r="C800" s="18">
        <v>0.23268661112614519</v>
      </c>
      <c r="D800" s="18">
        <v>0.24121009531008961</v>
      </c>
      <c r="E800" s="18">
        <v>0.18222332996028731</v>
      </c>
      <c r="F800" s="18">
        <v>0.22932549115213671</v>
      </c>
      <c r="G800" s="18">
        <v>0.2161429614406814</v>
      </c>
      <c r="H800" s="18">
        <v>0.2282035436739917</v>
      </c>
      <c r="I800" s="18">
        <v>0.28085781502238671</v>
      </c>
      <c r="K800" s="18">
        <v>0.25813115753790078</v>
      </c>
      <c r="L800" s="18">
        <v>0.20999498628259189</v>
      </c>
      <c r="N800" s="18">
        <v>0.203384864148307</v>
      </c>
      <c r="O800" s="18">
        <v>0.19735037501051911</v>
      </c>
      <c r="P800" s="18">
        <v>0.26216512730614261</v>
      </c>
      <c r="Q800" s="18">
        <v>0.26600871512259011</v>
      </c>
      <c r="R800" s="18">
        <v>0.2291873948092803</v>
      </c>
      <c r="S800" s="18">
        <v>0.26149365542558067</v>
      </c>
      <c r="T800" s="18">
        <v>0.21039892964170859</v>
      </c>
      <c r="U800" s="18">
        <v>0.27800276275540731</v>
      </c>
      <c r="V800" s="18">
        <v>0.20599769288657799</v>
      </c>
      <c r="W800" s="18">
        <v>0.21360158602977411</v>
      </c>
      <c r="X800" s="18">
        <v>0.22783629602886629</v>
      </c>
      <c r="Y800" s="18">
        <v>0.26343816626414113</v>
      </c>
      <c r="AA800" s="18">
        <v>0.2109521305894243</v>
      </c>
      <c r="AB800" s="18">
        <v>0.22671832535222611</v>
      </c>
      <c r="AC800" s="18">
        <v>0.25826638908708371</v>
      </c>
      <c r="AD800" s="18">
        <v>0.24021063205528331</v>
      </c>
      <c r="AF800" s="18">
        <v>0.36489622611308542</v>
      </c>
      <c r="AG800" s="18">
        <v>0.21652346605842759</v>
      </c>
      <c r="AH800" s="18">
        <v>0.17049096426767629</v>
      </c>
      <c r="AI800" s="18">
        <v>0.29014056716344078</v>
      </c>
      <c r="AJ800" s="18">
        <v>0.24925110454858571</v>
      </c>
      <c r="AK800" s="18">
        <v>0.28482781674444518</v>
      </c>
      <c r="AL800" s="18">
        <v>0.23715227729088351</v>
      </c>
      <c r="AM800" s="18">
        <v>0.23209974987075141</v>
      </c>
      <c r="AN800" s="18">
        <v>0.1781563449908756</v>
      </c>
      <c r="AO800" s="18">
        <v>0.21834733493478989</v>
      </c>
      <c r="AP800" s="18">
        <v>0.26604296838580471</v>
      </c>
      <c r="AQ800" s="18">
        <v>0.22460977226031881</v>
      </c>
      <c r="AR800" s="18">
        <v>0.19055289220533811</v>
      </c>
      <c r="AS800" s="18">
        <v>0.22805413272081129</v>
      </c>
      <c r="AT800" s="18">
        <v>0.17048889059448319</v>
      </c>
      <c r="AU800" s="18">
        <v>0.15580627814022291</v>
      </c>
      <c r="AV800" s="18">
        <v>0.25066178253501992</v>
      </c>
      <c r="AX800" s="18">
        <v>0.2399361455055159</v>
      </c>
      <c r="AY800" s="18">
        <v>0.1920167351366816</v>
      </c>
      <c r="BA800" s="18">
        <v>0.212868485717502</v>
      </c>
      <c r="BB800" s="18">
        <v>0.26945591633158028</v>
      </c>
      <c r="BD800" s="18">
        <v>0.25550660705187522</v>
      </c>
      <c r="BE800" s="18">
        <v>0.2275593604327055</v>
      </c>
      <c r="BF800" s="18">
        <v>0.30634016979591761</v>
      </c>
      <c r="BG800" s="18">
        <v>0.18234882852436851</v>
      </c>
      <c r="BH800" s="18">
        <v>0.21071822492698941</v>
      </c>
      <c r="BI800" s="18">
        <v>9.5656781472953589E-2</v>
      </c>
      <c r="BJ800" s="18">
        <v>0.35878168711980418</v>
      </c>
      <c r="BL800" s="18">
        <v>0.23168213587334421</v>
      </c>
      <c r="BM800" s="18">
        <v>0.22702646818380459</v>
      </c>
      <c r="BN800" s="18">
        <v>0.21208085505173249</v>
      </c>
      <c r="BO800" s="18">
        <v>0.2112419793015039</v>
      </c>
      <c r="BP800" s="18">
        <v>0.25311414141736949</v>
      </c>
      <c r="BQ800" s="18">
        <v>0.23755097128596719</v>
      </c>
      <c r="BR800" s="18">
        <v>0.2452241730736259</v>
      </c>
      <c r="BS800" s="18">
        <v>0.24080024511423609</v>
      </c>
      <c r="BU800" s="18">
        <v>0.21499583695453531</v>
      </c>
      <c r="BV800" s="18">
        <v>0.1969307357091693</v>
      </c>
      <c r="BW800" s="18">
        <v>0.25280213920980071</v>
      </c>
      <c r="BX800" s="18">
        <v>0.20042231765118959</v>
      </c>
      <c r="BY800" s="18">
        <v>0.25136724463871513</v>
      </c>
      <c r="BZ800" s="18">
        <v>0.25090817912555752</v>
      </c>
      <c r="CA800" s="18">
        <v>0.33895873150671219</v>
      </c>
      <c r="CB800" s="18">
        <v>0.27197143526000261</v>
      </c>
      <c r="CC800" s="18">
        <v>0.1899431217689723</v>
      </c>
    </row>
    <row r="801" spans="2:81" x14ac:dyDescent="0.35">
      <c r="B801" s="17" t="s">
        <v>241</v>
      </c>
      <c r="C801" s="18">
        <v>0.1681803314375088</v>
      </c>
      <c r="D801" s="18">
        <v>0.21046092481457601</v>
      </c>
      <c r="E801" s="18">
        <v>0.15490031232938201</v>
      </c>
      <c r="F801" s="18">
        <v>0.1187122241521299</v>
      </c>
      <c r="G801" s="18">
        <v>0.17000251421637691</v>
      </c>
      <c r="H801" s="18">
        <v>0.15532173918561801</v>
      </c>
      <c r="I801" s="18">
        <v>0.20153617086976869</v>
      </c>
      <c r="K801" s="18">
        <v>0.19536615902028809</v>
      </c>
      <c r="L801" s="18">
        <v>0.1435383974101154</v>
      </c>
      <c r="N801" s="18">
        <v>0.21526811265954929</v>
      </c>
      <c r="O801" s="18">
        <v>9.0341471903432155E-2</v>
      </c>
      <c r="P801" s="18">
        <v>0.1064260173445305</v>
      </c>
      <c r="Q801" s="18">
        <v>7.9695820552097008E-2</v>
      </c>
      <c r="R801" s="18">
        <v>0.1455980310413551</v>
      </c>
      <c r="S801" s="18">
        <v>0.20788871452487009</v>
      </c>
      <c r="T801" s="18">
        <v>0.1547615220401094</v>
      </c>
      <c r="U801" s="18">
        <v>0.1901244856112326</v>
      </c>
      <c r="V801" s="18">
        <v>0.16721900517913121</v>
      </c>
      <c r="W801" s="18">
        <v>0.21920774917204819</v>
      </c>
      <c r="X801" s="18">
        <v>0.16110495458480739</v>
      </c>
      <c r="Y801" s="18">
        <v>0.13343287690301719</v>
      </c>
      <c r="AA801" s="18">
        <v>0.1995279158014536</v>
      </c>
      <c r="AB801" s="18">
        <v>0.1804138057218041</v>
      </c>
      <c r="AC801" s="18">
        <v>0.124631644152128</v>
      </c>
      <c r="AD801" s="18">
        <v>0.1612060511947363</v>
      </c>
      <c r="AF801" s="18">
        <v>0.1113232804370575</v>
      </c>
      <c r="AG801" s="18">
        <v>0.1309434659941027</v>
      </c>
      <c r="AH801" s="18">
        <v>8.9748530620698666E-2</v>
      </c>
      <c r="AI801" s="18">
        <v>0.1459623612827434</v>
      </c>
      <c r="AJ801" s="18">
        <v>0.22393907908697949</v>
      </c>
      <c r="AK801" s="18">
        <v>0.14991821053400639</v>
      </c>
      <c r="AL801" s="18">
        <v>0.17354545631010421</v>
      </c>
      <c r="AM801" s="18">
        <v>0.23708784966943741</v>
      </c>
      <c r="AN801" s="18">
        <v>0.2393004472328901</v>
      </c>
      <c r="AO801" s="18">
        <v>0.1301626088375204</v>
      </c>
      <c r="AP801" s="18">
        <v>0.1612399901739274</v>
      </c>
      <c r="AQ801" s="18">
        <v>0.18875443970352099</v>
      </c>
      <c r="AR801" s="18">
        <v>0.24061216313679881</v>
      </c>
      <c r="AS801" s="18">
        <v>0.1903149532758811</v>
      </c>
      <c r="AT801" s="18">
        <v>0.1093546161932105</v>
      </c>
      <c r="AU801" s="18">
        <v>0.13064348275525661</v>
      </c>
      <c r="AV801" s="18">
        <v>0.14028492142884241</v>
      </c>
      <c r="AX801" s="18">
        <v>0.1724831248480882</v>
      </c>
      <c r="AY801" s="18">
        <v>0.15220701556931021</v>
      </c>
      <c r="BA801" s="18">
        <v>0.15679744630224829</v>
      </c>
      <c r="BB801" s="18">
        <v>0.18929942161514321</v>
      </c>
      <c r="BD801" s="18">
        <v>0.1666365296744089</v>
      </c>
      <c r="BE801" s="18">
        <v>0.1996133252229039</v>
      </c>
      <c r="BF801" s="18">
        <v>0.12922243273859871</v>
      </c>
      <c r="BG801" s="18">
        <v>0.1842189701593423</v>
      </c>
      <c r="BH801" s="18">
        <v>0.16296907299290139</v>
      </c>
      <c r="BI801" s="18">
        <v>0.1015837195675819</v>
      </c>
      <c r="BJ801" s="18">
        <v>8.1599385691658533E-2</v>
      </c>
      <c r="BL801" s="18">
        <v>0.19161953521448569</v>
      </c>
      <c r="BM801" s="18">
        <v>0.15184701199172429</v>
      </c>
      <c r="BN801" s="18">
        <v>0.2114400832607051</v>
      </c>
      <c r="BO801" s="18">
        <v>0.1962560431714552</v>
      </c>
      <c r="BP801" s="18">
        <v>0.1714844887048709</v>
      </c>
      <c r="BQ801" s="18">
        <v>0.17980711241321881</v>
      </c>
      <c r="BR801" s="18">
        <v>0.13892559837394911</v>
      </c>
      <c r="BS801" s="18">
        <v>0.1481214611867154</v>
      </c>
      <c r="BU801" s="18">
        <v>0.20182657169005269</v>
      </c>
      <c r="BV801" s="18">
        <v>0.13687710661486399</v>
      </c>
      <c r="BW801" s="18">
        <v>0.16882316016086951</v>
      </c>
      <c r="BX801" s="18">
        <v>0.2340261931148756</v>
      </c>
      <c r="BY801" s="18">
        <v>0.16621320899341799</v>
      </c>
      <c r="BZ801" s="18">
        <v>0.2417152093450855</v>
      </c>
      <c r="CA801" s="18">
        <v>0.1208423643700902</v>
      </c>
      <c r="CB801" s="18">
        <v>0.15931609675753711</v>
      </c>
      <c r="CC801" s="18">
        <v>0.1590690968626858</v>
      </c>
    </row>
    <row r="802" spans="2:81" x14ac:dyDescent="0.35">
      <c r="B802" s="17" t="s">
        <v>242</v>
      </c>
      <c r="C802" s="18">
        <v>0.10042705219254169</v>
      </c>
      <c r="D802" s="18">
        <v>5.0277179237764799E-2</v>
      </c>
      <c r="E802" s="18">
        <v>3.8089829878737061E-2</v>
      </c>
      <c r="F802" s="18">
        <v>6.3192142320236969E-2</v>
      </c>
      <c r="G802" s="18">
        <v>8.3927987423478512E-2</v>
      </c>
      <c r="H802" s="18">
        <v>0.1148611780037448</v>
      </c>
      <c r="I802" s="18">
        <v>0.19418104700941671</v>
      </c>
      <c r="K802" s="18">
        <v>8.4739777752957129E-2</v>
      </c>
      <c r="L802" s="18">
        <v>0.11357413956814109</v>
      </c>
      <c r="N802" s="18">
        <v>0.12584601655936009</v>
      </c>
      <c r="O802" s="18">
        <v>0.1372335862379663</v>
      </c>
      <c r="P802" s="18">
        <v>0.12232276732854309</v>
      </c>
      <c r="Q802" s="18">
        <v>9.6829319186175669E-2</v>
      </c>
      <c r="R802" s="18">
        <v>7.050573860120958E-2</v>
      </c>
      <c r="S802" s="18">
        <v>7.4385729034337239E-2</v>
      </c>
      <c r="T802" s="18">
        <v>9.5107475018528481E-2</v>
      </c>
      <c r="U802" s="18">
        <v>9.1767926948764997E-2</v>
      </c>
      <c r="V802" s="18">
        <v>6.526700975810143E-2</v>
      </c>
      <c r="W802" s="18">
        <v>0.1271085505922859</v>
      </c>
      <c r="X802" s="18">
        <v>0.11052551554743011</v>
      </c>
      <c r="Y802" s="18">
        <v>0.12822500577218179</v>
      </c>
      <c r="AA802" s="18">
        <v>0.11341787601610739</v>
      </c>
      <c r="AB802" s="18">
        <v>0.14473772414264041</v>
      </c>
      <c r="AC802" s="18">
        <v>6.1539324752171783E-2</v>
      </c>
      <c r="AD802" s="18">
        <v>7.3851318206085578E-2</v>
      </c>
      <c r="AF802" s="18">
        <v>0</v>
      </c>
      <c r="AG802" s="18">
        <v>6.2736626601246376E-2</v>
      </c>
      <c r="AH802" s="18">
        <v>0.1407894266467194</v>
      </c>
      <c r="AI802" s="18">
        <v>0.10668926977450149</v>
      </c>
      <c r="AJ802" s="18">
        <v>5.5508430021555977E-2</v>
      </c>
      <c r="AK802" s="18">
        <v>7.3751403642914493E-2</v>
      </c>
      <c r="AL802" s="18">
        <v>0.12189381893173019</v>
      </c>
      <c r="AM802" s="18">
        <v>0.1171353390872801</v>
      </c>
      <c r="AN802" s="18">
        <v>9.19614989082643E-2</v>
      </c>
      <c r="AO802" s="18">
        <v>0.1235919804529184</v>
      </c>
      <c r="AP802" s="18">
        <v>0.13724424470059779</v>
      </c>
      <c r="AQ802" s="18">
        <v>0.14492083656799429</v>
      </c>
      <c r="AR802" s="18">
        <v>8.8872844766718015E-2</v>
      </c>
      <c r="AS802" s="18">
        <v>8.9583617348627478E-2</v>
      </c>
      <c r="AT802" s="18">
        <v>0.108647583399132</v>
      </c>
      <c r="AU802" s="18">
        <v>3.6319411275054649E-2</v>
      </c>
      <c r="AV802" s="18">
        <v>0.1597837504096716</v>
      </c>
      <c r="AX802" s="18">
        <v>0.1130078452539762</v>
      </c>
      <c r="AY802" s="18">
        <v>3.4159109898507921E-2</v>
      </c>
      <c r="BA802" s="18">
        <v>9.8867884365405723E-2</v>
      </c>
      <c r="BB802" s="18">
        <v>0.1033198342554435</v>
      </c>
      <c r="BD802" s="18">
        <v>7.6410605107688032E-2</v>
      </c>
      <c r="BE802" s="18">
        <v>9.4196944874281319E-2</v>
      </c>
      <c r="BF802" s="18">
        <v>0.1171415884860964</v>
      </c>
      <c r="BG802" s="18">
        <v>0.1245487472093421</v>
      </c>
      <c r="BH802" s="18">
        <v>0.103555306038193</v>
      </c>
      <c r="BI802" s="18">
        <v>9.5832015640042276E-2</v>
      </c>
      <c r="BJ802" s="18">
        <v>9.5247807975128274E-2</v>
      </c>
      <c r="BL802" s="18">
        <v>0.1144982949056951</v>
      </c>
      <c r="BM802" s="18">
        <v>7.0587079632148803E-2</v>
      </c>
      <c r="BN802" s="18">
        <v>0.18588834454902309</v>
      </c>
      <c r="BO802" s="18">
        <v>0.15880126668414429</v>
      </c>
      <c r="BP802" s="18">
        <v>8.8188941015712188E-2</v>
      </c>
      <c r="BQ802" s="18">
        <v>9.9726942959754705E-2</v>
      </c>
      <c r="BR802" s="18">
        <v>5.4702146043476993E-2</v>
      </c>
      <c r="BS802" s="18">
        <v>0.1022081137947899</v>
      </c>
      <c r="BU802" s="18">
        <v>0.124409654447221</v>
      </c>
      <c r="BV802" s="18">
        <v>6.41517587775665E-2</v>
      </c>
      <c r="BW802" s="18">
        <v>0.1562145126735357</v>
      </c>
      <c r="BX802" s="18">
        <v>0.15437474219611719</v>
      </c>
      <c r="BY802" s="18">
        <v>8.5795874645682488E-2</v>
      </c>
      <c r="BZ802" s="18">
        <v>5.2589373114984503E-2</v>
      </c>
      <c r="CA802" s="18">
        <v>5.6709197601385368E-2</v>
      </c>
      <c r="CB802" s="18">
        <v>0.1115079013838047</v>
      </c>
      <c r="CC802" s="18">
        <v>0.18068410854096301</v>
      </c>
    </row>
    <row r="803" spans="2:81" x14ac:dyDescent="0.35">
      <c r="B803" s="17" t="s">
        <v>151</v>
      </c>
      <c r="C803" s="18">
        <v>3.1171582924780571E-2</v>
      </c>
      <c r="D803" s="18">
        <v>2.815992627503093E-2</v>
      </c>
      <c r="E803" s="18">
        <v>1.859639068955812E-2</v>
      </c>
      <c r="F803" s="18">
        <v>2.5015624967995049E-2</v>
      </c>
      <c r="G803" s="18">
        <v>3.585319601054765E-2</v>
      </c>
      <c r="H803" s="18">
        <v>2.5091654890137219E-2</v>
      </c>
      <c r="I803" s="18">
        <v>4.690900336006007E-2</v>
      </c>
      <c r="K803" s="18">
        <v>3.2834225681766492E-2</v>
      </c>
      <c r="L803" s="18">
        <v>2.887556897636127E-2</v>
      </c>
      <c r="N803" s="18">
        <v>3.0276200991225029E-2</v>
      </c>
      <c r="O803" s="18">
        <v>3.047035037874106E-2</v>
      </c>
      <c r="P803" s="18">
        <v>4.2782937604727497E-2</v>
      </c>
      <c r="Q803" s="18">
        <v>2.5096995373036481E-2</v>
      </c>
      <c r="R803" s="18">
        <v>3.4350087404517157E-2</v>
      </c>
      <c r="S803" s="18">
        <v>3.2417269042670442E-2</v>
      </c>
      <c r="T803" s="18">
        <v>4.0420315578471318E-2</v>
      </c>
      <c r="U803" s="18">
        <v>3.2476166322165372E-2</v>
      </c>
      <c r="V803" s="18">
        <v>1.4664296473001119E-2</v>
      </c>
      <c r="W803" s="18">
        <v>3.4552527917282382E-2</v>
      </c>
      <c r="X803" s="18">
        <v>3.0573067146745549E-2</v>
      </c>
      <c r="Y803" s="18">
        <v>3.4125701519285401E-2</v>
      </c>
      <c r="AA803" s="18">
        <v>3.1055841435418979E-2</v>
      </c>
      <c r="AB803" s="18">
        <v>4.354653867948071E-2</v>
      </c>
      <c r="AC803" s="18">
        <v>1.303162621754822E-2</v>
      </c>
      <c r="AD803" s="18">
        <v>3.4598477159306668E-2</v>
      </c>
      <c r="AF803" s="18">
        <v>7.8170075629741431E-2</v>
      </c>
      <c r="AG803" s="18">
        <v>5.7101686231726172E-2</v>
      </c>
      <c r="AH803" s="18">
        <v>2.7933254437292662E-2</v>
      </c>
      <c r="AI803" s="18">
        <v>3.3103205823997887E-2</v>
      </c>
      <c r="AJ803" s="18">
        <v>1.196357001284625E-2</v>
      </c>
      <c r="AK803" s="18">
        <v>4.0842643496876267E-2</v>
      </c>
      <c r="AL803" s="18">
        <v>2.3555658508011969E-2</v>
      </c>
      <c r="AM803" s="18">
        <v>2.9270284523488111E-2</v>
      </c>
      <c r="AN803" s="18">
        <v>1.767136694318645E-2</v>
      </c>
      <c r="AO803" s="18">
        <v>3.4070212319495898E-2</v>
      </c>
      <c r="AP803" s="18">
        <v>4.0641911419977951E-2</v>
      </c>
      <c r="AQ803" s="18">
        <v>4.8793807174773593E-2</v>
      </c>
      <c r="AR803" s="18">
        <v>1.074263502698627E-2</v>
      </c>
      <c r="AS803" s="18">
        <v>2.5020547017623081E-2</v>
      </c>
      <c r="AT803" s="18">
        <v>2.2247758169294161E-2</v>
      </c>
      <c r="AU803" s="18">
        <v>2.5688306164611919E-2</v>
      </c>
      <c r="AV803" s="18">
        <v>2.685196369838333E-2</v>
      </c>
      <c r="AX803" s="18">
        <v>3.4548890847521253E-2</v>
      </c>
      <c r="AY803" s="18">
        <v>1.5308039083528289E-2</v>
      </c>
      <c r="BA803" s="18">
        <v>2.9853857386081942E-2</v>
      </c>
      <c r="BB803" s="18">
        <v>3.3616408129503277E-2</v>
      </c>
      <c r="BD803" s="18">
        <v>2.763543501843977E-2</v>
      </c>
      <c r="BE803" s="18">
        <v>2.6465678139899348E-2</v>
      </c>
      <c r="BF803" s="18">
        <v>4.6714865426606349E-2</v>
      </c>
      <c r="BG803" s="18">
        <v>2.9311192026495479E-2</v>
      </c>
      <c r="BH803" s="18">
        <v>2.497708370844353E-2</v>
      </c>
      <c r="BI803" s="18">
        <v>4.0623804533434983E-2</v>
      </c>
      <c r="BJ803" s="18">
        <v>6.1186857992969287E-2</v>
      </c>
      <c r="BL803" s="18">
        <v>3.4174696366754187E-2</v>
      </c>
      <c r="BM803" s="18">
        <v>2.512380229355117E-2</v>
      </c>
      <c r="BN803" s="18">
        <v>2.398239852028879E-2</v>
      </c>
      <c r="BO803" s="18">
        <v>0</v>
      </c>
      <c r="BP803" s="18">
        <v>1.7041065204710229E-2</v>
      </c>
      <c r="BQ803" s="18">
        <v>4.8828308144208757E-2</v>
      </c>
      <c r="BR803" s="18">
        <v>7.8712659427595796E-2</v>
      </c>
      <c r="BS803" s="18">
        <v>5.2242308118051438E-2</v>
      </c>
      <c r="BU803" s="18">
        <v>2.8000303096135139E-2</v>
      </c>
      <c r="BV803" s="18">
        <v>2.6419206563853988E-2</v>
      </c>
      <c r="BW803" s="18">
        <v>3.2957042045814927E-2</v>
      </c>
      <c r="BX803" s="18">
        <v>6.6421274510670468E-3</v>
      </c>
      <c r="BY803" s="18">
        <v>2.7294742365689659E-2</v>
      </c>
      <c r="BZ803" s="18">
        <v>5.0938442602789548E-2</v>
      </c>
      <c r="CA803" s="18">
        <v>7.2909595206229666E-2</v>
      </c>
      <c r="CB803" s="18">
        <v>5.1167313249946389E-2</v>
      </c>
      <c r="CC803" s="18">
        <v>1.7251527559034769E-2</v>
      </c>
    </row>
    <row r="805" spans="2:81" ht="87" x14ac:dyDescent="0.35">
      <c r="B805" s="14" t="s">
        <v>244</v>
      </c>
    </row>
    <row r="806" spans="2:81" x14ac:dyDescent="0.35">
      <c r="B806" s="15" t="s">
        <v>17</v>
      </c>
    </row>
    <row r="807" spans="2:81" x14ac:dyDescent="0.35">
      <c r="B807" s="11" t="s">
        <v>95</v>
      </c>
      <c r="C807" s="16">
        <v>1906</v>
      </c>
      <c r="D807" s="16">
        <v>245</v>
      </c>
      <c r="E807" s="16">
        <v>322</v>
      </c>
      <c r="F807" s="16">
        <v>330</v>
      </c>
      <c r="G807" s="16">
        <v>336</v>
      </c>
      <c r="H807" s="16">
        <v>276</v>
      </c>
      <c r="I807" s="16">
        <v>397</v>
      </c>
      <c r="K807" s="16">
        <v>942</v>
      </c>
      <c r="L807" s="16">
        <v>959</v>
      </c>
      <c r="N807" s="16">
        <v>158</v>
      </c>
      <c r="O807" s="16">
        <v>63</v>
      </c>
      <c r="P807" s="16">
        <v>96</v>
      </c>
      <c r="Q807" s="16">
        <v>78</v>
      </c>
      <c r="R807" s="16">
        <v>211</v>
      </c>
      <c r="S807" s="16">
        <v>156</v>
      </c>
      <c r="T807" s="16">
        <v>138</v>
      </c>
      <c r="U807" s="16">
        <v>178</v>
      </c>
      <c r="V807" s="16">
        <v>270</v>
      </c>
      <c r="W807" s="16">
        <v>232</v>
      </c>
      <c r="X807" s="16">
        <v>160</v>
      </c>
      <c r="Y807" s="16">
        <v>166</v>
      </c>
      <c r="AA807" s="16">
        <v>527</v>
      </c>
      <c r="AB807" s="16">
        <v>481</v>
      </c>
      <c r="AC807" s="16">
        <v>429</v>
      </c>
      <c r="AD807" s="16">
        <v>463</v>
      </c>
      <c r="AF807" s="16">
        <v>27</v>
      </c>
      <c r="AG807" s="16">
        <v>98</v>
      </c>
      <c r="AH807" s="16">
        <v>113</v>
      </c>
      <c r="AI807" s="16">
        <v>112</v>
      </c>
      <c r="AJ807" s="16">
        <v>174</v>
      </c>
      <c r="AK807" s="16">
        <v>207</v>
      </c>
      <c r="AL807" s="16">
        <v>170</v>
      </c>
      <c r="AM807" s="16">
        <v>133</v>
      </c>
      <c r="AN807" s="16">
        <v>100</v>
      </c>
      <c r="AO807" s="16">
        <v>131</v>
      </c>
      <c r="AP807" s="16">
        <v>193</v>
      </c>
      <c r="AQ807" s="16">
        <v>93</v>
      </c>
      <c r="AR807" s="16">
        <v>79</v>
      </c>
      <c r="AS807" s="16">
        <v>47</v>
      </c>
      <c r="AT807" s="16">
        <v>48</v>
      </c>
      <c r="AU807" s="16">
        <v>122</v>
      </c>
      <c r="AV807" s="16">
        <v>59</v>
      </c>
      <c r="AX807" s="16">
        <v>1557</v>
      </c>
      <c r="AY807" s="16">
        <v>338</v>
      </c>
      <c r="BA807" s="16">
        <v>1221</v>
      </c>
      <c r="BB807" s="16">
        <v>685</v>
      </c>
      <c r="BD807" s="16">
        <v>474</v>
      </c>
      <c r="BE807" s="16">
        <v>416</v>
      </c>
      <c r="BF807" s="16">
        <v>224</v>
      </c>
      <c r="BG807" s="16">
        <v>439</v>
      </c>
      <c r="BH807" s="16">
        <v>242</v>
      </c>
      <c r="BI807" s="16">
        <v>51</v>
      </c>
      <c r="BJ807" s="16">
        <v>60</v>
      </c>
      <c r="BL807" s="16">
        <v>334</v>
      </c>
      <c r="BM807" s="16">
        <v>619</v>
      </c>
      <c r="BN807" s="16">
        <v>136</v>
      </c>
      <c r="BO807" s="16">
        <v>105</v>
      </c>
      <c r="BP807" s="16">
        <v>257</v>
      </c>
      <c r="BQ807" s="16">
        <v>42</v>
      </c>
      <c r="BR807" s="16">
        <v>49</v>
      </c>
      <c r="BS807" s="16">
        <v>364</v>
      </c>
      <c r="BU807" s="16">
        <v>279</v>
      </c>
      <c r="BV807" s="16">
        <v>479</v>
      </c>
      <c r="BW807" s="16">
        <v>122</v>
      </c>
      <c r="BX807" s="16">
        <v>151</v>
      </c>
      <c r="BY807" s="16">
        <v>421</v>
      </c>
      <c r="BZ807" s="16">
        <v>64</v>
      </c>
      <c r="CA807" s="16">
        <v>123</v>
      </c>
      <c r="CB807" s="16">
        <v>156</v>
      </c>
      <c r="CC807" s="16">
        <v>111</v>
      </c>
    </row>
    <row r="808" spans="2:81" x14ac:dyDescent="0.35">
      <c r="B808" s="12" t="s">
        <v>96</v>
      </c>
      <c r="C808" s="16">
        <v>1910</v>
      </c>
      <c r="D808" s="16">
        <v>202</v>
      </c>
      <c r="E808" s="16">
        <v>325</v>
      </c>
      <c r="F808" s="16">
        <v>324</v>
      </c>
      <c r="G808" s="16">
        <v>294</v>
      </c>
      <c r="H808" s="16">
        <v>309</v>
      </c>
      <c r="I808" s="16">
        <v>457</v>
      </c>
      <c r="K808" s="16">
        <v>921</v>
      </c>
      <c r="L808" s="16">
        <v>983</v>
      </c>
      <c r="N808" s="16">
        <v>157</v>
      </c>
      <c r="O808" s="16">
        <v>52</v>
      </c>
      <c r="P808" s="16">
        <v>89</v>
      </c>
      <c r="Q808" s="16">
        <v>77</v>
      </c>
      <c r="R808" s="16">
        <v>212</v>
      </c>
      <c r="S808" s="16">
        <v>155</v>
      </c>
      <c r="T808" s="16">
        <v>140</v>
      </c>
      <c r="U808" s="16">
        <v>167</v>
      </c>
      <c r="V808" s="16">
        <v>248</v>
      </c>
      <c r="W808" s="16">
        <v>264</v>
      </c>
      <c r="X808" s="16">
        <v>165</v>
      </c>
      <c r="Y808" s="16">
        <v>180</v>
      </c>
      <c r="AA808" s="16">
        <v>514</v>
      </c>
      <c r="AB808" s="16">
        <v>496</v>
      </c>
      <c r="AC808" s="16">
        <v>419</v>
      </c>
      <c r="AD808" s="16">
        <v>477</v>
      </c>
      <c r="AF808" s="16">
        <v>25</v>
      </c>
      <c r="AG808" s="16">
        <v>96</v>
      </c>
      <c r="AH808" s="16">
        <v>115</v>
      </c>
      <c r="AI808" s="16">
        <v>117</v>
      </c>
      <c r="AJ808" s="16">
        <v>175</v>
      </c>
      <c r="AK808" s="16">
        <v>213</v>
      </c>
      <c r="AL808" s="16">
        <v>169</v>
      </c>
      <c r="AM808" s="16">
        <v>134</v>
      </c>
      <c r="AN808" s="16">
        <v>99</v>
      </c>
      <c r="AO808" s="16">
        <v>131</v>
      </c>
      <c r="AP808" s="16">
        <v>193</v>
      </c>
      <c r="AQ808" s="16">
        <v>94</v>
      </c>
      <c r="AR808" s="16">
        <v>79</v>
      </c>
      <c r="AS808" s="16">
        <v>46</v>
      </c>
      <c r="AT808" s="16">
        <v>46</v>
      </c>
      <c r="AU808" s="16">
        <v>118</v>
      </c>
      <c r="AV808" s="16">
        <v>59</v>
      </c>
      <c r="AX808" s="16">
        <v>1583</v>
      </c>
      <c r="AY808" s="16">
        <v>316</v>
      </c>
      <c r="BA808" s="16">
        <v>1241</v>
      </c>
      <c r="BB808" s="16">
        <v>669</v>
      </c>
      <c r="BD808" s="16">
        <v>490</v>
      </c>
      <c r="BE808" s="16">
        <v>410</v>
      </c>
      <c r="BF808" s="16">
        <v>226</v>
      </c>
      <c r="BG808" s="16">
        <v>430</v>
      </c>
      <c r="BH808" s="16">
        <v>237</v>
      </c>
      <c r="BI808" s="16">
        <v>51</v>
      </c>
      <c r="BJ808" s="16">
        <v>65</v>
      </c>
      <c r="BL808" s="16">
        <v>349</v>
      </c>
      <c r="BM808" s="16">
        <v>614</v>
      </c>
      <c r="BN808" s="16">
        <v>143</v>
      </c>
      <c r="BO808" s="16">
        <v>101</v>
      </c>
      <c r="BP808" s="16">
        <v>257</v>
      </c>
      <c r="BQ808" s="16">
        <v>42</v>
      </c>
      <c r="BR808" s="16">
        <v>47</v>
      </c>
      <c r="BS808" s="16">
        <v>356</v>
      </c>
      <c r="BU808" s="16">
        <v>288</v>
      </c>
      <c r="BV808" s="16">
        <v>472</v>
      </c>
      <c r="BW808" s="16">
        <v>126</v>
      </c>
      <c r="BX808" s="16">
        <v>142</v>
      </c>
      <c r="BY808" s="16">
        <v>432</v>
      </c>
      <c r="BZ808" s="16">
        <v>64</v>
      </c>
      <c r="CA808" s="16">
        <v>123</v>
      </c>
      <c r="CB808" s="16">
        <v>159</v>
      </c>
      <c r="CC808" s="16">
        <v>106</v>
      </c>
    </row>
    <row r="809" spans="2:81" x14ac:dyDescent="0.35">
      <c r="B809" s="17" t="s">
        <v>238</v>
      </c>
      <c r="C809" s="18">
        <v>0.12805594827944969</v>
      </c>
      <c r="D809" s="18">
        <v>0.14965427318052321</v>
      </c>
      <c r="E809" s="18">
        <v>0.20974885356885201</v>
      </c>
      <c r="F809" s="18">
        <v>0.14378279815560849</v>
      </c>
      <c r="G809" s="18">
        <v>0.1080204304913957</v>
      </c>
      <c r="H809" s="18">
        <v>0.1240021370218766</v>
      </c>
      <c r="I809" s="18">
        <v>6.4903230265008174E-2</v>
      </c>
      <c r="K809" s="18">
        <v>0.1207362102869026</v>
      </c>
      <c r="L809" s="18">
        <v>0.13554724933067061</v>
      </c>
      <c r="N809" s="18">
        <v>7.2972717803444317E-2</v>
      </c>
      <c r="O809" s="18">
        <v>7.5507385220483128E-2</v>
      </c>
      <c r="P809" s="18">
        <v>0.122267608807931</v>
      </c>
      <c r="Q809" s="18">
        <v>9.3243057070539384E-2</v>
      </c>
      <c r="R809" s="18">
        <v>0.14025236798566179</v>
      </c>
      <c r="S809" s="18">
        <v>0.15359440606726971</v>
      </c>
      <c r="T809" s="18">
        <v>0.14580923914501179</v>
      </c>
      <c r="U809" s="18">
        <v>0.1122063319744373</v>
      </c>
      <c r="V809" s="18">
        <v>0.1385054467372841</v>
      </c>
      <c r="W809" s="18">
        <v>0.1403449255629147</v>
      </c>
      <c r="X809" s="18">
        <v>0.132304365776717</v>
      </c>
      <c r="Y809" s="18">
        <v>0.13726120228474831</v>
      </c>
      <c r="AA809" s="18">
        <v>0.13931855942414839</v>
      </c>
      <c r="AB809" s="18">
        <v>9.1762542477738268E-2</v>
      </c>
      <c r="AC809" s="18">
        <v>0.1693815640287312</v>
      </c>
      <c r="AD809" s="18">
        <v>0.1183267384430524</v>
      </c>
      <c r="AF809" s="18">
        <v>6.4578798470759813E-2</v>
      </c>
      <c r="AG809" s="18">
        <v>0.21737273256248091</v>
      </c>
      <c r="AH809" s="18">
        <v>0.14429866023525231</v>
      </c>
      <c r="AI809" s="18">
        <v>9.6505558458720109E-2</v>
      </c>
      <c r="AJ809" s="18">
        <v>0.12686197836790081</v>
      </c>
      <c r="AK809" s="18">
        <v>0.10415266008183791</v>
      </c>
      <c r="AL809" s="18">
        <v>9.2983304321071006E-2</v>
      </c>
      <c r="AM809" s="18">
        <v>0.1472231679251822</v>
      </c>
      <c r="AN809" s="18">
        <v>7.8727987336743063E-2</v>
      </c>
      <c r="AO809" s="18">
        <v>0.13232110269947439</v>
      </c>
      <c r="AP809" s="18">
        <v>0.14101597996288781</v>
      </c>
      <c r="AQ809" s="18">
        <v>0.1219042082183445</v>
      </c>
      <c r="AR809" s="18">
        <v>0.1028379555088713</v>
      </c>
      <c r="AS809" s="18">
        <v>0.14077601405754309</v>
      </c>
      <c r="AT809" s="18">
        <v>0.2495543041392885</v>
      </c>
      <c r="AU809" s="18">
        <v>0.15155253682911851</v>
      </c>
      <c r="AV809" s="18">
        <v>0.1112053743415564</v>
      </c>
      <c r="AX809" s="18">
        <v>0.1170858557020914</v>
      </c>
      <c r="AY809" s="18">
        <v>0.18714694953942859</v>
      </c>
      <c r="BA809" s="18">
        <v>0.13424422807306829</v>
      </c>
      <c r="BB809" s="18">
        <v>0.1165746026054057</v>
      </c>
      <c r="BD809" s="18">
        <v>0.1125243591402575</v>
      </c>
      <c r="BE809" s="18">
        <v>0.1333941455646924</v>
      </c>
      <c r="BF809" s="18">
        <v>8.7052906557882379E-2</v>
      </c>
      <c r="BG809" s="18">
        <v>0.13964829424783901</v>
      </c>
      <c r="BH809" s="18">
        <v>0.18014902646486591</v>
      </c>
      <c r="BI809" s="18">
        <v>0.16202445096391299</v>
      </c>
      <c r="BJ809" s="18">
        <v>5.9975268676219162E-2</v>
      </c>
      <c r="BL809" s="18">
        <v>0.12379459633058749</v>
      </c>
      <c r="BM809" s="18">
        <v>0.15553535251093439</v>
      </c>
      <c r="BN809" s="18">
        <v>0.1191375905026941</v>
      </c>
      <c r="BO809" s="18">
        <v>0.1057171987023121</v>
      </c>
      <c r="BP809" s="18">
        <v>0.15081338466256849</v>
      </c>
      <c r="BQ809" s="18">
        <v>2.201902288869521E-2</v>
      </c>
      <c r="BR809" s="18">
        <v>0.1290803980217026</v>
      </c>
      <c r="BS809" s="18">
        <v>9.0590347847128466E-2</v>
      </c>
      <c r="BU809" s="18">
        <v>0.1186476146343501</v>
      </c>
      <c r="BV809" s="18">
        <v>0.15361706219117019</v>
      </c>
      <c r="BW809" s="18">
        <v>0.1037066627598409</v>
      </c>
      <c r="BX809" s="18">
        <v>0.13451604322378891</v>
      </c>
      <c r="BY809" s="18">
        <v>0.15341111062803889</v>
      </c>
      <c r="BZ809" s="18">
        <v>7.4734646600672236E-2</v>
      </c>
      <c r="CA809" s="18">
        <v>9.8988952722459667E-2</v>
      </c>
      <c r="CB809" s="18">
        <v>9.0810452816507972E-2</v>
      </c>
      <c r="CC809" s="18">
        <v>7.8160794603013575E-2</v>
      </c>
    </row>
    <row r="810" spans="2:81" x14ac:dyDescent="0.35">
      <c r="B810" s="17" t="s">
        <v>239</v>
      </c>
      <c r="C810" s="18">
        <v>0.36669999463264341</v>
      </c>
      <c r="D810" s="18">
        <v>0.37710608430107428</v>
      </c>
      <c r="E810" s="18">
        <v>0.35805026109090121</v>
      </c>
      <c r="F810" s="18">
        <v>0.43214741274990709</v>
      </c>
      <c r="G810" s="18">
        <v>0.36432381793868179</v>
      </c>
      <c r="H810" s="18">
        <v>0.36541164471421528</v>
      </c>
      <c r="I810" s="18">
        <v>0.32423494986230827</v>
      </c>
      <c r="K810" s="18">
        <v>0.34232472014115639</v>
      </c>
      <c r="L810" s="18">
        <v>0.38832167173302651</v>
      </c>
      <c r="N810" s="18">
        <v>0.32482242096142439</v>
      </c>
      <c r="O810" s="18">
        <v>0.46240592883090759</v>
      </c>
      <c r="P810" s="18">
        <v>0.29134049708014031</v>
      </c>
      <c r="Q810" s="18">
        <v>0.37779463314902489</v>
      </c>
      <c r="R810" s="18">
        <v>0.42366357289714102</v>
      </c>
      <c r="S810" s="18">
        <v>0.33752953213117182</v>
      </c>
      <c r="T810" s="18">
        <v>0.47749754622805279</v>
      </c>
      <c r="U810" s="18">
        <v>0.30314265094464721</v>
      </c>
      <c r="V810" s="18">
        <v>0.35765168007628301</v>
      </c>
      <c r="W810" s="18">
        <v>0.35883114273007871</v>
      </c>
      <c r="X810" s="18">
        <v>0.42087494772754558</v>
      </c>
      <c r="Y810" s="18">
        <v>0.31326101061306799</v>
      </c>
      <c r="AA810" s="18">
        <v>0.35937209138751491</v>
      </c>
      <c r="AB810" s="18">
        <v>0.40190846206120401</v>
      </c>
      <c r="AC810" s="18">
        <v>0.37747902092338598</v>
      </c>
      <c r="AD810" s="18">
        <v>0.32730934420551328</v>
      </c>
      <c r="AF810" s="18">
        <v>0.1750505041909006</v>
      </c>
      <c r="AG810" s="18">
        <v>0.22433180371110101</v>
      </c>
      <c r="AH810" s="18">
        <v>0.34757141496236083</v>
      </c>
      <c r="AI810" s="18">
        <v>0.28961430344032729</v>
      </c>
      <c r="AJ810" s="18">
        <v>0.36065765716919429</v>
      </c>
      <c r="AK810" s="18">
        <v>0.38319695204206222</v>
      </c>
      <c r="AL810" s="18">
        <v>0.41760607367901281</v>
      </c>
      <c r="AM810" s="18">
        <v>0.41068655342600691</v>
      </c>
      <c r="AN810" s="18">
        <v>0.38387757524784422</v>
      </c>
      <c r="AO810" s="18">
        <v>0.34553376708886369</v>
      </c>
      <c r="AP810" s="18">
        <v>0.34751257095641253</v>
      </c>
      <c r="AQ810" s="18">
        <v>0.36500137039448283</v>
      </c>
      <c r="AR810" s="18">
        <v>0.49800833958453289</v>
      </c>
      <c r="AS810" s="18">
        <v>0.42006897086789741</v>
      </c>
      <c r="AT810" s="18">
        <v>0.242731822173305</v>
      </c>
      <c r="AU810" s="18">
        <v>0.5112666148123165</v>
      </c>
      <c r="AV810" s="18">
        <v>0.25537074958013478</v>
      </c>
      <c r="AX810" s="18">
        <v>0.37208781517288558</v>
      </c>
      <c r="AY810" s="18">
        <v>0.34012223836187733</v>
      </c>
      <c r="BA810" s="18">
        <v>0.38177138997689442</v>
      </c>
      <c r="BB810" s="18">
        <v>0.33873747427020551</v>
      </c>
      <c r="BD810" s="18">
        <v>0.37222945394214602</v>
      </c>
      <c r="BE810" s="18">
        <v>0.35826958370228418</v>
      </c>
      <c r="BF810" s="18">
        <v>0.37443972667633851</v>
      </c>
      <c r="BG810" s="18">
        <v>0.3831706279662882</v>
      </c>
      <c r="BH810" s="18">
        <v>0.31935710015871932</v>
      </c>
      <c r="BI810" s="18">
        <v>0.57204415585539303</v>
      </c>
      <c r="BJ810" s="18">
        <v>0.2530562762132969</v>
      </c>
      <c r="BL810" s="18">
        <v>0.33710890575891622</v>
      </c>
      <c r="BM810" s="18">
        <v>0.41660749506714312</v>
      </c>
      <c r="BN810" s="18">
        <v>0.32457395218964719</v>
      </c>
      <c r="BO810" s="18">
        <v>0.37411039325139789</v>
      </c>
      <c r="BP810" s="18">
        <v>0.34335399470339262</v>
      </c>
      <c r="BQ810" s="18">
        <v>0.42896111011156862</v>
      </c>
      <c r="BR810" s="18">
        <v>0.21081735458831211</v>
      </c>
      <c r="BS810" s="18">
        <v>0.3547741602487624</v>
      </c>
      <c r="BU810" s="18">
        <v>0.35747016542324211</v>
      </c>
      <c r="BV810" s="18">
        <v>0.40956602997706559</v>
      </c>
      <c r="BW810" s="18">
        <v>0.35177233223091497</v>
      </c>
      <c r="BX810" s="18">
        <v>0.3941772735058684</v>
      </c>
      <c r="BY810" s="18">
        <v>0.37278196628381188</v>
      </c>
      <c r="BZ810" s="18">
        <v>0.33191841637735109</v>
      </c>
      <c r="CA810" s="18">
        <v>0.30014263558309612</v>
      </c>
      <c r="CB810" s="18">
        <v>0.30454406866752348</v>
      </c>
      <c r="CC810" s="18">
        <v>0.34813723033508548</v>
      </c>
    </row>
    <row r="811" spans="2:81" x14ac:dyDescent="0.35">
      <c r="B811" s="17" t="s">
        <v>240</v>
      </c>
      <c r="C811" s="18">
        <v>0.29977694827531409</v>
      </c>
      <c r="D811" s="18">
        <v>0.21751099403413501</v>
      </c>
      <c r="E811" s="18">
        <v>0.27431970745112128</v>
      </c>
      <c r="F811" s="18">
        <v>0.27696551332220981</v>
      </c>
      <c r="G811" s="18">
        <v>0.29975138278495123</v>
      </c>
      <c r="H811" s="18">
        <v>0.31769784094572429</v>
      </c>
      <c r="I811" s="18">
        <v>0.35832105213637561</v>
      </c>
      <c r="K811" s="18">
        <v>0.32374441861347247</v>
      </c>
      <c r="L811" s="18">
        <v>0.2788008424907617</v>
      </c>
      <c r="N811" s="18">
        <v>0.35833224192472263</v>
      </c>
      <c r="O811" s="18">
        <v>0.29420613591349898</v>
      </c>
      <c r="P811" s="18">
        <v>0.35548296688446368</v>
      </c>
      <c r="Q811" s="18">
        <v>0.2822595279557451</v>
      </c>
      <c r="R811" s="18">
        <v>0.24485664061439741</v>
      </c>
      <c r="S811" s="18">
        <v>0.31563345032657469</v>
      </c>
      <c r="T811" s="18">
        <v>0.22373734548497881</v>
      </c>
      <c r="U811" s="18">
        <v>0.35614746424648819</v>
      </c>
      <c r="V811" s="18">
        <v>0.29246689761521849</v>
      </c>
      <c r="W811" s="18">
        <v>0.28919054404973671</v>
      </c>
      <c r="X811" s="18">
        <v>0.26544564466112069</v>
      </c>
      <c r="Y811" s="18">
        <v>0.34520328014822937</v>
      </c>
      <c r="AA811" s="18">
        <v>0.32233012691568302</v>
      </c>
      <c r="AB811" s="18">
        <v>0.28704505852902251</v>
      </c>
      <c r="AC811" s="18">
        <v>0.26191813099477179</v>
      </c>
      <c r="AD811" s="18">
        <v>0.3220741085001354</v>
      </c>
      <c r="AF811" s="18">
        <v>0.42667840407924379</v>
      </c>
      <c r="AG811" s="18">
        <v>0.29585174407271009</v>
      </c>
      <c r="AH811" s="18">
        <v>0.30716731948891429</v>
      </c>
      <c r="AI811" s="18">
        <v>0.35029706838851749</v>
      </c>
      <c r="AJ811" s="18">
        <v>0.26930335532369831</v>
      </c>
      <c r="AK811" s="18">
        <v>0.38655265278561679</v>
      </c>
      <c r="AL811" s="18">
        <v>0.22905956258780849</v>
      </c>
      <c r="AM811" s="18">
        <v>0.26905563163311791</v>
      </c>
      <c r="AN811" s="18">
        <v>0.36401929618560291</v>
      </c>
      <c r="AO811" s="18">
        <v>0.31072420569796683</v>
      </c>
      <c r="AP811" s="18">
        <v>0.30321913158257119</v>
      </c>
      <c r="AQ811" s="18">
        <v>0.26990606150593283</v>
      </c>
      <c r="AR811" s="18">
        <v>0.20238571855029461</v>
      </c>
      <c r="AS811" s="18">
        <v>0.2811593052566474</v>
      </c>
      <c r="AT811" s="18">
        <v>0.34656070794353999</v>
      </c>
      <c r="AU811" s="18">
        <v>0.19776984372509179</v>
      </c>
      <c r="AV811" s="18">
        <v>0.4039059707255605</v>
      </c>
      <c r="AX811" s="18">
        <v>0.30240534230581928</v>
      </c>
      <c r="AY811" s="18">
        <v>0.29651874550758278</v>
      </c>
      <c r="BA811" s="18">
        <v>0.28706692951494311</v>
      </c>
      <c r="BB811" s="18">
        <v>0.32335831883032468</v>
      </c>
      <c r="BD811" s="18">
        <v>0.33177788405564829</v>
      </c>
      <c r="BE811" s="18">
        <v>0.26052549364207239</v>
      </c>
      <c r="BF811" s="18">
        <v>0.32110003328967018</v>
      </c>
      <c r="BG811" s="18">
        <v>0.29868644185369209</v>
      </c>
      <c r="BH811" s="18">
        <v>0.2915327969150357</v>
      </c>
      <c r="BI811" s="18">
        <v>0.16878917517453609</v>
      </c>
      <c r="BJ811" s="18">
        <v>0.37271688822684101</v>
      </c>
      <c r="BL811" s="18">
        <v>0.33201834951300752</v>
      </c>
      <c r="BM811" s="18">
        <v>0.28256581493007982</v>
      </c>
      <c r="BN811" s="18">
        <v>0.28308073305805798</v>
      </c>
      <c r="BO811" s="18">
        <v>0.27083525863333652</v>
      </c>
      <c r="BP811" s="18">
        <v>0.27631868800381609</v>
      </c>
      <c r="BQ811" s="18">
        <v>0.24450160088534939</v>
      </c>
      <c r="BR811" s="18">
        <v>0.38197847056809309</v>
      </c>
      <c r="BS811" s="18">
        <v>0.32531086598790299</v>
      </c>
      <c r="BU811" s="18">
        <v>0.32259610100660768</v>
      </c>
      <c r="BV811" s="18">
        <v>0.28459082956840348</v>
      </c>
      <c r="BW811" s="18">
        <v>0.35620453932872082</v>
      </c>
      <c r="BX811" s="18">
        <v>0.2518654076994547</v>
      </c>
      <c r="BY811" s="18">
        <v>0.27092269365293398</v>
      </c>
      <c r="BZ811" s="18">
        <v>0.2934945304201439</v>
      </c>
      <c r="CA811" s="18">
        <v>0.40419202700528378</v>
      </c>
      <c r="CB811" s="18">
        <v>0.30784667074933481</v>
      </c>
      <c r="CC811" s="18">
        <v>0.29056780960712802</v>
      </c>
    </row>
    <row r="812" spans="2:81" x14ac:dyDescent="0.35">
      <c r="B812" s="17" t="s">
        <v>241</v>
      </c>
      <c r="C812" s="18">
        <v>0.1184711990197265</v>
      </c>
      <c r="D812" s="18">
        <v>0.15836540621237191</v>
      </c>
      <c r="E812" s="18">
        <v>0.1269489917815653</v>
      </c>
      <c r="F812" s="18">
        <v>0.104432945610282</v>
      </c>
      <c r="G812" s="18">
        <v>0.13275844901749631</v>
      </c>
      <c r="H812" s="18">
        <v>9.7180662483537822E-2</v>
      </c>
      <c r="I812" s="18">
        <v>0.1099674474992834</v>
      </c>
      <c r="K812" s="18">
        <v>0.12909342508125229</v>
      </c>
      <c r="L812" s="18">
        <v>0.10808431388119299</v>
      </c>
      <c r="N812" s="18">
        <v>0.15000680037142919</v>
      </c>
      <c r="O812" s="18">
        <v>7.2597474330768144E-2</v>
      </c>
      <c r="P812" s="18">
        <v>0.1247840462954687</v>
      </c>
      <c r="Q812" s="18">
        <v>0.14955018443108789</v>
      </c>
      <c r="R812" s="18">
        <v>8.0456718247579398E-2</v>
      </c>
      <c r="S812" s="18">
        <v>0.10120611196882449</v>
      </c>
      <c r="T812" s="18">
        <v>9.1517800224344345E-2</v>
      </c>
      <c r="U812" s="18">
        <v>0.13171531244133999</v>
      </c>
      <c r="V812" s="18">
        <v>0.14521864792325101</v>
      </c>
      <c r="W812" s="18">
        <v>0.11317837378171711</v>
      </c>
      <c r="X812" s="18">
        <v>0.1162260783536241</v>
      </c>
      <c r="Y812" s="18">
        <v>0.12908611352668151</v>
      </c>
      <c r="AA812" s="18">
        <v>0.10465342620614849</v>
      </c>
      <c r="AB812" s="18">
        <v>0.11920315025002171</v>
      </c>
      <c r="AC812" s="18">
        <v>0.1255319897217623</v>
      </c>
      <c r="AD812" s="18">
        <v>0.12729359960891859</v>
      </c>
      <c r="AF812" s="18">
        <v>0.15291059902180981</v>
      </c>
      <c r="AG812" s="18">
        <v>0.14075093104306019</v>
      </c>
      <c r="AH812" s="18">
        <v>0.11515712286658621</v>
      </c>
      <c r="AI812" s="18">
        <v>0.15706981221864741</v>
      </c>
      <c r="AJ812" s="18">
        <v>0.18008037215512671</v>
      </c>
      <c r="AK812" s="18">
        <v>6.7442697156147854E-2</v>
      </c>
      <c r="AL812" s="18">
        <v>0.14087637650021431</v>
      </c>
      <c r="AM812" s="18">
        <v>0.10454863760333701</v>
      </c>
      <c r="AN812" s="18">
        <v>9.0263310241443837E-2</v>
      </c>
      <c r="AO812" s="18">
        <v>0.12657153473286181</v>
      </c>
      <c r="AP812" s="18">
        <v>0.1091408122354046</v>
      </c>
      <c r="AQ812" s="18">
        <v>0.12959994430013219</v>
      </c>
      <c r="AR812" s="18">
        <v>0.1266127500714489</v>
      </c>
      <c r="AS812" s="18">
        <v>0.15799570981791211</v>
      </c>
      <c r="AT812" s="18">
        <v>8.4958476011035886E-2</v>
      </c>
      <c r="AU812" s="18">
        <v>7.5199093885566379E-2</v>
      </c>
      <c r="AV812" s="18">
        <v>7.9865085284375803E-2</v>
      </c>
      <c r="AX812" s="18">
        <v>0.11701232332970959</v>
      </c>
      <c r="AY812" s="18">
        <v>0.116930147700502</v>
      </c>
      <c r="BA812" s="18">
        <v>0.11158282380965399</v>
      </c>
      <c r="BB812" s="18">
        <v>0.13125145775995239</v>
      </c>
      <c r="BD812" s="18">
        <v>0.1045345815635398</v>
      </c>
      <c r="BE812" s="18">
        <v>0.14314679799578059</v>
      </c>
      <c r="BF812" s="18">
        <v>0.1260527386740741</v>
      </c>
      <c r="BG812" s="18">
        <v>0.1043736135810463</v>
      </c>
      <c r="BH812" s="18">
        <v>0.13846969929694669</v>
      </c>
      <c r="BI812" s="18">
        <v>5.651841347272283E-2</v>
      </c>
      <c r="BJ812" s="18">
        <v>0.1104478299248625</v>
      </c>
      <c r="BL812" s="18">
        <v>0.1172954504254658</v>
      </c>
      <c r="BM812" s="18">
        <v>8.6930763491967836E-2</v>
      </c>
      <c r="BN812" s="18">
        <v>0.14696531333405979</v>
      </c>
      <c r="BO812" s="18">
        <v>0.16051109260404389</v>
      </c>
      <c r="BP812" s="18">
        <v>0.16184205186138259</v>
      </c>
      <c r="BQ812" s="18">
        <v>0.16305747176215471</v>
      </c>
      <c r="BR812" s="18">
        <v>0.1451213366794831</v>
      </c>
      <c r="BS812" s="18">
        <v>0.1104659061779821</v>
      </c>
      <c r="BU812" s="18">
        <v>0.1372254570370372</v>
      </c>
      <c r="BV812" s="18">
        <v>8.2374408251117345E-2</v>
      </c>
      <c r="BW812" s="18">
        <v>9.6930190272681419E-2</v>
      </c>
      <c r="BX812" s="18">
        <v>0.16687798616119431</v>
      </c>
      <c r="BY812" s="18">
        <v>0.1342081439795399</v>
      </c>
      <c r="BZ812" s="18">
        <v>0.1687004718495263</v>
      </c>
      <c r="CA812" s="18">
        <v>9.2301093183537491E-2</v>
      </c>
      <c r="CB812" s="18">
        <v>9.6400004013571391E-2</v>
      </c>
      <c r="CC812" s="18">
        <v>0.15827201600282759</v>
      </c>
    </row>
    <row r="813" spans="2:81" x14ac:dyDescent="0.35">
      <c r="B813" s="17" t="s">
        <v>242</v>
      </c>
      <c r="C813" s="18">
        <v>2.9992913426688209E-2</v>
      </c>
      <c r="D813" s="18">
        <v>4.4229845356286712E-2</v>
      </c>
      <c r="E813" s="18">
        <v>2.0916565285435309E-2</v>
      </c>
      <c r="F813" s="18">
        <v>1.2020476043734719E-2</v>
      </c>
      <c r="G813" s="18">
        <v>3.5464778958971627E-2</v>
      </c>
      <c r="H813" s="18">
        <v>2.7178452077447249E-2</v>
      </c>
      <c r="I813" s="18">
        <v>4.1280657541141838E-2</v>
      </c>
      <c r="K813" s="18">
        <v>2.7330334407904729E-2</v>
      </c>
      <c r="L813" s="18">
        <v>3.174378107979952E-2</v>
      </c>
      <c r="N813" s="18">
        <v>7.3742540924306363E-2</v>
      </c>
      <c r="O813" s="18">
        <v>3.1338220131005012E-2</v>
      </c>
      <c r="P813" s="18">
        <v>1.9325493434955269E-2</v>
      </c>
      <c r="Q813" s="18">
        <v>1.620536500693651E-2</v>
      </c>
      <c r="R813" s="18">
        <v>4.4061759309842248E-2</v>
      </c>
      <c r="S813" s="18">
        <v>1.1850187140375459E-2</v>
      </c>
      <c r="T813" s="18">
        <v>1.5041064042881519E-2</v>
      </c>
      <c r="U813" s="18">
        <v>3.5928721776717187E-2</v>
      </c>
      <c r="V813" s="18">
        <v>3.6191757550863242E-2</v>
      </c>
      <c r="W813" s="18">
        <v>2.825418329339581E-2</v>
      </c>
      <c r="X813" s="18">
        <v>1.8815658744655329E-2</v>
      </c>
      <c r="Y813" s="18">
        <v>1.2047345881705959E-2</v>
      </c>
      <c r="AA813" s="18">
        <v>3.015333813705055E-2</v>
      </c>
      <c r="AB813" s="18">
        <v>3.1735237710974397E-2</v>
      </c>
      <c r="AC813" s="18">
        <v>2.8524508178071201E-2</v>
      </c>
      <c r="AD813" s="18">
        <v>2.8104576550784958E-2</v>
      </c>
      <c r="AF813" s="18">
        <v>6.6962674077334319E-2</v>
      </c>
      <c r="AG813" s="18">
        <v>2.924598811137653E-2</v>
      </c>
      <c r="AH813" s="18">
        <v>0</v>
      </c>
      <c r="AI813" s="18">
        <v>4.4513231972908483E-2</v>
      </c>
      <c r="AJ813" s="18">
        <v>9.1290476695775578E-3</v>
      </c>
      <c r="AK813" s="18">
        <v>2.3112401845339279E-2</v>
      </c>
      <c r="AL813" s="18">
        <v>4.7438072868831213E-2</v>
      </c>
      <c r="AM813" s="18">
        <v>2.373903247907095E-2</v>
      </c>
      <c r="AN813" s="18">
        <v>3.2887987350088813E-2</v>
      </c>
      <c r="AO813" s="18">
        <v>4.0455301771497053E-2</v>
      </c>
      <c r="AP813" s="18">
        <v>3.5304325065940681E-2</v>
      </c>
      <c r="AQ813" s="18">
        <v>2.7101158563967311E-2</v>
      </c>
      <c r="AR813" s="18">
        <v>4.3430985601245642E-2</v>
      </c>
      <c r="AS813" s="18">
        <v>0</v>
      </c>
      <c r="AT813" s="18">
        <v>5.3946931563536263E-2</v>
      </c>
      <c r="AU813" s="18">
        <v>3.8523604583295047E-2</v>
      </c>
      <c r="AV813" s="18">
        <v>2.4587634899090591E-2</v>
      </c>
      <c r="AX813" s="18">
        <v>2.9509895430910409E-2</v>
      </c>
      <c r="AY813" s="18">
        <v>2.4885087622200399E-2</v>
      </c>
      <c r="BA813" s="18">
        <v>3.5561886606269993E-2</v>
      </c>
      <c r="BB813" s="18">
        <v>1.9660590348763839E-2</v>
      </c>
      <c r="BD813" s="18">
        <v>3.295291427019964E-2</v>
      </c>
      <c r="BE813" s="18">
        <v>3.2274164755340097E-2</v>
      </c>
      <c r="BF813" s="18">
        <v>3.2969621025834138E-2</v>
      </c>
      <c r="BG813" s="18">
        <v>2.602006950400626E-2</v>
      </c>
      <c r="BH813" s="18">
        <v>2.591625334801902E-2</v>
      </c>
      <c r="BI813" s="18">
        <v>1.7171357766796298E-2</v>
      </c>
      <c r="BJ813" s="18">
        <v>3.4213872420964998E-2</v>
      </c>
      <c r="BL813" s="18">
        <v>2.5214197490297061E-2</v>
      </c>
      <c r="BM813" s="18">
        <v>2.456567370226885E-2</v>
      </c>
      <c r="BN813" s="18">
        <v>5.3172359669544762E-2</v>
      </c>
      <c r="BO813" s="18">
        <v>2.7941323510974551E-2</v>
      </c>
      <c r="BP813" s="18">
        <v>1.4669368130746169E-2</v>
      </c>
      <c r="BQ813" s="18">
        <v>0.1171957189310439</v>
      </c>
      <c r="BR813" s="18">
        <v>5.3127964426738797E-2</v>
      </c>
      <c r="BS813" s="18">
        <v>3.3070411218617438E-2</v>
      </c>
      <c r="BU813" s="18">
        <v>2.4559972494462991E-2</v>
      </c>
      <c r="BV813" s="18">
        <v>2.07883474737495E-2</v>
      </c>
      <c r="BW813" s="18">
        <v>1.515020576788955E-2</v>
      </c>
      <c r="BX813" s="18">
        <v>2.766915115151097E-2</v>
      </c>
      <c r="BY813" s="18">
        <v>1.526284584024753E-2</v>
      </c>
      <c r="BZ813" s="18">
        <v>9.6365976527668443E-2</v>
      </c>
      <c r="CA813" s="18">
        <v>4.526325717873575E-2</v>
      </c>
      <c r="CB813" s="18">
        <v>6.0094806552324402E-2</v>
      </c>
      <c r="CC813" s="18">
        <v>6.4059683476343068E-2</v>
      </c>
    </row>
    <row r="814" spans="2:81" x14ac:dyDescent="0.35">
      <c r="B814" s="17" t="s">
        <v>151</v>
      </c>
      <c r="C814" s="18">
        <v>5.7002996366178157E-2</v>
      </c>
      <c r="D814" s="18">
        <v>5.313339691560879E-2</v>
      </c>
      <c r="E814" s="18">
        <v>1.00156208221251E-2</v>
      </c>
      <c r="F814" s="18">
        <v>3.0650854118257929E-2</v>
      </c>
      <c r="G814" s="18">
        <v>5.9681140808503431E-2</v>
      </c>
      <c r="H814" s="18">
        <v>6.8529262757198658E-2</v>
      </c>
      <c r="I814" s="18">
        <v>0.10129266269588259</v>
      </c>
      <c r="K814" s="18">
        <v>5.6770891469311503E-2</v>
      </c>
      <c r="L814" s="18">
        <v>5.7502141484548547E-2</v>
      </c>
      <c r="N814" s="18">
        <v>2.0123278014673011E-2</v>
      </c>
      <c r="O814" s="18">
        <v>6.3944855573337095E-2</v>
      </c>
      <c r="P814" s="18">
        <v>8.6799387497041011E-2</v>
      </c>
      <c r="Q814" s="18">
        <v>8.0947232386666484E-2</v>
      </c>
      <c r="R814" s="18">
        <v>6.6708940945378256E-2</v>
      </c>
      <c r="S814" s="18">
        <v>8.0186312365783718E-2</v>
      </c>
      <c r="T814" s="18">
        <v>4.6397004874730759E-2</v>
      </c>
      <c r="U814" s="18">
        <v>6.0859518616370047E-2</v>
      </c>
      <c r="V814" s="18">
        <v>2.9965570097100061E-2</v>
      </c>
      <c r="W814" s="18">
        <v>7.0200830582157106E-2</v>
      </c>
      <c r="X814" s="18">
        <v>4.6333304736337427E-2</v>
      </c>
      <c r="Y814" s="18">
        <v>6.3141047545566625E-2</v>
      </c>
      <c r="AA814" s="18">
        <v>4.4172457929454623E-2</v>
      </c>
      <c r="AB814" s="18">
        <v>6.8345548971039116E-2</v>
      </c>
      <c r="AC814" s="18">
        <v>3.7164786153277611E-2</v>
      </c>
      <c r="AD814" s="18">
        <v>7.6891632691595213E-2</v>
      </c>
      <c r="AF814" s="18">
        <v>0.1138190201599516</v>
      </c>
      <c r="AG814" s="18">
        <v>9.2446800499271231E-2</v>
      </c>
      <c r="AH814" s="18">
        <v>8.5805482446886447E-2</v>
      </c>
      <c r="AI814" s="18">
        <v>6.2000025520879132E-2</v>
      </c>
      <c r="AJ814" s="18">
        <v>5.3967589314502309E-2</v>
      </c>
      <c r="AK814" s="18">
        <v>3.554263608899582E-2</v>
      </c>
      <c r="AL814" s="18">
        <v>7.2036610043062249E-2</v>
      </c>
      <c r="AM814" s="18">
        <v>4.4746976933285228E-2</v>
      </c>
      <c r="AN814" s="18">
        <v>5.0223843638277033E-2</v>
      </c>
      <c r="AO814" s="18">
        <v>4.4394088009336273E-2</v>
      </c>
      <c r="AP814" s="18">
        <v>6.3807180196783192E-2</v>
      </c>
      <c r="AQ814" s="18">
        <v>8.6487257017140481E-2</v>
      </c>
      <c r="AR814" s="18">
        <v>2.6724250683606551E-2</v>
      </c>
      <c r="AS814" s="18">
        <v>0</v>
      </c>
      <c r="AT814" s="18">
        <v>2.2247758169294161E-2</v>
      </c>
      <c r="AU814" s="18">
        <v>2.5688306164611919E-2</v>
      </c>
      <c r="AV814" s="18">
        <v>0.125065185169282</v>
      </c>
      <c r="AX814" s="18">
        <v>6.1898768058583672E-2</v>
      </c>
      <c r="AY814" s="18">
        <v>3.4396831268408971E-2</v>
      </c>
      <c r="BA814" s="18">
        <v>4.9772742019170327E-2</v>
      </c>
      <c r="BB814" s="18">
        <v>7.0417556185348007E-2</v>
      </c>
      <c r="BD814" s="18">
        <v>4.5980807028208698E-2</v>
      </c>
      <c r="BE814" s="18">
        <v>7.2389814339830397E-2</v>
      </c>
      <c r="BF814" s="18">
        <v>5.8384973776200659E-2</v>
      </c>
      <c r="BG814" s="18">
        <v>4.8100952847128113E-2</v>
      </c>
      <c r="BH814" s="18">
        <v>4.4575123816413292E-2</v>
      </c>
      <c r="BI814" s="18">
        <v>2.3452446766638681E-2</v>
      </c>
      <c r="BJ814" s="18">
        <v>0.16958986453781541</v>
      </c>
      <c r="BL814" s="18">
        <v>6.4568500481725841E-2</v>
      </c>
      <c r="BM814" s="18">
        <v>3.3794900297605963E-2</v>
      </c>
      <c r="BN814" s="18">
        <v>7.3070051245995971E-2</v>
      </c>
      <c r="BO814" s="18">
        <v>6.0884733297935097E-2</v>
      </c>
      <c r="BP814" s="18">
        <v>5.3002512638093982E-2</v>
      </c>
      <c r="BQ814" s="18">
        <v>2.4265075421188401E-2</v>
      </c>
      <c r="BR814" s="18">
        <v>7.9874475715670357E-2</v>
      </c>
      <c r="BS814" s="18">
        <v>8.5788308519606712E-2</v>
      </c>
      <c r="BU814" s="18">
        <v>3.9500689404299953E-2</v>
      </c>
      <c r="BV814" s="18">
        <v>4.9063322538493812E-2</v>
      </c>
      <c r="BW814" s="18">
        <v>7.6236069639952331E-2</v>
      </c>
      <c r="BX814" s="18">
        <v>2.489413825818278E-2</v>
      </c>
      <c r="BY814" s="18">
        <v>5.3413239615427648E-2</v>
      </c>
      <c r="BZ814" s="18">
        <v>3.478595822463814E-2</v>
      </c>
      <c r="CA814" s="18">
        <v>5.9112034326887157E-2</v>
      </c>
      <c r="CB814" s="18">
        <v>0.14030399720073791</v>
      </c>
      <c r="CC814" s="18">
        <v>6.0802465975602238E-2</v>
      </c>
    </row>
    <row r="816" spans="2:81" ht="101.5" x14ac:dyDescent="0.35">
      <c r="B816" s="14" t="s">
        <v>245</v>
      </c>
    </row>
    <row r="817" spans="2:81" x14ac:dyDescent="0.35">
      <c r="B817" s="15" t="s">
        <v>17</v>
      </c>
    </row>
    <row r="818" spans="2:81" x14ac:dyDescent="0.35">
      <c r="B818" s="11" t="s">
        <v>95</v>
      </c>
      <c r="C818" s="16">
        <v>1906</v>
      </c>
      <c r="D818" s="16">
        <v>245</v>
      </c>
      <c r="E818" s="16">
        <v>322</v>
      </c>
      <c r="F818" s="16">
        <v>330</v>
      </c>
      <c r="G818" s="16">
        <v>336</v>
      </c>
      <c r="H818" s="16">
        <v>276</v>
      </c>
      <c r="I818" s="16">
        <v>397</v>
      </c>
      <c r="K818" s="16">
        <v>942</v>
      </c>
      <c r="L818" s="16">
        <v>959</v>
      </c>
      <c r="N818" s="16">
        <v>158</v>
      </c>
      <c r="O818" s="16">
        <v>63</v>
      </c>
      <c r="P818" s="16">
        <v>96</v>
      </c>
      <c r="Q818" s="16">
        <v>78</v>
      </c>
      <c r="R818" s="16">
        <v>211</v>
      </c>
      <c r="S818" s="16">
        <v>156</v>
      </c>
      <c r="T818" s="16">
        <v>138</v>
      </c>
      <c r="U818" s="16">
        <v>178</v>
      </c>
      <c r="V818" s="16">
        <v>270</v>
      </c>
      <c r="W818" s="16">
        <v>232</v>
      </c>
      <c r="X818" s="16">
        <v>160</v>
      </c>
      <c r="Y818" s="16">
        <v>166</v>
      </c>
      <c r="AA818" s="16">
        <v>527</v>
      </c>
      <c r="AB818" s="16">
        <v>481</v>
      </c>
      <c r="AC818" s="16">
        <v>429</v>
      </c>
      <c r="AD818" s="16">
        <v>463</v>
      </c>
      <c r="AF818" s="16">
        <v>27</v>
      </c>
      <c r="AG818" s="16">
        <v>98</v>
      </c>
      <c r="AH818" s="16">
        <v>113</v>
      </c>
      <c r="AI818" s="16">
        <v>112</v>
      </c>
      <c r="AJ818" s="16">
        <v>174</v>
      </c>
      <c r="AK818" s="16">
        <v>207</v>
      </c>
      <c r="AL818" s="16">
        <v>170</v>
      </c>
      <c r="AM818" s="16">
        <v>133</v>
      </c>
      <c r="AN818" s="16">
        <v>100</v>
      </c>
      <c r="AO818" s="16">
        <v>131</v>
      </c>
      <c r="AP818" s="16">
        <v>193</v>
      </c>
      <c r="AQ818" s="16">
        <v>93</v>
      </c>
      <c r="AR818" s="16">
        <v>79</v>
      </c>
      <c r="AS818" s="16">
        <v>47</v>
      </c>
      <c r="AT818" s="16">
        <v>48</v>
      </c>
      <c r="AU818" s="16">
        <v>122</v>
      </c>
      <c r="AV818" s="16">
        <v>59</v>
      </c>
      <c r="AX818" s="16">
        <v>1557</v>
      </c>
      <c r="AY818" s="16">
        <v>338</v>
      </c>
      <c r="BA818" s="16">
        <v>1221</v>
      </c>
      <c r="BB818" s="16">
        <v>685</v>
      </c>
      <c r="BD818" s="16">
        <v>474</v>
      </c>
      <c r="BE818" s="16">
        <v>416</v>
      </c>
      <c r="BF818" s="16">
        <v>224</v>
      </c>
      <c r="BG818" s="16">
        <v>439</v>
      </c>
      <c r="BH818" s="16">
        <v>242</v>
      </c>
      <c r="BI818" s="16">
        <v>51</v>
      </c>
      <c r="BJ818" s="16">
        <v>60</v>
      </c>
      <c r="BL818" s="16">
        <v>334</v>
      </c>
      <c r="BM818" s="16">
        <v>619</v>
      </c>
      <c r="BN818" s="16">
        <v>136</v>
      </c>
      <c r="BO818" s="16">
        <v>105</v>
      </c>
      <c r="BP818" s="16">
        <v>257</v>
      </c>
      <c r="BQ818" s="16">
        <v>42</v>
      </c>
      <c r="BR818" s="16">
        <v>49</v>
      </c>
      <c r="BS818" s="16">
        <v>364</v>
      </c>
      <c r="BU818" s="16">
        <v>279</v>
      </c>
      <c r="BV818" s="16">
        <v>479</v>
      </c>
      <c r="BW818" s="16">
        <v>122</v>
      </c>
      <c r="BX818" s="16">
        <v>151</v>
      </c>
      <c r="BY818" s="16">
        <v>421</v>
      </c>
      <c r="BZ818" s="16">
        <v>64</v>
      </c>
      <c r="CA818" s="16">
        <v>123</v>
      </c>
      <c r="CB818" s="16">
        <v>156</v>
      </c>
      <c r="CC818" s="16">
        <v>111</v>
      </c>
    </row>
    <row r="819" spans="2:81" x14ac:dyDescent="0.35">
      <c r="B819" s="12" t="s">
        <v>96</v>
      </c>
      <c r="C819" s="16">
        <v>1910</v>
      </c>
      <c r="D819" s="16">
        <v>202</v>
      </c>
      <c r="E819" s="16">
        <v>325</v>
      </c>
      <c r="F819" s="16">
        <v>324</v>
      </c>
      <c r="G819" s="16">
        <v>294</v>
      </c>
      <c r="H819" s="16">
        <v>309</v>
      </c>
      <c r="I819" s="16">
        <v>457</v>
      </c>
      <c r="K819" s="16">
        <v>921</v>
      </c>
      <c r="L819" s="16">
        <v>983</v>
      </c>
      <c r="N819" s="16">
        <v>157</v>
      </c>
      <c r="O819" s="16">
        <v>52</v>
      </c>
      <c r="P819" s="16">
        <v>89</v>
      </c>
      <c r="Q819" s="16">
        <v>77</v>
      </c>
      <c r="R819" s="16">
        <v>212</v>
      </c>
      <c r="S819" s="16">
        <v>155</v>
      </c>
      <c r="T819" s="16">
        <v>140</v>
      </c>
      <c r="U819" s="16">
        <v>167</v>
      </c>
      <c r="V819" s="16">
        <v>248</v>
      </c>
      <c r="W819" s="16">
        <v>264</v>
      </c>
      <c r="X819" s="16">
        <v>165</v>
      </c>
      <c r="Y819" s="16">
        <v>180</v>
      </c>
      <c r="AA819" s="16">
        <v>514</v>
      </c>
      <c r="AB819" s="16">
        <v>496</v>
      </c>
      <c r="AC819" s="16">
        <v>419</v>
      </c>
      <c r="AD819" s="16">
        <v>477</v>
      </c>
      <c r="AF819" s="16">
        <v>25</v>
      </c>
      <c r="AG819" s="16">
        <v>96</v>
      </c>
      <c r="AH819" s="16">
        <v>115</v>
      </c>
      <c r="AI819" s="16">
        <v>117</v>
      </c>
      <c r="AJ819" s="16">
        <v>175</v>
      </c>
      <c r="AK819" s="16">
        <v>213</v>
      </c>
      <c r="AL819" s="16">
        <v>169</v>
      </c>
      <c r="AM819" s="16">
        <v>134</v>
      </c>
      <c r="AN819" s="16">
        <v>99</v>
      </c>
      <c r="AO819" s="16">
        <v>131</v>
      </c>
      <c r="AP819" s="16">
        <v>193</v>
      </c>
      <c r="AQ819" s="16">
        <v>94</v>
      </c>
      <c r="AR819" s="16">
        <v>79</v>
      </c>
      <c r="AS819" s="16">
        <v>46</v>
      </c>
      <c r="AT819" s="16">
        <v>46</v>
      </c>
      <c r="AU819" s="16">
        <v>118</v>
      </c>
      <c r="AV819" s="16">
        <v>59</v>
      </c>
      <c r="AX819" s="16">
        <v>1583</v>
      </c>
      <c r="AY819" s="16">
        <v>316</v>
      </c>
      <c r="BA819" s="16">
        <v>1241</v>
      </c>
      <c r="BB819" s="16">
        <v>669</v>
      </c>
      <c r="BD819" s="16">
        <v>490</v>
      </c>
      <c r="BE819" s="16">
        <v>410</v>
      </c>
      <c r="BF819" s="16">
        <v>226</v>
      </c>
      <c r="BG819" s="16">
        <v>430</v>
      </c>
      <c r="BH819" s="16">
        <v>237</v>
      </c>
      <c r="BI819" s="16">
        <v>51</v>
      </c>
      <c r="BJ819" s="16">
        <v>65</v>
      </c>
      <c r="BL819" s="16">
        <v>349</v>
      </c>
      <c r="BM819" s="16">
        <v>614</v>
      </c>
      <c r="BN819" s="16">
        <v>143</v>
      </c>
      <c r="BO819" s="16">
        <v>101</v>
      </c>
      <c r="BP819" s="16">
        <v>257</v>
      </c>
      <c r="BQ819" s="16">
        <v>42</v>
      </c>
      <c r="BR819" s="16">
        <v>47</v>
      </c>
      <c r="BS819" s="16">
        <v>356</v>
      </c>
      <c r="BU819" s="16">
        <v>288</v>
      </c>
      <c r="BV819" s="16">
        <v>472</v>
      </c>
      <c r="BW819" s="16">
        <v>126</v>
      </c>
      <c r="BX819" s="16">
        <v>142</v>
      </c>
      <c r="BY819" s="16">
        <v>432</v>
      </c>
      <c r="BZ819" s="16">
        <v>64</v>
      </c>
      <c r="CA819" s="16">
        <v>123</v>
      </c>
      <c r="CB819" s="16">
        <v>159</v>
      </c>
      <c r="CC819" s="16">
        <v>106</v>
      </c>
    </row>
    <row r="820" spans="2:81" x14ac:dyDescent="0.35">
      <c r="B820" s="17" t="s">
        <v>238</v>
      </c>
      <c r="C820" s="18">
        <v>0.10801026906010409</v>
      </c>
      <c r="D820" s="18">
        <v>0.13767097188886959</v>
      </c>
      <c r="E820" s="18">
        <v>0.20038152647259261</v>
      </c>
      <c r="F820" s="18">
        <v>0.12798151121361401</v>
      </c>
      <c r="G820" s="18">
        <v>0.1070134786447046</v>
      </c>
      <c r="H820" s="18">
        <v>7.1166243620551073E-2</v>
      </c>
      <c r="I820" s="18">
        <v>4.0615225659849423E-2</v>
      </c>
      <c r="K820" s="18">
        <v>0.1118055534314298</v>
      </c>
      <c r="L820" s="18">
        <v>0.10498781380659809</v>
      </c>
      <c r="N820" s="18">
        <v>9.5409970016704565E-2</v>
      </c>
      <c r="O820" s="18">
        <v>7.3611931796857821E-2</v>
      </c>
      <c r="P820" s="18">
        <v>8.3918093724341225E-2</v>
      </c>
      <c r="Q820" s="18">
        <v>0.13854391998009249</v>
      </c>
      <c r="R820" s="18">
        <v>0.1027120060605638</v>
      </c>
      <c r="S820" s="18">
        <v>0.1005642608405419</v>
      </c>
      <c r="T820" s="18">
        <v>0.1206998612984365</v>
      </c>
      <c r="U820" s="18">
        <v>8.4835305737316666E-2</v>
      </c>
      <c r="V820" s="18">
        <v>0.16521884233490891</v>
      </c>
      <c r="W820" s="18">
        <v>0.10557614788532529</v>
      </c>
      <c r="X820" s="18">
        <v>9.7779509753447638E-2</v>
      </c>
      <c r="Y820" s="18">
        <v>8.6200036583316209E-2</v>
      </c>
      <c r="AA820" s="18">
        <v>0.1165057487347724</v>
      </c>
      <c r="AB820" s="18">
        <v>8.0519383221791099E-2</v>
      </c>
      <c r="AC820" s="18">
        <v>0.13139299929801929</v>
      </c>
      <c r="AD820" s="18">
        <v>0.10771920530773341</v>
      </c>
      <c r="AF820" s="18">
        <v>0.12965049257720371</v>
      </c>
      <c r="AG820" s="18">
        <v>0.20279167454527</v>
      </c>
      <c r="AH820" s="18">
        <v>0.1311441292280586</v>
      </c>
      <c r="AI820" s="18">
        <v>0.1033416689847786</v>
      </c>
      <c r="AJ820" s="18">
        <v>7.621690320555316E-2</v>
      </c>
      <c r="AK820" s="18">
        <v>0.1056237534597123</v>
      </c>
      <c r="AL820" s="18">
        <v>8.6410527474069215E-2</v>
      </c>
      <c r="AM820" s="18">
        <v>7.242158824601197E-2</v>
      </c>
      <c r="AN820" s="18">
        <v>0.11049844529365579</v>
      </c>
      <c r="AO820" s="18">
        <v>7.4702865154287659E-2</v>
      </c>
      <c r="AP820" s="18">
        <v>6.9894126779940696E-2</v>
      </c>
      <c r="AQ820" s="18">
        <v>9.1051533909874277E-2</v>
      </c>
      <c r="AR820" s="18">
        <v>0.1248458407317644</v>
      </c>
      <c r="AS820" s="18">
        <v>0.21579442542633701</v>
      </c>
      <c r="AT820" s="18">
        <v>0.18145573697015649</v>
      </c>
      <c r="AU820" s="18">
        <v>0.18853757172055599</v>
      </c>
      <c r="AV820" s="18">
        <v>5.2093525398951429E-2</v>
      </c>
      <c r="AX820" s="18">
        <v>9.0337255569906016E-2</v>
      </c>
      <c r="AY820" s="18">
        <v>0.19121131478586079</v>
      </c>
      <c r="BA820" s="18">
        <v>0.1175004126892772</v>
      </c>
      <c r="BB820" s="18">
        <v>9.0402852599196254E-2</v>
      </c>
      <c r="BD820" s="18">
        <v>0.1000480258899533</v>
      </c>
      <c r="BE820" s="18">
        <v>9.6597797661522128E-2</v>
      </c>
      <c r="BF820" s="18">
        <v>8.9294879975393565E-2</v>
      </c>
      <c r="BG820" s="18">
        <v>0.102403636328721</v>
      </c>
      <c r="BH820" s="18">
        <v>0.14468527484163951</v>
      </c>
      <c r="BI820" s="18">
        <v>0.24001669602611689</v>
      </c>
      <c r="BJ820" s="18">
        <v>0.1045385679712908</v>
      </c>
      <c r="BL820" s="18">
        <v>9.3586805169263557E-2</v>
      </c>
      <c r="BM820" s="18">
        <v>0.1484309393606103</v>
      </c>
      <c r="BN820" s="18">
        <v>7.477364577926951E-2</v>
      </c>
      <c r="BO820" s="18">
        <v>0.12644589294053929</v>
      </c>
      <c r="BP820" s="18">
        <v>0.10514082549442751</v>
      </c>
      <c r="BQ820" s="18">
        <v>0.1311603115464593</v>
      </c>
      <c r="BR820" s="18">
        <v>0.1010451305668298</v>
      </c>
      <c r="BS820" s="18">
        <v>6.0766465112475673E-2</v>
      </c>
      <c r="BU820" s="18">
        <v>8.6205224005019329E-2</v>
      </c>
      <c r="BV820" s="18">
        <v>0.15916821964319661</v>
      </c>
      <c r="BW820" s="18">
        <v>7.1651989433128851E-2</v>
      </c>
      <c r="BX820" s="18">
        <v>0.1074211357431505</v>
      </c>
      <c r="BY820" s="18">
        <v>0.13407034380325991</v>
      </c>
      <c r="BZ820" s="18">
        <v>0.10197514855016181</v>
      </c>
      <c r="CA820" s="18">
        <v>4.3357938646730272E-2</v>
      </c>
      <c r="CB820" s="18">
        <v>4.5038233804442003E-2</v>
      </c>
      <c r="CC820" s="18">
        <v>5.0046269043967001E-2</v>
      </c>
    </row>
    <row r="821" spans="2:81" x14ac:dyDescent="0.35">
      <c r="B821" s="17" t="s">
        <v>239</v>
      </c>
      <c r="C821" s="18">
        <v>0.27137503484672248</v>
      </c>
      <c r="D821" s="18">
        <v>0.35029719085796979</v>
      </c>
      <c r="E821" s="18">
        <v>0.33744705640406442</v>
      </c>
      <c r="F821" s="18">
        <v>0.35509152623119672</v>
      </c>
      <c r="G821" s="18">
        <v>0.25952614175594663</v>
      </c>
      <c r="H821" s="18">
        <v>0.22366535536658921</v>
      </c>
      <c r="I821" s="18">
        <v>0.17002364614068899</v>
      </c>
      <c r="K821" s="18">
        <v>0.26193661275945268</v>
      </c>
      <c r="L821" s="18">
        <v>0.27955865776399541</v>
      </c>
      <c r="N821" s="18">
        <v>0.30997938721839008</v>
      </c>
      <c r="O821" s="18">
        <v>0.2304403040163884</v>
      </c>
      <c r="P821" s="18">
        <v>0.26962992269669089</v>
      </c>
      <c r="Q821" s="18">
        <v>0.23181039464910921</v>
      </c>
      <c r="R821" s="18">
        <v>0.29535486796528959</v>
      </c>
      <c r="S821" s="18">
        <v>0.32806817755786061</v>
      </c>
      <c r="T821" s="18">
        <v>0.30092666852082539</v>
      </c>
      <c r="U821" s="18">
        <v>0.24189296587365311</v>
      </c>
      <c r="V821" s="18">
        <v>0.29928568884700429</v>
      </c>
      <c r="W821" s="18">
        <v>0.23330355930275989</v>
      </c>
      <c r="X821" s="18">
        <v>0.23668066493234999</v>
      </c>
      <c r="Y821" s="18">
        <v>0.24380945569774379</v>
      </c>
      <c r="AA821" s="18">
        <v>0.27360838808401677</v>
      </c>
      <c r="AB821" s="18">
        <v>0.23084351530994171</v>
      </c>
      <c r="AC821" s="18">
        <v>0.28854051937008651</v>
      </c>
      <c r="AD821" s="18">
        <v>0.29298146749372339</v>
      </c>
      <c r="AF821" s="18">
        <v>0.10646351618294179</v>
      </c>
      <c r="AG821" s="18">
        <v>0.25423712746994709</v>
      </c>
      <c r="AH821" s="18">
        <v>0.34470906672940421</v>
      </c>
      <c r="AI821" s="18">
        <v>0.24565798221968391</v>
      </c>
      <c r="AJ821" s="18">
        <v>0.26908920303636591</v>
      </c>
      <c r="AK821" s="18">
        <v>0.2558955552967066</v>
      </c>
      <c r="AL821" s="18">
        <v>0.26269052198305792</v>
      </c>
      <c r="AM821" s="18">
        <v>0.21910783062487699</v>
      </c>
      <c r="AN821" s="18">
        <v>0.27887464183687699</v>
      </c>
      <c r="AO821" s="18">
        <v>0.3154412366147083</v>
      </c>
      <c r="AP821" s="18">
        <v>0.2266481917879945</v>
      </c>
      <c r="AQ821" s="18">
        <v>0.33497868370912692</v>
      </c>
      <c r="AR821" s="18">
        <v>0.24792444240937991</v>
      </c>
      <c r="AS821" s="18">
        <v>0.22184938245351801</v>
      </c>
      <c r="AT821" s="18">
        <v>0.34101219736688798</v>
      </c>
      <c r="AU821" s="18">
        <v>0.39413368701523599</v>
      </c>
      <c r="AV821" s="18">
        <v>0.1881264000538089</v>
      </c>
      <c r="AX821" s="18">
        <v>0.26015647042081691</v>
      </c>
      <c r="AY821" s="18">
        <v>0.32762324426000622</v>
      </c>
      <c r="BA821" s="18">
        <v>0.28281108244784969</v>
      </c>
      <c r="BB821" s="18">
        <v>0.25015731036878891</v>
      </c>
      <c r="BD821" s="18">
        <v>0.23973781404464781</v>
      </c>
      <c r="BE821" s="18">
        <v>0.24909141601947971</v>
      </c>
      <c r="BF821" s="18">
        <v>0.27529912462538769</v>
      </c>
      <c r="BG821" s="18">
        <v>0.31833630921986039</v>
      </c>
      <c r="BH821" s="18">
        <v>0.27434960031254779</v>
      </c>
      <c r="BI821" s="18">
        <v>0.31939004935822762</v>
      </c>
      <c r="BJ821" s="18">
        <v>0.27753003580399999</v>
      </c>
      <c r="BL821" s="18">
        <v>0.29215419228331468</v>
      </c>
      <c r="BM821" s="18">
        <v>0.31423507657711502</v>
      </c>
      <c r="BN821" s="18">
        <v>0.20854700972425319</v>
      </c>
      <c r="BO821" s="18">
        <v>0.2036879122880437</v>
      </c>
      <c r="BP821" s="18">
        <v>0.26085115944863652</v>
      </c>
      <c r="BQ821" s="18">
        <v>0.28768713037075722</v>
      </c>
      <c r="BR821" s="18">
        <v>0.23380038370239981</v>
      </c>
      <c r="BS821" s="18">
        <v>0.23218218156118059</v>
      </c>
      <c r="BU821" s="18">
        <v>0.30742552703174553</v>
      </c>
      <c r="BV821" s="18">
        <v>0.33040653729765829</v>
      </c>
      <c r="BW821" s="18">
        <v>0.2403954950170977</v>
      </c>
      <c r="BX821" s="18">
        <v>0.2252093122091236</v>
      </c>
      <c r="BY821" s="18">
        <v>0.25786324191709292</v>
      </c>
      <c r="BZ821" s="18">
        <v>0.26310557490978659</v>
      </c>
      <c r="CA821" s="18">
        <v>0.26816951166371622</v>
      </c>
      <c r="CB821" s="18">
        <v>0.16915611386416901</v>
      </c>
      <c r="CC821" s="18">
        <v>0.22613712588040821</v>
      </c>
    </row>
    <row r="822" spans="2:81" x14ac:dyDescent="0.35">
      <c r="B822" s="17" t="s">
        <v>240</v>
      </c>
      <c r="C822" s="18">
        <v>0.25277397270491442</v>
      </c>
      <c r="D822" s="18">
        <v>0.28827444845707267</v>
      </c>
      <c r="E822" s="18">
        <v>0.24453150085376371</v>
      </c>
      <c r="F822" s="18">
        <v>0.22497465693493829</v>
      </c>
      <c r="G822" s="18">
        <v>0.25079980780568811</v>
      </c>
      <c r="H822" s="18">
        <v>0.2964259046453232</v>
      </c>
      <c r="I822" s="18">
        <v>0.2344057275599005</v>
      </c>
      <c r="K822" s="18">
        <v>0.24881767743940039</v>
      </c>
      <c r="L822" s="18">
        <v>0.257730008091336</v>
      </c>
      <c r="N822" s="18">
        <v>0.26844481699487382</v>
      </c>
      <c r="O822" s="18">
        <v>0.34969203975333629</v>
      </c>
      <c r="P822" s="18">
        <v>0.33255200223222497</v>
      </c>
      <c r="Q822" s="18">
        <v>0.25621865332781252</v>
      </c>
      <c r="R822" s="18">
        <v>0.258608696754761</v>
      </c>
      <c r="S822" s="18">
        <v>0.2266332866404307</v>
      </c>
      <c r="T822" s="18">
        <v>0.2433904964825275</v>
      </c>
      <c r="U822" s="18">
        <v>0.30084952013238098</v>
      </c>
      <c r="V822" s="18">
        <v>0.18798243982188201</v>
      </c>
      <c r="W822" s="18">
        <v>0.24363226094003029</v>
      </c>
      <c r="X822" s="18">
        <v>0.23637908843276439</v>
      </c>
      <c r="Y822" s="18">
        <v>0.26622456327156241</v>
      </c>
      <c r="AA822" s="18">
        <v>0.19587322098756951</v>
      </c>
      <c r="AB822" s="18">
        <v>0.24894996621805179</v>
      </c>
      <c r="AC822" s="18">
        <v>0.31340342930998699</v>
      </c>
      <c r="AD822" s="18">
        <v>0.26568305607736042</v>
      </c>
      <c r="AF822" s="18">
        <v>0.39403122940545371</v>
      </c>
      <c r="AG822" s="18">
        <v>0.19990261548462321</v>
      </c>
      <c r="AH822" s="18">
        <v>0.19362886178434091</v>
      </c>
      <c r="AI822" s="18">
        <v>0.28420551751965789</v>
      </c>
      <c r="AJ822" s="18">
        <v>0.29305564576975218</v>
      </c>
      <c r="AK822" s="18">
        <v>0.30663059717161778</v>
      </c>
      <c r="AL822" s="18">
        <v>0.26386443057980358</v>
      </c>
      <c r="AM822" s="18">
        <v>0.26751779192891639</v>
      </c>
      <c r="AN822" s="18">
        <v>0.23189800872110949</v>
      </c>
      <c r="AO822" s="18">
        <v>0.26955871502036621</v>
      </c>
      <c r="AP822" s="18">
        <v>0.23035197046139319</v>
      </c>
      <c r="AQ822" s="18">
        <v>0.21415503012162621</v>
      </c>
      <c r="AR822" s="18">
        <v>0.25157673148113002</v>
      </c>
      <c r="AS822" s="18">
        <v>0.2078868995698229</v>
      </c>
      <c r="AT822" s="18">
        <v>0.2102163127709592</v>
      </c>
      <c r="AU822" s="18">
        <v>0.1587739501128457</v>
      </c>
      <c r="AV822" s="18">
        <v>0.34287613887918561</v>
      </c>
      <c r="AX822" s="18">
        <v>0.25320948993025533</v>
      </c>
      <c r="AY822" s="18">
        <v>0.25641429298306001</v>
      </c>
      <c r="BA822" s="18">
        <v>0.2466180752611366</v>
      </c>
      <c r="BB822" s="18">
        <v>0.26419523820083801</v>
      </c>
      <c r="BD822" s="18">
        <v>0.29370485543058322</v>
      </c>
      <c r="BE822" s="18">
        <v>0.25722508799739052</v>
      </c>
      <c r="BF822" s="18">
        <v>0.23849013171269881</v>
      </c>
      <c r="BG822" s="18">
        <v>0.23202753778034241</v>
      </c>
      <c r="BH822" s="18">
        <v>0.20385437587002969</v>
      </c>
      <c r="BI822" s="18">
        <v>0.15746992075295541</v>
      </c>
      <c r="BJ822" s="18">
        <v>0.35716342444883842</v>
      </c>
      <c r="BL822" s="18">
        <v>0.20749179052831199</v>
      </c>
      <c r="BM822" s="18">
        <v>0.2398940584818593</v>
      </c>
      <c r="BN822" s="18">
        <v>0.18692556428964549</v>
      </c>
      <c r="BO822" s="18">
        <v>0.26804528841131092</v>
      </c>
      <c r="BP822" s="18">
        <v>0.24868358354050291</v>
      </c>
      <c r="BQ822" s="18">
        <v>0.26260127088011059</v>
      </c>
      <c r="BR822" s="18">
        <v>0.34225791721199722</v>
      </c>
      <c r="BS822" s="18">
        <v>0.33149749747377771</v>
      </c>
      <c r="BU822" s="18">
        <v>0.202715884566122</v>
      </c>
      <c r="BV822" s="18">
        <v>0.21921826620443591</v>
      </c>
      <c r="BW822" s="18">
        <v>0.2183866446048171</v>
      </c>
      <c r="BX822" s="18">
        <v>0.28194867623796072</v>
      </c>
      <c r="BY822" s="18">
        <v>0.25037988302094483</v>
      </c>
      <c r="BZ822" s="18">
        <v>0.28200122201069738</v>
      </c>
      <c r="CA822" s="18">
        <v>0.37940343597589882</v>
      </c>
      <c r="CB822" s="18">
        <v>0.32367936881974929</v>
      </c>
      <c r="CC822" s="18">
        <v>0.2793795720714789</v>
      </c>
    </row>
    <row r="823" spans="2:81" x14ac:dyDescent="0.35">
      <c r="B823" s="17" t="s">
        <v>241</v>
      </c>
      <c r="C823" s="18">
        <v>0.1846231035236521</v>
      </c>
      <c r="D823" s="18">
        <v>0.1446941728295951</v>
      </c>
      <c r="E823" s="18">
        <v>0.1411843856324812</v>
      </c>
      <c r="F823" s="18">
        <v>0.1789853964429087</v>
      </c>
      <c r="G823" s="18">
        <v>0.200472408269873</v>
      </c>
      <c r="H823" s="18">
        <v>0.20277267245771691</v>
      </c>
      <c r="I823" s="18">
        <v>0.2146869692496135</v>
      </c>
      <c r="K823" s="18">
        <v>0.19307049736242959</v>
      </c>
      <c r="L823" s="18">
        <v>0.1766008935766753</v>
      </c>
      <c r="N823" s="18">
        <v>0.15012363499520409</v>
      </c>
      <c r="O823" s="18">
        <v>0.18975632600580519</v>
      </c>
      <c r="P823" s="18">
        <v>0.1269215722092823</v>
      </c>
      <c r="Q823" s="18">
        <v>0.14272988839719181</v>
      </c>
      <c r="R823" s="18">
        <v>0.18446293842491679</v>
      </c>
      <c r="S823" s="18">
        <v>0.22102773240671661</v>
      </c>
      <c r="T823" s="18">
        <v>0.16249199663347849</v>
      </c>
      <c r="U823" s="18">
        <v>0.16895722121746351</v>
      </c>
      <c r="V823" s="18">
        <v>0.20368430652261271</v>
      </c>
      <c r="W823" s="18">
        <v>0.2034426892360682</v>
      </c>
      <c r="X823" s="18">
        <v>0.23010091189765691</v>
      </c>
      <c r="Y823" s="18">
        <v>0.16471847979645329</v>
      </c>
      <c r="AA823" s="18">
        <v>0.2089735273483459</v>
      </c>
      <c r="AB823" s="18">
        <v>0.2236576452980063</v>
      </c>
      <c r="AC823" s="18">
        <v>0.1176683784794756</v>
      </c>
      <c r="AD823" s="18">
        <v>0.17800452524795971</v>
      </c>
      <c r="AF823" s="18">
        <v>0.14514205633722091</v>
      </c>
      <c r="AG823" s="18">
        <v>0.16498009098597671</v>
      </c>
      <c r="AH823" s="18">
        <v>0.12987627655792541</v>
      </c>
      <c r="AI823" s="18">
        <v>0.1834074376656793</v>
      </c>
      <c r="AJ823" s="18">
        <v>0.2120851592224208</v>
      </c>
      <c r="AK823" s="18">
        <v>0.18504385652729891</v>
      </c>
      <c r="AL823" s="18">
        <v>0.2114644853056476</v>
      </c>
      <c r="AM823" s="18">
        <v>0.2463674063109246</v>
      </c>
      <c r="AN823" s="18">
        <v>0.15281032173195841</v>
      </c>
      <c r="AO823" s="18">
        <v>0.14991146217643969</v>
      </c>
      <c r="AP823" s="18">
        <v>0.24178664315703041</v>
      </c>
      <c r="AQ823" s="18">
        <v>0.12955522204061329</v>
      </c>
      <c r="AR823" s="18">
        <v>0.19509535211196141</v>
      </c>
      <c r="AS823" s="18">
        <v>0.20308911427805909</v>
      </c>
      <c r="AT823" s="18">
        <v>0.1444863640661746</v>
      </c>
      <c r="AU823" s="18">
        <v>0.15285093386887241</v>
      </c>
      <c r="AV823" s="18">
        <v>0.13992152528278581</v>
      </c>
      <c r="AX823" s="18">
        <v>0.19555977763599741</v>
      </c>
      <c r="AY823" s="18">
        <v>0.13601259057208201</v>
      </c>
      <c r="BA823" s="18">
        <v>0.1736822917980593</v>
      </c>
      <c r="BB823" s="18">
        <v>0.20492199846141829</v>
      </c>
      <c r="BD823" s="18">
        <v>0.18666343259321869</v>
      </c>
      <c r="BE823" s="18">
        <v>0.21586825590128381</v>
      </c>
      <c r="BF823" s="18">
        <v>0.1742180787946829</v>
      </c>
      <c r="BG823" s="18">
        <v>0.16646454138038849</v>
      </c>
      <c r="BH823" s="18">
        <v>0.1901726794877952</v>
      </c>
      <c r="BI823" s="18">
        <v>0.19641843959732899</v>
      </c>
      <c r="BJ823" s="18">
        <v>9.8383668211730863E-2</v>
      </c>
      <c r="BL823" s="18">
        <v>0.2142283115989205</v>
      </c>
      <c r="BM823" s="18">
        <v>0.16808598901821489</v>
      </c>
      <c r="BN823" s="18">
        <v>0.2118835069371843</v>
      </c>
      <c r="BO823" s="18">
        <v>0.23042705803888899</v>
      </c>
      <c r="BP823" s="18">
        <v>0.20316709116157239</v>
      </c>
      <c r="BQ823" s="18">
        <v>0.1160940304014268</v>
      </c>
      <c r="BR823" s="18">
        <v>8.3449378436013993E-2</v>
      </c>
      <c r="BS823" s="18">
        <v>0.1682395029024906</v>
      </c>
      <c r="BU823" s="18">
        <v>0.22456718027504169</v>
      </c>
      <c r="BV823" s="18">
        <v>0.1652951940354499</v>
      </c>
      <c r="BW823" s="18">
        <v>0.20325013463988351</v>
      </c>
      <c r="BX823" s="18">
        <v>0.28431654416773988</v>
      </c>
      <c r="BY823" s="18">
        <v>0.16764810174762829</v>
      </c>
      <c r="BZ823" s="18">
        <v>0.18335657454065721</v>
      </c>
      <c r="CA823" s="18">
        <v>0.1132101516933272</v>
      </c>
      <c r="CB823" s="18">
        <v>0.18900992844180409</v>
      </c>
      <c r="CC823" s="18">
        <v>0.15233547301039671</v>
      </c>
    </row>
    <row r="824" spans="2:81" x14ac:dyDescent="0.35">
      <c r="B824" s="17" t="s">
        <v>242</v>
      </c>
      <c r="C824" s="18">
        <v>0.12966475393647051</v>
      </c>
      <c r="D824" s="18">
        <v>3.7724575769537423E-2</v>
      </c>
      <c r="E824" s="18">
        <v>6.0355029381069313E-2</v>
      </c>
      <c r="F824" s="18">
        <v>6.1264812205252157E-2</v>
      </c>
      <c r="G824" s="18">
        <v>0.13196739381968089</v>
      </c>
      <c r="H824" s="18">
        <v>0.14150030769896951</v>
      </c>
      <c r="I824" s="18">
        <v>0.25861300811764731</v>
      </c>
      <c r="K824" s="18">
        <v>0.1343908654129837</v>
      </c>
      <c r="L824" s="18">
        <v>0.12484841477908649</v>
      </c>
      <c r="N824" s="18">
        <v>0.1515513363917102</v>
      </c>
      <c r="O824" s="18">
        <v>7.933776749292594E-2</v>
      </c>
      <c r="P824" s="18">
        <v>0.1228601642571092</v>
      </c>
      <c r="Q824" s="18">
        <v>0.16920582487378061</v>
      </c>
      <c r="R824" s="18">
        <v>0.1036846827101013</v>
      </c>
      <c r="S824" s="18">
        <v>6.2707809404231582E-2</v>
      </c>
      <c r="T824" s="18">
        <v>9.3018948152511646E-2</v>
      </c>
      <c r="U824" s="18">
        <v>0.14350156248223231</v>
      </c>
      <c r="V824" s="18">
        <v>0.11321484821330451</v>
      </c>
      <c r="W824" s="18">
        <v>0.15813278335392431</v>
      </c>
      <c r="X824" s="18">
        <v>0.13949989512607039</v>
      </c>
      <c r="Y824" s="18">
        <v>0.18737990100546639</v>
      </c>
      <c r="AA824" s="18">
        <v>0.15691602472108859</v>
      </c>
      <c r="AB824" s="18">
        <v>0.1614723162510075</v>
      </c>
      <c r="AC824" s="18">
        <v>0.10146937925120079</v>
      </c>
      <c r="AD824" s="18">
        <v>9.1552484532245099E-2</v>
      </c>
      <c r="AF824" s="18">
        <v>3.5193957097596158E-2</v>
      </c>
      <c r="AG824" s="18">
        <v>0.11333438081279749</v>
      </c>
      <c r="AH824" s="18">
        <v>0.11845965453742199</v>
      </c>
      <c r="AI824" s="18">
        <v>0.14629590948509849</v>
      </c>
      <c r="AJ824" s="18">
        <v>0.10367352493746509</v>
      </c>
      <c r="AK824" s="18">
        <v>9.2391806901552159E-2</v>
      </c>
      <c r="AL824" s="18">
        <v>0.14305309451576639</v>
      </c>
      <c r="AM824" s="18">
        <v>0.1423685355247101</v>
      </c>
      <c r="AN824" s="18">
        <v>0.16209776419082839</v>
      </c>
      <c r="AO824" s="18">
        <v>0.13292102475708831</v>
      </c>
      <c r="AP824" s="18">
        <v>0.1717680098184913</v>
      </c>
      <c r="AQ824" s="18">
        <v>0.17390077988064159</v>
      </c>
      <c r="AR824" s="18">
        <v>0.16981499823877791</v>
      </c>
      <c r="AS824" s="18">
        <v>0.1336093785286557</v>
      </c>
      <c r="AT824" s="18">
        <v>0.1005816306565275</v>
      </c>
      <c r="AU824" s="18">
        <v>7.8530324249117586E-2</v>
      </c>
      <c r="AV824" s="18">
        <v>0.12706235148409639</v>
      </c>
      <c r="AX824" s="18">
        <v>0.14397980587171871</v>
      </c>
      <c r="AY824" s="18">
        <v>5.3015083905843877E-2</v>
      </c>
      <c r="BA824" s="18">
        <v>0.13331629951019511</v>
      </c>
      <c r="BB824" s="18">
        <v>0.12288990561437479</v>
      </c>
      <c r="BD824" s="18">
        <v>0.1241818496783206</v>
      </c>
      <c r="BE824" s="18">
        <v>0.13330414611191849</v>
      </c>
      <c r="BF824" s="18">
        <v>0.1592772127778283</v>
      </c>
      <c r="BG824" s="18">
        <v>0.14134125282344059</v>
      </c>
      <c r="BH824" s="18">
        <v>0.12628330760381079</v>
      </c>
      <c r="BI824" s="18">
        <v>2.6472903382419099E-2</v>
      </c>
      <c r="BJ824" s="18">
        <v>6.08606816396184E-2</v>
      </c>
      <c r="BL824" s="18">
        <v>0.14466793288687729</v>
      </c>
      <c r="BM824" s="18">
        <v>9.854961793551173E-2</v>
      </c>
      <c r="BN824" s="18">
        <v>0.24860474407254499</v>
      </c>
      <c r="BO824" s="18">
        <v>0.1331594548612724</v>
      </c>
      <c r="BP824" s="18">
        <v>0.1226059149561057</v>
      </c>
      <c r="BQ824" s="18">
        <v>0.14983265261653639</v>
      </c>
      <c r="BR824" s="18">
        <v>0.1172604000970265</v>
      </c>
      <c r="BS824" s="18">
        <v>0.12423960658758321</v>
      </c>
      <c r="BU824" s="18">
        <v>0.14081607473089519</v>
      </c>
      <c r="BV824" s="18">
        <v>9.2292936061095773E-2</v>
      </c>
      <c r="BW824" s="18">
        <v>0.23231964042586251</v>
      </c>
      <c r="BX824" s="18">
        <v>8.2531815769895003E-2</v>
      </c>
      <c r="BY824" s="18">
        <v>0.12920699975398181</v>
      </c>
      <c r="BZ824" s="18">
        <v>0.1161266390827817</v>
      </c>
      <c r="CA824" s="18">
        <v>0.10765246386097189</v>
      </c>
      <c r="CB824" s="18">
        <v>0.16225436712536931</v>
      </c>
      <c r="CC824" s="18">
        <v>0.19346222976706681</v>
      </c>
    </row>
    <row r="825" spans="2:81" x14ac:dyDescent="0.35">
      <c r="B825" s="17" t="s">
        <v>151</v>
      </c>
      <c r="C825" s="18">
        <v>5.3552865928136337E-2</v>
      </c>
      <c r="D825" s="18">
        <v>4.1338640196955177E-2</v>
      </c>
      <c r="E825" s="18">
        <v>1.6100501256029021E-2</v>
      </c>
      <c r="F825" s="18">
        <v>5.1702096972090127E-2</v>
      </c>
      <c r="G825" s="18">
        <v>5.0220769704106757E-2</v>
      </c>
      <c r="H825" s="18">
        <v>6.446951621085005E-2</v>
      </c>
      <c r="I825" s="18">
        <v>8.1655423272300381E-2</v>
      </c>
      <c r="K825" s="18">
        <v>4.9978793594303739E-2</v>
      </c>
      <c r="L825" s="18">
        <v>5.6274211982308781E-2</v>
      </c>
      <c r="N825" s="18">
        <v>2.449085438311709E-2</v>
      </c>
      <c r="O825" s="18">
        <v>7.7161630934686365E-2</v>
      </c>
      <c r="P825" s="18">
        <v>6.4118244880351283E-2</v>
      </c>
      <c r="Q825" s="18">
        <v>6.1491318772013658E-2</v>
      </c>
      <c r="R825" s="18">
        <v>5.5176808084367403E-2</v>
      </c>
      <c r="S825" s="18">
        <v>6.0998733150218802E-2</v>
      </c>
      <c r="T825" s="18">
        <v>7.9472028912220438E-2</v>
      </c>
      <c r="U825" s="18">
        <v>5.9963424556953353E-2</v>
      </c>
      <c r="V825" s="18">
        <v>3.061387426028778E-2</v>
      </c>
      <c r="W825" s="18">
        <v>5.5912559281892017E-2</v>
      </c>
      <c r="X825" s="18">
        <v>5.9559929857710622E-2</v>
      </c>
      <c r="Y825" s="18">
        <v>5.1667563645457902E-2</v>
      </c>
      <c r="AA825" s="18">
        <v>4.812309012420668E-2</v>
      </c>
      <c r="AB825" s="18">
        <v>5.4557173701201722E-2</v>
      </c>
      <c r="AC825" s="18">
        <v>4.7525294291230938E-2</v>
      </c>
      <c r="AD825" s="18">
        <v>6.405926134097803E-2</v>
      </c>
      <c r="AF825" s="18">
        <v>0.18951874839958369</v>
      </c>
      <c r="AG825" s="18">
        <v>6.4754110701385467E-2</v>
      </c>
      <c r="AH825" s="18">
        <v>8.2182011162848956E-2</v>
      </c>
      <c r="AI825" s="18">
        <v>3.7091484125101812E-2</v>
      </c>
      <c r="AJ825" s="18">
        <v>4.5879563828442799E-2</v>
      </c>
      <c r="AK825" s="18">
        <v>5.441443064311214E-2</v>
      </c>
      <c r="AL825" s="18">
        <v>3.2516940141655307E-2</v>
      </c>
      <c r="AM825" s="18">
        <v>5.2216847364559997E-2</v>
      </c>
      <c r="AN825" s="18">
        <v>6.3820818225570883E-2</v>
      </c>
      <c r="AO825" s="18">
        <v>5.7464696277110039E-2</v>
      </c>
      <c r="AP825" s="18">
        <v>5.9551057995149911E-2</v>
      </c>
      <c r="AQ825" s="18">
        <v>5.6358750338117811E-2</v>
      </c>
      <c r="AR825" s="18">
        <v>1.074263502698627E-2</v>
      </c>
      <c r="AS825" s="18">
        <v>1.7770799743607339E-2</v>
      </c>
      <c r="AT825" s="18">
        <v>2.2247758169294161E-2</v>
      </c>
      <c r="AU825" s="18">
        <v>2.7173533033372551E-2</v>
      </c>
      <c r="AV825" s="18">
        <v>0.14992005890117199</v>
      </c>
      <c r="AX825" s="18">
        <v>5.6757200571305781E-2</v>
      </c>
      <c r="AY825" s="18">
        <v>3.5723473493147341E-2</v>
      </c>
      <c r="BA825" s="18">
        <v>4.607183829348209E-2</v>
      </c>
      <c r="BB825" s="18">
        <v>6.7432694755384021E-2</v>
      </c>
      <c r="BD825" s="18">
        <v>5.5664022363276451E-2</v>
      </c>
      <c r="BE825" s="18">
        <v>4.7913296308405261E-2</v>
      </c>
      <c r="BF825" s="18">
        <v>6.3420572114008769E-2</v>
      </c>
      <c r="BG825" s="18">
        <v>3.9426722467246857E-2</v>
      </c>
      <c r="BH825" s="18">
        <v>6.0654761884176817E-2</v>
      </c>
      <c r="BI825" s="18">
        <v>6.0231990882952002E-2</v>
      </c>
      <c r="BJ825" s="18">
        <v>0.1015236219245215</v>
      </c>
      <c r="BL825" s="18">
        <v>4.7870967533311833E-2</v>
      </c>
      <c r="BM825" s="18">
        <v>3.080431862668875E-2</v>
      </c>
      <c r="BN825" s="18">
        <v>6.9265529197102382E-2</v>
      </c>
      <c r="BO825" s="18">
        <v>3.8234393459944872E-2</v>
      </c>
      <c r="BP825" s="18">
        <v>5.9551425398755159E-2</v>
      </c>
      <c r="BQ825" s="18">
        <v>5.2624604184709871E-2</v>
      </c>
      <c r="BR825" s="18">
        <v>0.12218678998573269</v>
      </c>
      <c r="BS825" s="18">
        <v>8.3074746362492458E-2</v>
      </c>
      <c r="BU825" s="18">
        <v>3.82701093911764E-2</v>
      </c>
      <c r="BV825" s="18">
        <v>3.3618846758163692E-2</v>
      </c>
      <c r="BW825" s="18">
        <v>3.399609587921034E-2</v>
      </c>
      <c r="BX825" s="18">
        <v>1.8572515872130262E-2</v>
      </c>
      <c r="BY825" s="18">
        <v>6.0831429757092298E-2</v>
      </c>
      <c r="BZ825" s="18">
        <v>5.3434840905915361E-2</v>
      </c>
      <c r="CA825" s="18">
        <v>8.8206498159355606E-2</v>
      </c>
      <c r="CB825" s="18">
        <v>0.11086198794446619</v>
      </c>
      <c r="CC825" s="18">
        <v>9.8639330226682295E-2</v>
      </c>
    </row>
    <row r="827" spans="2:81" ht="101.5" x14ac:dyDescent="0.35">
      <c r="B827" s="14" t="s">
        <v>246</v>
      </c>
    </row>
    <row r="828" spans="2:81" x14ac:dyDescent="0.35">
      <c r="B828" s="15" t="s">
        <v>17</v>
      </c>
    </row>
    <row r="829" spans="2:81" x14ac:dyDescent="0.35">
      <c r="B829" s="11" t="s">
        <v>95</v>
      </c>
      <c r="C829" s="16">
        <v>1906</v>
      </c>
      <c r="D829" s="16">
        <v>245</v>
      </c>
      <c r="E829" s="16">
        <v>322</v>
      </c>
      <c r="F829" s="16">
        <v>330</v>
      </c>
      <c r="G829" s="16">
        <v>336</v>
      </c>
      <c r="H829" s="16">
        <v>276</v>
      </c>
      <c r="I829" s="16">
        <v>397</v>
      </c>
      <c r="K829" s="16">
        <v>942</v>
      </c>
      <c r="L829" s="16">
        <v>959</v>
      </c>
      <c r="N829" s="16">
        <v>158</v>
      </c>
      <c r="O829" s="16">
        <v>63</v>
      </c>
      <c r="P829" s="16">
        <v>96</v>
      </c>
      <c r="Q829" s="16">
        <v>78</v>
      </c>
      <c r="R829" s="16">
        <v>211</v>
      </c>
      <c r="S829" s="16">
        <v>156</v>
      </c>
      <c r="T829" s="16">
        <v>138</v>
      </c>
      <c r="U829" s="16">
        <v>178</v>
      </c>
      <c r="V829" s="16">
        <v>270</v>
      </c>
      <c r="W829" s="16">
        <v>232</v>
      </c>
      <c r="X829" s="16">
        <v>160</v>
      </c>
      <c r="Y829" s="16">
        <v>166</v>
      </c>
      <c r="AA829" s="16">
        <v>527</v>
      </c>
      <c r="AB829" s="16">
        <v>481</v>
      </c>
      <c r="AC829" s="16">
        <v>429</v>
      </c>
      <c r="AD829" s="16">
        <v>463</v>
      </c>
      <c r="AF829" s="16">
        <v>27</v>
      </c>
      <c r="AG829" s="16">
        <v>98</v>
      </c>
      <c r="AH829" s="16">
        <v>113</v>
      </c>
      <c r="AI829" s="16">
        <v>112</v>
      </c>
      <c r="AJ829" s="16">
        <v>174</v>
      </c>
      <c r="AK829" s="16">
        <v>207</v>
      </c>
      <c r="AL829" s="16">
        <v>170</v>
      </c>
      <c r="AM829" s="16">
        <v>133</v>
      </c>
      <c r="AN829" s="16">
        <v>100</v>
      </c>
      <c r="AO829" s="16">
        <v>131</v>
      </c>
      <c r="AP829" s="16">
        <v>193</v>
      </c>
      <c r="AQ829" s="16">
        <v>93</v>
      </c>
      <c r="AR829" s="16">
        <v>79</v>
      </c>
      <c r="AS829" s="16">
        <v>47</v>
      </c>
      <c r="AT829" s="16">
        <v>48</v>
      </c>
      <c r="AU829" s="16">
        <v>122</v>
      </c>
      <c r="AV829" s="16">
        <v>59</v>
      </c>
      <c r="AX829" s="16">
        <v>1557</v>
      </c>
      <c r="AY829" s="16">
        <v>338</v>
      </c>
      <c r="BA829" s="16">
        <v>1221</v>
      </c>
      <c r="BB829" s="16">
        <v>685</v>
      </c>
      <c r="BD829" s="16">
        <v>474</v>
      </c>
      <c r="BE829" s="16">
        <v>416</v>
      </c>
      <c r="BF829" s="16">
        <v>224</v>
      </c>
      <c r="BG829" s="16">
        <v>439</v>
      </c>
      <c r="BH829" s="16">
        <v>242</v>
      </c>
      <c r="BI829" s="16">
        <v>51</v>
      </c>
      <c r="BJ829" s="16">
        <v>60</v>
      </c>
      <c r="BL829" s="16">
        <v>334</v>
      </c>
      <c r="BM829" s="16">
        <v>619</v>
      </c>
      <c r="BN829" s="16">
        <v>136</v>
      </c>
      <c r="BO829" s="16">
        <v>105</v>
      </c>
      <c r="BP829" s="16">
        <v>257</v>
      </c>
      <c r="BQ829" s="16">
        <v>42</v>
      </c>
      <c r="BR829" s="16">
        <v>49</v>
      </c>
      <c r="BS829" s="16">
        <v>364</v>
      </c>
      <c r="BU829" s="16">
        <v>279</v>
      </c>
      <c r="BV829" s="16">
        <v>479</v>
      </c>
      <c r="BW829" s="16">
        <v>122</v>
      </c>
      <c r="BX829" s="16">
        <v>151</v>
      </c>
      <c r="BY829" s="16">
        <v>421</v>
      </c>
      <c r="BZ829" s="16">
        <v>64</v>
      </c>
      <c r="CA829" s="16">
        <v>123</v>
      </c>
      <c r="CB829" s="16">
        <v>156</v>
      </c>
      <c r="CC829" s="16">
        <v>111</v>
      </c>
    </row>
    <row r="830" spans="2:81" x14ac:dyDescent="0.35">
      <c r="B830" s="12" t="s">
        <v>96</v>
      </c>
      <c r="C830" s="16">
        <v>1910</v>
      </c>
      <c r="D830" s="16">
        <v>202</v>
      </c>
      <c r="E830" s="16">
        <v>325</v>
      </c>
      <c r="F830" s="16">
        <v>324</v>
      </c>
      <c r="G830" s="16">
        <v>294</v>
      </c>
      <c r="H830" s="16">
        <v>309</v>
      </c>
      <c r="I830" s="16">
        <v>457</v>
      </c>
      <c r="K830" s="16">
        <v>921</v>
      </c>
      <c r="L830" s="16">
        <v>983</v>
      </c>
      <c r="N830" s="16">
        <v>157</v>
      </c>
      <c r="O830" s="16">
        <v>52</v>
      </c>
      <c r="P830" s="16">
        <v>89</v>
      </c>
      <c r="Q830" s="16">
        <v>77</v>
      </c>
      <c r="R830" s="16">
        <v>212</v>
      </c>
      <c r="S830" s="16">
        <v>155</v>
      </c>
      <c r="T830" s="16">
        <v>140</v>
      </c>
      <c r="U830" s="16">
        <v>167</v>
      </c>
      <c r="V830" s="16">
        <v>248</v>
      </c>
      <c r="W830" s="16">
        <v>264</v>
      </c>
      <c r="X830" s="16">
        <v>165</v>
      </c>
      <c r="Y830" s="16">
        <v>180</v>
      </c>
      <c r="AA830" s="16">
        <v>514</v>
      </c>
      <c r="AB830" s="16">
        <v>496</v>
      </c>
      <c r="AC830" s="16">
        <v>419</v>
      </c>
      <c r="AD830" s="16">
        <v>477</v>
      </c>
      <c r="AF830" s="16">
        <v>25</v>
      </c>
      <c r="AG830" s="16">
        <v>96</v>
      </c>
      <c r="AH830" s="16">
        <v>115</v>
      </c>
      <c r="AI830" s="16">
        <v>117</v>
      </c>
      <c r="AJ830" s="16">
        <v>175</v>
      </c>
      <c r="AK830" s="16">
        <v>213</v>
      </c>
      <c r="AL830" s="16">
        <v>169</v>
      </c>
      <c r="AM830" s="16">
        <v>134</v>
      </c>
      <c r="AN830" s="16">
        <v>99</v>
      </c>
      <c r="AO830" s="16">
        <v>131</v>
      </c>
      <c r="AP830" s="16">
        <v>193</v>
      </c>
      <c r="AQ830" s="16">
        <v>94</v>
      </c>
      <c r="AR830" s="16">
        <v>79</v>
      </c>
      <c r="AS830" s="16">
        <v>46</v>
      </c>
      <c r="AT830" s="16">
        <v>46</v>
      </c>
      <c r="AU830" s="16">
        <v>118</v>
      </c>
      <c r="AV830" s="16">
        <v>59</v>
      </c>
      <c r="AX830" s="16">
        <v>1583</v>
      </c>
      <c r="AY830" s="16">
        <v>316</v>
      </c>
      <c r="BA830" s="16">
        <v>1241</v>
      </c>
      <c r="BB830" s="16">
        <v>669</v>
      </c>
      <c r="BD830" s="16">
        <v>490</v>
      </c>
      <c r="BE830" s="16">
        <v>410</v>
      </c>
      <c r="BF830" s="16">
        <v>226</v>
      </c>
      <c r="BG830" s="16">
        <v>430</v>
      </c>
      <c r="BH830" s="16">
        <v>237</v>
      </c>
      <c r="BI830" s="16">
        <v>51</v>
      </c>
      <c r="BJ830" s="16">
        <v>65</v>
      </c>
      <c r="BL830" s="16">
        <v>349</v>
      </c>
      <c r="BM830" s="16">
        <v>614</v>
      </c>
      <c r="BN830" s="16">
        <v>143</v>
      </c>
      <c r="BO830" s="16">
        <v>101</v>
      </c>
      <c r="BP830" s="16">
        <v>257</v>
      </c>
      <c r="BQ830" s="16">
        <v>42</v>
      </c>
      <c r="BR830" s="16">
        <v>47</v>
      </c>
      <c r="BS830" s="16">
        <v>356</v>
      </c>
      <c r="BU830" s="16">
        <v>288</v>
      </c>
      <c r="BV830" s="16">
        <v>472</v>
      </c>
      <c r="BW830" s="16">
        <v>126</v>
      </c>
      <c r="BX830" s="16">
        <v>142</v>
      </c>
      <c r="BY830" s="16">
        <v>432</v>
      </c>
      <c r="BZ830" s="16">
        <v>64</v>
      </c>
      <c r="CA830" s="16">
        <v>123</v>
      </c>
      <c r="CB830" s="16">
        <v>159</v>
      </c>
      <c r="CC830" s="16">
        <v>106</v>
      </c>
    </row>
    <row r="831" spans="2:81" x14ac:dyDescent="0.35">
      <c r="B831" s="17" t="s">
        <v>238</v>
      </c>
      <c r="C831" s="18">
        <v>0.25982580159276369</v>
      </c>
      <c r="D831" s="18">
        <v>0.22708721399454079</v>
      </c>
      <c r="E831" s="18">
        <v>0.34827524374509589</v>
      </c>
      <c r="F831" s="18">
        <v>0.30903413016357401</v>
      </c>
      <c r="G831" s="18">
        <v>0.25309792108301882</v>
      </c>
      <c r="H831" s="18">
        <v>0.21470374376407589</v>
      </c>
      <c r="I831" s="18">
        <v>0.21135603006368581</v>
      </c>
      <c r="K831" s="18">
        <v>0.26706881734184762</v>
      </c>
      <c r="L831" s="18">
        <v>0.25432299745837772</v>
      </c>
      <c r="N831" s="18">
        <v>0.25714704840500457</v>
      </c>
      <c r="O831" s="18">
        <v>0.27185124895543827</v>
      </c>
      <c r="P831" s="18">
        <v>0.20699432746626301</v>
      </c>
      <c r="Q831" s="18">
        <v>0.25445252703524063</v>
      </c>
      <c r="R831" s="18">
        <v>0.25890704384193658</v>
      </c>
      <c r="S831" s="18">
        <v>0.2260909161426361</v>
      </c>
      <c r="T831" s="18">
        <v>0.30903830075605587</v>
      </c>
      <c r="U831" s="18">
        <v>0.20283747824071841</v>
      </c>
      <c r="V831" s="18">
        <v>0.27672222550424602</v>
      </c>
      <c r="W831" s="18">
        <v>0.27016047797773313</v>
      </c>
      <c r="X831" s="18">
        <v>0.2320450634836031</v>
      </c>
      <c r="Y831" s="18">
        <v>0.31886542444016941</v>
      </c>
      <c r="AA831" s="18">
        <v>0.28678692072416118</v>
      </c>
      <c r="AB831" s="18">
        <v>0.23825925022620051</v>
      </c>
      <c r="AC831" s="18">
        <v>0.2830966479228495</v>
      </c>
      <c r="AD831" s="18">
        <v>0.23472310913325301</v>
      </c>
      <c r="AF831" s="18">
        <v>0.14802375408981569</v>
      </c>
      <c r="AG831" s="18">
        <v>0.29485911212535493</v>
      </c>
      <c r="AH831" s="18">
        <v>0.25294883759781361</v>
      </c>
      <c r="AI831" s="18">
        <v>0.2045020958092339</v>
      </c>
      <c r="AJ831" s="18">
        <v>0.24259573854277861</v>
      </c>
      <c r="AK831" s="18">
        <v>0.22730326729113759</v>
      </c>
      <c r="AL831" s="18">
        <v>0.22324512585328921</v>
      </c>
      <c r="AM831" s="18">
        <v>0.27560369917626643</v>
      </c>
      <c r="AN831" s="18">
        <v>0.24174815139512959</v>
      </c>
      <c r="AO831" s="18">
        <v>0.27931506004084677</v>
      </c>
      <c r="AP831" s="18">
        <v>0.25920434032627909</v>
      </c>
      <c r="AQ831" s="18">
        <v>0.32815638451534201</v>
      </c>
      <c r="AR831" s="18">
        <v>0.309057423847859</v>
      </c>
      <c r="AS831" s="18">
        <v>0.41703485543978069</v>
      </c>
      <c r="AT831" s="18">
        <v>0.35411820355915302</v>
      </c>
      <c r="AU831" s="18">
        <v>0.33222941688939078</v>
      </c>
      <c r="AV831" s="18">
        <v>8.5185925764512033E-2</v>
      </c>
      <c r="AX831" s="18">
        <v>0.25062722468861021</v>
      </c>
      <c r="AY831" s="18">
        <v>0.30854262309956432</v>
      </c>
      <c r="BA831" s="18">
        <v>0.26804286657864229</v>
      </c>
      <c r="BB831" s="18">
        <v>0.2445803752908951</v>
      </c>
      <c r="BD831" s="18">
        <v>0.2448103473082833</v>
      </c>
      <c r="BE831" s="18">
        <v>0.26553471641045068</v>
      </c>
      <c r="BF831" s="18">
        <v>0.22096016679322841</v>
      </c>
      <c r="BG831" s="18">
        <v>0.29088094282359572</v>
      </c>
      <c r="BH831" s="18">
        <v>0.27339931524958633</v>
      </c>
      <c r="BI831" s="18">
        <v>0.33881362233233431</v>
      </c>
      <c r="BJ831" s="18">
        <v>0.15430365856417791</v>
      </c>
      <c r="BL831" s="18">
        <v>0.2717305672284871</v>
      </c>
      <c r="BM831" s="18">
        <v>0.28492114352406162</v>
      </c>
      <c r="BN831" s="18">
        <v>0.2327152723156419</v>
      </c>
      <c r="BO831" s="18">
        <v>0.2402611661309165</v>
      </c>
      <c r="BP831" s="18">
        <v>0.26019933857362648</v>
      </c>
      <c r="BQ831" s="18">
        <v>0.26836403381618412</v>
      </c>
      <c r="BR831" s="18">
        <v>0.1540052420547203</v>
      </c>
      <c r="BS831" s="18">
        <v>0.23410067827523179</v>
      </c>
      <c r="BU831" s="18">
        <v>0.2634455617112324</v>
      </c>
      <c r="BV831" s="18">
        <v>0.29113394097127138</v>
      </c>
      <c r="BW831" s="18">
        <v>0.2055199115744025</v>
      </c>
      <c r="BX831" s="18">
        <v>0.28428402238951272</v>
      </c>
      <c r="BY831" s="18">
        <v>0.29864215251231829</v>
      </c>
      <c r="BZ831" s="18">
        <v>0.27019307413487381</v>
      </c>
      <c r="CA831" s="18">
        <v>0.23496576134948011</v>
      </c>
      <c r="CB831" s="18">
        <v>0.1646835039782277</v>
      </c>
      <c r="CC831" s="18">
        <v>0.14902631435607019</v>
      </c>
    </row>
    <row r="832" spans="2:81" x14ac:dyDescent="0.35">
      <c r="B832" s="17" t="s">
        <v>239</v>
      </c>
      <c r="C832" s="18">
        <v>0.4197751741946194</v>
      </c>
      <c r="D832" s="18">
        <v>0.36438709657779761</v>
      </c>
      <c r="E832" s="18">
        <v>0.41264219274524322</v>
      </c>
      <c r="F832" s="18">
        <v>0.3916549789517158</v>
      </c>
      <c r="G832" s="18">
        <v>0.45469448534041312</v>
      </c>
      <c r="H832" s="18">
        <v>0.46378705673740628</v>
      </c>
      <c r="I832" s="18">
        <v>0.41704489976942161</v>
      </c>
      <c r="K832" s="18">
        <v>0.42553242838073979</v>
      </c>
      <c r="L832" s="18">
        <v>0.41445382136989228</v>
      </c>
      <c r="N832" s="18">
        <v>0.48953930634100851</v>
      </c>
      <c r="O832" s="18">
        <v>0.42562195327080249</v>
      </c>
      <c r="P832" s="18">
        <v>0.43535743302032243</v>
      </c>
      <c r="Q832" s="18">
        <v>0.35094578428704343</v>
      </c>
      <c r="R832" s="18">
        <v>0.45469426792466339</v>
      </c>
      <c r="S832" s="18">
        <v>0.42499211703908762</v>
      </c>
      <c r="T832" s="18">
        <v>0.44025445050095602</v>
      </c>
      <c r="U832" s="18">
        <v>0.4274205407316593</v>
      </c>
      <c r="V832" s="18">
        <v>0.41829386527272938</v>
      </c>
      <c r="W832" s="18">
        <v>0.41624566438753902</v>
      </c>
      <c r="X832" s="18">
        <v>0.41303331211660838</v>
      </c>
      <c r="Y832" s="18">
        <v>0.32373168934906138</v>
      </c>
      <c r="AA832" s="18">
        <v>0.46956789582084962</v>
      </c>
      <c r="AB832" s="18">
        <v>0.41545369015018663</v>
      </c>
      <c r="AC832" s="18">
        <v>0.39668164794887362</v>
      </c>
      <c r="AD832" s="18">
        <v>0.3904041053455875</v>
      </c>
      <c r="AF832" s="18">
        <v>0.30818067863931248</v>
      </c>
      <c r="AG832" s="18">
        <v>0.33335928593032338</v>
      </c>
      <c r="AH832" s="18">
        <v>0.39570778662214079</v>
      </c>
      <c r="AI832" s="18">
        <v>0.3933517307501056</v>
      </c>
      <c r="AJ832" s="18">
        <v>0.387817293345664</v>
      </c>
      <c r="AK832" s="18">
        <v>0.46736223994683862</v>
      </c>
      <c r="AL832" s="18">
        <v>0.44261303709601901</v>
      </c>
      <c r="AM832" s="18">
        <v>0.40052264110192498</v>
      </c>
      <c r="AN832" s="18">
        <v>0.41157782542106103</v>
      </c>
      <c r="AO832" s="18">
        <v>0.44204904456494748</v>
      </c>
      <c r="AP832" s="18">
        <v>0.45180564263321921</v>
      </c>
      <c r="AQ832" s="18">
        <v>0.39963455080684529</v>
      </c>
      <c r="AR832" s="18">
        <v>0.50397589510140828</v>
      </c>
      <c r="AS832" s="18">
        <v>0.33615373961171402</v>
      </c>
      <c r="AT832" s="18">
        <v>0.37205900196107727</v>
      </c>
      <c r="AU832" s="18">
        <v>0.43437875089728939</v>
      </c>
      <c r="AV832" s="18">
        <v>0.45890287849201661</v>
      </c>
      <c r="AX832" s="18">
        <v>0.42307552970097267</v>
      </c>
      <c r="AY832" s="18">
        <v>0.39917165083223621</v>
      </c>
      <c r="BA832" s="18">
        <v>0.44326833513553998</v>
      </c>
      <c r="BB832" s="18">
        <v>0.37618743887327699</v>
      </c>
      <c r="BD832" s="18">
        <v>0.40854771887756269</v>
      </c>
      <c r="BE832" s="18">
        <v>0.41652438605100689</v>
      </c>
      <c r="BF832" s="18">
        <v>0.41961299630807819</v>
      </c>
      <c r="BG832" s="18">
        <v>0.4372270040123295</v>
      </c>
      <c r="BH832" s="18">
        <v>0.4345804980492633</v>
      </c>
      <c r="BI832" s="18">
        <v>0.47872065625226179</v>
      </c>
      <c r="BJ832" s="18">
        <v>0.30894132467554358</v>
      </c>
      <c r="BL832" s="18">
        <v>0.46646141718703299</v>
      </c>
      <c r="BM832" s="18">
        <v>0.45273419167300899</v>
      </c>
      <c r="BN832" s="18">
        <v>0.4048378144147371</v>
      </c>
      <c r="BO832" s="18">
        <v>0.37439794546295391</v>
      </c>
      <c r="BP832" s="18">
        <v>0.3782745612675838</v>
      </c>
      <c r="BQ832" s="18">
        <v>0.48247493065818869</v>
      </c>
      <c r="BR832" s="18">
        <v>0.37213884181545648</v>
      </c>
      <c r="BS832" s="18">
        <v>0.36494211291680678</v>
      </c>
      <c r="BU832" s="18">
        <v>0.50193088076541414</v>
      </c>
      <c r="BV832" s="18">
        <v>0.45321629901994659</v>
      </c>
      <c r="BW832" s="18">
        <v>0.44588401888610851</v>
      </c>
      <c r="BX832" s="18">
        <v>0.36752090906239948</v>
      </c>
      <c r="BY832" s="18">
        <v>0.37259673787055653</v>
      </c>
      <c r="BZ832" s="18">
        <v>0.39355399456315421</v>
      </c>
      <c r="CA832" s="18">
        <v>0.30524935703641448</v>
      </c>
      <c r="CB832" s="18">
        <v>0.395394316381459</v>
      </c>
      <c r="CC832" s="18">
        <v>0.46413095520690612</v>
      </c>
    </row>
    <row r="833" spans="2:81" x14ac:dyDescent="0.35">
      <c r="B833" s="17" t="s">
        <v>240</v>
      </c>
      <c r="C833" s="18">
        <v>0.20684527533381589</v>
      </c>
      <c r="D833" s="18">
        <v>0.24789687272606831</v>
      </c>
      <c r="E833" s="18">
        <v>0.15946243701072979</v>
      </c>
      <c r="F833" s="18">
        <v>0.19164153364213329</v>
      </c>
      <c r="G833" s="18">
        <v>0.18556711077719701</v>
      </c>
      <c r="H833" s="18">
        <v>0.2173528212280533</v>
      </c>
      <c r="I833" s="18">
        <v>0.23975357691181509</v>
      </c>
      <c r="K833" s="18">
        <v>0.20203970958462639</v>
      </c>
      <c r="L833" s="18">
        <v>0.21135080998266009</v>
      </c>
      <c r="N833" s="18">
        <v>0.17910360988130081</v>
      </c>
      <c r="O833" s="18">
        <v>0.19303454273764151</v>
      </c>
      <c r="P833" s="18">
        <v>0.21621556796027919</v>
      </c>
      <c r="Q833" s="18">
        <v>0.31921561567755852</v>
      </c>
      <c r="R833" s="18">
        <v>0.17251391760356241</v>
      </c>
      <c r="S833" s="18">
        <v>0.26019662498981372</v>
      </c>
      <c r="T833" s="18">
        <v>0.1463181505348749</v>
      </c>
      <c r="U833" s="18">
        <v>0.21763790826105411</v>
      </c>
      <c r="V833" s="18">
        <v>0.16514097187379009</v>
      </c>
      <c r="W833" s="18">
        <v>0.2285123989017766</v>
      </c>
      <c r="X833" s="18">
        <v>0.22674928443952611</v>
      </c>
      <c r="Y833" s="18">
        <v>0.22132234129113831</v>
      </c>
      <c r="AA833" s="18">
        <v>0.18129169148540519</v>
      </c>
      <c r="AB833" s="18">
        <v>0.20816852820255341</v>
      </c>
      <c r="AC833" s="18">
        <v>0.21404306991562849</v>
      </c>
      <c r="AD833" s="18">
        <v>0.22435321120883281</v>
      </c>
      <c r="AF833" s="18">
        <v>0.29263527415549812</v>
      </c>
      <c r="AG833" s="18">
        <v>0.26388711574187201</v>
      </c>
      <c r="AH833" s="18">
        <v>0.18037915316777561</v>
      </c>
      <c r="AI833" s="18">
        <v>0.2371211762927265</v>
      </c>
      <c r="AJ833" s="18">
        <v>0.21724028818471861</v>
      </c>
      <c r="AK833" s="18">
        <v>0.22348346333383121</v>
      </c>
      <c r="AL833" s="18">
        <v>0.26685281616625228</v>
      </c>
      <c r="AM833" s="18">
        <v>0.16071765041371419</v>
      </c>
      <c r="AN833" s="18">
        <v>0.1918947495407691</v>
      </c>
      <c r="AO833" s="18">
        <v>0.21137533711138681</v>
      </c>
      <c r="AP833" s="18">
        <v>0.20406880401469679</v>
      </c>
      <c r="AQ833" s="18">
        <v>0.13724551596382911</v>
      </c>
      <c r="AR833" s="18">
        <v>0.14282410782747759</v>
      </c>
      <c r="AS833" s="18">
        <v>0.16271323780008259</v>
      </c>
      <c r="AT833" s="18">
        <v>0.23207538457990831</v>
      </c>
      <c r="AU833" s="18">
        <v>0.14306941089799891</v>
      </c>
      <c r="AV833" s="18">
        <v>0.2741518861939532</v>
      </c>
      <c r="AX833" s="18">
        <v>0.2125716637772774</v>
      </c>
      <c r="AY833" s="18">
        <v>0.17853755364461751</v>
      </c>
      <c r="BA833" s="18">
        <v>0.18469106709077501</v>
      </c>
      <c r="BB833" s="18">
        <v>0.2479488019124633</v>
      </c>
      <c r="BD833" s="18">
        <v>0.2324877531776039</v>
      </c>
      <c r="BE833" s="18">
        <v>0.2013043174648404</v>
      </c>
      <c r="BF833" s="18">
        <v>0.207285347655394</v>
      </c>
      <c r="BG833" s="18">
        <v>0.17818525440374611</v>
      </c>
      <c r="BH833" s="18">
        <v>0.20209561774186821</v>
      </c>
      <c r="BI833" s="18">
        <v>0.10400111691418081</v>
      </c>
      <c r="BJ833" s="18">
        <v>0.33556015025347941</v>
      </c>
      <c r="BL833" s="18">
        <v>0.1679466546906388</v>
      </c>
      <c r="BM833" s="18">
        <v>0.18219601997656959</v>
      </c>
      <c r="BN833" s="18">
        <v>0.22012480797225981</v>
      </c>
      <c r="BO833" s="18">
        <v>0.26234558128848329</v>
      </c>
      <c r="BP833" s="18">
        <v>0.2108085187847725</v>
      </c>
      <c r="BQ833" s="18">
        <v>0.14462465561737201</v>
      </c>
      <c r="BR833" s="18">
        <v>0.27405674254728751</v>
      </c>
      <c r="BS833" s="18">
        <v>0.26197739061608272</v>
      </c>
      <c r="BU833" s="18">
        <v>0.1449166985741964</v>
      </c>
      <c r="BV833" s="18">
        <v>0.17385699304818969</v>
      </c>
      <c r="BW833" s="18">
        <v>0.26737881371705557</v>
      </c>
      <c r="BX833" s="18">
        <v>0.2177266271575595</v>
      </c>
      <c r="BY833" s="18">
        <v>0.22268416975552119</v>
      </c>
      <c r="BZ833" s="18">
        <v>0.12855727752032459</v>
      </c>
      <c r="CA833" s="18">
        <v>0.3255649409440699</v>
      </c>
      <c r="CB833" s="18">
        <v>0.26224060560653778</v>
      </c>
      <c r="CC833" s="18">
        <v>0.1969980117070054</v>
      </c>
    </row>
    <row r="834" spans="2:81" x14ac:dyDescent="0.35">
      <c r="B834" s="17" t="s">
        <v>241</v>
      </c>
      <c r="C834" s="18">
        <v>5.3628440303393372E-2</v>
      </c>
      <c r="D834" s="18">
        <v>0.102457225055329</v>
      </c>
      <c r="E834" s="18">
        <v>5.2189752636363933E-2</v>
      </c>
      <c r="F834" s="18">
        <v>5.2267558433878938E-2</v>
      </c>
      <c r="G834" s="18">
        <v>4.7317129488389877E-2</v>
      </c>
      <c r="H834" s="18">
        <v>4.0439278547186548E-2</v>
      </c>
      <c r="I834" s="18">
        <v>4.7009814586892497E-2</v>
      </c>
      <c r="K834" s="18">
        <v>5.4162435947033863E-2</v>
      </c>
      <c r="L834" s="18">
        <v>5.2364375303826233E-2</v>
      </c>
      <c r="N834" s="18">
        <v>4.8976809788745752E-2</v>
      </c>
      <c r="O834" s="18">
        <v>6.4516488319650719E-2</v>
      </c>
      <c r="P834" s="18">
        <v>4.0569408560557151E-2</v>
      </c>
      <c r="Q834" s="18">
        <v>1.0801424105727471E-2</v>
      </c>
      <c r="R834" s="18">
        <v>5.5295507132444778E-2</v>
      </c>
      <c r="S834" s="18">
        <v>5.0630382325177983E-2</v>
      </c>
      <c r="T834" s="18">
        <v>2.3606791289621318E-2</v>
      </c>
      <c r="U834" s="18">
        <v>8.8452537464462744E-2</v>
      </c>
      <c r="V834" s="18">
        <v>8.4868668729272623E-2</v>
      </c>
      <c r="W834" s="18">
        <v>3.101621936298319E-2</v>
      </c>
      <c r="X834" s="18">
        <v>6.4499150558613244E-2</v>
      </c>
      <c r="Y834" s="18">
        <v>5.1134328559519847E-2</v>
      </c>
      <c r="AA834" s="18">
        <v>2.2146308751883888E-2</v>
      </c>
      <c r="AB834" s="18">
        <v>7.8154088049501177E-2</v>
      </c>
      <c r="AC834" s="18">
        <v>4.4874014886132192E-2</v>
      </c>
      <c r="AD834" s="18">
        <v>7.0145633724233533E-2</v>
      </c>
      <c r="AF834" s="18">
        <v>0.1729902174856322</v>
      </c>
      <c r="AG834" s="18">
        <v>3.9510748162498492E-2</v>
      </c>
      <c r="AH834" s="18">
        <v>5.4878909008175471E-2</v>
      </c>
      <c r="AI834" s="18">
        <v>0.10063454704722739</v>
      </c>
      <c r="AJ834" s="18">
        <v>9.4543437857843277E-2</v>
      </c>
      <c r="AK834" s="18">
        <v>3.6306267708343179E-2</v>
      </c>
      <c r="AL834" s="18">
        <v>3.2201438017335812E-2</v>
      </c>
      <c r="AM834" s="18">
        <v>8.6636730793637609E-2</v>
      </c>
      <c r="AN834" s="18">
        <v>6.249933332223967E-2</v>
      </c>
      <c r="AO834" s="18">
        <v>3.2547493439721853E-2</v>
      </c>
      <c r="AP834" s="18">
        <v>3.3833198137817842E-2</v>
      </c>
      <c r="AQ834" s="18">
        <v>6.1820674184170393E-2</v>
      </c>
      <c r="AR834" s="18">
        <v>2.0852243799016588E-2</v>
      </c>
      <c r="AS834" s="18">
        <v>6.244432821320068E-2</v>
      </c>
      <c r="AT834" s="18">
        <v>1.9499651730567211E-2</v>
      </c>
      <c r="AU834" s="18">
        <v>4.7871204788454413E-2</v>
      </c>
      <c r="AV834" s="18">
        <v>1.7054268068214529E-2</v>
      </c>
      <c r="AX834" s="18">
        <v>5.1287456892356371E-2</v>
      </c>
      <c r="AY834" s="18">
        <v>6.4414221390223861E-2</v>
      </c>
      <c r="BA834" s="18">
        <v>4.3569784476762158E-2</v>
      </c>
      <c r="BB834" s="18">
        <v>7.2290638590045045E-2</v>
      </c>
      <c r="BD834" s="18">
        <v>4.5255335837591323E-2</v>
      </c>
      <c r="BE834" s="18">
        <v>5.8111801209829013E-2</v>
      </c>
      <c r="BF834" s="18">
        <v>8.6801890875190246E-2</v>
      </c>
      <c r="BG834" s="18">
        <v>5.7394332466915762E-2</v>
      </c>
      <c r="BH834" s="18">
        <v>3.5146957994175422E-2</v>
      </c>
      <c r="BI834" s="18">
        <v>1.9608186349517019E-2</v>
      </c>
      <c r="BJ834" s="18">
        <v>4.2395811195822287E-2</v>
      </c>
      <c r="BL834" s="18">
        <v>5.0318531363899223E-2</v>
      </c>
      <c r="BM834" s="18">
        <v>4.7017364489295062E-2</v>
      </c>
      <c r="BN834" s="18">
        <v>6.3136886191214464E-2</v>
      </c>
      <c r="BO834" s="18">
        <v>8.253204667358631E-2</v>
      </c>
      <c r="BP834" s="18">
        <v>6.7244040324836468E-2</v>
      </c>
      <c r="BQ834" s="18">
        <v>7.425201073838418E-2</v>
      </c>
      <c r="BR834" s="18">
        <v>2.382800316174476E-2</v>
      </c>
      <c r="BS834" s="18">
        <v>4.7935758070150297E-2</v>
      </c>
      <c r="BU834" s="18">
        <v>5.2814798869348208E-2</v>
      </c>
      <c r="BV834" s="18">
        <v>4.095518957609643E-2</v>
      </c>
      <c r="BW834" s="18">
        <v>3.0262162805461509E-2</v>
      </c>
      <c r="BX834" s="18">
        <v>9.7891206585161844E-2</v>
      </c>
      <c r="BY834" s="18">
        <v>4.8570530999328558E-2</v>
      </c>
      <c r="BZ834" s="18">
        <v>0.1521331862017693</v>
      </c>
      <c r="CA834" s="18">
        <v>4.5199639004695508E-2</v>
      </c>
      <c r="CB834" s="18">
        <v>3.2358270800292382E-2</v>
      </c>
      <c r="CC834" s="18">
        <v>8.395760540584811E-2</v>
      </c>
    </row>
    <row r="835" spans="2:81" x14ac:dyDescent="0.35">
      <c r="B835" s="17" t="s">
        <v>242</v>
      </c>
      <c r="C835" s="18">
        <v>1.6388829598900059E-2</v>
      </c>
      <c r="D835" s="18">
        <v>2.6572247743511669E-2</v>
      </c>
      <c r="E835" s="18">
        <v>1.212641916541179E-2</v>
      </c>
      <c r="F835" s="18">
        <v>3.0106808833011561E-3</v>
      </c>
      <c r="G835" s="18">
        <v>1.3615968070905669E-2</v>
      </c>
      <c r="H835" s="18">
        <v>1.1600150617713859E-2</v>
      </c>
      <c r="I835" s="18">
        <v>2.9427556801518481E-2</v>
      </c>
      <c r="K835" s="18">
        <v>1.174168288001174E-2</v>
      </c>
      <c r="L835" s="18">
        <v>2.0824157711828301E-2</v>
      </c>
      <c r="N835" s="18">
        <v>1.3738432494327881E-2</v>
      </c>
      <c r="O835" s="18">
        <v>1.4659976568790881E-2</v>
      </c>
      <c r="P835" s="18">
        <v>3.496388388008894E-2</v>
      </c>
      <c r="Q835" s="18">
        <v>1.5507060066323949E-2</v>
      </c>
      <c r="R835" s="18">
        <v>9.6915831989504275E-3</v>
      </c>
      <c r="S835" s="18">
        <v>5.9984845296771547E-3</v>
      </c>
      <c r="T835" s="18">
        <v>1.430699399229414E-2</v>
      </c>
      <c r="U835" s="18">
        <v>1.7246543028047099E-2</v>
      </c>
      <c r="V835" s="18">
        <v>2.258946467426844E-2</v>
      </c>
      <c r="W835" s="18">
        <v>5.1135375097718962E-3</v>
      </c>
      <c r="X835" s="18">
        <v>1.902010195773559E-2</v>
      </c>
      <c r="Y835" s="18">
        <v>3.3633330519495262E-2</v>
      </c>
      <c r="AA835" s="18">
        <v>1.464159834570658E-2</v>
      </c>
      <c r="AB835" s="18">
        <v>1.720544987423249E-2</v>
      </c>
      <c r="AC835" s="18">
        <v>1.439669877492218E-2</v>
      </c>
      <c r="AD835" s="18">
        <v>1.929631463507513E-2</v>
      </c>
      <c r="AF835" s="18">
        <v>0</v>
      </c>
      <c r="AG835" s="18">
        <v>1.6457624485091589E-2</v>
      </c>
      <c r="AH835" s="18">
        <v>4.8715999554927017E-2</v>
      </c>
      <c r="AI835" s="18">
        <v>2.5905719514976829E-2</v>
      </c>
      <c r="AJ835" s="18">
        <v>4.6679512032449296E-3</v>
      </c>
      <c r="AK835" s="18">
        <v>9.806014974897732E-3</v>
      </c>
      <c r="AL835" s="18">
        <v>7.2571131567341811E-3</v>
      </c>
      <c r="AM835" s="18">
        <v>2.5720657333542181E-2</v>
      </c>
      <c r="AN835" s="18">
        <v>4.2953896869768637E-2</v>
      </c>
      <c r="AO835" s="18">
        <v>5.8177181177208274E-3</v>
      </c>
      <c r="AP835" s="18">
        <v>1.081109882985757E-2</v>
      </c>
      <c r="AQ835" s="18">
        <v>2.6332986926480319E-2</v>
      </c>
      <c r="AR835" s="18">
        <v>1.254769439725213E-2</v>
      </c>
      <c r="AS835" s="18">
        <v>0</v>
      </c>
      <c r="AT835" s="18">
        <v>0</v>
      </c>
      <c r="AU835" s="18">
        <v>1.515964790086646E-2</v>
      </c>
      <c r="AV835" s="18">
        <v>1.897546019726476E-2</v>
      </c>
      <c r="AX835" s="18">
        <v>1.6314706687009579E-2</v>
      </c>
      <c r="AY835" s="18">
        <v>1.7300123404273789E-2</v>
      </c>
      <c r="BA835" s="18">
        <v>1.7617067176938461E-2</v>
      </c>
      <c r="BB835" s="18">
        <v>1.4110034736093201E-2</v>
      </c>
      <c r="BD835" s="18">
        <v>2.5492422418274919E-2</v>
      </c>
      <c r="BE835" s="18">
        <v>1.007602820905576E-2</v>
      </c>
      <c r="BF835" s="18">
        <v>2.277378395750192E-2</v>
      </c>
      <c r="BG835" s="18">
        <v>1.2706077560735701E-2</v>
      </c>
      <c r="BH835" s="18">
        <v>8.2713698326135829E-3</v>
      </c>
      <c r="BI835" s="18">
        <v>1.823261361827096E-2</v>
      </c>
      <c r="BJ835" s="18">
        <v>1.7950590198036308E-2</v>
      </c>
      <c r="BL835" s="18">
        <v>9.4105653989445433E-3</v>
      </c>
      <c r="BM835" s="18">
        <v>6.5107434948347169E-3</v>
      </c>
      <c r="BN835" s="18">
        <v>3.8614495973475431E-2</v>
      </c>
      <c r="BO835" s="18">
        <v>1.8040120822189469E-2</v>
      </c>
      <c r="BP835" s="18">
        <v>4.0382823023521842E-2</v>
      </c>
      <c r="BQ835" s="18">
        <v>3.028436916987132E-2</v>
      </c>
      <c r="BR835" s="18">
        <v>0</v>
      </c>
      <c r="BS835" s="18">
        <v>1.407246734027765E-2</v>
      </c>
      <c r="BU835" s="18">
        <v>8.1775014391008566E-3</v>
      </c>
      <c r="BV835" s="18">
        <v>1.198752079407631E-2</v>
      </c>
      <c r="BW835" s="18">
        <v>1.9032943466417072E-2</v>
      </c>
      <c r="BX835" s="18">
        <v>1.8117205876934311E-2</v>
      </c>
      <c r="BY835" s="18">
        <v>2.4877312429950438E-2</v>
      </c>
      <c r="BZ835" s="18">
        <v>3.673292910238881E-2</v>
      </c>
      <c r="CA835" s="18">
        <v>0</v>
      </c>
      <c r="CB835" s="18">
        <v>6.5153239683554661E-3</v>
      </c>
      <c r="CC835" s="18">
        <v>3.9866143190994838E-2</v>
      </c>
    </row>
    <row r="836" spans="2:81" x14ac:dyDescent="0.35">
      <c r="B836" s="17" t="s">
        <v>151</v>
      </c>
      <c r="C836" s="18">
        <v>4.3536478976507559E-2</v>
      </c>
      <c r="D836" s="18">
        <v>3.1599343902752493E-2</v>
      </c>
      <c r="E836" s="18">
        <v>1.530395469715547E-2</v>
      </c>
      <c r="F836" s="18">
        <v>5.2391117925396753E-2</v>
      </c>
      <c r="G836" s="18">
        <v>4.5707385240075699E-2</v>
      </c>
      <c r="H836" s="18">
        <v>5.211694910556397E-2</v>
      </c>
      <c r="I836" s="18">
        <v>5.5408121866666528E-2</v>
      </c>
      <c r="K836" s="18">
        <v>3.9454925865740488E-2</v>
      </c>
      <c r="L836" s="18">
        <v>4.6683838173415287E-2</v>
      </c>
      <c r="N836" s="18">
        <v>1.149479308961248E-2</v>
      </c>
      <c r="O836" s="18">
        <v>3.0315790147676099E-2</v>
      </c>
      <c r="P836" s="18">
        <v>6.589937911248929E-2</v>
      </c>
      <c r="Q836" s="18">
        <v>4.9077588828106318E-2</v>
      </c>
      <c r="R836" s="18">
        <v>4.8897680298442291E-2</v>
      </c>
      <c r="S836" s="18">
        <v>3.2091474973607412E-2</v>
      </c>
      <c r="T836" s="18">
        <v>6.6475312926197738E-2</v>
      </c>
      <c r="U836" s="18">
        <v>4.6404992274058303E-2</v>
      </c>
      <c r="V836" s="18">
        <v>3.2384803945693597E-2</v>
      </c>
      <c r="W836" s="18">
        <v>4.8951701860196303E-2</v>
      </c>
      <c r="X836" s="18">
        <v>4.4653087443913587E-2</v>
      </c>
      <c r="Y836" s="18">
        <v>5.1312885840615663E-2</v>
      </c>
      <c r="AA836" s="18">
        <v>2.5565584871993379E-2</v>
      </c>
      <c r="AB836" s="18">
        <v>4.2758993497325912E-2</v>
      </c>
      <c r="AC836" s="18">
        <v>4.6907920551594012E-2</v>
      </c>
      <c r="AD836" s="18">
        <v>6.1077625953018022E-2</v>
      </c>
      <c r="AF836" s="18">
        <v>7.8170075629741431E-2</v>
      </c>
      <c r="AG836" s="18">
        <v>5.19261135548598E-2</v>
      </c>
      <c r="AH836" s="18">
        <v>6.7369314049167531E-2</v>
      </c>
      <c r="AI836" s="18">
        <v>3.8484730585729827E-2</v>
      </c>
      <c r="AJ836" s="18">
        <v>5.3135290865750563E-2</v>
      </c>
      <c r="AK836" s="18">
        <v>3.573874674495172E-2</v>
      </c>
      <c r="AL836" s="18">
        <v>2.7830469710369791E-2</v>
      </c>
      <c r="AM836" s="18">
        <v>5.0798621180914667E-2</v>
      </c>
      <c r="AN836" s="18">
        <v>4.9326043451031809E-2</v>
      </c>
      <c r="AO836" s="18">
        <v>2.88953467253763E-2</v>
      </c>
      <c r="AP836" s="18">
        <v>4.0276916058129497E-2</v>
      </c>
      <c r="AQ836" s="18">
        <v>4.6809887603332989E-2</v>
      </c>
      <c r="AR836" s="18">
        <v>1.074263502698627E-2</v>
      </c>
      <c r="AS836" s="18">
        <v>2.1653838935222051E-2</v>
      </c>
      <c r="AT836" s="18">
        <v>2.2247758169294161E-2</v>
      </c>
      <c r="AU836" s="18">
        <v>2.7291568626000101E-2</v>
      </c>
      <c r="AV836" s="18">
        <v>0.14572958128403901</v>
      </c>
      <c r="AX836" s="18">
        <v>4.6123418253773793E-2</v>
      </c>
      <c r="AY836" s="18">
        <v>3.2033827629084681E-2</v>
      </c>
      <c r="BA836" s="18">
        <v>4.2810879541342148E-2</v>
      </c>
      <c r="BB836" s="18">
        <v>4.4882710597226483E-2</v>
      </c>
      <c r="BD836" s="18">
        <v>4.34064223806837E-2</v>
      </c>
      <c r="BE836" s="18">
        <v>4.8448750654817248E-2</v>
      </c>
      <c r="BF836" s="18">
        <v>4.2565814410607417E-2</v>
      </c>
      <c r="BG836" s="18">
        <v>2.3606388732677161E-2</v>
      </c>
      <c r="BH836" s="18">
        <v>4.6506241132493131E-2</v>
      </c>
      <c r="BI836" s="18">
        <v>4.0623804533434983E-2</v>
      </c>
      <c r="BJ836" s="18">
        <v>0.1408484651129405</v>
      </c>
      <c r="BL836" s="18">
        <v>3.4132264130997167E-2</v>
      </c>
      <c r="BM836" s="18">
        <v>2.662053684222981E-2</v>
      </c>
      <c r="BN836" s="18">
        <v>4.0570723132671127E-2</v>
      </c>
      <c r="BO836" s="18">
        <v>2.242313962187055E-2</v>
      </c>
      <c r="BP836" s="18">
        <v>4.3090718025658947E-2</v>
      </c>
      <c r="BQ836" s="18">
        <v>0</v>
      </c>
      <c r="BR836" s="18">
        <v>0.17597117042079091</v>
      </c>
      <c r="BS836" s="18">
        <v>7.6971592781450882E-2</v>
      </c>
      <c r="BU836" s="18">
        <v>2.8714558640708029E-2</v>
      </c>
      <c r="BV836" s="18">
        <v>2.8850056590419459E-2</v>
      </c>
      <c r="BW836" s="18">
        <v>3.1922149550554807E-2</v>
      </c>
      <c r="BX836" s="18">
        <v>1.446002892843215E-2</v>
      </c>
      <c r="BY836" s="18">
        <v>3.2629096432324971E-2</v>
      </c>
      <c r="BZ836" s="18">
        <v>1.882953847748943E-2</v>
      </c>
      <c r="CA836" s="18">
        <v>8.9020301665339849E-2</v>
      </c>
      <c r="CB836" s="18">
        <v>0.1388079792651277</v>
      </c>
      <c r="CC836" s="18">
        <v>6.60209701331754E-2</v>
      </c>
    </row>
    <row r="838" spans="2:81" ht="87" x14ac:dyDescent="0.35">
      <c r="B838" s="14" t="s">
        <v>247</v>
      </c>
    </row>
    <row r="839" spans="2:81" x14ac:dyDescent="0.35">
      <c r="B839" s="15" t="s">
        <v>17</v>
      </c>
    </row>
    <row r="840" spans="2:81" x14ac:dyDescent="0.35">
      <c r="B840" s="11" t="s">
        <v>95</v>
      </c>
      <c r="C840" s="16">
        <v>1906</v>
      </c>
      <c r="D840" s="16">
        <v>245</v>
      </c>
      <c r="E840" s="16">
        <v>322</v>
      </c>
      <c r="F840" s="16">
        <v>330</v>
      </c>
      <c r="G840" s="16">
        <v>336</v>
      </c>
      <c r="H840" s="16">
        <v>276</v>
      </c>
      <c r="I840" s="16">
        <v>397</v>
      </c>
      <c r="K840" s="16">
        <v>942</v>
      </c>
      <c r="L840" s="16">
        <v>959</v>
      </c>
      <c r="N840" s="16">
        <v>158</v>
      </c>
      <c r="O840" s="16">
        <v>63</v>
      </c>
      <c r="P840" s="16">
        <v>96</v>
      </c>
      <c r="Q840" s="16">
        <v>78</v>
      </c>
      <c r="R840" s="16">
        <v>211</v>
      </c>
      <c r="S840" s="16">
        <v>156</v>
      </c>
      <c r="T840" s="16">
        <v>138</v>
      </c>
      <c r="U840" s="16">
        <v>178</v>
      </c>
      <c r="V840" s="16">
        <v>270</v>
      </c>
      <c r="W840" s="16">
        <v>232</v>
      </c>
      <c r="X840" s="16">
        <v>160</v>
      </c>
      <c r="Y840" s="16">
        <v>166</v>
      </c>
      <c r="AA840" s="16">
        <v>527</v>
      </c>
      <c r="AB840" s="16">
        <v>481</v>
      </c>
      <c r="AC840" s="16">
        <v>429</v>
      </c>
      <c r="AD840" s="16">
        <v>463</v>
      </c>
      <c r="AF840" s="16">
        <v>27</v>
      </c>
      <c r="AG840" s="16">
        <v>98</v>
      </c>
      <c r="AH840" s="16">
        <v>113</v>
      </c>
      <c r="AI840" s="16">
        <v>112</v>
      </c>
      <c r="AJ840" s="16">
        <v>174</v>
      </c>
      <c r="AK840" s="16">
        <v>207</v>
      </c>
      <c r="AL840" s="16">
        <v>170</v>
      </c>
      <c r="AM840" s="16">
        <v>133</v>
      </c>
      <c r="AN840" s="16">
        <v>100</v>
      </c>
      <c r="AO840" s="16">
        <v>131</v>
      </c>
      <c r="AP840" s="16">
        <v>193</v>
      </c>
      <c r="AQ840" s="16">
        <v>93</v>
      </c>
      <c r="AR840" s="16">
        <v>79</v>
      </c>
      <c r="AS840" s="16">
        <v>47</v>
      </c>
      <c r="AT840" s="16">
        <v>48</v>
      </c>
      <c r="AU840" s="16">
        <v>122</v>
      </c>
      <c r="AV840" s="16">
        <v>59</v>
      </c>
      <c r="AX840" s="16">
        <v>1557</v>
      </c>
      <c r="AY840" s="16">
        <v>338</v>
      </c>
      <c r="BA840" s="16">
        <v>1221</v>
      </c>
      <c r="BB840" s="16">
        <v>685</v>
      </c>
      <c r="BD840" s="16">
        <v>474</v>
      </c>
      <c r="BE840" s="16">
        <v>416</v>
      </c>
      <c r="BF840" s="16">
        <v>224</v>
      </c>
      <c r="BG840" s="16">
        <v>439</v>
      </c>
      <c r="BH840" s="16">
        <v>242</v>
      </c>
      <c r="BI840" s="16">
        <v>51</v>
      </c>
      <c r="BJ840" s="16">
        <v>60</v>
      </c>
      <c r="BL840" s="16">
        <v>334</v>
      </c>
      <c r="BM840" s="16">
        <v>619</v>
      </c>
      <c r="BN840" s="16">
        <v>136</v>
      </c>
      <c r="BO840" s="16">
        <v>105</v>
      </c>
      <c r="BP840" s="16">
        <v>257</v>
      </c>
      <c r="BQ840" s="16">
        <v>42</v>
      </c>
      <c r="BR840" s="16">
        <v>49</v>
      </c>
      <c r="BS840" s="16">
        <v>364</v>
      </c>
      <c r="BU840" s="16">
        <v>279</v>
      </c>
      <c r="BV840" s="16">
        <v>479</v>
      </c>
      <c r="BW840" s="16">
        <v>122</v>
      </c>
      <c r="BX840" s="16">
        <v>151</v>
      </c>
      <c r="BY840" s="16">
        <v>421</v>
      </c>
      <c r="BZ840" s="16">
        <v>64</v>
      </c>
      <c r="CA840" s="16">
        <v>123</v>
      </c>
      <c r="CB840" s="16">
        <v>156</v>
      </c>
      <c r="CC840" s="16">
        <v>111</v>
      </c>
    </row>
    <row r="841" spans="2:81" x14ac:dyDescent="0.35">
      <c r="B841" s="12" t="s">
        <v>96</v>
      </c>
      <c r="C841" s="16">
        <v>1910</v>
      </c>
      <c r="D841" s="16">
        <v>202</v>
      </c>
      <c r="E841" s="16">
        <v>325</v>
      </c>
      <c r="F841" s="16">
        <v>324</v>
      </c>
      <c r="G841" s="16">
        <v>294</v>
      </c>
      <c r="H841" s="16">
        <v>309</v>
      </c>
      <c r="I841" s="16">
        <v>457</v>
      </c>
      <c r="K841" s="16">
        <v>921</v>
      </c>
      <c r="L841" s="16">
        <v>983</v>
      </c>
      <c r="N841" s="16">
        <v>157</v>
      </c>
      <c r="O841" s="16">
        <v>52</v>
      </c>
      <c r="P841" s="16">
        <v>89</v>
      </c>
      <c r="Q841" s="16">
        <v>77</v>
      </c>
      <c r="R841" s="16">
        <v>212</v>
      </c>
      <c r="S841" s="16">
        <v>155</v>
      </c>
      <c r="T841" s="16">
        <v>140</v>
      </c>
      <c r="U841" s="16">
        <v>167</v>
      </c>
      <c r="V841" s="16">
        <v>248</v>
      </c>
      <c r="W841" s="16">
        <v>264</v>
      </c>
      <c r="X841" s="16">
        <v>165</v>
      </c>
      <c r="Y841" s="16">
        <v>180</v>
      </c>
      <c r="AA841" s="16">
        <v>514</v>
      </c>
      <c r="AB841" s="16">
        <v>496</v>
      </c>
      <c r="AC841" s="16">
        <v>419</v>
      </c>
      <c r="AD841" s="16">
        <v>477</v>
      </c>
      <c r="AF841" s="16">
        <v>25</v>
      </c>
      <c r="AG841" s="16">
        <v>96</v>
      </c>
      <c r="AH841" s="16">
        <v>115</v>
      </c>
      <c r="AI841" s="16">
        <v>117</v>
      </c>
      <c r="AJ841" s="16">
        <v>175</v>
      </c>
      <c r="AK841" s="16">
        <v>213</v>
      </c>
      <c r="AL841" s="16">
        <v>169</v>
      </c>
      <c r="AM841" s="16">
        <v>134</v>
      </c>
      <c r="AN841" s="16">
        <v>99</v>
      </c>
      <c r="AO841" s="16">
        <v>131</v>
      </c>
      <c r="AP841" s="16">
        <v>193</v>
      </c>
      <c r="AQ841" s="16">
        <v>94</v>
      </c>
      <c r="AR841" s="16">
        <v>79</v>
      </c>
      <c r="AS841" s="16">
        <v>46</v>
      </c>
      <c r="AT841" s="16">
        <v>46</v>
      </c>
      <c r="AU841" s="16">
        <v>118</v>
      </c>
      <c r="AV841" s="16">
        <v>59</v>
      </c>
      <c r="AX841" s="16">
        <v>1583</v>
      </c>
      <c r="AY841" s="16">
        <v>316</v>
      </c>
      <c r="BA841" s="16">
        <v>1241</v>
      </c>
      <c r="BB841" s="16">
        <v>669</v>
      </c>
      <c r="BD841" s="16">
        <v>490</v>
      </c>
      <c r="BE841" s="16">
        <v>410</v>
      </c>
      <c r="BF841" s="16">
        <v>226</v>
      </c>
      <c r="BG841" s="16">
        <v>430</v>
      </c>
      <c r="BH841" s="16">
        <v>237</v>
      </c>
      <c r="BI841" s="16">
        <v>51</v>
      </c>
      <c r="BJ841" s="16">
        <v>65</v>
      </c>
      <c r="BL841" s="16">
        <v>349</v>
      </c>
      <c r="BM841" s="16">
        <v>614</v>
      </c>
      <c r="BN841" s="16">
        <v>143</v>
      </c>
      <c r="BO841" s="16">
        <v>101</v>
      </c>
      <c r="BP841" s="16">
        <v>257</v>
      </c>
      <c r="BQ841" s="16">
        <v>42</v>
      </c>
      <c r="BR841" s="16">
        <v>47</v>
      </c>
      <c r="BS841" s="16">
        <v>356</v>
      </c>
      <c r="BU841" s="16">
        <v>288</v>
      </c>
      <c r="BV841" s="16">
        <v>472</v>
      </c>
      <c r="BW841" s="16">
        <v>126</v>
      </c>
      <c r="BX841" s="16">
        <v>142</v>
      </c>
      <c r="BY841" s="16">
        <v>432</v>
      </c>
      <c r="BZ841" s="16">
        <v>64</v>
      </c>
      <c r="CA841" s="16">
        <v>123</v>
      </c>
      <c r="CB841" s="16">
        <v>159</v>
      </c>
      <c r="CC841" s="16">
        <v>106</v>
      </c>
    </row>
    <row r="842" spans="2:81" x14ac:dyDescent="0.35">
      <c r="B842" s="17" t="s">
        <v>238</v>
      </c>
      <c r="C842" s="18">
        <v>0.14244868703191099</v>
      </c>
      <c r="D842" s="18">
        <v>0.14425858083372139</v>
      </c>
      <c r="E842" s="18">
        <v>0.18871908926962119</v>
      </c>
      <c r="F842" s="18">
        <v>0.17608247688801781</v>
      </c>
      <c r="G842" s="18">
        <v>0.14760198581851711</v>
      </c>
      <c r="H842" s="18">
        <v>0.12871094229998811</v>
      </c>
      <c r="I842" s="18">
        <v>9.0871855719735009E-2</v>
      </c>
      <c r="K842" s="18">
        <v>0.1438574068141496</v>
      </c>
      <c r="L842" s="18">
        <v>0.14183259558783101</v>
      </c>
      <c r="N842" s="18">
        <v>0.1626839693954478</v>
      </c>
      <c r="O842" s="18">
        <v>8.949892694428159E-2</v>
      </c>
      <c r="P842" s="18">
        <v>0.13033374166742701</v>
      </c>
      <c r="Q842" s="18">
        <v>0.20472272940958891</v>
      </c>
      <c r="R842" s="18">
        <v>0.18195661704608579</v>
      </c>
      <c r="S842" s="18">
        <v>0.12368205282815931</v>
      </c>
      <c r="T842" s="18">
        <v>0.16639327141123461</v>
      </c>
      <c r="U842" s="18">
        <v>0.1015075211076457</v>
      </c>
      <c r="V842" s="18">
        <v>0.14836923918325459</v>
      </c>
      <c r="W842" s="18">
        <v>0.1152412183669082</v>
      </c>
      <c r="X842" s="18">
        <v>0.139920520399823</v>
      </c>
      <c r="Y842" s="18">
        <v>0.14250055700055481</v>
      </c>
      <c r="AA842" s="18">
        <v>0.1570747839231379</v>
      </c>
      <c r="AB842" s="18">
        <v>0.14211695416751741</v>
      </c>
      <c r="AC842" s="18">
        <v>0.15094835298209761</v>
      </c>
      <c r="AD842" s="18">
        <v>0.1192239121337386</v>
      </c>
      <c r="AF842" s="18">
        <v>0.109526271732431</v>
      </c>
      <c r="AG842" s="18">
        <v>0.24346627894853931</v>
      </c>
      <c r="AH842" s="18">
        <v>0.1699174863672395</v>
      </c>
      <c r="AI842" s="18">
        <v>0.11209999341542549</v>
      </c>
      <c r="AJ842" s="18">
        <v>0.1021478935138309</v>
      </c>
      <c r="AK842" s="18">
        <v>0.13803481608237761</v>
      </c>
      <c r="AL842" s="18">
        <v>8.02739059502416E-2</v>
      </c>
      <c r="AM842" s="18">
        <v>9.2282034786859868E-2</v>
      </c>
      <c r="AN842" s="18">
        <v>0.1025995035761034</v>
      </c>
      <c r="AO842" s="18">
        <v>0.17399321144165619</v>
      </c>
      <c r="AP842" s="18">
        <v>0.1550586923339122</v>
      </c>
      <c r="AQ842" s="18">
        <v>0.2105701853930505</v>
      </c>
      <c r="AR842" s="18">
        <v>0.16881115009602651</v>
      </c>
      <c r="AS842" s="18">
        <v>0.13144351841070659</v>
      </c>
      <c r="AT842" s="18">
        <v>0.1983005603778247</v>
      </c>
      <c r="AU842" s="18">
        <v>0.20833906854820461</v>
      </c>
      <c r="AV842" s="18">
        <v>7.1223225682825769E-2</v>
      </c>
      <c r="AX842" s="18">
        <v>0.13097902604075509</v>
      </c>
      <c r="AY842" s="18">
        <v>0.20182531797288991</v>
      </c>
      <c r="BA842" s="18">
        <v>0.15068739033429651</v>
      </c>
      <c r="BB842" s="18">
        <v>0.12716311435659031</v>
      </c>
      <c r="BD842" s="18">
        <v>0.13023415274695449</v>
      </c>
      <c r="BE842" s="18">
        <v>0.13450299972236629</v>
      </c>
      <c r="BF842" s="18">
        <v>0.1224154652673901</v>
      </c>
      <c r="BG842" s="18">
        <v>0.14751869952360319</v>
      </c>
      <c r="BH842" s="18">
        <v>0.17811760927091999</v>
      </c>
      <c r="BI842" s="18">
        <v>0.28119340935560461</v>
      </c>
      <c r="BJ842" s="18">
        <v>8.110857643160406E-2</v>
      </c>
      <c r="BL842" s="18">
        <v>0.14248824858958889</v>
      </c>
      <c r="BM842" s="18">
        <v>0.17505496321894021</v>
      </c>
      <c r="BN842" s="18">
        <v>0.1741003761332974</v>
      </c>
      <c r="BO842" s="18">
        <v>0.12545101659506469</v>
      </c>
      <c r="BP842" s="18">
        <v>0.11115123743929919</v>
      </c>
      <c r="BQ842" s="18">
        <v>0.17928695039189829</v>
      </c>
      <c r="BR842" s="18">
        <v>0.108620937874519</v>
      </c>
      <c r="BS842" s="18">
        <v>0.10104761057790319</v>
      </c>
      <c r="BU842" s="18">
        <v>0.14803541685010951</v>
      </c>
      <c r="BV842" s="18">
        <v>0.1854416033722798</v>
      </c>
      <c r="BW842" s="18">
        <v>0.124086078984845</v>
      </c>
      <c r="BX842" s="18">
        <v>0.13323199656455689</v>
      </c>
      <c r="BY842" s="18">
        <v>0.15604945461811459</v>
      </c>
      <c r="BZ842" s="18">
        <v>0.15479327164247519</v>
      </c>
      <c r="CA842" s="18">
        <v>9.6517256358118225E-2</v>
      </c>
      <c r="CB842" s="18">
        <v>7.2354936671784456E-2</v>
      </c>
      <c r="CC842" s="18">
        <v>6.5173647910829677E-2</v>
      </c>
    </row>
    <row r="843" spans="2:81" x14ac:dyDescent="0.35">
      <c r="B843" s="17" t="s">
        <v>239</v>
      </c>
      <c r="C843" s="18">
        <v>0.4319587655369172</v>
      </c>
      <c r="D843" s="18">
        <v>0.34520752539668409</v>
      </c>
      <c r="E843" s="18">
        <v>0.41587141093540608</v>
      </c>
      <c r="F843" s="18">
        <v>0.4321773082744888</v>
      </c>
      <c r="G843" s="18">
        <v>0.45025883002129252</v>
      </c>
      <c r="H843" s="18">
        <v>0.46898787851858442</v>
      </c>
      <c r="I843" s="18">
        <v>0.44477807164923561</v>
      </c>
      <c r="K843" s="18">
        <v>0.43125691902260638</v>
      </c>
      <c r="L843" s="18">
        <v>0.43267583971915108</v>
      </c>
      <c r="N843" s="18">
        <v>0.42165959655074448</v>
      </c>
      <c r="O843" s="18">
        <v>0.52710068138729105</v>
      </c>
      <c r="P843" s="18">
        <v>0.40956404758725512</v>
      </c>
      <c r="Q843" s="18">
        <v>0.27875124670020762</v>
      </c>
      <c r="R843" s="18">
        <v>0.50162893541266496</v>
      </c>
      <c r="S843" s="18">
        <v>0.47262334122812882</v>
      </c>
      <c r="T843" s="18">
        <v>0.5071315365061686</v>
      </c>
      <c r="U843" s="18">
        <v>0.40525170855391668</v>
      </c>
      <c r="V843" s="18">
        <v>0.39496393192251322</v>
      </c>
      <c r="W843" s="18">
        <v>0.40540755856811311</v>
      </c>
      <c r="X843" s="18">
        <v>0.49029064977177711</v>
      </c>
      <c r="Y843" s="18">
        <v>0.37574707954971032</v>
      </c>
      <c r="AA843" s="18">
        <v>0.48762724497621412</v>
      </c>
      <c r="AB843" s="18">
        <v>0.44731344841590293</v>
      </c>
      <c r="AC843" s="18">
        <v>0.41444276394557361</v>
      </c>
      <c r="AD843" s="18">
        <v>0.3695520980679019</v>
      </c>
      <c r="AF843" s="18">
        <v>0.35809685835228361</v>
      </c>
      <c r="AG843" s="18">
        <v>0.30830126270901731</v>
      </c>
      <c r="AH843" s="18">
        <v>0.38948242970402819</v>
      </c>
      <c r="AI843" s="18">
        <v>0.39523344775430669</v>
      </c>
      <c r="AJ843" s="18">
        <v>0.45425250553392088</v>
      </c>
      <c r="AK843" s="18">
        <v>0.43768171877172291</v>
      </c>
      <c r="AL843" s="18">
        <v>0.46412809536864968</v>
      </c>
      <c r="AM843" s="18">
        <v>0.43860987571769872</v>
      </c>
      <c r="AN843" s="18">
        <v>0.47158660202837172</v>
      </c>
      <c r="AO843" s="18">
        <v>0.46252514553702873</v>
      </c>
      <c r="AP843" s="18">
        <v>0.39477529777693648</v>
      </c>
      <c r="AQ843" s="18">
        <v>0.41221710171073872</v>
      </c>
      <c r="AR843" s="18">
        <v>0.4933022631368546</v>
      </c>
      <c r="AS843" s="18">
        <v>0.47969886335363648</v>
      </c>
      <c r="AT843" s="18">
        <v>0.39716046170192909</v>
      </c>
      <c r="AU843" s="18">
        <v>0.54223462654327192</v>
      </c>
      <c r="AV843" s="18">
        <v>0.33186239077725999</v>
      </c>
      <c r="AX843" s="18">
        <v>0.44442412082983629</v>
      </c>
      <c r="AY843" s="18">
        <v>0.36961612583455328</v>
      </c>
      <c r="BA843" s="18">
        <v>0.45357060945123118</v>
      </c>
      <c r="BB843" s="18">
        <v>0.39186150767058731</v>
      </c>
      <c r="BD843" s="18">
        <v>0.42152945306136053</v>
      </c>
      <c r="BE843" s="18">
        <v>0.44486397172103093</v>
      </c>
      <c r="BF843" s="18">
        <v>0.41894908059515618</v>
      </c>
      <c r="BG843" s="18">
        <v>0.44349556756679281</v>
      </c>
      <c r="BH843" s="18">
        <v>0.45028031485994968</v>
      </c>
      <c r="BI843" s="18">
        <v>0.46604656340291561</v>
      </c>
      <c r="BJ843" s="18">
        <v>0.30356712571550448</v>
      </c>
      <c r="BL843" s="18">
        <v>0.45226734780230238</v>
      </c>
      <c r="BM843" s="18">
        <v>0.46173065259664359</v>
      </c>
      <c r="BN843" s="18">
        <v>0.35807619355945469</v>
      </c>
      <c r="BO843" s="18">
        <v>0.47329526411998318</v>
      </c>
      <c r="BP843" s="18">
        <v>0.4615226478251358</v>
      </c>
      <c r="BQ843" s="18">
        <v>0.34666708882714847</v>
      </c>
      <c r="BR843" s="18">
        <v>0.27861273154244331</v>
      </c>
      <c r="BS843" s="18">
        <v>0.38761975741671451</v>
      </c>
      <c r="BU843" s="18">
        <v>0.47317702046532512</v>
      </c>
      <c r="BV843" s="18">
        <v>0.46517595463293138</v>
      </c>
      <c r="BW843" s="18">
        <v>0.45493140078185829</v>
      </c>
      <c r="BX843" s="18">
        <v>0.4517850646341896</v>
      </c>
      <c r="BY843" s="18">
        <v>0.42174354053256868</v>
      </c>
      <c r="BZ843" s="18">
        <v>0.34768731782957218</v>
      </c>
      <c r="CA843" s="18">
        <v>0.32802021157395039</v>
      </c>
      <c r="CB843" s="18">
        <v>0.3832749844746674</v>
      </c>
      <c r="CC843" s="18">
        <v>0.40366636281212342</v>
      </c>
    </row>
    <row r="844" spans="2:81" x14ac:dyDescent="0.35">
      <c r="B844" s="17" t="s">
        <v>240</v>
      </c>
      <c r="C844" s="18">
        <v>0.29385160801433757</v>
      </c>
      <c r="D844" s="18">
        <v>0.2749159541920207</v>
      </c>
      <c r="E844" s="18">
        <v>0.25824665561338822</v>
      </c>
      <c r="F844" s="18">
        <v>0.2718543359080125</v>
      </c>
      <c r="G844" s="18">
        <v>0.2795300346114068</v>
      </c>
      <c r="H844" s="18">
        <v>0.32136063055867448</v>
      </c>
      <c r="I844" s="18">
        <v>0.3337501675368717</v>
      </c>
      <c r="K844" s="18">
        <v>0.29298503983026392</v>
      </c>
      <c r="L844" s="18">
        <v>0.29414145131693908</v>
      </c>
      <c r="N844" s="18">
        <v>0.27183666151360592</v>
      </c>
      <c r="O844" s="18">
        <v>0.3067695967217739</v>
      </c>
      <c r="P844" s="18">
        <v>0.34040736894305779</v>
      </c>
      <c r="Q844" s="18">
        <v>0.35190813715554692</v>
      </c>
      <c r="R844" s="18">
        <v>0.2007457462200247</v>
      </c>
      <c r="S844" s="18">
        <v>0.31896623568491828</v>
      </c>
      <c r="T844" s="18">
        <v>0.18260135427263649</v>
      </c>
      <c r="U844" s="18">
        <v>0.30710354402786788</v>
      </c>
      <c r="V844" s="18">
        <v>0.30251027197601649</v>
      </c>
      <c r="W844" s="18">
        <v>0.37786693092318158</v>
      </c>
      <c r="X844" s="18">
        <v>0.22413214059811021</v>
      </c>
      <c r="Y844" s="18">
        <v>0.35248917824437459</v>
      </c>
      <c r="AA844" s="18">
        <v>0.25483688403807597</v>
      </c>
      <c r="AB844" s="18">
        <v>0.30482856147514681</v>
      </c>
      <c r="AC844" s="18">
        <v>0.29997487138333739</v>
      </c>
      <c r="AD844" s="18">
        <v>0.32028609455013562</v>
      </c>
      <c r="AF844" s="18">
        <v>0.27403690448813067</v>
      </c>
      <c r="AG844" s="18">
        <v>0.33150317570036841</v>
      </c>
      <c r="AH844" s="18">
        <v>0.27059769972746628</v>
      </c>
      <c r="AI844" s="18">
        <v>0.32942179914659298</v>
      </c>
      <c r="AJ844" s="18">
        <v>0.33095054387859701</v>
      </c>
      <c r="AK844" s="18">
        <v>0.32467269074642252</v>
      </c>
      <c r="AL844" s="18">
        <v>0.27556101413250972</v>
      </c>
      <c r="AM844" s="18">
        <v>0.34144008225813549</v>
      </c>
      <c r="AN844" s="18">
        <v>0.31348414214657272</v>
      </c>
      <c r="AO844" s="18">
        <v>0.26537651745413271</v>
      </c>
      <c r="AP844" s="18">
        <v>0.30532396525720029</v>
      </c>
      <c r="AQ844" s="18">
        <v>0.26328981521419598</v>
      </c>
      <c r="AR844" s="18">
        <v>0.2264216152082574</v>
      </c>
      <c r="AS844" s="18">
        <v>0.25491352299420139</v>
      </c>
      <c r="AT844" s="18">
        <v>0.28320333532336339</v>
      </c>
      <c r="AU844" s="18">
        <v>0.15142788848670691</v>
      </c>
      <c r="AV844" s="18">
        <v>0.39427701435968399</v>
      </c>
      <c r="AX844" s="18">
        <v>0.30317967476923913</v>
      </c>
      <c r="AY844" s="18">
        <v>0.25355286785246978</v>
      </c>
      <c r="BA844" s="18">
        <v>0.27421867434616148</v>
      </c>
      <c r="BB844" s="18">
        <v>0.33027732009548078</v>
      </c>
      <c r="BD844" s="18">
        <v>0.32336517527728942</v>
      </c>
      <c r="BE844" s="18">
        <v>0.28789599015432388</v>
      </c>
      <c r="BF844" s="18">
        <v>0.30143864759409839</v>
      </c>
      <c r="BG844" s="18">
        <v>0.29455321342976948</v>
      </c>
      <c r="BH844" s="18">
        <v>0.22233669699386269</v>
      </c>
      <c r="BI844" s="18">
        <v>0.1791797738973098</v>
      </c>
      <c r="BJ844" s="18">
        <v>0.42994004848636858</v>
      </c>
      <c r="BL844" s="18">
        <v>0.27502713257929051</v>
      </c>
      <c r="BM844" s="18">
        <v>0.28368006547063462</v>
      </c>
      <c r="BN844" s="18">
        <v>0.30936050638836649</v>
      </c>
      <c r="BO844" s="18">
        <v>0.2314804935083562</v>
      </c>
      <c r="BP844" s="18">
        <v>0.27694644608398222</v>
      </c>
      <c r="BQ844" s="18">
        <v>0.28981729086397973</v>
      </c>
      <c r="BR844" s="18">
        <v>0.39531711333902331</v>
      </c>
      <c r="BS844" s="18">
        <v>0.34060777718199281</v>
      </c>
      <c r="BU844" s="18">
        <v>0.27234728234982719</v>
      </c>
      <c r="BV844" s="18">
        <v>0.24957319280251289</v>
      </c>
      <c r="BW844" s="18">
        <v>0.28246895509657871</v>
      </c>
      <c r="BX844" s="18">
        <v>0.2628634346455434</v>
      </c>
      <c r="BY844" s="18">
        <v>0.30389921493189881</v>
      </c>
      <c r="BZ844" s="18">
        <v>0.27764313510019623</v>
      </c>
      <c r="CA844" s="18">
        <v>0.37923384204302368</v>
      </c>
      <c r="CB844" s="18">
        <v>0.3903493439208694</v>
      </c>
      <c r="CC844" s="18">
        <v>0.32998923217153692</v>
      </c>
    </row>
    <row r="845" spans="2:81" x14ac:dyDescent="0.35">
      <c r="B845" s="17" t="s">
        <v>241</v>
      </c>
      <c r="C845" s="18">
        <v>7.753344911490663E-2</v>
      </c>
      <c r="D845" s="18">
        <v>0.15216473037903649</v>
      </c>
      <c r="E845" s="18">
        <v>9.7748214780182155E-2</v>
      </c>
      <c r="F845" s="18">
        <v>5.8331276657881348E-2</v>
      </c>
      <c r="G845" s="18">
        <v>7.7631489590938296E-2</v>
      </c>
      <c r="H845" s="18">
        <v>4.5019813834366623E-2</v>
      </c>
      <c r="I845" s="18">
        <v>6.5709313024683358E-2</v>
      </c>
      <c r="K845" s="18">
        <v>7.9874851831990182E-2</v>
      </c>
      <c r="L845" s="18">
        <v>7.572267920864291E-2</v>
      </c>
      <c r="N845" s="18">
        <v>0.1118941538068033</v>
      </c>
      <c r="O845" s="18">
        <v>3.1976924199116401E-2</v>
      </c>
      <c r="P845" s="18">
        <v>5.8383511913834452E-2</v>
      </c>
      <c r="Q845" s="18">
        <v>9.1171214966901268E-2</v>
      </c>
      <c r="R845" s="18">
        <v>5.6314242384082218E-2</v>
      </c>
      <c r="S845" s="18">
        <v>7.1523233002414158E-2</v>
      </c>
      <c r="T845" s="18">
        <v>5.8093328571197908E-2</v>
      </c>
      <c r="U845" s="18">
        <v>0.100888339505518</v>
      </c>
      <c r="V845" s="18">
        <v>0.11306461805893959</v>
      </c>
      <c r="W845" s="18">
        <v>5.9956254135955053E-2</v>
      </c>
      <c r="X845" s="18">
        <v>6.6440372307084425E-2</v>
      </c>
      <c r="Y845" s="18">
        <v>7.4972064915159717E-2</v>
      </c>
      <c r="AA845" s="18">
        <v>6.1418341822697023E-2</v>
      </c>
      <c r="AB845" s="18">
        <v>6.6850242627191012E-2</v>
      </c>
      <c r="AC845" s="18">
        <v>8.4000451626382713E-2</v>
      </c>
      <c r="AD845" s="18">
        <v>0.1009131524335513</v>
      </c>
      <c r="AF845" s="18">
        <v>0.1801698897974133</v>
      </c>
      <c r="AG845" s="18">
        <v>6.1326857488219783E-2</v>
      </c>
      <c r="AH845" s="18">
        <v>7.1952256895244773E-2</v>
      </c>
      <c r="AI845" s="18">
        <v>0.1195648965039799</v>
      </c>
      <c r="AJ845" s="18">
        <v>6.9435049853129149E-2</v>
      </c>
      <c r="AK845" s="18">
        <v>4.6820160805115009E-2</v>
      </c>
      <c r="AL845" s="18">
        <v>0.1180635636258805</v>
      </c>
      <c r="AM845" s="18">
        <v>8.3057104404690579E-2</v>
      </c>
      <c r="AN845" s="18">
        <v>4.9796511624208138E-2</v>
      </c>
      <c r="AO845" s="18">
        <v>5.2487425709866073E-2</v>
      </c>
      <c r="AP845" s="18">
        <v>8.0140456015565339E-2</v>
      </c>
      <c r="AQ845" s="18">
        <v>6.672521673593676E-2</v>
      </c>
      <c r="AR845" s="18">
        <v>6.4064873935795491E-2</v>
      </c>
      <c r="AS845" s="18">
        <v>0.11082327877537521</v>
      </c>
      <c r="AT845" s="18">
        <v>0.1213356425968827</v>
      </c>
      <c r="AU845" s="18">
        <v>7.2554618301298723E-2</v>
      </c>
      <c r="AV845" s="18">
        <v>7.3179843870836342E-2</v>
      </c>
      <c r="AX845" s="18">
        <v>7.1277248782921604E-2</v>
      </c>
      <c r="AY845" s="18">
        <v>0.1055561292724241</v>
      </c>
      <c r="BA845" s="18">
        <v>6.9494890205047663E-2</v>
      </c>
      <c r="BB845" s="18">
        <v>9.2447686454406278E-2</v>
      </c>
      <c r="BD845" s="18">
        <v>7.6799780584011046E-2</v>
      </c>
      <c r="BE845" s="18">
        <v>6.2938929329558066E-2</v>
      </c>
      <c r="BF845" s="18">
        <v>0.1036407616873934</v>
      </c>
      <c r="BG845" s="18">
        <v>7.7022408958031127E-2</v>
      </c>
      <c r="BH845" s="18">
        <v>9.9781747049732819E-2</v>
      </c>
      <c r="BI845" s="18">
        <v>1.3941272066183031E-2</v>
      </c>
      <c r="BJ845" s="18">
        <v>5.6397554240542262E-2</v>
      </c>
      <c r="BL845" s="18">
        <v>7.3953467940120504E-2</v>
      </c>
      <c r="BM845" s="18">
        <v>5.3494050618508399E-2</v>
      </c>
      <c r="BN845" s="18">
        <v>0.1064471011683841</v>
      </c>
      <c r="BO845" s="18">
        <v>0.1216538817885814</v>
      </c>
      <c r="BP845" s="18">
        <v>9.3318715055476953E-2</v>
      </c>
      <c r="BQ845" s="18">
        <v>0.1539443007471025</v>
      </c>
      <c r="BR845" s="18">
        <v>5.2051128099985737E-2</v>
      </c>
      <c r="BS845" s="18">
        <v>8.1359174868813916E-2</v>
      </c>
      <c r="BU845" s="18">
        <v>6.1527678877874137E-2</v>
      </c>
      <c r="BV845" s="18">
        <v>6.2459854816794523E-2</v>
      </c>
      <c r="BW845" s="18">
        <v>0.1156469238962716</v>
      </c>
      <c r="BX845" s="18">
        <v>0.1110420092153951</v>
      </c>
      <c r="BY845" s="18">
        <v>6.7178017797635256E-2</v>
      </c>
      <c r="BZ845" s="18">
        <v>0.1635634326371537</v>
      </c>
      <c r="CA845" s="18">
        <v>7.4470105411270054E-2</v>
      </c>
      <c r="CB845" s="18">
        <v>4.8806117827532712E-2</v>
      </c>
      <c r="CC845" s="18">
        <v>0.13502155715852199</v>
      </c>
    </row>
    <row r="846" spans="2:81" x14ac:dyDescent="0.35">
      <c r="B846" s="17" t="s">
        <v>242</v>
      </c>
      <c r="C846" s="18">
        <v>2.0942772027429751E-2</v>
      </c>
      <c r="D846" s="18">
        <v>5.4895837319733867E-2</v>
      </c>
      <c r="E846" s="18">
        <v>2.4008390430211531E-2</v>
      </c>
      <c r="F846" s="18">
        <v>2.4092863917151552E-2</v>
      </c>
      <c r="G846" s="18">
        <v>1.455741090269223E-2</v>
      </c>
      <c r="H846" s="18">
        <v>7.0490483932710369E-3</v>
      </c>
      <c r="I846" s="18">
        <v>1.5022930596962339E-2</v>
      </c>
      <c r="K846" s="18">
        <v>2.0855344680205869E-2</v>
      </c>
      <c r="L846" s="18">
        <v>2.023601999163676E-2</v>
      </c>
      <c r="N846" s="18">
        <v>3.1925618733398338E-2</v>
      </c>
      <c r="O846" s="18">
        <v>1.4183520368796E-2</v>
      </c>
      <c r="P846" s="18">
        <v>2.7487172322797768E-2</v>
      </c>
      <c r="Q846" s="18">
        <v>2.3399249722589669E-2</v>
      </c>
      <c r="R846" s="18">
        <v>1.886206168708748E-2</v>
      </c>
      <c r="S846" s="18">
        <v>0</v>
      </c>
      <c r="T846" s="18">
        <v>2.7796578188433341E-2</v>
      </c>
      <c r="U846" s="18">
        <v>2.6968941831158541E-2</v>
      </c>
      <c r="V846" s="18">
        <v>2.6817248103802351E-2</v>
      </c>
      <c r="W846" s="18">
        <v>1.200552602832698E-2</v>
      </c>
      <c r="X846" s="18">
        <v>3.5280749902580497E-2</v>
      </c>
      <c r="Y846" s="18">
        <v>1.0463387522433721E-2</v>
      </c>
      <c r="AA846" s="18">
        <v>1.480618528540543E-2</v>
      </c>
      <c r="AB846" s="18">
        <v>1.117532165939494E-2</v>
      </c>
      <c r="AC846" s="18">
        <v>2.1813473349218009E-2</v>
      </c>
      <c r="AD846" s="18">
        <v>3.7105461826845591E-2</v>
      </c>
      <c r="AF846" s="18">
        <v>0</v>
      </c>
      <c r="AG846" s="18">
        <v>1.881993697652655E-2</v>
      </c>
      <c r="AH846" s="18">
        <v>5.2805127957186122E-2</v>
      </c>
      <c r="AI846" s="18">
        <v>1.7793627556554711E-2</v>
      </c>
      <c r="AJ846" s="18">
        <v>1.3199600680604009E-2</v>
      </c>
      <c r="AK846" s="18">
        <v>2.6709898400585842E-2</v>
      </c>
      <c r="AL846" s="18">
        <v>1.207218003987095E-2</v>
      </c>
      <c r="AM846" s="18">
        <v>1.332022764830138E-2</v>
      </c>
      <c r="AN846" s="18">
        <v>1.80137507328995E-2</v>
      </c>
      <c r="AO846" s="18">
        <v>3.1397892890259217E-2</v>
      </c>
      <c r="AP846" s="18">
        <v>2.7508826219266931E-2</v>
      </c>
      <c r="AQ846" s="18">
        <v>2.241362591933084E-2</v>
      </c>
      <c r="AR846" s="18">
        <v>3.6657462596079743E-2</v>
      </c>
      <c r="AS846" s="18">
        <v>2.3120816466080388E-2</v>
      </c>
      <c r="AT846" s="18">
        <v>0</v>
      </c>
      <c r="AU846" s="18">
        <v>7.5740882607036502E-3</v>
      </c>
      <c r="AV846" s="18">
        <v>0</v>
      </c>
      <c r="AX846" s="18">
        <v>1.606615234447175E-2</v>
      </c>
      <c r="AY846" s="18">
        <v>4.2703374338340039E-2</v>
      </c>
      <c r="BA846" s="18">
        <v>2.1038726159752611E-2</v>
      </c>
      <c r="BB846" s="18">
        <v>2.076474475671913E-2</v>
      </c>
      <c r="BD846" s="18">
        <v>2.33017286285493E-2</v>
      </c>
      <c r="BE846" s="18">
        <v>1.7850350846916711E-2</v>
      </c>
      <c r="BF846" s="18">
        <v>2.6060053256337309E-2</v>
      </c>
      <c r="BG846" s="18">
        <v>1.7612742782719789E-2</v>
      </c>
      <c r="BH846" s="18">
        <v>1.592866988185284E-2</v>
      </c>
      <c r="BI846" s="18">
        <v>3.6186534511348317E-2</v>
      </c>
      <c r="BJ846" s="18">
        <v>3.3321268403806739E-2</v>
      </c>
      <c r="BL846" s="18">
        <v>2.9947816543545839E-2</v>
      </c>
      <c r="BM846" s="18">
        <v>7.5963458718914202E-3</v>
      </c>
      <c r="BN846" s="18">
        <v>2.7993107926128111E-2</v>
      </c>
      <c r="BO846" s="18">
        <v>2.634923315030905E-2</v>
      </c>
      <c r="BP846" s="18">
        <v>2.8893121778326449E-2</v>
      </c>
      <c r="BQ846" s="18">
        <v>3.028436916987132E-2</v>
      </c>
      <c r="BR846" s="18">
        <v>1.849775309920295E-2</v>
      </c>
      <c r="BS846" s="18">
        <v>2.4243502048175651E-2</v>
      </c>
      <c r="BU846" s="18">
        <v>3.6868990611104532E-2</v>
      </c>
      <c r="BV846" s="18">
        <v>1.385344324165284E-2</v>
      </c>
      <c r="BW846" s="18">
        <v>0</v>
      </c>
      <c r="BX846" s="18">
        <v>1.2196477395671959E-2</v>
      </c>
      <c r="BY846" s="18">
        <v>2.440624260766423E-2</v>
      </c>
      <c r="BZ846" s="18">
        <v>3.7483304313113253E-2</v>
      </c>
      <c r="CA846" s="18">
        <v>2.0860595676023289E-2</v>
      </c>
      <c r="CB846" s="18">
        <v>1.7671838494516982E-2</v>
      </c>
      <c r="CC846" s="18">
        <v>2.6928269274678989E-2</v>
      </c>
    </row>
    <row r="847" spans="2:81" x14ac:dyDescent="0.35">
      <c r="B847" s="17" t="s">
        <v>151</v>
      </c>
      <c r="C847" s="18">
        <v>3.326471827449777E-2</v>
      </c>
      <c r="D847" s="18">
        <v>2.8557371878803309E-2</v>
      </c>
      <c r="E847" s="18">
        <v>1.5406238971190899E-2</v>
      </c>
      <c r="F847" s="18">
        <v>3.7461738354447889E-2</v>
      </c>
      <c r="G847" s="18">
        <v>3.0420249055153059E-2</v>
      </c>
      <c r="H847" s="18">
        <v>2.8871686395115431E-2</v>
      </c>
      <c r="I847" s="18">
        <v>4.9867661472512009E-2</v>
      </c>
      <c r="K847" s="18">
        <v>3.117043782078394E-2</v>
      </c>
      <c r="L847" s="18">
        <v>3.5391414175799087E-2</v>
      </c>
      <c r="N847" s="18">
        <v>0</v>
      </c>
      <c r="O847" s="18">
        <v>3.047035037874106E-2</v>
      </c>
      <c r="P847" s="18">
        <v>3.3824157565627767E-2</v>
      </c>
      <c r="Q847" s="18">
        <v>5.0047422045165983E-2</v>
      </c>
      <c r="R847" s="18">
        <v>4.0492397250054747E-2</v>
      </c>
      <c r="S847" s="18">
        <v>1.320513725637955E-2</v>
      </c>
      <c r="T847" s="18">
        <v>5.7983931050329222E-2</v>
      </c>
      <c r="U847" s="18">
        <v>5.8279944973893098E-2</v>
      </c>
      <c r="V847" s="18">
        <v>1.427469075547359E-2</v>
      </c>
      <c r="W847" s="18">
        <v>2.9522511977515091E-2</v>
      </c>
      <c r="X847" s="18">
        <v>4.3935567020624983E-2</v>
      </c>
      <c r="Y847" s="18">
        <v>4.3827732767766872E-2</v>
      </c>
      <c r="AA847" s="18">
        <v>2.4236559954469598E-2</v>
      </c>
      <c r="AB847" s="18">
        <v>2.7715471654847019E-2</v>
      </c>
      <c r="AC847" s="18">
        <v>2.882008671339064E-2</v>
      </c>
      <c r="AD847" s="18">
        <v>5.2919280987827097E-2</v>
      </c>
      <c r="AF847" s="18">
        <v>7.8170075629741431E-2</v>
      </c>
      <c r="AG847" s="18">
        <v>3.6582488177328537E-2</v>
      </c>
      <c r="AH847" s="18">
        <v>4.5244999348835142E-2</v>
      </c>
      <c r="AI847" s="18">
        <v>2.588623562314022E-2</v>
      </c>
      <c r="AJ847" s="18">
        <v>3.0014406539917871E-2</v>
      </c>
      <c r="AK847" s="18">
        <v>2.608071519377617E-2</v>
      </c>
      <c r="AL847" s="18">
        <v>4.9901240882847621E-2</v>
      </c>
      <c r="AM847" s="18">
        <v>3.1290675184314137E-2</v>
      </c>
      <c r="AN847" s="18">
        <v>4.4519489891844469E-2</v>
      </c>
      <c r="AO847" s="18">
        <v>1.42198069670572E-2</v>
      </c>
      <c r="AP847" s="18">
        <v>3.7192762397118627E-2</v>
      </c>
      <c r="AQ847" s="18">
        <v>2.4784055026747159E-2</v>
      </c>
      <c r="AR847" s="18">
        <v>1.074263502698627E-2</v>
      </c>
      <c r="AS847" s="18">
        <v>0</v>
      </c>
      <c r="AT847" s="18">
        <v>0</v>
      </c>
      <c r="AU847" s="18">
        <v>1.7869709859814339E-2</v>
      </c>
      <c r="AV847" s="18">
        <v>0.12945752530939389</v>
      </c>
      <c r="AX847" s="18">
        <v>3.4073777232776242E-2</v>
      </c>
      <c r="AY847" s="18">
        <v>2.6746184729323021E-2</v>
      </c>
      <c r="BA847" s="18">
        <v>3.0989709503510571E-2</v>
      </c>
      <c r="BB847" s="18">
        <v>3.7485626666216187E-2</v>
      </c>
      <c r="BD847" s="18">
        <v>2.4769709701835181E-2</v>
      </c>
      <c r="BE847" s="18">
        <v>5.1947758225804087E-2</v>
      </c>
      <c r="BF847" s="18">
        <v>2.7495991599624531E-2</v>
      </c>
      <c r="BG847" s="18">
        <v>1.9797367739083631E-2</v>
      </c>
      <c r="BH847" s="18">
        <v>3.3554961943681932E-2</v>
      </c>
      <c r="BI847" s="18">
        <v>2.3452446766638681E-2</v>
      </c>
      <c r="BJ847" s="18">
        <v>9.5665426722173832E-2</v>
      </c>
      <c r="BL847" s="18">
        <v>2.631598654515175E-2</v>
      </c>
      <c r="BM847" s="18">
        <v>1.8443922223381651E-2</v>
      </c>
      <c r="BN847" s="18">
        <v>2.4022714824368949E-2</v>
      </c>
      <c r="BO847" s="18">
        <v>2.1770110837705511E-2</v>
      </c>
      <c r="BP847" s="18">
        <v>2.8167831817779519E-2</v>
      </c>
      <c r="BQ847" s="18">
        <v>0</v>
      </c>
      <c r="BR847" s="18">
        <v>0.14690033604482569</v>
      </c>
      <c r="BS847" s="18">
        <v>6.5122177906400069E-2</v>
      </c>
      <c r="BU847" s="18">
        <v>8.0436108457596703E-3</v>
      </c>
      <c r="BV847" s="18">
        <v>2.3495951133828508E-2</v>
      </c>
      <c r="BW847" s="18">
        <v>2.2866641240446298E-2</v>
      </c>
      <c r="BX847" s="18">
        <v>2.8881017544642909E-2</v>
      </c>
      <c r="BY847" s="18">
        <v>2.67235295121185E-2</v>
      </c>
      <c r="BZ847" s="18">
        <v>1.882953847748943E-2</v>
      </c>
      <c r="CA847" s="18">
        <v>0.1008979889376143</v>
      </c>
      <c r="CB847" s="18">
        <v>8.754277861062898E-2</v>
      </c>
      <c r="CC847" s="18">
        <v>3.922093067230898E-2</v>
      </c>
    </row>
    <row r="849" spans="2:81" ht="101.5" x14ac:dyDescent="0.35">
      <c r="B849" s="14" t="s">
        <v>248</v>
      </c>
    </row>
    <row r="850" spans="2:81" x14ac:dyDescent="0.35">
      <c r="B850" s="15" t="s">
        <v>17</v>
      </c>
    </row>
    <row r="851" spans="2:81" x14ac:dyDescent="0.35">
      <c r="B851" s="11" t="s">
        <v>95</v>
      </c>
      <c r="C851" s="16">
        <v>1906</v>
      </c>
      <c r="D851" s="16">
        <v>245</v>
      </c>
      <c r="E851" s="16">
        <v>322</v>
      </c>
      <c r="F851" s="16">
        <v>330</v>
      </c>
      <c r="G851" s="16">
        <v>336</v>
      </c>
      <c r="H851" s="16">
        <v>276</v>
      </c>
      <c r="I851" s="16">
        <v>397</v>
      </c>
      <c r="K851" s="16">
        <v>942</v>
      </c>
      <c r="L851" s="16">
        <v>959</v>
      </c>
      <c r="N851" s="16">
        <v>158</v>
      </c>
      <c r="O851" s="16">
        <v>63</v>
      </c>
      <c r="P851" s="16">
        <v>96</v>
      </c>
      <c r="Q851" s="16">
        <v>78</v>
      </c>
      <c r="R851" s="16">
        <v>211</v>
      </c>
      <c r="S851" s="16">
        <v>156</v>
      </c>
      <c r="T851" s="16">
        <v>138</v>
      </c>
      <c r="U851" s="16">
        <v>178</v>
      </c>
      <c r="V851" s="16">
        <v>270</v>
      </c>
      <c r="W851" s="16">
        <v>232</v>
      </c>
      <c r="X851" s="16">
        <v>160</v>
      </c>
      <c r="Y851" s="16">
        <v>166</v>
      </c>
      <c r="AA851" s="16">
        <v>527</v>
      </c>
      <c r="AB851" s="16">
        <v>481</v>
      </c>
      <c r="AC851" s="16">
        <v>429</v>
      </c>
      <c r="AD851" s="16">
        <v>463</v>
      </c>
      <c r="AF851" s="16">
        <v>27</v>
      </c>
      <c r="AG851" s="16">
        <v>98</v>
      </c>
      <c r="AH851" s="16">
        <v>113</v>
      </c>
      <c r="AI851" s="16">
        <v>112</v>
      </c>
      <c r="AJ851" s="16">
        <v>174</v>
      </c>
      <c r="AK851" s="16">
        <v>207</v>
      </c>
      <c r="AL851" s="16">
        <v>170</v>
      </c>
      <c r="AM851" s="16">
        <v>133</v>
      </c>
      <c r="AN851" s="16">
        <v>100</v>
      </c>
      <c r="AO851" s="16">
        <v>131</v>
      </c>
      <c r="AP851" s="16">
        <v>193</v>
      </c>
      <c r="AQ851" s="16">
        <v>93</v>
      </c>
      <c r="AR851" s="16">
        <v>79</v>
      </c>
      <c r="AS851" s="16">
        <v>47</v>
      </c>
      <c r="AT851" s="16">
        <v>48</v>
      </c>
      <c r="AU851" s="16">
        <v>122</v>
      </c>
      <c r="AV851" s="16">
        <v>59</v>
      </c>
      <c r="AX851" s="16">
        <v>1557</v>
      </c>
      <c r="AY851" s="16">
        <v>338</v>
      </c>
      <c r="BA851" s="16">
        <v>1221</v>
      </c>
      <c r="BB851" s="16">
        <v>685</v>
      </c>
      <c r="BD851" s="16">
        <v>474</v>
      </c>
      <c r="BE851" s="16">
        <v>416</v>
      </c>
      <c r="BF851" s="16">
        <v>224</v>
      </c>
      <c r="BG851" s="16">
        <v>439</v>
      </c>
      <c r="BH851" s="16">
        <v>242</v>
      </c>
      <c r="BI851" s="16">
        <v>51</v>
      </c>
      <c r="BJ851" s="16">
        <v>60</v>
      </c>
      <c r="BL851" s="16">
        <v>334</v>
      </c>
      <c r="BM851" s="16">
        <v>619</v>
      </c>
      <c r="BN851" s="16">
        <v>136</v>
      </c>
      <c r="BO851" s="16">
        <v>105</v>
      </c>
      <c r="BP851" s="16">
        <v>257</v>
      </c>
      <c r="BQ851" s="16">
        <v>42</v>
      </c>
      <c r="BR851" s="16">
        <v>49</v>
      </c>
      <c r="BS851" s="16">
        <v>364</v>
      </c>
      <c r="BU851" s="16">
        <v>279</v>
      </c>
      <c r="BV851" s="16">
        <v>479</v>
      </c>
      <c r="BW851" s="16">
        <v>122</v>
      </c>
      <c r="BX851" s="16">
        <v>151</v>
      </c>
      <c r="BY851" s="16">
        <v>421</v>
      </c>
      <c r="BZ851" s="16">
        <v>64</v>
      </c>
      <c r="CA851" s="16">
        <v>123</v>
      </c>
      <c r="CB851" s="16">
        <v>156</v>
      </c>
      <c r="CC851" s="16">
        <v>111</v>
      </c>
    </row>
    <row r="852" spans="2:81" x14ac:dyDescent="0.35">
      <c r="B852" s="12" t="s">
        <v>96</v>
      </c>
      <c r="C852" s="16">
        <v>1910</v>
      </c>
      <c r="D852" s="16">
        <v>202</v>
      </c>
      <c r="E852" s="16">
        <v>325</v>
      </c>
      <c r="F852" s="16">
        <v>324</v>
      </c>
      <c r="G852" s="16">
        <v>294</v>
      </c>
      <c r="H852" s="16">
        <v>309</v>
      </c>
      <c r="I852" s="16">
        <v>457</v>
      </c>
      <c r="K852" s="16">
        <v>921</v>
      </c>
      <c r="L852" s="16">
        <v>983</v>
      </c>
      <c r="N852" s="16">
        <v>157</v>
      </c>
      <c r="O852" s="16">
        <v>52</v>
      </c>
      <c r="P852" s="16">
        <v>89</v>
      </c>
      <c r="Q852" s="16">
        <v>77</v>
      </c>
      <c r="R852" s="16">
        <v>212</v>
      </c>
      <c r="S852" s="16">
        <v>155</v>
      </c>
      <c r="T852" s="16">
        <v>140</v>
      </c>
      <c r="U852" s="16">
        <v>167</v>
      </c>
      <c r="V852" s="16">
        <v>248</v>
      </c>
      <c r="W852" s="16">
        <v>264</v>
      </c>
      <c r="X852" s="16">
        <v>165</v>
      </c>
      <c r="Y852" s="16">
        <v>180</v>
      </c>
      <c r="AA852" s="16">
        <v>514</v>
      </c>
      <c r="AB852" s="16">
        <v>496</v>
      </c>
      <c r="AC852" s="16">
        <v>419</v>
      </c>
      <c r="AD852" s="16">
        <v>477</v>
      </c>
      <c r="AF852" s="16">
        <v>25</v>
      </c>
      <c r="AG852" s="16">
        <v>96</v>
      </c>
      <c r="AH852" s="16">
        <v>115</v>
      </c>
      <c r="AI852" s="16">
        <v>117</v>
      </c>
      <c r="AJ852" s="16">
        <v>175</v>
      </c>
      <c r="AK852" s="16">
        <v>213</v>
      </c>
      <c r="AL852" s="16">
        <v>169</v>
      </c>
      <c r="AM852" s="16">
        <v>134</v>
      </c>
      <c r="AN852" s="16">
        <v>99</v>
      </c>
      <c r="AO852" s="16">
        <v>131</v>
      </c>
      <c r="AP852" s="16">
        <v>193</v>
      </c>
      <c r="AQ852" s="16">
        <v>94</v>
      </c>
      <c r="AR852" s="16">
        <v>79</v>
      </c>
      <c r="AS852" s="16">
        <v>46</v>
      </c>
      <c r="AT852" s="16">
        <v>46</v>
      </c>
      <c r="AU852" s="16">
        <v>118</v>
      </c>
      <c r="AV852" s="16">
        <v>59</v>
      </c>
      <c r="AX852" s="16">
        <v>1583</v>
      </c>
      <c r="AY852" s="16">
        <v>316</v>
      </c>
      <c r="BA852" s="16">
        <v>1241</v>
      </c>
      <c r="BB852" s="16">
        <v>669</v>
      </c>
      <c r="BD852" s="16">
        <v>490</v>
      </c>
      <c r="BE852" s="16">
        <v>410</v>
      </c>
      <c r="BF852" s="16">
        <v>226</v>
      </c>
      <c r="BG852" s="16">
        <v>430</v>
      </c>
      <c r="BH852" s="16">
        <v>237</v>
      </c>
      <c r="BI852" s="16">
        <v>51</v>
      </c>
      <c r="BJ852" s="16">
        <v>65</v>
      </c>
      <c r="BL852" s="16">
        <v>349</v>
      </c>
      <c r="BM852" s="16">
        <v>614</v>
      </c>
      <c r="BN852" s="16">
        <v>143</v>
      </c>
      <c r="BO852" s="16">
        <v>101</v>
      </c>
      <c r="BP852" s="16">
        <v>257</v>
      </c>
      <c r="BQ852" s="16">
        <v>42</v>
      </c>
      <c r="BR852" s="16">
        <v>47</v>
      </c>
      <c r="BS852" s="16">
        <v>356</v>
      </c>
      <c r="BU852" s="16">
        <v>288</v>
      </c>
      <c r="BV852" s="16">
        <v>472</v>
      </c>
      <c r="BW852" s="16">
        <v>126</v>
      </c>
      <c r="BX852" s="16">
        <v>142</v>
      </c>
      <c r="BY852" s="16">
        <v>432</v>
      </c>
      <c r="BZ852" s="16">
        <v>64</v>
      </c>
      <c r="CA852" s="16">
        <v>123</v>
      </c>
      <c r="CB852" s="16">
        <v>159</v>
      </c>
      <c r="CC852" s="16">
        <v>106</v>
      </c>
    </row>
    <row r="853" spans="2:81" x14ac:dyDescent="0.35">
      <c r="B853" s="17" t="s">
        <v>238</v>
      </c>
      <c r="C853" s="18">
        <v>0.4664619232560539</v>
      </c>
      <c r="D853" s="18">
        <v>0.36448024649655408</v>
      </c>
      <c r="E853" s="18">
        <v>0.46178410046837998</v>
      </c>
      <c r="F853" s="18">
        <v>0.4655489299808373</v>
      </c>
      <c r="G853" s="18">
        <v>0.44752948590909958</v>
      </c>
      <c r="H853" s="18">
        <v>0.48047313026163541</v>
      </c>
      <c r="I853" s="18">
        <v>0.51822680780730446</v>
      </c>
      <c r="K853" s="18">
        <v>0.44575340703570471</v>
      </c>
      <c r="L853" s="18">
        <v>0.48817056351899191</v>
      </c>
      <c r="N853" s="18">
        <v>0.51899983937048388</v>
      </c>
      <c r="O853" s="18">
        <v>0.49142520356968761</v>
      </c>
      <c r="P853" s="18">
        <v>0.42829359176280979</v>
      </c>
      <c r="Q853" s="18">
        <v>0.48193325761834832</v>
      </c>
      <c r="R853" s="18">
        <v>0.49577792774214802</v>
      </c>
      <c r="S853" s="18">
        <v>0.42648933729260852</v>
      </c>
      <c r="T853" s="18">
        <v>0.50727682944546704</v>
      </c>
      <c r="U853" s="18">
        <v>0.42883944378552957</v>
      </c>
      <c r="V853" s="18">
        <v>0.42026764866352923</v>
      </c>
      <c r="W853" s="18">
        <v>0.47682551167737802</v>
      </c>
      <c r="X853" s="18">
        <v>0.4914750822896834</v>
      </c>
      <c r="Y853" s="18">
        <v>0.45424977498170971</v>
      </c>
      <c r="AA853" s="18">
        <v>0.55015324550236389</v>
      </c>
      <c r="AB853" s="18">
        <v>0.48550231112109449</v>
      </c>
      <c r="AC853" s="18">
        <v>0.41445209826631341</v>
      </c>
      <c r="AD853" s="18">
        <v>0.40209495510110232</v>
      </c>
      <c r="AF853" s="18">
        <v>0.2443770669425698</v>
      </c>
      <c r="AG853" s="18">
        <v>0.45558711092715848</v>
      </c>
      <c r="AH853" s="18">
        <v>0.44196903971537349</v>
      </c>
      <c r="AI853" s="18">
        <v>0.50448706063444193</v>
      </c>
      <c r="AJ853" s="18">
        <v>0.40880255293860551</v>
      </c>
      <c r="AK853" s="18">
        <v>0.42401709547789762</v>
      </c>
      <c r="AL853" s="18">
        <v>0.42048924385198683</v>
      </c>
      <c r="AM853" s="18">
        <v>0.48738907017755262</v>
      </c>
      <c r="AN853" s="18">
        <v>0.40246887510232682</v>
      </c>
      <c r="AO853" s="18">
        <v>0.47603157994094669</v>
      </c>
      <c r="AP853" s="18">
        <v>0.5343655377542037</v>
      </c>
      <c r="AQ853" s="18">
        <v>0.53989761646853307</v>
      </c>
      <c r="AR853" s="18">
        <v>0.52697473210168799</v>
      </c>
      <c r="AS853" s="18">
        <v>0.6112220255277816</v>
      </c>
      <c r="AT853" s="18">
        <v>0.53748524203781489</v>
      </c>
      <c r="AU853" s="18">
        <v>0.56540002850500826</v>
      </c>
      <c r="AV853" s="18">
        <v>0.25933256089488921</v>
      </c>
      <c r="AX853" s="18">
        <v>0.47229473341403788</v>
      </c>
      <c r="AY853" s="18">
        <v>0.44412677890257862</v>
      </c>
      <c r="BA853" s="18">
        <v>0.49242001726211299</v>
      </c>
      <c r="BB853" s="18">
        <v>0.41830090593582381</v>
      </c>
      <c r="BD853" s="18">
        <v>0.43535448399377341</v>
      </c>
      <c r="BE853" s="18">
        <v>0.46313353465520879</v>
      </c>
      <c r="BF853" s="18">
        <v>0.42967112875970481</v>
      </c>
      <c r="BG853" s="18">
        <v>0.50858427132627348</v>
      </c>
      <c r="BH853" s="18">
        <v>0.53489315054391162</v>
      </c>
      <c r="BI853" s="18">
        <v>0.52183948373800226</v>
      </c>
      <c r="BJ853" s="18">
        <v>0.27658263850550141</v>
      </c>
      <c r="BL853" s="18">
        <v>0.51282220510641463</v>
      </c>
      <c r="BM853" s="18">
        <v>0.48639106871741439</v>
      </c>
      <c r="BN853" s="18">
        <v>0.4588048945753832</v>
      </c>
      <c r="BO853" s="18">
        <v>0.37713747502398931</v>
      </c>
      <c r="BP853" s="18">
        <v>0.44837411371106012</v>
      </c>
      <c r="BQ853" s="18">
        <v>0.51570704849021398</v>
      </c>
      <c r="BR853" s="18">
        <v>0.34789354854865279</v>
      </c>
      <c r="BS853" s="18">
        <v>0.43812616218982409</v>
      </c>
      <c r="BU853" s="18">
        <v>0.53668938993103321</v>
      </c>
      <c r="BV853" s="18">
        <v>0.49962996160412221</v>
      </c>
      <c r="BW853" s="18">
        <v>0.51499428573173545</v>
      </c>
      <c r="BX853" s="18">
        <v>0.40708741366946932</v>
      </c>
      <c r="BY853" s="18">
        <v>0.50314275253953589</v>
      </c>
      <c r="BZ853" s="18">
        <v>0.45979558869885129</v>
      </c>
      <c r="CA853" s="18">
        <v>0.37738031369387048</v>
      </c>
      <c r="CB853" s="18">
        <v>0.32957968690715839</v>
      </c>
      <c r="CC853" s="18">
        <v>0.31191715003605841</v>
      </c>
    </row>
    <row r="854" spans="2:81" x14ac:dyDescent="0.35">
      <c r="B854" s="17" t="s">
        <v>239</v>
      </c>
      <c r="C854" s="18">
        <v>0.36649236891332482</v>
      </c>
      <c r="D854" s="18">
        <v>0.32756660028248602</v>
      </c>
      <c r="E854" s="18">
        <v>0.30043248533372829</v>
      </c>
      <c r="F854" s="18">
        <v>0.35931953879474782</v>
      </c>
      <c r="G854" s="18">
        <v>0.38944726934696577</v>
      </c>
      <c r="H854" s="18">
        <v>0.38791549236035089</v>
      </c>
      <c r="I854" s="18">
        <v>0.40649946398533621</v>
      </c>
      <c r="K854" s="18">
        <v>0.37282232696717799</v>
      </c>
      <c r="L854" s="18">
        <v>0.36032413457528961</v>
      </c>
      <c r="N854" s="18">
        <v>0.33583401677156632</v>
      </c>
      <c r="O854" s="18">
        <v>0.39512936962345541</v>
      </c>
      <c r="P854" s="18">
        <v>0.37277549630151252</v>
      </c>
      <c r="Q854" s="18">
        <v>0.28027873825785621</v>
      </c>
      <c r="R854" s="18">
        <v>0.36745216125789609</v>
      </c>
      <c r="S854" s="18">
        <v>0.39909670233862993</v>
      </c>
      <c r="T854" s="18">
        <v>0.31652043762146082</v>
      </c>
      <c r="U854" s="18">
        <v>0.35905991678281363</v>
      </c>
      <c r="V854" s="18">
        <v>0.3831401933081231</v>
      </c>
      <c r="W854" s="18">
        <v>0.38198289139842673</v>
      </c>
      <c r="X854" s="18">
        <v>0.35703911388605669</v>
      </c>
      <c r="Y854" s="18">
        <v>0.39829876277535142</v>
      </c>
      <c r="AA854" s="18">
        <v>0.3379363638203573</v>
      </c>
      <c r="AB854" s="18">
        <v>0.36357416389494329</v>
      </c>
      <c r="AC854" s="18">
        <v>0.41596718066232852</v>
      </c>
      <c r="AD854" s="18">
        <v>0.35706656330257802</v>
      </c>
      <c r="AF854" s="18">
        <v>0.32338831668097739</v>
      </c>
      <c r="AG854" s="18">
        <v>0.32314074121234332</v>
      </c>
      <c r="AH854" s="18">
        <v>0.39208727205823618</v>
      </c>
      <c r="AI854" s="18">
        <v>0.29706588019313768</v>
      </c>
      <c r="AJ854" s="18">
        <v>0.34666207730326859</v>
      </c>
      <c r="AK854" s="18">
        <v>0.41038740894529779</v>
      </c>
      <c r="AL854" s="18">
        <v>0.37954947189209531</v>
      </c>
      <c r="AM854" s="18">
        <v>0.35295634322395858</v>
      </c>
      <c r="AN854" s="18">
        <v>0.4118978425746736</v>
      </c>
      <c r="AO854" s="18">
        <v>0.3848162561788378</v>
      </c>
      <c r="AP854" s="18">
        <v>0.35312966518797978</v>
      </c>
      <c r="AQ854" s="18">
        <v>0.33790705286674311</v>
      </c>
      <c r="AR854" s="18">
        <v>0.37111424567796569</v>
      </c>
      <c r="AS854" s="18">
        <v>0.30721787354737118</v>
      </c>
      <c r="AT854" s="18">
        <v>0.3198298021092485</v>
      </c>
      <c r="AU854" s="18">
        <v>0.35891753128234899</v>
      </c>
      <c r="AV854" s="18">
        <v>0.50016145223185138</v>
      </c>
      <c r="AX854" s="18">
        <v>0.37019277511474658</v>
      </c>
      <c r="AY854" s="18">
        <v>0.34166513646464619</v>
      </c>
      <c r="BA854" s="18">
        <v>0.37379546059676583</v>
      </c>
      <c r="BB854" s="18">
        <v>0.35294267127468698</v>
      </c>
      <c r="BD854" s="18">
        <v>0.38593676691918871</v>
      </c>
      <c r="BE854" s="18">
        <v>0.40396007739251327</v>
      </c>
      <c r="BF854" s="18">
        <v>0.34504068993063419</v>
      </c>
      <c r="BG854" s="18">
        <v>0.34331290296954708</v>
      </c>
      <c r="BH854" s="18">
        <v>0.32692704933974959</v>
      </c>
      <c r="BI854" s="18">
        <v>0.34284222594372171</v>
      </c>
      <c r="BJ854" s="18">
        <v>0.3745456345242909</v>
      </c>
      <c r="BL854" s="18">
        <v>0.35879161480095428</v>
      </c>
      <c r="BM854" s="18">
        <v>0.37854752757820198</v>
      </c>
      <c r="BN854" s="18">
        <v>0.44744274743384821</v>
      </c>
      <c r="BO854" s="18">
        <v>0.36994967829997699</v>
      </c>
      <c r="BP854" s="18">
        <v>0.35189524786859411</v>
      </c>
      <c r="BQ854" s="18">
        <v>0.37294297202631638</v>
      </c>
      <c r="BR854" s="18">
        <v>0.25002975625444629</v>
      </c>
      <c r="BS854" s="18">
        <v>0.34505066054665828</v>
      </c>
      <c r="BU854" s="18">
        <v>0.35530295328483991</v>
      </c>
      <c r="BV854" s="18">
        <v>0.36871784224595422</v>
      </c>
      <c r="BW854" s="18">
        <v>0.39585530149572079</v>
      </c>
      <c r="BX854" s="18">
        <v>0.31371361736811482</v>
      </c>
      <c r="BY854" s="18">
        <v>0.34696690545895931</v>
      </c>
      <c r="BZ854" s="18">
        <v>0.27266831198180841</v>
      </c>
      <c r="CA854" s="18">
        <v>0.30992537561908889</v>
      </c>
      <c r="CB854" s="18">
        <v>0.46672431186641927</v>
      </c>
      <c r="CC854" s="18">
        <v>0.47454415839247099</v>
      </c>
    </row>
    <row r="855" spans="2:81" x14ac:dyDescent="0.35">
      <c r="B855" s="17" t="s">
        <v>240</v>
      </c>
      <c r="C855" s="18">
        <v>0.1214234480303223</v>
      </c>
      <c r="D855" s="18">
        <v>0.18419308729570649</v>
      </c>
      <c r="E855" s="18">
        <v>0.1799797225139598</v>
      </c>
      <c r="F855" s="18">
        <v>0.1133935590805337</v>
      </c>
      <c r="G855" s="18">
        <v>0.1180576070522084</v>
      </c>
      <c r="H855" s="18">
        <v>0.1169906066582615</v>
      </c>
      <c r="I855" s="18">
        <v>6.2898243452069069E-2</v>
      </c>
      <c r="K855" s="18">
        <v>0.1259288069867941</v>
      </c>
      <c r="L855" s="18">
        <v>0.1158008919752451</v>
      </c>
      <c r="N855" s="18">
        <v>0.1095783275047218</v>
      </c>
      <c r="O855" s="18">
        <v>9.8132770447640696E-2</v>
      </c>
      <c r="P855" s="18">
        <v>0.1457975196240632</v>
      </c>
      <c r="Q855" s="18">
        <v>0.20703567853773139</v>
      </c>
      <c r="R855" s="18">
        <v>8.8064052069054655E-2</v>
      </c>
      <c r="S855" s="18">
        <v>0.15040183861365819</v>
      </c>
      <c r="T855" s="18">
        <v>7.9030565295040475E-2</v>
      </c>
      <c r="U855" s="18">
        <v>0.15850964772369699</v>
      </c>
      <c r="V855" s="18">
        <v>0.12648844939580989</v>
      </c>
      <c r="W855" s="18">
        <v>0.1137233556412227</v>
      </c>
      <c r="X855" s="18">
        <v>0.1090118100533056</v>
      </c>
      <c r="Y855" s="18">
        <v>0.1184024121189424</v>
      </c>
      <c r="AA855" s="18">
        <v>8.3192005442133898E-2</v>
      </c>
      <c r="AB855" s="18">
        <v>0.1067522210691314</v>
      </c>
      <c r="AC855" s="18">
        <v>0.12995585598500789</v>
      </c>
      <c r="AD855" s="18">
        <v>0.1698791385119762</v>
      </c>
      <c r="AF855" s="18">
        <v>0.25351772501081388</v>
      </c>
      <c r="AG855" s="18">
        <v>0.1604441897020974</v>
      </c>
      <c r="AH855" s="18">
        <v>8.2409203728212005E-2</v>
      </c>
      <c r="AI855" s="18">
        <v>0.16817416547387551</v>
      </c>
      <c r="AJ855" s="18">
        <v>0.18696143678322891</v>
      </c>
      <c r="AK855" s="18">
        <v>0.13202788259876391</v>
      </c>
      <c r="AL855" s="18">
        <v>0.1306188602879233</v>
      </c>
      <c r="AM855" s="18">
        <v>0.1091760764180611</v>
      </c>
      <c r="AN855" s="18">
        <v>0.12786523889051191</v>
      </c>
      <c r="AO855" s="18">
        <v>0.1052465545406695</v>
      </c>
      <c r="AP855" s="18">
        <v>8.7454730508829001E-2</v>
      </c>
      <c r="AQ855" s="18">
        <v>8.8853495605947935E-2</v>
      </c>
      <c r="AR855" s="18">
        <v>7.6957426745204685E-2</v>
      </c>
      <c r="AS855" s="18">
        <v>5.843928445876681E-2</v>
      </c>
      <c r="AT855" s="18">
        <v>0.1274083750321427</v>
      </c>
      <c r="AU855" s="18">
        <v>5.1580270789610867E-2</v>
      </c>
      <c r="AV855" s="18">
        <v>0.18629609408571321</v>
      </c>
      <c r="AX855" s="18">
        <v>0.118932384990649</v>
      </c>
      <c r="AY855" s="18">
        <v>0.1318594997673001</v>
      </c>
      <c r="BA855" s="18">
        <v>8.9571433310273674E-2</v>
      </c>
      <c r="BB855" s="18">
        <v>0.18051967567548069</v>
      </c>
      <c r="BD855" s="18">
        <v>0.14043243555617169</v>
      </c>
      <c r="BE855" s="18">
        <v>9.2261220424703444E-2</v>
      </c>
      <c r="BF855" s="18">
        <v>0.16533849998477429</v>
      </c>
      <c r="BG855" s="18">
        <v>0.1031911521593549</v>
      </c>
      <c r="BH855" s="18">
        <v>8.9495781643802105E-2</v>
      </c>
      <c r="BI855" s="18">
        <v>7.6418209420110295E-2</v>
      </c>
      <c r="BJ855" s="18">
        <v>0.28304212990883959</v>
      </c>
      <c r="BL855" s="18">
        <v>8.7138271307853898E-2</v>
      </c>
      <c r="BM855" s="18">
        <v>0.10630522769785559</v>
      </c>
      <c r="BN855" s="18">
        <v>7.1760341690050009E-2</v>
      </c>
      <c r="BO855" s="18">
        <v>0.17119770903567749</v>
      </c>
      <c r="BP855" s="18">
        <v>0.14251168221407731</v>
      </c>
      <c r="BQ855" s="18">
        <v>4.6686177633937877E-2</v>
      </c>
      <c r="BR855" s="18">
        <v>0.28724172754898109</v>
      </c>
      <c r="BS855" s="18">
        <v>0.15841858348674639</v>
      </c>
      <c r="BU855" s="18">
        <v>8.4448708826602492E-2</v>
      </c>
      <c r="BV855" s="18">
        <v>0.1046341492805769</v>
      </c>
      <c r="BW855" s="18">
        <v>7.4536395785577567E-2</v>
      </c>
      <c r="BX855" s="18">
        <v>0.2089511385652352</v>
      </c>
      <c r="BY855" s="18">
        <v>0.1121065891112167</v>
      </c>
      <c r="BZ855" s="18">
        <v>0.10864017197167949</v>
      </c>
      <c r="CA855" s="18">
        <v>0.21328803907536001</v>
      </c>
      <c r="CB855" s="18">
        <v>0.15489270625436211</v>
      </c>
      <c r="CC855" s="18">
        <v>0.12423923419127141</v>
      </c>
    </row>
    <row r="856" spans="2:81" x14ac:dyDescent="0.35">
      <c r="B856" s="17" t="s">
        <v>241</v>
      </c>
      <c r="C856" s="18">
        <v>2.3509983958145748E-2</v>
      </c>
      <c r="D856" s="18">
        <v>7.0161557866963237E-2</v>
      </c>
      <c r="E856" s="18">
        <v>3.7052178561870222E-2</v>
      </c>
      <c r="F856" s="18">
        <v>3.3462652339264251E-2</v>
      </c>
      <c r="G856" s="18">
        <v>1.5226119921539679E-2</v>
      </c>
      <c r="H856" s="18">
        <v>3.4510981927473191E-3</v>
      </c>
      <c r="I856" s="18">
        <v>5.0938182127221619E-3</v>
      </c>
      <c r="K856" s="18">
        <v>3.0027547817393831E-2</v>
      </c>
      <c r="L856" s="18">
        <v>1.7519235494466361E-2</v>
      </c>
      <c r="N856" s="18">
        <v>1.7092763945243152E-2</v>
      </c>
      <c r="O856" s="18">
        <v>0</v>
      </c>
      <c r="P856" s="18">
        <v>2.1173103722560128E-2</v>
      </c>
      <c r="Q856" s="18">
        <v>1.0801424105727471E-2</v>
      </c>
      <c r="R856" s="18">
        <v>3.052489791514559E-2</v>
      </c>
      <c r="S856" s="18">
        <v>1.7646727697930142E-2</v>
      </c>
      <c r="T856" s="18">
        <v>4.9853022961963978E-2</v>
      </c>
      <c r="U856" s="18">
        <v>2.7897070520848392E-2</v>
      </c>
      <c r="V856" s="18">
        <v>4.246825995192658E-2</v>
      </c>
      <c r="W856" s="18">
        <v>1.101382250060284E-2</v>
      </c>
      <c r="X856" s="18">
        <v>1.842804939527817E-2</v>
      </c>
      <c r="Y856" s="18">
        <v>1.158439775688481E-2</v>
      </c>
      <c r="AA856" s="18">
        <v>1.060760878524839E-2</v>
      </c>
      <c r="AB856" s="18">
        <v>2.0143909349196919E-2</v>
      </c>
      <c r="AC856" s="18">
        <v>2.6272457005876781E-2</v>
      </c>
      <c r="AD856" s="18">
        <v>3.8664588985327347E-2</v>
      </c>
      <c r="AF856" s="18">
        <v>2.9865294475401261E-2</v>
      </c>
      <c r="AG856" s="18">
        <v>1.8748505412257681E-2</v>
      </c>
      <c r="AH856" s="18">
        <v>5.7987863828206948E-2</v>
      </c>
      <c r="AI856" s="18">
        <v>6.4471134848074381E-3</v>
      </c>
      <c r="AJ856" s="18">
        <v>4.1800694374140503E-2</v>
      </c>
      <c r="AK856" s="18">
        <v>1.8888896543859491E-2</v>
      </c>
      <c r="AL856" s="18">
        <v>2.8177859030565251E-2</v>
      </c>
      <c r="AM856" s="18">
        <v>3.5778982842695761E-2</v>
      </c>
      <c r="AN856" s="18">
        <v>3.8837981630317722E-2</v>
      </c>
      <c r="AO856" s="18">
        <v>2.153250485542748E-2</v>
      </c>
      <c r="AP856" s="18">
        <v>4.9475655647587989E-3</v>
      </c>
      <c r="AQ856" s="18">
        <v>1.0512167097306719E-2</v>
      </c>
      <c r="AR856" s="18">
        <v>2.4953595475141449E-2</v>
      </c>
      <c r="AS856" s="18">
        <v>0</v>
      </c>
      <c r="AT856" s="18">
        <v>1.527658082079388E-2</v>
      </c>
      <c r="AU856" s="18">
        <v>1.571706397997661E-2</v>
      </c>
      <c r="AV856" s="18">
        <v>1.46293682468392E-2</v>
      </c>
      <c r="AX856" s="18">
        <v>1.915284526452591E-2</v>
      </c>
      <c r="AY856" s="18">
        <v>4.6077785304965202E-2</v>
      </c>
      <c r="BA856" s="18">
        <v>2.1643827750663439E-2</v>
      </c>
      <c r="BB856" s="18">
        <v>2.6972332981530591E-2</v>
      </c>
      <c r="BD856" s="18">
        <v>1.5832892226758571E-2</v>
      </c>
      <c r="BE856" s="18">
        <v>2.7055860830360878E-2</v>
      </c>
      <c r="BF856" s="18">
        <v>3.0288589379271359E-2</v>
      </c>
      <c r="BG856" s="18">
        <v>2.9504576128678291E-2</v>
      </c>
      <c r="BH856" s="18">
        <v>2.0294201695883359E-2</v>
      </c>
      <c r="BI856" s="18">
        <v>1.8276276364730629E-2</v>
      </c>
      <c r="BJ856" s="18">
        <v>1.1573174618196571E-2</v>
      </c>
      <c r="BL856" s="18">
        <v>2.7134980058597859E-2</v>
      </c>
      <c r="BM856" s="18">
        <v>2.1125616666860018E-2</v>
      </c>
      <c r="BN856" s="18">
        <v>0</v>
      </c>
      <c r="BO856" s="18">
        <v>5.5316939481250389E-2</v>
      </c>
      <c r="BP856" s="18">
        <v>3.8480327536092769E-2</v>
      </c>
      <c r="BQ856" s="18">
        <v>2.034677335199201E-2</v>
      </c>
      <c r="BR856" s="18">
        <v>2.035716266693461E-2</v>
      </c>
      <c r="BS856" s="18">
        <v>1.441913022593613E-2</v>
      </c>
      <c r="BU856" s="18">
        <v>2.036910750819939E-2</v>
      </c>
      <c r="BV856" s="18">
        <v>1.5102531297455091E-2</v>
      </c>
      <c r="BW856" s="18">
        <v>5.9767759725356823E-3</v>
      </c>
      <c r="BX856" s="18">
        <v>4.3508142667584841E-2</v>
      </c>
      <c r="BY856" s="18">
        <v>2.0534504818902101E-2</v>
      </c>
      <c r="BZ856" s="18">
        <v>9.5682677149722409E-2</v>
      </c>
      <c r="CA856" s="18">
        <v>2.1821515720571071E-2</v>
      </c>
      <c r="CB856" s="18">
        <v>1.1610757594735141E-2</v>
      </c>
      <c r="CC856" s="18">
        <v>5.2224202301642812E-2</v>
      </c>
    </row>
    <row r="857" spans="2:81" x14ac:dyDescent="0.35">
      <c r="B857" s="17" t="s">
        <v>242</v>
      </c>
      <c r="C857" s="18">
        <v>8.7896949898759041E-3</v>
      </c>
      <c r="D857" s="18">
        <v>2.5368704059859169E-2</v>
      </c>
      <c r="E857" s="18">
        <v>1.8049334219868589E-2</v>
      </c>
      <c r="F857" s="18">
        <v>9.6988932287346546E-3</v>
      </c>
      <c r="G857" s="18">
        <v>5.5304302236983986E-3</v>
      </c>
      <c r="H857" s="18">
        <v>0</v>
      </c>
      <c r="I857" s="18">
        <v>2.273001839115274E-3</v>
      </c>
      <c r="K857" s="18">
        <v>1.2411137405215751E-2</v>
      </c>
      <c r="L857" s="18">
        <v>5.439857976707459E-3</v>
      </c>
      <c r="N857" s="18">
        <v>1.324002623727305E-2</v>
      </c>
      <c r="O857" s="18">
        <v>1.531265635921642E-2</v>
      </c>
      <c r="P857" s="18">
        <v>3.1960288589054517E-2</v>
      </c>
      <c r="Q857" s="18">
        <v>0</v>
      </c>
      <c r="R857" s="18">
        <v>0</v>
      </c>
      <c r="S857" s="18">
        <v>0</v>
      </c>
      <c r="T857" s="18">
        <v>1.971257546435198E-2</v>
      </c>
      <c r="U857" s="18">
        <v>4.9219785548986839E-3</v>
      </c>
      <c r="V857" s="18">
        <v>1.359360821015068E-2</v>
      </c>
      <c r="W857" s="18">
        <v>3.994982355990653E-3</v>
      </c>
      <c r="X857" s="18">
        <v>1.25058121134386E-2</v>
      </c>
      <c r="Y857" s="18">
        <v>5.3481404066908324E-3</v>
      </c>
      <c r="AA857" s="18">
        <v>5.6591545173763497E-3</v>
      </c>
      <c r="AB857" s="18">
        <v>7.5358376006000108E-3</v>
      </c>
      <c r="AC857" s="18">
        <v>6.6434734851150926E-3</v>
      </c>
      <c r="AD857" s="18">
        <v>1.541861101527141E-2</v>
      </c>
      <c r="AF857" s="18">
        <v>3.6660408589427568E-2</v>
      </c>
      <c r="AG857" s="18">
        <v>1.6457624485091589E-2</v>
      </c>
      <c r="AH857" s="18">
        <v>9.0026180119600462E-3</v>
      </c>
      <c r="AI857" s="18">
        <v>1.5806734763909772E-2</v>
      </c>
      <c r="AJ857" s="18">
        <v>5.4693508533461607E-3</v>
      </c>
      <c r="AK857" s="18">
        <v>0</v>
      </c>
      <c r="AL857" s="18">
        <v>2.9911320527819581E-2</v>
      </c>
      <c r="AM857" s="18">
        <v>7.1947751845391102E-3</v>
      </c>
      <c r="AN857" s="18">
        <v>9.4204462368823998E-3</v>
      </c>
      <c r="AO857" s="18">
        <v>6.076729926096593E-3</v>
      </c>
      <c r="AP857" s="18">
        <v>0</v>
      </c>
      <c r="AQ857" s="18">
        <v>9.346080484644817E-3</v>
      </c>
      <c r="AR857" s="18">
        <v>0</v>
      </c>
      <c r="AS857" s="18">
        <v>2.3120816466080388E-2</v>
      </c>
      <c r="AT857" s="18">
        <v>0</v>
      </c>
      <c r="AU857" s="18">
        <v>0</v>
      </c>
      <c r="AV857" s="18">
        <v>1.272856084232374E-2</v>
      </c>
      <c r="AX857" s="18">
        <v>6.8230153189654669E-3</v>
      </c>
      <c r="AY857" s="18">
        <v>1.8916016668251021E-2</v>
      </c>
      <c r="BA857" s="18">
        <v>9.3078634250987127E-3</v>
      </c>
      <c r="BB857" s="18">
        <v>7.8283178187424207E-3</v>
      </c>
      <c r="BD857" s="18">
        <v>7.0184278556606264E-3</v>
      </c>
      <c r="BE857" s="18">
        <v>7.2466111577920416E-3</v>
      </c>
      <c r="BF857" s="18">
        <v>1.3006221551012271E-2</v>
      </c>
      <c r="BG857" s="18">
        <v>8.4753630257455789E-3</v>
      </c>
      <c r="BH857" s="18">
        <v>8.4671908549627199E-3</v>
      </c>
      <c r="BI857" s="18">
        <v>0</v>
      </c>
      <c r="BJ857" s="18">
        <v>2.7507100770547101E-2</v>
      </c>
      <c r="BL857" s="18">
        <v>8.3676103335544195E-3</v>
      </c>
      <c r="BM857" s="18">
        <v>1.67656941715712E-3</v>
      </c>
      <c r="BN857" s="18">
        <v>1.4358154795877241E-2</v>
      </c>
      <c r="BO857" s="18">
        <v>1.8507568398959711E-2</v>
      </c>
      <c r="BP857" s="18">
        <v>1.381480217246531E-2</v>
      </c>
      <c r="BQ857" s="18">
        <v>2.456323272302036E-2</v>
      </c>
      <c r="BR857" s="18">
        <v>1.5765145553389211E-2</v>
      </c>
      <c r="BS857" s="18">
        <v>1.005823336858248E-2</v>
      </c>
      <c r="BU857" s="18">
        <v>0</v>
      </c>
      <c r="BV857" s="18">
        <v>3.8322248206548301E-3</v>
      </c>
      <c r="BW857" s="18">
        <v>0</v>
      </c>
      <c r="BX857" s="18">
        <v>2.0097560278528881E-2</v>
      </c>
      <c r="BY857" s="18">
        <v>1.04656738867783E-2</v>
      </c>
      <c r="BZ857" s="18">
        <v>4.4383711720448971E-2</v>
      </c>
      <c r="CA857" s="18">
        <v>1.382915685581269E-2</v>
      </c>
      <c r="CB857" s="18">
        <v>0</v>
      </c>
      <c r="CC857" s="18">
        <v>2.924023206341381E-2</v>
      </c>
    </row>
    <row r="858" spans="2:81" x14ac:dyDescent="0.35">
      <c r="B858" s="17" t="s">
        <v>151</v>
      </c>
      <c r="C858" s="18">
        <v>1.332258085227743E-2</v>
      </c>
      <c r="D858" s="18">
        <v>2.822980399843086E-2</v>
      </c>
      <c r="E858" s="18">
        <v>2.702178902193147E-3</v>
      </c>
      <c r="F858" s="18">
        <v>1.8576426575882359E-2</v>
      </c>
      <c r="G858" s="18">
        <v>2.4209087546488171E-2</v>
      </c>
      <c r="H858" s="18">
        <v>1.1169672527004831E-2</v>
      </c>
      <c r="I858" s="18">
        <v>5.0086647034528918E-3</v>
      </c>
      <c r="K858" s="18">
        <v>1.305677378771364E-2</v>
      </c>
      <c r="L858" s="18">
        <v>1.274531645929956E-2</v>
      </c>
      <c r="N858" s="18">
        <v>5.255026170711768E-3</v>
      </c>
      <c r="O858" s="18">
        <v>0</v>
      </c>
      <c r="P858" s="18">
        <v>0</v>
      </c>
      <c r="Q858" s="18">
        <v>1.995090148033694E-2</v>
      </c>
      <c r="R858" s="18">
        <v>1.8180961015755781E-2</v>
      </c>
      <c r="S858" s="18">
        <v>6.3653940571733918E-3</v>
      </c>
      <c r="T858" s="18">
        <v>2.7606569211715781E-2</v>
      </c>
      <c r="U858" s="18">
        <v>2.0771942632212499E-2</v>
      </c>
      <c r="V858" s="18">
        <v>1.4041840470460519E-2</v>
      </c>
      <c r="W858" s="18">
        <v>1.245943642637908E-2</v>
      </c>
      <c r="X858" s="18">
        <v>1.154013226223762E-2</v>
      </c>
      <c r="Y858" s="18">
        <v>1.2116511960420771E-2</v>
      </c>
      <c r="AA858" s="18">
        <v>1.2451621932520101E-2</v>
      </c>
      <c r="AB858" s="18">
        <v>1.6491556965033839E-2</v>
      </c>
      <c r="AC858" s="18">
        <v>6.7089345953582112E-3</v>
      </c>
      <c r="AD858" s="18">
        <v>1.6876143083744761E-2</v>
      </c>
      <c r="AF858" s="18">
        <v>0.1121911883008101</v>
      </c>
      <c r="AG858" s="18">
        <v>2.5621828261051541E-2</v>
      </c>
      <c r="AH858" s="18">
        <v>1.654400265801145E-2</v>
      </c>
      <c r="AI858" s="18">
        <v>8.0190454498275734E-3</v>
      </c>
      <c r="AJ858" s="18">
        <v>1.030388774741021E-2</v>
      </c>
      <c r="AK858" s="18">
        <v>1.467871643418134E-2</v>
      </c>
      <c r="AL858" s="18">
        <v>1.125324440960998E-2</v>
      </c>
      <c r="AM858" s="18">
        <v>7.5047521531928793E-3</v>
      </c>
      <c r="AN858" s="18">
        <v>9.5096155652876733E-3</v>
      </c>
      <c r="AO858" s="18">
        <v>6.2963745580219294E-3</v>
      </c>
      <c r="AP858" s="18">
        <v>2.0102500984228569E-2</v>
      </c>
      <c r="AQ858" s="18">
        <v>1.3483587476824399E-2</v>
      </c>
      <c r="AR858" s="18">
        <v>0</v>
      </c>
      <c r="AS858" s="18">
        <v>0</v>
      </c>
      <c r="AT858" s="18">
        <v>0</v>
      </c>
      <c r="AU858" s="18">
        <v>8.385105443055544E-3</v>
      </c>
      <c r="AV858" s="18">
        <v>2.685196369838333E-2</v>
      </c>
      <c r="AX858" s="18">
        <v>1.260424589707514E-2</v>
      </c>
      <c r="AY858" s="18">
        <v>1.7354782892258939E-2</v>
      </c>
      <c r="BA858" s="18">
        <v>1.3261397655085419E-2</v>
      </c>
      <c r="BB858" s="18">
        <v>1.3436096313735549E-2</v>
      </c>
      <c r="BD858" s="18">
        <v>1.5424993448447E-2</v>
      </c>
      <c r="BE858" s="18">
        <v>6.342695539421522E-3</v>
      </c>
      <c r="BF858" s="18">
        <v>1.665487039460313E-2</v>
      </c>
      <c r="BG858" s="18">
        <v>6.9317343904006807E-3</v>
      </c>
      <c r="BH858" s="18">
        <v>1.9922625921690619E-2</v>
      </c>
      <c r="BI858" s="18">
        <v>4.0623804533434983E-2</v>
      </c>
      <c r="BJ858" s="18">
        <v>2.674932167262447E-2</v>
      </c>
      <c r="BL858" s="18">
        <v>5.7453183926247948E-3</v>
      </c>
      <c r="BM858" s="18">
        <v>5.9539899225107516E-3</v>
      </c>
      <c r="BN858" s="18">
        <v>7.6338615048412699E-3</v>
      </c>
      <c r="BO858" s="18">
        <v>7.890629760146194E-3</v>
      </c>
      <c r="BP858" s="18">
        <v>4.9238264977104103E-3</v>
      </c>
      <c r="BQ858" s="18">
        <v>1.9753795774519571E-2</v>
      </c>
      <c r="BR858" s="18">
        <v>7.8712659427595796E-2</v>
      </c>
      <c r="BS858" s="18">
        <v>3.3927230182252618E-2</v>
      </c>
      <c r="BU858" s="18">
        <v>3.1898404493252491E-3</v>
      </c>
      <c r="BV858" s="18">
        <v>8.0832907512368071E-3</v>
      </c>
      <c r="BW858" s="18">
        <v>8.6372410144306393E-3</v>
      </c>
      <c r="BX858" s="18">
        <v>6.6421274510670468E-3</v>
      </c>
      <c r="BY858" s="18">
        <v>6.7835741846076674E-3</v>
      </c>
      <c r="BZ858" s="18">
        <v>1.882953847748943E-2</v>
      </c>
      <c r="CA858" s="18">
        <v>6.37555990352969E-2</v>
      </c>
      <c r="CB858" s="18">
        <v>3.7192537377325037E-2</v>
      </c>
      <c r="CC858" s="18">
        <v>7.8350230151426371E-3</v>
      </c>
    </row>
    <row r="860" spans="2:81" ht="101.5" x14ac:dyDescent="0.35">
      <c r="B860" s="14" t="s">
        <v>249</v>
      </c>
    </row>
    <row r="861" spans="2:81" x14ac:dyDescent="0.35">
      <c r="B861" s="15" t="s">
        <v>17</v>
      </c>
    </row>
    <row r="862" spans="2:81" x14ac:dyDescent="0.35">
      <c r="B862" s="11" t="s">
        <v>95</v>
      </c>
      <c r="C862" s="16">
        <v>1906</v>
      </c>
      <c r="D862" s="16">
        <v>245</v>
      </c>
      <c r="E862" s="16">
        <v>322</v>
      </c>
      <c r="F862" s="16">
        <v>330</v>
      </c>
      <c r="G862" s="16">
        <v>336</v>
      </c>
      <c r="H862" s="16">
        <v>276</v>
      </c>
      <c r="I862" s="16">
        <v>397</v>
      </c>
      <c r="K862" s="16">
        <v>942</v>
      </c>
      <c r="L862" s="16">
        <v>959</v>
      </c>
      <c r="N862" s="16">
        <v>158</v>
      </c>
      <c r="O862" s="16">
        <v>63</v>
      </c>
      <c r="P862" s="16">
        <v>96</v>
      </c>
      <c r="Q862" s="16">
        <v>78</v>
      </c>
      <c r="R862" s="16">
        <v>211</v>
      </c>
      <c r="S862" s="16">
        <v>156</v>
      </c>
      <c r="T862" s="16">
        <v>138</v>
      </c>
      <c r="U862" s="16">
        <v>178</v>
      </c>
      <c r="V862" s="16">
        <v>270</v>
      </c>
      <c r="W862" s="16">
        <v>232</v>
      </c>
      <c r="X862" s="16">
        <v>160</v>
      </c>
      <c r="Y862" s="16">
        <v>166</v>
      </c>
      <c r="AA862" s="16">
        <v>527</v>
      </c>
      <c r="AB862" s="16">
        <v>481</v>
      </c>
      <c r="AC862" s="16">
        <v>429</v>
      </c>
      <c r="AD862" s="16">
        <v>463</v>
      </c>
      <c r="AF862" s="16">
        <v>27</v>
      </c>
      <c r="AG862" s="16">
        <v>98</v>
      </c>
      <c r="AH862" s="16">
        <v>113</v>
      </c>
      <c r="AI862" s="16">
        <v>112</v>
      </c>
      <c r="AJ862" s="16">
        <v>174</v>
      </c>
      <c r="AK862" s="16">
        <v>207</v>
      </c>
      <c r="AL862" s="16">
        <v>170</v>
      </c>
      <c r="AM862" s="16">
        <v>133</v>
      </c>
      <c r="AN862" s="16">
        <v>100</v>
      </c>
      <c r="AO862" s="16">
        <v>131</v>
      </c>
      <c r="AP862" s="16">
        <v>193</v>
      </c>
      <c r="AQ862" s="16">
        <v>93</v>
      </c>
      <c r="AR862" s="16">
        <v>79</v>
      </c>
      <c r="AS862" s="16">
        <v>47</v>
      </c>
      <c r="AT862" s="16">
        <v>48</v>
      </c>
      <c r="AU862" s="16">
        <v>122</v>
      </c>
      <c r="AV862" s="16">
        <v>59</v>
      </c>
      <c r="AX862" s="16">
        <v>1557</v>
      </c>
      <c r="AY862" s="16">
        <v>338</v>
      </c>
      <c r="BA862" s="16">
        <v>1221</v>
      </c>
      <c r="BB862" s="16">
        <v>685</v>
      </c>
      <c r="BD862" s="16">
        <v>474</v>
      </c>
      <c r="BE862" s="16">
        <v>416</v>
      </c>
      <c r="BF862" s="16">
        <v>224</v>
      </c>
      <c r="BG862" s="16">
        <v>439</v>
      </c>
      <c r="BH862" s="16">
        <v>242</v>
      </c>
      <c r="BI862" s="16">
        <v>51</v>
      </c>
      <c r="BJ862" s="16">
        <v>60</v>
      </c>
      <c r="BL862" s="16">
        <v>334</v>
      </c>
      <c r="BM862" s="16">
        <v>619</v>
      </c>
      <c r="BN862" s="16">
        <v>136</v>
      </c>
      <c r="BO862" s="16">
        <v>105</v>
      </c>
      <c r="BP862" s="16">
        <v>257</v>
      </c>
      <c r="BQ862" s="16">
        <v>42</v>
      </c>
      <c r="BR862" s="16">
        <v>49</v>
      </c>
      <c r="BS862" s="16">
        <v>364</v>
      </c>
      <c r="BU862" s="16">
        <v>279</v>
      </c>
      <c r="BV862" s="16">
        <v>479</v>
      </c>
      <c r="BW862" s="16">
        <v>122</v>
      </c>
      <c r="BX862" s="16">
        <v>151</v>
      </c>
      <c r="BY862" s="16">
        <v>421</v>
      </c>
      <c r="BZ862" s="16">
        <v>64</v>
      </c>
      <c r="CA862" s="16">
        <v>123</v>
      </c>
      <c r="CB862" s="16">
        <v>156</v>
      </c>
      <c r="CC862" s="16">
        <v>111</v>
      </c>
    </row>
    <row r="863" spans="2:81" x14ac:dyDescent="0.35">
      <c r="B863" s="12" t="s">
        <v>96</v>
      </c>
      <c r="C863" s="16">
        <v>1910</v>
      </c>
      <c r="D863" s="16">
        <v>202</v>
      </c>
      <c r="E863" s="16">
        <v>325</v>
      </c>
      <c r="F863" s="16">
        <v>324</v>
      </c>
      <c r="G863" s="16">
        <v>294</v>
      </c>
      <c r="H863" s="16">
        <v>309</v>
      </c>
      <c r="I863" s="16">
        <v>457</v>
      </c>
      <c r="K863" s="16">
        <v>921</v>
      </c>
      <c r="L863" s="16">
        <v>983</v>
      </c>
      <c r="N863" s="16">
        <v>157</v>
      </c>
      <c r="O863" s="16">
        <v>52</v>
      </c>
      <c r="P863" s="16">
        <v>89</v>
      </c>
      <c r="Q863" s="16">
        <v>77</v>
      </c>
      <c r="R863" s="16">
        <v>212</v>
      </c>
      <c r="S863" s="16">
        <v>155</v>
      </c>
      <c r="T863" s="16">
        <v>140</v>
      </c>
      <c r="U863" s="16">
        <v>167</v>
      </c>
      <c r="V863" s="16">
        <v>248</v>
      </c>
      <c r="W863" s="16">
        <v>264</v>
      </c>
      <c r="X863" s="16">
        <v>165</v>
      </c>
      <c r="Y863" s="16">
        <v>180</v>
      </c>
      <c r="AA863" s="16">
        <v>514</v>
      </c>
      <c r="AB863" s="16">
        <v>496</v>
      </c>
      <c r="AC863" s="16">
        <v>419</v>
      </c>
      <c r="AD863" s="16">
        <v>477</v>
      </c>
      <c r="AF863" s="16">
        <v>25</v>
      </c>
      <c r="AG863" s="16">
        <v>96</v>
      </c>
      <c r="AH863" s="16">
        <v>115</v>
      </c>
      <c r="AI863" s="16">
        <v>117</v>
      </c>
      <c r="AJ863" s="16">
        <v>175</v>
      </c>
      <c r="AK863" s="16">
        <v>213</v>
      </c>
      <c r="AL863" s="16">
        <v>169</v>
      </c>
      <c r="AM863" s="16">
        <v>134</v>
      </c>
      <c r="AN863" s="16">
        <v>99</v>
      </c>
      <c r="AO863" s="16">
        <v>131</v>
      </c>
      <c r="AP863" s="16">
        <v>193</v>
      </c>
      <c r="AQ863" s="16">
        <v>94</v>
      </c>
      <c r="AR863" s="16">
        <v>79</v>
      </c>
      <c r="AS863" s="16">
        <v>46</v>
      </c>
      <c r="AT863" s="16">
        <v>46</v>
      </c>
      <c r="AU863" s="16">
        <v>118</v>
      </c>
      <c r="AV863" s="16">
        <v>59</v>
      </c>
      <c r="AX863" s="16">
        <v>1583</v>
      </c>
      <c r="AY863" s="16">
        <v>316</v>
      </c>
      <c r="BA863" s="16">
        <v>1241</v>
      </c>
      <c r="BB863" s="16">
        <v>669</v>
      </c>
      <c r="BD863" s="16">
        <v>490</v>
      </c>
      <c r="BE863" s="16">
        <v>410</v>
      </c>
      <c r="BF863" s="16">
        <v>226</v>
      </c>
      <c r="BG863" s="16">
        <v>430</v>
      </c>
      <c r="BH863" s="16">
        <v>237</v>
      </c>
      <c r="BI863" s="16">
        <v>51</v>
      </c>
      <c r="BJ863" s="16">
        <v>65</v>
      </c>
      <c r="BL863" s="16">
        <v>349</v>
      </c>
      <c r="BM863" s="16">
        <v>614</v>
      </c>
      <c r="BN863" s="16">
        <v>143</v>
      </c>
      <c r="BO863" s="16">
        <v>101</v>
      </c>
      <c r="BP863" s="16">
        <v>257</v>
      </c>
      <c r="BQ863" s="16">
        <v>42</v>
      </c>
      <c r="BR863" s="16">
        <v>47</v>
      </c>
      <c r="BS863" s="16">
        <v>356</v>
      </c>
      <c r="BU863" s="16">
        <v>288</v>
      </c>
      <c r="BV863" s="16">
        <v>472</v>
      </c>
      <c r="BW863" s="16">
        <v>126</v>
      </c>
      <c r="BX863" s="16">
        <v>142</v>
      </c>
      <c r="BY863" s="16">
        <v>432</v>
      </c>
      <c r="BZ863" s="16">
        <v>64</v>
      </c>
      <c r="CA863" s="16">
        <v>123</v>
      </c>
      <c r="CB863" s="16">
        <v>159</v>
      </c>
      <c r="CC863" s="16">
        <v>106</v>
      </c>
    </row>
    <row r="864" spans="2:81" x14ac:dyDescent="0.35">
      <c r="B864" s="17" t="s">
        <v>238</v>
      </c>
      <c r="C864" s="18">
        <v>0.50083532446704004</v>
      </c>
      <c r="D864" s="18">
        <v>0.39210255356565932</v>
      </c>
      <c r="E864" s="18">
        <v>0.44446397168950458</v>
      </c>
      <c r="F864" s="18">
        <v>0.47854621810886788</v>
      </c>
      <c r="G864" s="18">
        <v>0.49332770438540591</v>
      </c>
      <c r="H864" s="18">
        <v>0.52859572028072233</v>
      </c>
      <c r="I864" s="18">
        <v>0.590849812463354</v>
      </c>
      <c r="K864" s="18">
        <v>0.48404353224607471</v>
      </c>
      <c r="L864" s="18">
        <v>0.51699584301965051</v>
      </c>
      <c r="N864" s="18">
        <v>0.54785517637466008</v>
      </c>
      <c r="O864" s="18">
        <v>0.6052356384405172</v>
      </c>
      <c r="P864" s="18">
        <v>0.46352971875438692</v>
      </c>
      <c r="Q864" s="18">
        <v>0.5554750132229519</v>
      </c>
      <c r="R864" s="18">
        <v>0.50470174723036121</v>
      </c>
      <c r="S864" s="18">
        <v>0.46293208643113681</v>
      </c>
      <c r="T864" s="18">
        <v>0.52425414099576251</v>
      </c>
      <c r="U864" s="18">
        <v>0.41749920758888931</v>
      </c>
      <c r="V864" s="18">
        <v>0.44122248255360969</v>
      </c>
      <c r="W864" s="18">
        <v>0.51297157293674311</v>
      </c>
      <c r="X864" s="18">
        <v>0.51525493162974945</v>
      </c>
      <c r="Y864" s="18">
        <v>0.5630388745792515</v>
      </c>
      <c r="AA864" s="18">
        <v>0.55933415119112895</v>
      </c>
      <c r="AB864" s="18">
        <v>0.51888806258131093</v>
      </c>
      <c r="AC864" s="18">
        <v>0.45677714467802277</v>
      </c>
      <c r="AD864" s="18">
        <v>0.4589536481066529</v>
      </c>
      <c r="AF864" s="18">
        <v>0.2562795322512913</v>
      </c>
      <c r="AG864" s="18">
        <v>0.47115570610679541</v>
      </c>
      <c r="AH864" s="18">
        <v>0.551242957517593</v>
      </c>
      <c r="AI864" s="18">
        <v>0.45629281396795579</v>
      </c>
      <c r="AJ864" s="18">
        <v>0.47999153680054651</v>
      </c>
      <c r="AK864" s="18">
        <v>0.45007593937602758</v>
      </c>
      <c r="AL864" s="18">
        <v>0.45805564190179382</v>
      </c>
      <c r="AM864" s="18">
        <v>0.51716438979739865</v>
      </c>
      <c r="AN864" s="18">
        <v>0.42185421071543278</v>
      </c>
      <c r="AO864" s="18">
        <v>0.56655629629849091</v>
      </c>
      <c r="AP864" s="18">
        <v>0.55301958216256031</v>
      </c>
      <c r="AQ864" s="18">
        <v>0.51495448461660931</v>
      </c>
      <c r="AR864" s="18">
        <v>0.51746961089978116</v>
      </c>
      <c r="AS864" s="18">
        <v>0.59993823891787523</v>
      </c>
      <c r="AT864" s="18">
        <v>0.63372517189566846</v>
      </c>
      <c r="AU864" s="18">
        <v>0.62963518912211758</v>
      </c>
      <c r="AV864" s="18">
        <v>0.30665670794070121</v>
      </c>
      <c r="AX864" s="18">
        <v>0.51362473868711223</v>
      </c>
      <c r="AY864" s="18">
        <v>0.44484029337719172</v>
      </c>
      <c r="BA864" s="18">
        <v>0.52392617860199764</v>
      </c>
      <c r="BB864" s="18">
        <v>0.45799400392659462</v>
      </c>
      <c r="BD864" s="18">
        <v>0.50152412569006499</v>
      </c>
      <c r="BE864" s="18">
        <v>0.51541359338299508</v>
      </c>
      <c r="BF864" s="18">
        <v>0.46989720007255809</v>
      </c>
      <c r="BG864" s="18">
        <v>0.508387119886473</v>
      </c>
      <c r="BH864" s="18">
        <v>0.52656236391996791</v>
      </c>
      <c r="BI864" s="18">
        <v>0.50769989052526232</v>
      </c>
      <c r="BJ864" s="18">
        <v>0.3610279469004074</v>
      </c>
      <c r="BL864" s="18">
        <v>0.55056767639985815</v>
      </c>
      <c r="BM864" s="18">
        <v>0.50041613413607877</v>
      </c>
      <c r="BN864" s="18">
        <v>0.51250238651953262</v>
      </c>
      <c r="BO864" s="18">
        <v>0.38109562379401379</v>
      </c>
      <c r="BP864" s="18">
        <v>0.5013214036643161</v>
      </c>
      <c r="BQ864" s="18">
        <v>0.44078280522048191</v>
      </c>
      <c r="BR864" s="18">
        <v>0.25408913010698969</v>
      </c>
      <c r="BS864" s="18">
        <v>0.52173191567354449</v>
      </c>
      <c r="BU864" s="18">
        <v>0.57030237399502937</v>
      </c>
      <c r="BV864" s="18">
        <v>0.52001195476421425</v>
      </c>
      <c r="BW864" s="18">
        <v>0.5221488856851747</v>
      </c>
      <c r="BX864" s="18">
        <v>0.43223740196481653</v>
      </c>
      <c r="BY864" s="18">
        <v>0.5412103708970547</v>
      </c>
      <c r="BZ864" s="18">
        <v>0.3829244912545845</v>
      </c>
      <c r="CA864" s="18">
        <v>0.42303417468377491</v>
      </c>
      <c r="CB864" s="18">
        <v>0.37344941701736079</v>
      </c>
      <c r="CC864" s="18">
        <v>0.48049375367115621</v>
      </c>
    </row>
    <row r="865" spans="2:81" x14ac:dyDescent="0.35">
      <c r="B865" s="17" t="s">
        <v>239</v>
      </c>
      <c r="C865" s="18">
        <v>0.3367877674485632</v>
      </c>
      <c r="D865" s="18">
        <v>0.31835898067887042</v>
      </c>
      <c r="E865" s="18">
        <v>0.34636797143900411</v>
      </c>
      <c r="F865" s="18">
        <v>0.29587107231486193</v>
      </c>
      <c r="G865" s="18">
        <v>0.34364719605344979</v>
      </c>
      <c r="H865" s="18">
        <v>0.37013891617585343</v>
      </c>
      <c r="I865" s="18">
        <v>0.34017397835840252</v>
      </c>
      <c r="K865" s="18">
        <v>0.33284498372405341</v>
      </c>
      <c r="L865" s="18">
        <v>0.3412008666739888</v>
      </c>
      <c r="N865" s="18">
        <v>0.34193470884050498</v>
      </c>
      <c r="O865" s="18">
        <v>0.26931111576864192</v>
      </c>
      <c r="P865" s="18">
        <v>0.29826372160286202</v>
      </c>
      <c r="Q865" s="18">
        <v>0.25627124039554089</v>
      </c>
      <c r="R865" s="18">
        <v>0.37617092742346131</v>
      </c>
      <c r="S865" s="18">
        <v>0.35839465698414191</v>
      </c>
      <c r="T865" s="18">
        <v>0.33772679930724109</v>
      </c>
      <c r="U865" s="18">
        <v>0.35942560311422878</v>
      </c>
      <c r="V865" s="18">
        <v>0.35843830168751289</v>
      </c>
      <c r="W865" s="18">
        <v>0.35476916143380471</v>
      </c>
      <c r="X865" s="18">
        <v>0.32531000400650678</v>
      </c>
      <c r="Y865" s="18">
        <v>0.27287779498227699</v>
      </c>
      <c r="AA865" s="18">
        <v>0.31880576180922238</v>
      </c>
      <c r="AB865" s="18">
        <v>0.34926500775623259</v>
      </c>
      <c r="AC865" s="18">
        <v>0.37289897218932688</v>
      </c>
      <c r="AD865" s="18">
        <v>0.30901614657846499</v>
      </c>
      <c r="AF865" s="18">
        <v>0.1535677546893775</v>
      </c>
      <c r="AG865" s="18">
        <v>0.30425992592408291</v>
      </c>
      <c r="AH865" s="18">
        <v>0.31827224273149091</v>
      </c>
      <c r="AI865" s="18">
        <v>0.37940765989851771</v>
      </c>
      <c r="AJ865" s="18">
        <v>0.28521984127477129</v>
      </c>
      <c r="AK865" s="18">
        <v>0.37936461659974258</v>
      </c>
      <c r="AL865" s="18">
        <v>0.35551215945281039</v>
      </c>
      <c r="AM865" s="18">
        <v>0.32617419597127739</v>
      </c>
      <c r="AN865" s="18">
        <v>0.40824034694227068</v>
      </c>
      <c r="AO865" s="18">
        <v>0.31294754500660282</v>
      </c>
      <c r="AP865" s="18">
        <v>0.32983796868489151</v>
      </c>
      <c r="AQ865" s="18">
        <v>0.37080159139857988</v>
      </c>
      <c r="AR865" s="18">
        <v>0.41379499837587652</v>
      </c>
      <c r="AS865" s="18">
        <v>0.2675992194746552</v>
      </c>
      <c r="AT865" s="18">
        <v>0.27151527530506347</v>
      </c>
      <c r="AU865" s="18">
        <v>0.25770385871280838</v>
      </c>
      <c r="AV865" s="18">
        <v>0.44862678227992953</v>
      </c>
      <c r="AX865" s="18">
        <v>0.34517908751227272</v>
      </c>
      <c r="AY865" s="18">
        <v>0.28798051956453358</v>
      </c>
      <c r="BA865" s="18">
        <v>0.3398179014679244</v>
      </c>
      <c r="BB865" s="18">
        <v>0.33116584709666802</v>
      </c>
      <c r="BD865" s="18">
        <v>0.33987124029948929</v>
      </c>
      <c r="BE865" s="18">
        <v>0.33897991236028258</v>
      </c>
      <c r="BF865" s="18">
        <v>0.34245410200138687</v>
      </c>
      <c r="BG865" s="18">
        <v>0.34219655496188089</v>
      </c>
      <c r="BH865" s="18">
        <v>0.32234532253535442</v>
      </c>
      <c r="BI865" s="18">
        <v>0.34219621336750961</v>
      </c>
      <c r="BJ865" s="18">
        <v>0.29242062280800679</v>
      </c>
      <c r="BL865" s="18">
        <v>0.33156619140032167</v>
      </c>
      <c r="BM865" s="18">
        <v>0.36460914353478141</v>
      </c>
      <c r="BN865" s="18">
        <v>0.33421079102785378</v>
      </c>
      <c r="BO865" s="18">
        <v>0.40228232632913868</v>
      </c>
      <c r="BP865" s="18">
        <v>0.3269013593729152</v>
      </c>
      <c r="BQ865" s="18">
        <v>0.42184490803503832</v>
      </c>
      <c r="BR865" s="18">
        <v>0.33774422105040219</v>
      </c>
      <c r="BS865" s="18">
        <v>0.27328085584297201</v>
      </c>
      <c r="BU865" s="18">
        <v>0.32887237059773777</v>
      </c>
      <c r="BV865" s="18">
        <v>0.34138461968057587</v>
      </c>
      <c r="BW865" s="18">
        <v>0.35909070164620899</v>
      </c>
      <c r="BX865" s="18">
        <v>0.35875121951390909</v>
      </c>
      <c r="BY865" s="18">
        <v>0.32471011045939141</v>
      </c>
      <c r="BZ865" s="18">
        <v>0.3198730181365097</v>
      </c>
      <c r="CA865" s="18">
        <v>0.29328806036879279</v>
      </c>
      <c r="CB865" s="18">
        <v>0.42051627795036117</v>
      </c>
      <c r="CC865" s="18">
        <v>0.2659171847582158</v>
      </c>
    </row>
    <row r="866" spans="2:81" x14ac:dyDescent="0.35">
      <c r="B866" s="17" t="s">
        <v>240</v>
      </c>
      <c r="C866" s="18">
        <v>0.1131837310443319</v>
      </c>
      <c r="D866" s="18">
        <v>0.16055873248128599</v>
      </c>
      <c r="E866" s="18">
        <v>0.1602069649232489</v>
      </c>
      <c r="F866" s="18">
        <v>0.14377889659699089</v>
      </c>
      <c r="G866" s="18">
        <v>0.111632375462482</v>
      </c>
      <c r="H866" s="18">
        <v>8.6283314549635157E-2</v>
      </c>
      <c r="I866" s="18">
        <v>5.6297949788647147E-2</v>
      </c>
      <c r="K866" s="18">
        <v>0.1245368683296223</v>
      </c>
      <c r="L866" s="18">
        <v>0.10204954190247439</v>
      </c>
      <c r="N866" s="18">
        <v>9.8530124550261472E-2</v>
      </c>
      <c r="O866" s="18">
        <v>9.2530592867700281E-2</v>
      </c>
      <c r="P866" s="18">
        <v>0.1695107815653627</v>
      </c>
      <c r="Q866" s="18">
        <v>0.1234894996953621</v>
      </c>
      <c r="R866" s="18">
        <v>8.8280462385229824E-2</v>
      </c>
      <c r="S866" s="18">
        <v>0.14740213867325971</v>
      </c>
      <c r="T866" s="18">
        <v>5.5923509282757328E-2</v>
      </c>
      <c r="U866" s="18">
        <v>0.13941316249113661</v>
      </c>
      <c r="V866" s="18">
        <v>0.12997929131773081</v>
      </c>
      <c r="W866" s="18">
        <v>0.10394304850023479</v>
      </c>
      <c r="X866" s="18">
        <v>0.1063755470660232</v>
      </c>
      <c r="Y866" s="18">
        <v>0.1163907184561344</v>
      </c>
      <c r="AA866" s="18">
        <v>9.5621325956445485E-2</v>
      </c>
      <c r="AB866" s="18">
        <v>0.1005458224909077</v>
      </c>
      <c r="AC866" s="18">
        <v>0.1243368439803935</v>
      </c>
      <c r="AD866" s="18">
        <v>0.13630892016738211</v>
      </c>
      <c r="AF866" s="18">
        <v>0.34289131343311602</v>
      </c>
      <c r="AG866" s="18">
        <v>0.1526074997049762</v>
      </c>
      <c r="AH866" s="18">
        <v>7.9849911092118822E-2</v>
      </c>
      <c r="AI866" s="18">
        <v>9.963871461938878E-2</v>
      </c>
      <c r="AJ866" s="18">
        <v>0.137284438562192</v>
      </c>
      <c r="AK866" s="18">
        <v>0.1212472873221233</v>
      </c>
      <c r="AL866" s="18">
        <v>0.13969883871065969</v>
      </c>
      <c r="AM866" s="18">
        <v>0.1143576609564378</v>
      </c>
      <c r="AN866" s="18">
        <v>0.12360689380034549</v>
      </c>
      <c r="AO866" s="18">
        <v>0.1086731603849959</v>
      </c>
      <c r="AP866" s="18">
        <v>8.7796981969718954E-2</v>
      </c>
      <c r="AQ866" s="18">
        <v>9.1826230674331821E-2</v>
      </c>
      <c r="AR866" s="18">
        <v>4.523289775394039E-2</v>
      </c>
      <c r="AS866" s="18">
        <v>0.1075607911351832</v>
      </c>
      <c r="AT866" s="18">
        <v>5.8085623315143872E-2</v>
      </c>
      <c r="AU866" s="18">
        <v>8.3961499688430197E-2</v>
      </c>
      <c r="AV866" s="18">
        <v>0.17110646249915001</v>
      </c>
      <c r="AX866" s="18">
        <v>0.1022953321341963</v>
      </c>
      <c r="AY866" s="18">
        <v>0.1682225190787387</v>
      </c>
      <c r="BA866" s="18">
        <v>9.2713395445859714E-2</v>
      </c>
      <c r="BB866" s="18">
        <v>0.1511631060739016</v>
      </c>
      <c r="BD866" s="18">
        <v>0.10971631262232601</v>
      </c>
      <c r="BE866" s="18">
        <v>0.100628076071292</v>
      </c>
      <c r="BF866" s="18">
        <v>0.13199963288126379</v>
      </c>
      <c r="BG866" s="18">
        <v>0.1147353483909896</v>
      </c>
      <c r="BH866" s="18">
        <v>8.8378940751275725E-2</v>
      </c>
      <c r="BI866" s="18">
        <v>7.7306205889339147E-2</v>
      </c>
      <c r="BJ866" s="18">
        <v>0.26256248485794992</v>
      </c>
      <c r="BL866" s="18">
        <v>8.0881934804756112E-2</v>
      </c>
      <c r="BM866" s="18">
        <v>0.10066958841051039</v>
      </c>
      <c r="BN866" s="18">
        <v>0.107698617816918</v>
      </c>
      <c r="BO866" s="18">
        <v>0.11019887170000681</v>
      </c>
      <c r="BP866" s="18">
        <v>0.1213019507778445</v>
      </c>
      <c r="BQ866" s="18">
        <v>0.1128090540214597</v>
      </c>
      <c r="BR866" s="18">
        <v>0.27015796943435239</v>
      </c>
      <c r="BS866" s="18">
        <v>0.14280584122372489</v>
      </c>
      <c r="BU866" s="18">
        <v>7.0221687874042898E-2</v>
      </c>
      <c r="BV866" s="18">
        <v>0.1010095299457418</v>
      </c>
      <c r="BW866" s="18">
        <v>0.1101231716541856</v>
      </c>
      <c r="BX866" s="18">
        <v>0.12041674514762191</v>
      </c>
      <c r="BY866" s="18">
        <v>9.6433794710921603E-2</v>
      </c>
      <c r="BZ866" s="18">
        <v>0.1845971171881611</v>
      </c>
      <c r="CA866" s="18">
        <v>0.1962520923943972</v>
      </c>
      <c r="CB866" s="18">
        <v>0.15087062309524721</v>
      </c>
      <c r="CC866" s="18">
        <v>0.15080075224645489</v>
      </c>
    </row>
    <row r="867" spans="2:81" x14ac:dyDescent="0.35">
      <c r="B867" s="17" t="s">
        <v>241</v>
      </c>
      <c r="C867" s="18">
        <v>2.4451071352461811E-2</v>
      </c>
      <c r="D867" s="18">
        <v>5.7218058177567269E-2</v>
      </c>
      <c r="E867" s="18">
        <v>3.07213810717838E-2</v>
      </c>
      <c r="F867" s="18">
        <v>5.1350954255727749E-2</v>
      </c>
      <c r="G867" s="18">
        <v>2.1118725532905318E-2</v>
      </c>
      <c r="H867" s="18">
        <v>3.8123764667841531E-3</v>
      </c>
      <c r="I867" s="18">
        <v>2.530796299910547E-3</v>
      </c>
      <c r="K867" s="18">
        <v>3.4879157255340867E-2</v>
      </c>
      <c r="L867" s="18">
        <v>1.4800838389066239E-2</v>
      </c>
      <c r="N867" s="18">
        <v>1.167999023457339E-2</v>
      </c>
      <c r="O867" s="18">
        <v>1.7609996563924351E-2</v>
      </c>
      <c r="P867" s="18">
        <v>6.86957780773884E-2</v>
      </c>
      <c r="Q867" s="18">
        <v>1.088769216333791E-2</v>
      </c>
      <c r="R867" s="18">
        <v>1.309142062748276E-2</v>
      </c>
      <c r="S867" s="18">
        <v>1.8981453954017308E-2</v>
      </c>
      <c r="T867" s="18">
        <v>2.7597948234807788E-2</v>
      </c>
      <c r="U867" s="18">
        <v>2.097832605007522E-2</v>
      </c>
      <c r="V867" s="18">
        <v>4.3201807505589683E-2</v>
      </c>
      <c r="W867" s="18">
        <v>1.236916949085011E-2</v>
      </c>
      <c r="X867" s="18">
        <v>2.9013572922044178E-2</v>
      </c>
      <c r="Y867" s="18">
        <v>2.8059049357591129E-2</v>
      </c>
      <c r="AA867" s="18">
        <v>1.371506770012901E-2</v>
      </c>
      <c r="AB867" s="18">
        <v>1.4561886087757259E-2</v>
      </c>
      <c r="AC867" s="18">
        <v>3.0261033519611812E-2</v>
      </c>
      <c r="AD867" s="18">
        <v>4.1384388378865079E-2</v>
      </c>
      <c r="AF867" s="18">
        <v>0.1049921639501654</v>
      </c>
      <c r="AG867" s="18">
        <v>1.944105097522424E-2</v>
      </c>
      <c r="AH867" s="18">
        <v>1.002365768566414E-2</v>
      </c>
      <c r="AI867" s="18">
        <v>4.2030736252789622E-2</v>
      </c>
      <c r="AJ867" s="18">
        <v>7.4858847016880045E-2</v>
      </c>
      <c r="AK867" s="18">
        <v>2.105316918942042E-2</v>
      </c>
      <c r="AL867" s="18">
        <v>2.921071635018142E-2</v>
      </c>
      <c r="AM867" s="18">
        <v>1.4598372567233189E-2</v>
      </c>
      <c r="AN867" s="18">
        <v>2.6789779241786479E-2</v>
      </c>
      <c r="AO867" s="18">
        <v>0</v>
      </c>
      <c r="AP867" s="18">
        <v>9.190704220486302E-3</v>
      </c>
      <c r="AQ867" s="18">
        <v>8.9341058336544956E-3</v>
      </c>
      <c r="AR867" s="18">
        <v>2.350249297040188E-2</v>
      </c>
      <c r="AS867" s="18">
        <v>2.4901750472286401E-2</v>
      </c>
      <c r="AT867" s="18">
        <v>1.6828919642736421E-2</v>
      </c>
      <c r="AU867" s="18">
        <v>6.7681069534877682E-3</v>
      </c>
      <c r="AV867" s="18">
        <v>3.088521870834627E-2</v>
      </c>
      <c r="AX867" s="18">
        <v>1.880379225959573E-2</v>
      </c>
      <c r="AY867" s="18">
        <v>5.0166092912974081E-2</v>
      </c>
      <c r="BA867" s="18">
        <v>2.2515109615999729E-2</v>
      </c>
      <c r="BB867" s="18">
        <v>2.8042933170178079E-2</v>
      </c>
      <c r="BD867" s="18">
        <v>1.688218807060176E-2</v>
      </c>
      <c r="BE867" s="18">
        <v>2.9672667103879599E-2</v>
      </c>
      <c r="BF867" s="18">
        <v>3.3962407701079347E-2</v>
      </c>
      <c r="BG867" s="18">
        <v>1.723348294706218E-2</v>
      </c>
      <c r="BH867" s="18">
        <v>3.59266611966415E-2</v>
      </c>
      <c r="BI867" s="18">
        <v>1.823261361827096E-2</v>
      </c>
      <c r="BJ867" s="18">
        <v>2.628718324153767E-2</v>
      </c>
      <c r="BL867" s="18">
        <v>2.196224796563713E-2</v>
      </c>
      <c r="BM867" s="18">
        <v>2.335452386968552E-2</v>
      </c>
      <c r="BN867" s="18">
        <v>2.6064307004217011E-2</v>
      </c>
      <c r="BO867" s="18">
        <v>7.2946536813295104E-2</v>
      </c>
      <c r="BP867" s="18">
        <v>2.3536010388800901E-2</v>
      </c>
      <c r="BQ867" s="18">
        <v>2.456323272302036E-2</v>
      </c>
      <c r="BR867" s="18">
        <v>0</v>
      </c>
      <c r="BS867" s="18">
        <v>1.8249001799154011E-2</v>
      </c>
      <c r="BU867" s="18">
        <v>2.0555799921051131E-2</v>
      </c>
      <c r="BV867" s="18">
        <v>2.3057500710916279E-2</v>
      </c>
      <c r="BW867" s="18">
        <v>0</v>
      </c>
      <c r="BX867" s="18">
        <v>5.287154548196496E-2</v>
      </c>
      <c r="BY867" s="18">
        <v>1.8645955330321349E-2</v>
      </c>
      <c r="BZ867" s="18">
        <v>6.3305057832216349E-2</v>
      </c>
      <c r="CA867" s="18">
        <v>7.7729616527968332E-3</v>
      </c>
      <c r="CB867" s="18">
        <v>6.3565136682509757E-3</v>
      </c>
      <c r="CC867" s="18">
        <v>7.9248916170974459E-2</v>
      </c>
    </row>
    <row r="868" spans="2:81" x14ac:dyDescent="0.35">
      <c r="B868" s="17" t="s">
        <v>242</v>
      </c>
      <c r="C868" s="18">
        <v>7.0239291992797133E-3</v>
      </c>
      <c r="D868" s="18">
        <v>3.6206857398868218E-2</v>
      </c>
      <c r="E868" s="18">
        <v>1.2548933477378871E-2</v>
      </c>
      <c r="F868" s="18">
        <v>3.0623526700026141E-3</v>
      </c>
      <c r="G868" s="18">
        <v>0</v>
      </c>
      <c r="H868" s="18">
        <v>0</v>
      </c>
      <c r="I868" s="18">
        <v>2.273001839115274E-3</v>
      </c>
      <c r="K868" s="18">
        <v>9.3055097131976485E-3</v>
      </c>
      <c r="L868" s="18">
        <v>4.920809345475001E-3</v>
      </c>
      <c r="N868" s="18">
        <v>0</v>
      </c>
      <c r="O868" s="18">
        <v>1.531265635921642E-2</v>
      </c>
      <c r="P868" s="18">
        <v>0</v>
      </c>
      <c r="Q868" s="18">
        <v>9.5577159912269248E-3</v>
      </c>
      <c r="R868" s="18">
        <v>3.551681990262236E-3</v>
      </c>
      <c r="S868" s="18">
        <v>0</v>
      </c>
      <c r="T868" s="18">
        <v>1.504074580199586E-2</v>
      </c>
      <c r="U868" s="18">
        <v>2.1205812106386879E-2</v>
      </c>
      <c r="V868" s="18">
        <v>1.0225879569571911E-2</v>
      </c>
      <c r="W868" s="18">
        <v>3.487611211988212E-3</v>
      </c>
      <c r="X868" s="18">
        <v>6.2785802224122273E-3</v>
      </c>
      <c r="Y868" s="18">
        <v>5.3481404066908324E-3</v>
      </c>
      <c r="AA868" s="18">
        <v>1.92939255851643E-3</v>
      </c>
      <c r="AB868" s="18">
        <v>1.9445382926830479E-3</v>
      </c>
      <c r="AC868" s="18">
        <v>1.120672916989233E-2</v>
      </c>
      <c r="AD868" s="18">
        <v>1.417428632121789E-2</v>
      </c>
      <c r="AF868" s="18">
        <v>2.8450215516098089E-2</v>
      </c>
      <c r="AG868" s="18">
        <v>0</v>
      </c>
      <c r="AH868" s="18">
        <v>1.7376973292349732E-2</v>
      </c>
      <c r="AI868" s="18">
        <v>0</v>
      </c>
      <c r="AJ868" s="18">
        <v>4.127791180797368E-3</v>
      </c>
      <c r="AK868" s="18">
        <v>1.35802710785048E-2</v>
      </c>
      <c r="AL868" s="18">
        <v>5.6083194124468428E-3</v>
      </c>
      <c r="AM868" s="18">
        <v>2.020062855446025E-2</v>
      </c>
      <c r="AN868" s="18">
        <v>9.9991537348767378E-3</v>
      </c>
      <c r="AO868" s="18">
        <v>1.1822998309910539E-2</v>
      </c>
      <c r="AP868" s="18">
        <v>0</v>
      </c>
      <c r="AQ868" s="18">
        <v>0</v>
      </c>
      <c r="AR868" s="18">
        <v>0</v>
      </c>
      <c r="AS868" s="18">
        <v>0</v>
      </c>
      <c r="AT868" s="18">
        <v>0</v>
      </c>
      <c r="AU868" s="18">
        <v>7.4606897282376407E-3</v>
      </c>
      <c r="AV868" s="18">
        <v>0</v>
      </c>
      <c r="AX868" s="18">
        <v>3.9146479291220001E-3</v>
      </c>
      <c r="AY868" s="18">
        <v>2.280676347245968E-2</v>
      </c>
      <c r="BA868" s="18">
        <v>4.3960362696971534E-3</v>
      </c>
      <c r="BB868" s="18">
        <v>1.189955669595932E-2</v>
      </c>
      <c r="BD868" s="18">
        <v>7.6436435708105554E-3</v>
      </c>
      <c r="BE868" s="18">
        <v>3.5964958561073E-3</v>
      </c>
      <c r="BF868" s="18">
        <v>8.8361938451754669E-3</v>
      </c>
      <c r="BG868" s="18">
        <v>8.7229826440231514E-3</v>
      </c>
      <c r="BH868" s="18">
        <v>7.2845552146758976E-3</v>
      </c>
      <c r="BI868" s="18">
        <v>1.3941272066183031E-2</v>
      </c>
      <c r="BJ868" s="18">
        <v>0</v>
      </c>
      <c r="BL868" s="18">
        <v>5.6921685154543086E-3</v>
      </c>
      <c r="BM868" s="18">
        <v>3.1975250524744381E-3</v>
      </c>
      <c r="BN868" s="18">
        <v>1.189003612663711E-2</v>
      </c>
      <c r="BO868" s="18">
        <v>1.850327829787796E-2</v>
      </c>
      <c r="BP868" s="18">
        <v>1.538084651154575E-2</v>
      </c>
      <c r="BQ868" s="18">
        <v>0</v>
      </c>
      <c r="BR868" s="18">
        <v>0</v>
      </c>
      <c r="BS868" s="18">
        <v>5.4287025300613382E-3</v>
      </c>
      <c r="BU868" s="18">
        <v>2.505824773766002E-3</v>
      </c>
      <c r="BV868" s="18">
        <v>2.2073275704335271E-3</v>
      </c>
      <c r="BW868" s="18">
        <v>0</v>
      </c>
      <c r="BX868" s="18">
        <v>1.860155374172728E-2</v>
      </c>
      <c r="BY868" s="18">
        <v>8.2588610247258058E-3</v>
      </c>
      <c r="BZ868" s="18">
        <v>3.0470777111038919E-2</v>
      </c>
      <c r="CA868" s="18">
        <v>1.5603337315689631E-2</v>
      </c>
      <c r="CB868" s="18">
        <v>0</v>
      </c>
      <c r="CC868" s="18">
        <v>1.507977140789481E-2</v>
      </c>
    </row>
    <row r="869" spans="2:81" x14ac:dyDescent="0.35">
      <c r="B869" s="17" t="s">
        <v>151</v>
      </c>
      <c r="C869" s="18">
        <v>1.7718176488323269E-2</v>
      </c>
      <c r="D869" s="18">
        <v>3.555481769774882E-2</v>
      </c>
      <c r="E869" s="18">
        <v>5.6907773990798457E-3</v>
      </c>
      <c r="F869" s="18">
        <v>2.73905060535489E-2</v>
      </c>
      <c r="G869" s="18">
        <v>3.0273998565757031E-2</v>
      </c>
      <c r="H869" s="18">
        <v>1.1169672527004831E-2</v>
      </c>
      <c r="I869" s="18">
        <v>7.8744612505706052E-3</v>
      </c>
      <c r="K869" s="18">
        <v>1.438994873171112E-2</v>
      </c>
      <c r="L869" s="18">
        <v>2.003210066934492E-2</v>
      </c>
      <c r="N869" s="18">
        <v>0</v>
      </c>
      <c r="O869" s="18">
        <v>0</v>
      </c>
      <c r="P869" s="18">
        <v>0</v>
      </c>
      <c r="Q869" s="18">
        <v>4.4318838531580577E-2</v>
      </c>
      <c r="R869" s="18">
        <v>1.420376034320271E-2</v>
      </c>
      <c r="S869" s="18">
        <v>1.228966395744437E-2</v>
      </c>
      <c r="T869" s="18">
        <v>3.9456856377435477E-2</v>
      </c>
      <c r="U869" s="18">
        <v>4.147788864928309E-2</v>
      </c>
      <c r="V869" s="18">
        <v>1.693223736598503E-2</v>
      </c>
      <c r="W869" s="18">
        <v>1.245943642637908E-2</v>
      </c>
      <c r="X869" s="18">
        <v>1.7767364153263999E-2</v>
      </c>
      <c r="Y869" s="18">
        <v>1.428542221805516E-2</v>
      </c>
      <c r="AA869" s="18">
        <v>1.059430078455771E-2</v>
      </c>
      <c r="AB869" s="18">
        <v>1.479468279110833E-2</v>
      </c>
      <c r="AC869" s="18">
        <v>4.5192764627526661E-3</v>
      </c>
      <c r="AD869" s="18">
        <v>4.0162610447417119E-2</v>
      </c>
      <c r="AF869" s="18">
        <v>0.1138190201599516</v>
      </c>
      <c r="AG869" s="18">
        <v>5.2535817288921413E-2</v>
      </c>
      <c r="AH869" s="18">
        <v>2.323425768078358E-2</v>
      </c>
      <c r="AI869" s="18">
        <v>2.263007526134812E-2</v>
      </c>
      <c r="AJ869" s="18">
        <v>1.851754516481274E-2</v>
      </c>
      <c r="AK869" s="18">
        <v>1.467871643418134E-2</v>
      </c>
      <c r="AL869" s="18">
        <v>1.1914324172107971E-2</v>
      </c>
      <c r="AM869" s="18">
        <v>7.5047521531928793E-3</v>
      </c>
      <c r="AN869" s="18">
        <v>9.5096155652876733E-3</v>
      </c>
      <c r="AO869" s="18">
        <v>0</v>
      </c>
      <c r="AP869" s="18">
        <v>2.0154762962342861E-2</v>
      </c>
      <c r="AQ869" s="18">
        <v>1.3483587476824399E-2</v>
      </c>
      <c r="AR869" s="18">
        <v>0</v>
      </c>
      <c r="AS869" s="18">
        <v>0</v>
      </c>
      <c r="AT869" s="18">
        <v>1.9845009841387699E-2</v>
      </c>
      <c r="AU869" s="18">
        <v>1.4470655794918449E-2</v>
      </c>
      <c r="AV869" s="18">
        <v>4.2724828571873208E-2</v>
      </c>
      <c r="AX869" s="18">
        <v>1.6182401477701079E-2</v>
      </c>
      <c r="AY869" s="18">
        <v>2.5983811594102381E-2</v>
      </c>
      <c r="BA869" s="18">
        <v>1.6631378598521439E-2</v>
      </c>
      <c r="BB869" s="18">
        <v>1.9734553036698441E-2</v>
      </c>
      <c r="BD869" s="18">
        <v>2.4362489746707409E-2</v>
      </c>
      <c r="BE869" s="18">
        <v>1.170925522544331E-2</v>
      </c>
      <c r="BF869" s="18">
        <v>1.285046349853638E-2</v>
      </c>
      <c r="BG869" s="18">
        <v>8.7245111695710854E-3</v>
      </c>
      <c r="BH869" s="18">
        <v>1.95021563820846E-2</v>
      </c>
      <c r="BI869" s="18">
        <v>4.0623804533434983E-2</v>
      </c>
      <c r="BJ869" s="18">
        <v>5.7701762192098258E-2</v>
      </c>
      <c r="BL869" s="18">
        <v>9.3297809139724856E-3</v>
      </c>
      <c r="BM869" s="18">
        <v>7.7530849964694767E-3</v>
      </c>
      <c r="BN869" s="18">
        <v>7.6338615048412699E-3</v>
      </c>
      <c r="BO869" s="18">
        <v>1.497336306566774E-2</v>
      </c>
      <c r="BP869" s="18">
        <v>1.155842928457757E-2</v>
      </c>
      <c r="BQ869" s="18">
        <v>0</v>
      </c>
      <c r="BR869" s="18">
        <v>0.13800867940825551</v>
      </c>
      <c r="BS869" s="18">
        <v>3.8503682930543348E-2</v>
      </c>
      <c r="BU869" s="18">
        <v>7.541942838372841E-3</v>
      </c>
      <c r="BV869" s="18">
        <v>1.232906732811832E-2</v>
      </c>
      <c r="BW869" s="18">
        <v>8.6372410144306393E-3</v>
      </c>
      <c r="BX869" s="18">
        <v>1.712153414996035E-2</v>
      </c>
      <c r="BY869" s="18">
        <v>1.0740907577585029E-2</v>
      </c>
      <c r="BZ869" s="18">
        <v>1.882953847748943E-2</v>
      </c>
      <c r="CA869" s="18">
        <v>6.4049373584548736E-2</v>
      </c>
      <c r="CB869" s="18">
        <v>4.8807168268779837E-2</v>
      </c>
      <c r="CC869" s="18">
        <v>8.4596217453037619E-3</v>
      </c>
    </row>
    <row r="871" spans="2:81" ht="101.5" x14ac:dyDescent="0.35">
      <c r="B871" s="14" t="s">
        <v>250</v>
      </c>
    </row>
    <row r="872" spans="2:81" x14ac:dyDescent="0.35">
      <c r="B872" s="15" t="s">
        <v>17</v>
      </c>
    </row>
    <row r="873" spans="2:81" x14ac:dyDescent="0.35">
      <c r="B873" s="11" t="s">
        <v>95</v>
      </c>
      <c r="C873" s="16">
        <v>1906</v>
      </c>
      <c r="D873" s="16">
        <v>245</v>
      </c>
      <c r="E873" s="16">
        <v>322</v>
      </c>
      <c r="F873" s="16">
        <v>330</v>
      </c>
      <c r="G873" s="16">
        <v>336</v>
      </c>
      <c r="H873" s="16">
        <v>276</v>
      </c>
      <c r="I873" s="16">
        <v>397</v>
      </c>
      <c r="K873" s="16">
        <v>942</v>
      </c>
      <c r="L873" s="16">
        <v>959</v>
      </c>
      <c r="N873" s="16">
        <v>158</v>
      </c>
      <c r="O873" s="16">
        <v>63</v>
      </c>
      <c r="P873" s="16">
        <v>96</v>
      </c>
      <c r="Q873" s="16">
        <v>78</v>
      </c>
      <c r="R873" s="16">
        <v>211</v>
      </c>
      <c r="S873" s="16">
        <v>156</v>
      </c>
      <c r="T873" s="16">
        <v>138</v>
      </c>
      <c r="U873" s="16">
        <v>178</v>
      </c>
      <c r="V873" s="16">
        <v>270</v>
      </c>
      <c r="W873" s="16">
        <v>232</v>
      </c>
      <c r="X873" s="16">
        <v>160</v>
      </c>
      <c r="Y873" s="16">
        <v>166</v>
      </c>
      <c r="AA873" s="16">
        <v>527</v>
      </c>
      <c r="AB873" s="16">
        <v>481</v>
      </c>
      <c r="AC873" s="16">
        <v>429</v>
      </c>
      <c r="AD873" s="16">
        <v>463</v>
      </c>
      <c r="AF873" s="16">
        <v>27</v>
      </c>
      <c r="AG873" s="16">
        <v>98</v>
      </c>
      <c r="AH873" s="16">
        <v>113</v>
      </c>
      <c r="AI873" s="16">
        <v>112</v>
      </c>
      <c r="AJ873" s="16">
        <v>174</v>
      </c>
      <c r="AK873" s="16">
        <v>207</v>
      </c>
      <c r="AL873" s="16">
        <v>170</v>
      </c>
      <c r="AM873" s="16">
        <v>133</v>
      </c>
      <c r="AN873" s="16">
        <v>100</v>
      </c>
      <c r="AO873" s="16">
        <v>131</v>
      </c>
      <c r="AP873" s="16">
        <v>193</v>
      </c>
      <c r="AQ873" s="16">
        <v>93</v>
      </c>
      <c r="AR873" s="16">
        <v>79</v>
      </c>
      <c r="AS873" s="16">
        <v>47</v>
      </c>
      <c r="AT873" s="16">
        <v>48</v>
      </c>
      <c r="AU873" s="16">
        <v>122</v>
      </c>
      <c r="AV873" s="16">
        <v>59</v>
      </c>
      <c r="AX873" s="16">
        <v>1557</v>
      </c>
      <c r="AY873" s="16">
        <v>338</v>
      </c>
      <c r="BA873" s="16">
        <v>1221</v>
      </c>
      <c r="BB873" s="16">
        <v>685</v>
      </c>
      <c r="BD873" s="16">
        <v>474</v>
      </c>
      <c r="BE873" s="16">
        <v>416</v>
      </c>
      <c r="BF873" s="16">
        <v>224</v>
      </c>
      <c r="BG873" s="16">
        <v>439</v>
      </c>
      <c r="BH873" s="16">
        <v>242</v>
      </c>
      <c r="BI873" s="16">
        <v>51</v>
      </c>
      <c r="BJ873" s="16">
        <v>60</v>
      </c>
      <c r="BL873" s="16">
        <v>334</v>
      </c>
      <c r="BM873" s="16">
        <v>619</v>
      </c>
      <c r="BN873" s="16">
        <v>136</v>
      </c>
      <c r="BO873" s="16">
        <v>105</v>
      </c>
      <c r="BP873" s="16">
        <v>257</v>
      </c>
      <c r="BQ873" s="16">
        <v>42</v>
      </c>
      <c r="BR873" s="16">
        <v>49</v>
      </c>
      <c r="BS873" s="16">
        <v>364</v>
      </c>
      <c r="BU873" s="16">
        <v>279</v>
      </c>
      <c r="BV873" s="16">
        <v>479</v>
      </c>
      <c r="BW873" s="16">
        <v>122</v>
      </c>
      <c r="BX873" s="16">
        <v>151</v>
      </c>
      <c r="BY873" s="16">
        <v>421</v>
      </c>
      <c r="BZ873" s="16">
        <v>64</v>
      </c>
      <c r="CA873" s="16">
        <v>123</v>
      </c>
      <c r="CB873" s="16">
        <v>156</v>
      </c>
      <c r="CC873" s="16">
        <v>111</v>
      </c>
    </row>
    <row r="874" spans="2:81" x14ac:dyDescent="0.35">
      <c r="B874" s="12" t="s">
        <v>96</v>
      </c>
      <c r="C874" s="16">
        <v>1910</v>
      </c>
      <c r="D874" s="16">
        <v>202</v>
      </c>
      <c r="E874" s="16">
        <v>325</v>
      </c>
      <c r="F874" s="16">
        <v>324</v>
      </c>
      <c r="G874" s="16">
        <v>294</v>
      </c>
      <c r="H874" s="16">
        <v>309</v>
      </c>
      <c r="I874" s="16">
        <v>457</v>
      </c>
      <c r="K874" s="16">
        <v>921</v>
      </c>
      <c r="L874" s="16">
        <v>983</v>
      </c>
      <c r="N874" s="16">
        <v>157</v>
      </c>
      <c r="O874" s="16">
        <v>52</v>
      </c>
      <c r="P874" s="16">
        <v>89</v>
      </c>
      <c r="Q874" s="16">
        <v>77</v>
      </c>
      <c r="R874" s="16">
        <v>212</v>
      </c>
      <c r="S874" s="16">
        <v>155</v>
      </c>
      <c r="T874" s="16">
        <v>140</v>
      </c>
      <c r="U874" s="16">
        <v>167</v>
      </c>
      <c r="V874" s="16">
        <v>248</v>
      </c>
      <c r="W874" s="16">
        <v>264</v>
      </c>
      <c r="X874" s="16">
        <v>165</v>
      </c>
      <c r="Y874" s="16">
        <v>180</v>
      </c>
      <c r="AA874" s="16">
        <v>514</v>
      </c>
      <c r="AB874" s="16">
        <v>496</v>
      </c>
      <c r="AC874" s="16">
        <v>419</v>
      </c>
      <c r="AD874" s="16">
        <v>477</v>
      </c>
      <c r="AF874" s="16">
        <v>25</v>
      </c>
      <c r="AG874" s="16">
        <v>96</v>
      </c>
      <c r="AH874" s="16">
        <v>115</v>
      </c>
      <c r="AI874" s="16">
        <v>117</v>
      </c>
      <c r="AJ874" s="16">
        <v>175</v>
      </c>
      <c r="AK874" s="16">
        <v>213</v>
      </c>
      <c r="AL874" s="16">
        <v>169</v>
      </c>
      <c r="AM874" s="16">
        <v>134</v>
      </c>
      <c r="AN874" s="16">
        <v>99</v>
      </c>
      <c r="AO874" s="16">
        <v>131</v>
      </c>
      <c r="AP874" s="16">
        <v>193</v>
      </c>
      <c r="AQ874" s="16">
        <v>94</v>
      </c>
      <c r="AR874" s="16">
        <v>79</v>
      </c>
      <c r="AS874" s="16">
        <v>46</v>
      </c>
      <c r="AT874" s="16">
        <v>46</v>
      </c>
      <c r="AU874" s="16">
        <v>118</v>
      </c>
      <c r="AV874" s="16">
        <v>59</v>
      </c>
      <c r="AX874" s="16">
        <v>1583</v>
      </c>
      <c r="AY874" s="16">
        <v>316</v>
      </c>
      <c r="BA874" s="16">
        <v>1241</v>
      </c>
      <c r="BB874" s="16">
        <v>669</v>
      </c>
      <c r="BD874" s="16">
        <v>490</v>
      </c>
      <c r="BE874" s="16">
        <v>410</v>
      </c>
      <c r="BF874" s="16">
        <v>226</v>
      </c>
      <c r="BG874" s="16">
        <v>430</v>
      </c>
      <c r="BH874" s="16">
        <v>237</v>
      </c>
      <c r="BI874" s="16">
        <v>51</v>
      </c>
      <c r="BJ874" s="16">
        <v>65</v>
      </c>
      <c r="BL874" s="16">
        <v>349</v>
      </c>
      <c r="BM874" s="16">
        <v>614</v>
      </c>
      <c r="BN874" s="16">
        <v>143</v>
      </c>
      <c r="BO874" s="16">
        <v>101</v>
      </c>
      <c r="BP874" s="16">
        <v>257</v>
      </c>
      <c r="BQ874" s="16">
        <v>42</v>
      </c>
      <c r="BR874" s="16">
        <v>47</v>
      </c>
      <c r="BS874" s="16">
        <v>356</v>
      </c>
      <c r="BU874" s="16">
        <v>288</v>
      </c>
      <c r="BV874" s="16">
        <v>472</v>
      </c>
      <c r="BW874" s="16">
        <v>126</v>
      </c>
      <c r="BX874" s="16">
        <v>142</v>
      </c>
      <c r="BY874" s="16">
        <v>432</v>
      </c>
      <c r="BZ874" s="16">
        <v>64</v>
      </c>
      <c r="CA874" s="16">
        <v>123</v>
      </c>
      <c r="CB874" s="16">
        <v>159</v>
      </c>
      <c r="CC874" s="16">
        <v>106</v>
      </c>
    </row>
    <row r="875" spans="2:81" x14ac:dyDescent="0.35">
      <c r="B875" s="17" t="s">
        <v>238</v>
      </c>
      <c r="C875" s="18">
        <v>0.2170195255815891</v>
      </c>
      <c r="D875" s="18">
        <v>0.18225380764413229</v>
      </c>
      <c r="E875" s="18">
        <v>0.2462404657743783</v>
      </c>
      <c r="F875" s="18">
        <v>0.2484898435036822</v>
      </c>
      <c r="G875" s="18">
        <v>0.19239710898399509</v>
      </c>
      <c r="H875" s="18">
        <v>0.20632552274380339</v>
      </c>
      <c r="I875" s="18">
        <v>0.21236891950722139</v>
      </c>
      <c r="K875" s="18">
        <v>0.22284011764269451</v>
      </c>
      <c r="L875" s="18">
        <v>0.2105630538958557</v>
      </c>
      <c r="N875" s="18">
        <v>0.26821659549667171</v>
      </c>
      <c r="O875" s="18">
        <v>0.16982946462670359</v>
      </c>
      <c r="P875" s="18">
        <v>0.17349904437749381</v>
      </c>
      <c r="Q875" s="18">
        <v>0.2636732613095365</v>
      </c>
      <c r="R875" s="18">
        <v>0.2390899916522477</v>
      </c>
      <c r="S875" s="18">
        <v>0.17647616908690969</v>
      </c>
      <c r="T875" s="18">
        <v>0.19818479615334059</v>
      </c>
      <c r="U875" s="18">
        <v>0.184652251281998</v>
      </c>
      <c r="V875" s="18">
        <v>0.2000882082650359</v>
      </c>
      <c r="W875" s="18">
        <v>0.22930056263503101</v>
      </c>
      <c r="X875" s="18">
        <v>0.2461576305555816</v>
      </c>
      <c r="Y875" s="18">
        <v>0.21976080845496071</v>
      </c>
      <c r="AA875" s="18">
        <v>0.23008391104818379</v>
      </c>
      <c r="AB875" s="18">
        <v>0.23448225159029981</v>
      </c>
      <c r="AC875" s="18">
        <v>0.1945919012347517</v>
      </c>
      <c r="AD875" s="18">
        <v>0.20326818799059071</v>
      </c>
      <c r="AF875" s="18">
        <v>9.4880450701815944E-2</v>
      </c>
      <c r="AG875" s="18">
        <v>0.25107224056181981</v>
      </c>
      <c r="AH875" s="18">
        <v>0.26923474590768859</v>
      </c>
      <c r="AI875" s="18">
        <v>0.172208136501415</v>
      </c>
      <c r="AJ875" s="18">
        <v>0.18747976465752261</v>
      </c>
      <c r="AK875" s="18">
        <v>0.20298487226702019</v>
      </c>
      <c r="AL875" s="18">
        <v>0.196832023109691</v>
      </c>
      <c r="AM875" s="18">
        <v>0.2109831592035836</v>
      </c>
      <c r="AN875" s="18">
        <v>0.1715634163921049</v>
      </c>
      <c r="AO875" s="18">
        <v>0.24612911228834741</v>
      </c>
      <c r="AP875" s="18">
        <v>0.24271632568520379</v>
      </c>
      <c r="AQ875" s="18">
        <v>0.22861529171398229</v>
      </c>
      <c r="AR875" s="18">
        <v>0.28158706740098871</v>
      </c>
      <c r="AS875" s="18">
        <v>0.29202083155412989</v>
      </c>
      <c r="AT875" s="18">
        <v>0.23543046364780229</v>
      </c>
      <c r="AU875" s="18">
        <v>0.2532660408067326</v>
      </c>
      <c r="AV875" s="18">
        <v>8.7245999506733063E-2</v>
      </c>
      <c r="AX875" s="18">
        <v>0.21308307324889389</v>
      </c>
      <c r="AY875" s="18">
        <v>0.2406779216005272</v>
      </c>
      <c r="BA875" s="18">
        <v>0.22754056169396181</v>
      </c>
      <c r="BB875" s="18">
        <v>0.1974994559525759</v>
      </c>
      <c r="BD875" s="18">
        <v>0.20484533855211901</v>
      </c>
      <c r="BE875" s="18">
        <v>0.21224209707015451</v>
      </c>
      <c r="BF875" s="18">
        <v>0.19726893568241341</v>
      </c>
      <c r="BG875" s="18">
        <v>0.23452593471017699</v>
      </c>
      <c r="BH875" s="18">
        <v>0.24095740152625669</v>
      </c>
      <c r="BI875" s="18">
        <v>0.32767409359867372</v>
      </c>
      <c r="BJ875" s="18">
        <v>0.1167641275431478</v>
      </c>
      <c r="BL875" s="18">
        <v>0.2079846727556468</v>
      </c>
      <c r="BM875" s="18">
        <v>0.25326079941820989</v>
      </c>
      <c r="BN875" s="18">
        <v>0.22793559674540129</v>
      </c>
      <c r="BO875" s="18">
        <v>0.2303811454617114</v>
      </c>
      <c r="BP875" s="18">
        <v>0.2002931043102959</v>
      </c>
      <c r="BQ875" s="18">
        <v>0.27913431406494921</v>
      </c>
      <c r="BR875" s="18">
        <v>0.1146406240218783</v>
      </c>
      <c r="BS875" s="18">
        <v>0.1735686814152079</v>
      </c>
      <c r="BU875" s="18">
        <v>0.19996667406699861</v>
      </c>
      <c r="BV875" s="18">
        <v>0.27212335695346818</v>
      </c>
      <c r="BW875" s="18">
        <v>0.19659204964687199</v>
      </c>
      <c r="BX875" s="18">
        <v>0.22077515468312761</v>
      </c>
      <c r="BY875" s="18">
        <v>0.2321619836844532</v>
      </c>
      <c r="BZ875" s="18">
        <v>0.23678824346746871</v>
      </c>
      <c r="CA875" s="18">
        <v>0.1264426770911779</v>
      </c>
      <c r="CB875" s="18">
        <v>0.13482433205142</v>
      </c>
      <c r="CC875" s="18">
        <v>0.19170036653489669</v>
      </c>
    </row>
    <row r="876" spans="2:81" x14ac:dyDescent="0.35">
      <c r="B876" s="17" t="s">
        <v>239</v>
      </c>
      <c r="C876" s="18">
        <v>0.49218497179832649</v>
      </c>
      <c r="D876" s="18">
        <v>0.3894808616973659</v>
      </c>
      <c r="E876" s="18">
        <v>0.41160286659261258</v>
      </c>
      <c r="F876" s="18">
        <v>0.47442744720591962</v>
      </c>
      <c r="G876" s="18">
        <v>0.55188112659054855</v>
      </c>
      <c r="H876" s="18">
        <v>0.52519378345101098</v>
      </c>
      <c r="I876" s="18">
        <v>0.54674464158080316</v>
      </c>
      <c r="K876" s="18">
        <v>0.47233758047885871</v>
      </c>
      <c r="L876" s="18">
        <v>0.51218514234939927</v>
      </c>
      <c r="N876" s="18">
        <v>0.46904440461504648</v>
      </c>
      <c r="O876" s="18">
        <v>0.65566138851020739</v>
      </c>
      <c r="P876" s="18">
        <v>0.47605653562180489</v>
      </c>
      <c r="Q876" s="18">
        <v>0.3474434645001851</v>
      </c>
      <c r="R876" s="18">
        <v>0.48818118476101641</v>
      </c>
      <c r="S876" s="18">
        <v>0.54512848415876403</v>
      </c>
      <c r="T876" s="18">
        <v>0.60860923090309094</v>
      </c>
      <c r="U876" s="18">
        <v>0.47316742040857351</v>
      </c>
      <c r="V876" s="18">
        <v>0.46046914817531392</v>
      </c>
      <c r="W876" s="18">
        <v>0.49775611760802052</v>
      </c>
      <c r="X876" s="18">
        <v>0.46453035837777629</v>
      </c>
      <c r="Y876" s="18">
        <v>0.48212712478356368</v>
      </c>
      <c r="AA876" s="18">
        <v>0.54339607016118185</v>
      </c>
      <c r="AB876" s="18">
        <v>0.4759953250475637</v>
      </c>
      <c r="AC876" s="18">
        <v>0.51279389878049075</v>
      </c>
      <c r="AD876" s="18">
        <v>0.43474917510133071</v>
      </c>
      <c r="AF876" s="18">
        <v>0.45996670804333423</v>
      </c>
      <c r="AG876" s="18">
        <v>0.32429931298063308</v>
      </c>
      <c r="AH876" s="18">
        <v>0.48272939349553529</v>
      </c>
      <c r="AI876" s="18">
        <v>0.46628241461953068</v>
      </c>
      <c r="AJ876" s="18">
        <v>0.49225575373435632</v>
      </c>
      <c r="AK876" s="18">
        <v>0.5185706738633542</v>
      </c>
      <c r="AL876" s="18">
        <v>0.44795160874762591</v>
      </c>
      <c r="AM876" s="18">
        <v>0.49961318164317858</v>
      </c>
      <c r="AN876" s="18">
        <v>0.54237594957184165</v>
      </c>
      <c r="AO876" s="18">
        <v>0.49964892450186682</v>
      </c>
      <c r="AP876" s="18">
        <v>0.47856534360099717</v>
      </c>
      <c r="AQ876" s="18">
        <v>0.49057456715518721</v>
      </c>
      <c r="AR876" s="18">
        <v>0.56938012410979033</v>
      </c>
      <c r="AS876" s="18">
        <v>0.54223230734119121</v>
      </c>
      <c r="AT876" s="18">
        <v>0.5707584789802318</v>
      </c>
      <c r="AU876" s="18">
        <v>0.56445334923175028</v>
      </c>
      <c r="AV876" s="18">
        <v>0.46158331701601069</v>
      </c>
      <c r="AX876" s="18">
        <v>0.51291016300012093</v>
      </c>
      <c r="AY876" s="18">
        <v>0.39038430832081761</v>
      </c>
      <c r="BA876" s="18">
        <v>0.51269379439085538</v>
      </c>
      <c r="BB876" s="18">
        <v>0.45413419041716069</v>
      </c>
      <c r="BD876" s="18">
        <v>0.50536479523940658</v>
      </c>
      <c r="BE876" s="18">
        <v>0.51121022974615349</v>
      </c>
      <c r="BF876" s="18">
        <v>0.49134063778188242</v>
      </c>
      <c r="BG876" s="18">
        <v>0.49541906384169032</v>
      </c>
      <c r="BH876" s="18">
        <v>0.47374631756242458</v>
      </c>
      <c r="BI876" s="18">
        <v>0.48920226607726391</v>
      </c>
      <c r="BJ876" s="18">
        <v>0.32291803642035938</v>
      </c>
      <c r="BL876" s="18">
        <v>0.53098566725152385</v>
      </c>
      <c r="BM876" s="18">
        <v>0.49803716346290838</v>
      </c>
      <c r="BN876" s="18">
        <v>0.45657138781366002</v>
      </c>
      <c r="BO876" s="18">
        <v>0.48444421778317981</v>
      </c>
      <c r="BP876" s="18">
        <v>0.4884270612426716</v>
      </c>
      <c r="BQ876" s="18">
        <v>0.49997513722511622</v>
      </c>
      <c r="BR876" s="18">
        <v>0.39866260952936111</v>
      </c>
      <c r="BS876" s="18">
        <v>0.47476812369179949</v>
      </c>
      <c r="BU876" s="18">
        <v>0.54965627624633873</v>
      </c>
      <c r="BV876" s="18">
        <v>0.48867283752603591</v>
      </c>
      <c r="BW876" s="18">
        <v>0.53806634677137466</v>
      </c>
      <c r="BX876" s="18">
        <v>0.45697943127843682</v>
      </c>
      <c r="BY876" s="18">
        <v>0.50335124195649616</v>
      </c>
      <c r="BZ876" s="18">
        <v>0.44180765912358011</v>
      </c>
      <c r="CA876" s="18">
        <v>0.43296475099333381</v>
      </c>
      <c r="CB876" s="18">
        <v>0.45061635047574022</v>
      </c>
      <c r="CC876" s="18">
        <v>0.45973398338101662</v>
      </c>
    </row>
    <row r="877" spans="2:81" x14ac:dyDescent="0.35">
      <c r="B877" s="17" t="s">
        <v>240</v>
      </c>
      <c r="C877" s="18">
        <v>0.21732073576574271</v>
      </c>
      <c r="D877" s="18">
        <v>0.26849074313115912</v>
      </c>
      <c r="E877" s="18">
        <v>0.24276498900995869</v>
      </c>
      <c r="F877" s="18">
        <v>0.18984959920288461</v>
      </c>
      <c r="G877" s="18">
        <v>0.18994444571211461</v>
      </c>
      <c r="H877" s="18">
        <v>0.22915040955278221</v>
      </c>
      <c r="I877" s="18">
        <v>0.2057052140064973</v>
      </c>
      <c r="K877" s="18">
        <v>0.23243793006189001</v>
      </c>
      <c r="L877" s="18">
        <v>0.20328444241442689</v>
      </c>
      <c r="N877" s="18">
        <v>0.21602641286129029</v>
      </c>
      <c r="O877" s="18">
        <v>0.11178285119541501</v>
      </c>
      <c r="P877" s="18">
        <v>0.27847665894739032</v>
      </c>
      <c r="Q877" s="18">
        <v>0.28079469165207588</v>
      </c>
      <c r="R877" s="18">
        <v>0.2123923349403164</v>
      </c>
      <c r="S877" s="18">
        <v>0.23057696809150821</v>
      </c>
      <c r="T877" s="18">
        <v>7.590248845847529E-2</v>
      </c>
      <c r="U877" s="18">
        <v>0.25522482231132509</v>
      </c>
      <c r="V877" s="18">
        <v>0.24351841222236781</v>
      </c>
      <c r="W877" s="18">
        <v>0.2151206079116891</v>
      </c>
      <c r="X877" s="18">
        <v>0.19546101576132111</v>
      </c>
      <c r="Y877" s="18">
        <v>0.24793236984789169</v>
      </c>
      <c r="AA877" s="18">
        <v>0.188239530228792</v>
      </c>
      <c r="AB877" s="18">
        <v>0.2322320135334211</v>
      </c>
      <c r="AC877" s="18">
        <v>0.2173340958095159</v>
      </c>
      <c r="AD877" s="18">
        <v>0.23478464954905509</v>
      </c>
      <c r="AF877" s="18">
        <v>0.24409445550518449</v>
      </c>
      <c r="AG877" s="18">
        <v>0.27967618964943181</v>
      </c>
      <c r="AH877" s="18">
        <v>0.156449598910927</v>
      </c>
      <c r="AI877" s="18">
        <v>0.23656369292139739</v>
      </c>
      <c r="AJ877" s="18">
        <v>0.23077354283383969</v>
      </c>
      <c r="AK877" s="18">
        <v>0.2103651237108789</v>
      </c>
      <c r="AL877" s="18">
        <v>0.28059455705075759</v>
      </c>
      <c r="AM877" s="18">
        <v>0.19843369987453799</v>
      </c>
      <c r="AN877" s="18">
        <v>0.22642860772031459</v>
      </c>
      <c r="AO877" s="18">
        <v>0.21599383638427361</v>
      </c>
      <c r="AP877" s="18">
        <v>0.23324773375226121</v>
      </c>
      <c r="AQ877" s="18">
        <v>0.21499287502156991</v>
      </c>
      <c r="AR877" s="18">
        <v>0.12872133632982541</v>
      </c>
      <c r="AS877" s="18">
        <v>0.1657468611046789</v>
      </c>
      <c r="AT877" s="18">
        <v>0.15713712788784159</v>
      </c>
      <c r="AU877" s="18">
        <v>0.13356737526732809</v>
      </c>
      <c r="AV877" s="18">
        <v>0.34455915108529223</v>
      </c>
      <c r="AX877" s="18">
        <v>0.21124100985054201</v>
      </c>
      <c r="AY877" s="18">
        <v>0.243047293377714</v>
      </c>
      <c r="BA877" s="18">
        <v>0.19197767539305391</v>
      </c>
      <c r="BB877" s="18">
        <v>0.26434065830981718</v>
      </c>
      <c r="BD877" s="18">
        <v>0.22606856855811339</v>
      </c>
      <c r="BE877" s="18">
        <v>0.1951233894359666</v>
      </c>
      <c r="BF877" s="18">
        <v>0.23439362729453939</v>
      </c>
      <c r="BG877" s="18">
        <v>0.22267429640021849</v>
      </c>
      <c r="BH877" s="18">
        <v>0.19171354952985289</v>
      </c>
      <c r="BI877" s="18">
        <v>0.12077173513105791</v>
      </c>
      <c r="BJ877" s="18">
        <v>0.36693149370749262</v>
      </c>
      <c r="BL877" s="18">
        <v>0.2126297464796211</v>
      </c>
      <c r="BM877" s="18">
        <v>0.2012612031484653</v>
      </c>
      <c r="BN877" s="18">
        <v>0.25324701925229642</v>
      </c>
      <c r="BO877" s="18">
        <v>0.198585491229467</v>
      </c>
      <c r="BP877" s="18">
        <v>0.21768851864734379</v>
      </c>
      <c r="BQ877" s="18">
        <v>0.174325387791256</v>
      </c>
      <c r="BR877" s="18">
        <v>0.30536985742506989</v>
      </c>
      <c r="BS877" s="18">
        <v>0.23360031018374161</v>
      </c>
      <c r="BU877" s="18">
        <v>0.20165008962427741</v>
      </c>
      <c r="BV877" s="18">
        <v>0.1912416009652414</v>
      </c>
      <c r="BW877" s="18">
        <v>0.21592036531530931</v>
      </c>
      <c r="BX877" s="18">
        <v>0.2016808509016719</v>
      </c>
      <c r="BY877" s="18">
        <v>0.21839059285180579</v>
      </c>
      <c r="BZ877" s="18">
        <v>0.17207591754664381</v>
      </c>
      <c r="CA877" s="18">
        <v>0.30271978719898629</v>
      </c>
      <c r="CB877" s="18">
        <v>0.28618475562985218</v>
      </c>
      <c r="CC877" s="18">
        <v>0.21936295904668229</v>
      </c>
    </row>
    <row r="878" spans="2:81" x14ac:dyDescent="0.35">
      <c r="B878" s="17" t="s">
        <v>241</v>
      </c>
      <c r="C878" s="18">
        <v>4.0025868062553163E-2</v>
      </c>
      <c r="D878" s="18">
        <v>8.2921039575911112E-2</v>
      </c>
      <c r="E878" s="18">
        <v>7.4492788906014878E-2</v>
      </c>
      <c r="F878" s="18">
        <v>5.0716231975585092E-2</v>
      </c>
      <c r="G878" s="18">
        <v>3.8314961814461132E-2</v>
      </c>
      <c r="H878" s="18">
        <v>1.4109063560160111E-2</v>
      </c>
      <c r="I878" s="18">
        <v>7.6019167443571248E-3</v>
      </c>
      <c r="K878" s="18">
        <v>3.997209420551058E-2</v>
      </c>
      <c r="L878" s="18">
        <v>4.0274030407300182E-2</v>
      </c>
      <c r="N878" s="18">
        <v>2.454126307715708E-2</v>
      </c>
      <c r="O878" s="18">
        <v>6.2726295667674001E-2</v>
      </c>
      <c r="P878" s="18">
        <v>4.1115076664119003E-2</v>
      </c>
      <c r="Q878" s="18">
        <v>4.8483444501809921E-2</v>
      </c>
      <c r="R878" s="18">
        <v>3.3005376529544293E-2</v>
      </c>
      <c r="S878" s="18">
        <v>2.4046893756114591E-2</v>
      </c>
      <c r="T878" s="18">
        <v>5.0847494096974637E-2</v>
      </c>
      <c r="U878" s="18">
        <v>3.6595773795338508E-2</v>
      </c>
      <c r="V878" s="18">
        <v>7.8066147486419962E-2</v>
      </c>
      <c r="W878" s="18">
        <v>3.2745746623084653E-2</v>
      </c>
      <c r="X878" s="18">
        <v>2.3678297939038369E-2</v>
      </c>
      <c r="Y878" s="18">
        <v>3.2863088371975463E-2</v>
      </c>
      <c r="AA878" s="18">
        <v>2.3208131027096689E-2</v>
      </c>
      <c r="AB878" s="18">
        <v>3.3892117218216368E-2</v>
      </c>
      <c r="AC878" s="18">
        <v>4.3513341431472841E-2</v>
      </c>
      <c r="AD878" s="18">
        <v>6.1765548675277393E-2</v>
      </c>
      <c r="AF878" s="18">
        <v>0</v>
      </c>
      <c r="AG878" s="18">
        <v>8.3062190159118351E-2</v>
      </c>
      <c r="AH878" s="18">
        <v>6.5671937362428184E-2</v>
      </c>
      <c r="AI878" s="18">
        <v>5.9833321954413328E-2</v>
      </c>
      <c r="AJ878" s="18">
        <v>4.3626788018189137E-2</v>
      </c>
      <c r="AK878" s="18">
        <v>3.5607251711590779E-2</v>
      </c>
      <c r="AL878" s="18">
        <v>3.7718342394916372E-2</v>
      </c>
      <c r="AM878" s="18">
        <v>7.5938656929183224E-2</v>
      </c>
      <c r="AN878" s="18">
        <v>3.8734280489778623E-2</v>
      </c>
      <c r="AO878" s="18">
        <v>1.8071737946491591E-2</v>
      </c>
      <c r="AP878" s="18">
        <v>2.4096295128900189E-2</v>
      </c>
      <c r="AQ878" s="18">
        <v>4.1033211082513427E-2</v>
      </c>
      <c r="AR878" s="18">
        <v>1.0312573973549099E-2</v>
      </c>
      <c r="AS878" s="18">
        <v>0</v>
      </c>
      <c r="AT878" s="18">
        <v>1.9845009841387699E-2</v>
      </c>
      <c r="AU878" s="18">
        <v>4.032812925113366E-2</v>
      </c>
      <c r="AV878" s="18">
        <v>1.5357015149277811E-2</v>
      </c>
      <c r="AX878" s="18">
        <v>3.0133186982723631E-2</v>
      </c>
      <c r="AY878" s="18">
        <v>9.0824598183328151E-2</v>
      </c>
      <c r="BA878" s="18">
        <v>3.931716596738679E-2</v>
      </c>
      <c r="BB878" s="18">
        <v>4.1340749419875637E-2</v>
      </c>
      <c r="BD878" s="18">
        <v>3.7020958463791998E-2</v>
      </c>
      <c r="BE878" s="18">
        <v>3.3649537537947069E-2</v>
      </c>
      <c r="BF878" s="18">
        <v>3.4549868308120159E-2</v>
      </c>
      <c r="BG878" s="18">
        <v>3.3716058010015537E-2</v>
      </c>
      <c r="BH878" s="18">
        <v>6.2135076000003703E-2</v>
      </c>
      <c r="BI878" s="18">
        <v>2.172810065956951E-2</v>
      </c>
      <c r="BJ878" s="18">
        <v>9.7720915606826414E-2</v>
      </c>
      <c r="BL878" s="18">
        <v>2.352141393784837E-2</v>
      </c>
      <c r="BM878" s="18">
        <v>3.6427663534868052E-2</v>
      </c>
      <c r="BN878" s="18">
        <v>2.5643481138598521E-2</v>
      </c>
      <c r="BO878" s="18">
        <v>4.5294498791857672E-2</v>
      </c>
      <c r="BP878" s="18">
        <v>7.0052591351792162E-2</v>
      </c>
      <c r="BQ878" s="18">
        <v>2.200192819565859E-2</v>
      </c>
      <c r="BR878" s="18">
        <v>3.6285982546596519E-2</v>
      </c>
      <c r="BS878" s="18">
        <v>4.7612097746491652E-2</v>
      </c>
      <c r="BU878" s="18">
        <v>2.7405682228420662E-2</v>
      </c>
      <c r="BV878" s="18">
        <v>2.9871139675616821E-2</v>
      </c>
      <c r="BW878" s="18">
        <v>2.8531786206156731E-2</v>
      </c>
      <c r="BX878" s="18">
        <v>7.6225658130274918E-2</v>
      </c>
      <c r="BY878" s="18">
        <v>2.5743142707479238E-2</v>
      </c>
      <c r="BZ878" s="18">
        <v>0.1143461570066666</v>
      </c>
      <c r="CA878" s="18">
        <v>4.9613655963578453E-2</v>
      </c>
      <c r="CB878" s="18">
        <v>4.9595768197284992E-2</v>
      </c>
      <c r="CC878" s="18">
        <v>7.2925943276390612E-2</v>
      </c>
    </row>
    <row r="879" spans="2:81" x14ac:dyDescent="0.35">
      <c r="B879" s="17" t="s">
        <v>242</v>
      </c>
      <c r="C879" s="18">
        <v>6.102470489189043E-3</v>
      </c>
      <c r="D879" s="18">
        <v>2.7844377724032691E-2</v>
      </c>
      <c r="E879" s="18">
        <v>9.8202414328032589E-3</v>
      </c>
      <c r="F879" s="18">
        <v>2.965286868807049E-3</v>
      </c>
      <c r="G879" s="18">
        <v>2.894818232414143E-3</v>
      </c>
      <c r="H879" s="18">
        <v>0</v>
      </c>
      <c r="I879" s="18">
        <v>2.2628089861709091E-3</v>
      </c>
      <c r="K879" s="18">
        <v>5.5250663593003806E-3</v>
      </c>
      <c r="L879" s="18">
        <v>6.6736481788881273E-3</v>
      </c>
      <c r="N879" s="18">
        <v>5.1455280851136573E-3</v>
      </c>
      <c r="O879" s="18">
        <v>0</v>
      </c>
      <c r="P879" s="18">
        <v>0</v>
      </c>
      <c r="Q879" s="18">
        <v>2.3116987650491898E-2</v>
      </c>
      <c r="R879" s="18">
        <v>7.3978288832101261E-3</v>
      </c>
      <c r="S879" s="18">
        <v>4.862594307910079E-3</v>
      </c>
      <c r="T879" s="18">
        <v>1.3654524969215249E-2</v>
      </c>
      <c r="U879" s="18">
        <v>0</v>
      </c>
      <c r="V879" s="18">
        <v>7.562927264745254E-3</v>
      </c>
      <c r="W879" s="18">
        <v>0</v>
      </c>
      <c r="X879" s="18">
        <v>1.2986926831906741E-2</v>
      </c>
      <c r="Y879" s="18">
        <v>4.3964442154289657E-3</v>
      </c>
      <c r="AA879" s="18">
        <v>3.410768332295316E-3</v>
      </c>
      <c r="AB879" s="18">
        <v>1.714753655826042E-3</v>
      </c>
      <c r="AC879" s="18">
        <v>7.828419151439418E-3</v>
      </c>
      <c r="AD879" s="18">
        <v>1.209552911344524E-2</v>
      </c>
      <c r="AF879" s="18">
        <v>4.4481198756347443E-2</v>
      </c>
      <c r="AG879" s="18">
        <v>0</v>
      </c>
      <c r="AH879" s="18">
        <v>0</v>
      </c>
      <c r="AI879" s="18">
        <v>3.1312763369423832E-2</v>
      </c>
      <c r="AJ879" s="18">
        <v>1.0104868301090929E-2</v>
      </c>
      <c r="AK879" s="18">
        <v>3.4573847719363551E-3</v>
      </c>
      <c r="AL879" s="18">
        <v>4.8233273433854846E-3</v>
      </c>
      <c r="AM879" s="18">
        <v>0</v>
      </c>
      <c r="AN879" s="18">
        <v>0</v>
      </c>
      <c r="AO879" s="18">
        <v>1.306082957421084E-2</v>
      </c>
      <c r="AP879" s="18">
        <v>0</v>
      </c>
      <c r="AQ879" s="18">
        <v>0</v>
      </c>
      <c r="AR879" s="18">
        <v>9.9988981858463513E-3</v>
      </c>
      <c r="AS879" s="18">
        <v>0</v>
      </c>
      <c r="AT879" s="18">
        <v>0</v>
      </c>
      <c r="AU879" s="18">
        <v>0</v>
      </c>
      <c r="AV879" s="18">
        <v>1.7807119482047291E-2</v>
      </c>
      <c r="AX879" s="18">
        <v>5.6436869285641129E-3</v>
      </c>
      <c r="AY879" s="18">
        <v>8.5983721627369593E-3</v>
      </c>
      <c r="BA879" s="18">
        <v>5.809609293698126E-3</v>
      </c>
      <c r="BB879" s="18">
        <v>6.645826758149666E-3</v>
      </c>
      <c r="BD879" s="18">
        <v>1.958949046319157E-3</v>
      </c>
      <c r="BE879" s="18">
        <v>6.4874997799908626E-3</v>
      </c>
      <c r="BF879" s="18">
        <v>2.008636834962543E-2</v>
      </c>
      <c r="BG879" s="18">
        <v>4.1863748763422814E-3</v>
      </c>
      <c r="BH879" s="18">
        <v>7.1297800267603731E-3</v>
      </c>
      <c r="BI879" s="18">
        <v>0</v>
      </c>
      <c r="BJ879" s="18">
        <v>0</v>
      </c>
      <c r="BL879" s="18">
        <v>5.6953327050164671E-3</v>
      </c>
      <c r="BM879" s="18">
        <v>0</v>
      </c>
      <c r="BN879" s="18">
        <v>2.0733280363354339E-2</v>
      </c>
      <c r="BO879" s="18">
        <v>3.3296082823911118E-2</v>
      </c>
      <c r="BP879" s="18">
        <v>2.863958133641114E-3</v>
      </c>
      <c r="BQ879" s="18">
        <v>0</v>
      </c>
      <c r="BR879" s="18">
        <v>2.205526877693878E-2</v>
      </c>
      <c r="BS879" s="18">
        <v>4.3542232541888054E-3</v>
      </c>
      <c r="BU879" s="18">
        <v>3.338672746606478E-3</v>
      </c>
      <c r="BV879" s="18">
        <v>0</v>
      </c>
      <c r="BW879" s="18">
        <v>1.2252211045856659E-2</v>
      </c>
      <c r="BX879" s="18">
        <v>3.0971929679742879E-2</v>
      </c>
      <c r="BY879" s="18">
        <v>6.0244119845480467E-3</v>
      </c>
      <c r="BZ879" s="18">
        <v>0</v>
      </c>
      <c r="CA879" s="18">
        <v>0</v>
      </c>
      <c r="CB879" s="18">
        <v>6.5153239683554661E-3</v>
      </c>
      <c r="CC879" s="18">
        <v>1.055554718983309E-2</v>
      </c>
    </row>
    <row r="880" spans="2:81" x14ac:dyDescent="0.35">
      <c r="B880" s="17" t="s">
        <v>151</v>
      </c>
      <c r="C880" s="18">
        <v>2.73464283025995E-2</v>
      </c>
      <c r="D880" s="18">
        <v>4.900917022739866E-2</v>
      </c>
      <c r="E880" s="18">
        <v>1.507864828423231E-2</v>
      </c>
      <c r="F880" s="18">
        <v>3.3551591243121452E-2</v>
      </c>
      <c r="G880" s="18">
        <v>2.4567538666466628E-2</v>
      </c>
      <c r="H880" s="18">
        <v>2.5221220692243331E-2</v>
      </c>
      <c r="I880" s="18">
        <v>2.5316499174950189E-2</v>
      </c>
      <c r="K880" s="18">
        <v>2.6887211251745841E-2</v>
      </c>
      <c r="L880" s="18">
        <v>2.7019682754129769E-2</v>
      </c>
      <c r="N880" s="18">
        <v>1.7025795864720559E-2</v>
      </c>
      <c r="O880" s="18">
        <v>0</v>
      </c>
      <c r="P880" s="18">
        <v>3.0852684389192069E-2</v>
      </c>
      <c r="Q880" s="18">
        <v>3.648815038590101E-2</v>
      </c>
      <c r="R880" s="18">
        <v>1.9933283233665069E-2</v>
      </c>
      <c r="S880" s="18">
        <v>1.8908890598793551E-2</v>
      </c>
      <c r="T880" s="18">
        <v>5.2801465418903341E-2</v>
      </c>
      <c r="U880" s="18">
        <v>5.0359732202764823E-2</v>
      </c>
      <c r="V880" s="18">
        <v>1.02951565861173E-2</v>
      </c>
      <c r="W880" s="18">
        <v>2.5076965222174692E-2</v>
      </c>
      <c r="X880" s="18">
        <v>5.7185770534375908E-2</v>
      </c>
      <c r="Y880" s="18">
        <v>1.292016432617947E-2</v>
      </c>
      <c r="AA880" s="18">
        <v>1.1661589202450249E-2</v>
      </c>
      <c r="AB880" s="18">
        <v>2.1683538954672971E-2</v>
      </c>
      <c r="AC880" s="18">
        <v>2.393834359232936E-2</v>
      </c>
      <c r="AD880" s="18">
        <v>5.3336909570300961E-2</v>
      </c>
      <c r="AF880" s="18">
        <v>0.15657718699331799</v>
      </c>
      <c r="AG880" s="18">
        <v>6.1890066648996947E-2</v>
      </c>
      <c r="AH880" s="18">
        <v>2.5914324323421011E-2</v>
      </c>
      <c r="AI880" s="18">
        <v>3.3799670633819792E-2</v>
      </c>
      <c r="AJ880" s="18">
        <v>3.5759282455001352E-2</v>
      </c>
      <c r="AK880" s="18">
        <v>2.9014693675219441E-2</v>
      </c>
      <c r="AL880" s="18">
        <v>3.2080141353623672E-2</v>
      </c>
      <c r="AM880" s="18">
        <v>1.5031302349516711E-2</v>
      </c>
      <c r="AN880" s="18">
        <v>2.089774582596015E-2</v>
      </c>
      <c r="AO880" s="18">
        <v>7.0955593048099034E-3</v>
      </c>
      <c r="AP880" s="18">
        <v>2.1374301832637499E-2</v>
      </c>
      <c r="AQ880" s="18">
        <v>2.4784055026747159E-2</v>
      </c>
      <c r="AR880" s="18">
        <v>0</v>
      </c>
      <c r="AS880" s="18">
        <v>0</v>
      </c>
      <c r="AT880" s="18">
        <v>1.6828919642736421E-2</v>
      </c>
      <c r="AU880" s="18">
        <v>8.385105443055544E-3</v>
      </c>
      <c r="AV880" s="18">
        <v>7.3447397760638994E-2</v>
      </c>
      <c r="AX880" s="18">
        <v>2.6988879989155379E-2</v>
      </c>
      <c r="AY880" s="18">
        <v>2.6467506354876161E-2</v>
      </c>
      <c r="BA880" s="18">
        <v>2.2661193261044169E-2</v>
      </c>
      <c r="BB880" s="18">
        <v>3.6039119142421007E-2</v>
      </c>
      <c r="BD880" s="18">
        <v>2.4741390140249678E-2</v>
      </c>
      <c r="BE880" s="18">
        <v>4.1287246429787393E-2</v>
      </c>
      <c r="BF880" s="18">
        <v>2.2360562583419331E-2</v>
      </c>
      <c r="BG880" s="18">
        <v>9.4782721615563996E-3</v>
      </c>
      <c r="BH880" s="18">
        <v>2.4317875354701569E-2</v>
      </c>
      <c r="BI880" s="18">
        <v>4.0623804533434983E-2</v>
      </c>
      <c r="BJ880" s="18">
        <v>9.5665426722173832E-2</v>
      </c>
      <c r="BL880" s="18">
        <v>1.918316687034324E-2</v>
      </c>
      <c r="BM880" s="18">
        <v>1.101317043554813E-2</v>
      </c>
      <c r="BN880" s="18">
        <v>1.5869234686689292E-2</v>
      </c>
      <c r="BO880" s="18">
        <v>7.9985639098731996E-3</v>
      </c>
      <c r="BP880" s="18">
        <v>2.0674766314255511E-2</v>
      </c>
      <c r="BQ880" s="18">
        <v>2.456323272302036E-2</v>
      </c>
      <c r="BR880" s="18">
        <v>0.1229856577001552</v>
      </c>
      <c r="BS880" s="18">
        <v>6.6096563708570533E-2</v>
      </c>
      <c r="BU880" s="18">
        <v>1.798260508735821E-2</v>
      </c>
      <c r="BV880" s="18">
        <v>1.809106487963779E-2</v>
      </c>
      <c r="BW880" s="18">
        <v>8.6372410144306393E-3</v>
      </c>
      <c r="BX880" s="18">
        <v>1.336697532674597E-2</v>
      </c>
      <c r="BY880" s="18">
        <v>1.4328626815217601E-2</v>
      </c>
      <c r="BZ880" s="18">
        <v>3.4982022855640851E-2</v>
      </c>
      <c r="CA880" s="18">
        <v>8.8259128752923494E-2</v>
      </c>
      <c r="CB880" s="18">
        <v>7.2263469677347009E-2</v>
      </c>
      <c r="CC880" s="18">
        <v>4.572120057118062E-2</v>
      </c>
    </row>
    <row r="882" spans="2:81" ht="101.5" x14ac:dyDescent="0.35">
      <c r="B882" s="14" t="s">
        <v>251</v>
      </c>
    </row>
    <row r="883" spans="2:81" x14ac:dyDescent="0.35">
      <c r="B883" s="15" t="s">
        <v>17</v>
      </c>
    </row>
    <row r="884" spans="2:81" x14ac:dyDescent="0.35">
      <c r="B884" s="11" t="s">
        <v>95</v>
      </c>
      <c r="C884" s="16">
        <v>1906</v>
      </c>
      <c r="D884" s="16">
        <v>245</v>
      </c>
      <c r="E884" s="16">
        <v>322</v>
      </c>
      <c r="F884" s="16">
        <v>330</v>
      </c>
      <c r="G884" s="16">
        <v>336</v>
      </c>
      <c r="H884" s="16">
        <v>276</v>
      </c>
      <c r="I884" s="16">
        <v>397</v>
      </c>
      <c r="K884" s="16">
        <v>942</v>
      </c>
      <c r="L884" s="16">
        <v>959</v>
      </c>
      <c r="N884" s="16">
        <v>158</v>
      </c>
      <c r="O884" s="16">
        <v>63</v>
      </c>
      <c r="P884" s="16">
        <v>96</v>
      </c>
      <c r="Q884" s="16">
        <v>78</v>
      </c>
      <c r="R884" s="16">
        <v>211</v>
      </c>
      <c r="S884" s="16">
        <v>156</v>
      </c>
      <c r="T884" s="16">
        <v>138</v>
      </c>
      <c r="U884" s="16">
        <v>178</v>
      </c>
      <c r="V884" s="16">
        <v>270</v>
      </c>
      <c r="W884" s="16">
        <v>232</v>
      </c>
      <c r="X884" s="16">
        <v>160</v>
      </c>
      <c r="Y884" s="16">
        <v>166</v>
      </c>
      <c r="AA884" s="16">
        <v>527</v>
      </c>
      <c r="AB884" s="16">
        <v>481</v>
      </c>
      <c r="AC884" s="16">
        <v>429</v>
      </c>
      <c r="AD884" s="16">
        <v>463</v>
      </c>
      <c r="AF884" s="16">
        <v>27</v>
      </c>
      <c r="AG884" s="16">
        <v>98</v>
      </c>
      <c r="AH884" s="16">
        <v>113</v>
      </c>
      <c r="AI884" s="16">
        <v>112</v>
      </c>
      <c r="AJ884" s="16">
        <v>174</v>
      </c>
      <c r="AK884" s="16">
        <v>207</v>
      </c>
      <c r="AL884" s="16">
        <v>170</v>
      </c>
      <c r="AM884" s="16">
        <v>133</v>
      </c>
      <c r="AN884" s="16">
        <v>100</v>
      </c>
      <c r="AO884" s="16">
        <v>131</v>
      </c>
      <c r="AP884" s="16">
        <v>193</v>
      </c>
      <c r="AQ884" s="16">
        <v>93</v>
      </c>
      <c r="AR884" s="16">
        <v>79</v>
      </c>
      <c r="AS884" s="16">
        <v>47</v>
      </c>
      <c r="AT884" s="16">
        <v>48</v>
      </c>
      <c r="AU884" s="16">
        <v>122</v>
      </c>
      <c r="AV884" s="16">
        <v>59</v>
      </c>
      <c r="AX884" s="16">
        <v>1557</v>
      </c>
      <c r="AY884" s="16">
        <v>338</v>
      </c>
      <c r="BA884" s="16">
        <v>1221</v>
      </c>
      <c r="BB884" s="16">
        <v>685</v>
      </c>
      <c r="BD884" s="16">
        <v>474</v>
      </c>
      <c r="BE884" s="16">
        <v>416</v>
      </c>
      <c r="BF884" s="16">
        <v>224</v>
      </c>
      <c r="BG884" s="16">
        <v>439</v>
      </c>
      <c r="BH884" s="16">
        <v>242</v>
      </c>
      <c r="BI884" s="16">
        <v>51</v>
      </c>
      <c r="BJ884" s="16">
        <v>60</v>
      </c>
      <c r="BL884" s="16">
        <v>334</v>
      </c>
      <c r="BM884" s="16">
        <v>619</v>
      </c>
      <c r="BN884" s="16">
        <v>136</v>
      </c>
      <c r="BO884" s="16">
        <v>105</v>
      </c>
      <c r="BP884" s="16">
        <v>257</v>
      </c>
      <c r="BQ884" s="16">
        <v>42</v>
      </c>
      <c r="BR884" s="16">
        <v>49</v>
      </c>
      <c r="BS884" s="16">
        <v>364</v>
      </c>
      <c r="BU884" s="16">
        <v>279</v>
      </c>
      <c r="BV884" s="16">
        <v>479</v>
      </c>
      <c r="BW884" s="16">
        <v>122</v>
      </c>
      <c r="BX884" s="16">
        <v>151</v>
      </c>
      <c r="BY884" s="16">
        <v>421</v>
      </c>
      <c r="BZ884" s="16">
        <v>64</v>
      </c>
      <c r="CA884" s="16">
        <v>123</v>
      </c>
      <c r="CB884" s="16">
        <v>156</v>
      </c>
      <c r="CC884" s="16">
        <v>111</v>
      </c>
    </row>
    <row r="885" spans="2:81" x14ac:dyDescent="0.35">
      <c r="B885" s="12" t="s">
        <v>96</v>
      </c>
      <c r="C885" s="16">
        <v>1910</v>
      </c>
      <c r="D885" s="16">
        <v>202</v>
      </c>
      <c r="E885" s="16">
        <v>325</v>
      </c>
      <c r="F885" s="16">
        <v>324</v>
      </c>
      <c r="G885" s="16">
        <v>294</v>
      </c>
      <c r="H885" s="16">
        <v>309</v>
      </c>
      <c r="I885" s="16">
        <v>457</v>
      </c>
      <c r="K885" s="16">
        <v>921</v>
      </c>
      <c r="L885" s="16">
        <v>983</v>
      </c>
      <c r="N885" s="16">
        <v>157</v>
      </c>
      <c r="O885" s="16">
        <v>52</v>
      </c>
      <c r="P885" s="16">
        <v>89</v>
      </c>
      <c r="Q885" s="16">
        <v>77</v>
      </c>
      <c r="R885" s="16">
        <v>212</v>
      </c>
      <c r="S885" s="16">
        <v>155</v>
      </c>
      <c r="T885" s="16">
        <v>140</v>
      </c>
      <c r="U885" s="16">
        <v>167</v>
      </c>
      <c r="V885" s="16">
        <v>248</v>
      </c>
      <c r="W885" s="16">
        <v>264</v>
      </c>
      <c r="X885" s="16">
        <v>165</v>
      </c>
      <c r="Y885" s="16">
        <v>180</v>
      </c>
      <c r="AA885" s="16">
        <v>514</v>
      </c>
      <c r="AB885" s="16">
        <v>496</v>
      </c>
      <c r="AC885" s="16">
        <v>419</v>
      </c>
      <c r="AD885" s="16">
        <v>477</v>
      </c>
      <c r="AF885" s="16">
        <v>25</v>
      </c>
      <c r="AG885" s="16">
        <v>96</v>
      </c>
      <c r="AH885" s="16">
        <v>115</v>
      </c>
      <c r="AI885" s="16">
        <v>117</v>
      </c>
      <c r="AJ885" s="16">
        <v>175</v>
      </c>
      <c r="AK885" s="16">
        <v>213</v>
      </c>
      <c r="AL885" s="16">
        <v>169</v>
      </c>
      <c r="AM885" s="16">
        <v>134</v>
      </c>
      <c r="AN885" s="16">
        <v>99</v>
      </c>
      <c r="AO885" s="16">
        <v>131</v>
      </c>
      <c r="AP885" s="16">
        <v>193</v>
      </c>
      <c r="AQ885" s="16">
        <v>94</v>
      </c>
      <c r="AR885" s="16">
        <v>79</v>
      </c>
      <c r="AS885" s="16">
        <v>46</v>
      </c>
      <c r="AT885" s="16">
        <v>46</v>
      </c>
      <c r="AU885" s="16">
        <v>118</v>
      </c>
      <c r="AV885" s="16">
        <v>59</v>
      </c>
      <c r="AX885" s="16">
        <v>1583</v>
      </c>
      <c r="AY885" s="16">
        <v>316</v>
      </c>
      <c r="BA885" s="16">
        <v>1241</v>
      </c>
      <c r="BB885" s="16">
        <v>669</v>
      </c>
      <c r="BD885" s="16">
        <v>490</v>
      </c>
      <c r="BE885" s="16">
        <v>410</v>
      </c>
      <c r="BF885" s="16">
        <v>226</v>
      </c>
      <c r="BG885" s="16">
        <v>430</v>
      </c>
      <c r="BH885" s="16">
        <v>237</v>
      </c>
      <c r="BI885" s="16">
        <v>51</v>
      </c>
      <c r="BJ885" s="16">
        <v>65</v>
      </c>
      <c r="BL885" s="16">
        <v>349</v>
      </c>
      <c r="BM885" s="16">
        <v>614</v>
      </c>
      <c r="BN885" s="16">
        <v>143</v>
      </c>
      <c r="BO885" s="16">
        <v>101</v>
      </c>
      <c r="BP885" s="16">
        <v>257</v>
      </c>
      <c r="BQ885" s="16">
        <v>42</v>
      </c>
      <c r="BR885" s="16">
        <v>47</v>
      </c>
      <c r="BS885" s="16">
        <v>356</v>
      </c>
      <c r="BU885" s="16">
        <v>288</v>
      </c>
      <c r="BV885" s="16">
        <v>472</v>
      </c>
      <c r="BW885" s="16">
        <v>126</v>
      </c>
      <c r="BX885" s="16">
        <v>142</v>
      </c>
      <c r="BY885" s="16">
        <v>432</v>
      </c>
      <c r="BZ885" s="16">
        <v>64</v>
      </c>
      <c r="CA885" s="16">
        <v>123</v>
      </c>
      <c r="CB885" s="16">
        <v>159</v>
      </c>
      <c r="CC885" s="16">
        <v>106</v>
      </c>
    </row>
    <row r="886" spans="2:81" x14ac:dyDescent="0.35">
      <c r="B886" s="17" t="s">
        <v>238</v>
      </c>
      <c r="C886" s="18">
        <v>0.27316436901951341</v>
      </c>
      <c r="D886" s="18">
        <v>0.2029045877074537</v>
      </c>
      <c r="E886" s="18">
        <v>0.27285158312267099</v>
      </c>
      <c r="F886" s="18">
        <v>0.28151665106912033</v>
      </c>
      <c r="G886" s="18">
        <v>0.25841190629769067</v>
      </c>
      <c r="H886" s="18">
        <v>0.30972669714755668</v>
      </c>
      <c r="I886" s="18">
        <v>0.28329131849756062</v>
      </c>
      <c r="K886" s="18">
        <v>0.2622492947203045</v>
      </c>
      <c r="L886" s="18">
        <v>0.28474149011098382</v>
      </c>
      <c r="N886" s="18">
        <v>0.2383416022508936</v>
      </c>
      <c r="O886" s="18">
        <v>0.40685459935235518</v>
      </c>
      <c r="P886" s="18">
        <v>0.26247489530556628</v>
      </c>
      <c r="Q886" s="18">
        <v>0.29705309071143521</v>
      </c>
      <c r="R886" s="18">
        <v>0.2961301698250115</v>
      </c>
      <c r="S886" s="18">
        <v>0.24783996348466511</v>
      </c>
      <c r="T886" s="18">
        <v>0.32007957803637349</v>
      </c>
      <c r="U886" s="18">
        <v>0.27717130117450639</v>
      </c>
      <c r="V886" s="18">
        <v>0.23632763067390269</v>
      </c>
      <c r="W886" s="18">
        <v>0.29813731155668199</v>
      </c>
      <c r="X886" s="18">
        <v>0.24194496607801341</v>
      </c>
      <c r="Y886" s="18">
        <v>0.25727728905858238</v>
      </c>
      <c r="AA886" s="18">
        <v>0.32302540168383381</v>
      </c>
      <c r="AB886" s="18">
        <v>0.27662362022050607</v>
      </c>
      <c r="AC886" s="18">
        <v>0.27121641707653033</v>
      </c>
      <c r="AD886" s="18">
        <v>0.2196160815911071</v>
      </c>
      <c r="AF886" s="18">
        <v>6.6768104899064651E-2</v>
      </c>
      <c r="AG886" s="18">
        <v>0.29083515059233028</v>
      </c>
      <c r="AH886" s="18">
        <v>0.30261429810953189</v>
      </c>
      <c r="AI886" s="18">
        <v>0.21665310435332219</v>
      </c>
      <c r="AJ886" s="18">
        <v>0.23050342186660511</v>
      </c>
      <c r="AK886" s="18">
        <v>0.24579239062159811</v>
      </c>
      <c r="AL886" s="18">
        <v>0.22610972968232099</v>
      </c>
      <c r="AM886" s="18">
        <v>0.29387612270557228</v>
      </c>
      <c r="AN886" s="18">
        <v>0.19538083204671741</v>
      </c>
      <c r="AO886" s="18">
        <v>0.30084626376149032</v>
      </c>
      <c r="AP886" s="18">
        <v>0.28443135388108809</v>
      </c>
      <c r="AQ886" s="18">
        <v>0.35596605212480092</v>
      </c>
      <c r="AR886" s="18">
        <v>0.30320943127052952</v>
      </c>
      <c r="AS886" s="18">
        <v>0.36892688803105661</v>
      </c>
      <c r="AT886" s="18">
        <v>0.32939275917753369</v>
      </c>
      <c r="AU886" s="18">
        <v>0.37384232124956462</v>
      </c>
      <c r="AV886" s="18">
        <v>0.24097096658761599</v>
      </c>
      <c r="AX886" s="18">
        <v>0.27673927186118769</v>
      </c>
      <c r="AY886" s="18">
        <v>0.2584342264023991</v>
      </c>
      <c r="BA886" s="18">
        <v>0.29297386136886749</v>
      </c>
      <c r="BB886" s="18">
        <v>0.2364110810500841</v>
      </c>
      <c r="BD886" s="18">
        <v>0.24648307726611979</v>
      </c>
      <c r="BE886" s="18">
        <v>0.25914286728861241</v>
      </c>
      <c r="BF886" s="18">
        <v>0.28565627342486871</v>
      </c>
      <c r="BG886" s="18">
        <v>0.29877639736866629</v>
      </c>
      <c r="BH886" s="18">
        <v>0.28908746839973809</v>
      </c>
      <c r="BI886" s="18">
        <v>0.37642256986832262</v>
      </c>
      <c r="BJ886" s="18">
        <v>0.21021445624315879</v>
      </c>
      <c r="BL886" s="18">
        <v>0.29690942740006621</v>
      </c>
      <c r="BM886" s="18">
        <v>0.29314501202511389</v>
      </c>
      <c r="BN886" s="18">
        <v>0.28303332603674741</v>
      </c>
      <c r="BO886" s="18">
        <v>0.26397858074599789</v>
      </c>
      <c r="BP886" s="18">
        <v>0.27082809913387412</v>
      </c>
      <c r="BQ886" s="18">
        <v>0.25906661867614988</v>
      </c>
      <c r="BR886" s="18">
        <v>0.2149232966656329</v>
      </c>
      <c r="BS886" s="18">
        <v>0.22509826177844741</v>
      </c>
      <c r="BU886" s="18">
        <v>0.29263396358649402</v>
      </c>
      <c r="BV886" s="18">
        <v>0.28160741939136902</v>
      </c>
      <c r="BW886" s="18">
        <v>0.30804984407249342</v>
      </c>
      <c r="BX886" s="18">
        <v>0.27474714681480311</v>
      </c>
      <c r="BY886" s="18">
        <v>0.28449828915985081</v>
      </c>
      <c r="BZ886" s="18">
        <v>0.22357127262134471</v>
      </c>
      <c r="CA886" s="18">
        <v>0.2276970740699103</v>
      </c>
      <c r="CB886" s="18">
        <v>0.1822896747972696</v>
      </c>
      <c r="CC886" s="18">
        <v>0.31149155998090872</v>
      </c>
    </row>
    <row r="887" spans="2:81" x14ac:dyDescent="0.35">
      <c r="B887" s="17" t="s">
        <v>239</v>
      </c>
      <c r="C887" s="18">
        <v>0.45106459415224781</v>
      </c>
      <c r="D887" s="18">
        <v>0.35269631044659328</v>
      </c>
      <c r="E887" s="18">
        <v>0.4420388299200857</v>
      </c>
      <c r="F887" s="18">
        <v>0.44438586412313202</v>
      </c>
      <c r="G887" s="18">
        <v>0.45898949622197649</v>
      </c>
      <c r="H887" s="18">
        <v>0.45457691014610602</v>
      </c>
      <c r="I887" s="18">
        <v>0.49823165117967438</v>
      </c>
      <c r="K887" s="18">
        <v>0.44869949117015728</v>
      </c>
      <c r="L887" s="18">
        <v>0.4525160608438496</v>
      </c>
      <c r="N887" s="18">
        <v>0.52371101014893917</v>
      </c>
      <c r="O887" s="18">
        <v>0.43283277614955318</v>
      </c>
      <c r="P887" s="18">
        <v>0.41842998954843452</v>
      </c>
      <c r="Q887" s="18">
        <v>0.34855242306922463</v>
      </c>
      <c r="R887" s="18">
        <v>0.45727674482905811</v>
      </c>
      <c r="S887" s="18">
        <v>0.48007101851968709</v>
      </c>
      <c r="T887" s="18">
        <v>0.47638307350274878</v>
      </c>
      <c r="U887" s="18">
        <v>0.39438814841547859</v>
      </c>
      <c r="V887" s="18">
        <v>0.4416267818741107</v>
      </c>
      <c r="W887" s="18">
        <v>0.44307402848996041</v>
      </c>
      <c r="X887" s="18">
        <v>0.47183988884705352</v>
      </c>
      <c r="Y887" s="18">
        <v>0.45923114894860168</v>
      </c>
      <c r="AA887" s="18">
        <v>0.4674048156605099</v>
      </c>
      <c r="AB887" s="18">
        <v>0.47416339803402102</v>
      </c>
      <c r="AC887" s="18">
        <v>0.44478100537747939</v>
      </c>
      <c r="AD887" s="18">
        <v>0.41184163602810492</v>
      </c>
      <c r="AF887" s="18">
        <v>0.44590072120510482</v>
      </c>
      <c r="AG887" s="18">
        <v>0.40157479739473462</v>
      </c>
      <c r="AH887" s="18">
        <v>0.39207976228752572</v>
      </c>
      <c r="AI887" s="18">
        <v>0.48745829902111582</v>
      </c>
      <c r="AJ887" s="18">
        <v>0.42625161062971562</v>
      </c>
      <c r="AK887" s="18">
        <v>0.49108510194137772</v>
      </c>
      <c r="AL887" s="18">
        <v>0.44862279271773542</v>
      </c>
      <c r="AM887" s="18">
        <v>0.43037350938100782</v>
      </c>
      <c r="AN887" s="18">
        <v>0.58446360105696293</v>
      </c>
      <c r="AO887" s="18">
        <v>0.4884385431279108</v>
      </c>
      <c r="AP887" s="18">
        <v>0.43599860965702691</v>
      </c>
      <c r="AQ887" s="18">
        <v>0.39112472903573908</v>
      </c>
      <c r="AR887" s="18">
        <v>0.53282539461613132</v>
      </c>
      <c r="AS887" s="18">
        <v>0.4223716686154495</v>
      </c>
      <c r="AT887" s="18">
        <v>0.41651219962302038</v>
      </c>
      <c r="AU887" s="18">
        <v>0.4501968720624433</v>
      </c>
      <c r="AV887" s="18">
        <v>0.3373546048355936</v>
      </c>
      <c r="AX887" s="18">
        <v>0.46656934141393508</v>
      </c>
      <c r="AY887" s="18">
        <v>0.37324787358928557</v>
      </c>
      <c r="BA887" s="18">
        <v>0.45363461074488592</v>
      </c>
      <c r="BB887" s="18">
        <v>0.4462963467762105</v>
      </c>
      <c r="BD887" s="18">
        <v>0.45767811689535781</v>
      </c>
      <c r="BE887" s="18">
        <v>0.47882731638370218</v>
      </c>
      <c r="BF887" s="18">
        <v>0.43816857903622269</v>
      </c>
      <c r="BG887" s="18">
        <v>0.45604847490757022</v>
      </c>
      <c r="BH887" s="18">
        <v>0.44106307065678108</v>
      </c>
      <c r="BI887" s="18">
        <v>0.34868922417726272</v>
      </c>
      <c r="BJ887" s="18">
        <v>0.35425076854891319</v>
      </c>
      <c r="BL887" s="18">
        <v>0.45387950956230599</v>
      </c>
      <c r="BM887" s="18">
        <v>0.4739189905759062</v>
      </c>
      <c r="BN887" s="18">
        <v>0.46107680212587882</v>
      </c>
      <c r="BO887" s="18">
        <v>0.42467627746105902</v>
      </c>
      <c r="BP887" s="18">
        <v>0.42309263822741527</v>
      </c>
      <c r="BQ887" s="18">
        <v>0.55267113936103451</v>
      </c>
      <c r="BR887" s="18">
        <v>0.3310139598062945</v>
      </c>
      <c r="BS887" s="18">
        <v>0.43662479491079809</v>
      </c>
      <c r="BU887" s="18">
        <v>0.47881366090114508</v>
      </c>
      <c r="BV887" s="18">
        <v>0.49168771282779189</v>
      </c>
      <c r="BW887" s="18">
        <v>0.50866250542063474</v>
      </c>
      <c r="BX887" s="18">
        <v>0.43660032819344269</v>
      </c>
      <c r="BY887" s="18">
        <v>0.4303330536950612</v>
      </c>
      <c r="BZ887" s="18">
        <v>0.50873522601053867</v>
      </c>
      <c r="CA887" s="18">
        <v>0.32926429290860321</v>
      </c>
      <c r="CB887" s="18">
        <v>0.43436784176613968</v>
      </c>
      <c r="CC887" s="18">
        <v>0.3611871145273533</v>
      </c>
    </row>
    <row r="888" spans="2:81" x14ac:dyDescent="0.35">
      <c r="B888" s="17" t="s">
        <v>240</v>
      </c>
      <c r="C888" s="18">
        <v>0.2039506017632064</v>
      </c>
      <c r="D888" s="18">
        <v>0.30636082201030829</v>
      </c>
      <c r="E888" s="18">
        <v>0.19539386079657151</v>
      </c>
      <c r="F888" s="18">
        <v>0.19086962189382711</v>
      </c>
      <c r="G888" s="18">
        <v>0.21483450094374171</v>
      </c>
      <c r="H888" s="18">
        <v>0.19658398529568691</v>
      </c>
      <c r="I888" s="18">
        <v>0.17201567335456419</v>
      </c>
      <c r="K888" s="18">
        <v>0.2120405720262476</v>
      </c>
      <c r="L888" s="18">
        <v>0.19632247862908109</v>
      </c>
      <c r="N888" s="18">
        <v>0.20205226789841541</v>
      </c>
      <c r="O888" s="18">
        <v>0.1027059692357959</v>
      </c>
      <c r="P888" s="18">
        <v>0.2160166905819999</v>
      </c>
      <c r="Q888" s="18">
        <v>0.24509098775403049</v>
      </c>
      <c r="R888" s="18">
        <v>0.18599038375720381</v>
      </c>
      <c r="S888" s="18">
        <v>0.239992205229898</v>
      </c>
      <c r="T888" s="18">
        <v>0.1172469843276254</v>
      </c>
      <c r="U888" s="18">
        <v>0.2065584609113951</v>
      </c>
      <c r="V888" s="18">
        <v>0.22526695809882419</v>
      </c>
      <c r="W888" s="18">
        <v>0.2037180300548346</v>
      </c>
      <c r="X888" s="18">
        <v>0.21599247953206899</v>
      </c>
      <c r="Y888" s="18">
        <v>0.22635753046715101</v>
      </c>
      <c r="AA888" s="18">
        <v>0.16489138575562329</v>
      </c>
      <c r="AB888" s="18">
        <v>0.1798287138573198</v>
      </c>
      <c r="AC888" s="18">
        <v>0.23237573076318641</v>
      </c>
      <c r="AD888" s="18">
        <v>0.2476962222795501</v>
      </c>
      <c r="AF888" s="18">
        <v>0.31519664374437961</v>
      </c>
      <c r="AG888" s="18">
        <v>0.1816077097933248</v>
      </c>
      <c r="AH888" s="18">
        <v>0.18035809765463251</v>
      </c>
      <c r="AI888" s="18">
        <v>0.1931172031300932</v>
      </c>
      <c r="AJ888" s="18">
        <v>0.28322676601898711</v>
      </c>
      <c r="AK888" s="18">
        <v>0.19940300220201429</v>
      </c>
      <c r="AL888" s="18">
        <v>0.25123323856132429</v>
      </c>
      <c r="AM888" s="18">
        <v>0.20400087149164911</v>
      </c>
      <c r="AN888" s="18">
        <v>0.1825987941063256</v>
      </c>
      <c r="AO888" s="18">
        <v>0.16705987445199691</v>
      </c>
      <c r="AP888" s="18">
        <v>0.23911855246827729</v>
      </c>
      <c r="AQ888" s="18">
        <v>0.20324223525530771</v>
      </c>
      <c r="AR888" s="18">
        <v>0.13878140543240891</v>
      </c>
      <c r="AS888" s="18">
        <v>0.12080091388097181</v>
      </c>
      <c r="AT888" s="18">
        <v>0.1613966086439052</v>
      </c>
      <c r="AU888" s="18">
        <v>0.1212639393659273</v>
      </c>
      <c r="AV888" s="18">
        <v>0.26086194645435418</v>
      </c>
      <c r="AX888" s="18">
        <v>0.19674043600432359</v>
      </c>
      <c r="AY888" s="18">
        <v>0.24061836111027701</v>
      </c>
      <c r="BA888" s="18">
        <v>0.1854244105818105</v>
      </c>
      <c r="BB888" s="18">
        <v>0.2383229333433616</v>
      </c>
      <c r="BD888" s="18">
        <v>0.2265042050757223</v>
      </c>
      <c r="BE888" s="18">
        <v>0.19663705072686369</v>
      </c>
      <c r="BF888" s="18">
        <v>0.2132019155634689</v>
      </c>
      <c r="BG888" s="18">
        <v>0.1892687432682206</v>
      </c>
      <c r="BH888" s="18">
        <v>0.15699416638496541</v>
      </c>
      <c r="BI888" s="18">
        <v>0.2123025657650095</v>
      </c>
      <c r="BJ888" s="18">
        <v>0.3105799332683617</v>
      </c>
      <c r="BL888" s="18">
        <v>0.19107628783780611</v>
      </c>
      <c r="BM888" s="18">
        <v>0.1826623378785987</v>
      </c>
      <c r="BN888" s="18">
        <v>0.1795330746704395</v>
      </c>
      <c r="BO888" s="18">
        <v>0.194165319645281</v>
      </c>
      <c r="BP888" s="18">
        <v>0.2447644972251562</v>
      </c>
      <c r="BQ888" s="18">
        <v>0.16850844618829611</v>
      </c>
      <c r="BR888" s="18">
        <v>0.30333572888188581</v>
      </c>
      <c r="BS888" s="18">
        <v>0.22732463500205941</v>
      </c>
      <c r="BU888" s="18">
        <v>0.18303125909342929</v>
      </c>
      <c r="BV888" s="18">
        <v>0.1703893829833199</v>
      </c>
      <c r="BW888" s="18">
        <v>0.14498045331450379</v>
      </c>
      <c r="BX888" s="18">
        <v>0.1556667208278463</v>
      </c>
      <c r="BY888" s="18">
        <v>0.2392970434758287</v>
      </c>
      <c r="BZ888" s="18">
        <v>0.23292669250390291</v>
      </c>
      <c r="CA888" s="18">
        <v>0.29415101422978002</v>
      </c>
      <c r="CB888" s="18">
        <v>0.28467857825545251</v>
      </c>
      <c r="CC888" s="18">
        <v>0.1582030217342551</v>
      </c>
    </row>
    <row r="889" spans="2:81" x14ac:dyDescent="0.35">
      <c r="B889" s="17" t="s">
        <v>241</v>
      </c>
      <c r="C889" s="18">
        <v>3.8712372000785242E-2</v>
      </c>
      <c r="D889" s="18">
        <v>7.1577639995241665E-2</v>
      </c>
      <c r="E889" s="18">
        <v>5.2699109537932727E-2</v>
      </c>
      <c r="F889" s="18">
        <v>4.8564232889736783E-2</v>
      </c>
      <c r="G889" s="18">
        <v>3.6337079905709301E-2</v>
      </c>
      <c r="H889" s="18">
        <v>2.1165700999952838E-2</v>
      </c>
      <c r="I889" s="18">
        <v>2.0645802521201441E-2</v>
      </c>
      <c r="K889" s="18">
        <v>4.5207063345968558E-2</v>
      </c>
      <c r="L889" s="18">
        <v>3.2818173267282313E-2</v>
      </c>
      <c r="N889" s="18">
        <v>1.8362029067112141E-2</v>
      </c>
      <c r="O889" s="18">
        <v>4.4576239551190493E-2</v>
      </c>
      <c r="P889" s="18">
        <v>6.2304438501125471E-2</v>
      </c>
      <c r="Q889" s="18">
        <v>7.1833638235032929E-2</v>
      </c>
      <c r="R889" s="18">
        <v>2.7751419619070669E-2</v>
      </c>
      <c r="S889" s="18">
        <v>3.183529934642478E-3</v>
      </c>
      <c r="T889" s="18">
        <v>3.8411657825286979E-2</v>
      </c>
      <c r="U889" s="18">
        <v>5.4143810270363052E-2</v>
      </c>
      <c r="V889" s="18">
        <v>6.4062389071080139E-2</v>
      </c>
      <c r="W889" s="18">
        <v>3.0148825490493868E-2</v>
      </c>
      <c r="X889" s="18">
        <v>2.9075265287462411E-2</v>
      </c>
      <c r="Y889" s="18">
        <v>4.4822936755846962E-2</v>
      </c>
      <c r="AA889" s="18">
        <v>2.9066593557279499E-2</v>
      </c>
      <c r="AB889" s="18">
        <v>3.3131332627487527E-2</v>
      </c>
      <c r="AC889" s="18">
        <v>2.924736608354549E-2</v>
      </c>
      <c r="AD889" s="18">
        <v>6.2480223989263839E-2</v>
      </c>
      <c r="AF889" s="18">
        <v>6.5514239005611402E-2</v>
      </c>
      <c r="AG889" s="18">
        <v>7.2489079507134735E-2</v>
      </c>
      <c r="AH889" s="18">
        <v>5.4438094435493953E-2</v>
      </c>
      <c r="AI889" s="18">
        <v>5.2833933083665581E-2</v>
      </c>
      <c r="AJ889" s="18">
        <v>3.072271850691596E-2</v>
      </c>
      <c r="AK889" s="18">
        <v>4.3424294566059812E-2</v>
      </c>
      <c r="AL889" s="18">
        <v>3.6351013986661643E-2</v>
      </c>
      <c r="AM889" s="18">
        <v>1.8918776067013639E-2</v>
      </c>
      <c r="AN889" s="18">
        <v>1.8216721529408921E-2</v>
      </c>
      <c r="AO889" s="18">
        <v>2.88283771961024E-2</v>
      </c>
      <c r="AP889" s="18">
        <v>2.0768451776892249E-2</v>
      </c>
      <c r="AQ889" s="18">
        <v>2.788158551974174E-2</v>
      </c>
      <c r="AR889" s="18">
        <v>2.5183768680930099E-2</v>
      </c>
      <c r="AS889" s="18">
        <v>6.4779713006441808E-2</v>
      </c>
      <c r="AT889" s="18">
        <v>7.1121209317093176E-2</v>
      </c>
      <c r="AU889" s="18">
        <v>3.6827157462250633E-2</v>
      </c>
      <c r="AV889" s="18">
        <v>8.1273407603598635E-2</v>
      </c>
      <c r="AX889" s="18">
        <v>3.120040227441373E-2</v>
      </c>
      <c r="AY889" s="18">
        <v>7.1705213119263048E-2</v>
      </c>
      <c r="BA889" s="18">
        <v>3.4152158206747628E-2</v>
      </c>
      <c r="BB889" s="18">
        <v>4.7173106269924332E-2</v>
      </c>
      <c r="BD889" s="18">
        <v>3.8797909391374029E-2</v>
      </c>
      <c r="BE889" s="18">
        <v>2.9366787438025722E-2</v>
      </c>
      <c r="BF889" s="18">
        <v>2.849793005447562E-2</v>
      </c>
      <c r="BG889" s="18">
        <v>4.221756456715621E-2</v>
      </c>
      <c r="BH889" s="18">
        <v>6.0137825274695182E-2</v>
      </c>
      <c r="BI889" s="18">
        <v>2.196183565597017E-2</v>
      </c>
      <c r="BJ889" s="18">
        <v>4.4307929584515737E-2</v>
      </c>
      <c r="BL889" s="18">
        <v>3.4231362021691178E-2</v>
      </c>
      <c r="BM889" s="18">
        <v>2.8233682751746141E-2</v>
      </c>
      <c r="BN889" s="18">
        <v>4.6622066736035368E-2</v>
      </c>
      <c r="BO889" s="18">
        <v>7.4153170950255698E-2</v>
      </c>
      <c r="BP889" s="18">
        <v>3.8188736235671802E-2</v>
      </c>
      <c r="BQ889" s="18">
        <v>1.9753795774519571E-2</v>
      </c>
      <c r="BR889" s="18">
        <v>2.9601923774717522E-2</v>
      </c>
      <c r="BS889" s="18">
        <v>5.1769932764842652E-2</v>
      </c>
      <c r="BU889" s="18">
        <v>3.5774316087966607E-2</v>
      </c>
      <c r="BV889" s="18">
        <v>3.1775437743892188E-2</v>
      </c>
      <c r="BW889" s="18">
        <v>1.521409073124627E-2</v>
      </c>
      <c r="BX889" s="18">
        <v>8.0069093074647726E-2</v>
      </c>
      <c r="BY889" s="18">
        <v>2.2834264949482881E-2</v>
      </c>
      <c r="BZ889" s="18">
        <v>1.5937270386724309E-2</v>
      </c>
      <c r="CA889" s="18">
        <v>6.6759115479262957E-2</v>
      </c>
      <c r="CB889" s="18">
        <v>3.2293061210180628E-2</v>
      </c>
      <c r="CC889" s="18">
        <v>0.1059184969782772</v>
      </c>
    </row>
    <row r="890" spans="2:81" x14ac:dyDescent="0.35">
      <c r="B890" s="17" t="s">
        <v>242</v>
      </c>
      <c r="C890" s="18">
        <v>1.0026559416878539E-2</v>
      </c>
      <c r="D890" s="18">
        <v>2.416423345243476E-2</v>
      </c>
      <c r="E890" s="18">
        <v>2.1570957127275539E-2</v>
      </c>
      <c r="F890" s="18">
        <v>6.2677683905381816E-3</v>
      </c>
      <c r="G890" s="18">
        <v>6.4522423881275617E-3</v>
      </c>
      <c r="H890" s="18">
        <v>0</v>
      </c>
      <c r="I890" s="18">
        <v>7.314324120603787E-3</v>
      </c>
      <c r="K890" s="18">
        <v>1.474679875390103E-2</v>
      </c>
      <c r="L890" s="18">
        <v>5.6532682003721064E-3</v>
      </c>
      <c r="N890" s="18">
        <v>1.2387562549525961E-2</v>
      </c>
      <c r="O890" s="18">
        <v>0</v>
      </c>
      <c r="P890" s="18">
        <v>1.9589394730879419E-2</v>
      </c>
      <c r="Q890" s="18">
        <v>0</v>
      </c>
      <c r="R890" s="18">
        <v>4.6560687794855778E-3</v>
      </c>
      <c r="S890" s="18">
        <v>4.862594307910079E-3</v>
      </c>
      <c r="T890" s="18">
        <v>1.408437208968555E-2</v>
      </c>
      <c r="U890" s="18">
        <v>2.9110621362702479E-2</v>
      </c>
      <c r="V890" s="18">
        <v>1.5256189931471049E-2</v>
      </c>
      <c r="W890" s="18">
        <v>0</v>
      </c>
      <c r="X890" s="18">
        <v>1.281173870781147E-2</v>
      </c>
      <c r="Y890" s="18">
        <v>5.2819719842616243E-3</v>
      </c>
      <c r="AA890" s="18">
        <v>1.9240442346080491E-3</v>
      </c>
      <c r="AB890" s="18">
        <v>1.4086618388732401E-2</v>
      </c>
      <c r="AC890" s="18">
        <v>8.9991913371201531E-3</v>
      </c>
      <c r="AD890" s="18">
        <v>1.551408292081535E-2</v>
      </c>
      <c r="AF890" s="18">
        <v>0</v>
      </c>
      <c r="AG890" s="18">
        <v>1.006329903626231E-2</v>
      </c>
      <c r="AH890" s="18">
        <v>2.1371415107311699E-2</v>
      </c>
      <c r="AI890" s="18">
        <v>1.7604111303855509E-2</v>
      </c>
      <c r="AJ890" s="18">
        <v>5.4555320685481237E-3</v>
      </c>
      <c r="AK890" s="18">
        <v>0</v>
      </c>
      <c r="AL890" s="18">
        <v>1.1703720877221E-2</v>
      </c>
      <c r="AM890" s="18">
        <v>2.4318449963318011E-2</v>
      </c>
      <c r="AN890" s="18">
        <v>1.9340051260584998E-2</v>
      </c>
      <c r="AO890" s="18">
        <v>1.4826941462499811E-2</v>
      </c>
      <c r="AP890" s="18">
        <v>3.9950750732108287E-3</v>
      </c>
      <c r="AQ890" s="18">
        <v>8.3018105875861253E-3</v>
      </c>
      <c r="AR890" s="18">
        <v>0</v>
      </c>
      <c r="AS890" s="18">
        <v>2.3120816466080388E-2</v>
      </c>
      <c r="AT890" s="18">
        <v>2.1577223238447359E-2</v>
      </c>
      <c r="AU890" s="18">
        <v>0</v>
      </c>
      <c r="AV890" s="18">
        <v>0</v>
      </c>
      <c r="AX890" s="18">
        <v>5.9882083144588991E-3</v>
      </c>
      <c r="AY890" s="18">
        <v>3.0555200947402411E-2</v>
      </c>
      <c r="BA890" s="18">
        <v>1.17158031606629E-2</v>
      </c>
      <c r="BB890" s="18">
        <v>6.89244266764807E-3</v>
      </c>
      <c r="BD890" s="18">
        <v>6.2401995738113128E-3</v>
      </c>
      <c r="BE890" s="18">
        <v>6.772259593082525E-3</v>
      </c>
      <c r="BF890" s="18">
        <v>2.5650160699107551E-2</v>
      </c>
      <c r="BG890" s="18">
        <v>2.2077913091252551E-3</v>
      </c>
      <c r="BH890" s="18">
        <v>2.7656235767695068E-2</v>
      </c>
      <c r="BI890" s="18">
        <v>0</v>
      </c>
      <c r="BJ890" s="18">
        <v>0</v>
      </c>
      <c r="BL890" s="18">
        <v>1.334041405806592E-2</v>
      </c>
      <c r="BM890" s="18">
        <v>4.8418622866685558E-3</v>
      </c>
      <c r="BN890" s="18">
        <v>1.4606786657806089E-2</v>
      </c>
      <c r="BO890" s="18">
        <v>3.5028087287533163E-2</v>
      </c>
      <c r="BP890" s="18">
        <v>3.471602326637401E-3</v>
      </c>
      <c r="BQ890" s="18">
        <v>0</v>
      </c>
      <c r="BR890" s="18">
        <v>2.035716266693461E-2</v>
      </c>
      <c r="BS890" s="18">
        <v>1.1316894963478669E-2</v>
      </c>
      <c r="BU890" s="18">
        <v>5.3969274614112644E-3</v>
      </c>
      <c r="BV890" s="18">
        <v>2.0972852159057229E-3</v>
      </c>
      <c r="BW890" s="18">
        <v>0</v>
      </c>
      <c r="BX890" s="18">
        <v>4.7588553179535753E-2</v>
      </c>
      <c r="BY890" s="18">
        <v>6.8938582777796041E-3</v>
      </c>
      <c r="BZ890" s="18">
        <v>0</v>
      </c>
      <c r="CA890" s="18">
        <v>1.5603337315689631E-2</v>
      </c>
      <c r="CB890" s="18">
        <v>6.5153239683554661E-3</v>
      </c>
      <c r="CC890" s="18">
        <v>3.7193743550464807E-2</v>
      </c>
    </row>
    <row r="891" spans="2:81" x14ac:dyDescent="0.35">
      <c r="B891" s="17" t="s">
        <v>151</v>
      </c>
      <c r="C891" s="18">
        <v>2.308150364736869E-2</v>
      </c>
      <c r="D891" s="18">
        <v>4.2296406387968062E-2</v>
      </c>
      <c r="E891" s="18">
        <v>1.544565949546362E-2</v>
      </c>
      <c r="F891" s="18">
        <v>2.839586163364562E-2</v>
      </c>
      <c r="G891" s="18">
        <v>2.4974774242754259E-2</v>
      </c>
      <c r="H891" s="18">
        <v>1.79467064106975E-2</v>
      </c>
      <c r="I891" s="18">
        <v>1.850123032639554E-2</v>
      </c>
      <c r="K891" s="18">
        <v>1.7056779983420971E-2</v>
      </c>
      <c r="L891" s="18">
        <v>2.7948528948431011E-2</v>
      </c>
      <c r="N891" s="18">
        <v>5.1455280851136573E-3</v>
      </c>
      <c r="O891" s="18">
        <v>1.3030415711105039E-2</v>
      </c>
      <c r="P891" s="18">
        <v>2.118459133199449E-2</v>
      </c>
      <c r="Q891" s="18">
        <v>3.7469860230277131E-2</v>
      </c>
      <c r="R891" s="18">
        <v>2.819521319017047E-2</v>
      </c>
      <c r="S891" s="18">
        <v>2.4050688523197299E-2</v>
      </c>
      <c r="T891" s="18">
        <v>3.3794334218279889E-2</v>
      </c>
      <c r="U891" s="18">
        <v>3.8627657865554207E-2</v>
      </c>
      <c r="V891" s="18">
        <v>1.7460050350611201E-2</v>
      </c>
      <c r="W891" s="18">
        <v>2.4921804408029109E-2</v>
      </c>
      <c r="X891" s="18">
        <v>2.833566154759018E-2</v>
      </c>
      <c r="Y891" s="18">
        <v>7.02912278555619E-3</v>
      </c>
      <c r="AA891" s="18">
        <v>1.368775910814542E-2</v>
      </c>
      <c r="AB891" s="18">
        <v>2.216631687193318E-2</v>
      </c>
      <c r="AC891" s="18">
        <v>1.3380289362138311E-2</v>
      </c>
      <c r="AD891" s="18">
        <v>4.2851753191158838E-2</v>
      </c>
      <c r="AF891" s="18">
        <v>0.1066202911458395</v>
      </c>
      <c r="AG891" s="18">
        <v>4.3429963676213157E-2</v>
      </c>
      <c r="AH891" s="18">
        <v>4.9138332405504401E-2</v>
      </c>
      <c r="AI891" s="18">
        <v>3.2333349107947662E-2</v>
      </c>
      <c r="AJ891" s="18">
        <v>2.3839950909228198E-2</v>
      </c>
      <c r="AK891" s="18">
        <v>2.0295210668950021E-2</v>
      </c>
      <c r="AL891" s="18">
        <v>2.5979504174736719E-2</v>
      </c>
      <c r="AM891" s="18">
        <v>2.8512270391439241E-2</v>
      </c>
      <c r="AN891" s="18">
        <v>0</v>
      </c>
      <c r="AO891" s="18">
        <v>0</v>
      </c>
      <c r="AP891" s="18">
        <v>1.5687957143504599E-2</v>
      </c>
      <c r="AQ891" s="18">
        <v>1.3483587476824399E-2</v>
      </c>
      <c r="AR891" s="18">
        <v>0</v>
      </c>
      <c r="AS891" s="18">
        <v>0</v>
      </c>
      <c r="AT891" s="18">
        <v>0</v>
      </c>
      <c r="AU891" s="18">
        <v>1.7869709859814339E-2</v>
      </c>
      <c r="AV891" s="18">
        <v>7.9539074518837724E-2</v>
      </c>
      <c r="AX891" s="18">
        <v>2.2762340131680939E-2</v>
      </c>
      <c r="AY891" s="18">
        <v>2.5439124831373089E-2</v>
      </c>
      <c r="BA891" s="18">
        <v>2.2099155937025661E-2</v>
      </c>
      <c r="BB891" s="18">
        <v>2.490408989277159E-2</v>
      </c>
      <c r="BD891" s="18">
        <v>2.4296491797614669E-2</v>
      </c>
      <c r="BE891" s="18">
        <v>2.9253718569713372E-2</v>
      </c>
      <c r="BF891" s="18">
        <v>8.8251412218565955E-3</v>
      </c>
      <c r="BG891" s="18">
        <v>1.1481028579261421E-2</v>
      </c>
      <c r="BH891" s="18">
        <v>2.5061233516125148E-2</v>
      </c>
      <c r="BI891" s="18">
        <v>4.0623804533434983E-2</v>
      </c>
      <c r="BJ891" s="18">
        <v>8.0646912355050573E-2</v>
      </c>
      <c r="BL891" s="18">
        <v>1.056299912006434E-2</v>
      </c>
      <c r="BM891" s="18">
        <v>1.7198114481966391E-2</v>
      </c>
      <c r="BN891" s="18">
        <v>1.512794377309282E-2</v>
      </c>
      <c r="BO891" s="18">
        <v>7.9985639098731996E-3</v>
      </c>
      <c r="BP891" s="18">
        <v>1.9654426851245362E-2</v>
      </c>
      <c r="BQ891" s="18">
        <v>0</v>
      </c>
      <c r="BR891" s="18">
        <v>0.1007679282045346</v>
      </c>
      <c r="BS891" s="18">
        <v>4.7865480580373751E-2</v>
      </c>
      <c r="BU891" s="18">
        <v>4.3498728695538919E-3</v>
      </c>
      <c r="BV891" s="18">
        <v>2.244276183772119E-2</v>
      </c>
      <c r="BW891" s="18">
        <v>2.3093106461121709E-2</v>
      </c>
      <c r="BX891" s="18">
        <v>5.3281579097244772E-3</v>
      </c>
      <c r="BY891" s="18">
        <v>1.6143490441996759E-2</v>
      </c>
      <c r="BZ891" s="18">
        <v>1.882953847748943E-2</v>
      </c>
      <c r="CA891" s="18">
        <v>6.6525165996754079E-2</v>
      </c>
      <c r="CB891" s="18">
        <v>5.985552000260206E-2</v>
      </c>
      <c r="CC891" s="18">
        <v>2.6006063228740859E-2</v>
      </c>
    </row>
    <row r="893" spans="2:81" ht="58" x14ac:dyDescent="0.35">
      <c r="B893" s="14" t="s">
        <v>252</v>
      </c>
    </row>
    <row r="894" spans="2:81" x14ac:dyDescent="0.35">
      <c r="B894" s="15" t="s">
        <v>17</v>
      </c>
    </row>
    <row r="895" spans="2:81" x14ac:dyDescent="0.35">
      <c r="B895" s="11" t="s">
        <v>95</v>
      </c>
      <c r="C895" s="16">
        <v>1906</v>
      </c>
      <c r="D895" s="16">
        <v>245</v>
      </c>
      <c r="E895" s="16">
        <v>322</v>
      </c>
      <c r="F895" s="16">
        <v>330</v>
      </c>
      <c r="G895" s="16">
        <v>336</v>
      </c>
      <c r="H895" s="16">
        <v>276</v>
      </c>
      <c r="I895" s="16">
        <v>397</v>
      </c>
      <c r="K895" s="16">
        <v>942</v>
      </c>
      <c r="L895" s="16">
        <v>959</v>
      </c>
      <c r="N895" s="16">
        <v>158</v>
      </c>
      <c r="O895" s="16">
        <v>63</v>
      </c>
      <c r="P895" s="16">
        <v>96</v>
      </c>
      <c r="Q895" s="16">
        <v>78</v>
      </c>
      <c r="R895" s="16">
        <v>211</v>
      </c>
      <c r="S895" s="16">
        <v>156</v>
      </c>
      <c r="T895" s="16">
        <v>138</v>
      </c>
      <c r="U895" s="16">
        <v>178</v>
      </c>
      <c r="V895" s="16">
        <v>270</v>
      </c>
      <c r="W895" s="16">
        <v>232</v>
      </c>
      <c r="X895" s="16">
        <v>160</v>
      </c>
      <c r="Y895" s="16">
        <v>166</v>
      </c>
      <c r="AA895" s="16">
        <v>527</v>
      </c>
      <c r="AB895" s="16">
        <v>481</v>
      </c>
      <c r="AC895" s="16">
        <v>429</v>
      </c>
      <c r="AD895" s="16">
        <v>463</v>
      </c>
      <c r="AF895" s="16">
        <v>27</v>
      </c>
      <c r="AG895" s="16">
        <v>98</v>
      </c>
      <c r="AH895" s="16">
        <v>113</v>
      </c>
      <c r="AI895" s="16">
        <v>112</v>
      </c>
      <c r="AJ895" s="16">
        <v>174</v>
      </c>
      <c r="AK895" s="16">
        <v>207</v>
      </c>
      <c r="AL895" s="16">
        <v>170</v>
      </c>
      <c r="AM895" s="16">
        <v>133</v>
      </c>
      <c r="AN895" s="16">
        <v>100</v>
      </c>
      <c r="AO895" s="16">
        <v>131</v>
      </c>
      <c r="AP895" s="16">
        <v>193</v>
      </c>
      <c r="AQ895" s="16">
        <v>93</v>
      </c>
      <c r="AR895" s="16">
        <v>79</v>
      </c>
      <c r="AS895" s="16">
        <v>47</v>
      </c>
      <c r="AT895" s="16">
        <v>48</v>
      </c>
      <c r="AU895" s="16">
        <v>122</v>
      </c>
      <c r="AV895" s="16">
        <v>59</v>
      </c>
      <c r="AX895" s="16">
        <v>1557</v>
      </c>
      <c r="AY895" s="16">
        <v>338</v>
      </c>
      <c r="BA895" s="16">
        <v>1221</v>
      </c>
      <c r="BB895" s="16">
        <v>685</v>
      </c>
      <c r="BD895" s="16">
        <v>474</v>
      </c>
      <c r="BE895" s="16">
        <v>416</v>
      </c>
      <c r="BF895" s="16">
        <v>224</v>
      </c>
      <c r="BG895" s="16">
        <v>439</v>
      </c>
      <c r="BH895" s="16">
        <v>242</v>
      </c>
      <c r="BI895" s="16">
        <v>51</v>
      </c>
      <c r="BJ895" s="16">
        <v>60</v>
      </c>
      <c r="BL895" s="16">
        <v>334</v>
      </c>
      <c r="BM895" s="16">
        <v>619</v>
      </c>
      <c r="BN895" s="16">
        <v>136</v>
      </c>
      <c r="BO895" s="16">
        <v>105</v>
      </c>
      <c r="BP895" s="16">
        <v>257</v>
      </c>
      <c r="BQ895" s="16">
        <v>42</v>
      </c>
      <c r="BR895" s="16">
        <v>49</v>
      </c>
      <c r="BS895" s="16">
        <v>364</v>
      </c>
      <c r="BU895" s="16">
        <v>279</v>
      </c>
      <c r="BV895" s="16">
        <v>479</v>
      </c>
      <c r="BW895" s="16">
        <v>122</v>
      </c>
      <c r="BX895" s="16">
        <v>151</v>
      </c>
      <c r="BY895" s="16">
        <v>421</v>
      </c>
      <c r="BZ895" s="16">
        <v>64</v>
      </c>
      <c r="CA895" s="16">
        <v>123</v>
      </c>
      <c r="CB895" s="16">
        <v>156</v>
      </c>
      <c r="CC895" s="16">
        <v>111</v>
      </c>
    </row>
    <row r="896" spans="2:81" x14ac:dyDescent="0.35">
      <c r="B896" s="12" t="s">
        <v>96</v>
      </c>
      <c r="C896" s="16">
        <v>1910</v>
      </c>
      <c r="D896" s="16">
        <v>202</v>
      </c>
      <c r="E896" s="16">
        <v>325</v>
      </c>
      <c r="F896" s="16">
        <v>324</v>
      </c>
      <c r="G896" s="16">
        <v>294</v>
      </c>
      <c r="H896" s="16">
        <v>309</v>
      </c>
      <c r="I896" s="16">
        <v>457</v>
      </c>
      <c r="K896" s="16">
        <v>921</v>
      </c>
      <c r="L896" s="16">
        <v>983</v>
      </c>
      <c r="N896" s="16">
        <v>157</v>
      </c>
      <c r="O896" s="16">
        <v>52</v>
      </c>
      <c r="P896" s="16">
        <v>89</v>
      </c>
      <c r="Q896" s="16">
        <v>77</v>
      </c>
      <c r="R896" s="16">
        <v>212</v>
      </c>
      <c r="S896" s="16">
        <v>155</v>
      </c>
      <c r="T896" s="16">
        <v>140</v>
      </c>
      <c r="U896" s="16">
        <v>167</v>
      </c>
      <c r="V896" s="16">
        <v>248</v>
      </c>
      <c r="W896" s="16">
        <v>264</v>
      </c>
      <c r="X896" s="16">
        <v>165</v>
      </c>
      <c r="Y896" s="16">
        <v>180</v>
      </c>
      <c r="AA896" s="16">
        <v>514</v>
      </c>
      <c r="AB896" s="16">
        <v>496</v>
      </c>
      <c r="AC896" s="16">
        <v>419</v>
      </c>
      <c r="AD896" s="16">
        <v>477</v>
      </c>
      <c r="AF896" s="16">
        <v>25</v>
      </c>
      <c r="AG896" s="16">
        <v>96</v>
      </c>
      <c r="AH896" s="16">
        <v>115</v>
      </c>
      <c r="AI896" s="16">
        <v>117</v>
      </c>
      <c r="AJ896" s="16">
        <v>175</v>
      </c>
      <c r="AK896" s="16">
        <v>213</v>
      </c>
      <c r="AL896" s="16">
        <v>169</v>
      </c>
      <c r="AM896" s="16">
        <v>134</v>
      </c>
      <c r="AN896" s="16">
        <v>99</v>
      </c>
      <c r="AO896" s="16">
        <v>131</v>
      </c>
      <c r="AP896" s="16">
        <v>193</v>
      </c>
      <c r="AQ896" s="16">
        <v>94</v>
      </c>
      <c r="AR896" s="16">
        <v>79</v>
      </c>
      <c r="AS896" s="16">
        <v>46</v>
      </c>
      <c r="AT896" s="16">
        <v>46</v>
      </c>
      <c r="AU896" s="16">
        <v>118</v>
      </c>
      <c r="AV896" s="16">
        <v>59</v>
      </c>
      <c r="AX896" s="16">
        <v>1583</v>
      </c>
      <c r="AY896" s="16">
        <v>316</v>
      </c>
      <c r="BA896" s="16">
        <v>1241</v>
      </c>
      <c r="BB896" s="16">
        <v>669</v>
      </c>
      <c r="BD896" s="16">
        <v>490</v>
      </c>
      <c r="BE896" s="16">
        <v>410</v>
      </c>
      <c r="BF896" s="16">
        <v>226</v>
      </c>
      <c r="BG896" s="16">
        <v>430</v>
      </c>
      <c r="BH896" s="16">
        <v>237</v>
      </c>
      <c r="BI896" s="16">
        <v>51</v>
      </c>
      <c r="BJ896" s="16">
        <v>65</v>
      </c>
      <c r="BL896" s="16">
        <v>349</v>
      </c>
      <c r="BM896" s="16">
        <v>614</v>
      </c>
      <c r="BN896" s="16">
        <v>143</v>
      </c>
      <c r="BO896" s="16">
        <v>101</v>
      </c>
      <c r="BP896" s="16">
        <v>257</v>
      </c>
      <c r="BQ896" s="16">
        <v>42</v>
      </c>
      <c r="BR896" s="16">
        <v>47</v>
      </c>
      <c r="BS896" s="16">
        <v>356</v>
      </c>
      <c r="BU896" s="16">
        <v>288</v>
      </c>
      <c r="BV896" s="16">
        <v>472</v>
      </c>
      <c r="BW896" s="16">
        <v>126</v>
      </c>
      <c r="BX896" s="16">
        <v>142</v>
      </c>
      <c r="BY896" s="16">
        <v>432</v>
      </c>
      <c r="BZ896" s="16">
        <v>64</v>
      </c>
      <c r="CA896" s="16">
        <v>123</v>
      </c>
      <c r="CB896" s="16">
        <v>159</v>
      </c>
      <c r="CC896" s="16">
        <v>106</v>
      </c>
    </row>
    <row r="897" spans="2:81" x14ac:dyDescent="0.35">
      <c r="B897" s="14" t="s">
        <v>117</v>
      </c>
      <c r="C897" s="18">
        <v>0.78981362698107271</v>
      </c>
      <c r="D897" s="18">
        <v>0.64210303681661007</v>
      </c>
      <c r="E897" s="18">
        <v>0.71262042926843416</v>
      </c>
      <c r="F897" s="18">
        <v>0.7654918744352327</v>
      </c>
      <c r="G897" s="18">
        <v>0.80799790574637842</v>
      </c>
      <c r="H897" s="18">
        <v>0.83926081050206314</v>
      </c>
      <c r="I897" s="18">
        <v>0.88210922321456398</v>
      </c>
      <c r="K897" s="18">
        <v>0.79568431440267007</v>
      </c>
      <c r="L897" s="18">
        <v>0.78727006528230259</v>
      </c>
      <c r="N897" s="18">
        <v>0.83156282471737719</v>
      </c>
      <c r="O897" s="18">
        <v>0.88344758244805677</v>
      </c>
      <c r="P897" s="18">
        <v>0.73249139969244448</v>
      </c>
      <c r="Q897" s="18">
        <v>0.72771171185015993</v>
      </c>
      <c r="R897" s="18">
        <v>0.80473668236897189</v>
      </c>
      <c r="S897" s="18">
        <v>0.82025292964918228</v>
      </c>
      <c r="T897" s="18">
        <v>0.82143460568561721</v>
      </c>
      <c r="U897" s="18">
        <v>0.70059630197083744</v>
      </c>
      <c r="V897" s="18">
        <v>0.78332246056848642</v>
      </c>
      <c r="W897" s="18">
        <v>0.81957663920561563</v>
      </c>
      <c r="X897" s="18">
        <v>0.79732739583899348</v>
      </c>
      <c r="Y897" s="18">
        <v>0.75405325085898989</v>
      </c>
      <c r="AA897" s="18">
        <v>0.84679302021375802</v>
      </c>
      <c r="AB897" s="18">
        <v>0.82473242472536334</v>
      </c>
      <c r="AC897" s="18">
        <v>0.76730309835288513</v>
      </c>
      <c r="AD897" s="18">
        <v>0.71286021426323121</v>
      </c>
      <c r="AF897" s="18">
        <v>0.41763751568619428</v>
      </c>
      <c r="AG897" s="18">
        <v>0.68353263811886011</v>
      </c>
      <c r="AH897" s="18">
        <v>0.7956043976610836</v>
      </c>
      <c r="AI897" s="18">
        <v>0.69951828056350629</v>
      </c>
      <c r="AJ897" s="18">
        <v>0.76794592700015363</v>
      </c>
      <c r="AK897" s="18">
        <v>0.80477524058298</v>
      </c>
      <c r="AL897" s="18">
        <v>0.74319479465141014</v>
      </c>
      <c r="AM897" s="18">
        <v>0.79122159420051186</v>
      </c>
      <c r="AN897" s="18">
        <v>0.77896326415288364</v>
      </c>
      <c r="AO897" s="18">
        <v>0.86903056807910883</v>
      </c>
      <c r="AP897" s="18">
        <v>0.8254872014207506</v>
      </c>
      <c r="AQ897" s="18">
        <v>0.81792958703797836</v>
      </c>
      <c r="AR897" s="18">
        <v>0.86220680550881457</v>
      </c>
      <c r="AS897" s="18">
        <v>0.84573850496213088</v>
      </c>
      <c r="AT897" s="18">
        <v>0.87236738802822922</v>
      </c>
      <c r="AU897" s="18">
        <v>0.88421547603047546</v>
      </c>
      <c r="AV897" s="18">
        <v>0.71670672222797682</v>
      </c>
      <c r="AX897" s="18">
        <v>0.80772766726908496</v>
      </c>
      <c r="AY897" s="18">
        <v>0.70183025400593579</v>
      </c>
      <c r="BA897" s="18">
        <v>0.82306788233973127</v>
      </c>
      <c r="BB897" s="18">
        <v>0.72811577012278916</v>
      </c>
      <c r="BD897" s="18">
        <v>0.78971596305836111</v>
      </c>
      <c r="BE897" s="18">
        <v>0.80675438597490823</v>
      </c>
      <c r="BF897" s="18">
        <v>0.77971317578228738</v>
      </c>
      <c r="BG897" s="18">
        <v>0.81495280538437787</v>
      </c>
      <c r="BH897" s="18">
        <v>0.78838710517300714</v>
      </c>
      <c r="BI897" s="18">
        <v>0.75754485711843622</v>
      </c>
      <c r="BJ897" s="18">
        <v>0.58167941278048274</v>
      </c>
      <c r="BL897" s="18">
        <v>0.84840870704561921</v>
      </c>
      <c r="BM897" s="18">
        <v>0.82353899815697573</v>
      </c>
      <c r="BN897" s="18">
        <v>0.7789170419566549</v>
      </c>
      <c r="BO897" s="18">
        <v>0.64021940864959503</v>
      </c>
      <c r="BP897" s="18">
        <v>0.75685303166124585</v>
      </c>
      <c r="BQ897" s="18">
        <v>0.88820872466246614</v>
      </c>
      <c r="BR897" s="18">
        <v>0.62215036467199269</v>
      </c>
      <c r="BS897" s="18">
        <v>0.75562417460221165</v>
      </c>
      <c r="BU897" s="18">
        <v>0.86962428104485967</v>
      </c>
      <c r="BV897" s="18">
        <v>0.82941499776608474</v>
      </c>
      <c r="BW897" s="18">
        <v>0.84096057857557338</v>
      </c>
      <c r="BX897" s="18">
        <v>0.6663680904218372</v>
      </c>
      <c r="BY897" s="18">
        <v>0.81046485102833521</v>
      </c>
      <c r="BZ897" s="18">
        <v>0.74699980649561359</v>
      </c>
      <c r="CA897" s="18">
        <v>0.62256337727374556</v>
      </c>
      <c r="CB897" s="18">
        <v>0.73367351998904617</v>
      </c>
      <c r="CC897" s="18">
        <v>0.72045431233745294</v>
      </c>
    </row>
    <row r="898" spans="2:81" x14ac:dyDescent="0.35">
      <c r="B898" s="14" t="s">
        <v>118</v>
      </c>
      <c r="C898" s="18">
        <v>4.9295413386881828E-2</v>
      </c>
      <c r="D898" s="18">
        <v>0.1265407936811207</v>
      </c>
      <c r="E898" s="18">
        <v>8.9805809123000124E-2</v>
      </c>
      <c r="F898" s="18">
        <v>5.5342236229369068E-2</v>
      </c>
      <c r="G898" s="18">
        <v>2.699067446199795E-2</v>
      </c>
      <c r="H898" s="18">
        <v>1.7124631737150269E-2</v>
      </c>
      <c r="I898" s="18">
        <v>1.816166450470796E-2</v>
      </c>
      <c r="K898" s="18">
        <v>5.1915074478235103E-2</v>
      </c>
      <c r="L898" s="18">
        <v>4.6055682514419681E-2</v>
      </c>
      <c r="N898" s="18">
        <v>4.8446193521230391E-2</v>
      </c>
      <c r="O898" s="18">
        <v>1.7609996563924351E-2</v>
      </c>
      <c r="P898" s="18">
        <v>8.5718124042465108E-2</v>
      </c>
      <c r="Q898" s="18">
        <v>8.5730640288875087E-2</v>
      </c>
      <c r="R898" s="18">
        <v>4.0278812901701842E-2</v>
      </c>
      <c r="S898" s="18">
        <v>5.1931117364494267E-2</v>
      </c>
      <c r="T898" s="18">
        <v>3.4332993427960229E-2</v>
      </c>
      <c r="U898" s="18">
        <v>7.5198681391358657E-2</v>
      </c>
      <c r="V898" s="18">
        <v>4.4788094426181653E-2</v>
      </c>
      <c r="W898" s="18">
        <v>3.521019138170365E-2</v>
      </c>
      <c r="X898" s="18">
        <v>3.1980252386479342E-2</v>
      </c>
      <c r="Y898" s="18">
        <v>6.4289966656422448E-2</v>
      </c>
      <c r="AA898" s="18">
        <v>2.5817925497415191E-2</v>
      </c>
      <c r="AB898" s="18">
        <v>3.6577949715272187E-2</v>
      </c>
      <c r="AC898" s="18">
        <v>6.3472014393592943E-2</v>
      </c>
      <c r="AD898" s="18">
        <v>7.4317625264698761E-2</v>
      </c>
      <c r="AF898" s="18">
        <v>0.2904995462042656</v>
      </c>
      <c r="AG898" s="18">
        <v>8.5266989485495923E-2</v>
      </c>
      <c r="AH898" s="18">
        <v>2.989209149682449E-2</v>
      </c>
      <c r="AI898" s="18">
        <v>7.0797696148340528E-2</v>
      </c>
      <c r="AJ898" s="18">
        <v>6.3555695495288611E-2</v>
      </c>
      <c r="AK898" s="18">
        <v>4.3850691977995529E-2</v>
      </c>
      <c r="AL898" s="18">
        <v>5.6676009157240761E-2</v>
      </c>
      <c r="AM898" s="18">
        <v>3.1948788754643298E-2</v>
      </c>
      <c r="AN898" s="18">
        <v>7.144035590414595E-2</v>
      </c>
      <c r="AO898" s="18">
        <v>2.681215351231854E-2</v>
      </c>
      <c r="AP898" s="18">
        <v>2.2328269217080358E-2</v>
      </c>
      <c r="AQ898" s="18">
        <v>5.2599609062325317E-2</v>
      </c>
      <c r="AR898" s="18">
        <v>2.2433920673764741E-2</v>
      </c>
      <c r="AS898" s="18">
        <v>4.9235646422757517E-2</v>
      </c>
      <c r="AT898" s="18">
        <v>2.201376338139667E-2</v>
      </c>
      <c r="AU898" s="18">
        <v>2.3613571434715149E-2</v>
      </c>
      <c r="AV898" s="18">
        <v>8.3977297328971939E-2</v>
      </c>
      <c r="AX898" s="18">
        <v>4.2586552659803309E-2</v>
      </c>
      <c r="AY898" s="18">
        <v>8.1139426502357073E-2</v>
      </c>
      <c r="BA898" s="18">
        <v>4.3198295378683568E-2</v>
      </c>
      <c r="BB898" s="18">
        <v>6.0607623209674749E-2</v>
      </c>
      <c r="BD898" s="18">
        <v>4.9077830139484392E-2</v>
      </c>
      <c r="BE898" s="18">
        <v>4.0375047225858093E-2</v>
      </c>
      <c r="BF898" s="18">
        <v>7.2176332148486455E-2</v>
      </c>
      <c r="BG898" s="18">
        <v>4.4814262215678448E-2</v>
      </c>
      <c r="BH898" s="18">
        <v>4.5122794390845967E-2</v>
      </c>
      <c r="BI898" s="18">
        <v>5.0551419738651411E-2</v>
      </c>
      <c r="BJ898" s="18">
        <v>7.1729513848008936E-2</v>
      </c>
      <c r="BL898" s="18">
        <v>3.5179072116645158E-2</v>
      </c>
      <c r="BM898" s="18">
        <v>3.6864345051321863E-2</v>
      </c>
      <c r="BN898" s="18">
        <v>6.264994624479743E-2</v>
      </c>
      <c r="BO898" s="18">
        <v>0.1133244304391955</v>
      </c>
      <c r="BP898" s="18">
        <v>6.5998469254441167E-2</v>
      </c>
      <c r="BQ898" s="18">
        <v>6.5105097703596113E-2</v>
      </c>
      <c r="BR898" s="18">
        <v>9.8820160167844312E-2</v>
      </c>
      <c r="BS898" s="18">
        <v>4.0473627206135329E-2</v>
      </c>
      <c r="BU898" s="18">
        <v>2.9607931838306741E-2</v>
      </c>
      <c r="BV898" s="18">
        <v>3.1575225098066463E-2</v>
      </c>
      <c r="BW898" s="18">
        <v>2.89086210530041E-2</v>
      </c>
      <c r="BX898" s="18">
        <v>8.1756770352359731E-2</v>
      </c>
      <c r="BY898" s="18">
        <v>4.7631038870839353E-2</v>
      </c>
      <c r="BZ898" s="18">
        <v>7.7238521768525803E-2</v>
      </c>
      <c r="CA898" s="18">
        <v>6.4541331135067381E-2</v>
      </c>
      <c r="CB898" s="18">
        <v>4.4305240499644322E-2</v>
      </c>
      <c r="CC898" s="18">
        <v>0.14261049934281861</v>
      </c>
    </row>
    <row r="900" spans="2:81" ht="58" x14ac:dyDescent="0.35">
      <c r="B900" s="14" t="s">
        <v>252</v>
      </c>
    </row>
    <row r="901" spans="2:81" x14ac:dyDescent="0.35">
      <c r="B901" s="15" t="s">
        <v>17</v>
      </c>
    </row>
    <row r="902" spans="2:81" x14ac:dyDescent="0.35">
      <c r="B902" s="11" t="s">
        <v>95</v>
      </c>
      <c r="C902" s="16">
        <v>1906</v>
      </c>
      <c r="D902" s="16">
        <v>245</v>
      </c>
      <c r="E902" s="16">
        <v>322</v>
      </c>
      <c r="F902" s="16">
        <v>330</v>
      </c>
      <c r="G902" s="16">
        <v>336</v>
      </c>
      <c r="H902" s="16">
        <v>276</v>
      </c>
      <c r="I902" s="16">
        <v>397</v>
      </c>
      <c r="K902" s="16">
        <v>942</v>
      </c>
      <c r="L902" s="16">
        <v>959</v>
      </c>
      <c r="N902" s="16">
        <v>158</v>
      </c>
      <c r="O902" s="16">
        <v>63</v>
      </c>
      <c r="P902" s="16">
        <v>96</v>
      </c>
      <c r="Q902" s="16">
        <v>78</v>
      </c>
      <c r="R902" s="16">
        <v>211</v>
      </c>
      <c r="S902" s="16">
        <v>156</v>
      </c>
      <c r="T902" s="16">
        <v>138</v>
      </c>
      <c r="U902" s="16">
        <v>178</v>
      </c>
      <c r="V902" s="16">
        <v>270</v>
      </c>
      <c r="W902" s="16">
        <v>232</v>
      </c>
      <c r="X902" s="16">
        <v>160</v>
      </c>
      <c r="Y902" s="16">
        <v>166</v>
      </c>
      <c r="AA902" s="16">
        <v>527</v>
      </c>
      <c r="AB902" s="16">
        <v>481</v>
      </c>
      <c r="AC902" s="16">
        <v>429</v>
      </c>
      <c r="AD902" s="16">
        <v>463</v>
      </c>
      <c r="AF902" s="16">
        <v>27</v>
      </c>
      <c r="AG902" s="16">
        <v>98</v>
      </c>
      <c r="AH902" s="16">
        <v>113</v>
      </c>
      <c r="AI902" s="16">
        <v>112</v>
      </c>
      <c r="AJ902" s="16">
        <v>174</v>
      </c>
      <c r="AK902" s="16">
        <v>207</v>
      </c>
      <c r="AL902" s="16">
        <v>170</v>
      </c>
      <c r="AM902" s="16">
        <v>133</v>
      </c>
      <c r="AN902" s="16">
        <v>100</v>
      </c>
      <c r="AO902" s="16">
        <v>131</v>
      </c>
      <c r="AP902" s="16">
        <v>193</v>
      </c>
      <c r="AQ902" s="16">
        <v>93</v>
      </c>
      <c r="AR902" s="16">
        <v>79</v>
      </c>
      <c r="AS902" s="16">
        <v>47</v>
      </c>
      <c r="AT902" s="16">
        <v>48</v>
      </c>
      <c r="AU902" s="16">
        <v>122</v>
      </c>
      <c r="AV902" s="16">
        <v>59</v>
      </c>
      <c r="AX902" s="16">
        <v>1557</v>
      </c>
      <c r="AY902" s="16">
        <v>338</v>
      </c>
      <c r="BA902" s="16">
        <v>1221</v>
      </c>
      <c r="BB902" s="16">
        <v>685</v>
      </c>
      <c r="BD902" s="16">
        <v>474</v>
      </c>
      <c r="BE902" s="16">
        <v>416</v>
      </c>
      <c r="BF902" s="16">
        <v>224</v>
      </c>
      <c r="BG902" s="16">
        <v>439</v>
      </c>
      <c r="BH902" s="16">
        <v>242</v>
      </c>
      <c r="BI902" s="16">
        <v>51</v>
      </c>
      <c r="BJ902" s="16">
        <v>60</v>
      </c>
      <c r="BL902" s="16">
        <v>334</v>
      </c>
      <c r="BM902" s="16">
        <v>619</v>
      </c>
      <c r="BN902" s="16">
        <v>136</v>
      </c>
      <c r="BO902" s="16">
        <v>105</v>
      </c>
      <c r="BP902" s="16">
        <v>257</v>
      </c>
      <c r="BQ902" s="16">
        <v>42</v>
      </c>
      <c r="BR902" s="16">
        <v>49</v>
      </c>
      <c r="BS902" s="16">
        <v>364</v>
      </c>
      <c r="BU902" s="16">
        <v>279</v>
      </c>
      <c r="BV902" s="16">
        <v>479</v>
      </c>
      <c r="BW902" s="16">
        <v>122</v>
      </c>
      <c r="BX902" s="16">
        <v>151</v>
      </c>
      <c r="BY902" s="16">
        <v>421</v>
      </c>
      <c r="BZ902" s="16">
        <v>64</v>
      </c>
      <c r="CA902" s="16">
        <v>123</v>
      </c>
      <c r="CB902" s="16">
        <v>156</v>
      </c>
      <c r="CC902" s="16">
        <v>111</v>
      </c>
    </row>
    <row r="903" spans="2:81" x14ac:dyDescent="0.35">
      <c r="B903" s="12" t="s">
        <v>96</v>
      </c>
      <c r="C903" s="16">
        <v>1910</v>
      </c>
      <c r="D903" s="16">
        <v>202</v>
      </c>
      <c r="E903" s="16">
        <v>325</v>
      </c>
      <c r="F903" s="16">
        <v>324</v>
      </c>
      <c r="G903" s="16">
        <v>294</v>
      </c>
      <c r="H903" s="16">
        <v>309</v>
      </c>
      <c r="I903" s="16">
        <v>457</v>
      </c>
      <c r="K903" s="16">
        <v>921</v>
      </c>
      <c r="L903" s="16">
        <v>983</v>
      </c>
      <c r="N903" s="16">
        <v>157</v>
      </c>
      <c r="O903" s="16">
        <v>52</v>
      </c>
      <c r="P903" s="16">
        <v>89</v>
      </c>
      <c r="Q903" s="16">
        <v>77</v>
      </c>
      <c r="R903" s="16">
        <v>212</v>
      </c>
      <c r="S903" s="16">
        <v>155</v>
      </c>
      <c r="T903" s="16">
        <v>140</v>
      </c>
      <c r="U903" s="16">
        <v>167</v>
      </c>
      <c r="V903" s="16">
        <v>248</v>
      </c>
      <c r="W903" s="16">
        <v>264</v>
      </c>
      <c r="X903" s="16">
        <v>165</v>
      </c>
      <c r="Y903" s="16">
        <v>180</v>
      </c>
      <c r="AA903" s="16">
        <v>514</v>
      </c>
      <c r="AB903" s="16">
        <v>496</v>
      </c>
      <c r="AC903" s="16">
        <v>419</v>
      </c>
      <c r="AD903" s="16">
        <v>477</v>
      </c>
      <c r="AF903" s="16">
        <v>25</v>
      </c>
      <c r="AG903" s="16">
        <v>96</v>
      </c>
      <c r="AH903" s="16">
        <v>115</v>
      </c>
      <c r="AI903" s="16">
        <v>117</v>
      </c>
      <c r="AJ903" s="16">
        <v>175</v>
      </c>
      <c r="AK903" s="16">
        <v>213</v>
      </c>
      <c r="AL903" s="16">
        <v>169</v>
      </c>
      <c r="AM903" s="16">
        <v>134</v>
      </c>
      <c r="AN903" s="16">
        <v>99</v>
      </c>
      <c r="AO903" s="16">
        <v>131</v>
      </c>
      <c r="AP903" s="16">
        <v>193</v>
      </c>
      <c r="AQ903" s="16">
        <v>94</v>
      </c>
      <c r="AR903" s="16">
        <v>79</v>
      </c>
      <c r="AS903" s="16">
        <v>46</v>
      </c>
      <c r="AT903" s="16">
        <v>46</v>
      </c>
      <c r="AU903" s="16">
        <v>118</v>
      </c>
      <c r="AV903" s="16">
        <v>59</v>
      </c>
      <c r="AX903" s="16">
        <v>1583</v>
      </c>
      <c r="AY903" s="16">
        <v>316</v>
      </c>
      <c r="BA903" s="16">
        <v>1241</v>
      </c>
      <c r="BB903" s="16">
        <v>669</v>
      </c>
      <c r="BD903" s="16">
        <v>490</v>
      </c>
      <c r="BE903" s="16">
        <v>410</v>
      </c>
      <c r="BF903" s="16">
        <v>226</v>
      </c>
      <c r="BG903" s="16">
        <v>430</v>
      </c>
      <c r="BH903" s="16">
        <v>237</v>
      </c>
      <c r="BI903" s="16">
        <v>51</v>
      </c>
      <c r="BJ903" s="16">
        <v>65</v>
      </c>
      <c r="BL903" s="16">
        <v>349</v>
      </c>
      <c r="BM903" s="16">
        <v>614</v>
      </c>
      <c r="BN903" s="16">
        <v>143</v>
      </c>
      <c r="BO903" s="16">
        <v>101</v>
      </c>
      <c r="BP903" s="16">
        <v>257</v>
      </c>
      <c r="BQ903" s="16">
        <v>42</v>
      </c>
      <c r="BR903" s="16">
        <v>47</v>
      </c>
      <c r="BS903" s="16">
        <v>356</v>
      </c>
      <c r="BU903" s="16">
        <v>288</v>
      </c>
      <c r="BV903" s="16">
        <v>472</v>
      </c>
      <c r="BW903" s="16">
        <v>126</v>
      </c>
      <c r="BX903" s="16">
        <v>142</v>
      </c>
      <c r="BY903" s="16">
        <v>432</v>
      </c>
      <c r="BZ903" s="16">
        <v>64</v>
      </c>
      <c r="CA903" s="16">
        <v>123</v>
      </c>
      <c r="CB903" s="16">
        <v>159</v>
      </c>
      <c r="CC903" s="16">
        <v>106</v>
      </c>
    </row>
    <row r="904" spans="2:81" x14ac:dyDescent="0.35">
      <c r="B904" s="14" t="s">
        <v>117</v>
      </c>
      <c r="C904" s="18">
        <v>0.46753442231902359</v>
      </c>
      <c r="D904" s="18">
        <v>0.46989187436253849</v>
      </c>
      <c r="E904" s="18">
        <v>0.60619013714203551</v>
      </c>
      <c r="F904" s="18">
        <v>0.56375451740750138</v>
      </c>
      <c r="G904" s="18">
        <v>0.49407334090891553</v>
      </c>
      <c r="H904" s="18">
        <v>0.47652188424650821</v>
      </c>
      <c r="I904" s="18">
        <v>0.2765159637383679</v>
      </c>
      <c r="K904" s="18">
        <v>0.42892868000708739</v>
      </c>
      <c r="L904" s="18">
        <v>0.50401690776279029</v>
      </c>
      <c r="N904" s="18">
        <v>0.42522480564155851</v>
      </c>
      <c r="O904" s="18">
        <v>0.54460421646934132</v>
      </c>
      <c r="P904" s="18">
        <v>0.46630315041605641</v>
      </c>
      <c r="Q904" s="18">
        <v>0.53236914976610106</v>
      </c>
      <c r="R904" s="18">
        <v>0.52035874814363792</v>
      </c>
      <c r="S904" s="18">
        <v>0.42381463197254149</v>
      </c>
      <c r="T904" s="18">
        <v>0.4993117577211823</v>
      </c>
      <c r="U904" s="18">
        <v>0.40762865836242962</v>
      </c>
      <c r="V904" s="18">
        <v>0.54685199570318843</v>
      </c>
      <c r="W904" s="18">
        <v>0.40552958628860952</v>
      </c>
      <c r="X904" s="18">
        <v>0.46996016669215068</v>
      </c>
      <c r="Y904" s="18">
        <v>0.44077824954137462</v>
      </c>
      <c r="AA904" s="18">
        <v>0.44504623615759559</v>
      </c>
      <c r="AB904" s="18">
        <v>0.40458360610384869</v>
      </c>
      <c r="AC904" s="18">
        <v>0.54253101579106822</v>
      </c>
      <c r="AD904" s="18">
        <v>0.49013352138458832</v>
      </c>
      <c r="AF904" s="18">
        <v>0.44561041782011568</v>
      </c>
      <c r="AG904" s="18">
        <v>0.53269475511449715</v>
      </c>
      <c r="AH904" s="18">
        <v>0.57103782402761305</v>
      </c>
      <c r="AI904" s="18">
        <v>0.42410459595531641</v>
      </c>
      <c r="AJ904" s="18">
        <v>0.45933781633003251</v>
      </c>
      <c r="AK904" s="18">
        <v>0.45065992558175749</v>
      </c>
      <c r="AL904" s="18">
        <v>0.44385278895927027</v>
      </c>
      <c r="AM904" s="18">
        <v>0.38440677684904312</v>
      </c>
      <c r="AN904" s="18">
        <v>0.47291034192478337</v>
      </c>
      <c r="AO904" s="18">
        <v>0.49382786345527557</v>
      </c>
      <c r="AP904" s="18">
        <v>0.39483088531969213</v>
      </c>
      <c r="AQ904" s="18">
        <v>0.3929211442933922</v>
      </c>
      <c r="AR904" s="18">
        <v>0.46921946486415878</v>
      </c>
      <c r="AS904" s="18">
        <v>0.46702674963705698</v>
      </c>
      <c r="AT904" s="18">
        <v>0.58926115164388004</v>
      </c>
      <c r="AU904" s="18">
        <v>0.65154252166485405</v>
      </c>
      <c r="AV904" s="18">
        <v>0.42241758192808287</v>
      </c>
      <c r="AX904" s="18">
        <v>0.4400239935448983</v>
      </c>
      <c r="AY904" s="18">
        <v>0.60630910031197205</v>
      </c>
      <c r="BA904" s="18">
        <v>0.50161232622876206</v>
      </c>
      <c r="BB904" s="18">
        <v>0.40430841966832992</v>
      </c>
      <c r="BD904" s="18">
        <v>0.4738108231475881</v>
      </c>
      <c r="BE904" s="18">
        <v>0.45216469133021009</v>
      </c>
      <c r="BF904" s="18">
        <v>0.40058094355278101</v>
      </c>
      <c r="BG904" s="18">
        <v>0.47957226208045162</v>
      </c>
      <c r="BH904" s="18">
        <v>0.49778031233347259</v>
      </c>
      <c r="BI904" s="18">
        <v>0.66630367878598729</v>
      </c>
      <c r="BJ904" s="18">
        <v>0.4031842612204396</v>
      </c>
      <c r="BL904" s="18">
        <v>0.42802533763972073</v>
      </c>
      <c r="BM904" s="18">
        <v>0.52541563789877099</v>
      </c>
      <c r="BN904" s="18">
        <v>0.36660831861825038</v>
      </c>
      <c r="BO904" s="18">
        <v>0.43370071084289669</v>
      </c>
      <c r="BP904" s="18">
        <v>0.4701713636573373</v>
      </c>
      <c r="BQ904" s="18">
        <v>0.43408666519685069</v>
      </c>
      <c r="BR904" s="18">
        <v>0.48243542308135218</v>
      </c>
      <c r="BS904" s="18">
        <v>0.45662787178620728</v>
      </c>
      <c r="BU904" s="18">
        <v>0.43076763381205602</v>
      </c>
      <c r="BV904" s="18">
        <v>0.57562119233454623</v>
      </c>
      <c r="BW904" s="18">
        <v>0.38920314590997912</v>
      </c>
      <c r="BX904" s="18">
        <v>0.40453461958675058</v>
      </c>
      <c r="BY904" s="18">
        <v>0.46932892935649467</v>
      </c>
      <c r="BZ904" s="18">
        <v>0.40384879581158312</v>
      </c>
      <c r="CA904" s="18">
        <v>0.41058011131558247</v>
      </c>
      <c r="CB904" s="18">
        <v>0.40603725334870922</v>
      </c>
      <c r="CC904" s="18">
        <v>0.45305214526834409</v>
      </c>
    </row>
    <row r="905" spans="2:81" x14ac:dyDescent="0.35">
      <c r="B905" s="14" t="s">
        <v>118</v>
      </c>
      <c r="C905" s="18">
        <v>0.26860738363005049</v>
      </c>
      <c r="D905" s="18">
        <v>0.26073810405234082</v>
      </c>
      <c r="E905" s="18">
        <v>0.19299014220811911</v>
      </c>
      <c r="F905" s="18">
        <v>0.1819043664723668</v>
      </c>
      <c r="G905" s="18">
        <v>0.25393050163985542</v>
      </c>
      <c r="H905" s="18">
        <v>0.27018291718936271</v>
      </c>
      <c r="I905" s="18">
        <v>0.3957172178791854</v>
      </c>
      <c r="K905" s="18">
        <v>0.28010593677324519</v>
      </c>
      <c r="L905" s="18">
        <v>0.25711253697825642</v>
      </c>
      <c r="N905" s="18">
        <v>0.34111412921890938</v>
      </c>
      <c r="O905" s="18">
        <v>0.22757505814139839</v>
      </c>
      <c r="P905" s="18">
        <v>0.22874878467307361</v>
      </c>
      <c r="Q905" s="18">
        <v>0.17652513973827269</v>
      </c>
      <c r="R905" s="18">
        <v>0.2161037696425647</v>
      </c>
      <c r="S905" s="18">
        <v>0.28227444355920728</v>
      </c>
      <c r="T905" s="18">
        <v>0.24986899705863791</v>
      </c>
      <c r="U905" s="18">
        <v>0.28189241255999758</v>
      </c>
      <c r="V905" s="18">
        <v>0.23248601493723259</v>
      </c>
      <c r="W905" s="18">
        <v>0.34631629976433409</v>
      </c>
      <c r="X905" s="18">
        <v>0.2716304701322374</v>
      </c>
      <c r="Y905" s="18">
        <v>0.26165788267519902</v>
      </c>
      <c r="AA905" s="18">
        <v>0.31294579181756099</v>
      </c>
      <c r="AB905" s="18">
        <v>0.32515152986444451</v>
      </c>
      <c r="AC905" s="18">
        <v>0.18617096890429979</v>
      </c>
      <c r="AD905" s="18">
        <v>0.23505736940082181</v>
      </c>
      <c r="AF905" s="18">
        <v>0.1113232804370575</v>
      </c>
      <c r="AG905" s="18">
        <v>0.1936800925953491</v>
      </c>
      <c r="AH905" s="18">
        <v>0.23053795726741799</v>
      </c>
      <c r="AI905" s="18">
        <v>0.25265163105724492</v>
      </c>
      <c r="AJ905" s="18">
        <v>0.2794475091085355</v>
      </c>
      <c r="AK905" s="18">
        <v>0.22366961417692091</v>
      </c>
      <c r="AL905" s="18">
        <v>0.29543927524183439</v>
      </c>
      <c r="AM905" s="18">
        <v>0.35422318875671749</v>
      </c>
      <c r="AN905" s="18">
        <v>0.33126194614115428</v>
      </c>
      <c r="AO905" s="18">
        <v>0.2537545892904387</v>
      </c>
      <c r="AP905" s="18">
        <v>0.29848423487452519</v>
      </c>
      <c r="AQ905" s="18">
        <v>0.33367527627151528</v>
      </c>
      <c r="AR905" s="18">
        <v>0.32948500790351681</v>
      </c>
      <c r="AS905" s="18">
        <v>0.27989857062450862</v>
      </c>
      <c r="AT905" s="18">
        <v>0.21800219959234249</v>
      </c>
      <c r="AU905" s="18">
        <v>0.1669628940303112</v>
      </c>
      <c r="AV905" s="18">
        <v>0.30006867183851399</v>
      </c>
      <c r="AX905" s="18">
        <v>0.28549097010206448</v>
      </c>
      <c r="AY905" s="18">
        <v>0.18636612546781811</v>
      </c>
      <c r="BA905" s="18">
        <v>0.25566533066765401</v>
      </c>
      <c r="BB905" s="18">
        <v>0.29261925587058668</v>
      </c>
      <c r="BD905" s="18">
        <v>0.24304713478209691</v>
      </c>
      <c r="BE905" s="18">
        <v>0.29381027009718519</v>
      </c>
      <c r="BF905" s="18">
        <v>0.24636402122469511</v>
      </c>
      <c r="BG905" s="18">
        <v>0.30876771736868441</v>
      </c>
      <c r="BH905" s="18">
        <v>0.26652437903109449</v>
      </c>
      <c r="BI905" s="18">
        <v>0.1974157352076242</v>
      </c>
      <c r="BJ905" s="18">
        <v>0.17684719366678681</v>
      </c>
      <c r="BL905" s="18">
        <v>0.30611783012018079</v>
      </c>
      <c r="BM905" s="18">
        <v>0.22243409162387309</v>
      </c>
      <c r="BN905" s="18">
        <v>0.3973284278097281</v>
      </c>
      <c r="BO905" s="18">
        <v>0.35505730985559952</v>
      </c>
      <c r="BP905" s="18">
        <v>0.25967342972058299</v>
      </c>
      <c r="BQ905" s="18">
        <v>0.27953405537297349</v>
      </c>
      <c r="BR905" s="18">
        <v>0.19362774441742611</v>
      </c>
      <c r="BS905" s="18">
        <v>0.25032957498150532</v>
      </c>
      <c r="BU905" s="18">
        <v>0.32623622613727371</v>
      </c>
      <c r="BV905" s="18">
        <v>0.20102886539243051</v>
      </c>
      <c r="BW905" s="18">
        <v>0.32503767283440532</v>
      </c>
      <c r="BX905" s="18">
        <v>0.38840093531099279</v>
      </c>
      <c r="BY905" s="18">
        <v>0.25200908363910052</v>
      </c>
      <c r="BZ905" s="18">
        <v>0.29430458246007002</v>
      </c>
      <c r="CA905" s="18">
        <v>0.17755156197147559</v>
      </c>
      <c r="CB905" s="18">
        <v>0.27082399814134178</v>
      </c>
      <c r="CC905" s="18">
        <v>0.33975320540364867</v>
      </c>
    </row>
    <row r="907" spans="2:81" ht="58" x14ac:dyDescent="0.35">
      <c r="B907" s="14" t="s">
        <v>252</v>
      </c>
    </row>
    <row r="908" spans="2:81" x14ac:dyDescent="0.35">
      <c r="B908" s="15" t="s">
        <v>17</v>
      </c>
    </row>
    <row r="909" spans="2:81" x14ac:dyDescent="0.35">
      <c r="B909" s="11" t="s">
        <v>95</v>
      </c>
      <c r="C909" s="16">
        <v>1906</v>
      </c>
      <c r="D909" s="16">
        <v>245</v>
      </c>
      <c r="E909" s="16">
        <v>322</v>
      </c>
      <c r="F909" s="16">
        <v>330</v>
      </c>
      <c r="G909" s="16">
        <v>336</v>
      </c>
      <c r="H909" s="16">
        <v>276</v>
      </c>
      <c r="I909" s="16">
        <v>397</v>
      </c>
      <c r="K909" s="16">
        <v>942</v>
      </c>
      <c r="L909" s="16">
        <v>959</v>
      </c>
      <c r="N909" s="16">
        <v>158</v>
      </c>
      <c r="O909" s="16">
        <v>63</v>
      </c>
      <c r="P909" s="16">
        <v>96</v>
      </c>
      <c r="Q909" s="16">
        <v>78</v>
      </c>
      <c r="R909" s="16">
        <v>211</v>
      </c>
      <c r="S909" s="16">
        <v>156</v>
      </c>
      <c r="T909" s="16">
        <v>138</v>
      </c>
      <c r="U909" s="16">
        <v>178</v>
      </c>
      <c r="V909" s="16">
        <v>270</v>
      </c>
      <c r="W909" s="16">
        <v>232</v>
      </c>
      <c r="X909" s="16">
        <v>160</v>
      </c>
      <c r="Y909" s="16">
        <v>166</v>
      </c>
      <c r="AA909" s="16">
        <v>527</v>
      </c>
      <c r="AB909" s="16">
        <v>481</v>
      </c>
      <c r="AC909" s="16">
        <v>429</v>
      </c>
      <c r="AD909" s="16">
        <v>463</v>
      </c>
      <c r="AF909" s="16">
        <v>27</v>
      </c>
      <c r="AG909" s="16">
        <v>98</v>
      </c>
      <c r="AH909" s="16">
        <v>113</v>
      </c>
      <c r="AI909" s="16">
        <v>112</v>
      </c>
      <c r="AJ909" s="16">
        <v>174</v>
      </c>
      <c r="AK909" s="16">
        <v>207</v>
      </c>
      <c r="AL909" s="16">
        <v>170</v>
      </c>
      <c r="AM909" s="16">
        <v>133</v>
      </c>
      <c r="AN909" s="16">
        <v>100</v>
      </c>
      <c r="AO909" s="16">
        <v>131</v>
      </c>
      <c r="AP909" s="16">
        <v>193</v>
      </c>
      <c r="AQ909" s="16">
        <v>93</v>
      </c>
      <c r="AR909" s="16">
        <v>79</v>
      </c>
      <c r="AS909" s="16">
        <v>47</v>
      </c>
      <c r="AT909" s="16">
        <v>48</v>
      </c>
      <c r="AU909" s="16">
        <v>122</v>
      </c>
      <c r="AV909" s="16">
        <v>59</v>
      </c>
      <c r="AX909" s="16">
        <v>1557</v>
      </c>
      <c r="AY909" s="16">
        <v>338</v>
      </c>
      <c r="BA909" s="16">
        <v>1221</v>
      </c>
      <c r="BB909" s="16">
        <v>685</v>
      </c>
      <c r="BD909" s="16">
        <v>474</v>
      </c>
      <c r="BE909" s="16">
        <v>416</v>
      </c>
      <c r="BF909" s="16">
        <v>224</v>
      </c>
      <c r="BG909" s="16">
        <v>439</v>
      </c>
      <c r="BH909" s="16">
        <v>242</v>
      </c>
      <c r="BI909" s="16">
        <v>51</v>
      </c>
      <c r="BJ909" s="16">
        <v>60</v>
      </c>
      <c r="BL909" s="16">
        <v>334</v>
      </c>
      <c r="BM909" s="16">
        <v>619</v>
      </c>
      <c r="BN909" s="16">
        <v>136</v>
      </c>
      <c r="BO909" s="16">
        <v>105</v>
      </c>
      <c r="BP909" s="16">
        <v>257</v>
      </c>
      <c r="BQ909" s="16">
        <v>42</v>
      </c>
      <c r="BR909" s="16">
        <v>49</v>
      </c>
      <c r="BS909" s="16">
        <v>364</v>
      </c>
      <c r="BU909" s="16">
        <v>279</v>
      </c>
      <c r="BV909" s="16">
        <v>479</v>
      </c>
      <c r="BW909" s="16">
        <v>122</v>
      </c>
      <c r="BX909" s="16">
        <v>151</v>
      </c>
      <c r="BY909" s="16">
        <v>421</v>
      </c>
      <c r="BZ909" s="16">
        <v>64</v>
      </c>
      <c r="CA909" s="16">
        <v>123</v>
      </c>
      <c r="CB909" s="16">
        <v>156</v>
      </c>
      <c r="CC909" s="16">
        <v>111</v>
      </c>
    </row>
    <row r="910" spans="2:81" x14ac:dyDescent="0.35">
      <c r="B910" s="12" t="s">
        <v>96</v>
      </c>
      <c r="C910" s="16">
        <v>1910</v>
      </c>
      <c r="D910" s="16">
        <v>202</v>
      </c>
      <c r="E910" s="16">
        <v>325</v>
      </c>
      <c r="F910" s="16">
        <v>324</v>
      </c>
      <c r="G910" s="16">
        <v>294</v>
      </c>
      <c r="H910" s="16">
        <v>309</v>
      </c>
      <c r="I910" s="16">
        <v>457</v>
      </c>
      <c r="K910" s="16">
        <v>921</v>
      </c>
      <c r="L910" s="16">
        <v>983</v>
      </c>
      <c r="N910" s="16">
        <v>157</v>
      </c>
      <c r="O910" s="16">
        <v>52</v>
      </c>
      <c r="P910" s="16">
        <v>89</v>
      </c>
      <c r="Q910" s="16">
        <v>77</v>
      </c>
      <c r="R910" s="16">
        <v>212</v>
      </c>
      <c r="S910" s="16">
        <v>155</v>
      </c>
      <c r="T910" s="16">
        <v>140</v>
      </c>
      <c r="U910" s="16">
        <v>167</v>
      </c>
      <c r="V910" s="16">
        <v>248</v>
      </c>
      <c r="W910" s="16">
        <v>264</v>
      </c>
      <c r="X910" s="16">
        <v>165</v>
      </c>
      <c r="Y910" s="16">
        <v>180</v>
      </c>
      <c r="AA910" s="16">
        <v>514</v>
      </c>
      <c r="AB910" s="16">
        <v>496</v>
      </c>
      <c r="AC910" s="16">
        <v>419</v>
      </c>
      <c r="AD910" s="16">
        <v>477</v>
      </c>
      <c r="AF910" s="16">
        <v>25</v>
      </c>
      <c r="AG910" s="16">
        <v>96</v>
      </c>
      <c r="AH910" s="16">
        <v>115</v>
      </c>
      <c r="AI910" s="16">
        <v>117</v>
      </c>
      <c r="AJ910" s="16">
        <v>175</v>
      </c>
      <c r="AK910" s="16">
        <v>213</v>
      </c>
      <c r="AL910" s="16">
        <v>169</v>
      </c>
      <c r="AM910" s="16">
        <v>134</v>
      </c>
      <c r="AN910" s="16">
        <v>99</v>
      </c>
      <c r="AO910" s="16">
        <v>131</v>
      </c>
      <c r="AP910" s="16">
        <v>193</v>
      </c>
      <c r="AQ910" s="16">
        <v>94</v>
      </c>
      <c r="AR910" s="16">
        <v>79</v>
      </c>
      <c r="AS910" s="16">
        <v>46</v>
      </c>
      <c r="AT910" s="16">
        <v>46</v>
      </c>
      <c r="AU910" s="16">
        <v>118</v>
      </c>
      <c r="AV910" s="16">
        <v>59</v>
      </c>
      <c r="AX910" s="16">
        <v>1583</v>
      </c>
      <c r="AY910" s="16">
        <v>316</v>
      </c>
      <c r="BA910" s="16">
        <v>1241</v>
      </c>
      <c r="BB910" s="16">
        <v>669</v>
      </c>
      <c r="BD910" s="16">
        <v>490</v>
      </c>
      <c r="BE910" s="16">
        <v>410</v>
      </c>
      <c r="BF910" s="16">
        <v>226</v>
      </c>
      <c r="BG910" s="16">
        <v>430</v>
      </c>
      <c r="BH910" s="16">
        <v>237</v>
      </c>
      <c r="BI910" s="16">
        <v>51</v>
      </c>
      <c r="BJ910" s="16">
        <v>65</v>
      </c>
      <c r="BL910" s="16">
        <v>349</v>
      </c>
      <c r="BM910" s="16">
        <v>614</v>
      </c>
      <c r="BN910" s="16">
        <v>143</v>
      </c>
      <c r="BO910" s="16">
        <v>101</v>
      </c>
      <c r="BP910" s="16">
        <v>257</v>
      </c>
      <c r="BQ910" s="16">
        <v>42</v>
      </c>
      <c r="BR910" s="16">
        <v>47</v>
      </c>
      <c r="BS910" s="16">
        <v>356</v>
      </c>
      <c r="BU910" s="16">
        <v>288</v>
      </c>
      <c r="BV910" s="16">
        <v>472</v>
      </c>
      <c r="BW910" s="16">
        <v>126</v>
      </c>
      <c r="BX910" s="16">
        <v>142</v>
      </c>
      <c r="BY910" s="16">
        <v>432</v>
      </c>
      <c r="BZ910" s="16">
        <v>64</v>
      </c>
      <c r="CA910" s="16">
        <v>123</v>
      </c>
      <c r="CB910" s="16">
        <v>159</v>
      </c>
      <c r="CC910" s="16">
        <v>106</v>
      </c>
    </row>
    <row r="911" spans="2:81" x14ac:dyDescent="0.35">
      <c r="B911" s="14" t="s">
        <v>117</v>
      </c>
      <c r="C911" s="18">
        <v>0.49475594291209313</v>
      </c>
      <c r="D911" s="18">
        <v>0.52676035748159744</v>
      </c>
      <c r="E911" s="18">
        <v>0.56779911465975319</v>
      </c>
      <c r="F911" s="18">
        <v>0.57593021090551555</v>
      </c>
      <c r="G911" s="18">
        <v>0.4723442484300775</v>
      </c>
      <c r="H911" s="18">
        <v>0.4894137817360919</v>
      </c>
      <c r="I911" s="18">
        <v>0.38913818012731649</v>
      </c>
      <c r="K911" s="18">
        <v>0.46306093042805901</v>
      </c>
      <c r="L911" s="18">
        <v>0.52386892106369709</v>
      </c>
      <c r="N911" s="18">
        <v>0.39779513876486883</v>
      </c>
      <c r="O911" s="18">
        <v>0.53791331405139076</v>
      </c>
      <c r="P911" s="18">
        <v>0.41360810588807129</v>
      </c>
      <c r="Q911" s="18">
        <v>0.47103769021956432</v>
      </c>
      <c r="R911" s="18">
        <v>0.56391594088280284</v>
      </c>
      <c r="S911" s="18">
        <v>0.49112393819844152</v>
      </c>
      <c r="T911" s="18">
        <v>0.62330678537306461</v>
      </c>
      <c r="U911" s="18">
        <v>0.41534898291908451</v>
      </c>
      <c r="V911" s="18">
        <v>0.49615712681356711</v>
      </c>
      <c r="W911" s="18">
        <v>0.49917606829299332</v>
      </c>
      <c r="X911" s="18">
        <v>0.55317931350426264</v>
      </c>
      <c r="Y911" s="18">
        <v>0.45052221289781641</v>
      </c>
      <c r="AA911" s="18">
        <v>0.49869065081166331</v>
      </c>
      <c r="AB911" s="18">
        <v>0.4936710045389423</v>
      </c>
      <c r="AC911" s="18">
        <v>0.5468605849521172</v>
      </c>
      <c r="AD911" s="18">
        <v>0.44563608264856569</v>
      </c>
      <c r="AF911" s="18">
        <v>0.23962930266166041</v>
      </c>
      <c r="AG911" s="18">
        <v>0.44170453627358192</v>
      </c>
      <c r="AH911" s="18">
        <v>0.49187007519761322</v>
      </c>
      <c r="AI911" s="18">
        <v>0.38611986189904751</v>
      </c>
      <c r="AJ911" s="18">
        <v>0.48751963553709521</v>
      </c>
      <c r="AK911" s="18">
        <v>0.4873496121239001</v>
      </c>
      <c r="AL911" s="18">
        <v>0.51058937800008386</v>
      </c>
      <c r="AM911" s="18">
        <v>0.5579097213511891</v>
      </c>
      <c r="AN911" s="18">
        <v>0.46260556258458718</v>
      </c>
      <c r="AO911" s="18">
        <v>0.47785486978833802</v>
      </c>
      <c r="AP911" s="18">
        <v>0.48852855091930031</v>
      </c>
      <c r="AQ911" s="18">
        <v>0.48690557861282718</v>
      </c>
      <c r="AR911" s="18">
        <v>0.60084629509340415</v>
      </c>
      <c r="AS911" s="18">
        <v>0.56084498492544044</v>
      </c>
      <c r="AT911" s="18">
        <v>0.49228612631259361</v>
      </c>
      <c r="AU911" s="18">
        <v>0.66281915164143501</v>
      </c>
      <c r="AV911" s="18">
        <v>0.3665761239216912</v>
      </c>
      <c r="AX911" s="18">
        <v>0.48917367087497698</v>
      </c>
      <c r="AY911" s="18">
        <v>0.52726918790130595</v>
      </c>
      <c r="BA911" s="18">
        <v>0.51601561804996265</v>
      </c>
      <c r="BB911" s="18">
        <v>0.45531207687561109</v>
      </c>
      <c r="BD911" s="18">
        <v>0.48475381308240351</v>
      </c>
      <c r="BE911" s="18">
        <v>0.49166372926697649</v>
      </c>
      <c r="BF911" s="18">
        <v>0.46149263323422091</v>
      </c>
      <c r="BG911" s="18">
        <v>0.52281892221412729</v>
      </c>
      <c r="BH911" s="18">
        <v>0.49950612662358529</v>
      </c>
      <c r="BI911" s="18">
        <v>0.73406860681930608</v>
      </c>
      <c r="BJ911" s="18">
        <v>0.31303154488951612</v>
      </c>
      <c r="BL911" s="18">
        <v>0.46090350208950381</v>
      </c>
      <c r="BM911" s="18">
        <v>0.57214284757807743</v>
      </c>
      <c r="BN911" s="18">
        <v>0.44371154269234142</v>
      </c>
      <c r="BO911" s="18">
        <v>0.47982759195371</v>
      </c>
      <c r="BP911" s="18">
        <v>0.49416737936596111</v>
      </c>
      <c r="BQ911" s="18">
        <v>0.45098013300026379</v>
      </c>
      <c r="BR911" s="18">
        <v>0.33989775261001459</v>
      </c>
      <c r="BS911" s="18">
        <v>0.4453645080958909</v>
      </c>
      <c r="BU911" s="18">
        <v>0.47611778005759231</v>
      </c>
      <c r="BV911" s="18">
        <v>0.56318309216823581</v>
      </c>
      <c r="BW911" s="18">
        <v>0.45547899499075578</v>
      </c>
      <c r="BX911" s="18">
        <v>0.52869331672965725</v>
      </c>
      <c r="BY911" s="18">
        <v>0.5261930769118508</v>
      </c>
      <c r="BZ911" s="18">
        <v>0.40665306297802328</v>
      </c>
      <c r="CA911" s="18">
        <v>0.39913158830555578</v>
      </c>
      <c r="CB911" s="18">
        <v>0.3953545214840315</v>
      </c>
      <c r="CC911" s="18">
        <v>0.4262980249380991</v>
      </c>
    </row>
    <row r="912" spans="2:81" x14ac:dyDescent="0.35">
      <c r="B912" s="14" t="s">
        <v>118</v>
      </c>
      <c r="C912" s="18">
        <v>0.14846411244641469</v>
      </c>
      <c r="D912" s="18">
        <v>0.2025952515686586</v>
      </c>
      <c r="E912" s="18">
        <v>0.14786555706700061</v>
      </c>
      <c r="F912" s="18">
        <v>0.1164534216540167</v>
      </c>
      <c r="G912" s="18">
        <v>0.16822322797646791</v>
      </c>
      <c r="H912" s="18">
        <v>0.1243591145609851</v>
      </c>
      <c r="I912" s="18">
        <v>0.15124810504042521</v>
      </c>
      <c r="K912" s="18">
        <v>0.15642375948915699</v>
      </c>
      <c r="L912" s="18">
        <v>0.13982809496099249</v>
      </c>
      <c r="N912" s="18">
        <v>0.22374934129573551</v>
      </c>
      <c r="O912" s="18">
        <v>0.1039356944617731</v>
      </c>
      <c r="P912" s="18">
        <v>0.14410953973042401</v>
      </c>
      <c r="Q912" s="18">
        <v>0.16575554943802451</v>
      </c>
      <c r="R912" s="18">
        <v>0.12451847755742169</v>
      </c>
      <c r="S912" s="18">
        <v>0.1130562991092</v>
      </c>
      <c r="T912" s="18">
        <v>0.1065588642672259</v>
      </c>
      <c r="U912" s="18">
        <v>0.16764403421805721</v>
      </c>
      <c r="V912" s="18">
        <v>0.1814104054741143</v>
      </c>
      <c r="W912" s="18">
        <v>0.14143255707511301</v>
      </c>
      <c r="X912" s="18">
        <v>0.13504173709827941</v>
      </c>
      <c r="Y912" s="18">
        <v>0.14113345940838751</v>
      </c>
      <c r="AA912" s="18">
        <v>0.13480676434319899</v>
      </c>
      <c r="AB912" s="18">
        <v>0.1509383879609961</v>
      </c>
      <c r="AC912" s="18">
        <v>0.1540564978998335</v>
      </c>
      <c r="AD912" s="18">
        <v>0.15539817615970361</v>
      </c>
      <c r="AF912" s="18">
        <v>0.21987327309914409</v>
      </c>
      <c r="AG912" s="18">
        <v>0.16999691915443679</v>
      </c>
      <c r="AH912" s="18">
        <v>0.11515712286658621</v>
      </c>
      <c r="AI912" s="18">
        <v>0.2015830441915559</v>
      </c>
      <c r="AJ912" s="18">
        <v>0.18920941982470429</v>
      </c>
      <c r="AK912" s="18">
        <v>9.055509900148713E-2</v>
      </c>
      <c r="AL912" s="18">
        <v>0.18831444936904551</v>
      </c>
      <c r="AM912" s="18">
        <v>0.12828767008240791</v>
      </c>
      <c r="AN912" s="18">
        <v>0.12315129759153259</v>
      </c>
      <c r="AO912" s="18">
        <v>0.1670268365043589</v>
      </c>
      <c r="AP912" s="18">
        <v>0.14444513730134531</v>
      </c>
      <c r="AQ912" s="18">
        <v>0.1567011028640995</v>
      </c>
      <c r="AR912" s="18">
        <v>0.17004373567269451</v>
      </c>
      <c r="AS912" s="18">
        <v>0.15799570981791211</v>
      </c>
      <c r="AT912" s="18">
        <v>0.13890540757457209</v>
      </c>
      <c r="AU912" s="18">
        <v>0.11372269846886141</v>
      </c>
      <c r="AV912" s="18">
        <v>0.10445272018346639</v>
      </c>
      <c r="AX912" s="18">
        <v>0.14652221876061999</v>
      </c>
      <c r="AY912" s="18">
        <v>0.14181523532270229</v>
      </c>
      <c r="BA912" s="18">
        <v>0.147144710415924</v>
      </c>
      <c r="BB912" s="18">
        <v>0.1509120481087162</v>
      </c>
      <c r="BD912" s="18">
        <v>0.1374874958337394</v>
      </c>
      <c r="BE912" s="18">
        <v>0.17542096275112071</v>
      </c>
      <c r="BF912" s="18">
        <v>0.1590223596999083</v>
      </c>
      <c r="BG912" s="18">
        <v>0.13039368308505259</v>
      </c>
      <c r="BH912" s="18">
        <v>0.16438595264496569</v>
      </c>
      <c r="BI912" s="18">
        <v>7.3689771239519128E-2</v>
      </c>
      <c r="BJ912" s="18">
        <v>0.14466170234582751</v>
      </c>
      <c r="BL912" s="18">
        <v>0.1425096479157629</v>
      </c>
      <c r="BM912" s="18">
        <v>0.1114964371942367</v>
      </c>
      <c r="BN912" s="18">
        <v>0.2001376730036046</v>
      </c>
      <c r="BO912" s="18">
        <v>0.18845241611501851</v>
      </c>
      <c r="BP912" s="18">
        <v>0.1765114199921288</v>
      </c>
      <c r="BQ912" s="18">
        <v>0.28025319069319848</v>
      </c>
      <c r="BR912" s="18">
        <v>0.19824930110622191</v>
      </c>
      <c r="BS912" s="18">
        <v>0.1435363173965995</v>
      </c>
      <c r="BU912" s="18">
        <v>0.16178542953150021</v>
      </c>
      <c r="BV912" s="18">
        <v>0.1031627557248668</v>
      </c>
      <c r="BW912" s="18">
        <v>0.112080396040571</v>
      </c>
      <c r="BX912" s="18">
        <v>0.1945471373127052</v>
      </c>
      <c r="BY912" s="18">
        <v>0.14947098981978749</v>
      </c>
      <c r="BZ912" s="18">
        <v>0.26506644837719467</v>
      </c>
      <c r="CA912" s="18">
        <v>0.13756435036227321</v>
      </c>
      <c r="CB912" s="18">
        <v>0.15649481056589579</v>
      </c>
      <c r="CC912" s="18">
        <v>0.22233169947917061</v>
      </c>
    </row>
    <row r="914" spans="2:81" ht="58" x14ac:dyDescent="0.35">
      <c r="B914" s="14" t="s">
        <v>252</v>
      </c>
    </row>
    <row r="915" spans="2:81" x14ac:dyDescent="0.35">
      <c r="B915" s="15" t="s">
        <v>17</v>
      </c>
    </row>
    <row r="916" spans="2:81" x14ac:dyDescent="0.35">
      <c r="B916" s="11" t="s">
        <v>95</v>
      </c>
      <c r="C916" s="16">
        <v>1906</v>
      </c>
      <c r="D916" s="16">
        <v>245</v>
      </c>
      <c r="E916" s="16">
        <v>322</v>
      </c>
      <c r="F916" s="16">
        <v>330</v>
      </c>
      <c r="G916" s="16">
        <v>336</v>
      </c>
      <c r="H916" s="16">
        <v>276</v>
      </c>
      <c r="I916" s="16">
        <v>397</v>
      </c>
      <c r="K916" s="16">
        <v>942</v>
      </c>
      <c r="L916" s="16">
        <v>959</v>
      </c>
      <c r="N916" s="16">
        <v>158</v>
      </c>
      <c r="O916" s="16">
        <v>63</v>
      </c>
      <c r="P916" s="16">
        <v>96</v>
      </c>
      <c r="Q916" s="16">
        <v>78</v>
      </c>
      <c r="R916" s="16">
        <v>211</v>
      </c>
      <c r="S916" s="16">
        <v>156</v>
      </c>
      <c r="T916" s="16">
        <v>138</v>
      </c>
      <c r="U916" s="16">
        <v>178</v>
      </c>
      <c r="V916" s="16">
        <v>270</v>
      </c>
      <c r="W916" s="16">
        <v>232</v>
      </c>
      <c r="X916" s="16">
        <v>160</v>
      </c>
      <c r="Y916" s="16">
        <v>166</v>
      </c>
      <c r="AA916" s="16">
        <v>527</v>
      </c>
      <c r="AB916" s="16">
        <v>481</v>
      </c>
      <c r="AC916" s="16">
        <v>429</v>
      </c>
      <c r="AD916" s="16">
        <v>463</v>
      </c>
      <c r="AF916" s="16">
        <v>27</v>
      </c>
      <c r="AG916" s="16">
        <v>98</v>
      </c>
      <c r="AH916" s="16">
        <v>113</v>
      </c>
      <c r="AI916" s="16">
        <v>112</v>
      </c>
      <c r="AJ916" s="16">
        <v>174</v>
      </c>
      <c r="AK916" s="16">
        <v>207</v>
      </c>
      <c r="AL916" s="16">
        <v>170</v>
      </c>
      <c r="AM916" s="16">
        <v>133</v>
      </c>
      <c r="AN916" s="16">
        <v>100</v>
      </c>
      <c r="AO916" s="16">
        <v>131</v>
      </c>
      <c r="AP916" s="16">
        <v>193</v>
      </c>
      <c r="AQ916" s="16">
        <v>93</v>
      </c>
      <c r="AR916" s="16">
        <v>79</v>
      </c>
      <c r="AS916" s="16">
        <v>47</v>
      </c>
      <c r="AT916" s="16">
        <v>48</v>
      </c>
      <c r="AU916" s="16">
        <v>122</v>
      </c>
      <c r="AV916" s="16">
        <v>59</v>
      </c>
      <c r="AX916" s="16">
        <v>1557</v>
      </c>
      <c r="AY916" s="16">
        <v>338</v>
      </c>
      <c r="BA916" s="16">
        <v>1221</v>
      </c>
      <c r="BB916" s="16">
        <v>685</v>
      </c>
      <c r="BD916" s="16">
        <v>474</v>
      </c>
      <c r="BE916" s="16">
        <v>416</v>
      </c>
      <c r="BF916" s="16">
        <v>224</v>
      </c>
      <c r="BG916" s="16">
        <v>439</v>
      </c>
      <c r="BH916" s="16">
        <v>242</v>
      </c>
      <c r="BI916" s="16">
        <v>51</v>
      </c>
      <c r="BJ916" s="16">
        <v>60</v>
      </c>
      <c r="BL916" s="16">
        <v>334</v>
      </c>
      <c r="BM916" s="16">
        <v>619</v>
      </c>
      <c r="BN916" s="16">
        <v>136</v>
      </c>
      <c r="BO916" s="16">
        <v>105</v>
      </c>
      <c r="BP916" s="16">
        <v>257</v>
      </c>
      <c r="BQ916" s="16">
        <v>42</v>
      </c>
      <c r="BR916" s="16">
        <v>49</v>
      </c>
      <c r="BS916" s="16">
        <v>364</v>
      </c>
      <c r="BU916" s="16">
        <v>279</v>
      </c>
      <c r="BV916" s="16">
        <v>479</v>
      </c>
      <c r="BW916" s="16">
        <v>122</v>
      </c>
      <c r="BX916" s="16">
        <v>151</v>
      </c>
      <c r="BY916" s="16">
        <v>421</v>
      </c>
      <c r="BZ916" s="16">
        <v>64</v>
      </c>
      <c r="CA916" s="16">
        <v>123</v>
      </c>
      <c r="CB916" s="16">
        <v>156</v>
      </c>
      <c r="CC916" s="16">
        <v>111</v>
      </c>
    </row>
    <row r="917" spans="2:81" x14ac:dyDescent="0.35">
      <c r="B917" s="12" t="s">
        <v>96</v>
      </c>
      <c r="C917" s="16">
        <v>1910</v>
      </c>
      <c r="D917" s="16">
        <v>202</v>
      </c>
      <c r="E917" s="16">
        <v>325</v>
      </c>
      <c r="F917" s="16">
        <v>324</v>
      </c>
      <c r="G917" s="16">
        <v>294</v>
      </c>
      <c r="H917" s="16">
        <v>309</v>
      </c>
      <c r="I917" s="16">
        <v>457</v>
      </c>
      <c r="K917" s="16">
        <v>921</v>
      </c>
      <c r="L917" s="16">
        <v>983</v>
      </c>
      <c r="N917" s="16">
        <v>157</v>
      </c>
      <c r="O917" s="16">
        <v>52</v>
      </c>
      <c r="P917" s="16">
        <v>89</v>
      </c>
      <c r="Q917" s="16">
        <v>77</v>
      </c>
      <c r="R917" s="16">
        <v>212</v>
      </c>
      <c r="S917" s="16">
        <v>155</v>
      </c>
      <c r="T917" s="16">
        <v>140</v>
      </c>
      <c r="U917" s="16">
        <v>167</v>
      </c>
      <c r="V917" s="16">
        <v>248</v>
      </c>
      <c r="W917" s="16">
        <v>264</v>
      </c>
      <c r="X917" s="16">
        <v>165</v>
      </c>
      <c r="Y917" s="16">
        <v>180</v>
      </c>
      <c r="AA917" s="16">
        <v>514</v>
      </c>
      <c r="AB917" s="16">
        <v>496</v>
      </c>
      <c r="AC917" s="16">
        <v>419</v>
      </c>
      <c r="AD917" s="16">
        <v>477</v>
      </c>
      <c r="AF917" s="16">
        <v>25</v>
      </c>
      <c r="AG917" s="16">
        <v>96</v>
      </c>
      <c r="AH917" s="16">
        <v>115</v>
      </c>
      <c r="AI917" s="16">
        <v>117</v>
      </c>
      <c r="AJ917" s="16">
        <v>175</v>
      </c>
      <c r="AK917" s="16">
        <v>213</v>
      </c>
      <c r="AL917" s="16">
        <v>169</v>
      </c>
      <c r="AM917" s="16">
        <v>134</v>
      </c>
      <c r="AN917" s="16">
        <v>99</v>
      </c>
      <c r="AO917" s="16">
        <v>131</v>
      </c>
      <c r="AP917" s="16">
        <v>193</v>
      </c>
      <c r="AQ917" s="16">
        <v>94</v>
      </c>
      <c r="AR917" s="16">
        <v>79</v>
      </c>
      <c r="AS917" s="16">
        <v>46</v>
      </c>
      <c r="AT917" s="16">
        <v>46</v>
      </c>
      <c r="AU917" s="16">
        <v>118</v>
      </c>
      <c r="AV917" s="16">
        <v>59</v>
      </c>
      <c r="AX917" s="16">
        <v>1583</v>
      </c>
      <c r="AY917" s="16">
        <v>316</v>
      </c>
      <c r="BA917" s="16">
        <v>1241</v>
      </c>
      <c r="BB917" s="16">
        <v>669</v>
      </c>
      <c r="BD917" s="16">
        <v>490</v>
      </c>
      <c r="BE917" s="16">
        <v>410</v>
      </c>
      <c r="BF917" s="16">
        <v>226</v>
      </c>
      <c r="BG917" s="16">
        <v>430</v>
      </c>
      <c r="BH917" s="16">
        <v>237</v>
      </c>
      <c r="BI917" s="16">
        <v>51</v>
      </c>
      <c r="BJ917" s="16">
        <v>65</v>
      </c>
      <c r="BL917" s="16">
        <v>349</v>
      </c>
      <c r="BM917" s="16">
        <v>614</v>
      </c>
      <c r="BN917" s="16">
        <v>143</v>
      </c>
      <c r="BO917" s="16">
        <v>101</v>
      </c>
      <c r="BP917" s="16">
        <v>257</v>
      </c>
      <c r="BQ917" s="16">
        <v>42</v>
      </c>
      <c r="BR917" s="16">
        <v>47</v>
      </c>
      <c r="BS917" s="16">
        <v>356</v>
      </c>
      <c r="BU917" s="16">
        <v>288</v>
      </c>
      <c r="BV917" s="16">
        <v>472</v>
      </c>
      <c r="BW917" s="16">
        <v>126</v>
      </c>
      <c r="BX917" s="16">
        <v>142</v>
      </c>
      <c r="BY917" s="16">
        <v>432</v>
      </c>
      <c r="BZ917" s="16">
        <v>64</v>
      </c>
      <c r="CA917" s="16">
        <v>123</v>
      </c>
      <c r="CB917" s="16">
        <v>159</v>
      </c>
      <c r="CC917" s="16">
        <v>106</v>
      </c>
    </row>
    <row r="918" spans="2:81" x14ac:dyDescent="0.35">
      <c r="B918" s="14" t="s">
        <v>117</v>
      </c>
      <c r="C918" s="18">
        <v>0.37938530390682662</v>
      </c>
      <c r="D918" s="18">
        <v>0.48796816274683941</v>
      </c>
      <c r="E918" s="18">
        <v>0.53782858287665691</v>
      </c>
      <c r="F918" s="18">
        <v>0.48307303744481073</v>
      </c>
      <c r="G918" s="18">
        <v>0.36653962040065119</v>
      </c>
      <c r="H918" s="18">
        <v>0.29483159898714029</v>
      </c>
      <c r="I918" s="18">
        <v>0.21063887180053839</v>
      </c>
      <c r="K918" s="18">
        <v>0.37374216619088252</v>
      </c>
      <c r="L918" s="18">
        <v>0.38454647157059352</v>
      </c>
      <c r="N918" s="18">
        <v>0.40538935723509473</v>
      </c>
      <c r="O918" s="18">
        <v>0.30405223581324631</v>
      </c>
      <c r="P918" s="18">
        <v>0.35354801642103217</v>
      </c>
      <c r="Q918" s="18">
        <v>0.37035431462920182</v>
      </c>
      <c r="R918" s="18">
        <v>0.39806687402585339</v>
      </c>
      <c r="S918" s="18">
        <v>0.42863243839840243</v>
      </c>
      <c r="T918" s="18">
        <v>0.42162652981926202</v>
      </c>
      <c r="U918" s="18">
        <v>0.32672827161096968</v>
      </c>
      <c r="V918" s="18">
        <v>0.46450453118191309</v>
      </c>
      <c r="W918" s="18">
        <v>0.33887970718808519</v>
      </c>
      <c r="X918" s="18">
        <v>0.33446017468579758</v>
      </c>
      <c r="Y918" s="18">
        <v>0.33000949228106002</v>
      </c>
      <c r="AA918" s="18">
        <v>0.3901141368187892</v>
      </c>
      <c r="AB918" s="18">
        <v>0.31136289853173282</v>
      </c>
      <c r="AC918" s="18">
        <v>0.4199335186681058</v>
      </c>
      <c r="AD918" s="18">
        <v>0.40070067280145683</v>
      </c>
      <c r="AF918" s="18">
        <v>0.23611400876014549</v>
      </c>
      <c r="AG918" s="18">
        <v>0.45702880201521712</v>
      </c>
      <c r="AH918" s="18">
        <v>0.47585319595746278</v>
      </c>
      <c r="AI918" s="18">
        <v>0.34899965120446252</v>
      </c>
      <c r="AJ918" s="18">
        <v>0.34530610624191899</v>
      </c>
      <c r="AK918" s="18">
        <v>0.36151930875641891</v>
      </c>
      <c r="AL918" s="18">
        <v>0.34910104945712722</v>
      </c>
      <c r="AM918" s="18">
        <v>0.2915294188708889</v>
      </c>
      <c r="AN918" s="18">
        <v>0.38937308713053281</v>
      </c>
      <c r="AO918" s="18">
        <v>0.39014410176899589</v>
      </c>
      <c r="AP918" s="18">
        <v>0.29654231856793523</v>
      </c>
      <c r="AQ918" s="18">
        <v>0.42603021761900117</v>
      </c>
      <c r="AR918" s="18">
        <v>0.37277028314114419</v>
      </c>
      <c r="AS918" s="18">
        <v>0.43764380787985502</v>
      </c>
      <c r="AT918" s="18">
        <v>0.52246793433704442</v>
      </c>
      <c r="AU918" s="18">
        <v>0.58267125873579195</v>
      </c>
      <c r="AV918" s="18">
        <v>0.24021992545276041</v>
      </c>
      <c r="AX918" s="18">
        <v>0.35049372599072293</v>
      </c>
      <c r="AY918" s="18">
        <v>0.51883455904586695</v>
      </c>
      <c r="BA918" s="18">
        <v>0.40031149513712688</v>
      </c>
      <c r="BB918" s="18">
        <v>0.34056016296798508</v>
      </c>
      <c r="BD918" s="18">
        <v>0.33978583993460099</v>
      </c>
      <c r="BE918" s="18">
        <v>0.34568921368100192</v>
      </c>
      <c r="BF918" s="18">
        <v>0.36459400460078129</v>
      </c>
      <c r="BG918" s="18">
        <v>0.42073994554858152</v>
      </c>
      <c r="BH918" s="18">
        <v>0.41903487515418741</v>
      </c>
      <c r="BI918" s="18">
        <v>0.55940674538434454</v>
      </c>
      <c r="BJ918" s="18">
        <v>0.38206860377529078</v>
      </c>
      <c r="BL918" s="18">
        <v>0.38574099745257828</v>
      </c>
      <c r="BM918" s="18">
        <v>0.46266601593772527</v>
      </c>
      <c r="BN918" s="18">
        <v>0.2833206555035227</v>
      </c>
      <c r="BO918" s="18">
        <v>0.33013380522858299</v>
      </c>
      <c r="BP918" s="18">
        <v>0.36599198494306401</v>
      </c>
      <c r="BQ918" s="18">
        <v>0.41884744191721662</v>
      </c>
      <c r="BR918" s="18">
        <v>0.33484551426922959</v>
      </c>
      <c r="BS918" s="18">
        <v>0.29294864667365622</v>
      </c>
      <c r="BU918" s="18">
        <v>0.39363075103676493</v>
      </c>
      <c r="BV918" s="18">
        <v>0.48957475694085489</v>
      </c>
      <c r="BW918" s="18">
        <v>0.31204748445022662</v>
      </c>
      <c r="BX918" s="18">
        <v>0.33263044795227409</v>
      </c>
      <c r="BY918" s="18">
        <v>0.39193358572035281</v>
      </c>
      <c r="BZ918" s="18">
        <v>0.36508072345994852</v>
      </c>
      <c r="CA918" s="18">
        <v>0.31152745031044637</v>
      </c>
      <c r="CB918" s="18">
        <v>0.21419434766861101</v>
      </c>
      <c r="CC918" s="18">
        <v>0.27618339492437533</v>
      </c>
    </row>
    <row r="919" spans="2:81" x14ac:dyDescent="0.35">
      <c r="B919" s="14" t="s">
        <v>118</v>
      </c>
      <c r="C919" s="18">
        <v>0.31428785746012261</v>
      </c>
      <c r="D919" s="18">
        <v>0.18241874859913251</v>
      </c>
      <c r="E919" s="18">
        <v>0.20153941501355049</v>
      </c>
      <c r="F919" s="18">
        <v>0.2402502086481608</v>
      </c>
      <c r="G919" s="18">
        <v>0.33243980208955393</v>
      </c>
      <c r="H919" s="18">
        <v>0.34427298015668639</v>
      </c>
      <c r="I919" s="18">
        <v>0.47329997736726082</v>
      </c>
      <c r="K919" s="18">
        <v>0.32746136277541332</v>
      </c>
      <c r="L919" s="18">
        <v>0.30144930835576178</v>
      </c>
      <c r="N919" s="18">
        <v>0.30167497138691429</v>
      </c>
      <c r="O919" s="18">
        <v>0.26909409349873109</v>
      </c>
      <c r="P919" s="18">
        <v>0.24978173646639151</v>
      </c>
      <c r="Q919" s="18">
        <v>0.31193571327097241</v>
      </c>
      <c r="R919" s="18">
        <v>0.28814762113501807</v>
      </c>
      <c r="S919" s="18">
        <v>0.28373554181094818</v>
      </c>
      <c r="T919" s="18">
        <v>0.25551094478599018</v>
      </c>
      <c r="U919" s="18">
        <v>0.31245878369969582</v>
      </c>
      <c r="V919" s="18">
        <v>0.31689915473591718</v>
      </c>
      <c r="W919" s="18">
        <v>0.36157547258999251</v>
      </c>
      <c r="X919" s="18">
        <v>0.36960080702372727</v>
      </c>
      <c r="Y919" s="18">
        <v>0.35209838080191969</v>
      </c>
      <c r="AA919" s="18">
        <v>0.36588955206943452</v>
      </c>
      <c r="AB919" s="18">
        <v>0.3851299615490138</v>
      </c>
      <c r="AC919" s="18">
        <v>0.21913775773067631</v>
      </c>
      <c r="AD919" s="18">
        <v>0.2695570097802048</v>
      </c>
      <c r="AF919" s="18">
        <v>0.18033601343481709</v>
      </c>
      <c r="AG919" s="18">
        <v>0.27831447179877422</v>
      </c>
      <c r="AH919" s="18">
        <v>0.24833593109534741</v>
      </c>
      <c r="AI919" s="18">
        <v>0.32970334715077781</v>
      </c>
      <c r="AJ919" s="18">
        <v>0.31575868415988589</v>
      </c>
      <c r="AK919" s="18">
        <v>0.27743566342885112</v>
      </c>
      <c r="AL919" s="18">
        <v>0.35451757982141402</v>
      </c>
      <c r="AM919" s="18">
        <v>0.38873594183563481</v>
      </c>
      <c r="AN919" s="18">
        <v>0.31490808592278668</v>
      </c>
      <c r="AO919" s="18">
        <v>0.28283248693352792</v>
      </c>
      <c r="AP919" s="18">
        <v>0.41355465297552169</v>
      </c>
      <c r="AQ919" s="18">
        <v>0.30345600192125488</v>
      </c>
      <c r="AR919" s="18">
        <v>0.36491035035073932</v>
      </c>
      <c r="AS919" s="18">
        <v>0.33669849280671482</v>
      </c>
      <c r="AT919" s="18">
        <v>0.2450679947227021</v>
      </c>
      <c r="AU919" s="18">
        <v>0.2313812581179899</v>
      </c>
      <c r="AV919" s="18">
        <v>0.26698387676688218</v>
      </c>
      <c r="AX919" s="18">
        <v>0.33953958350771613</v>
      </c>
      <c r="AY919" s="18">
        <v>0.18902767447792579</v>
      </c>
      <c r="BA919" s="18">
        <v>0.30699859130825441</v>
      </c>
      <c r="BB919" s="18">
        <v>0.32781190407579303</v>
      </c>
      <c r="BD919" s="18">
        <v>0.31084528227153929</v>
      </c>
      <c r="BE919" s="18">
        <v>0.34917240201320232</v>
      </c>
      <c r="BF919" s="18">
        <v>0.33349529157251118</v>
      </c>
      <c r="BG919" s="18">
        <v>0.30780579420382909</v>
      </c>
      <c r="BH919" s="18">
        <v>0.31645598709160599</v>
      </c>
      <c r="BI919" s="18">
        <v>0.22289134297974811</v>
      </c>
      <c r="BJ919" s="18">
        <v>0.1592443498513493</v>
      </c>
      <c r="BL919" s="18">
        <v>0.35889624448579788</v>
      </c>
      <c r="BM919" s="18">
        <v>0.26663560695372668</v>
      </c>
      <c r="BN919" s="18">
        <v>0.46048825100972929</v>
      </c>
      <c r="BO919" s="18">
        <v>0.36358651290016131</v>
      </c>
      <c r="BP919" s="18">
        <v>0.32577300611767812</v>
      </c>
      <c r="BQ919" s="18">
        <v>0.26592668301796318</v>
      </c>
      <c r="BR919" s="18">
        <v>0.20070977853304051</v>
      </c>
      <c r="BS919" s="18">
        <v>0.29247910949007377</v>
      </c>
      <c r="BU919" s="18">
        <v>0.36538325500593688</v>
      </c>
      <c r="BV919" s="18">
        <v>0.25758813009654569</v>
      </c>
      <c r="BW919" s="18">
        <v>0.4355697750657459</v>
      </c>
      <c r="BX919" s="18">
        <v>0.36684835993763493</v>
      </c>
      <c r="BY919" s="18">
        <v>0.2968551015016101</v>
      </c>
      <c r="BZ919" s="18">
        <v>0.29948321362343883</v>
      </c>
      <c r="CA919" s="18">
        <v>0.22086261555429909</v>
      </c>
      <c r="CB919" s="18">
        <v>0.35126429556717342</v>
      </c>
      <c r="CC919" s="18">
        <v>0.34579770277746352</v>
      </c>
    </row>
    <row r="921" spans="2:81" ht="58" x14ac:dyDescent="0.35">
      <c r="B921" s="14" t="s">
        <v>252</v>
      </c>
    </row>
    <row r="922" spans="2:81" x14ac:dyDescent="0.35">
      <c r="B922" s="15" t="s">
        <v>17</v>
      </c>
    </row>
    <row r="923" spans="2:81" x14ac:dyDescent="0.35">
      <c r="B923" s="11" t="s">
        <v>95</v>
      </c>
      <c r="C923" s="16">
        <v>1906</v>
      </c>
      <c r="D923" s="16">
        <v>245</v>
      </c>
      <c r="E923" s="16">
        <v>322</v>
      </c>
      <c r="F923" s="16">
        <v>330</v>
      </c>
      <c r="G923" s="16">
        <v>336</v>
      </c>
      <c r="H923" s="16">
        <v>276</v>
      </c>
      <c r="I923" s="16">
        <v>397</v>
      </c>
      <c r="K923" s="16">
        <v>942</v>
      </c>
      <c r="L923" s="16">
        <v>959</v>
      </c>
      <c r="N923" s="16">
        <v>158</v>
      </c>
      <c r="O923" s="16">
        <v>63</v>
      </c>
      <c r="P923" s="16">
        <v>96</v>
      </c>
      <c r="Q923" s="16">
        <v>78</v>
      </c>
      <c r="R923" s="16">
        <v>211</v>
      </c>
      <c r="S923" s="16">
        <v>156</v>
      </c>
      <c r="T923" s="16">
        <v>138</v>
      </c>
      <c r="U923" s="16">
        <v>178</v>
      </c>
      <c r="V923" s="16">
        <v>270</v>
      </c>
      <c r="W923" s="16">
        <v>232</v>
      </c>
      <c r="X923" s="16">
        <v>160</v>
      </c>
      <c r="Y923" s="16">
        <v>166</v>
      </c>
      <c r="AA923" s="16">
        <v>527</v>
      </c>
      <c r="AB923" s="16">
        <v>481</v>
      </c>
      <c r="AC923" s="16">
        <v>429</v>
      </c>
      <c r="AD923" s="16">
        <v>463</v>
      </c>
      <c r="AF923" s="16">
        <v>27</v>
      </c>
      <c r="AG923" s="16">
        <v>98</v>
      </c>
      <c r="AH923" s="16">
        <v>113</v>
      </c>
      <c r="AI923" s="16">
        <v>112</v>
      </c>
      <c r="AJ923" s="16">
        <v>174</v>
      </c>
      <c r="AK923" s="16">
        <v>207</v>
      </c>
      <c r="AL923" s="16">
        <v>170</v>
      </c>
      <c r="AM923" s="16">
        <v>133</v>
      </c>
      <c r="AN923" s="16">
        <v>100</v>
      </c>
      <c r="AO923" s="16">
        <v>131</v>
      </c>
      <c r="AP923" s="16">
        <v>193</v>
      </c>
      <c r="AQ923" s="16">
        <v>93</v>
      </c>
      <c r="AR923" s="16">
        <v>79</v>
      </c>
      <c r="AS923" s="16">
        <v>47</v>
      </c>
      <c r="AT923" s="16">
        <v>48</v>
      </c>
      <c r="AU923" s="16">
        <v>122</v>
      </c>
      <c r="AV923" s="16">
        <v>59</v>
      </c>
      <c r="AX923" s="16">
        <v>1557</v>
      </c>
      <c r="AY923" s="16">
        <v>338</v>
      </c>
      <c r="BA923" s="16">
        <v>1221</v>
      </c>
      <c r="BB923" s="16">
        <v>685</v>
      </c>
      <c r="BD923" s="16">
        <v>474</v>
      </c>
      <c r="BE923" s="16">
        <v>416</v>
      </c>
      <c r="BF923" s="16">
        <v>224</v>
      </c>
      <c r="BG923" s="16">
        <v>439</v>
      </c>
      <c r="BH923" s="16">
        <v>242</v>
      </c>
      <c r="BI923" s="16">
        <v>51</v>
      </c>
      <c r="BJ923" s="16">
        <v>60</v>
      </c>
      <c r="BL923" s="16">
        <v>334</v>
      </c>
      <c r="BM923" s="16">
        <v>619</v>
      </c>
      <c r="BN923" s="16">
        <v>136</v>
      </c>
      <c r="BO923" s="16">
        <v>105</v>
      </c>
      <c r="BP923" s="16">
        <v>257</v>
      </c>
      <c r="BQ923" s="16">
        <v>42</v>
      </c>
      <c r="BR923" s="16">
        <v>49</v>
      </c>
      <c r="BS923" s="16">
        <v>364</v>
      </c>
      <c r="BU923" s="16">
        <v>279</v>
      </c>
      <c r="BV923" s="16">
        <v>479</v>
      </c>
      <c r="BW923" s="16">
        <v>122</v>
      </c>
      <c r="BX923" s="16">
        <v>151</v>
      </c>
      <c r="BY923" s="16">
        <v>421</v>
      </c>
      <c r="BZ923" s="16">
        <v>64</v>
      </c>
      <c r="CA923" s="16">
        <v>123</v>
      </c>
      <c r="CB923" s="16">
        <v>156</v>
      </c>
      <c r="CC923" s="16">
        <v>111</v>
      </c>
    </row>
    <row r="924" spans="2:81" x14ac:dyDescent="0.35">
      <c r="B924" s="12" t="s">
        <v>96</v>
      </c>
      <c r="C924" s="16">
        <v>1910</v>
      </c>
      <c r="D924" s="16">
        <v>202</v>
      </c>
      <c r="E924" s="16">
        <v>325</v>
      </c>
      <c r="F924" s="16">
        <v>324</v>
      </c>
      <c r="G924" s="16">
        <v>294</v>
      </c>
      <c r="H924" s="16">
        <v>309</v>
      </c>
      <c r="I924" s="16">
        <v>457</v>
      </c>
      <c r="K924" s="16">
        <v>921</v>
      </c>
      <c r="L924" s="16">
        <v>983</v>
      </c>
      <c r="N924" s="16">
        <v>157</v>
      </c>
      <c r="O924" s="16">
        <v>52</v>
      </c>
      <c r="P924" s="16">
        <v>89</v>
      </c>
      <c r="Q924" s="16">
        <v>77</v>
      </c>
      <c r="R924" s="16">
        <v>212</v>
      </c>
      <c r="S924" s="16">
        <v>155</v>
      </c>
      <c r="T924" s="16">
        <v>140</v>
      </c>
      <c r="U924" s="16">
        <v>167</v>
      </c>
      <c r="V924" s="16">
        <v>248</v>
      </c>
      <c r="W924" s="16">
        <v>264</v>
      </c>
      <c r="X924" s="16">
        <v>165</v>
      </c>
      <c r="Y924" s="16">
        <v>180</v>
      </c>
      <c r="AA924" s="16">
        <v>514</v>
      </c>
      <c r="AB924" s="16">
        <v>496</v>
      </c>
      <c r="AC924" s="16">
        <v>419</v>
      </c>
      <c r="AD924" s="16">
        <v>477</v>
      </c>
      <c r="AF924" s="16">
        <v>25</v>
      </c>
      <c r="AG924" s="16">
        <v>96</v>
      </c>
      <c r="AH924" s="16">
        <v>115</v>
      </c>
      <c r="AI924" s="16">
        <v>117</v>
      </c>
      <c r="AJ924" s="16">
        <v>175</v>
      </c>
      <c r="AK924" s="16">
        <v>213</v>
      </c>
      <c r="AL924" s="16">
        <v>169</v>
      </c>
      <c r="AM924" s="16">
        <v>134</v>
      </c>
      <c r="AN924" s="16">
        <v>99</v>
      </c>
      <c r="AO924" s="16">
        <v>131</v>
      </c>
      <c r="AP924" s="16">
        <v>193</v>
      </c>
      <c r="AQ924" s="16">
        <v>94</v>
      </c>
      <c r="AR924" s="16">
        <v>79</v>
      </c>
      <c r="AS924" s="16">
        <v>46</v>
      </c>
      <c r="AT924" s="16">
        <v>46</v>
      </c>
      <c r="AU924" s="16">
        <v>118</v>
      </c>
      <c r="AV924" s="16">
        <v>59</v>
      </c>
      <c r="AX924" s="16">
        <v>1583</v>
      </c>
      <c r="AY924" s="16">
        <v>316</v>
      </c>
      <c r="BA924" s="16">
        <v>1241</v>
      </c>
      <c r="BB924" s="16">
        <v>669</v>
      </c>
      <c r="BD924" s="16">
        <v>490</v>
      </c>
      <c r="BE924" s="16">
        <v>410</v>
      </c>
      <c r="BF924" s="16">
        <v>226</v>
      </c>
      <c r="BG924" s="16">
        <v>430</v>
      </c>
      <c r="BH924" s="16">
        <v>237</v>
      </c>
      <c r="BI924" s="16">
        <v>51</v>
      </c>
      <c r="BJ924" s="16">
        <v>65</v>
      </c>
      <c r="BL924" s="16">
        <v>349</v>
      </c>
      <c r="BM924" s="16">
        <v>614</v>
      </c>
      <c r="BN924" s="16">
        <v>143</v>
      </c>
      <c r="BO924" s="16">
        <v>101</v>
      </c>
      <c r="BP924" s="16">
        <v>257</v>
      </c>
      <c r="BQ924" s="16">
        <v>42</v>
      </c>
      <c r="BR924" s="16">
        <v>47</v>
      </c>
      <c r="BS924" s="16">
        <v>356</v>
      </c>
      <c r="BU924" s="16">
        <v>288</v>
      </c>
      <c r="BV924" s="16">
        <v>472</v>
      </c>
      <c r="BW924" s="16">
        <v>126</v>
      </c>
      <c r="BX924" s="16">
        <v>142</v>
      </c>
      <c r="BY924" s="16">
        <v>432</v>
      </c>
      <c r="BZ924" s="16">
        <v>64</v>
      </c>
      <c r="CA924" s="16">
        <v>123</v>
      </c>
      <c r="CB924" s="16">
        <v>159</v>
      </c>
      <c r="CC924" s="16">
        <v>106</v>
      </c>
    </row>
    <row r="925" spans="2:81" x14ac:dyDescent="0.35">
      <c r="B925" s="14" t="s">
        <v>117</v>
      </c>
      <c r="C925" s="18">
        <v>0.6796009757873831</v>
      </c>
      <c r="D925" s="18">
        <v>0.59147431057233835</v>
      </c>
      <c r="E925" s="18">
        <v>0.76091743649033905</v>
      </c>
      <c r="F925" s="18">
        <v>0.70068910911528981</v>
      </c>
      <c r="G925" s="18">
        <v>0.70779240642343189</v>
      </c>
      <c r="H925" s="18">
        <v>0.67849080050148225</v>
      </c>
      <c r="I925" s="18">
        <v>0.62840092983310747</v>
      </c>
      <c r="K925" s="18">
        <v>0.69260124572258741</v>
      </c>
      <c r="L925" s="18">
        <v>0.66877681882827011</v>
      </c>
      <c r="N925" s="18">
        <v>0.74668635474601308</v>
      </c>
      <c r="O925" s="18">
        <v>0.69747320222624087</v>
      </c>
      <c r="P925" s="18">
        <v>0.64235176048658538</v>
      </c>
      <c r="Q925" s="18">
        <v>0.60539831132228406</v>
      </c>
      <c r="R925" s="18">
        <v>0.71360131176660002</v>
      </c>
      <c r="S925" s="18">
        <v>0.65108303318172367</v>
      </c>
      <c r="T925" s="18">
        <v>0.749292751257012</v>
      </c>
      <c r="U925" s="18">
        <v>0.63025801897237765</v>
      </c>
      <c r="V925" s="18">
        <v>0.69501609077697535</v>
      </c>
      <c r="W925" s="18">
        <v>0.68640614236527209</v>
      </c>
      <c r="X925" s="18">
        <v>0.64507837560021153</v>
      </c>
      <c r="Y925" s="18">
        <v>0.64259711378923079</v>
      </c>
      <c r="AA925" s="18">
        <v>0.7563548165450108</v>
      </c>
      <c r="AB925" s="18">
        <v>0.65371294037638705</v>
      </c>
      <c r="AC925" s="18">
        <v>0.67977829587172311</v>
      </c>
      <c r="AD925" s="18">
        <v>0.62512721447884045</v>
      </c>
      <c r="AF925" s="18">
        <v>0.45620443272912808</v>
      </c>
      <c r="AG925" s="18">
        <v>0.62821839805567825</v>
      </c>
      <c r="AH925" s="18">
        <v>0.64865662421995451</v>
      </c>
      <c r="AI925" s="18">
        <v>0.5978538265593395</v>
      </c>
      <c r="AJ925" s="18">
        <v>0.63041303188844267</v>
      </c>
      <c r="AK925" s="18">
        <v>0.69466550723797615</v>
      </c>
      <c r="AL925" s="18">
        <v>0.66585816294930822</v>
      </c>
      <c r="AM925" s="18">
        <v>0.67612634027819141</v>
      </c>
      <c r="AN925" s="18">
        <v>0.65332597681619053</v>
      </c>
      <c r="AO925" s="18">
        <v>0.72136410460579437</v>
      </c>
      <c r="AP925" s="18">
        <v>0.71100998295949824</v>
      </c>
      <c r="AQ925" s="18">
        <v>0.72779093532218719</v>
      </c>
      <c r="AR925" s="18">
        <v>0.81303331894926734</v>
      </c>
      <c r="AS925" s="18">
        <v>0.75318859505149471</v>
      </c>
      <c r="AT925" s="18">
        <v>0.72617720552023024</v>
      </c>
      <c r="AU925" s="18">
        <v>0.76660816778668028</v>
      </c>
      <c r="AV925" s="18">
        <v>0.54408880425652861</v>
      </c>
      <c r="AX925" s="18">
        <v>0.67370275438958283</v>
      </c>
      <c r="AY925" s="18">
        <v>0.70771427393180042</v>
      </c>
      <c r="BA925" s="18">
        <v>0.71131120171418227</v>
      </c>
      <c r="BB925" s="18">
        <v>0.62076781416417215</v>
      </c>
      <c r="BD925" s="18">
        <v>0.65335806618584602</v>
      </c>
      <c r="BE925" s="18">
        <v>0.68205910246145762</v>
      </c>
      <c r="BF925" s="18">
        <v>0.64057316310130663</v>
      </c>
      <c r="BG925" s="18">
        <v>0.72810794683592528</v>
      </c>
      <c r="BH925" s="18">
        <v>0.70797981329884963</v>
      </c>
      <c r="BI925" s="18">
        <v>0.81753427858459615</v>
      </c>
      <c r="BJ925" s="18">
        <v>0.46324498323972141</v>
      </c>
      <c r="BL925" s="18">
        <v>0.73819198441552014</v>
      </c>
      <c r="BM925" s="18">
        <v>0.73765533519707072</v>
      </c>
      <c r="BN925" s="18">
        <v>0.63755308673037892</v>
      </c>
      <c r="BO925" s="18">
        <v>0.61465911159387032</v>
      </c>
      <c r="BP925" s="18">
        <v>0.63847389984121028</v>
      </c>
      <c r="BQ925" s="18">
        <v>0.75083896447437271</v>
      </c>
      <c r="BR925" s="18">
        <v>0.52614408387017675</v>
      </c>
      <c r="BS925" s="18">
        <v>0.59904279119203863</v>
      </c>
      <c r="BU925" s="18">
        <v>0.76537644247664649</v>
      </c>
      <c r="BV925" s="18">
        <v>0.74435023999121808</v>
      </c>
      <c r="BW925" s="18">
        <v>0.65140393046051104</v>
      </c>
      <c r="BX925" s="18">
        <v>0.65180493145191221</v>
      </c>
      <c r="BY925" s="18">
        <v>0.67123889038287476</v>
      </c>
      <c r="BZ925" s="18">
        <v>0.66374706869802802</v>
      </c>
      <c r="CA925" s="18">
        <v>0.54021511838589464</v>
      </c>
      <c r="CB925" s="18">
        <v>0.56007782035968667</v>
      </c>
      <c r="CC925" s="18">
        <v>0.61315726956297634</v>
      </c>
    </row>
    <row r="926" spans="2:81" x14ac:dyDescent="0.35">
      <c r="B926" s="14" t="s">
        <v>118</v>
      </c>
      <c r="C926" s="18">
        <v>7.0017269902293428E-2</v>
      </c>
      <c r="D926" s="18">
        <v>0.12902947279884069</v>
      </c>
      <c r="E926" s="18">
        <v>6.4316171801775721E-2</v>
      </c>
      <c r="F926" s="18">
        <v>5.5278239317180088E-2</v>
      </c>
      <c r="G926" s="18">
        <v>6.0933097559295553E-2</v>
      </c>
      <c r="H926" s="18">
        <v>5.2039429164900411E-2</v>
      </c>
      <c r="I926" s="18">
        <v>7.6437371388410974E-2</v>
      </c>
      <c r="K926" s="18">
        <v>6.5904118827045596E-2</v>
      </c>
      <c r="L926" s="18">
        <v>7.3188533015654533E-2</v>
      </c>
      <c r="N926" s="18">
        <v>6.2715242283073624E-2</v>
      </c>
      <c r="O926" s="18">
        <v>7.91764648884416E-2</v>
      </c>
      <c r="P926" s="18">
        <v>7.5533292440646091E-2</v>
      </c>
      <c r="Q926" s="18">
        <v>2.6308484172051429E-2</v>
      </c>
      <c r="R926" s="18">
        <v>6.49870903313952E-2</v>
      </c>
      <c r="S926" s="18">
        <v>5.6628866854855131E-2</v>
      </c>
      <c r="T926" s="18">
        <v>3.7913785281915448E-2</v>
      </c>
      <c r="U926" s="18">
        <v>0.1056990804925098</v>
      </c>
      <c r="V926" s="18">
        <v>0.1074581334035411</v>
      </c>
      <c r="W926" s="18">
        <v>3.6129756872755089E-2</v>
      </c>
      <c r="X926" s="18">
        <v>8.3519252516348827E-2</v>
      </c>
      <c r="Y926" s="18">
        <v>8.4767659079015095E-2</v>
      </c>
      <c r="AA926" s="18">
        <v>3.6787907097590472E-2</v>
      </c>
      <c r="AB926" s="18">
        <v>9.5359537923733667E-2</v>
      </c>
      <c r="AC926" s="18">
        <v>5.927071366105436E-2</v>
      </c>
      <c r="AD926" s="18">
        <v>8.9441948359308659E-2</v>
      </c>
      <c r="AF926" s="18">
        <v>0.1729902174856322</v>
      </c>
      <c r="AG926" s="18">
        <v>5.5968372647590067E-2</v>
      </c>
      <c r="AH926" s="18">
        <v>0.10359490856310249</v>
      </c>
      <c r="AI926" s="18">
        <v>0.12654026656220421</v>
      </c>
      <c r="AJ926" s="18">
        <v>9.9211389061088201E-2</v>
      </c>
      <c r="AK926" s="18">
        <v>4.6112282683240913E-2</v>
      </c>
      <c r="AL926" s="18">
        <v>3.9458551174070003E-2</v>
      </c>
      <c r="AM926" s="18">
        <v>0.1123573881271798</v>
      </c>
      <c r="AN926" s="18">
        <v>0.10545323019200829</v>
      </c>
      <c r="AO926" s="18">
        <v>3.8365211557442679E-2</v>
      </c>
      <c r="AP926" s="18">
        <v>4.4644296967675412E-2</v>
      </c>
      <c r="AQ926" s="18">
        <v>8.8153661110650705E-2</v>
      </c>
      <c r="AR926" s="18">
        <v>3.3399938196268707E-2</v>
      </c>
      <c r="AS926" s="18">
        <v>6.244432821320068E-2</v>
      </c>
      <c r="AT926" s="18">
        <v>1.9499651730567211E-2</v>
      </c>
      <c r="AU926" s="18">
        <v>6.3030852689320876E-2</v>
      </c>
      <c r="AV926" s="18">
        <v>3.6029728265479288E-2</v>
      </c>
      <c r="AX926" s="18">
        <v>6.7602163579365951E-2</v>
      </c>
      <c r="AY926" s="18">
        <v>8.1714344794497656E-2</v>
      </c>
      <c r="BA926" s="18">
        <v>6.1186851653700622E-2</v>
      </c>
      <c r="BB926" s="18">
        <v>8.6400673326138239E-2</v>
      </c>
      <c r="BD926" s="18">
        <v>7.0747758255866239E-2</v>
      </c>
      <c r="BE926" s="18">
        <v>6.8187829418884779E-2</v>
      </c>
      <c r="BF926" s="18">
        <v>0.1095756748326922</v>
      </c>
      <c r="BG926" s="18">
        <v>7.0100410027651452E-2</v>
      </c>
      <c r="BH926" s="18">
        <v>4.3418327826788998E-2</v>
      </c>
      <c r="BI926" s="18">
        <v>3.7840799967787983E-2</v>
      </c>
      <c r="BJ926" s="18">
        <v>6.0346401393858613E-2</v>
      </c>
      <c r="BL926" s="18">
        <v>5.972909676284377E-2</v>
      </c>
      <c r="BM926" s="18">
        <v>5.3528107984129783E-2</v>
      </c>
      <c r="BN926" s="18">
        <v>0.1017513821646899</v>
      </c>
      <c r="BO926" s="18">
        <v>0.1005721674957758</v>
      </c>
      <c r="BP926" s="18">
        <v>0.1076268633483583</v>
      </c>
      <c r="BQ926" s="18">
        <v>0.1045363799082555</v>
      </c>
      <c r="BR926" s="18">
        <v>2.382800316174476E-2</v>
      </c>
      <c r="BS926" s="18">
        <v>6.2008225410427949E-2</v>
      </c>
      <c r="BU926" s="18">
        <v>6.0992300308449057E-2</v>
      </c>
      <c r="BV926" s="18">
        <v>5.2942710370172737E-2</v>
      </c>
      <c r="BW926" s="18">
        <v>4.929510627187858E-2</v>
      </c>
      <c r="BX926" s="18">
        <v>0.1160084124620962</v>
      </c>
      <c r="BY926" s="18">
        <v>7.3447843429278986E-2</v>
      </c>
      <c r="BZ926" s="18">
        <v>0.18886611530415809</v>
      </c>
      <c r="CA926" s="18">
        <v>4.5199639004695508E-2</v>
      </c>
      <c r="CB926" s="18">
        <v>3.8873594768647851E-2</v>
      </c>
      <c r="CC926" s="18">
        <v>0.12382374859684291</v>
      </c>
    </row>
    <row r="928" spans="2:81" ht="58" x14ac:dyDescent="0.35">
      <c r="B928" s="14" t="s">
        <v>252</v>
      </c>
    </row>
    <row r="929" spans="2:81" x14ac:dyDescent="0.35">
      <c r="B929" s="15" t="s">
        <v>17</v>
      </c>
    </row>
    <row r="930" spans="2:81" x14ac:dyDescent="0.35">
      <c r="B930" s="11" t="s">
        <v>95</v>
      </c>
      <c r="C930" s="16">
        <v>1906</v>
      </c>
      <c r="D930" s="16">
        <v>245</v>
      </c>
      <c r="E930" s="16">
        <v>322</v>
      </c>
      <c r="F930" s="16">
        <v>330</v>
      </c>
      <c r="G930" s="16">
        <v>336</v>
      </c>
      <c r="H930" s="16">
        <v>276</v>
      </c>
      <c r="I930" s="16">
        <v>397</v>
      </c>
      <c r="K930" s="16">
        <v>942</v>
      </c>
      <c r="L930" s="16">
        <v>959</v>
      </c>
      <c r="N930" s="16">
        <v>158</v>
      </c>
      <c r="O930" s="16">
        <v>63</v>
      </c>
      <c r="P930" s="16">
        <v>96</v>
      </c>
      <c r="Q930" s="16">
        <v>78</v>
      </c>
      <c r="R930" s="16">
        <v>211</v>
      </c>
      <c r="S930" s="16">
        <v>156</v>
      </c>
      <c r="T930" s="16">
        <v>138</v>
      </c>
      <c r="U930" s="16">
        <v>178</v>
      </c>
      <c r="V930" s="16">
        <v>270</v>
      </c>
      <c r="W930" s="16">
        <v>232</v>
      </c>
      <c r="X930" s="16">
        <v>160</v>
      </c>
      <c r="Y930" s="16">
        <v>166</v>
      </c>
      <c r="AA930" s="16">
        <v>527</v>
      </c>
      <c r="AB930" s="16">
        <v>481</v>
      </c>
      <c r="AC930" s="16">
        <v>429</v>
      </c>
      <c r="AD930" s="16">
        <v>463</v>
      </c>
      <c r="AF930" s="16">
        <v>27</v>
      </c>
      <c r="AG930" s="16">
        <v>98</v>
      </c>
      <c r="AH930" s="16">
        <v>113</v>
      </c>
      <c r="AI930" s="16">
        <v>112</v>
      </c>
      <c r="AJ930" s="16">
        <v>174</v>
      </c>
      <c r="AK930" s="16">
        <v>207</v>
      </c>
      <c r="AL930" s="16">
        <v>170</v>
      </c>
      <c r="AM930" s="16">
        <v>133</v>
      </c>
      <c r="AN930" s="16">
        <v>100</v>
      </c>
      <c r="AO930" s="16">
        <v>131</v>
      </c>
      <c r="AP930" s="16">
        <v>193</v>
      </c>
      <c r="AQ930" s="16">
        <v>93</v>
      </c>
      <c r="AR930" s="16">
        <v>79</v>
      </c>
      <c r="AS930" s="16">
        <v>47</v>
      </c>
      <c r="AT930" s="16">
        <v>48</v>
      </c>
      <c r="AU930" s="16">
        <v>122</v>
      </c>
      <c r="AV930" s="16">
        <v>59</v>
      </c>
      <c r="AX930" s="16">
        <v>1557</v>
      </c>
      <c r="AY930" s="16">
        <v>338</v>
      </c>
      <c r="BA930" s="16">
        <v>1221</v>
      </c>
      <c r="BB930" s="16">
        <v>685</v>
      </c>
      <c r="BD930" s="16">
        <v>474</v>
      </c>
      <c r="BE930" s="16">
        <v>416</v>
      </c>
      <c r="BF930" s="16">
        <v>224</v>
      </c>
      <c r="BG930" s="16">
        <v>439</v>
      </c>
      <c r="BH930" s="16">
        <v>242</v>
      </c>
      <c r="BI930" s="16">
        <v>51</v>
      </c>
      <c r="BJ930" s="16">
        <v>60</v>
      </c>
      <c r="BL930" s="16">
        <v>334</v>
      </c>
      <c r="BM930" s="16">
        <v>619</v>
      </c>
      <c r="BN930" s="16">
        <v>136</v>
      </c>
      <c r="BO930" s="16">
        <v>105</v>
      </c>
      <c r="BP930" s="16">
        <v>257</v>
      </c>
      <c r="BQ930" s="16">
        <v>42</v>
      </c>
      <c r="BR930" s="16">
        <v>49</v>
      </c>
      <c r="BS930" s="16">
        <v>364</v>
      </c>
      <c r="BU930" s="16">
        <v>279</v>
      </c>
      <c r="BV930" s="16">
        <v>479</v>
      </c>
      <c r="BW930" s="16">
        <v>122</v>
      </c>
      <c r="BX930" s="16">
        <v>151</v>
      </c>
      <c r="BY930" s="16">
        <v>421</v>
      </c>
      <c r="BZ930" s="16">
        <v>64</v>
      </c>
      <c r="CA930" s="16">
        <v>123</v>
      </c>
      <c r="CB930" s="16">
        <v>156</v>
      </c>
      <c r="CC930" s="16">
        <v>111</v>
      </c>
    </row>
    <row r="931" spans="2:81" x14ac:dyDescent="0.35">
      <c r="B931" s="12" t="s">
        <v>96</v>
      </c>
      <c r="C931" s="16">
        <v>1910</v>
      </c>
      <c r="D931" s="16">
        <v>202</v>
      </c>
      <c r="E931" s="16">
        <v>325</v>
      </c>
      <c r="F931" s="16">
        <v>324</v>
      </c>
      <c r="G931" s="16">
        <v>294</v>
      </c>
      <c r="H931" s="16">
        <v>309</v>
      </c>
      <c r="I931" s="16">
        <v>457</v>
      </c>
      <c r="K931" s="16">
        <v>921</v>
      </c>
      <c r="L931" s="16">
        <v>983</v>
      </c>
      <c r="N931" s="16">
        <v>157</v>
      </c>
      <c r="O931" s="16">
        <v>52</v>
      </c>
      <c r="P931" s="16">
        <v>89</v>
      </c>
      <c r="Q931" s="16">
        <v>77</v>
      </c>
      <c r="R931" s="16">
        <v>212</v>
      </c>
      <c r="S931" s="16">
        <v>155</v>
      </c>
      <c r="T931" s="16">
        <v>140</v>
      </c>
      <c r="U931" s="16">
        <v>167</v>
      </c>
      <c r="V931" s="16">
        <v>248</v>
      </c>
      <c r="W931" s="16">
        <v>264</v>
      </c>
      <c r="X931" s="16">
        <v>165</v>
      </c>
      <c r="Y931" s="16">
        <v>180</v>
      </c>
      <c r="AA931" s="16">
        <v>514</v>
      </c>
      <c r="AB931" s="16">
        <v>496</v>
      </c>
      <c r="AC931" s="16">
        <v>419</v>
      </c>
      <c r="AD931" s="16">
        <v>477</v>
      </c>
      <c r="AF931" s="16">
        <v>25</v>
      </c>
      <c r="AG931" s="16">
        <v>96</v>
      </c>
      <c r="AH931" s="16">
        <v>115</v>
      </c>
      <c r="AI931" s="16">
        <v>117</v>
      </c>
      <c r="AJ931" s="16">
        <v>175</v>
      </c>
      <c r="AK931" s="16">
        <v>213</v>
      </c>
      <c r="AL931" s="16">
        <v>169</v>
      </c>
      <c r="AM931" s="16">
        <v>134</v>
      </c>
      <c r="AN931" s="16">
        <v>99</v>
      </c>
      <c r="AO931" s="16">
        <v>131</v>
      </c>
      <c r="AP931" s="16">
        <v>193</v>
      </c>
      <c r="AQ931" s="16">
        <v>94</v>
      </c>
      <c r="AR931" s="16">
        <v>79</v>
      </c>
      <c r="AS931" s="16">
        <v>46</v>
      </c>
      <c r="AT931" s="16">
        <v>46</v>
      </c>
      <c r="AU931" s="16">
        <v>118</v>
      </c>
      <c r="AV931" s="16">
        <v>59</v>
      </c>
      <c r="AX931" s="16">
        <v>1583</v>
      </c>
      <c r="AY931" s="16">
        <v>316</v>
      </c>
      <c r="BA931" s="16">
        <v>1241</v>
      </c>
      <c r="BB931" s="16">
        <v>669</v>
      </c>
      <c r="BD931" s="16">
        <v>490</v>
      </c>
      <c r="BE931" s="16">
        <v>410</v>
      </c>
      <c r="BF931" s="16">
        <v>226</v>
      </c>
      <c r="BG931" s="16">
        <v>430</v>
      </c>
      <c r="BH931" s="16">
        <v>237</v>
      </c>
      <c r="BI931" s="16">
        <v>51</v>
      </c>
      <c r="BJ931" s="16">
        <v>65</v>
      </c>
      <c r="BL931" s="16">
        <v>349</v>
      </c>
      <c r="BM931" s="16">
        <v>614</v>
      </c>
      <c r="BN931" s="16">
        <v>143</v>
      </c>
      <c r="BO931" s="16">
        <v>101</v>
      </c>
      <c r="BP931" s="16">
        <v>257</v>
      </c>
      <c r="BQ931" s="16">
        <v>42</v>
      </c>
      <c r="BR931" s="16">
        <v>47</v>
      </c>
      <c r="BS931" s="16">
        <v>356</v>
      </c>
      <c r="BU931" s="16">
        <v>288</v>
      </c>
      <c r="BV931" s="16">
        <v>472</v>
      </c>
      <c r="BW931" s="16">
        <v>126</v>
      </c>
      <c r="BX931" s="16">
        <v>142</v>
      </c>
      <c r="BY931" s="16">
        <v>432</v>
      </c>
      <c r="BZ931" s="16">
        <v>64</v>
      </c>
      <c r="CA931" s="16">
        <v>123</v>
      </c>
      <c r="CB931" s="16">
        <v>159</v>
      </c>
      <c r="CC931" s="16">
        <v>106</v>
      </c>
    </row>
    <row r="932" spans="2:81" x14ac:dyDescent="0.35">
      <c r="B932" s="14" t="s">
        <v>117</v>
      </c>
      <c r="C932" s="18">
        <v>0.5744074525688283</v>
      </c>
      <c r="D932" s="18">
        <v>0.48946610623040537</v>
      </c>
      <c r="E932" s="18">
        <v>0.60459050020502725</v>
      </c>
      <c r="F932" s="18">
        <v>0.60825978516250667</v>
      </c>
      <c r="G932" s="18">
        <v>0.59786081583980966</v>
      </c>
      <c r="H932" s="18">
        <v>0.59769882081857251</v>
      </c>
      <c r="I932" s="18">
        <v>0.53564992736897055</v>
      </c>
      <c r="K932" s="18">
        <v>0.57511432583675604</v>
      </c>
      <c r="L932" s="18">
        <v>0.57450843530698203</v>
      </c>
      <c r="N932" s="18">
        <v>0.5843435659461923</v>
      </c>
      <c r="O932" s="18">
        <v>0.61659960833157268</v>
      </c>
      <c r="P932" s="18">
        <v>0.53989778925468213</v>
      </c>
      <c r="Q932" s="18">
        <v>0.48347397610979648</v>
      </c>
      <c r="R932" s="18">
        <v>0.68358555245875074</v>
      </c>
      <c r="S932" s="18">
        <v>0.59630539405628813</v>
      </c>
      <c r="T932" s="18">
        <v>0.67352480791740321</v>
      </c>
      <c r="U932" s="18">
        <v>0.50675922966156239</v>
      </c>
      <c r="V932" s="18">
        <v>0.54333317110576784</v>
      </c>
      <c r="W932" s="18">
        <v>0.52064877693502132</v>
      </c>
      <c r="X932" s="18">
        <v>0.63021117017160011</v>
      </c>
      <c r="Y932" s="18">
        <v>0.51824763655026507</v>
      </c>
      <c r="AA932" s="18">
        <v>0.64470202889935202</v>
      </c>
      <c r="AB932" s="18">
        <v>0.58943040258342028</v>
      </c>
      <c r="AC932" s="18">
        <v>0.56539111692767108</v>
      </c>
      <c r="AD932" s="18">
        <v>0.48877601020164052</v>
      </c>
      <c r="AF932" s="18">
        <v>0.46762313008471468</v>
      </c>
      <c r="AG932" s="18">
        <v>0.5517675416575567</v>
      </c>
      <c r="AH932" s="18">
        <v>0.55939991607126771</v>
      </c>
      <c r="AI932" s="18">
        <v>0.50733344116973211</v>
      </c>
      <c r="AJ932" s="18">
        <v>0.55640039904775185</v>
      </c>
      <c r="AK932" s="18">
        <v>0.57571653485410046</v>
      </c>
      <c r="AL932" s="18">
        <v>0.54440200131889127</v>
      </c>
      <c r="AM932" s="18">
        <v>0.53089191050455853</v>
      </c>
      <c r="AN932" s="18">
        <v>0.57418610560447514</v>
      </c>
      <c r="AO932" s="18">
        <v>0.63651835697868497</v>
      </c>
      <c r="AP932" s="18">
        <v>0.54983399011084866</v>
      </c>
      <c r="AQ932" s="18">
        <v>0.62278728710378928</v>
      </c>
      <c r="AR932" s="18">
        <v>0.66211341323288109</v>
      </c>
      <c r="AS932" s="18">
        <v>0.6111423817643431</v>
      </c>
      <c r="AT932" s="18">
        <v>0.59546102207975382</v>
      </c>
      <c r="AU932" s="18">
        <v>0.75057369509147653</v>
      </c>
      <c r="AV932" s="18">
        <v>0.40308561646008578</v>
      </c>
      <c r="AX932" s="18">
        <v>0.57540314687059135</v>
      </c>
      <c r="AY932" s="18">
        <v>0.57144144380744322</v>
      </c>
      <c r="BA932" s="18">
        <v>0.60425799978552774</v>
      </c>
      <c r="BB932" s="18">
        <v>0.51902462202717758</v>
      </c>
      <c r="BD932" s="18">
        <v>0.55176360580831507</v>
      </c>
      <c r="BE932" s="18">
        <v>0.57936697144339722</v>
      </c>
      <c r="BF932" s="18">
        <v>0.54136454586254634</v>
      </c>
      <c r="BG932" s="18">
        <v>0.59101426709039595</v>
      </c>
      <c r="BH932" s="18">
        <v>0.6283979241308697</v>
      </c>
      <c r="BI932" s="18">
        <v>0.74723997275852017</v>
      </c>
      <c r="BJ932" s="18">
        <v>0.38467570214710861</v>
      </c>
      <c r="BL932" s="18">
        <v>0.59475559639189135</v>
      </c>
      <c r="BM932" s="18">
        <v>0.63678561581558379</v>
      </c>
      <c r="BN932" s="18">
        <v>0.53217656969275218</v>
      </c>
      <c r="BO932" s="18">
        <v>0.59874628071504787</v>
      </c>
      <c r="BP932" s="18">
        <v>0.57267388526443497</v>
      </c>
      <c r="BQ932" s="18">
        <v>0.52595403921904671</v>
      </c>
      <c r="BR932" s="18">
        <v>0.3872336694169623</v>
      </c>
      <c r="BS932" s="18">
        <v>0.48866736799461769</v>
      </c>
      <c r="BU932" s="18">
        <v>0.62121243731543463</v>
      </c>
      <c r="BV932" s="18">
        <v>0.65061755800521126</v>
      </c>
      <c r="BW932" s="18">
        <v>0.57901747976670337</v>
      </c>
      <c r="BX932" s="18">
        <v>0.58501706119874652</v>
      </c>
      <c r="BY932" s="18">
        <v>0.57779299515068328</v>
      </c>
      <c r="BZ932" s="18">
        <v>0.50248058947204743</v>
      </c>
      <c r="CA932" s="18">
        <v>0.42453746793206859</v>
      </c>
      <c r="CB932" s="18">
        <v>0.45562992114645179</v>
      </c>
      <c r="CC932" s="18">
        <v>0.46884001072295312</v>
      </c>
    </row>
    <row r="933" spans="2:81" x14ac:dyDescent="0.35">
      <c r="B933" s="14" t="s">
        <v>118</v>
      </c>
      <c r="C933" s="18">
        <v>9.8476221142336381E-2</v>
      </c>
      <c r="D933" s="18">
        <v>0.20706056769877029</v>
      </c>
      <c r="E933" s="18">
        <v>0.12175660521039371</v>
      </c>
      <c r="F933" s="18">
        <v>8.2424140575032903E-2</v>
      </c>
      <c r="G933" s="18">
        <v>9.2188900493630516E-2</v>
      </c>
      <c r="H933" s="18">
        <v>5.2068862227637652E-2</v>
      </c>
      <c r="I933" s="18">
        <v>8.0732243621645702E-2</v>
      </c>
      <c r="K933" s="18">
        <v>0.1007301965121961</v>
      </c>
      <c r="L933" s="18">
        <v>9.5958699200279662E-2</v>
      </c>
      <c r="N933" s="18">
        <v>0.14381977254020159</v>
      </c>
      <c r="O933" s="18">
        <v>4.6160444567912413E-2</v>
      </c>
      <c r="P933" s="18">
        <v>8.5870684236632217E-2</v>
      </c>
      <c r="Q933" s="18">
        <v>0.11457046468949091</v>
      </c>
      <c r="R933" s="18">
        <v>7.5176304071169708E-2</v>
      </c>
      <c r="S933" s="18">
        <v>7.1523233002414158E-2</v>
      </c>
      <c r="T933" s="18">
        <v>8.5889906759631263E-2</v>
      </c>
      <c r="U933" s="18">
        <v>0.12785728133667651</v>
      </c>
      <c r="V933" s="18">
        <v>0.13988186616274201</v>
      </c>
      <c r="W933" s="18">
        <v>7.1961780164282022E-2</v>
      </c>
      <c r="X933" s="18">
        <v>0.10172112220966489</v>
      </c>
      <c r="Y933" s="18">
        <v>8.5435452437593429E-2</v>
      </c>
      <c r="AA933" s="18">
        <v>7.6224527108102444E-2</v>
      </c>
      <c r="AB933" s="18">
        <v>7.8025564286585955E-2</v>
      </c>
      <c r="AC933" s="18">
        <v>0.1058139249756007</v>
      </c>
      <c r="AD933" s="18">
        <v>0.13801861426039691</v>
      </c>
      <c r="AF933" s="18">
        <v>0.1801698897974133</v>
      </c>
      <c r="AG933" s="18">
        <v>8.0146794464746332E-2</v>
      </c>
      <c r="AH933" s="18">
        <v>0.1247573848524309</v>
      </c>
      <c r="AI933" s="18">
        <v>0.13735852406053459</v>
      </c>
      <c r="AJ933" s="18">
        <v>8.2634650533733159E-2</v>
      </c>
      <c r="AK933" s="18">
        <v>7.3530059205700854E-2</v>
      </c>
      <c r="AL933" s="18">
        <v>0.13013574366575151</v>
      </c>
      <c r="AM933" s="18">
        <v>9.6377332052991954E-2</v>
      </c>
      <c r="AN933" s="18">
        <v>6.7810262357107631E-2</v>
      </c>
      <c r="AO933" s="18">
        <v>8.3885318600125297E-2</v>
      </c>
      <c r="AP933" s="18">
        <v>0.10764928223483231</v>
      </c>
      <c r="AQ933" s="18">
        <v>8.91388426552676E-2</v>
      </c>
      <c r="AR933" s="18">
        <v>0.10072233653187521</v>
      </c>
      <c r="AS933" s="18">
        <v>0.13394409524145559</v>
      </c>
      <c r="AT933" s="18">
        <v>0.1213356425968827</v>
      </c>
      <c r="AU933" s="18">
        <v>8.0128706562002369E-2</v>
      </c>
      <c r="AV933" s="18">
        <v>7.3179843870836342E-2</v>
      </c>
      <c r="AX933" s="18">
        <v>8.7343401127393361E-2</v>
      </c>
      <c r="AY933" s="18">
        <v>0.14825950361076409</v>
      </c>
      <c r="BA933" s="18">
        <v>9.0533616364800271E-2</v>
      </c>
      <c r="BB933" s="18">
        <v>0.1132124312111254</v>
      </c>
      <c r="BD933" s="18">
        <v>0.10010150921256029</v>
      </c>
      <c r="BE933" s="18">
        <v>8.078928017647477E-2</v>
      </c>
      <c r="BF933" s="18">
        <v>0.1297008149437307</v>
      </c>
      <c r="BG933" s="18">
        <v>9.463515174075092E-2</v>
      </c>
      <c r="BH933" s="18">
        <v>0.11571041693158569</v>
      </c>
      <c r="BI933" s="18">
        <v>5.0127806577531353E-2</v>
      </c>
      <c r="BJ933" s="18">
        <v>8.9718822644348994E-2</v>
      </c>
      <c r="BL933" s="18">
        <v>0.1039012844836663</v>
      </c>
      <c r="BM933" s="18">
        <v>6.1090396490399823E-2</v>
      </c>
      <c r="BN933" s="18">
        <v>0.13444020909451229</v>
      </c>
      <c r="BO933" s="18">
        <v>0.1480031149388904</v>
      </c>
      <c r="BP933" s="18">
        <v>0.12221183683380341</v>
      </c>
      <c r="BQ933" s="18">
        <v>0.18422866991697379</v>
      </c>
      <c r="BR933" s="18">
        <v>7.0548881199188687E-2</v>
      </c>
      <c r="BS933" s="18">
        <v>0.1056026769169896</v>
      </c>
      <c r="BU933" s="18">
        <v>9.8396669488978683E-2</v>
      </c>
      <c r="BV933" s="18">
        <v>7.631329805844736E-2</v>
      </c>
      <c r="BW933" s="18">
        <v>0.1156469238962716</v>
      </c>
      <c r="BX933" s="18">
        <v>0.12323848661106709</v>
      </c>
      <c r="BY933" s="18">
        <v>9.1584260405299489E-2</v>
      </c>
      <c r="BZ933" s="18">
        <v>0.20104673695026701</v>
      </c>
      <c r="CA933" s="18">
        <v>9.5330701087293343E-2</v>
      </c>
      <c r="CB933" s="18">
        <v>6.6477956322049697E-2</v>
      </c>
      <c r="CC933" s="18">
        <v>0.16194982643320091</v>
      </c>
    </row>
    <row r="935" spans="2:81" ht="58" x14ac:dyDescent="0.35">
      <c r="B935" s="14" t="s">
        <v>252</v>
      </c>
    </row>
    <row r="936" spans="2:81" x14ac:dyDescent="0.35">
      <c r="B936" s="15" t="s">
        <v>17</v>
      </c>
    </row>
    <row r="937" spans="2:81" x14ac:dyDescent="0.35">
      <c r="B937" s="11" t="s">
        <v>95</v>
      </c>
      <c r="C937" s="16">
        <v>1906</v>
      </c>
      <c r="D937" s="16">
        <v>245</v>
      </c>
      <c r="E937" s="16">
        <v>322</v>
      </c>
      <c r="F937" s="16">
        <v>330</v>
      </c>
      <c r="G937" s="16">
        <v>336</v>
      </c>
      <c r="H937" s="16">
        <v>276</v>
      </c>
      <c r="I937" s="16">
        <v>397</v>
      </c>
      <c r="K937" s="16">
        <v>942</v>
      </c>
      <c r="L937" s="16">
        <v>959</v>
      </c>
      <c r="N937" s="16">
        <v>158</v>
      </c>
      <c r="O937" s="16">
        <v>63</v>
      </c>
      <c r="P937" s="16">
        <v>96</v>
      </c>
      <c r="Q937" s="16">
        <v>78</v>
      </c>
      <c r="R937" s="16">
        <v>211</v>
      </c>
      <c r="S937" s="16">
        <v>156</v>
      </c>
      <c r="T937" s="16">
        <v>138</v>
      </c>
      <c r="U937" s="16">
        <v>178</v>
      </c>
      <c r="V937" s="16">
        <v>270</v>
      </c>
      <c r="W937" s="16">
        <v>232</v>
      </c>
      <c r="X937" s="16">
        <v>160</v>
      </c>
      <c r="Y937" s="16">
        <v>166</v>
      </c>
      <c r="AA937" s="16">
        <v>527</v>
      </c>
      <c r="AB937" s="16">
        <v>481</v>
      </c>
      <c r="AC937" s="16">
        <v>429</v>
      </c>
      <c r="AD937" s="16">
        <v>463</v>
      </c>
      <c r="AF937" s="16">
        <v>27</v>
      </c>
      <c r="AG937" s="16">
        <v>98</v>
      </c>
      <c r="AH937" s="16">
        <v>113</v>
      </c>
      <c r="AI937" s="16">
        <v>112</v>
      </c>
      <c r="AJ937" s="16">
        <v>174</v>
      </c>
      <c r="AK937" s="16">
        <v>207</v>
      </c>
      <c r="AL937" s="16">
        <v>170</v>
      </c>
      <c r="AM937" s="16">
        <v>133</v>
      </c>
      <c r="AN937" s="16">
        <v>100</v>
      </c>
      <c r="AO937" s="16">
        <v>131</v>
      </c>
      <c r="AP937" s="16">
        <v>193</v>
      </c>
      <c r="AQ937" s="16">
        <v>93</v>
      </c>
      <c r="AR937" s="16">
        <v>79</v>
      </c>
      <c r="AS937" s="16">
        <v>47</v>
      </c>
      <c r="AT937" s="16">
        <v>48</v>
      </c>
      <c r="AU937" s="16">
        <v>122</v>
      </c>
      <c r="AV937" s="16">
        <v>59</v>
      </c>
      <c r="AX937" s="16">
        <v>1557</v>
      </c>
      <c r="AY937" s="16">
        <v>338</v>
      </c>
      <c r="BA937" s="16">
        <v>1221</v>
      </c>
      <c r="BB937" s="16">
        <v>685</v>
      </c>
      <c r="BD937" s="16">
        <v>474</v>
      </c>
      <c r="BE937" s="16">
        <v>416</v>
      </c>
      <c r="BF937" s="16">
        <v>224</v>
      </c>
      <c r="BG937" s="16">
        <v>439</v>
      </c>
      <c r="BH937" s="16">
        <v>242</v>
      </c>
      <c r="BI937" s="16">
        <v>51</v>
      </c>
      <c r="BJ937" s="16">
        <v>60</v>
      </c>
      <c r="BL937" s="16">
        <v>334</v>
      </c>
      <c r="BM937" s="16">
        <v>619</v>
      </c>
      <c r="BN937" s="16">
        <v>136</v>
      </c>
      <c r="BO937" s="16">
        <v>105</v>
      </c>
      <c r="BP937" s="16">
        <v>257</v>
      </c>
      <c r="BQ937" s="16">
        <v>42</v>
      </c>
      <c r="BR937" s="16">
        <v>49</v>
      </c>
      <c r="BS937" s="16">
        <v>364</v>
      </c>
      <c r="BU937" s="16">
        <v>279</v>
      </c>
      <c r="BV937" s="16">
        <v>479</v>
      </c>
      <c r="BW937" s="16">
        <v>122</v>
      </c>
      <c r="BX937" s="16">
        <v>151</v>
      </c>
      <c r="BY937" s="16">
        <v>421</v>
      </c>
      <c r="BZ937" s="16">
        <v>64</v>
      </c>
      <c r="CA937" s="16">
        <v>123</v>
      </c>
      <c r="CB937" s="16">
        <v>156</v>
      </c>
      <c r="CC937" s="16">
        <v>111</v>
      </c>
    </row>
    <row r="938" spans="2:81" x14ac:dyDescent="0.35">
      <c r="B938" s="12" t="s">
        <v>96</v>
      </c>
      <c r="C938" s="16">
        <v>1910</v>
      </c>
      <c r="D938" s="16">
        <v>202</v>
      </c>
      <c r="E938" s="16">
        <v>325</v>
      </c>
      <c r="F938" s="16">
        <v>324</v>
      </c>
      <c r="G938" s="16">
        <v>294</v>
      </c>
      <c r="H938" s="16">
        <v>309</v>
      </c>
      <c r="I938" s="16">
        <v>457</v>
      </c>
      <c r="K938" s="16">
        <v>921</v>
      </c>
      <c r="L938" s="16">
        <v>983</v>
      </c>
      <c r="N938" s="16">
        <v>157</v>
      </c>
      <c r="O938" s="16">
        <v>52</v>
      </c>
      <c r="P938" s="16">
        <v>89</v>
      </c>
      <c r="Q938" s="16">
        <v>77</v>
      </c>
      <c r="R938" s="16">
        <v>212</v>
      </c>
      <c r="S938" s="16">
        <v>155</v>
      </c>
      <c r="T938" s="16">
        <v>140</v>
      </c>
      <c r="U938" s="16">
        <v>167</v>
      </c>
      <c r="V938" s="16">
        <v>248</v>
      </c>
      <c r="W938" s="16">
        <v>264</v>
      </c>
      <c r="X938" s="16">
        <v>165</v>
      </c>
      <c r="Y938" s="16">
        <v>180</v>
      </c>
      <c r="AA938" s="16">
        <v>514</v>
      </c>
      <c r="AB938" s="16">
        <v>496</v>
      </c>
      <c r="AC938" s="16">
        <v>419</v>
      </c>
      <c r="AD938" s="16">
        <v>477</v>
      </c>
      <c r="AF938" s="16">
        <v>25</v>
      </c>
      <c r="AG938" s="16">
        <v>96</v>
      </c>
      <c r="AH938" s="16">
        <v>115</v>
      </c>
      <c r="AI938" s="16">
        <v>117</v>
      </c>
      <c r="AJ938" s="16">
        <v>175</v>
      </c>
      <c r="AK938" s="16">
        <v>213</v>
      </c>
      <c r="AL938" s="16">
        <v>169</v>
      </c>
      <c r="AM938" s="16">
        <v>134</v>
      </c>
      <c r="AN938" s="16">
        <v>99</v>
      </c>
      <c r="AO938" s="16">
        <v>131</v>
      </c>
      <c r="AP938" s="16">
        <v>193</v>
      </c>
      <c r="AQ938" s="16">
        <v>94</v>
      </c>
      <c r="AR938" s="16">
        <v>79</v>
      </c>
      <c r="AS938" s="16">
        <v>46</v>
      </c>
      <c r="AT938" s="16">
        <v>46</v>
      </c>
      <c r="AU938" s="16">
        <v>118</v>
      </c>
      <c r="AV938" s="16">
        <v>59</v>
      </c>
      <c r="AX938" s="16">
        <v>1583</v>
      </c>
      <c r="AY938" s="16">
        <v>316</v>
      </c>
      <c r="BA938" s="16">
        <v>1241</v>
      </c>
      <c r="BB938" s="16">
        <v>669</v>
      </c>
      <c r="BD938" s="16">
        <v>490</v>
      </c>
      <c r="BE938" s="16">
        <v>410</v>
      </c>
      <c r="BF938" s="16">
        <v>226</v>
      </c>
      <c r="BG938" s="16">
        <v>430</v>
      </c>
      <c r="BH938" s="16">
        <v>237</v>
      </c>
      <c r="BI938" s="16">
        <v>51</v>
      </c>
      <c r="BJ938" s="16">
        <v>65</v>
      </c>
      <c r="BL938" s="16">
        <v>349</v>
      </c>
      <c r="BM938" s="16">
        <v>614</v>
      </c>
      <c r="BN938" s="16">
        <v>143</v>
      </c>
      <c r="BO938" s="16">
        <v>101</v>
      </c>
      <c r="BP938" s="16">
        <v>257</v>
      </c>
      <c r="BQ938" s="16">
        <v>42</v>
      </c>
      <c r="BR938" s="16">
        <v>47</v>
      </c>
      <c r="BS938" s="16">
        <v>356</v>
      </c>
      <c r="BU938" s="16">
        <v>288</v>
      </c>
      <c r="BV938" s="16">
        <v>472</v>
      </c>
      <c r="BW938" s="16">
        <v>126</v>
      </c>
      <c r="BX938" s="16">
        <v>142</v>
      </c>
      <c r="BY938" s="16">
        <v>432</v>
      </c>
      <c r="BZ938" s="16">
        <v>64</v>
      </c>
      <c r="CA938" s="16">
        <v>123</v>
      </c>
      <c r="CB938" s="16">
        <v>159</v>
      </c>
      <c r="CC938" s="16">
        <v>106</v>
      </c>
    </row>
    <row r="939" spans="2:81" x14ac:dyDescent="0.35">
      <c r="B939" s="14" t="s">
        <v>117</v>
      </c>
      <c r="C939" s="18">
        <v>0.83295429216937866</v>
      </c>
      <c r="D939" s="18">
        <v>0.69204684677904016</v>
      </c>
      <c r="E939" s="18">
        <v>0.76221658580210838</v>
      </c>
      <c r="F939" s="18">
        <v>0.82486846877558517</v>
      </c>
      <c r="G939" s="18">
        <v>0.83697675525606541</v>
      </c>
      <c r="H939" s="18">
        <v>0.86838862262198635</v>
      </c>
      <c r="I939" s="18">
        <v>0.92472627179264055</v>
      </c>
      <c r="K939" s="18">
        <v>0.81857573400288275</v>
      </c>
      <c r="L939" s="18">
        <v>0.84849469809428146</v>
      </c>
      <c r="N939" s="18">
        <v>0.8548338561420501</v>
      </c>
      <c r="O939" s="18">
        <v>0.88655457319314301</v>
      </c>
      <c r="P939" s="18">
        <v>0.80106908806432231</v>
      </c>
      <c r="Q939" s="18">
        <v>0.76221199587620447</v>
      </c>
      <c r="R939" s="18">
        <v>0.86323008900004405</v>
      </c>
      <c r="S939" s="18">
        <v>0.82558603963123833</v>
      </c>
      <c r="T939" s="18">
        <v>0.8237972670669278</v>
      </c>
      <c r="U939" s="18">
        <v>0.78789936056834309</v>
      </c>
      <c r="V939" s="18">
        <v>0.80340784197165238</v>
      </c>
      <c r="W939" s="18">
        <v>0.85880840307580475</v>
      </c>
      <c r="X939" s="18">
        <v>0.84851419617574009</v>
      </c>
      <c r="Y939" s="18">
        <v>0.85254853775706108</v>
      </c>
      <c r="AA939" s="18">
        <v>0.88808960932272119</v>
      </c>
      <c r="AB939" s="18">
        <v>0.84907647501603778</v>
      </c>
      <c r="AC939" s="18">
        <v>0.83041927892864187</v>
      </c>
      <c r="AD939" s="18">
        <v>0.7591615184036804</v>
      </c>
      <c r="AF939" s="18">
        <v>0.56776538362354723</v>
      </c>
      <c r="AG939" s="18">
        <v>0.7787278521395018</v>
      </c>
      <c r="AH939" s="18">
        <v>0.83405631177360973</v>
      </c>
      <c r="AI939" s="18">
        <v>0.80155294082757966</v>
      </c>
      <c r="AJ939" s="18">
        <v>0.75546463024187416</v>
      </c>
      <c r="AK939" s="18">
        <v>0.83440450442319536</v>
      </c>
      <c r="AL939" s="18">
        <v>0.80003871574408203</v>
      </c>
      <c r="AM939" s="18">
        <v>0.84034541340151125</v>
      </c>
      <c r="AN939" s="18">
        <v>0.81436671767700042</v>
      </c>
      <c r="AO939" s="18">
        <v>0.86084783611978444</v>
      </c>
      <c r="AP939" s="18">
        <v>0.88749520294218354</v>
      </c>
      <c r="AQ939" s="18">
        <v>0.87780466933527612</v>
      </c>
      <c r="AR939" s="18">
        <v>0.89808897777965369</v>
      </c>
      <c r="AS939" s="18">
        <v>0.91843989907515278</v>
      </c>
      <c r="AT939" s="18">
        <v>0.85731504414706339</v>
      </c>
      <c r="AU939" s="18">
        <v>0.92431755978735719</v>
      </c>
      <c r="AV939" s="18">
        <v>0.75949401312674047</v>
      </c>
      <c r="AX939" s="18">
        <v>0.8424875085287844</v>
      </c>
      <c r="AY939" s="18">
        <v>0.78579191536722481</v>
      </c>
      <c r="BA939" s="18">
        <v>0.86621547785887876</v>
      </c>
      <c r="BB939" s="18">
        <v>0.77124357721051084</v>
      </c>
      <c r="BD939" s="18">
        <v>0.82129125091296207</v>
      </c>
      <c r="BE939" s="18">
        <v>0.86709361204772206</v>
      </c>
      <c r="BF939" s="18">
        <v>0.774711818690339</v>
      </c>
      <c r="BG939" s="18">
        <v>0.85189717429582057</v>
      </c>
      <c r="BH939" s="18">
        <v>0.86182019988366121</v>
      </c>
      <c r="BI939" s="18">
        <v>0.86468170968172398</v>
      </c>
      <c r="BJ939" s="18">
        <v>0.65112827302979226</v>
      </c>
      <c r="BL939" s="18">
        <v>0.87161381990736897</v>
      </c>
      <c r="BM939" s="18">
        <v>0.86493859629561642</v>
      </c>
      <c r="BN939" s="18">
        <v>0.90624764200923136</v>
      </c>
      <c r="BO939" s="18">
        <v>0.74708715332396625</v>
      </c>
      <c r="BP939" s="18">
        <v>0.80026936157965411</v>
      </c>
      <c r="BQ939" s="18">
        <v>0.88865002051653041</v>
      </c>
      <c r="BR939" s="18">
        <v>0.59792330480309919</v>
      </c>
      <c r="BS939" s="18">
        <v>0.78317682273648237</v>
      </c>
      <c r="BU939" s="18">
        <v>0.89199234321587306</v>
      </c>
      <c r="BV939" s="18">
        <v>0.86834780385007637</v>
      </c>
      <c r="BW939" s="18">
        <v>0.91084958722745624</v>
      </c>
      <c r="BX939" s="18">
        <v>0.72080103103758408</v>
      </c>
      <c r="BY939" s="18">
        <v>0.85010965799849525</v>
      </c>
      <c r="BZ939" s="18">
        <v>0.7324639006806597</v>
      </c>
      <c r="CA939" s="18">
        <v>0.68730568931295943</v>
      </c>
      <c r="CB939" s="18">
        <v>0.79630399877357783</v>
      </c>
      <c r="CC939" s="18">
        <v>0.78646130842852935</v>
      </c>
    </row>
    <row r="940" spans="2:81" x14ac:dyDescent="0.35">
      <c r="B940" s="14" t="s">
        <v>118</v>
      </c>
      <c r="C940" s="18">
        <v>3.2299678948021653E-2</v>
      </c>
      <c r="D940" s="18">
        <v>9.5530261926822402E-2</v>
      </c>
      <c r="E940" s="18">
        <v>5.5101512781738797E-2</v>
      </c>
      <c r="F940" s="18">
        <v>4.3161545567998907E-2</v>
      </c>
      <c r="G940" s="18">
        <v>2.0756550145238081E-2</v>
      </c>
      <c r="H940" s="18">
        <v>3.4510981927473191E-3</v>
      </c>
      <c r="I940" s="18">
        <v>7.366820051837435E-3</v>
      </c>
      <c r="K940" s="18">
        <v>4.2438685222609587E-2</v>
      </c>
      <c r="L940" s="18">
        <v>2.2959093471173819E-2</v>
      </c>
      <c r="N940" s="18">
        <v>3.0332790182516191E-2</v>
      </c>
      <c r="O940" s="18">
        <v>1.531265635921642E-2</v>
      </c>
      <c r="P940" s="18">
        <v>5.3133392311614652E-2</v>
      </c>
      <c r="Q940" s="18">
        <v>1.0801424105727471E-2</v>
      </c>
      <c r="R940" s="18">
        <v>3.052489791514559E-2</v>
      </c>
      <c r="S940" s="18">
        <v>1.7646727697930142E-2</v>
      </c>
      <c r="T940" s="18">
        <v>6.9565598426315961E-2</v>
      </c>
      <c r="U940" s="18">
        <v>3.2819049075747078E-2</v>
      </c>
      <c r="V940" s="18">
        <v>5.6061868162077262E-2</v>
      </c>
      <c r="W940" s="18">
        <v>1.5008804856593489E-2</v>
      </c>
      <c r="X940" s="18">
        <v>3.093386150871677E-2</v>
      </c>
      <c r="Y940" s="18">
        <v>1.693253816357565E-2</v>
      </c>
      <c r="AA940" s="18">
        <v>1.6266763302624741E-2</v>
      </c>
      <c r="AB940" s="18">
        <v>2.767974694979693E-2</v>
      </c>
      <c r="AC940" s="18">
        <v>3.2915930490991882E-2</v>
      </c>
      <c r="AD940" s="18">
        <v>5.4083200000598762E-2</v>
      </c>
      <c r="AF940" s="18">
        <v>6.6525703064828828E-2</v>
      </c>
      <c r="AG940" s="18">
        <v>3.5206129897349267E-2</v>
      </c>
      <c r="AH940" s="18">
        <v>6.6990481840166996E-2</v>
      </c>
      <c r="AI940" s="18">
        <v>2.225384824871721E-2</v>
      </c>
      <c r="AJ940" s="18">
        <v>4.7270045227486658E-2</v>
      </c>
      <c r="AK940" s="18">
        <v>1.8888896543859491E-2</v>
      </c>
      <c r="AL940" s="18">
        <v>5.8089179558384829E-2</v>
      </c>
      <c r="AM940" s="18">
        <v>4.2973758027234868E-2</v>
      </c>
      <c r="AN940" s="18">
        <v>4.8258427867200117E-2</v>
      </c>
      <c r="AO940" s="18">
        <v>2.7609234781524071E-2</v>
      </c>
      <c r="AP940" s="18">
        <v>4.9475655647587989E-3</v>
      </c>
      <c r="AQ940" s="18">
        <v>1.9858247581951531E-2</v>
      </c>
      <c r="AR940" s="18">
        <v>2.4953595475141449E-2</v>
      </c>
      <c r="AS940" s="18">
        <v>2.3120816466080388E-2</v>
      </c>
      <c r="AT940" s="18">
        <v>1.527658082079388E-2</v>
      </c>
      <c r="AU940" s="18">
        <v>1.571706397997661E-2</v>
      </c>
      <c r="AV940" s="18">
        <v>2.7357929089162941E-2</v>
      </c>
      <c r="AX940" s="18">
        <v>2.597586058349137E-2</v>
      </c>
      <c r="AY940" s="18">
        <v>6.499380197321622E-2</v>
      </c>
      <c r="BA940" s="18">
        <v>3.0951691175762151E-2</v>
      </c>
      <c r="BB940" s="18">
        <v>3.480065080027301E-2</v>
      </c>
      <c r="BD940" s="18">
        <v>2.2851320082419191E-2</v>
      </c>
      <c r="BE940" s="18">
        <v>3.4302471988152922E-2</v>
      </c>
      <c r="BF940" s="18">
        <v>4.3294810930283617E-2</v>
      </c>
      <c r="BG940" s="18">
        <v>3.7979939154423867E-2</v>
      </c>
      <c r="BH940" s="18">
        <v>2.8761392550846081E-2</v>
      </c>
      <c r="BI940" s="18">
        <v>1.8276276364730629E-2</v>
      </c>
      <c r="BJ940" s="18">
        <v>3.9080275388743667E-2</v>
      </c>
      <c r="BL940" s="18">
        <v>3.5502590392152283E-2</v>
      </c>
      <c r="BM940" s="18">
        <v>2.2802186084017139E-2</v>
      </c>
      <c r="BN940" s="18">
        <v>1.4358154795877241E-2</v>
      </c>
      <c r="BO940" s="18">
        <v>7.3824507880210097E-2</v>
      </c>
      <c r="BP940" s="18">
        <v>5.2295129708558083E-2</v>
      </c>
      <c r="BQ940" s="18">
        <v>4.4910006075012367E-2</v>
      </c>
      <c r="BR940" s="18">
        <v>3.6122308220323827E-2</v>
      </c>
      <c r="BS940" s="18">
        <v>2.447736359451862E-2</v>
      </c>
      <c r="BU940" s="18">
        <v>2.036910750819939E-2</v>
      </c>
      <c r="BV940" s="18">
        <v>1.8934756118109922E-2</v>
      </c>
      <c r="BW940" s="18">
        <v>5.9767759725356823E-3</v>
      </c>
      <c r="BX940" s="18">
        <v>6.3605702946113729E-2</v>
      </c>
      <c r="BY940" s="18">
        <v>3.1000178705680399E-2</v>
      </c>
      <c r="BZ940" s="18">
        <v>0.14006638887017139</v>
      </c>
      <c r="CA940" s="18">
        <v>3.5650672576383768E-2</v>
      </c>
      <c r="CB940" s="18">
        <v>1.1610757594735141E-2</v>
      </c>
      <c r="CC940" s="18">
        <v>8.1464434365056612E-2</v>
      </c>
    </row>
    <row r="942" spans="2:81" ht="58" x14ac:dyDescent="0.35">
      <c r="B942" s="14" t="s">
        <v>252</v>
      </c>
    </row>
    <row r="943" spans="2:81" x14ac:dyDescent="0.35">
      <c r="B943" s="15" t="s">
        <v>17</v>
      </c>
    </row>
    <row r="944" spans="2:81" x14ac:dyDescent="0.35">
      <c r="B944" s="11" t="s">
        <v>95</v>
      </c>
      <c r="C944" s="16">
        <v>1906</v>
      </c>
      <c r="D944" s="16">
        <v>245</v>
      </c>
      <c r="E944" s="16">
        <v>322</v>
      </c>
      <c r="F944" s="16">
        <v>330</v>
      </c>
      <c r="G944" s="16">
        <v>336</v>
      </c>
      <c r="H944" s="16">
        <v>276</v>
      </c>
      <c r="I944" s="16">
        <v>397</v>
      </c>
      <c r="K944" s="16">
        <v>942</v>
      </c>
      <c r="L944" s="16">
        <v>959</v>
      </c>
      <c r="N944" s="16">
        <v>158</v>
      </c>
      <c r="O944" s="16">
        <v>63</v>
      </c>
      <c r="P944" s="16">
        <v>96</v>
      </c>
      <c r="Q944" s="16">
        <v>78</v>
      </c>
      <c r="R944" s="16">
        <v>211</v>
      </c>
      <c r="S944" s="16">
        <v>156</v>
      </c>
      <c r="T944" s="16">
        <v>138</v>
      </c>
      <c r="U944" s="16">
        <v>178</v>
      </c>
      <c r="V944" s="16">
        <v>270</v>
      </c>
      <c r="W944" s="16">
        <v>232</v>
      </c>
      <c r="X944" s="16">
        <v>160</v>
      </c>
      <c r="Y944" s="16">
        <v>166</v>
      </c>
      <c r="AA944" s="16">
        <v>527</v>
      </c>
      <c r="AB944" s="16">
        <v>481</v>
      </c>
      <c r="AC944" s="16">
        <v>429</v>
      </c>
      <c r="AD944" s="16">
        <v>463</v>
      </c>
      <c r="AF944" s="16">
        <v>27</v>
      </c>
      <c r="AG944" s="16">
        <v>98</v>
      </c>
      <c r="AH944" s="16">
        <v>113</v>
      </c>
      <c r="AI944" s="16">
        <v>112</v>
      </c>
      <c r="AJ944" s="16">
        <v>174</v>
      </c>
      <c r="AK944" s="16">
        <v>207</v>
      </c>
      <c r="AL944" s="16">
        <v>170</v>
      </c>
      <c r="AM944" s="16">
        <v>133</v>
      </c>
      <c r="AN944" s="16">
        <v>100</v>
      </c>
      <c r="AO944" s="16">
        <v>131</v>
      </c>
      <c r="AP944" s="16">
        <v>193</v>
      </c>
      <c r="AQ944" s="16">
        <v>93</v>
      </c>
      <c r="AR944" s="16">
        <v>79</v>
      </c>
      <c r="AS944" s="16">
        <v>47</v>
      </c>
      <c r="AT944" s="16">
        <v>48</v>
      </c>
      <c r="AU944" s="16">
        <v>122</v>
      </c>
      <c r="AV944" s="16">
        <v>59</v>
      </c>
      <c r="AX944" s="16">
        <v>1557</v>
      </c>
      <c r="AY944" s="16">
        <v>338</v>
      </c>
      <c r="BA944" s="16">
        <v>1221</v>
      </c>
      <c r="BB944" s="16">
        <v>685</v>
      </c>
      <c r="BD944" s="16">
        <v>474</v>
      </c>
      <c r="BE944" s="16">
        <v>416</v>
      </c>
      <c r="BF944" s="16">
        <v>224</v>
      </c>
      <c r="BG944" s="16">
        <v>439</v>
      </c>
      <c r="BH944" s="16">
        <v>242</v>
      </c>
      <c r="BI944" s="16">
        <v>51</v>
      </c>
      <c r="BJ944" s="16">
        <v>60</v>
      </c>
      <c r="BL944" s="16">
        <v>334</v>
      </c>
      <c r="BM944" s="16">
        <v>619</v>
      </c>
      <c r="BN944" s="16">
        <v>136</v>
      </c>
      <c r="BO944" s="16">
        <v>105</v>
      </c>
      <c r="BP944" s="16">
        <v>257</v>
      </c>
      <c r="BQ944" s="16">
        <v>42</v>
      </c>
      <c r="BR944" s="16">
        <v>49</v>
      </c>
      <c r="BS944" s="16">
        <v>364</v>
      </c>
      <c r="BU944" s="16">
        <v>279</v>
      </c>
      <c r="BV944" s="16">
        <v>479</v>
      </c>
      <c r="BW944" s="16">
        <v>122</v>
      </c>
      <c r="BX944" s="16">
        <v>151</v>
      </c>
      <c r="BY944" s="16">
        <v>421</v>
      </c>
      <c r="BZ944" s="16">
        <v>64</v>
      </c>
      <c r="CA944" s="16">
        <v>123</v>
      </c>
      <c r="CB944" s="16">
        <v>156</v>
      </c>
      <c r="CC944" s="16">
        <v>111</v>
      </c>
    </row>
    <row r="945" spans="2:81" x14ac:dyDescent="0.35">
      <c r="B945" s="12" t="s">
        <v>96</v>
      </c>
      <c r="C945" s="16">
        <v>1910</v>
      </c>
      <c r="D945" s="16">
        <v>202</v>
      </c>
      <c r="E945" s="16">
        <v>325</v>
      </c>
      <c r="F945" s="16">
        <v>324</v>
      </c>
      <c r="G945" s="16">
        <v>294</v>
      </c>
      <c r="H945" s="16">
        <v>309</v>
      </c>
      <c r="I945" s="16">
        <v>457</v>
      </c>
      <c r="K945" s="16">
        <v>921</v>
      </c>
      <c r="L945" s="16">
        <v>983</v>
      </c>
      <c r="N945" s="16">
        <v>157</v>
      </c>
      <c r="O945" s="16">
        <v>52</v>
      </c>
      <c r="P945" s="16">
        <v>89</v>
      </c>
      <c r="Q945" s="16">
        <v>77</v>
      </c>
      <c r="R945" s="16">
        <v>212</v>
      </c>
      <c r="S945" s="16">
        <v>155</v>
      </c>
      <c r="T945" s="16">
        <v>140</v>
      </c>
      <c r="U945" s="16">
        <v>167</v>
      </c>
      <c r="V945" s="16">
        <v>248</v>
      </c>
      <c r="W945" s="16">
        <v>264</v>
      </c>
      <c r="X945" s="16">
        <v>165</v>
      </c>
      <c r="Y945" s="16">
        <v>180</v>
      </c>
      <c r="AA945" s="16">
        <v>514</v>
      </c>
      <c r="AB945" s="16">
        <v>496</v>
      </c>
      <c r="AC945" s="16">
        <v>419</v>
      </c>
      <c r="AD945" s="16">
        <v>477</v>
      </c>
      <c r="AF945" s="16">
        <v>25</v>
      </c>
      <c r="AG945" s="16">
        <v>96</v>
      </c>
      <c r="AH945" s="16">
        <v>115</v>
      </c>
      <c r="AI945" s="16">
        <v>117</v>
      </c>
      <c r="AJ945" s="16">
        <v>175</v>
      </c>
      <c r="AK945" s="16">
        <v>213</v>
      </c>
      <c r="AL945" s="16">
        <v>169</v>
      </c>
      <c r="AM945" s="16">
        <v>134</v>
      </c>
      <c r="AN945" s="16">
        <v>99</v>
      </c>
      <c r="AO945" s="16">
        <v>131</v>
      </c>
      <c r="AP945" s="16">
        <v>193</v>
      </c>
      <c r="AQ945" s="16">
        <v>94</v>
      </c>
      <c r="AR945" s="16">
        <v>79</v>
      </c>
      <c r="AS945" s="16">
        <v>46</v>
      </c>
      <c r="AT945" s="16">
        <v>46</v>
      </c>
      <c r="AU945" s="16">
        <v>118</v>
      </c>
      <c r="AV945" s="16">
        <v>59</v>
      </c>
      <c r="AX945" s="16">
        <v>1583</v>
      </c>
      <c r="AY945" s="16">
        <v>316</v>
      </c>
      <c r="BA945" s="16">
        <v>1241</v>
      </c>
      <c r="BB945" s="16">
        <v>669</v>
      </c>
      <c r="BD945" s="16">
        <v>490</v>
      </c>
      <c r="BE945" s="16">
        <v>410</v>
      </c>
      <c r="BF945" s="16">
        <v>226</v>
      </c>
      <c r="BG945" s="16">
        <v>430</v>
      </c>
      <c r="BH945" s="16">
        <v>237</v>
      </c>
      <c r="BI945" s="16">
        <v>51</v>
      </c>
      <c r="BJ945" s="16">
        <v>65</v>
      </c>
      <c r="BL945" s="16">
        <v>349</v>
      </c>
      <c r="BM945" s="16">
        <v>614</v>
      </c>
      <c r="BN945" s="16">
        <v>143</v>
      </c>
      <c r="BO945" s="16">
        <v>101</v>
      </c>
      <c r="BP945" s="16">
        <v>257</v>
      </c>
      <c r="BQ945" s="16">
        <v>42</v>
      </c>
      <c r="BR945" s="16">
        <v>47</v>
      </c>
      <c r="BS945" s="16">
        <v>356</v>
      </c>
      <c r="BU945" s="16">
        <v>288</v>
      </c>
      <c r="BV945" s="16">
        <v>472</v>
      </c>
      <c r="BW945" s="16">
        <v>126</v>
      </c>
      <c r="BX945" s="16">
        <v>142</v>
      </c>
      <c r="BY945" s="16">
        <v>432</v>
      </c>
      <c r="BZ945" s="16">
        <v>64</v>
      </c>
      <c r="CA945" s="16">
        <v>123</v>
      </c>
      <c r="CB945" s="16">
        <v>159</v>
      </c>
      <c r="CC945" s="16">
        <v>106</v>
      </c>
    </row>
    <row r="946" spans="2:81" x14ac:dyDescent="0.35">
      <c r="B946" s="14" t="s">
        <v>117</v>
      </c>
      <c r="C946" s="18">
        <v>0.83762309191560325</v>
      </c>
      <c r="D946" s="18">
        <v>0.71046153424452974</v>
      </c>
      <c r="E946" s="18">
        <v>0.79083194312850869</v>
      </c>
      <c r="F946" s="18">
        <v>0.77441729042372986</v>
      </c>
      <c r="G946" s="18">
        <v>0.8369749004388557</v>
      </c>
      <c r="H946" s="18">
        <v>0.89873463645657581</v>
      </c>
      <c r="I946" s="18">
        <v>0.93102379082175646</v>
      </c>
      <c r="K946" s="18">
        <v>0.81688851597012813</v>
      </c>
      <c r="L946" s="18">
        <v>0.85819670969363937</v>
      </c>
      <c r="N946" s="18">
        <v>0.88978988521516511</v>
      </c>
      <c r="O946" s="18">
        <v>0.87454675420915906</v>
      </c>
      <c r="P946" s="18">
        <v>0.76179344035724883</v>
      </c>
      <c r="Q946" s="18">
        <v>0.81174625361849273</v>
      </c>
      <c r="R946" s="18">
        <v>0.88087267465382246</v>
      </c>
      <c r="S946" s="18">
        <v>0.82132674341527867</v>
      </c>
      <c r="T946" s="18">
        <v>0.86198094030300365</v>
      </c>
      <c r="U946" s="18">
        <v>0.77692481070311814</v>
      </c>
      <c r="V946" s="18">
        <v>0.79966078424112264</v>
      </c>
      <c r="W946" s="18">
        <v>0.86774073437054788</v>
      </c>
      <c r="X946" s="18">
        <v>0.84056493563625634</v>
      </c>
      <c r="Y946" s="18">
        <v>0.83591666956152855</v>
      </c>
      <c r="AA946" s="18">
        <v>0.87813991300035132</v>
      </c>
      <c r="AB946" s="18">
        <v>0.86815307033754352</v>
      </c>
      <c r="AC946" s="18">
        <v>0.82967611686734966</v>
      </c>
      <c r="AD946" s="18">
        <v>0.76796979468511783</v>
      </c>
      <c r="AF946" s="18">
        <v>0.4098472869406688</v>
      </c>
      <c r="AG946" s="18">
        <v>0.77541563203087827</v>
      </c>
      <c r="AH946" s="18">
        <v>0.86951520024908391</v>
      </c>
      <c r="AI946" s="18">
        <v>0.8357004738664735</v>
      </c>
      <c r="AJ946" s="18">
        <v>0.76521137807531781</v>
      </c>
      <c r="AK946" s="18">
        <v>0.82944055597577027</v>
      </c>
      <c r="AL946" s="18">
        <v>0.81356780135460416</v>
      </c>
      <c r="AM946" s="18">
        <v>0.84333858576867604</v>
      </c>
      <c r="AN946" s="18">
        <v>0.83009455765770346</v>
      </c>
      <c r="AO946" s="18">
        <v>0.87950384130509374</v>
      </c>
      <c r="AP946" s="18">
        <v>0.88285755084745177</v>
      </c>
      <c r="AQ946" s="18">
        <v>0.88575607601518924</v>
      </c>
      <c r="AR946" s="18">
        <v>0.93126460927565768</v>
      </c>
      <c r="AS946" s="18">
        <v>0.86753745839253038</v>
      </c>
      <c r="AT946" s="18">
        <v>0.90524044720073193</v>
      </c>
      <c r="AU946" s="18">
        <v>0.8873390478349259</v>
      </c>
      <c r="AV946" s="18">
        <v>0.75528349022063068</v>
      </c>
      <c r="AX946" s="18">
        <v>0.85880382619938489</v>
      </c>
      <c r="AY946" s="18">
        <v>0.7328208129417253</v>
      </c>
      <c r="BA946" s="18">
        <v>0.86374408006992209</v>
      </c>
      <c r="BB946" s="18">
        <v>0.78915985102326258</v>
      </c>
      <c r="BD946" s="18">
        <v>0.84139536598955433</v>
      </c>
      <c r="BE946" s="18">
        <v>0.85439350574327766</v>
      </c>
      <c r="BF946" s="18">
        <v>0.81235130207394501</v>
      </c>
      <c r="BG946" s="18">
        <v>0.85058367484835395</v>
      </c>
      <c r="BH946" s="18">
        <v>0.84890768645532222</v>
      </c>
      <c r="BI946" s="18">
        <v>0.84989610389277193</v>
      </c>
      <c r="BJ946" s="18">
        <v>0.65344856970841425</v>
      </c>
      <c r="BL946" s="18">
        <v>0.88213386780017988</v>
      </c>
      <c r="BM946" s="18">
        <v>0.86502527767086013</v>
      </c>
      <c r="BN946" s="18">
        <v>0.8467131775473864</v>
      </c>
      <c r="BO946" s="18">
        <v>0.78337795012315248</v>
      </c>
      <c r="BP946" s="18">
        <v>0.8282227630372313</v>
      </c>
      <c r="BQ946" s="18">
        <v>0.86262771325552012</v>
      </c>
      <c r="BR946" s="18">
        <v>0.59183335115739188</v>
      </c>
      <c r="BS946" s="18">
        <v>0.7950127715165165</v>
      </c>
      <c r="BU946" s="18">
        <v>0.89917474459276714</v>
      </c>
      <c r="BV946" s="18">
        <v>0.86139657444479012</v>
      </c>
      <c r="BW946" s="18">
        <v>0.88123958733138363</v>
      </c>
      <c r="BX946" s="18">
        <v>0.79098862147872562</v>
      </c>
      <c r="BY946" s="18">
        <v>0.86592048135644606</v>
      </c>
      <c r="BZ946" s="18">
        <v>0.7027975093910942</v>
      </c>
      <c r="CA946" s="18">
        <v>0.71632223505256765</v>
      </c>
      <c r="CB946" s="18">
        <v>0.79396569496772196</v>
      </c>
      <c r="CC946" s="18">
        <v>0.74641093842937201</v>
      </c>
    </row>
    <row r="947" spans="2:81" x14ac:dyDescent="0.35">
      <c r="B947" s="14" t="s">
        <v>118</v>
      </c>
      <c r="C947" s="18">
        <v>3.1475000551741517E-2</v>
      </c>
      <c r="D947" s="18">
        <v>9.342491557643548E-2</v>
      </c>
      <c r="E947" s="18">
        <v>4.3270314549162657E-2</v>
      </c>
      <c r="F947" s="18">
        <v>5.4413306925730362E-2</v>
      </c>
      <c r="G947" s="18">
        <v>2.1118725532905318E-2</v>
      </c>
      <c r="H947" s="18">
        <v>3.8123764667841531E-3</v>
      </c>
      <c r="I947" s="18">
        <v>4.8037981390258201E-3</v>
      </c>
      <c r="K947" s="18">
        <v>4.4184666968538518E-2</v>
      </c>
      <c r="L947" s="18">
        <v>1.9721647734541239E-2</v>
      </c>
      <c r="N947" s="18">
        <v>1.167999023457339E-2</v>
      </c>
      <c r="O947" s="18">
        <v>3.2922652923140769E-2</v>
      </c>
      <c r="P947" s="18">
        <v>6.86957780773884E-2</v>
      </c>
      <c r="Q947" s="18">
        <v>2.0445408154564831E-2</v>
      </c>
      <c r="R947" s="18">
        <v>1.664310261774499E-2</v>
      </c>
      <c r="S947" s="18">
        <v>1.8981453954017308E-2</v>
      </c>
      <c r="T947" s="18">
        <v>4.2638694036803662E-2</v>
      </c>
      <c r="U947" s="18">
        <v>4.2184138156462103E-2</v>
      </c>
      <c r="V947" s="18">
        <v>5.3427687075161587E-2</v>
      </c>
      <c r="W947" s="18">
        <v>1.585678070283832E-2</v>
      </c>
      <c r="X947" s="18">
        <v>3.5292153144456398E-2</v>
      </c>
      <c r="Y947" s="18">
        <v>3.3407189764281961E-2</v>
      </c>
      <c r="AA947" s="18">
        <v>1.5644460258645441E-2</v>
      </c>
      <c r="AB947" s="18">
        <v>1.650642438044031E-2</v>
      </c>
      <c r="AC947" s="18">
        <v>4.146776268950414E-2</v>
      </c>
      <c r="AD947" s="18">
        <v>5.5558674700082973E-2</v>
      </c>
      <c r="AF947" s="18">
        <v>0.1334423794662635</v>
      </c>
      <c r="AG947" s="18">
        <v>1.944105097522424E-2</v>
      </c>
      <c r="AH947" s="18">
        <v>2.740063097801387E-2</v>
      </c>
      <c r="AI947" s="18">
        <v>4.2030736252789622E-2</v>
      </c>
      <c r="AJ947" s="18">
        <v>7.8986638197677414E-2</v>
      </c>
      <c r="AK947" s="18">
        <v>3.4633440267925211E-2</v>
      </c>
      <c r="AL947" s="18">
        <v>3.4819035762628257E-2</v>
      </c>
      <c r="AM947" s="18">
        <v>3.4799001121693443E-2</v>
      </c>
      <c r="AN947" s="18">
        <v>3.6788932976663219E-2</v>
      </c>
      <c r="AO947" s="18">
        <v>1.1822998309910539E-2</v>
      </c>
      <c r="AP947" s="18">
        <v>9.190704220486302E-3</v>
      </c>
      <c r="AQ947" s="18">
        <v>8.9341058336544956E-3</v>
      </c>
      <c r="AR947" s="18">
        <v>2.350249297040188E-2</v>
      </c>
      <c r="AS947" s="18">
        <v>2.4901750472286401E-2</v>
      </c>
      <c r="AT947" s="18">
        <v>1.6828919642736421E-2</v>
      </c>
      <c r="AU947" s="18">
        <v>1.4228796681725411E-2</v>
      </c>
      <c r="AV947" s="18">
        <v>3.088521870834627E-2</v>
      </c>
      <c r="AX947" s="18">
        <v>2.2718440188717739E-2</v>
      </c>
      <c r="AY947" s="18">
        <v>7.2972856385433771E-2</v>
      </c>
      <c r="BA947" s="18">
        <v>2.6911145885696881E-2</v>
      </c>
      <c r="BB947" s="18">
        <v>3.9942489866137403E-2</v>
      </c>
      <c r="BD947" s="18">
        <v>2.452583164141231E-2</v>
      </c>
      <c r="BE947" s="18">
        <v>3.32691629599869E-2</v>
      </c>
      <c r="BF947" s="18">
        <v>4.2798601546254811E-2</v>
      </c>
      <c r="BG947" s="18">
        <v>2.5956465591085331E-2</v>
      </c>
      <c r="BH947" s="18">
        <v>4.32112164113174E-2</v>
      </c>
      <c r="BI947" s="18">
        <v>3.2173885684454E-2</v>
      </c>
      <c r="BJ947" s="18">
        <v>2.628718324153767E-2</v>
      </c>
      <c r="BL947" s="18">
        <v>2.7654416481091439E-2</v>
      </c>
      <c r="BM947" s="18">
        <v>2.6552048922159951E-2</v>
      </c>
      <c r="BN947" s="18">
        <v>3.7954343130854121E-2</v>
      </c>
      <c r="BO947" s="18">
        <v>9.1449815111173061E-2</v>
      </c>
      <c r="BP947" s="18">
        <v>3.8916856900346651E-2</v>
      </c>
      <c r="BQ947" s="18">
        <v>2.456323272302036E-2</v>
      </c>
      <c r="BR947" s="18">
        <v>0</v>
      </c>
      <c r="BS947" s="18">
        <v>2.367770432921535E-2</v>
      </c>
      <c r="BU947" s="18">
        <v>2.306162469481713E-2</v>
      </c>
      <c r="BV947" s="18">
        <v>2.5264828281349811E-2</v>
      </c>
      <c r="BW947" s="18">
        <v>0</v>
      </c>
      <c r="BX947" s="18">
        <v>7.1473099223692244E-2</v>
      </c>
      <c r="BY947" s="18">
        <v>2.6904816355047149E-2</v>
      </c>
      <c r="BZ947" s="18">
        <v>9.3775834943255268E-2</v>
      </c>
      <c r="CA947" s="18">
        <v>2.3376298968486461E-2</v>
      </c>
      <c r="CB947" s="18">
        <v>6.3565136682509757E-3</v>
      </c>
      <c r="CC947" s="18">
        <v>9.432868757886928E-2</v>
      </c>
    </row>
    <row r="949" spans="2:81" ht="58" x14ac:dyDescent="0.35">
      <c r="B949" s="14" t="s">
        <v>252</v>
      </c>
    </row>
    <row r="950" spans="2:81" x14ac:dyDescent="0.35">
      <c r="B950" s="15" t="s">
        <v>17</v>
      </c>
    </row>
    <row r="951" spans="2:81" x14ac:dyDescent="0.35">
      <c r="B951" s="11" t="s">
        <v>95</v>
      </c>
      <c r="C951" s="16">
        <v>1906</v>
      </c>
      <c r="D951" s="16">
        <v>245</v>
      </c>
      <c r="E951" s="16">
        <v>322</v>
      </c>
      <c r="F951" s="16">
        <v>330</v>
      </c>
      <c r="G951" s="16">
        <v>336</v>
      </c>
      <c r="H951" s="16">
        <v>276</v>
      </c>
      <c r="I951" s="16">
        <v>397</v>
      </c>
      <c r="K951" s="16">
        <v>942</v>
      </c>
      <c r="L951" s="16">
        <v>959</v>
      </c>
      <c r="N951" s="16">
        <v>158</v>
      </c>
      <c r="O951" s="16">
        <v>63</v>
      </c>
      <c r="P951" s="16">
        <v>96</v>
      </c>
      <c r="Q951" s="16">
        <v>78</v>
      </c>
      <c r="R951" s="16">
        <v>211</v>
      </c>
      <c r="S951" s="16">
        <v>156</v>
      </c>
      <c r="T951" s="16">
        <v>138</v>
      </c>
      <c r="U951" s="16">
        <v>178</v>
      </c>
      <c r="V951" s="16">
        <v>270</v>
      </c>
      <c r="W951" s="16">
        <v>232</v>
      </c>
      <c r="X951" s="16">
        <v>160</v>
      </c>
      <c r="Y951" s="16">
        <v>166</v>
      </c>
      <c r="AA951" s="16">
        <v>527</v>
      </c>
      <c r="AB951" s="16">
        <v>481</v>
      </c>
      <c r="AC951" s="16">
        <v>429</v>
      </c>
      <c r="AD951" s="16">
        <v>463</v>
      </c>
      <c r="AF951" s="16">
        <v>27</v>
      </c>
      <c r="AG951" s="16">
        <v>98</v>
      </c>
      <c r="AH951" s="16">
        <v>113</v>
      </c>
      <c r="AI951" s="16">
        <v>112</v>
      </c>
      <c r="AJ951" s="16">
        <v>174</v>
      </c>
      <c r="AK951" s="16">
        <v>207</v>
      </c>
      <c r="AL951" s="16">
        <v>170</v>
      </c>
      <c r="AM951" s="16">
        <v>133</v>
      </c>
      <c r="AN951" s="16">
        <v>100</v>
      </c>
      <c r="AO951" s="16">
        <v>131</v>
      </c>
      <c r="AP951" s="16">
        <v>193</v>
      </c>
      <c r="AQ951" s="16">
        <v>93</v>
      </c>
      <c r="AR951" s="16">
        <v>79</v>
      </c>
      <c r="AS951" s="16">
        <v>47</v>
      </c>
      <c r="AT951" s="16">
        <v>48</v>
      </c>
      <c r="AU951" s="16">
        <v>122</v>
      </c>
      <c r="AV951" s="16">
        <v>59</v>
      </c>
      <c r="AX951" s="16">
        <v>1557</v>
      </c>
      <c r="AY951" s="16">
        <v>338</v>
      </c>
      <c r="BA951" s="16">
        <v>1221</v>
      </c>
      <c r="BB951" s="16">
        <v>685</v>
      </c>
      <c r="BD951" s="16">
        <v>474</v>
      </c>
      <c r="BE951" s="16">
        <v>416</v>
      </c>
      <c r="BF951" s="16">
        <v>224</v>
      </c>
      <c r="BG951" s="16">
        <v>439</v>
      </c>
      <c r="BH951" s="16">
        <v>242</v>
      </c>
      <c r="BI951" s="16">
        <v>51</v>
      </c>
      <c r="BJ951" s="16">
        <v>60</v>
      </c>
      <c r="BL951" s="16">
        <v>334</v>
      </c>
      <c r="BM951" s="16">
        <v>619</v>
      </c>
      <c r="BN951" s="16">
        <v>136</v>
      </c>
      <c r="BO951" s="16">
        <v>105</v>
      </c>
      <c r="BP951" s="16">
        <v>257</v>
      </c>
      <c r="BQ951" s="16">
        <v>42</v>
      </c>
      <c r="BR951" s="16">
        <v>49</v>
      </c>
      <c r="BS951" s="16">
        <v>364</v>
      </c>
      <c r="BU951" s="16">
        <v>279</v>
      </c>
      <c r="BV951" s="16">
        <v>479</v>
      </c>
      <c r="BW951" s="16">
        <v>122</v>
      </c>
      <c r="BX951" s="16">
        <v>151</v>
      </c>
      <c r="BY951" s="16">
        <v>421</v>
      </c>
      <c r="BZ951" s="16">
        <v>64</v>
      </c>
      <c r="CA951" s="16">
        <v>123</v>
      </c>
      <c r="CB951" s="16">
        <v>156</v>
      </c>
      <c r="CC951" s="16">
        <v>111</v>
      </c>
    </row>
    <row r="952" spans="2:81" x14ac:dyDescent="0.35">
      <c r="B952" s="12" t="s">
        <v>96</v>
      </c>
      <c r="C952" s="16">
        <v>1910</v>
      </c>
      <c r="D952" s="16">
        <v>202</v>
      </c>
      <c r="E952" s="16">
        <v>325</v>
      </c>
      <c r="F952" s="16">
        <v>324</v>
      </c>
      <c r="G952" s="16">
        <v>294</v>
      </c>
      <c r="H952" s="16">
        <v>309</v>
      </c>
      <c r="I952" s="16">
        <v>457</v>
      </c>
      <c r="K952" s="16">
        <v>921</v>
      </c>
      <c r="L952" s="16">
        <v>983</v>
      </c>
      <c r="N952" s="16">
        <v>157</v>
      </c>
      <c r="O952" s="16">
        <v>52</v>
      </c>
      <c r="P952" s="16">
        <v>89</v>
      </c>
      <c r="Q952" s="16">
        <v>77</v>
      </c>
      <c r="R952" s="16">
        <v>212</v>
      </c>
      <c r="S952" s="16">
        <v>155</v>
      </c>
      <c r="T952" s="16">
        <v>140</v>
      </c>
      <c r="U952" s="16">
        <v>167</v>
      </c>
      <c r="V952" s="16">
        <v>248</v>
      </c>
      <c r="W952" s="16">
        <v>264</v>
      </c>
      <c r="X952" s="16">
        <v>165</v>
      </c>
      <c r="Y952" s="16">
        <v>180</v>
      </c>
      <c r="AA952" s="16">
        <v>514</v>
      </c>
      <c r="AB952" s="16">
        <v>496</v>
      </c>
      <c r="AC952" s="16">
        <v>419</v>
      </c>
      <c r="AD952" s="16">
        <v>477</v>
      </c>
      <c r="AF952" s="16">
        <v>25</v>
      </c>
      <c r="AG952" s="16">
        <v>96</v>
      </c>
      <c r="AH952" s="16">
        <v>115</v>
      </c>
      <c r="AI952" s="16">
        <v>117</v>
      </c>
      <c r="AJ952" s="16">
        <v>175</v>
      </c>
      <c r="AK952" s="16">
        <v>213</v>
      </c>
      <c r="AL952" s="16">
        <v>169</v>
      </c>
      <c r="AM952" s="16">
        <v>134</v>
      </c>
      <c r="AN952" s="16">
        <v>99</v>
      </c>
      <c r="AO952" s="16">
        <v>131</v>
      </c>
      <c r="AP952" s="16">
        <v>193</v>
      </c>
      <c r="AQ952" s="16">
        <v>94</v>
      </c>
      <c r="AR952" s="16">
        <v>79</v>
      </c>
      <c r="AS952" s="16">
        <v>46</v>
      </c>
      <c r="AT952" s="16">
        <v>46</v>
      </c>
      <c r="AU952" s="16">
        <v>118</v>
      </c>
      <c r="AV952" s="16">
        <v>59</v>
      </c>
      <c r="AX952" s="16">
        <v>1583</v>
      </c>
      <c r="AY952" s="16">
        <v>316</v>
      </c>
      <c r="BA952" s="16">
        <v>1241</v>
      </c>
      <c r="BB952" s="16">
        <v>669</v>
      </c>
      <c r="BD952" s="16">
        <v>490</v>
      </c>
      <c r="BE952" s="16">
        <v>410</v>
      </c>
      <c r="BF952" s="16">
        <v>226</v>
      </c>
      <c r="BG952" s="16">
        <v>430</v>
      </c>
      <c r="BH952" s="16">
        <v>237</v>
      </c>
      <c r="BI952" s="16">
        <v>51</v>
      </c>
      <c r="BJ952" s="16">
        <v>65</v>
      </c>
      <c r="BL952" s="16">
        <v>349</v>
      </c>
      <c r="BM952" s="16">
        <v>614</v>
      </c>
      <c r="BN952" s="16">
        <v>143</v>
      </c>
      <c r="BO952" s="16">
        <v>101</v>
      </c>
      <c r="BP952" s="16">
        <v>257</v>
      </c>
      <c r="BQ952" s="16">
        <v>42</v>
      </c>
      <c r="BR952" s="16">
        <v>47</v>
      </c>
      <c r="BS952" s="16">
        <v>356</v>
      </c>
      <c r="BU952" s="16">
        <v>288</v>
      </c>
      <c r="BV952" s="16">
        <v>472</v>
      </c>
      <c r="BW952" s="16">
        <v>126</v>
      </c>
      <c r="BX952" s="16">
        <v>142</v>
      </c>
      <c r="BY952" s="16">
        <v>432</v>
      </c>
      <c r="BZ952" s="16">
        <v>64</v>
      </c>
      <c r="CA952" s="16">
        <v>123</v>
      </c>
      <c r="CB952" s="16">
        <v>159</v>
      </c>
      <c r="CC952" s="16">
        <v>106</v>
      </c>
    </row>
    <row r="953" spans="2:81" x14ac:dyDescent="0.35">
      <c r="B953" s="14" t="s">
        <v>117</v>
      </c>
      <c r="C953" s="18">
        <v>0.70920449737991553</v>
      </c>
      <c r="D953" s="18">
        <v>0.57173466934149819</v>
      </c>
      <c r="E953" s="18">
        <v>0.65784333236699088</v>
      </c>
      <c r="F953" s="18">
        <v>0.72291729070960187</v>
      </c>
      <c r="G953" s="18">
        <v>0.74427823557454365</v>
      </c>
      <c r="H953" s="18">
        <v>0.73151930619481442</v>
      </c>
      <c r="I953" s="18">
        <v>0.75911356108802452</v>
      </c>
      <c r="K953" s="18">
        <v>0.69517769812155317</v>
      </c>
      <c r="L953" s="18">
        <v>0.72274819624525499</v>
      </c>
      <c r="N953" s="18">
        <v>0.73726100011171813</v>
      </c>
      <c r="O953" s="18">
        <v>0.82549085313691095</v>
      </c>
      <c r="P953" s="18">
        <v>0.64955557999929869</v>
      </c>
      <c r="Q953" s="18">
        <v>0.61111672580972165</v>
      </c>
      <c r="R953" s="18">
        <v>0.72727117641326411</v>
      </c>
      <c r="S953" s="18">
        <v>0.72160465324567369</v>
      </c>
      <c r="T953" s="18">
        <v>0.80679402705643155</v>
      </c>
      <c r="U953" s="18">
        <v>0.65781967169057154</v>
      </c>
      <c r="V953" s="18">
        <v>0.66055735644034974</v>
      </c>
      <c r="W953" s="18">
        <v>0.72705668024305159</v>
      </c>
      <c r="X953" s="18">
        <v>0.71068798893335794</v>
      </c>
      <c r="Y953" s="18">
        <v>0.70188793323852439</v>
      </c>
      <c r="AA953" s="18">
        <v>0.77347998120936567</v>
      </c>
      <c r="AB953" s="18">
        <v>0.71047757663786348</v>
      </c>
      <c r="AC953" s="18">
        <v>0.70738580001524243</v>
      </c>
      <c r="AD953" s="18">
        <v>0.63801736309192147</v>
      </c>
      <c r="AF953" s="18">
        <v>0.55484715874515012</v>
      </c>
      <c r="AG953" s="18">
        <v>0.57537155354245295</v>
      </c>
      <c r="AH953" s="18">
        <v>0.75196413940322393</v>
      </c>
      <c r="AI953" s="18">
        <v>0.63849055112094577</v>
      </c>
      <c r="AJ953" s="18">
        <v>0.67973551839187885</v>
      </c>
      <c r="AK953" s="18">
        <v>0.72155554613037443</v>
      </c>
      <c r="AL953" s="18">
        <v>0.64478363185731691</v>
      </c>
      <c r="AM953" s="18">
        <v>0.71059634084676226</v>
      </c>
      <c r="AN953" s="18">
        <v>0.71393936596394658</v>
      </c>
      <c r="AO953" s="18">
        <v>0.74577803679021415</v>
      </c>
      <c r="AP953" s="18">
        <v>0.72128166928620108</v>
      </c>
      <c r="AQ953" s="18">
        <v>0.71918985886916953</v>
      </c>
      <c r="AR953" s="18">
        <v>0.85096719151077904</v>
      </c>
      <c r="AS953" s="18">
        <v>0.83425313889532116</v>
      </c>
      <c r="AT953" s="18">
        <v>0.80618894262803409</v>
      </c>
      <c r="AU953" s="18">
        <v>0.81771939003848293</v>
      </c>
      <c r="AV953" s="18">
        <v>0.5488293165227438</v>
      </c>
      <c r="AX953" s="18">
        <v>0.72599323624901491</v>
      </c>
      <c r="AY953" s="18">
        <v>0.63106222992134475</v>
      </c>
      <c r="BA953" s="18">
        <v>0.74023435608481714</v>
      </c>
      <c r="BB953" s="18">
        <v>0.65163364636973664</v>
      </c>
      <c r="BD953" s="18">
        <v>0.71021013379152564</v>
      </c>
      <c r="BE953" s="18">
        <v>0.723452326816308</v>
      </c>
      <c r="BF953" s="18">
        <v>0.68860957346429574</v>
      </c>
      <c r="BG953" s="18">
        <v>0.72994499855186734</v>
      </c>
      <c r="BH953" s="18">
        <v>0.71470371908868136</v>
      </c>
      <c r="BI953" s="18">
        <v>0.81687635967593764</v>
      </c>
      <c r="BJ953" s="18">
        <v>0.43968216396350712</v>
      </c>
      <c r="BL953" s="18">
        <v>0.73897034000717066</v>
      </c>
      <c r="BM953" s="18">
        <v>0.75129796288111828</v>
      </c>
      <c r="BN953" s="18">
        <v>0.68450698455906134</v>
      </c>
      <c r="BO953" s="18">
        <v>0.7148253632448911</v>
      </c>
      <c r="BP953" s="18">
        <v>0.68872016555296756</v>
      </c>
      <c r="BQ953" s="18">
        <v>0.77910945129006537</v>
      </c>
      <c r="BR953" s="18">
        <v>0.5133032335512393</v>
      </c>
      <c r="BS953" s="18">
        <v>0.64833680510700742</v>
      </c>
      <c r="BU953" s="18">
        <v>0.74962295031333726</v>
      </c>
      <c r="BV953" s="18">
        <v>0.76079619447950408</v>
      </c>
      <c r="BW953" s="18">
        <v>0.73465839641824671</v>
      </c>
      <c r="BX953" s="18">
        <v>0.67775458596156435</v>
      </c>
      <c r="BY953" s="18">
        <v>0.73551322564094934</v>
      </c>
      <c r="BZ953" s="18">
        <v>0.67859590259104885</v>
      </c>
      <c r="CA953" s="18">
        <v>0.55940742808451172</v>
      </c>
      <c r="CB953" s="18">
        <v>0.58544068252716031</v>
      </c>
      <c r="CC953" s="18">
        <v>0.65143434991591331</v>
      </c>
    </row>
    <row r="954" spans="2:81" x14ac:dyDescent="0.35">
      <c r="B954" s="14" t="s">
        <v>118</v>
      </c>
      <c r="C954" s="18">
        <v>4.6128338551742198E-2</v>
      </c>
      <c r="D954" s="18">
        <v>0.1107654172999438</v>
      </c>
      <c r="E954" s="18">
        <v>8.4313030338818137E-2</v>
      </c>
      <c r="F954" s="18">
        <v>5.3681518844392137E-2</v>
      </c>
      <c r="G954" s="18">
        <v>4.1209780046875283E-2</v>
      </c>
      <c r="H954" s="18">
        <v>1.4109063560160111E-2</v>
      </c>
      <c r="I954" s="18">
        <v>9.8647257305280334E-3</v>
      </c>
      <c r="K954" s="18">
        <v>4.5497160564810957E-2</v>
      </c>
      <c r="L954" s="18">
        <v>4.6947678586188313E-2</v>
      </c>
      <c r="N954" s="18">
        <v>2.9686791162270739E-2</v>
      </c>
      <c r="O954" s="18">
        <v>6.2726295667674001E-2</v>
      </c>
      <c r="P954" s="18">
        <v>4.1115076664119003E-2</v>
      </c>
      <c r="Q954" s="18">
        <v>7.1600432152301829E-2</v>
      </c>
      <c r="R954" s="18">
        <v>4.0403205412754412E-2</v>
      </c>
      <c r="S954" s="18">
        <v>2.8909488064024661E-2</v>
      </c>
      <c r="T954" s="18">
        <v>6.4502019066189895E-2</v>
      </c>
      <c r="U954" s="18">
        <v>3.6595773795338508E-2</v>
      </c>
      <c r="V954" s="18">
        <v>8.5629074751165213E-2</v>
      </c>
      <c r="W954" s="18">
        <v>3.2745746623084653E-2</v>
      </c>
      <c r="X954" s="18">
        <v>3.6665224770945103E-2</v>
      </c>
      <c r="Y954" s="18">
        <v>3.7259532587404422E-2</v>
      </c>
      <c r="AA954" s="18">
        <v>2.6618899359392E-2</v>
      </c>
      <c r="AB954" s="18">
        <v>3.5606870874042407E-2</v>
      </c>
      <c r="AC954" s="18">
        <v>5.134176058291226E-2</v>
      </c>
      <c r="AD954" s="18">
        <v>7.3861077788722626E-2</v>
      </c>
      <c r="AF954" s="18">
        <v>4.4481198756347443E-2</v>
      </c>
      <c r="AG954" s="18">
        <v>8.3062190159118351E-2</v>
      </c>
      <c r="AH954" s="18">
        <v>6.5671937362428184E-2</v>
      </c>
      <c r="AI954" s="18">
        <v>9.1146085323837167E-2</v>
      </c>
      <c r="AJ954" s="18">
        <v>5.373165631928007E-2</v>
      </c>
      <c r="AK954" s="18">
        <v>3.9064636483527128E-2</v>
      </c>
      <c r="AL954" s="18">
        <v>4.2541669738301847E-2</v>
      </c>
      <c r="AM954" s="18">
        <v>7.5938656929183224E-2</v>
      </c>
      <c r="AN954" s="18">
        <v>3.8734280489778623E-2</v>
      </c>
      <c r="AO954" s="18">
        <v>3.1132567520702429E-2</v>
      </c>
      <c r="AP954" s="18">
        <v>2.4096295128900189E-2</v>
      </c>
      <c r="AQ954" s="18">
        <v>4.1033211082513427E-2</v>
      </c>
      <c r="AR954" s="18">
        <v>2.0311472159395449E-2</v>
      </c>
      <c r="AS954" s="18">
        <v>0</v>
      </c>
      <c r="AT954" s="18">
        <v>1.9845009841387699E-2</v>
      </c>
      <c r="AU954" s="18">
        <v>4.032812925113366E-2</v>
      </c>
      <c r="AV954" s="18">
        <v>3.3164134631325101E-2</v>
      </c>
      <c r="AX954" s="18">
        <v>3.577687391128774E-2</v>
      </c>
      <c r="AY954" s="18">
        <v>9.9422970346065107E-2</v>
      </c>
      <c r="BA954" s="18">
        <v>4.5126775261084918E-2</v>
      </c>
      <c r="BB954" s="18">
        <v>4.7986576178025313E-2</v>
      </c>
      <c r="BD954" s="18">
        <v>3.8979907510111163E-2</v>
      </c>
      <c r="BE954" s="18">
        <v>4.0137037317937933E-2</v>
      </c>
      <c r="BF954" s="18">
        <v>5.4636236657745592E-2</v>
      </c>
      <c r="BG954" s="18">
        <v>3.790243288635782E-2</v>
      </c>
      <c r="BH954" s="18">
        <v>6.9264856026764077E-2</v>
      </c>
      <c r="BI954" s="18">
        <v>2.172810065956951E-2</v>
      </c>
      <c r="BJ954" s="18">
        <v>9.7720915606826414E-2</v>
      </c>
      <c r="BL954" s="18">
        <v>2.921674664286484E-2</v>
      </c>
      <c r="BM954" s="18">
        <v>3.6427663534868052E-2</v>
      </c>
      <c r="BN954" s="18">
        <v>4.6376761501952857E-2</v>
      </c>
      <c r="BO954" s="18">
        <v>7.859058161576879E-2</v>
      </c>
      <c r="BP954" s="18">
        <v>7.2916549485433274E-2</v>
      </c>
      <c r="BQ954" s="18">
        <v>2.200192819565859E-2</v>
      </c>
      <c r="BR954" s="18">
        <v>5.8341251323535313E-2</v>
      </c>
      <c r="BS954" s="18">
        <v>5.1966321000680459E-2</v>
      </c>
      <c r="BU954" s="18">
        <v>3.074435497502714E-2</v>
      </c>
      <c r="BV954" s="18">
        <v>2.9871139675616821E-2</v>
      </c>
      <c r="BW954" s="18">
        <v>4.0783997252013399E-2</v>
      </c>
      <c r="BX954" s="18">
        <v>0.1071975878100178</v>
      </c>
      <c r="BY954" s="18">
        <v>3.1767554692027279E-2</v>
      </c>
      <c r="BZ954" s="18">
        <v>0.1143461570066666</v>
      </c>
      <c r="CA954" s="18">
        <v>4.9613655963578453E-2</v>
      </c>
      <c r="CB954" s="18">
        <v>5.6111092165640461E-2</v>
      </c>
      <c r="CC954" s="18">
        <v>8.3481490466223704E-2</v>
      </c>
    </row>
    <row r="956" spans="2:81" ht="58" x14ac:dyDescent="0.35">
      <c r="B956" s="14" t="s">
        <v>252</v>
      </c>
    </row>
    <row r="957" spans="2:81" x14ac:dyDescent="0.35">
      <c r="B957" s="15" t="s">
        <v>17</v>
      </c>
    </row>
    <row r="958" spans="2:81" x14ac:dyDescent="0.35">
      <c r="B958" s="11" t="s">
        <v>95</v>
      </c>
      <c r="C958" s="16">
        <v>1906</v>
      </c>
      <c r="D958" s="16">
        <v>245</v>
      </c>
      <c r="E958" s="16">
        <v>322</v>
      </c>
      <c r="F958" s="16">
        <v>330</v>
      </c>
      <c r="G958" s="16">
        <v>336</v>
      </c>
      <c r="H958" s="16">
        <v>276</v>
      </c>
      <c r="I958" s="16">
        <v>397</v>
      </c>
      <c r="K958" s="16">
        <v>942</v>
      </c>
      <c r="L958" s="16">
        <v>959</v>
      </c>
      <c r="N958" s="16">
        <v>158</v>
      </c>
      <c r="O958" s="16">
        <v>63</v>
      </c>
      <c r="P958" s="16">
        <v>96</v>
      </c>
      <c r="Q958" s="16">
        <v>78</v>
      </c>
      <c r="R958" s="16">
        <v>211</v>
      </c>
      <c r="S958" s="16">
        <v>156</v>
      </c>
      <c r="T958" s="16">
        <v>138</v>
      </c>
      <c r="U958" s="16">
        <v>178</v>
      </c>
      <c r="V958" s="16">
        <v>270</v>
      </c>
      <c r="W958" s="16">
        <v>232</v>
      </c>
      <c r="X958" s="16">
        <v>160</v>
      </c>
      <c r="Y958" s="16">
        <v>166</v>
      </c>
      <c r="AA958" s="16">
        <v>527</v>
      </c>
      <c r="AB958" s="16">
        <v>481</v>
      </c>
      <c r="AC958" s="16">
        <v>429</v>
      </c>
      <c r="AD958" s="16">
        <v>463</v>
      </c>
      <c r="AF958" s="16">
        <v>27</v>
      </c>
      <c r="AG958" s="16">
        <v>98</v>
      </c>
      <c r="AH958" s="16">
        <v>113</v>
      </c>
      <c r="AI958" s="16">
        <v>112</v>
      </c>
      <c r="AJ958" s="16">
        <v>174</v>
      </c>
      <c r="AK958" s="16">
        <v>207</v>
      </c>
      <c r="AL958" s="16">
        <v>170</v>
      </c>
      <c r="AM958" s="16">
        <v>133</v>
      </c>
      <c r="AN958" s="16">
        <v>100</v>
      </c>
      <c r="AO958" s="16">
        <v>131</v>
      </c>
      <c r="AP958" s="16">
        <v>193</v>
      </c>
      <c r="AQ958" s="16">
        <v>93</v>
      </c>
      <c r="AR958" s="16">
        <v>79</v>
      </c>
      <c r="AS958" s="16">
        <v>47</v>
      </c>
      <c r="AT958" s="16">
        <v>48</v>
      </c>
      <c r="AU958" s="16">
        <v>122</v>
      </c>
      <c r="AV958" s="16">
        <v>59</v>
      </c>
      <c r="AX958" s="16">
        <v>1557</v>
      </c>
      <c r="AY958" s="16">
        <v>338</v>
      </c>
      <c r="BA958" s="16">
        <v>1221</v>
      </c>
      <c r="BB958" s="16">
        <v>685</v>
      </c>
      <c r="BD958" s="16">
        <v>474</v>
      </c>
      <c r="BE958" s="16">
        <v>416</v>
      </c>
      <c r="BF958" s="16">
        <v>224</v>
      </c>
      <c r="BG958" s="16">
        <v>439</v>
      </c>
      <c r="BH958" s="16">
        <v>242</v>
      </c>
      <c r="BI958" s="16">
        <v>51</v>
      </c>
      <c r="BJ958" s="16">
        <v>60</v>
      </c>
      <c r="BL958" s="16">
        <v>334</v>
      </c>
      <c r="BM958" s="16">
        <v>619</v>
      </c>
      <c r="BN958" s="16">
        <v>136</v>
      </c>
      <c r="BO958" s="16">
        <v>105</v>
      </c>
      <c r="BP958" s="16">
        <v>257</v>
      </c>
      <c r="BQ958" s="16">
        <v>42</v>
      </c>
      <c r="BR958" s="16">
        <v>49</v>
      </c>
      <c r="BS958" s="16">
        <v>364</v>
      </c>
      <c r="BU958" s="16">
        <v>279</v>
      </c>
      <c r="BV958" s="16">
        <v>479</v>
      </c>
      <c r="BW958" s="16">
        <v>122</v>
      </c>
      <c r="BX958" s="16">
        <v>151</v>
      </c>
      <c r="BY958" s="16">
        <v>421</v>
      </c>
      <c r="BZ958" s="16">
        <v>64</v>
      </c>
      <c r="CA958" s="16">
        <v>123</v>
      </c>
      <c r="CB958" s="16">
        <v>156</v>
      </c>
      <c r="CC958" s="16">
        <v>111</v>
      </c>
    </row>
    <row r="959" spans="2:81" x14ac:dyDescent="0.35">
      <c r="B959" s="12" t="s">
        <v>96</v>
      </c>
      <c r="C959" s="16">
        <v>1910</v>
      </c>
      <c r="D959" s="16">
        <v>202</v>
      </c>
      <c r="E959" s="16">
        <v>325</v>
      </c>
      <c r="F959" s="16">
        <v>324</v>
      </c>
      <c r="G959" s="16">
        <v>294</v>
      </c>
      <c r="H959" s="16">
        <v>309</v>
      </c>
      <c r="I959" s="16">
        <v>457</v>
      </c>
      <c r="K959" s="16">
        <v>921</v>
      </c>
      <c r="L959" s="16">
        <v>983</v>
      </c>
      <c r="N959" s="16">
        <v>157</v>
      </c>
      <c r="O959" s="16">
        <v>52</v>
      </c>
      <c r="P959" s="16">
        <v>89</v>
      </c>
      <c r="Q959" s="16">
        <v>77</v>
      </c>
      <c r="R959" s="16">
        <v>212</v>
      </c>
      <c r="S959" s="16">
        <v>155</v>
      </c>
      <c r="T959" s="16">
        <v>140</v>
      </c>
      <c r="U959" s="16">
        <v>167</v>
      </c>
      <c r="V959" s="16">
        <v>248</v>
      </c>
      <c r="W959" s="16">
        <v>264</v>
      </c>
      <c r="X959" s="16">
        <v>165</v>
      </c>
      <c r="Y959" s="16">
        <v>180</v>
      </c>
      <c r="AA959" s="16">
        <v>514</v>
      </c>
      <c r="AB959" s="16">
        <v>496</v>
      </c>
      <c r="AC959" s="16">
        <v>419</v>
      </c>
      <c r="AD959" s="16">
        <v>477</v>
      </c>
      <c r="AF959" s="16">
        <v>25</v>
      </c>
      <c r="AG959" s="16">
        <v>96</v>
      </c>
      <c r="AH959" s="16">
        <v>115</v>
      </c>
      <c r="AI959" s="16">
        <v>117</v>
      </c>
      <c r="AJ959" s="16">
        <v>175</v>
      </c>
      <c r="AK959" s="16">
        <v>213</v>
      </c>
      <c r="AL959" s="16">
        <v>169</v>
      </c>
      <c r="AM959" s="16">
        <v>134</v>
      </c>
      <c r="AN959" s="16">
        <v>99</v>
      </c>
      <c r="AO959" s="16">
        <v>131</v>
      </c>
      <c r="AP959" s="16">
        <v>193</v>
      </c>
      <c r="AQ959" s="16">
        <v>94</v>
      </c>
      <c r="AR959" s="16">
        <v>79</v>
      </c>
      <c r="AS959" s="16">
        <v>46</v>
      </c>
      <c r="AT959" s="16">
        <v>46</v>
      </c>
      <c r="AU959" s="16">
        <v>118</v>
      </c>
      <c r="AV959" s="16">
        <v>59</v>
      </c>
      <c r="AX959" s="16">
        <v>1583</v>
      </c>
      <c r="AY959" s="16">
        <v>316</v>
      </c>
      <c r="BA959" s="16">
        <v>1241</v>
      </c>
      <c r="BB959" s="16">
        <v>669</v>
      </c>
      <c r="BD959" s="16">
        <v>490</v>
      </c>
      <c r="BE959" s="16">
        <v>410</v>
      </c>
      <c r="BF959" s="16">
        <v>226</v>
      </c>
      <c r="BG959" s="16">
        <v>430</v>
      </c>
      <c r="BH959" s="16">
        <v>237</v>
      </c>
      <c r="BI959" s="16">
        <v>51</v>
      </c>
      <c r="BJ959" s="16">
        <v>65</v>
      </c>
      <c r="BL959" s="16">
        <v>349</v>
      </c>
      <c r="BM959" s="16">
        <v>614</v>
      </c>
      <c r="BN959" s="16">
        <v>143</v>
      </c>
      <c r="BO959" s="16">
        <v>101</v>
      </c>
      <c r="BP959" s="16">
        <v>257</v>
      </c>
      <c r="BQ959" s="16">
        <v>42</v>
      </c>
      <c r="BR959" s="16">
        <v>47</v>
      </c>
      <c r="BS959" s="16">
        <v>356</v>
      </c>
      <c r="BU959" s="16">
        <v>288</v>
      </c>
      <c r="BV959" s="16">
        <v>472</v>
      </c>
      <c r="BW959" s="16">
        <v>126</v>
      </c>
      <c r="BX959" s="16">
        <v>142</v>
      </c>
      <c r="BY959" s="16">
        <v>432</v>
      </c>
      <c r="BZ959" s="16">
        <v>64</v>
      </c>
      <c r="CA959" s="16">
        <v>123</v>
      </c>
      <c r="CB959" s="16">
        <v>159</v>
      </c>
      <c r="CC959" s="16">
        <v>106</v>
      </c>
    </row>
    <row r="960" spans="2:81" x14ac:dyDescent="0.35">
      <c r="B960" s="14" t="s">
        <v>117</v>
      </c>
      <c r="C960" s="18">
        <v>0.72422896317176111</v>
      </c>
      <c r="D960" s="18">
        <v>0.55560089815404701</v>
      </c>
      <c r="E960" s="18">
        <v>0.71489041304275669</v>
      </c>
      <c r="F960" s="18">
        <v>0.72590251519225224</v>
      </c>
      <c r="G960" s="18">
        <v>0.71740140251966722</v>
      </c>
      <c r="H960" s="18">
        <v>0.76430360729366276</v>
      </c>
      <c r="I960" s="18">
        <v>0.781522969677235</v>
      </c>
      <c r="K960" s="18">
        <v>0.71094878589046173</v>
      </c>
      <c r="L960" s="18">
        <v>0.73725755095483336</v>
      </c>
      <c r="N960" s="18">
        <v>0.7620526123998328</v>
      </c>
      <c r="O960" s="18">
        <v>0.83968737550190853</v>
      </c>
      <c r="P960" s="18">
        <v>0.6809048848540008</v>
      </c>
      <c r="Q960" s="18">
        <v>0.64560551378065978</v>
      </c>
      <c r="R960" s="18">
        <v>0.75340691465406961</v>
      </c>
      <c r="S960" s="18">
        <v>0.72791098200435222</v>
      </c>
      <c r="T960" s="18">
        <v>0.79646265153912232</v>
      </c>
      <c r="U960" s="18">
        <v>0.67155944958998504</v>
      </c>
      <c r="V960" s="18">
        <v>0.67795441254801347</v>
      </c>
      <c r="W960" s="18">
        <v>0.74121134004664246</v>
      </c>
      <c r="X960" s="18">
        <v>0.71378485492506694</v>
      </c>
      <c r="Y960" s="18">
        <v>0.71650843800718411</v>
      </c>
      <c r="AA960" s="18">
        <v>0.7904302173443436</v>
      </c>
      <c r="AB960" s="18">
        <v>0.75078701825452709</v>
      </c>
      <c r="AC960" s="18">
        <v>0.71599742245400966</v>
      </c>
      <c r="AD960" s="18">
        <v>0.63145771761921199</v>
      </c>
      <c r="AF960" s="18">
        <v>0.51266882610416942</v>
      </c>
      <c r="AG960" s="18">
        <v>0.6924099479870649</v>
      </c>
      <c r="AH960" s="18">
        <v>0.69469406039705761</v>
      </c>
      <c r="AI960" s="18">
        <v>0.70411140337443801</v>
      </c>
      <c r="AJ960" s="18">
        <v>0.65675503249632072</v>
      </c>
      <c r="AK960" s="18">
        <v>0.73687749256297574</v>
      </c>
      <c r="AL960" s="18">
        <v>0.67473252240005643</v>
      </c>
      <c r="AM960" s="18">
        <v>0.72424963208658011</v>
      </c>
      <c r="AN960" s="18">
        <v>0.77984443310368035</v>
      </c>
      <c r="AO960" s="18">
        <v>0.78928480688940106</v>
      </c>
      <c r="AP960" s="18">
        <v>0.72042996353811506</v>
      </c>
      <c r="AQ960" s="18">
        <v>0.74709078116053995</v>
      </c>
      <c r="AR960" s="18">
        <v>0.83603482588666078</v>
      </c>
      <c r="AS960" s="18">
        <v>0.79129855664650606</v>
      </c>
      <c r="AT960" s="18">
        <v>0.74590495880055419</v>
      </c>
      <c r="AU960" s="18">
        <v>0.82403919331200792</v>
      </c>
      <c r="AV960" s="18">
        <v>0.57832557142320962</v>
      </c>
      <c r="AX960" s="18">
        <v>0.74330861327512276</v>
      </c>
      <c r="AY960" s="18">
        <v>0.63168209999168468</v>
      </c>
      <c r="BA960" s="18">
        <v>0.74660847211375336</v>
      </c>
      <c r="BB960" s="18">
        <v>0.68270742782629457</v>
      </c>
      <c r="BD960" s="18">
        <v>0.7041611941614776</v>
      </c>
      <c r="BE960" s="18">
        <v>0.73797018367231471</v>
      </c>
      <c r="BF960" s="18">
        <v>0.72382485246109141</v>
      </c>
      <c r="BG960" s="18">
        <v>0.75482487227623651</v>
      </c>
      <c r="BH960" s="18">
        <v>0.73015053905651928</v>
      </c>
      <c r="BI960" s="18">
        <v>0.72511179404558523</v>
      </c>
      <c r="BJ960" s="18">
        <v>0.56446522479207195</v>
      </c>
      <c r="BL960" s="18">
        <v>0.75078893696237226</v>
      </c>
      <c r="BM960" s="18">
        <v>0.76706400260102015</v>
      </c>
      <c r="BN960" s="18">
        <v>0.74411012816262612</v>
      </c>
      <c r="BO960" s="18">
        <v>0.68865485820705685</v>
      </c>
      <c r="BP960" s="18">
        <v>0.69392073736128934</v>
      </c>
      <c r="BQ960" s="18">
        <v>0.81173775803718451</v>
      </c>
      <c r="BR960" s="18">
        <v>0.54593725647192737</v>
      </c>
      <c r="BS960" s="18">
        <v>0.66172305668924558</v>
      </c>
      <c r="BU960" s="18">
        <v>0.77144762448763915</v>
      </c>
      <c r="BV960" s="18">
        <v>0.77329513221916091</v>
      </c>
      <c r="BW960" s="18">
        <v>0.8167123494931281</v>
      </c>
      <c r="BX960" s="18">
        <v>0.7113474750082458</v>
      </c>
      <c r="BY960" s="18">
        <v>0.71483134285491201</v>
      </c>
      <c r="BZ960" s="18">
        <v>0.73230649863188335</v>
      </c>
      <c r="CA960" s="18">
        <v>0.55696136697851339</v>
      </c>
      <c r="CB960" s="18">
        <v>0.61665751656340939</v>
      </c>
      <c r="CC960" s="18">
        <v>0.67267867450826202</v>
      </c>
    </row>
    <row r="961" spans="2:81" x14ac:dyDescent="0.35">
      <c r="B961" s="14" t="s">
        <v>118</v>
      </c>
      <c r="C961" s="18">
        <v>4.8738931417663778E-2</v>
      </c>
      <c r="D961" s="18">
        <v>9.5741873447676429E-2</v>
      </c>
      <c r="E961" s="18">
        <v>7.4270066665208259E-2</v>
      </c>
      <c r="F961" s="18">
        <v>5.4832001280274961E-2</v>
      </c>
      <c r="G961" s="18">
        <v>4.2789322293836862E-2</v>
      </c>
      <c r="H961" s="18">
        <v>2.1165700999952838E-2</v>
      </c>
      <c r="I961" s="18">
        <v>2.7960126641805229E-2</v>
      </c>
      <c r="K961" s="18">
        <v>5.9953862099869588E-2</v>
      </c>
      <c r="L961" s="18">
        <v>3.8471441467654417E-2</v>
      </c>
      <c r="N961" s="18">
        <v>3.0749591616638108E-2</v>
      </c>
      <c r="O961" s="18">
        <v>4.4576239551190493E-2</v>
      </c>
      <c r="P961" s="18">
        <v>8.1893833232004887E-2</v>
      </c>
      <c r="Q961" s="18">
        <v>7.1833638235032929E-2</v>
      </c>
      <c r="R961" s="18">
        <v>3.2407488398556242E-2</v>
      </c>
      <c r="S961" s="18">
        <v>8.0461242425525561E-3</v>
      </c>
      <c r="T961" s="18">
        <v>5.2496029914972528E-2</v>
      </c>
      <c r="U961" s="18">
        <v>8.3254431633065534E-2</v>
      </c>
      <c r="V961" s="18">
        <v>7.9318579002551182E-2</v>
      </c>
      <c r="W961" s="18">
        <v>3.0148825490493868E-2</v>
      </c>
      <c r="X961" s="18">
        <v>4.1887003995273883E-2</v>
      </c>
      <c r="Y961" s="18">
        <v>5.0104908740108582E-2</v>
      </c>
      <c r="AA961" s="18">
        <v>3.099063779188755E-2</v>
      </c>
      <c r="AB961" s="18">
        <v>4.7217951016219943E-2</v>
      </c>
      <c r="AC961" s="18">
        <v>3.8246557420665642E-2</v>
      </c>
      <c r="AD961" s="18">
        <v>7.7994306910079192E-2</v>
      </c>
      <c r="AF961" s="18">
        <v>6.5514239005611402E-2</v>
      </c>
      <c r="AG961" s="18">
        <v>8.2552378543397045E-2</v>
      </c>
      <c r="AH961" s="18">
        <v>7.5809509542805645E-2</v>
      </c>
      <c r="AI961" s="18">
        <v>7.043804438752109E-2</v>
      </c>
      <c r="AJ961" s="18">
        <v>3.6178250575464081E-2</v>
      </c>
      <c r="AK961" s="18">
        <v>4.3424294566059812E-2</v>
      </c>
      <c r="AL961" s="18">
        <v>4.8054734863882648E-2</v>
      </c>
      <c r="AM961" s="18">
        <v>4.3237226030331657E-2</v>
      </c>
      <c r="AN961" s="18">
        <v>3.7556772789993913E-2</v>
      </c>
      <c r="AO961" s="18">
        <v>4.365531865860222E-2</v>
      </c>
      <c r="AP961" s="18">
        <v>2.4763526850103079E-2</v>
      </c>
      <c r="AQ961" s="18">
        <v>3.6183396107327861E-2</v>
      </c>
      <c r="AR961" s="18">
        <v>2.5183768680930099E-2</v>
      </c>
      <c r="AS961" s="18">
        <v>8.7900529472522193E-2</v>
      </c>
      <c r="AT961" s="18">
        <v>9.2698432555540528E-2</v>
      </c>
      <c r="AU961" s="18">
        <v>3.6827157462250633E-2</v>
      </c>
      <c r="AV961" s="18">
        <v>8.1273407603598635E-2</v>
      </c>
      <c r="AX961" s="18">
        <v>3.7188610588872642E-2</v>
      </c>
      <c r="AY961" s="18">
        <v>0.1022604140666655</v>
      </c>
      <c r="BA961" s="18">
        <v>4.5867961367410538E-2</v>
      </c>
      <c r="BB961" s="18">
        <v>5.40655489375724E-2</v>
      </c>
      <c r="BD961" s="18">
        <v>4.5038108965185342E-2</v>
      </c>
      <c r="BE961" s="18">
        <v>3.6139047031108242E-2</v>
      </c>
      <c r="BF961" s="18">
        <v>5.4148090753583171E-2</v>
      </c>
      <c r="BG961" s="18">
        <v>4.4425355876281457E-2</v>
      </c>
      <c r="BH961" s="18">
        <v>8.7794061042390251E-2</v>
      </c>
      <c r="BI961" s="18">
        <v>2.196183565597017E-2</v>
      </c>
      <c r="BJ961" s="18">
        <v>4.4307929584515737E-2</v>
      </c>
      <c r="BL961" s="18">
        <v>4.75717760797571E-2</v>
      </c>
      <c r="BM961" s="18">
        <v>3.30755450384147E-2</v>
      </c>
      <c r="BN961" s="18">
        <v>6.1228853393841459E-2</v>
      </c>
      <c r="BO961" s="18">
        <v>0.1091812582377889</v>
      </c>
      <c r="BP961" s="18">
        <v>4.1660338562309197E-2</v>
      </c>
      <c r="BQ961" s="18">
        <v>1.9753795774519571E-2</v>
      </c>
      <c r="BR961" s="18">
        <v>4.9959086441652138E-2</v>
      </c>
      <c r="BS961" s="18">
        <v>6.3086827728321318E-2</v>
      </c>
      <c r="BU961" s="18">
        <v>4.117124354937788E-2</v>
      </c>
      <c r="BV961" s="18">
        <v>3.3872722959797923E-2</v>
      </c>
      <c r="BW961" s="18">
        <v>1.521409073124627E-2</v>
      </c>
      <c r="BX961" s="18">
        <v>0.12765764625418349</v>
      </c>
      <c r="BY961" s="18">
        <v>2.9728123227262489E-2</v>
      </c>
      <c r="BZ961" s="18">
        <v>1.5937270386724309E-2</v>
      </c>
      <c r="CA961" s="18">
        <v>8.2362452794952579E-2</v>
      </c>
      <c r="CB961" s="18">
        <v>3.8808385178536103E-2</v>
      </c>
      <c r="CC961" s="18">
        <v>0.143112240528742</v>
      </c>
    </row>
    <row r="963" spans="2:81" ht="87" x14ac:dyDescent="0.35">
      <c r="B963" s="14" t="s">
        <v>253</v>
      </c>
    </row>
    <row r="964" spans="2:81" x14ac:dyDescent="0.35">
      <c r="B964" s="15" t="s">
        <v>17</v>
      </c>
    </row>
    <row r="965" spans="2:81" x14ac:dyDescent="0.35">
      <c r="B965" s="11" t="s">
        <v>95</v>
      </c>
      <c r="C965" s="16">
        <v>1906</v>
      </c>
      <c r="D965" s="16">
        <v>245</v>
      </c>
      <c r="E965" s="16">
        <v>322</v>
      </c>
      <c r="F965" s="16">
        <v>330</v>
      </c>
      <c r="G965" s="16">
        <v>336</v>
      </c>
      <c r="H965" s="16">
        <v>276</v>
      </c>
      <c r="I965" s="16">
        <v>397</v>
      </c>
      <c r="K965" s="16">
        <v>942</v>
      </c>
      <c r="L965" s="16">
        <v>959</v>
      </c>
      <c r="N965" s="16">
        <v>158</v>
      </c>
      <c r="O965" s="16">
        <v>63</v>
      </c>
      <c r="P965" s="16">
        <v>96</v>
      </c>
      <c r="Q965" s="16">
        <v>78</v>
      </c>
      <c r="R965" s="16">
        <v>211</v>
      </c>
      <c r="S965" s="16">
        <v>156</v>
      </c>
      <c r="T965" s="16">
        <v>138</v>
      </c>
      <c r="U965" s="16">
        <v>178</v>
      </c>
      <c r="V965" s="16">
        <v>270</v>
      </c>
      <c r="W965" s="16">
        <v>232</v>
      </c>
      <c r="X965" s="16">
        <v>160</v>
      </c>
      <c r="Y965" s="16">
        <v>166</v>
      </c>
      <c r="AA965" s="16">
        <v>527</v>
      </c>
      <c r="AB965" s="16">
        <v>481</v>
      </c>
      <c r="AC965" s="16">
        <v>429</v>
      </c>
      <c r="AD965" s="16">
        <v>463</v>
      </c>
      <c r="AF965" s="16">
        <v>27</v>
      </c>
      <c r="AG965" s="16">
        <v>98</v>
      </c>
      <c r="AH965" s="16">
        <v>113</v>
      </c>
      <c r="AI965" s="16">
        <v>112</v>
      </c>
      <c r="AJ965" s="16">
        <v>174</v>
      </c>
      <c r="AK965" s="16">
        <v>207</v>
      </c>
      <c r="AL965" s="16">
        <v>170</v>
      </c>
      <c r="AM965" s="16">
        <v>133</v>
      </c>
      <c r="AN965" s="16">
        <v>100</v>
      </c>
      <c r="AO965" s="16">
        <v>131</v>
      </c>
      <c r="AP965" s="16">
        <v>193</v>
      </c>
      <c r="AQ965" s="16">
        <v>93</v>
      </c>
      <c r="AR965" s="16">
        <v>79</v>
      </c>
      <c r="AS965" s="16">
        <v>47</v>
      </c>
      <c r="AT965" s="16">
        <v>48</v>
      </c>
      <c r="AU965" s="16">
        <v>122</v>
      </c>
      <c r="AV965" s="16">
        <v>59</v>
      </c>
      <c r="AX965" s="16">
        <v>1557</v>
      </c>
      <c r="AY965" s="16">
        <v>338</v>
      </c>
      <c r="BA965" s="16">
        <v>1221</v>
      </c>
      <c r="BB965" s="16">
        <v>685</v>
      </c>
      <c r="BD965" s="16">
        <v>474</v>
      </c>
      <c r="BE965" s="16">
        <v>416</v>
      </c>
      <c r="BF965" s="16">
        <v>224</v>
      </c>
      <c r="BG965" s="16">
        <v>439</v>
      </c>
      <c r="BH965" s="16">
        <v>242</v>
      </c>
      <c r="BI965" s="16">
        <v>51</v>
      </c>
      <c r="BJ965" s="16">
        <v>60</v>
      </c>
      <c r="BL965" s="16">
        <v>334</v>
      </c>
      <c r="BM965" s="16">
        <v>619</v>
      </c>
      <c r="BN965" s="16">
        <v>136</v>
      </c>
      <c r="BO965" s="16">
        <v>105</v>
      </c>
      <c r="BP965" s="16">
        <v>257</v>
      </c>
      <c r="BQ965" s="16">
        <v>42</v>
      </c>
      <c r="BR965" s="16">
        <v>49</v>
      </c>
      <c r="BS965" s="16">
        <v>364</v>
      </c>
      <c r="BU965" s="16">
        <v>279</v>
      </c>
      <c r="BV965" s="16">
        <v>479</v>
      </c>
      <c r="BW965" s="16">
        <v>122</v>
      </c>
      <c r="BX965" s="16">
        <v>151</v>
      </c>
      <c r="BY965" s="16">
        <v>421</v>
      </c>
      <c r="BZ965" s="16">
        <v>64</v>
      </c>
      <c r="CA965" s="16">
        <v>123</v>
      </c>
      <c r="CB965" s="16">
        <v>156</v>
      </c>
      <c r="CC965" s="16">
        <v>111</v>
      </c>
    </row>
    <row r="966" spans="2:81" x14ac:dyDescent="0.35">
      <c r="B966" s="12" t="s">
        <v>96</v>
      </c>
      <c r="C966" s="16">
        <v>1910</v>
      </c>
      <c r="D966" s="16">
        <v>202</v>
      </c>
      <c r="E966" s="16">
        <v>325</v>
      </c>
      <c r="F966" s="16">
        <v>324</v>
      </c>
      <c r="G966" s="16">
        <v>294</v>
      </c>
      <c r="H966" s="16">
        <v>309</v>
      </c>
      <c r="I966" s="16">
        <v>457</v>
      </c>
      <c r="K966" s="16">
        <v>921</v>
      </c>
      <c r="L966" s="16">
        <v>983</v>
      </c>
      <c r="N966" s="16">
        <v>157</v>
      </c>
      <c r="O966" s="16">
        <v>52</v>
      </c>
      <c r="P966" s="16">
        <v>89</v>
      </c>
      <c r="Q966" s="16">
        <v>77</v>
      </c>
      <c r="R966" s="16">
        <v>212</v>
      </c>
      <c r="S966" s="16">
        <v>155</v>
      </c>
      <c r="T966" s="16">
        <v>140</v>
      </c>
      <c r="U966" s="16">
        <v>167</v>
      </c>
      <c r="V966" s="16">
        <v>248</v>
      </c>
      <c r="W966" s="16">
        <v>264</v>
      </c>
      <c r="X966" s="16">
        <v>165</v>
      </c>
      <c r="Y966" s="16">
        <v>180</v>
      </c>
      <c r="AA966" s="16">
        <v>514</v>
      </c>
      <c r="AB966" s="16">
        <v>496</v>
      </c>
      <c r="AC966" s="16">
        <v>419</v>
      </c>
      <c r="AD966" s="16">
        <v>477</v>
      </c>
      <c r="AF966" s="16">
        <v>25</v>
      </c>
      <c r="AG966" s="16">
        <v>96</v>
      </c>
      <c r="AH966" s="16">
        <v>115</v>
      </c>
      <c r="AI966" s="16">
        <v>117</v>
      </c>
      <c r="AJ966" s="16">
        <v>175</v>
      </c>
      <c r="AK966" s="16">
        <v>213</v>
      </c>
      <c r="AL966" s="16">
        <v>169</v>
      </c>
      <c r="AM966" s="16">
        <v>134</v>
      </c>
      <c r="AN966" s="16">
        <v>99</v>
      </c>
      <c r="AO966" s="16">
        <v>131</v>
      </c>
      <c r="AP966" s="16">
        <v>193</v>
      </c>
      <c r="AQ966" s="16">
        <v>94</v>
      </c>
      <c r="AR966" s="16">
        <v>79</v>
      </c>
      <c r="AS966" s="16">
        <v>46</v>
      </c>
      <c r="AT966" s="16">
        <v>46</v>
      </c>
      <c r="AU966" s="16">
        <v>118</v>
      </c>
      <c r="AV966" s="16">
        <v>59</v>
      </c>
      <c r="AX966" s="16">
        <v>1583</v>
      </c>
      <c r="AY966" s="16">
        <v>316</v>
      </c>
      <c r="BA966" s="16">
        <v>1241</v>
      </c>
      <c r="BB966" s="16">
        <v>669</v>
      </c>
      <c r="BD966" s="16">
        <v>490</v>
      </c>
      <c r="BE966" s="16">
        <v>410</v>
      </c>
      <c r="BF966" s="16">
        <v>226</v>
      </c>
      <c r="BG966" s="16">
        <v>430</v>
      </c>
      <c r="BH966" s="16">
        <v>237</v>
      </c>
      <c r="BI966" s="16">
        <v>51</v>
      </c>
      <c r="BJ966" s="16">
        <v>65</v>
      </c>
      <c r="BL966" s="16">
        <v>349</v>
      </c>
      <c r="BM966" s="16">
        <v>614</v>
      </c>
      <c r="BN966" s="16">
        <v>143</v>
      </c>
      <c r="BO966" s="16">
        <v>101</v>
      </c>
      <c r="BP966" s="16">
        <v>257</v>
      </c>
      <c r="BQ966" s="16">
        <v>42</v>
      </c>
      <c r="BR966" s="16">
        <v>47</v>
      </c>
      <c r="BS966" s="16">
        <v>356</v>
      </c>
      <c r="BU966" s="16">
        <v>288</v>
      </c>
      <c r="BV966" s="16">
        <v>472</v>
      </c>
      <c r="BW966" s="16">
        <v>126</v>
      </c>
      <c r="BX966" s="16">
        <v>142</v>
      </c>
      <c r="BY966" s="16">
        <v>432</v>
      </c>
      <c r="BZ966" s="16">
        <v>64</v>
      </c>
      <c r="CA966" s="16">
        <v>123</v>
      </c>
      <c r="CB966" s="16">
        <v>159</v>
      </c>
      <c r="CC966" s="16">
        <v>106</v>
      </c>
    </row>
    <row r="967" spans="2:81" x14ac:dyDescent="0.35">
      <c r="B967" s="17" t="s">
        <v>254</v>
      </c>
      <c r="C967" s="18">
        <v>0.20708524813154219</v>
      </c>
      <c r="D967" s="18">
        <v>0.22451413312690291</v>
      </c>
      <c r="E967" s="18">
        <v>0.335477537058464</v>
      </c>
      <c r="F967" s="18">
        <v>0.25821139025061918</v>
      </c>
      <c r="G967" s="18">
        <v>0.18650689637283721</v>
      </c>
      <c r="H967" s="18">
        <v>0.18479831844463579</v>
      </c>
      <c r="I967" s="18">
        <v>0.1001470238104553</v>
      </c>
      <c r="K967" s="18">
        <v>0.2212739130997928</v>
      </c>
      <c r="L967" s="18">
        <v>0.19375817529852421</v>
      </c>
      <c r="N967" s="18">
        <v>0.21238515373526279</v>
      </c>
      <c r="O967" s="18">
        <v>0.13815218009905861</v>
      </c>
      <c r="P967" s="18">
        <v>0.28807678247978152</v>
      </c>
      <c r="Q967" s="18">
        <v>0.20616720496706081</v>
      </c>
      <c r="R967" s="18">
        <v>0.22959926339282899</v>
      </c>
      <c r="S967" s="18">
        <v>0.1858166312335196</v>
      </c>
      <c r="T967" s="18">
        <v>0.24674192973655609</v>
      </c>
      <c r="U967" s="18">
        <v>0.1480386708672656</v>
      </c>
      <c r="V967" s="18">
        <v>0.27720069368059319</v>
      </c>
      <c r="W967" s="18">
        <v>0.1753764032133249</v>
      </c>
      <c r="X967" s="18">
        <v>0.1559264846623124</v>
      </c>
      <c r="Y967" s="18">
        <v>0.19525786733196951</v>
      </c>
      <c r="AA967" s="18">
        <v>0.23473700487700391</v>
      </c>
      <c r="AB967" s="18">
        <v>0.1814418649131021</v>
      </c>
      <c r="AC967" s="18">
        <v>0.2172351791064428</v>
      </c>
      <c r="AD967" s="18">
        <v>0.19660411836477171</v>
      </c>
      <c r="AF967" s="18">
        <v>6.6768104899064651E-2</v>
      </c>
      <c r="AG967" s="18">
        <v>0.24342658122849961</v>
      </c>
      <c r="AH967" s="18">
        <v>0.19861105090417941</v>
      </c>
      <c r="AI967" s="18">
        <v>0.15958922931897229</v>
      </c>
      <c r="AJ967" s="18">
        <v>0.18291613632737019</v>
      </c>
      <c r="AK967" s="18">
        <v>0.19215147190220419</v>
      </c>
      <c r="AL967" s="18">
        <v>0.20004587315862271</v>
      </c>
      <c r="AM967" s="18">
        <v>0.16017549438116199</v>
      </c>
      <c r="AN967" s="18">
        <v>0.15396493540049291</v>
      </c>
      <c r="AO967" s="18">
        <v>0.27138360481975971</v>
      </c>
      <c r="AP967" s="18">
        <v>0.18080152947660641</v>
      </c>
      <c r="AQ967" s="18">
        <v>0.20047535738658079</v>
      </c>
      <c r="AR967" s="18">
        <v>0.19014044513284359</v>
      </c>
      <c r="AS967" s="18">
        <v>0.3256240175165741</v>
      </c>
      <c r="AT967" s="18">
        <v>0.27198157956810942</v>
      </c>
      <c r="AU967" s="18">
        <v>0.40178300268455652</v>
      </c>
      <c r="AV967" s="18">
        <v>0.10510832034264959</v>
      </c>
      <c r="AX967" s="18">
        <v>0.1860761522961327</v>
      </c>
      <c r="AY967" s="18">
        <v>0.31344323528852203</v>
      </c>
      <c r="BA967" s="18">
        <v>0.2230665408566547</v>
      </c>
      <c r="BB967" s="18">
        <v>0.17743456131477719</v>
      </c>
      <c r="BD967" s="18">
        <v>0.1801823393509516</v>
      </c>
      <c r="BE967" s="18">
        <v>0.19458441427655429</v>
      </c>
      <c r="BF967" s="18">
        <v>0.14800786243825859</v>
      </c>
      <c r="BG967" s="18">
        <v>0.1931497278003057</v>
      </c>
      <c r="BH967" s="18">
        <v>0.31910827354595939</v>
      </c>
      <c r="BI967" s="18">
        <v>0.4186210793132451</v>
      </c>
      <c r="BJ967" s="18">
        <v>0.2111543382633696</v>
      </c>
      <c r="BL967" s="18">
        <v>0.17944748516026571</v>
      </c>
      <c r="BM967" s="18">
        <v>0.2668676115621566</v>
      </c>
      <c r="BN967" s="18">
        <v>0.1461312167091558</v>
      </c>
      <c r="BO967" s="18">
        <v>0.2343476489742197</v>
      </c>
      <c r="BP967" s="18">
        <v>0.21924830982751681</v>
      </c>
      <c r="BQ967" s="18">
        <v>0.24828517501598971</v>
      </c>
      <c r="BR967" s="18">
        <v>0.19795382775829259</v>
      </c>
      <c r="BS967" s="18">
        <v>0.13529298840484391</v>
      </c>
      <c r="BU967" s="18">
        <v>0.20578055723244201</v>
      </c>
      <c r="BV967" s="18">
        <v>0.26748014801723458</v>
      </c>
      <c r="BW967" s="18">
        <v>0.15729284491256171</v>
      </c>
      <c r="BX967" s="18">
        <v>0.19336362894104539</v>
      </c>
      <c r="BY967" s="18">
        <v>0.24132351984014611</v>
      </c>
      <c r="BZ967" s="18">
        <v>0.2012008480894335</v>
      </c>
      <c r="CA967" s="18">
        <v>0.1126599739333857</v>
      </c>
      <c r="CB967" s="18">
        <v>8.8114330666470647E-2</v>
      </c>
      <c r="CC967" s="18">
        <v>0.1709812904606704</v>
      </c>
    </row>
    <row r="968" spans="2:81" x14ac:dyDescent="0.35">
      <c r="B968" s="17" t="s">
        <v>255</v>
      </c>
      <c r="C968" s="18">
        <v>0.4925167011459004</v>
      </c>
      <c r="D968" s="18">
        <v>0.39920600805002587</v>
      </c>
      <c r="E968" s="18">
        <v>0.43315638614000579</v>
      </c>
      <c r="F968" s="18">
        <v>0.46693829952401222</v>
      </c>
      <c r="G968" s="18">
        <v>0.51262773811802942</v>
      </c>
      <c r="H968" s="18">
        <v>0.51945426309066522</v>
      </c>
      <c r="I968" s="18">
        <v>0.56295710432060309</v>
      </c>
      <c r="K968" s="18">
        <v>0.4771506674388139</v>
      </c>
      <c r="L968" s="18">
        <v>0.50649133285451753</v>
      </c>
      <c r="N968" s="18">
        <v>0.54353899690474183</v>
      </c>
      <c r="O968" s="18">
        <v>0.49058051042338868</v>
      </c>
      <c r="P968" s="18">
        <v>0.44360535532426493</v>
      </c>
      <c r="Q968" s="18">
        <v>0.4725569116053065</v>
      </c>
      <c r="R968" s="18">
        <v>0.50290526524520918</v>
      </c>
      <c r="S968" s="18">
        <v>0.54711660229088599</v>
      </c>
      <c r="T968" s="18">
        <v>0.55813211085244629</v>
      </c>
      <c r="U968" s="18">
        <v>0.53793071263256342</v>
      </c>
      <c r="V968" s="18">
        <v>0.39243568139963558</v>
      </c>
      <c r="W968" s="18">
        <v>0.47620849204662041</v>
      </c>
      <c r="X968" s="18">
        <v>0.50342667677807473</v>
      </c>
      <c r="Y968" s="18">
        <v>0.48068244818655981</v>
      </c>
      <c r="AA968" s="18">
        <v>0.49443810827482848</v>
      </c>
      <c r="AB968" s="18">
        <v>0.52604833993635602</v>
      </c>
      <c r="AC968" s="18">
        <v>0.51243106464997923</v>
      </c>
      <c r="AD968" s="18">
        <v>0.43809724073728451</v>
      </c>
      <c r="AF968" s="18">
        <v>0.3569617156532765</v>
      </c>
      <c r="AG968" s="18">
        <v>0.44055904119809491</v>
      </c>
      <c r="AH968" s="18">
        <v>0.49253300229200392</v>
      </c>
      <c r="AI968" s="18">
        <v>0.48451486580691933</v>
      </c>
      <c r="AJ968" s="18">
        <v>0.50470509846414202</v>
      </c>
      <c r="AK968" s="18">
        <v>0.55279069432423411</v>
      </c>
      <c r="AL968" s="18">
        <v>0.45061018394272728</v>
      </c>
      <c r="AM968" s="18">
        <v>0.51167307161451547</v>
      </c>
      <c r="AN968" s="18">
        <v>0.50503879456258161</v>
      </c>
      <c r="AO968" s="18">
        <v>0.54871414970886356</v>
      </c>
      <c r="AP968" s="18">
        <v>0.49659846840012278</v>
      </c>
      <c r="AQ968" s="18">
        <v>0.54649342496612563</v>
      </c>
      <c r="AR968" s="18">
        <v>0.47834077680603421</v>
      </c>
      <c r="AS968" s="18">
        <v>0.44127702618242259</v>
      </c>
      <c r="AT968" s="18">
        <v>0.3940639197989757</v>
      </c>
      <c r="AU968" s="18">
        <v>0.43877270357868642</v>
      </c>
      <c r="AV968" s="18">
        <v>0.47008421121572891</v>
      </c>
      <c r="AX968" s="18">
        <v>0.51071459998950797</v>
      </c>
      <c r="AY968" s="18">
        <v>0.402006875150203</v>
      </c>
      <c r="BA968" s="18">
        <v>0.48976640349643469</v>
      </c>
      <c r="BB968" s="18">
        <v>0.49761943067222059</v>
      </c>
      <c r="BD968" s="18">
        <v>0.49744075995265002</v>
      </c>
      <c r="BE968" s="18">
        <v>0.54182877498748172</v>
      </c>
      <c r="BF968" s="18">
        <v>0.50081011500827999</v>
      </c>
      <c r="BG968" s="18">
        <v>0.49876823737931281</v>
      </c>
      <c r="BH968" s="18">
        <v>0.42306223723824088</v>
      </c>
      <c r="BI968" s="18">
        <v>0.42977038382870092</v>
      </c>
      <c r="BJ968" s="18">
        <v>0.3762481895801944</v>
      </c>
      <c r="BL968" s="18">
        <v>0.53300557398981296</v>
      </c>
      <c r="BM968" s="18">
        <v>0.50478059810978304</v>
      </c>
      <c r="BN968" s="18">
        <v>0.46780661229708392</v>
      </c>
      <c r="BO968" s="18">
        <v>0.46183410645301709</v>
      </c>
      <c r="BP968" s="18">
        <v>0.46646651205938722</v>
      </c>
      <c r="BQ968" s="18">
        <v>0.44202717046442203</v>
      </c>
      <c r="BR968" s="18">
        <v>0.33670363858711527</v>
      </c>
      <c r="BS968" s="18">
        <v>0.49582652186823678</v>
      </c>
      <c r="BU968" s="18">
        <v>0.53776931370734793</v>
      </c>
      <c r="BV968" s="18">
        <v>0.50240828291438244</v>
      </c>
      <c r="BW968" s="18">
        <v>0.55280255295225944</v>
      </c>
      <c r="BX968" s="18">
        <v>0.46255237492604651</v>
      </c>
      <c r="BY968" s="18">
        <v>0.46574839806950752</v>
      </c>
      <c r="BZ968" s="18">
        <v>0.45404179073722561</v>
      </c>
      <c r="CA968" s="18">
        <v>0.47695127047627511</v>
      </c>
      <c r="CB968" s="18">
        <v>0.47191785713313888</v>
      </c>
      <c r="CC968" s="18">
        <v>0.47486620229521348</v>
      </c>
    </row>
    <row r="969" spans="2:81" x14ac:dyDescent="0.35">
      <c r="B969" s="17" t="s">
        <v>256</v>
      </c>
      <c r="C969" s="18">
        <v>0.21163350790491081</v>
      </c>
      <c r="D969" s="18">
        <v>0.2412565035351385</v>
      </c>
      <c r="E969" s="18">
        <v>0.179624478755355</v>
      </c>
      <c r="F969" s="18">
        <v>0.1865370056669049</v>
      </c>
      <c r="G969" s="18">
        <v>0.19393624479408261</v>
      </c>
      <c r="H969" s="18">
        <v>0.2327696319136458</v>
      </c>
      <c r="I969" s="18">
        <v>0.23618774160236539</v>
      </c>
      <c r="K969" s="18">
        <v>0.21718711272348429</v>
      </c>
      <c r="L969" s="18">
        <v>0.20644683823917209</v>
      </c>
      <c r="N969" s="18">
        <v>0.21196705748832051</v>
      </c>
      <c r="O969" s="18">
        <v>0.2984092554154556</v>
      </c>
      <c r="P969" s="18">
        <v>0.16486901339256521</v>
      </c>
      <c r="Q969" s="18">
        <v>0.19917135838692121</v>
      </c>
      <c r="R969" s="18">
        <v>0.21666495774217709</v>
      </c>
      <c r="S969" s="18">
        <v>0.2111878929285336</v>
      </c>
      <c r="T969" s="18">
        <v>0.11302106814428969</v>
      </c>
      <c r="U969" s="18">
        <v>0.2032051860986212</v>
      </c>
      <c r="V969" s="18">
        <v>0.23916663996962539</v>
      </c>
      <c r="W969" s="18">
        <v>0.23573983698198889</v>
      </c>
      <c r="X969" s="18">
        <v>0.22930527695412101</v>
      </c>
      <c r="Y969" s="18">
        <v>0.2042136516662128</v>
      </c>
      <c r="AA969" s="18">
        <v>0.21163006665711559</v>
      </c>
      <c r="AB969" s="18">
        <v>0.21887908248618701</v>
      </c>
      <c r="AC969" s="18">
        <v>0.18813080881297009</v>
      </c>
      <c r="AD969" s="18">
        <v>0.22495577817607409</v>
      </c>
      <c r="AF969" s="18">
        <v>0.28171413586413752</v>
      </c>
      <c r="AG969" s="18">
        <v>0.1794100340471764</v>
      </c>
      <c r="AH969" s="18">
        <v>0.22248885243947569</v>
      </c>
      <c r="AI969" s="18">
        <v>0.24608256646477511</v>
      </c>
      <c r="AJ969" s="18">
        <v>0.19547498014950709</v>
      </c>
      <c r="AK969" s="18">
        <v>0.20266945467111669</v>
      </c>
      <c r="AL969" s="18">
        <v>0.21748168870357021</v>
      </c>
      <c r="AM969" s="18">
        <v>0.25328936022196658</v>
      </c>
      <c r="AN969" s="18">
        <v>0.27070498316997849</v>
      </c>
      <c r="AO969" s="18">
        <v>0.1151156180047368</v>
      </c>
      <c r="AP969" s="18">
        <v>0.25806419333094471</v>
      </c>
      <c r="AQ969" s="18">
        <v>0.17856103736127499</v>
      </c>
      <c r="AR969" s="18">
        <v>0.26518057420104402</v>
      </c>
      <c r="AS969" s="18">
        <v>0.21128904221672179</v>
      </c>
      <c r="AT969" s="18">
        <v>0.30168263666228512</v>
      </c>
      <c r="AU969" s="18">
        <v>0.10849023407120589</v>
      </c>
      <c r="AV969" s="18">
        <v>0.19377290040837761</v>
      </c>
      <c r="AX969" s="18">
        <v>0.21513570803281221</v>
      </c>
      <c r="AY969" s="18">
        <v>0.19589105450681141</v>
      </c>
      <c r="BA969" s="18">
        <v>0.20951672132434929</v>
      </c>
      <c r="BB969" s="18">
        <v>0.2155608607816612</v>
      </c>
      <c r="BD969" s="18">
        <v>0.2288529667066623</v>
      </c>
      <c r="BE969" s="18">
        <v>0.17434472941507609</v>
      </c>
      <c r="BF969" s="18">
        <v>0.26687700524124192</v>
      </c>
      <c r="BG969" s="18">
        <v>0.2410591156454418</v>
      </c>
      <c r="BH969" s="18">
        <v>0.15745816739773119</v>
      </c>
      <c r="BI969" s="18">
        <v>0.11609072253871069</v>
      </c>
      <c r="BJ969" s="18">
        <v>0.20312651790523201</v>
      </c>
      <c r="BL969" s="18">
        <v>0.2285101863657234</v>
      </c>
      <c r="BM969" s="18">
        <v>0.17253481869021201</v>
      </c>
      <c r="BN969" s="18">
        <v>0.24784186425670371</v>
      </c>
      <c r="BO969" s="18">
        <v>0.23223160353679781</v>
      </c>
      <c r="BP969" s="18">
        <v>0.2103851075994167</v>
      </c>
      <c r="BQ969" s="18">
        <v>0.23424397784170831</v>
      </c>
      <c r="BR969" s="18">
        <v>0.23922584964602511</v>
      </c>
      <c r="BS969" s="18">
        <v>0.23672321053719991</v>
      </c>
      <c r="BU969" s="18">
        <v>0.19831943398795299</v>
      </c>
      <c r="BV969" s="18">
        <v>0.1769935802219246</v>
      </c>
      <c r="BW969" s="18">
        <v>0.15901318431870889</v>
      </c>
      <c r="BX969" s="18">
        <v>0.25670242881667238</v>
      </c>
      <c r="BY969" s="18">
        <v>0.21439309617800581</v>
      </c>
      <c r="BZ969" s="18">
        <v>0.27897208683182539</v>
      </c>
      <c r="CA969" s="18">
        <v>0.22823184294508689</v>
      </c>
      <c r="CB969" s="18">
        <v>0.28494440346114119</v>
      </c>
      <c r="CC969" s="18">
        <v>0.22369162880581631</v>
      </c>
    </row>
    <row r="970" spans="2:81" x14ac:dyDescent="0.35">
      <c r="B970" s="17" t="s">
        <v>257</v>
      </c>
      <c r="C970" s="18">
        <v>4.2629776493635842E-2</v>
      </c>
      <c r="D970" s="18">
        <v>7.268844610095819E-2</v>
      </c>
      <c r="E970" s="18">
        <v>3.891994138028583E-2</v>
      </c>
      <c r="F970" s="18">
        <v>5.0385458251821127E-2</v>
      </c>
      <c r="G970" s="18">
        <v>5.2971275665014729E-2</v>
      </c>
      <c r="H970" s="18">
        <v>2.7061207658867222E-2</v>
      </c>
      <c r="I970" s="18">
        <v>3.0352868003321629E-2</v>
      </c>
      <c r="K970" s="18">
        <v>4.7540881891258657E-2</v>
      </c>
      <c r="L970" s="18">
        <v>3.8238744610247913E-2</v>
      </c>
      <c r="N970" s="18">
        <v>3.2108791871674758E-2</v>
      </c>
      <c r="O970" s="18">
        <v>1.396535678516677E-2</v>
      </c>
      <c r="P970" s="18">
        <v>5.4778048236800887E-2</v>
      </c>
      <c r="Q970" s="18">
        <v>5.0365661686110737E-2</v>
      </c>
      <c r="R970" s="18">
        <v>2.4484939067439059E-2</v>
      </c>
      <c r="S970" s="18">
        <v>1.540044851276343E-2</v>
      </c>
      <c r="T970" s="18">
        <v>3.9525979034674051E-2</v>
      </c>
      <c r="U970" s="18">
        <v>4.1278569370999413E-2</v>
      </c>
      <c r="V970" s="18">
        <v>4.6169579303461883E-2</v>
      </c>
      <c r="W970" s="18">
        <v>5.0496162375423419E-2</v>
      </c>
      <c r="X970" s="18">
        <v>6.4425071530142861E-2</v>
      </c>
      <c r="Y970" s="18">
        <v>6.2863789999036426E-2</v>
      </c>
      <c r="AA970" s="18">
        <v>2.9025247042534379E-2</v>
      </c>
      <c r="AB970" s="18">
        <v>3.5022262412905743E-2</v>
      </c>
      <c r="AC970" s="18">
        <v>3.9105076253568641E-2</v>
      </c>
      <c r="AD970" s="18">
        <v>6.6161796486705643E-2</v>
      </c>
      <c r="AF970" s="18">
        <v>0.1498238131632883</v>
      </c>
      <c r="AG970" s="18">
        <v>5.3741862783152239E-2</v>
      </c>
      <c r="AH970" s="18">
        <v>2.4401059448274261E-2</v>
      </c>
      <c r="AI970" s="18">
        <v>9.332108090815687E-2</v>
      </c>
      <c r="AJ970" s="18">
        <v>4.3565805430009263E-2</v>
      </c>
      <c r="AK970" s="18">
        <v>1.8568544179191741E-2</v>
      </c>
      <c r="AL970" s="18">
        <v>7.2551822319940507E-2</v>
      </c>
      <c r="AM970" s="18">
        <v>5.2920565283984908E-2</v>
      </c>
      <c r="AN970" s="18">
        <v>2.9075159939884621E-2</v>
      </c>
      <c r="AO970" s="18">
        <v>1.7007238104650029E-2</v>
      </c>
      <c r="AP970" s="18">
        <v>2.897738885799667E-2</v>
      </c>
      <c r="AQ970" s="18">
        <v>4.1246263670218712E-2</v>
      </c>
      <c r="AR970" s="18">
        <v>5.1107956428047621E-2</v>
      </c>
      <c r="AS970" s="18">
        <v>2.1809914084281581E-2</v>
      </c>
      <c r="AT970" s="18">
        <v>3.2271863970629727E-2</v>
      </c>
      <c r="AU970" s="18">
        <v>9.5273409656452205E-3</v>
      </c>
      <c r="AV970" s="18">
        <v>9.4746095038764869E-2</v>
      </c>
      <c r="AX970" s="18">
        <v>3.9073132898297912E-2</v>
      </c>
      <c r="AY970" s="18">
        <v>5.5334950531847803E-2</v>
      </c>
      <c r="BA970" s="18">
        <v>4.0019288997528969E-2</v>
      </c>
      <c r="BB970" s="18">
        <v>4.7473111042193289E-2</v>
      </c>
      <c r="BD970" s="18">
        <v>4.0906112488035891E-2</v>
      </c>
      <c r="BE970" s="18">
        <v>4.1048408445689757E-2</v>
      </c>
      <c r="BF970" s="18">
        <v>5.3496153860339242E-2</v>
      </c>
      <c r="BG970" s="18">
        <v>3.4425241040155208E-2</v>
      </c>
      <c r="BH970" s="18">
        <v>5.4258182435924361E-2</v>
      </c>
      <c r="BI970" s="18">
        <v>0</v>
      </c>
      <c r="BJ970" s="18">
        <v>7.3370090815438604E-2</v>
      </c>
      <c r="BL970" s="18">
        <v>1.9598876533887071E-2</v>
      </c>
      <c r="BM970" s="18">
        <v>3.1615937222526029E-2</v>
      </c>
      <c r="BN970" s="18">
        <v>5.0708418993720583E-2</v>
      </c>
      <c r="BO970" s="18">
        <v>3.520003571206691E-2</v>
      </c>
      <c r="BP970" s="18">
        <v>5.6093149222950667E-2</v>
      </c>
      <c r="BQ970" s="18">
        <v>7.5443676677880295E-2</v>
      </c>
      <c r="BR970" s="18">
        <v>0.10700260550413709</v>
      </c>
      <c r="BS970" s="18">
        <v>6.0941593553927857E-2</v>
      </c>
      <c r="BU970" s="18">
        <v>2.861674980063017E-2</v>
      </c>
      <c r="BV970" s="18">
        <v>3.5645242915508482E-2</v>
      </c>
      <c r="BW970" s="18">
        <v>4.3423160816903263E-2</v>
      </c>
      <c r="BX970" s="18">
        <v>4.6518399483443058E-2</v>
      </c>
      <c r="BY970" s="18">
        <v>4.4218672187288893E-2</v>
      </c>
      <c r="BZ970" s="18">
        <v>6.5785274341515529E-2</v>
      </c>
      <c r="CA970" s="18">
        <v>6.6595377609072734E-2</v>
      </c>
      <c r="CB970" s="18">
        <v>2.7554994245932961E-2</v>
      </c>
      <c r="CC970" s="18">
        <v>8.01752181991751E-2</v>
      </c>
    </row>
    <row r="971" spans="2:81" x14ac:dyDescent="0.35">
      <c r="B971" s="17" t="s">
        <v>151</v>
      </c>
      <c r="C971" s="18">
        <v>4.613476632401059E-2</v>
      </c>
      <c r="D971" s="18">
        <v>6.2334909186974423E-2</v>
      </c>
      <c r="E971" s="18">
        <v>1.2821656665889339E-2</v>
      </c>
      <c r="F971" s="18">
        <v>3.792784630664249E-2</v>
      </c>
      <c r="G971" s="18">
        <v>5.3957845050036167E-2</v>
      </c>
      <c r="H971" s="18">
        <v>3.5916578892185719E-2</v>
      </c>
      <c r="I971" s="18">
        <v>7.0355262263254406E-2</v>
      </c>
      <c r="K971" s="18">
        <v>3.6847424846650337E-2</v>
      </c>
      <c r="L971" s="18">
        <v>5.5064908997538312E-2</v>
      </c>
      <c r="N971" s="18">
        <v>0</v>
      </c>
      <c r="O971" s="18">
        <v>5.8892697276930257E-2</v>
      </c>
      <c r="P971" s="18">
        <v>4.8670800566587409E-2</v>
      </c>
      <c r="Q971" s="18">
        <v>7.1738863354600974E-2</v>
      </c>
      <c r="R971" s="18">
        <v>2.6345574552345621E-2</v>
      </c>
      <c r="S971" s="18">
        <v>4.0478425034297619E-2</v>
      </c>
      <c r="T971" s="18">
        <v>4.2578912232033951E-2</v>
      </c>
      <c r="U971" s="18">
        <v>6.9546861030550175E-2</v>
      </c>
      <c r="V971" s="18">
        <v>4.5027405646684032E-2</v>
      </c>
      <c r="W971" s="18">
        <v>6.2179105382642472E-2</v>
      </c>
      <c r="X971" s="18">
        <v>4.6916490075348892E-2</v>
      </c>
      <c r="Y971" s="18">
        <v>5.6982242816221287E-2</v>
      </c>
      <c r="AA971" s="18">
        <v>3.0169573148517481E-2</v>
      </c>
      <c r="AB971" s="18">
        <v>3.8608450251449142E-2</v>
      </c>
      <c r="AC971" s="18">
        <v>4.3097871177039143E-2</v>
      </c>
      <c r="AD971" s="18">
        <v>7.4181066235164017E-2</v>
      </c>
      <c r="AF971" s="18">
        <v>0.144732230420233</v>
      </c>
      <c r="AG971" s="18">
        <v>8.286248074307688E-2</v>
      </c>
      <c r="AH971" s="18">
        <v>6.1966034916066913E-2</v>
      </c>
      <c r="AI971" s="18">
        <v>1.649225750117634E-2</v>
      </c>
      <c r="AJ971" s="18">
        <v>7.3337979628971359E-2</v>
      </c>
      <c r="AK971" s="18">
        <v>3.3819834923253231E-2</v>
      </c>
      <c r="AL971" s="18">
        <v>5.9310431875139458E-2</v>
      </c>
      <c r="AM971" s="18">
        <v>2.1941508498371041E-2</v>
      </c>
      <c r="AN971" s="18">
        <v>4.1216126927062093E-2</v>
      </c>
      <c r="AO971" s="18">
        <v>4.7779389361990048E-2</v>
      </c>
      <c r="AP971" s="18">
        <v>3.5558419934329448E-2</v>
      </c>
      <c r="AQ971" s="18">
        <v>3.3223916615799848E-2</v>
      </c>
      <c r="AR971" s="18">
        <v>1.523024743203062E-2</v>
      </c>
      <c r="AS971" s="18">
        <v>0</v>
      </c>
      <c r="AT971" s="18">
        <v>0</v>
      </c>
      <c r="AU971" s="18">
        <v>4.1426718699906162E-2</v>
      </c>
      <c r="AV971" s="18">
        <v>0.1362884729944791</v>
      </c>
      <c r="AX971" s="18">
        <v>4.9000406783249288E-2</v>
      </c>
      <c r="AY971" s="18">
        <v>3.3323884522615817E-2</v>
      </c>
      <c r="BA971" s="18">
        <v>3.7631045325032413E-2</v>
      </c>
      <c r="BB971" s="18">
        <v>6.1912036189147729E-2</v>
      </c>
      <c r="BD971" s="18">
        <v>5.2617821501700239E-2</v>
      </c>
      <c r="BE971" s="18">
        <v>4.8193672875198219E-2</v>
      </c>
      <c r="BF971" s="18">
        <v>3.0808863451880369E-2</v>
      </c>
      <c r="BG971" s="18">
        <v>3.2597678134784563E-2</v>
      </c>
      <c r="BH971" s="18">
        <v>4.6113139382144328E-2</v>
      </c>
      <c r="BI971" s="18">
        <v>3.5517814319343227E-2</v>
      </c>
      <c r="BJ971" s="18">
        <v>0.13610086343576541</v>
      </c>
      <c r="BL971" s="18">
        <v>3.9437877950310792E-2</v>
      </c>
      <c r="BM971" s="18">
        <v>2.4201034415322301E-2</v>
      </c>
      <c r="BN971" s="18">
        <v>8.7511887743335764E-2</v>
      </c>
      <c r="BO971" s="18">
        <v>3.6386605323898549E-2</v>
      </c>
      <c r="BP971" s="18">
        <v>4.7806921290728673E-2</v>
      </c>
      <c r="BQ971" s="18">
        <v>0</v>
      </c>
      <c r="BR971" s="18">
        <v>0.1191140785044298</v>
      </c>
      <c r="BS971" s="18">
        <v>7.1215685635791545E-2</v>
      </c>
      <c r="BU971" s="18">
        <v>2.9513945271627089E-2</v>
      </c>
      <c r="BV971" s="18">
        <v>1.7472745930949871E-2</v>
      </c>
      <c r="BW971" s="18">
        <v>8.7468256999566549E-2</v>
      </c>
      <c r="BX971" s="18">
        <v>4.0863167832792653E-2</v>
      </c>
      <c r="BY971" s="18">
        <v>3.4316313725051603E-2</v>
      </c>
      <c r="BZ971" s="18">
        <v>0</v>
      </c>
      <c r="CA971" s="18">
        <v>0.11556153503617971</v>
      </c>
      <c r="CB971" s="18">
        <v>0.1274684144933162</v>
      </c>
      <c r="CC971" s="18">
        <v>5.0285660239124667E-2</v>
      </c>
    </row>
    <row r="973" spans="2:81" ht="87" x14ac:dyDescent="0.35">
      <c r="B973" s="14" t="s">
        <v>258</v>
      </c>
    </row>
    <row r="974" spans="2:81" x14ac:dyDescent="0.35">
      <c r="B974" s="15" t="s">
        <v>17</v>
      </c>
    </row>
    <row r="975" spans="2:81" x14ac:dyDescent="0.35">
      <c r="B975" s="11" t="s">
        <v>95</v>
      </c>
      <c r="C975" s="16">
        <v>1906</v>
      </c>
      <c r="D975" s="16">
        <v>245</v>
      </c>
      <c r="E975" s="16">
        <v>322</v>
      </c>
      <c r="F975" s="16">
        <v>330</v>
      </c>
      <c r="G975" s="16">
        <v>336</v>
      </c>
      <c r="H975" s="16">
        <v>276</v>
      </c>
      <c r="I975" s="16">
        <v>397</v>
      </c>
      <c r="K975" s="16">
        <v>942</v>
      </c>
      <c r="L975" s="16">
        <v>959</v>
      </c>
      <c r="N975" s="16">
        <v>158</v>
      </c>
      <c r="O975" s="16">
        <v>63</v>
      </c>
      <c r="P975" s="16">
        <v>96</v>
      </c>
      <c r="Q975" s="16">
        <v>78</v>
      </c>
      <c r="R975" s="16">
        <v>211</v>
      </c>
      <c r="S975" s="16">
        <v>156</v>
      </c>
      <c r="T975" s="16">
        <v>138</v>
      </c>
      <c r="U975" s="16">
        <v>178</v>
      </c>
      <c r="V975" s="16">
        <v>270</v>
      </c>
      <c r="W975" s="16">
        <v>232</v>
      </c>
      <c r="X975" s="16">
        <v>160</v>
      </c>
      <c r="Y975" s="16">
        <v>166</v>
      </c>
      <c r="AA975" s="16">
        <v>527</v>
      </c>
      <c r="AB975" s="16">
        <v>481</v>
      </c>
      <c r="AC975" s="16">
        <v>429</v>
      </c>
      <c r="AD975" s="16">
        <v>463</v>
      </c>
      <c r="AF975" s="16">
        <v>27</v>
      </c>
      <c r="AG975" s="16">
        <v>98</v>
      </c>
      <c r="AH975" s="16">
        <v>113</v>
      </c>
      <c r="AI975" s="16">
        <v>112</v>
      </c>
      <c r="AJ975" s="16">
        <v>174</v>
      </c>
      <c r="AK975" s="16">
        <v>207</v>
      </c>
      <c r="AL975" s="16">
        <v>170</v>
      </c>
      <c r="AM975" s="16">
        <v>133</v>
      </c>
      <c r="AN975" s="16">
        <v>100</v>
      </c>
      <c r="AO975" s="16">
        <v>131</v>
      </c>
      <c r="AP975" s="16">
        <v>193</v>
      </c>
      <c r="AQ975" s="16">
        <v>93</v>
      </c>
      <c r="AR975" s="16">
        <v>79</v>
      </c>
      <c r="AS975" s="16">
        <v>47</v>
      </c>
      <c r="AT975" s="16">
        <v>48</v>
      </c>
      <c r="AU975" s="16">
        <v>122</v>
      </c>
      <c r="AV975" s="16">
        <v>59</v>
      </c>
      <c r="AX975" s="16">
        <v>1557</v>
      </c>
      <c r="AY975" s="16">
        <v>338</v>
      </c>
      <c r="BA975" s="16">
        <v>1221</v>
      </c>
      <c r="BB975" s="16">
        <v>685</v>
      </c>
      <c r="BD975" s="16">
        <v>474</v>
      </c>
      <c r="BE975" s="16">
        <v>416</v>
      </c>
      <c r="BF975" s="16">
        <v>224</v>
      </c>
      <c r="BG975" s="16">
        <v>439</v>
      </c>
      <c r="BH975" s="16">
        <v>242</v>
      </c>
      <c r="BI975" s="16">
        <v>51</v>
      </c>
      <c r="BJ975" s="16">
        <v>60</v>
      </c>
      <c r="BL975" s="16">
        <v>334</v>
      </c>
      <c r="BM975" s="16">
        <v>619</v>
      </c>
      <c r="BN975" s="16">
        <v>136</v>
      </c>
      <c r="BO975" s="16">
        <v>105</v>
      </c>
      <c r="BP975" s="16">
        <v>257</v>
      </c>
      <c r="BQ975" s="16">
        <v>42</v>
      </c>
      <c r="BR975" s="16">
        <v>49</v>
      </c>
      <c r="BS975" s="16">
        <v>364</v>
      </c>
      <c r="BU975" s="16">
        <v>279</v>
      </c>
      <c r="BV975" s="16">
        <v>479</v>
      </c>
      <c r="BW975" s="16">
        <v>122</v>
      </c>
      <c r="BX975" s="16">
        <v>151</v>
      </c>
      <c r="BY975" s="16">
        <v>421</v>
      </c>
      <c r="BZ975" s="16">
        <v>64</v>
      </c>
      <c r="CA975" s="16">
        <v>123</v>
      </c>
      <c r="CB975" s="16">
        <v>156</v>
      </c>
      <c r="CC975" s="16">
        <v>111</v>
      </c>
    </row>
    <row r="976" spans="2:81" x14ac:dyDescent="0.35">
      <c r="B976" s="12" t="s">
        <v>96</v>
      </c>
      <c r="C976" s="16">
        <v>1910</v>
      </c>
      <c r="D976" s="16">
        <v>202</v>
      </c>
      <c r="E976" s="16">
        <v>325</v>
      </c>
      <c r="F976" s="16">
        <v>324</v>
      </c>
      <c r="G976" s="16">
        <v>294</v>
      </c>
      <c r="H976" s="16">
        <v>309</v>
      </c>
      <c r="I976" s="16">
        <v>457</v>
      </c>
      <c r="K976" s="16">
        <v>921</v>
      </c>
      <c r="L976" s="16">
        <v>983</v>
      </c>
      <c r="N976" s="16">
        <v>157</v>
      </c>
      <c r="O976" s="16">
        <v>52</v>
      </c>
      <c r="P976" s="16">
        <v>89</v>
      </c>
      <c r="Q976" s="16">
        <v>77</v>
      </c>
      <c r="R976" s="16">
        <v>212</v>
      </c>
      <c r="S976" s="16">
        <v>155</v>
      </c>
      <c r="T976" s="16">
        <v>140</v>
      </c>
      <c r="U976" s="16">
        <v>167</v>
      </c>
      <c r="V976" s="16">
        <v>248</v>
      </c>
      <c r="W976" s="16">
        <v>264</v>
      </c>
      <c r="X976" s="16">
        <v>165</v>
      </c>
      <c r="Y976" s="16">
        <v>180</v>
      </c>
      <c r="AA976" s="16">
        <v>514</v>
      </c>
      <c r="AB976" s="16">
        <v>496</v>
      </c>
      <c r="AC976" s="16">
        <v>419</v>
      </c>
      <c r="AD976" s="16">
        <v>477</v>
      </c>
      <c r="AF976" s="16">
        <v>25</v>
      </c>
      <c r="AG976" s="16">
        <v>96</v>
      </c>
      <c r="AH976" s="16">
        <v>115</v>
      </c>
      <c r="AI976" s="16">
        <v>117</v>
      </c>
      <c r="AJ976" s="16">
        <v>175</v>
      </c>
      <c r="AK976" s="16">
        <v>213</v>
      </c>
      <c r="AL976" s="16">
        <v>169</v>
      </c>
      <c r="AM976" s="16">
        <v>134</v>
      </c>
      <c r="AN976" s="16">
        <v>99</v>
      </c>
      <c r="AO976" s="16">
        <v>131</v>
      </c>
      <c r="AP976" s="16">
        <v>193</v>
      </c>
      <c r="AQ976" s="16">
        <v>94</v>
      </c>
      <c r="AR976" s="16">
        <v>79</v>
      </c>
      <c r="AS976" s="16">
        <v>46</v>
      </c>
      <c r="AT976" s="16">
        <v>46</v>
      </c>
      <c r="AU976" s="16">
        <v>118</v>
      </c>
      <c r="AV976" s="16">
        <v>59</v>
      </c>
      <c r="AX976" s="16">
        <v>1583</v>
      </c>
      <c r="AY976" s="16">
        <v>316</v>
      </c>
      <c r="BA976" s="16">
        <v>1241</v>
      </c>
      <c r="BB976" s="16">
        <v>669</v>
      </c>
      <c r="BD976" s="16">
        <v>490</v>
      </c>
      <c r="BE976" s="16">
        <v>410</v>
      </c>
      <c r="BF976" s="16">
        <v>226</v>
      </c>
      <c r="BG976" s="16">
        <v>430</v>
      </c>
      <c r="BH976" s="16">
        <v>237</v>
      </c>
      <c r="BI976" s="16">
        <v>51</v>
      </c>
      <c r="BJ976" s="16">
        <v>65</v>
      </c>
      <c r="BL976" s="16">
        <v>349</v>
      </c>
      <c r="BM976" s="16">
        <v>614</v>
      </c>
      <c r="BN976" s="16">
        <v>143</v>
      </c>
      <c r="BO976" s="16">
        <v>101</v>
      </c>
      <c r="BP976" s="16">
        <v>257</v>
      </c>
      <c r="BQ976" s="16">
        <v>42</v>
      </c>
      <c r="BR976" s="16">
        <v>47</v>
      </c>
      <c r="BS976" s="16">
        <v>356</v>
      </c>
      <c r="BU976" s="16">
        <v>288</v>
      </c>
      <c r="BV976" s="16">
        <v>472</v>
      </c>
      <c r="BW976" s="16">
        <v>126</v>
      </c>
      <c r="BX976" s="16">
        <v>142</v>
      </c>
      <c r="BY976" s="16">
        <v>432</v>
      </c>
      <c r="BZ976" s="16">
        <v>64</v>
      </c>
      <c r="CA976" s="16">
        <v>123</v>
      </c>
      <c r="CB976" s="16">
        <v>159</v>
      </c>
      <c r="CC976" s="16">
        <v>106</v>
      </c>
    </row>
    <row r="977" spans="2:81" x14ac:dyDescent="0.35">
      <c r="B977" s="17" t="s">
        <v>254</v>
      </c>
      <c r="C977" s="18">
        <v>0.17130199665191281</v>
      </c>
      <c r="D977" s="18">
        <v>0.1884991964918728</v>
      </c>
      <c r="E977" s="18">
        <v>0.30498501553098811</v>
      </c>
      <c r="F977" s="18">
        <v>0.23078205550780831</v>
      </c>
      <c r="G977" s="18">
        <v>0.14295858620486579</v>
      </c>
      <c r="H977" s="18">
        <v>0.1057883702683059</v>
      </c>
      <c r="I977" s="18">
        <v>8.9008160548532972E-2</v>
      </c>
      <c r="K977" s="18">
        <v>0.18007887425647021</v>
      </c>
      <c r="L977" s="18">
        <v>0.16392455807980871</v>
      </c>
      <c r="N977" s="18">
        <v>0.1299684010765968</v>
      </c>
      <c r="O977" s="18">
        <v>9.2614718952432784E-2</v>
      </c>
      <c r="P977" s="18">
        <v>0.1802199051613422</v>
      </c>
      <c r="Q977" s="18">
        <v>0.1761100597148462</v>
      </c>
      <c r="R977" s="18">
        <v>0.2001628761098872</v>
      </c>
      <c r="S977" s="18">
        <v>0.16725477756804391</v>
      </c>
      <c r="T977" s="18">
        <v>0.19857673507301751</v>
      </c>
      <c r="U977" s="18">
        <v>0.1788856852179091</v>
      </c>
      <c r="V977" s="18">
        <v>0.24520787663769739</v>
      </c>
      <c r="W977" s="18">
        <v>0.1116995467444456</v>
      </c>
      <c r="X977" s="18">
        <v>0.1504642190619048</v>
      </c>
      <c r="Y977" s="18">
        <v>0.16955588711063699</v>
      </c>
      <c r="AA977" s="18">
        <v>0.20862030614503699</v>
      </c>
      <c r="AB977" s="18">
        <v>0.16785092758310971</v>
      </c>
      <c r="AC977" s="18">
        <v>0.16075229420284859</v>
      </c>
      <c r="AD977" s="18">
        <v>0.14524023163781261</v>
      </c>
      <c r="AF977" s="18">
        <v>0.15143346911586661</v>
      </c>
      <c r="AG977" s="18">
        <v>0.24034153712411541</v>
      </c>
      <c r="AH977" s="18">
        <v>0.16890552708625001</v>
      </c>
      <c r="AI977" s="18">
        <v>0.12649860908670929</v>
      </c>
      <c r="AJ977" s="18">
        <v>0.1586348902778783</v>
      </c>
      <c r="AK977" s="18">
        <v>0.14035865836519851</v>
      </c>
      <c r="AL977" s="18">
        <v>0.15160412142466659</v>
      </c>
      <c r="AM977" s="18">
        <v>0.20723884806067699</v>
      </c>
      <c r="AN977" s="18">
        <v>0.14012501461690369</v>
      </c>
      <c r="AO977" s="18">
        <v>0.17648220214226271</v>
      </c>
      <c r="AP977" s="18">
        <v>0.13662450710193649</v>
      </c>
      <c r="AQ977" s="18">
        <v>0.13082864716138981</v>
      </c>
      <c r="AR977" s="18">
        <v>0.21624384284009729</v>
      </c>
      <c r="AS977" s="18">
        <v>0.19467222336179951</v>
      </c>
      <c r="AT977" s="18">
        <v>0.20124789867487139</v>
      </c>
      <c r="AU977" s="18">
        <v>0.33836826092935629</v>
      </c>
      <c r="AV977" s="18">
        <v>6.8570342896911954E-2</v>
      </c>
      <c r="AX977" s="18">
        <v>0.15219176304165341</v>
      </c>
      <c r="AY977" s="18">
        <v>0.26646664471818082</v>
      </c>
      <c r="BA977" s="18">
        <v>0.1876468437527461</v>
      </c>
      <c r="BB977" s="18">
        <v>0.14097679387947501</v>
      </c>
      <c r="BD977" s="18">
        <v>0.1358475390266341</v>
      </c>
      <c r="BE977" s="18">
        <v>0.15965505379215031</v>
      </c>
      <c r="BF977" s="18">
        <v>0.1190767221782246</v>
      </c>
      <c r="BG977" s="18">
        <v>0.16371216673872979</v>
      </c>
      <c r="BH977" s="18">
        <v>0.28666059473117028</v>
      </c>
      <c r="BI977" s="18">
        <v>0.40475387997712492</v>
      </c>
      <c r="BJ977" s="18">
        <v>0.13902498573538541</v>
      </c>
      <c r="BL977" s="18">
        <v>0.16609095637455321</v>
      </c>
      <c r="BM977" s="18">
        <v>0.2169183180346409</v>
      </c>
      <c r="BN977" s="18">
        <v>0.13550728986211061</v>
      </c>
      <c r="BO977" s="18">
        <v>0.22111240111535629</v>
      </c>
      <c r="BP977" s="18">
        <v>0.1975051231377665</v>
      </c>
      <c r="BQ977" s="18">
        <v>6.256001961510621E-2</v>
      </c>
      <c r="BR977" s="18">
        <v>0.16657087329300749</v>
      </c>
      <c r="BS977" s="18">
        <v>9.230662381978684E-2</v>
      </c>
      <c r="BU977" s="18">
        <v>0.17409827135243591</v>
      </c>
      <c r="BV977" s="18">
        <v>0.2353057462137329</v>
      </c>
      <c r="BW977" s="18">
        <v>0.14463845615917209</v>
      </c>
      <c r="BX977" s="18">
        <v>0.1621861548348888</v>
      </c>
      <c r="BY977" s="18">
        <v>0.1878051770289384</v>
      </c>
      <c r="BZ977" s="18">
        <v>7.3016911703116277E-2</v>
      </c>
      <c r="CA977" s="18">
        <v>6.5358809466615167E-2</v>
      </c>
      <c r="CB977" s="18">
        <v>8.0320751348719521E-2</v>
      </c>
      <c r="CC977" s="18">
        <v>0.1736082044614938</v>
      </c>
    </row>
    <row r="978" spans="2:81" x14ac:dyDescent="0.35">
      <c r="B978" s="17" t="s">
        <v>255</v>
      </c>
      <c r="C978" s="18">
        <v>0.40787198089292848</v>
      </c>
      <c r="D978" s="18">
        <v>0.38314686338945653</v>
      </c>
      <c r="E978" s="18">
        <v>0.45919031960086609</v>
      </c>
      <c r="F978" s="18">
        <v>0.41321918703233301</v>
      </c>
      <c r="G978" s="18">
        <v>0.4059121376676042</v>
      </c>
      <c r="H978" s="18">
        <v>0.42844408950283203</v>
      </c>
      <c r="I978" s="18">
        <v>0.36587226993050143</v>
      </c>
      <c r="K978" s="18">
        <v>0.41879454566805002</v>
      </c>
      <c r="L978" s="18">
        <v>0.39574047633559523</v>
      </c>
      <c r="N978" s="18">
        <v>0.47516557816249749</v>
      </c>
      <c r="O978" s="18">
        <v>0.26163647586178068</v>
      </c>
      <c r="P978" s="18">
        <v>0.43583459343830522</v>
      </c>
      <c r="Q978" s="18">
        <v>0.37858254145306419</v>
      </c>
      <c r="R978" s="18">
        <v>0.40436058005700992</v>
      </c>
      <c r="S978" s="18">
        <v>0.40404347357274251</v>
      </c>
      <c r="T978" s="18">
        <v>0.47478284386379321</v>
      </c>
      <c r="U978" s="18">
        <v>0.36527497691951072</v>
      </c>
      <c r="V978" s="18">
        <v>0.40861488689279463</v>
      </c>
      <c r="W978" s="18">
        <v>0.40459355885077708</v>
      </c>
      <c r="X978" s="18">
        <v>0.44077977524650619</v>
      </c>
      <c r="Y978" s="18">
        <v>0.35865709665305928</v>
      </c>
      <c r="AA978" s="18">
        <v>0.39660187752543119</v>
      </c>
      <c r="AB978" s="18">
        <v>0.40129055490875809</v>
      </c>
      <c r="AC978" s="18">
        <v>0.43077842367294639</v>
      </c>
      <c r="AD978" s="18">
        <v>0.40615350534696337</v>
      </c>
      <c r="AF978" s="18">
        <v>0.4567506777181331</v>
      </c>
      <c r="AG978" s="18">
        <v>0.39602263507475199</v>
      </c>
      <c r="AH978" s="18">
        <v>0.46139058820089879</v>
      </c>
      <c r="AI978" s="18">
        <v>0.30263461784818058</v>
      </c>
      <c r="AJ978" s="18">
        <v>0.35404694993720098</v>
      </c>
      <c r="AK978" s="18">
        <v>0.41494810923132869</v>
      </c>
      <c r="AL978" s="18">
        <v>0.3965744416463346</v>
      </c>
      <c r="AM978" s="18">
        <v>0.3739140322577777</v>
      </c>
      <c r="AN978" s="18">
        <v>0.42309049215417321</v>
      </c>
      <c r="AO978" s="18">
        <v>0.50213189873669628</v>
      </c>
      <c r="AP978" s="18">
        <v>0.40189575930407312</v>
      </c>
      <c r="AQ978" s="18">
        <v>0.45779058271015949</v>
      </c>
      <c r="AR978" s="18">
        <v>0.31199612035712998</v>
      </c>
      <c r="AS978" s="18">
        <v>0.46163770892299588</v>
      </c>
      <c r="AT978" s="18">
        <v>0.42589649163859261</v>
      </c>
      <c r="AU978" s="18">
        <v>0.47419884687156999</v>
      </c>
      <c r="AV978" s="18">
        <v>0.39958506577481701</v>
      </c>
      <c r="AX978" s="18">
        <v>0.40010729173829718</v>
      </c>
      <c r="AY978" s="18">
        <v>0.43657907109928551</v>
      </c>
      <c r="BA978" s="18">
        <v>0.41413734552377518</v>
      </c>
      <c r="BB978" s="18">
        <v>0.39624761685320659</v>
      </c>
      <c r="BD978" s="18">
        <v>0.40373554116645061</v>
      </c>
      <c r="BE978" s="18">
        <v>0.38558611563422368</v>
      </c>
      <c r="BF978" s="18">
        <v>0.4281403455824464</v>
      </c>
      <c r="BG978" s="18">
        <v>0.45159026644461198</v>
      </c>
      <c r="BH978" s="18">
        <v>0.36896116594593958</v>
      </c>
      <c r="BI978" s="18">
        <v>0.37952809085395162</v>
      </c>
      <c r="BJ978" s="18">
        <v>0.38407940845919369</v>
      </c>
      <c r="BL978" s="18">
        <v>0.4074227647518468</v>
      </c>
      <c r="BM978" s="18">
        <v>0.4501777362394927</v>
      </c>
      <c r="BN978" s="18">
        <v>0.4170811135120927</v>
      </c>
      <c r="BO978" s="18">
        <v>0.33006251461336888</v>
      </c>
      <c r="BP978" s="18">
        <v>0.37638631997445759</v>
      </c>
      <c r="BQ978" s="18">
        <v>0.45670506105013731</v>
      </c>
      <c r="BR978" s="18">
        <v>0.32786806776090549</v>
      </c>
      <c r="BS978" s="18">
        <v>0.38141654905961769</v>
      </c>
      <c r="BU978" s="18">
        <v>0.40964788170842042</v>
      </c>
      <c r="BV978" s="18">
        <v>0.44442825804508862</v>
      </c>
      <c r="BW978" s="18">
        <v>0.40116945437647461</v>
      </c>
      <c r="BX978" s="18">
        <v>0.37925472813188732</v>
      </c>
      <c r="BY978" s="18">
        <v>0.42849370327014891</v>
      </c>
      <c r="BZ978" s="18">
        <v>0.44911003338998717</v>
      </c>
      <c r="CA978" s="18">
        <v>0.37890191259232192</v>
      </c>
      <c r="CB978" s="18">
        <v>0.33493774276872268</v>
      </c>
      <c r="CC978" s="18">
        <v>0.32028624084967888</v>
      </c>
    </row>
    <row r="979" spans="2:81" x14ac:dyDescent="0.35">
      <c r="B979" s="17" t="s">
        <v>256</v>
      </c>
      <c r="C979" s="18">
        <v>0.30553279317796439</v>
      </c>
      <c r="D979" s="18">
        <v>0.30492305820905979</v>
      </c>
      <c r="E979" s="18">
        <v>0.1621723274692532</v>
      </c>
      <c r="F979" s="18">
        <v>0.25742457843007921</v>
      </c>
      <c r="G979" s="18">
        <v>0.31842475942520299</v>
      </c>
      <c r="H979" s="18">
        <v>0.35598581319702371</v>
      </c>
      <c r="I979" s="18">
        <v>0.39943588932926372</v>
      </c>
      <c r="K979" s="18">
        <v>0.31085613609844193</v>
      </c>
      <c r="L979" s="18">
        <v>0.30102585439455432</v>
      </c>
      <c r="N979" s="18">
        <v>0.32263801496209699</v>
      </c>
      <c r="O979" s="18">
        <v>0.47140257040245709</v>
      </c>
      <c r="P979" s="18">
        <v>0.28218838597951579</v>
      </c>
      <c r="Q979" s="18">
        <v>0.30339853682258539</v>
      </c>
      <c r="R979" s="18">
        <v>0.29453868740942668</v>
      </c>
      <c r="S979" s="18">
        <v>0.33167036274945533</v>
      </c>
      <c r="T979" s="18">
        <v>0.18546560484349031</v>
      </c>
      <c r="U979" s="18">
        <v>0.32237043974500862</v>
      </c>
      <c r="V979" s="18">
        <v>0.26956322271629962</v>
      </c>
      <c r="W979" s="18">
        <v>0.33210249553624771</v>
      </c>
      <c r="X979" s="18">
        <v>0.28866990344422561</v>
      </c>
      <c r="Y979" s="18">
        <v>0.34940217619351532</v>
      </c>
      <c r="AA979" s="18">
        <v>0.29675618676703203</v>
      </c>
      <c r="AB979" s="18">
        <v>0.30715568188102599</v>
      </c>
      <c r="AC979" s="18">
        <v>0.30685552859298842</v>
      </c>
      <c r="AD979" s="18">
        <v>0.31159445946299441</v>
      </c>
      <c r="AF979" s="18">
        <v>0.27698536894683129</v>
      </c>
      <c r="AG979" s="18">
        <v>0.2116844921514795</v>
      </c>
      <c r="AH979" s="18">
        <v>0.26706568605150299</v>
      </c>
      <c r="AI979" s="18">
        <v>0.41573881067815699</v>
      </c>
      <c r="AJ979" s="18">
        <v>0.34964973619523909</v>
      </c>
      <c r="AK979" s="18">
        <v>0.3510671455372309</v>
      </c>
      <c r="AL979" s="18">
        <v>0.33387906247879628</v>
      </c>
      <c r="AM979" s="18">
        <v>0.36585169683658381</v>
      </c>
      <c r="AN979" s="18">
        <v>0.34127749249888228</v>
      </c>
      <c r="AO979" s="18">
        <v>0.20343080606620551</v>
      </c>
      <c r="AP979" s="18">
        <v>0.33625674289945451</v>
      </c>
      <c r="AQ979" s="18">
        <v>0.30626533194182942</v>
      </c>
      <c r="AR979" s="18">
        <v>0.3872463364608007</v>
      </c>
      <c r="AS979" s="18">
        <v>0.2214949804118044</v>
      </c>
      <c r="AT979" s="18">
        <v>0.31113538982803463</v>
      </c>
      <c r="AU979" s="18">
        <v>0.113035441559534</v>
      </c>
      <c r="AV979" s="18">
        <v>0.21305933749120071</v>
      </c>
      <c r="AX979" s="18">
        <v>0.32441921009073688</v>
      </c>
      <c r="AY979" s="18">
        <v>0.22114947802731319</v>
      </c>
      <c r="BA979" s="18">
        <v>0.29046075042926223</v>
      </c>
      <c r="BB979" s="18">
        <v>0.3334965146939613</v>
      </c>
      <c r="BD979" s="18">
        <v>0.33849337947810387</v>
      </c>
      <c r="BE979" s="18">
        <v>0.32183295922510552</v>
      </c>
      <c r="BF979" s="18">
        <v>0.3264028129206677</v>
      </c>
      <c r="BG979" s="18">
        <v>0.2861943548510486</v>
      </c>
      <c r="BH979" s="18">
        <v>0.26119783098920368</v>
      </c>
      <c r="BI979" s="18">
        <v>0.17068904014912459</v>
      </c>
      <c r="BJ979" s="18">
        <v>0.27727074448625599</v>
      </c>
      <c r="BL979" s="18">
        <v>0.33422323525570868</v>
      </c>
      <c r="BM979" s="18">
        <v>0.26275490644148158</v>
      </c>
      <c r="BN979" s="18">
        <v>0.34242797791565288</v>
      </c>
      <c r="BO979" s="18">
        <v>0.2987015721523591</v>
      </c>
      <c r="BP979" s="18">
        <v>0.30656077539381099</v>
      </c>
      <c r="BQ979" s="18">
        <v>0.35687064641794508</v>
      </c>
      <c r="BR979" s="18">
        <v>0.24169063338342769</v>
      </c>
      <c r="BS979" s="18">
        <v>0.34007149499751471</v>
      </c>
      <c r="BU979" s="18">
        <v>0.3400047469622981</v>
      </c>
      <c r="BV979" s="18">
        <v>0.25079407179617241</v>
      </c>
      <c r="BW979" s="18">
        <v>0.31974984952627339</v>
      </c>
      <c r="BX979" s="18">
        <v>0.31558872975020341</v>
      </c>
      <c r="BY979" s="18">
        <v>0.27553631417862762</v>
      </c>
      <c r="BZ979" s="18">
        <v>0.28598551469174027</v>
      </c>
      <c r="CA979" s="18">
        <v>0.33874796547155672</v>
      </c>
      <c r="CB979" s="18">
        <v>0.37781687516720369</v>
      </c>
      <c r="CC979" s="18">
        <v>0.41285713738037699</v>
      </c>
    </row>
    <row r="980" spans="2:81" x14ac:dyDescent="0.35">
      <c r="B980" s="17" t="s">
        <v>257</v>
      </c>
      <c r="C980" s="18">
        <v>5.4802485604943628E-2</v>
      </c>
      <c r="D980" s="18">
        <v>7.5432151318381768E-2</v>
      </c>
      <c r="E980" s="18">
        <v>4.5157160205866707E-2</v>
      </c>
      <c r="F980" s="18">
        <v>4.0810597058552812E-2</v>
      </c>
      <c r="G980" s="18">
        <v>5.0252463905350007E-2</v>
      </c>
      <c r="H980" s="18">
        <v>4.4330261493844308E-2</v>
      </c>
      <c r="I980" s="18">
        <v>7.2472513945914641E-2</v>
      </c>
      <c r="K980" s="18">
        <v>4.7168315560695138E-2</v>
      </c>
      <c r="L980" s="18">
        <v>6.2226446117189242E-2</v>
      </c>
      <c r="N980" s="18">
        <v>3.3181237561041063E-2</v>
      </c>
      <c r="O980" s="18">
        <v>8.2315078038885589E-2</v>
      </c>
      <c r="P980" s="18">
        <v>5.1277752944553182E-2</v>
      </c>
      <c r="Q980" s="18">
        <v>5.3504244291209598E-2</v>
      </c>
      <c r="R980" s="18">
        <v>3.1121463428578109E-2</v>
      </c>
      <c r="S980" s="18">
        <v>3.0766326541191599E-2</v>
      </c>
      <c r="T980" s="18">
        <v>6.1280752001866737E-2</v>
      </c>
      <c r="U980" s="18">
        <v>6.9092365566738964E-2</v>
      </c>
      <c r="V980" s="18">
        <v>5.5941608062961563E-2</v>
      </c>
      <c r="W980" s="18">
        <v>7.4912773180010092E-2</v>
      </c>
      <c r="X980" s="18">
        <v>4.1569471828412502E-2</v>
      </c>
      <c r="Y980" s="18">
        <v>7.9369060751516327E-2</v>
      </c>
      <c r="AA980" s="18">
        <v>5.6439114358015761E-2</v>
      </c>
      <c r="AB980" s="18">
        <v>5.7476661379498167E-2</v>
      </c>
      <c r="AC980" s="18">
        <v>4.9053346297571541E-2</v>
      </c>
      <c r="AD980" s="18">
        <v>5.4686405491686137E-2</v>
      </c>
      <c r="AF980" s="18">
        <v>3.6660408589427568E-2</v>
      </c>
      <c r="AG980" s="18">
        <v>6.2303056475623897E-2</v>
      </c>
      <c r="AH980" s="18">
        <v>4.9425640986786631E-2</v>
      </c>
      <c r="AI980" s="18">
        <v>8.4260364627136486E-2</v>
      </c>
      <c r="AJ980" s="18">
        <v>5.6465920452044571E-2</v>
      </c>
      <c r="AK980" s="18">
        <v>4.5277363304467799E-2</v>
      </c>
      <c r="AL980" s="18">
        <v>4.6548331790652028E-2</v>
      </c>
      <c r="AM980" s="18">
        <v>2.3869512267660001E-2</v>
      </c>
      <c r="AN980" s="18">
        <v>3.3330987010235312E-2</v>
      </c>
      <c r="AO980" s="18">
        <v>5.5616038204691097E-2</v>
      </c>
      <c r="AP980" s="18">
        <v>5.6328984233785073E-2</v>
      </c>
      <c r="AQ980" s="18">
        <v>8.2876536923246175E-2</v>
      </c>
      <c r="AR980" s="18">
        <v>5.3421265146738929E-2</v>
      </c>
      <c r="AS980" s="18">
        <v>8.6453280526128648E-2</v>
      </c>
      <c r="AT980" s="18">
        <v>6.1720219858501207E-2</v>
      </c>
      <c r="AU980" s="18">
        <v>4.5045515549352273E-2</v>
      </c>
      <c r="AV980" s="18">
        <v>0.10205877964161041</v>
      </c>
      <c r="AX980" s="18">
        <v>5.9214816295947229E-2</v>
      </c>
      <c r="AY980" s="18">
        <v>3.4541683153880093E-2</v>
      </c>
      <c r="BA980" s="18">
        <v>5.2800626559640393E-2</v>
      </c>
      <c r="BB980" s="18">
        <v>5.8516609150802042E-2</v>
      </c>
      <c r="BD980" s="18">
        <v>4.8007241601704387E-2</v>
      </c>
      <c r="BE980" s="18">
        <v>5.4152531759682057E-2</v>
      </c>
      <c r="BF980" s="18">
        <v>8.5652959316114052E-2</v>
      </c>
      <c r="BG980" s="18">
        <v>6.4512017388225054E-2</v>
      </c>
      <c r="BH980" s="18">
        <v>3.6818833151773082E-2</v>
      </c>
      <c r="BI980" s="18">
        <v>0</v>
      </c>
      <c r="BJ980" s="18">
        <v>4.7335763375114193E-2</v>
      </c>
      <c r="BL980" s="18">
        <v>4.5580754748576549E-2</v>
      </c>
      <c r="BM980" s="18">
        <v>3.9222690627828828E-2</v>
      </c>
      <c r="BN980" s="18">
        <v>4.9854473512255047E-2</v>
      </c>
      <c r="BO980" s="18">
        <v>0.1025427135489574</v>
      </c>
      <c r="BP980" s="18">
        <v>6.7368986025515526E-2</v>
      </c>
      <c r="BQ980" s="18">
        <v>7.5456451432383026E-2</v>
      </c>
      <c r="BR980" s="18">
        <v>6.6036704724102877E-2</v>
      </c>
      <c r="BS980" s="18">
        <v>6.6140135144237611E-2</v>
      </c>
      <c r="BU980" s="18">
        <v>4.7403489291450648E-2</v>
      </c>
      <c r="BV980" s="18">
        <v>3.8338492429764892E-2</v>
      </c>
      <c r="BW980" s="18">
        <v>5.6068513912822193E-2</v>
      </c>
      <c r="BX980" s="18">
        <v>9.3446747797597873E-2</v>
      </c>
      <c r="BY980" s="18">
        <v>5.4656287809559487E-2</v>
      </c>
      <c r="BZ980" s="18">
        <v>0.1115935720980907</v>
      </c>
      <c r="CA980" s="18">
        <v>7.6722883874312697E-2</v>
      </c>
      <c r="CB980" s="18">
        <v>6.0499922848771578E-2</v>
      </c>
      <c r="CC980" s="18">
        <v>2.730649635301589E-2</v>
      </c>
    </row>
    <row r="981" spans="2:81" x14ac:dyDescent="0.35">
      <c r="B981" s="17" t="s">
        <v>151</v>
      </c>
      <c r="C981" s="18">
        <v>6.049074367225047E-2</v>
      </c>
      <c r="D981" s="18">
        <v>4.799873059122893E-2</v>
      </c>
      <c r="E981" s="18">
        <v>2.8495177193025911E-2</v>
      </c>
      <c r="F981" s="18">
        <v>5.7763581971226823E-2</v>
      </c>
      <c r="G981" s="18">
        <v>8.2452052796976996E-2</v>
      </c>
      <c r="H981" s="18">
        <v>6.5451465537993997E-2</v>
      </c>
      <c r="I981" s="18">
        <v>7.3211166245787301E-2</v>
      </c>
      <c r="K981" s="18">
        <v>4.310212841634263E-2</v>
      </c>
      <c r="L981" s="18">
        <v>7.7082665072852607E-2</v>
      </c>
      <c r="N981" s="18">
        <v>3.9046768237767732E-2</v>
      </c>
      <c r="O981" s="18">
        <v>9.2031156744443732E-2</v>
      </c>
      <c r="P981" s="18">
        <v>5.0479362476283617E-2</v>
      </c>
      <c r="Q981" s="18">
        <v>8.8404617718294873E-2</v>
      </c>
      <c r="R981" s="18">
        <v>6.9816392995098106E-2</v>
      </c>
      <c r="S981" s="18">
        <v>6.6265059568566584E-2</v>
      </c>
      <c r="T981" s="18">
        <v>7.9894064217832253E-2</v>
      </c>
      <c r="U981" s="18">
        <v>6.4376532550832505E-2</v>
      </c>
      <c r="V981" s="18">
        <v>2.0672405690247031E-2</v>
      </c>
      <c r="W981" s="18">
        <v>7.6691625688519408E-2</v>
      </c>
      <c r="X981" s="18">
        <v>7.8516630418951114E-2</v>
      </c>
      <c r="Y981" s="18">
        <v>4.3015779291272087E-2</v>
      </c>
      <c r="AA981" s="18">
        <v>4.158251520448393E-2</v>
      </c>
      <c r="AB981" s="18">
        <v>6.6226174247608099E-2</v>
      </c>
      <c r="AC981" s="18">
        <v>5.2560407233645093E-2</v>
      </c>
      <c r="AD981" s="18">
        <v>8.2325398060543509E-2</v>
      </c>
      <c r="AF981" s="18">
        <v>7.8170075629741431E-2</v>
      </c>
      <c r="AG981" s="18">
        <v>8.9648279174029288E-2</v>
      </c>
      <c r="AH981" s="18">
        <v>5.3212557674561567E-2</v>
      </c>
      <c r="AI981" s="18">
        <v>7.0867597759816631E-2</v>
      </c>
      <c r="AJ981" s="18">
        <v>8.1202503137636911E-2</v>
      </c>
      <c r="AK981" s="18">
        <v>4.8348723561774172E-2</v>
      </c>
      <c r="AL981" s="18">
        <v>7.1394042659550586E-2</v>
      </c>
      <c r="AM981" s="18">
        <v>2.9125910577301659E-2</v>
      </c>
      <c r="AN981" s="18">
        <v>6.2176013719805467E-2</v>
      </c>
      <c r="AO981" s="18">
        <v>6.2339054850144349E-2</v>
      </c>
      <c r="AP981" s="18">
        <v>6.889400646075082E-2</v>
      </c>
      <c r="AQ981" s="18">
        <v>2.223890126337506E-2</v>
      </c>
      <c r="AR981" s="18">
        <v>3.109243519523288E-2</v>
      </c>
      <c r="AS981" s="18">
        <v>3.5741806777271547E-2</v>
      </c>
      <c r="AT981" s="18">
        <v>0</v>
      </c>
      <c r="AU981" s="18">
        <v>2.9351935090187679E-2</v>
      </c>
      <c r="AV981" s="18">
        <v>0.21672647419546021</v>
      </c>
      <c r="AX981" s="18">
        <v>6.4066918833365349E-2</v>
      </c>
      <c r="AY981" s="18">
        <v>4.1263123001340697E-2</v>
      </c>
      <c r="BA981" s="18">
        <v>5.4954433734576258E-2</v>
      </c>
      <c r="BB981" s="18">
        <v>7.0762465422555168E-2</v>
      </c>
      <c r="BD981" s="18">
        <v>7.3916298727106991E-2</v>
      </c>
      <c r="BE981" s="18">
        <v>7.8773339588838462E-2</v>
      </c>
      <c r="BF981" s="18">
        <v>4.0727160002547273E-2</v>
      </c>
      <c r="BG981" s="18">
        <v>3.3991194577384469E-2</v>
      </c>
      <c r="BH981" s="18">
        <v>4.6361575181913278E-2</v>
      </c>
      <c r="BI981" s="18">
        <v>4.5028989019798869E-2</v>
      </c>
      <c r="BJ981" s="18">
        <v>0.15228909794405071</v>
      </c>
      <c r="BL981" s="18">
        <v>4.668228886931463E-2</v>
      </c>
      <c r="BM981" s="18">
        <v>3.0926348656555941E-2</v>
      </c>
      <c r="BN981" s="18">
        <v>5.5129145197888613E-2</v>
      </c>
      <c r="BO981" s="18">
        <v>4.7580798569958269E-2</v>
      </c>
      <c r="BP981" s="18">
        <v>5.2178795468449467E-2</v>
      </c>
      <c r="BQ981" s="18">
        <v>4.8407821484428709E-2</v>
      </c>
      <c r="BR981" s="18">
        <v>0.1978337208385563</v>
      </c>
      <c r="BS981" s="18">
        <v>0.1200651969788431</v>
      </c>
      <c r="BU981" s="18">
        <v>2.884561068539513E-2</v>
      </c>
      <c r="BV981" s="18">
        <v>3.1133431515241079E-2</v>
      </c>
      <c r="BW981" s="18">
        <v>7.8373726025257676E-2</v>
      </c>
      <c r="BX981" s="18">
        <v>4.9523639485422648E-2</v>
      </c>
      <c r="BY981" s="18">
        <v>5.3508517712725592E-2</v>
      </c>
      <c r="BZ981" s="18">
        <v>8.0293968117065587E-2</v>
      </c>
      <c r="CA981" s="18">
        <v>0.14026842859519351</v>
      </c>
      <c r="CB981" s="18">
        <v>0.14642470786658249</v>
      </c>
      <c r="CC981" s="18">
        <v>6.5941920955434455E-2</v>
      </c>
    </row>
    <row r="983" spans="2:81" ht="101.5" x14ac:dyDescent="0.35">
      <c r="B983" s="14" t="s">
        <v>259</v>
      </c>
    </row>
    <row r="984" spans="2:81" x14ac:dyDescent="0.35">
      <c r="B984" s="15" t="s">
        <v>17</v>
      </c>
    </row>
    <row r="985" spans="2:81" x14ac:dyDescent="0.35">
      <c r="B985" s="11" t="s">
        <v>95</v>
      </c>
      <c r="C985" s="16">
        <v>1906</v>
      </c>
      <c r="D985" s="16">
        <v>245</v>
      </c>
      <c r="E985" s="16">
        <v>322</v>
      </c>
      <c r="F985" s="16">
        <v>330</v>
      </c>
      <c r="G985" s="16">
        <v>336</v>
      </c>
      <c r="H985" s="16">
        <v>276</v>
      </c>
      <c r="I985" s="16">
        <v>397</v>
      </c>
      <c r="K985" s="16">
        <v>942</v>
      </c>
      <c r="L985" s="16">
        <v>959</v>
      </c>
      <c r="N985" s="16">
        <v>158</v>
      </c>
      <c r="O985" s="16">
        <v>63</v>
      </c>
      <c r="P985" s="16">
        <v>96</v>
      </c>
      <c r="Q985" s="16">
        <v>78</v>
      </c>
      <c r="R985" s="16">
        <v>211</v>
      </c>
      <c r="S985" s="16">
        <v>156</v>
      </c>
      <c r="T985" s="16">
        <v>138</v>
      </c>
      <c r="U985" s="16">
        <v>178</v>
      </c>
      <c r="V985" s="16">
        <v>270</v>
      </c>
      <c r="W985" s="16">
        <v>232</v>
      </c>
      <c r="X985" s="16">
        <v>160</v>
      </c>
      <c r="Y985" s="16">
        <v>166</v>
      </c>
      <c r="AA985" s="16">
        <v>527</v>
      </c>
      <c r="AB985" s="16">
        <v>481</v>
      </c>
      <c r="AC985" s="16">
        <v>429</v>
      </c>
      <c r="AD985" s="16">
        <v>463</v>
      </c>
      <c r="AF985" s="16">
        <v>27</v>
      </c>
      <c r="AG985" s="16">
        <v>98</v>
      </c>
      <c r="AH985" s="16">
        <v>113</v>
      </c>
      <c r="AI985" s="16">
        <v>112</v>
      </c>
      <c r="AJ985" s="16">
        <v>174</v>
      </c>
      <c r="AK985" s="16">
        <v>207</v>
      </c>
      <c r="AL985" s="16">
        <v>170</v>
      </c>
      <c r="AM985" s="16">
        <v>133</v>
      </c>
      <c r="AN985" s="16">
        <v>100</v>
      </c>
      <c r="AO985" s="16">
        <v>131</v>
      </c>
      <c r="AP985" s="16">
        <v>193</v>
      </c>
      <c r="AQ985" s="16">
        <v>93</v>
      </c>
      <c r="AR985" s="16">
        <v>79</v>
      </c>
      <c r="AS985" s="16">
        <v>47</v>
      </c>
      <c r="AT985" s="16">
        <v>48</v>
      </c>
      <c r="AU985" s="16">
        <v>122</v>
      </c>
      <c r="AV985" s="16">
        <v>59</v>
      </c>
      <c r="AX985" s="16">
        <v>1557</v>
      </c>
      <c r="AY985" s="16">
        <v>338</v>
      </c>
      <c r="BA985" s="16">
        <v>1221</v>
      </c>
      <c r="BB985" s="16">
        <v>685</v>
      </c>
      <c r="BD985" s="16">
        <v>474</v>
      </c>
      <c r="BE985" s="16">
        <v>416</v>
      </c>
      <c r="BF985" s="16">
        <v>224</v>
      </c>
      <c r="BG985" s="16">
        <v>439</v>
      </c>
      <c r="BH985" s="16">
        <v>242</v>
      </c>
      <c r="BI985" s="16">
        <v>51</v>
      </c>
      <c r="BJ985" s="16">
        <v>60</v>
      </c>
      <c r="BL985" s="16">
        <v>334</v>
      </c>
      <c r="BM985" s="16">
        <v>619</v>
      </c>
      <c r="BN985" s="16">
        <v>136</v>
      </c>
      <c r="BO985" s="16">
        <v>105</v>
      </c>
      <c r="BP985" s="16">
        <v>257</v>
      </c>
      <c r="BQ985" s="16">
        <v>42</v>
      </c>
      <c r="BR985" s="16">
        <v>49</v>
      </c>
      <c r="BS985" s="16">
        <v>364</v>
      </c>
      <c r="BU985" s="16">
        <v>279</v>
      </c>
      <c r="BV985" s="16">
        <v>479</v>
      </c>
      <c r="BW985" s="16">
        <v>122</v>
      </c>
      <c r="BX985" s="16">
        <v>151</v>
      </c>
      <c r="BY985" s="16">
        <v>421</v>
      </c>
      <c r="BZ985" s="16">
        <v>64</v>
      </c>
      <c r="CA985" s="16">
        <v>123</v>
      </c>
      <c r="CB985" s="16">
        <v>156</v>
      </c>
      <c r="CC985" s="16">
        <v>111</v>
      </c>
    </row>
    <row r="986" spans="2:81" x14ac:dyDescent="0.35">
      <c r="B986" s="12" t="s">
        <v>96</v>
      </c>
      <c r="C986" s="16">
        <v>1910</v>
      </c>
      <c r="D986" s="16">
        <v>202</v>
      </c>
      <c r="E986" s="16">
        <v>325</v>
      </c>
      <c r="F986" s="16">
        <v>324</v>
      </c>
      <c r="G986" s="16">
        <v>294</v>
      </c>
      <c r="H986" s="16">
        <v>309</v>
      </c>
      <c r="I986" s="16">
        <v>457</v>
      </c>
      <c r="K986" s="16">
        <v>921</v>
      </c>
      <c r="L986" s="16">
        <v>983</v>
      </c>
      <c r="N986" s="16">
        <v>157</v>
      </c>
      <c r="O986" s="16">
        <v>52</v>
      </c>
      <c r="P986" s="16">
        <v>89</v>
      </c>
      <c r="Q986" s="16">
        <v>77</v>
      </c>
      <c r="R986" s="16">
        <v>212</v>
      </c>
      <c r="S986" s="16">
        <v>155</v>
      </c>
      <c r="T986" s="16">
        <v>140</v>
      </c>
      <c r="U986" s="16">
        <v>167</v>
      </c>
      <c r="V986" s="16">
        <v>248</v>
      </c>
      <c r="W986" s="16">
        <v>264</v>
      </c>
      <c r="X986" s="16">
        <v>165</v>
      </c>
      <c r="Y986" s="16">
        <v>180</v>
      </c>
      <c r="AA986" s="16">
        <v>514</v>
      </c>
      <c r="AB986" s="16">
        <v>496</v>
      </c>
      <c r="AC986" s="16">
        <v>419</v>
      </c>
      <c r="AD986" s="16">
        <v>477</v>
      </c>
      <c r="AF986" s="16">
        <v>25</v>
      </c>
      <c r="AG986" s="16">
        <v>96</v>
      </c>
      <c r="AH986" s="16">
        <v>115</v>
      </c>
      <c r="AI986" s="16">
        <v>117</v>
      </c>
      <c r="AJ986" s="16">
        <v>175</v>
      </c>
      <c r="AK986" s="16">
        <v>213</v>
      </c>
      <c r="AL986" s="16">
        <v>169</v>
      </c>
      <c r="AM986" s="16">
        <v>134</v>
      </c>
      <c r="AN986" s="16">
        <v>99</v>
      </c>
      <c r="AO986" s="16">
        <v>131</v>
      </c>
      <c r="AP986" s="16">
        <v>193</v>
      </c>
      <c r="AQ986" s="16">
        <v>94</v>
      </c>
      <c r="AR986" s="16">
        <v>79</v>
      </c>
      <c r="AS986" s="16">
        <v>46</v>
      </c>
      <c r="AT986" s="16">
        <v>46</v>
      </c>
      <c r="AU986" s="16">
        <v>118</v>
      </c>
      <c r="AV986" s="16">
        <v>59</v>
      </c>
      <c r="AX986" s="16">
        <v>1583</v>
      </c>
      <c r="AY986" s="16">
        <v>316</v>
      </c>
      <c r="BA986" s="16">
        <v>1241</v>
      </c>
      <c r="BB986" s="16">
        <v>669</v>
      </c>
      <c r="BD986" s="16">
        <v>490</v>
      </c>
      <c r="BE986" s="16">
        <v>410</v>
      </c>
      <c r="BF986" s="16">
        <v>226</v>
      </c>
      <c r="BG986" s="16">
        <v>430</v>
      </c>
      <c r="BH986" s="16">
        <v>237</v>
      </c>
      <c r="BI986" s="16">
        <v>51</v>
      </c>
      <c r="BJ986" s="16">
        <v>65</v>
      </c>
      <c r="BL986" s="16">
        <v>349</v>
      </c>
      <c r="BM986" s="16">
        <v>614</v>
      </c>
      <c r="BN986" s="16">
        <v>143</v>
      </c>
      <c r="BO986" s="16">
        <v>101</v>
      </c>
      <c r="BP986" s="16">
        <v>257</v>
      </c>
      <c r="BQ986" s="16">
        <v>42</v>
      </c>
      <c r="BR986" s="16">
        <v>47</v>
      </c>
      <c r="BS986" s="16">
        <v>356</v>
      </c>
      <c r="BU986" s="16">
        <v>288</v>
      </c>
      <c r="BV986" s="16">
        <v>472</v>
      </c>
      <c r="BW986" s="16">
        <v>126</v>
      </c>
      <c r="BX986" s="16">
        <v>142</v>
      </c>
      <c r="BY986" s="16">
        <v>432</v>
      </c>
      <c r="BZ986" s="16">
        <v>64</v>
      </c>
      <c r="CA986" s="16">
        <v>123</v>
      </c>
      <c r="CB986" s="16">
        <v>159</v>
      </c>
      <c r="CC986" s="16">
        <v>106</v>
      </c>
    </row>
    <row r="987" spans="2:81" x14ac:dyDescent="0.35">
      <c r="B987" s="17" t="s">
        <v>254</v>
      </c>
      <c r="C987" s="18">
        <v>0.18043225586612199</v>
      </c>
      <c r="D987" s="18">
        <v>0.2002602187189958</v>
      </c>
      <c r="E987" s="18">
        <v>0.24800763310242591</v>
      </c>
      <c r="F987" s="18">
        <v>0.25176772400243519</v>
      </c>
      <c r="G987" s="18">
        <v>0.17761418728545511</v>
      </c>
      <c r="H987" s="18">
        <v>0.11993010149948879</v>
      </c>
      <c r="I987" s="18">
        <v>0.11575760902671781</v>
      </c>
      <c r="K987" s="18">
        <v>0.19262715824436791</v>
      </c>
      <c r="L987" s="18">
        <v>0.16989726413714909</v>
      </c>
      <c r="N987" s="18">
        <v>0.14039775158272499</v>
      </c>
      <c r="O987" s="18">
        <v>9.6610768416421466E-2</v>
      </c>
      <c r="P987" s="18">
        <v>0.2319333406145079</v>
      </c>
      <c r="Q987" s="18">
        <v>0.17294424217011531</v>
      </c>
      <c r="R987" s="18">
        <v>0.22387074614438479</v>
      </c>
      <c r="S987" s="18">
        <v>0.17247716794800411</v>
      </c>
      <c r="T987" s="18">
        <v>0.23047061719866929</v>
      </c>
      <c r="U987" s="18">
        <v>0.1388436176434861</v>
      </c>
      <c r="V987" s="18">
        <v>0.23803549981355479</v>
      </c>
      <c r="W987" s="18">
        <v>0.13709620086611909</v>
      </c>
      <c r="X987" s="18">
        <v>0.1507170069958981</v>
      </c>
      <c r="Y987" s="18">
        <v>0.18409480128841571</v>
      </c>
      <c r="AA987" s="18">
        <v>0.2239209304427047</v>
      </c>
      <c r="AB987" s="18">
        <v>0.1610039559137264</v>
      </c>
      <c r="AC987" s="18">
        <v>0.17101417641306549</v>
      </c>
      <c r="AD987" s="18">
        <v>0.16341018209512931</v>
      </c>
      <c r="AF987" s="18">
        <v>0.23978195818604059</v>
      </c>
      <c r="AG987" s="18">
        <v>0.25629846004422979</v>
      </c>
      <c r="AH987" s="18">
        <v>0.19607510697404609</v>
      </c>
      <c r="AI987" s="18">
        <v>0.11575067575588301</v>
      </c>
      <c r="AJ987" s="18">
        <v>0.161991063387384</v>
      </c>
      <c r="AK987" s="18">
        <v>0.16330981876946099</v>
      </c>
      <c r="AL987" s="18">
        <v>0.15419336671012179</v>
      </c>
      <c r="AM987" s="18">
        <v>0.15097334261673931</v>
      </c>
      <c r="AN987" s="18">
        <v>8.4913028006268668E-2</v>
      </c>
      <c r="AO987" s="18">
        <v>0.23847482950410401</v>
      </c>
      <c r="AP987" s="18">
        <v>0.2031581440414584</v>
      </c>
      <c r="AQ987" s="18">
        <v>0.12871857222348129</v>
      </c>
      <c r="AR987" s="18">
        <v>0.1186801734730997</v>
      </c>
      <c r="AS987" s="18">
        <v>0.28062722179734328</v>
      </c>
      <c r="AT987" s="18">
        <v>0.17201476826140169</v>
      </c>
      <c r="AU987" s="18">
        <v>0.35057435056219072</v>
      </c>
      <c r="AV987" s="18">
        <v>9.9929629024206226E-2</v>
      </c>
      <c r="AX987" s="18">
        <v>0.15902386911874411</v>
      </c>
      <c r="AY987" s="18">
        <v>0.28759808597845221</v>
      </c>
      <c r="BA987" s="18">
        <v>0.19605444170242151</v>
      </c>
      <c r="BB987" s="18">
        <v>0.15144783341714491</v>
      </c>
      <c r="BD987" s="18">
        <v>0.17596759086301539</v>
      </c>
      <c r="BE987" s="18">
        <v>0.17884590273970741</v>
      </c>
      <c r="BF987" s="18">
        <v>0.1196039670446357</v>
      </c>
      <c r="BG987" s="18">
        <v>0.17259485985466949</v>
      </c>
      <c r="BH987" s="18">
        <v>0.25859049724207928</v>
      </c>
      <c r="BI987" s="18">
        <v>0.23128331371950089</v>
      </c>
      <c r="BJ987" s="18">
        <v>0.16196078673624609</v>
      </c>
      <c r="BL987" s="18">
        <v>0.1611455988942605</v>
      </c>
      <c r="BM987" s="18">
        <v>0.2335924077343241</v>
      </c>
      <c r="BN987" s="18">
        <v>0.12557262356719079</v>
      </c>
      <c r="BO987" s="18">
        <v>0.15828427139699119</v>
      </c>
      <c r="BP987" s="18">
        <v>0.17370801300542499</v>
      </c>
      <c r="BQ987" s="18">
        <v>0.10899446229224639</v>
      </c>
      <c r="BR987" s="18">
        <v>0.1719848297826532</v>
      </c>
      <c r="BS987" s="18">
        <v>0.15033147233903291</v>
      </c>
      <c r="BU987" s="18">
        <v>0.16192005799045731</v>
      </c>
      <c r="BV987" s="18">
        <v>0.25717723667741488</v>
      </c>
      <c r="BW987" s="18">
        <v>0.18347853119115251</v>
      </c>
      <c r="BX987" s="18">
        <v>0.13514551564789129</v>
      </c>
      <c r="BY987" s="18">
        <v>0.17699255832173641</v>
      </c>
      <c r="BZ987" s="18">
        <v>0.1545113103873412</v>
      </c>
      <c r="CA987" s="18">
        <v>0.1163517875410256</v>
      </c>
      <c r="CB987" s="18">
        <v>9.3632148092961859E-2</v>
      </c>
      <c r="CC987" s="18">
        <v>0.1799355526438009</v>
      </c>
    </row>
    <row r="988" spans="2:81" x14ac:dyDescent="0.35">
      <c r="B988" s="17" t="s">
        <v>255</v>
      </c>
      <c r="C988" s="18">
        <v>0.47077604811263918</v>
      </c>
      <c r="D988" s="18">
        <v>0.44540811071614622</v>
      </c>
      <c r="E988" s="18">
        <v>0.49808063260213808</v>
      </c>
      <c r="F988" s="18">
        <v>0.48196630967458148</v>
      </c>
      <c r="G988" s="18">
        <v>0.46970036986367569</v>
      </c>
      <c r="H988" s="18">
        <v>0.49490875494778258</v>
      </c>
      <c r="I988" s="18">
        <v>0.43901373073118122</v>
      </c>
      <c r="K988" s="18">
        <v>0.48391144328163199</v>
      </c>
      <c r="L988" s="18">
        <v>0.4568819581300031</v>
      </c>
      <c r="N988" s="18">
        <v>0.54962522294433458</v>
      </c>
      <c r="O988" s="18">
        <v>0.42757496436697667</v>
      </c>
      <c r="P988" s="18">
        <v>0.48705819497228792</v>
      </c>
      <c r="Q988" s="18">
        <v>0.38412314384398549</v>
      </c>
      <c r="R988" s="18">
        <v>0.44072844575428688</v>
      </c>
      <c r="S988" s="18">
        <v>0.47325136839412318</v>
      </c>
      <c r="T988" s="18">
        <v>0.54918500224404643</v>
      </c>
      <c r="U988" s="18">
        <v>0.46281601511759679</v>
      </c>
      <c r="V988" s="18">
        <v>0.44539711591598979</v>
      </c>
      <c r="W988" s="18">
        <v>0.48462779365600411</v>
      </c>
      <c r="X988" s="18">
        <v>0.48979131988532221</v>
      </c>
      <c r="Y988" s="18">
        <v>0.42037807842266323</v>
      </c>
      <c r="AA988" s="18">
        <v>0.45711652878576919</v>
      </c>
      <c r="AB988" s="18">
        <v>0.49067439747407587</v>
      </c>
      <c r="AC988" s="18">
        <v>0.50892029937829009</v>
      </c>
      <c r="AD988" s="18">
        <v>0.42972424360852413</v>
      </c>
      <c r="AF988" s="18">
        <v>0.31868745893582551</v>
      </c>
      <c r="AG988" s="18">
        <v>0.44313825204924051</v>
      </c>
      <c r="AH988" s="18">
        <v>0.44975086552623361</v>
      </c>
      <c r="AI988" s="18">
        <v>0.42485442235194132</v>
      </c>
      <c r="AJ988" s="18">
        <v>0.45415469326881608</v>
      </c>
      <c r="AK988" s="18">
        <v>0.52696624487624144</v>
      </c>
      <c r="AL988" s="18">
        <v>0.45345483149996579</v>
      </c>
      <c r="AM988" s="18">
        <v>0.47422700126162792</v>
      </c>
      <c r="AN988" s="18">
        <v>0.53516278230095804</v>
      </c>
      <c r="AO988" s="18">
        <v>0.51007416503996794</v>
      </c>
      <c r="AP988" s="18">
        <v>0.4250194244514498</v>
      </c>
      <c r="AQ988" s="18">
        <v>0.51270308323969138</v>
      </c>
      <c r="AR988" s="18">
        <v>0.42988659208997598</v>
      </c>
      <c r="AS988" s="18">
        <v>0.45582578985246991</v>
      </c>
      <c r="AT988" s="18">
        <v>0.516209572007444</v>
      </c>
      <c r="AU988" s="18">
        <v>0.48498272082728872</v>
      </c>
      <c r="AV988" s="18">
        <v>0.49075478253737592</v>
      </c>
      <c r="AX988" s="18">
        <v>0.47999311792849397</v>
      </c>
      <c r="AY988" s="18">
        <v>0.42583131262062451</v>
      </c>
      <c r="BA988" s="18">
        <v>0.47077433451829931</v>
      </c>
      <c r="BB988" s="18">
        <v>0.47077922740795519</v>
      </c>
      <c r="BD988" s="18">
        <v>0.44972155468127378</v>
      </c>
      <c r="BE988" s="18">
        <v>0.47137633285500941</v>
      </c>
      <c r="BF988" s="18">
        <v>0.49046094373112109</v>
      </c>
      <c r="BG988" s="18">
        <v>0.49056710821085608</v>
      </c>
      <c r="BH988" s="18">
        <v>0.45638450616110537</v>
      </c>
      <c r="BI988" s="18">
        <v>0.57908411503154766</v>
      </c>
      <c r="BJ988" s="18">
        <v>0.39329258440990189</v>
      </c>
      <c r="BL988" s="18">
        <v>0.49269474502922611</v>
      </c>
      <c r="BM988" s="18">
        <v>0.47897968643033451</v>
      </c>
      <c r="BN988" s="18">
        <v>0.47514556017865439</v>
      </c>
      <c r="BO988" s="18">
        <v>0.53654301423100614</v>
      </c>
      <c r="BP988" s="18">
        <v>0.47679987654394729</v>
      </c>
      <c r="BQ988" s="18">
        <v>0.47555786516644211</v>
      </c>
      <c r="BR988" s="18">
        <v>0.34986140649982123</v>
      </c>
      <c r="BS988" s="18">
        <v>0.42580620505313138</v>
      </c>
      <c r="BU988" s="18">
        <v>0.49386729678593538</v>
      </c>
      <c r="BV988" s="18">
        <v>0.45322134426841021</v>
      </c>
      <c r="BW988" s="18">
        <v>0.48135701703081479</v>
      </c>
      <c r="BX988" s="18">
        <v>0.55347694915140655</v>
      </c>
      <c r="BY988" s="18">
        <v>0.49855193637185352</v>
      </c>
      <c r="BZ988" s="18">
        <v>0.48970506715650708</v>
      </c>
      <c r="CA988" s="18">
        <v>0.44879420323713032</v>
      </c>
      <c r="CB988" s="18">
        <v>0.37547571662639989</v>
      </c>
      <c r="CC988" s="18">
        <v>0.40608483077269553</v>
      </c>
    </row>
    <row r="989" spans="2:81" x14ac:dyDescent="0.35">
      <c r="B989" s="17" t="s">
        <v>256</v>
      </c>
      <c r="C989" s="18">
        <v>0.24177218072092579</v>
      </c>
      <c r="D989" s="18">
        <v>0.21595479514617499</v>
      </c>
      <c r="E989" s="18">
        <v>0.20007624527118409</v>
      </c>
      <c r="F989" s="18">
        <v>0.18200638753829129</v>
      </c>
      <c r="G989" s="18">
        <v>0.2448332226829717</v>
      </c>
      <c r="H989" s="18">
        <v>0.27789574655853511</v>
      </c>
      <c r="I989" s="18">
        <v>0.29881891633329433</v>
      </c>
      <c r="K989" s="18">
        <v>0.2299656590310247</v>
      </c>
      <c r="L989" s="18">
        <v>0.25402946674818427</v>
      </c>
      <c r="N989" s="18">
        <v>0.231407448258663</v>
      </c>
      <c r="O989" s="18">
        <v>0.33554379001410423</v>
      </c>
      <c r="P989" s="18">
        <v>0.16178162765659851</v>
      </c>
      <c r="Q989" s="18">
        <v>0.30093389061679832</v>
      </c>
      <c r="R989" s="18">
        <v>0.23574391387930929</v>
      </c>
      <c r="S989" s="18">
        <v>0.27060927525006928</v>
      </c>
      <c r="T989" s="18">
        <v>0.14848976823089671</v>
      </c>
      <c r="U989" s="18">
        <v>0.29344635445531059</v>
      </c>
      <c r="V989" s="18">
        <v>0.20621543060842529</v>
      </c>
      <c r="W989" s="18">
        <v>0.27019730004229991</v>
      </c>
      <c r="X989" s="18">
        <v>0.22402921114662511</v>
      </c>
      <c r="Y989" s="18">
        <v>0.26840806201926648</v>
      </c>
      <c r="AA989" s="18">
        <v>0.23084457813047629</v>
      </c>
      <c r="AB989" s="18">
        <v>0.23919579652902509</v>
      </c>
      <c r="AC989" s="18">
        <v>0.22814802113094451</v>
      </c>
      <c r="AD989" s="18">
        <v>0.26759333776970068</v>
      </c>
      <c r="AF989" s="18">
        <v>0.21673355341259279</v>
      </c>
      <c r="AG989" s="18">
        <v>0.1628627426879424</v>
      </c>
      <c r="AH989" s="18">
        <v>0.21200906325514721</v>
      </c>
      <c r="AI989" s="18">
        <v>0.28243602639387738</v>
      </c>
      <c r="AJ989" s="18">
        <v>0.29396885502329728</v>
      </c>
      <c r="AK989" s="18">
        <v>0.23591606024946621</v>
      </c>
      <c r="AL989" s="18">
        <v>0.28314056160744028</v>
      </c>
      <c r="AM989" s="18">
        <v>0.29819532055437242</v>
      </c>
      <c r="AN989" s="18">
        <v>0.29206221508504487</v>
      </c>
      <c r="AO989" s="18">
        <v>0.15658148773038799</v>
      </c>
      <c r="AP989" s="18">
        <v>0.25738879295647271</v>
      </c>
      <c r="AQ989" s="18">
        <v>0.2620582832142212</v>
      </c>
      <c r="AR989" s="18">
        <v>0.33892520337273618</v>
      </c>
      <c r="AS989" s="18">
        <v>0.20530801667480239</v>
      </c>
      <c r="AT989" s="18">
        <v>0.22693448999638871</v>
      </c>
      <c r="AU989" s="18">
        <v>0.1054192975815339</v>
      </c>
      <c r="AV989" s="18">
        <v>0.18051415921368219</v>
      </c>
      <c r="AX989" s="18">
        <v>0.25206016719035579</v>
      </c>
      <c r="AY989" s="18">
        <v>0.19495459723103431</v>
      </c>
      <c r="BA989" s="18">
        <v>0.23439943259005769</v>
      </c>
      <c r="BB989" s="18">
        <v>0.2554511145573452</v>
      </c>
      <c r="BD989" s="18">
        <v>0.2530879595962538</v>
      </c>
      <c r="BE989" s="18">
        <v>0.239862390754703</v>
      </c>
      <c r="BF989" s="18">
        <v>0.27206609608188043</v>
      </c>
      <c r="BG989" s="18">
        <v>0.25621269151155662</v>
      </c>
      <c r="BH989" s="18">
        <v>0.20732700628304229</v>
      </c>
      <c r="BI989" s="18">
        <v>0.1037031871283855</v>
      </c>
      <c r="BJ989" s="18">
        <v>0.20165299286922889</v>
      </c>
      <c r="BL989" s="18">
        <v>0.25119294152995969</v>
      </c>
      <c r="BM989" s="18">
        <v>0.2214111619022178</v>
      </c>
      <c r="BN989" s="18">
        <v>0.22922178780656499</v>
      </c>
      <c r="BO989" s="18">
        <v>0.2039918883379214</v>
      </c>
      <c r="BP989" s="18">
        <v>0.2629586977625219</v>
      </c>
      <c r="BQ989" s="18">
        <v>0.26920992511940589</v>
      </c>
      <c r="BR989" s="18">
        <v>0.25288024087937838</v>
      </c>
      <c r="BS989" s="18">
        <v>0.26342999802260419</v>
      </c>
      <c r="BU989" s="18">
        <v>0.25366094504366371</v>
      </c>
      <c r="BV989" s="18">
        <v>0.21102603728909999</v>
      </c>
      <c r="BW989" s="18">
        <v>0.20155295316062211</v>
      </c>
      <c r="BX989" s="18">
        <v>0.23353243824617509</v>
      </c>
      <c r="BY989" s="18">
        <v>0.228399333106198</v>
      </c>
      <c r="BZ989" s="18">
        <v>0.24078991221170051</v>
      </c>
      <c r="CA989" s="18">
        <v>0.25733419196186802</v>
      </c>
      <c r="CB989" s="18">
        <v>0.34339096076485698</v>
      </c>
      <c r="CC989" s="18">
        <v>0.2904785429219795</v>
      </c>
    </row>
    <row r="990" spans="2:81" x14ac:dyDescent="0.35">
      <c r="B990" s="17" t="s">
        <v>257</v>
      </c>
      <c r="C990" s="18">
        <v>4.6931045416649338E-2</v>
      </c>
      <c r="D990" s="18">
        <v>8.1491602834755844E-2</v>
      </c>
      <c r="E990" s="18">
        <v>2.4669616456585341E-2</v>
      </c>
      <c r="F990" s="18">
        <v>4.6225070313775138E-2</v>
      </c>
      <c r="G990" s="18">
        <v>3.3736241116680263E-2</v>
      </c>
      <c r="H990" s="18">
        <v>3.1797265898463621E-2</v>
      </c>
      <c r="I990" s="18">
        <v>6.670481463599319E-2</v>
      </c>
      <c r="K990" s="18">
        <v>4.475726689358784E-2</v>
      </c>
      <c r="L990" s="18">
        <v>4.8171054526959557E-2</v>
      </c>
      <c r="N990" s="18">
        <v>3.6537449400950842E-2</v>
      </c>
      <c r="O990" s="18">
        <v>6.242284082684986E-2</v>
      </c>
      <c r="P990" s="18">
        <v>3.9033914121740947E-2</v>
      </c>
      <c r="Q990" s="18">
        <v>5.4041803823269438E-2</v>
      </c>
      <c r="R990" s="18">
        <v>3.2494679780630698E-2</v>
      </c>
      <c r="S990" s="18">
        <v>2.3103408748097978E-2</v>
      </c>
      <c r="T990" s="18">
        <v>2.015053245122889E-2</v>
      </c>
      <c r="U990" s="18">
        <v>4.7287563230419639E-2</v>
      </c>
      <c r="V990" s="18">
        <v>7.448124804697713E-2</v>
      </c>
      <c r="W990" s="18">
        <v>5.002515840922972E-2</v>
      </c>
      <c r="X990" s="18">
        <v>4.3455121641181441E-2</v>
      </c>
      <c r="Y990" s="18">
        <v>7.1093731504581661E-2</v>
      </c>
      <c r="AA990" s="18">
        <v>4.3824912743285878E-2</v>
      </c>
      <c r="AB990" s="18">
        <v>4.4377235834471847E-2</v>
      </c>
      <c r="AC990" s="18">
        <v>3.351605004304186E-2</v>
      </c>
      <c r="AD990" s="18">
        <v>6.5072474929162752E-2</v>
      </c>
      <c r="AF990" s="18">
        <v>0</v>
      </c>
      <c r="AG990" s="18">
        <v>4.9808327047270583E-2</v>
      </c>
      <c r="AH990" s="18">
        <v>8.9772875327085208E-2</v>
      </c>
      <c r="AI990" s="18">
        <v>9.64227314876413E-2</v>
      </c>
      <c r="AJ990" s="18">
        <v>2.862312906776002E-2</v>
      </c>
      <c r="AK990" s="18">
        <v>2.8682316118062021E-2</v>
      </c>
      <c r="AL990" s="18">
        <v>5.2018554253771228E-2</v>
      </c>
      <c r="AM990" s="18">
        <v>2.632897895610728E-2</v>
      </c>
      <c r="AN990" s="18">
        <v>3.0856492881267818E-2</v>
      </c>
      <c r="AO990" s="18">
        <v>3.2266665934651828E-2</v>
      </c>
      <c r="AP990" s="18">
        <v>4.2810413037087929E-2</v>
      </c>
      <c r="AQ990" s="18">
        <v>7.1597955294392224E-2</v>
      </c>
      <c r="AR990" s="18">
        <v>5.2703601397113643E-2</v>
      </c>
      <c r="AS990" s="18">
        <v>4.0267964641720333E-2</v>
      </c>
      <c r="AT990" s="18">
        <v>6.567560201464763E-2</v>
      </c>
      <c r="AU990" s="18">
        <v>3.242598641733245E-2</v>
      </c>
      <c r="AV990" s="18">
        <v>7.8308922125827116E-2</v>
      </c>
      <c r="AX990" s="18">
        <v>4.6174349641614147E-2</v>
      </c>
      <c r="AY990" s="18">
        <v>4.6418983720480922E-2</v>
      </c>
      <c r="BA990" s="18">
        <v>4.1094377144956208E-2</v>
      </c>
      <c r="BB990" s="18">
        <v>5.7760033155881553E-2</v>
      </c>
      <c r="BD990" s="18">
        <v>4.760916205692365E-2</v>
      </c>
      <c r="BE990" s="18">
        <v>3.78008673036292E-2</v>
      </c>
      <c r="BF990" s="18">
        <v>7.0829797995784982E-2</v>
      </c>
      <c r="BG990" s="18">
        <v>4.1243694832949547E-2</v>
      </c>
      <c r="BH990" s="18">
        <v>3.331416026934314E-2</v>
      </c>
      <c r="BI990" s="18">
        <v>6.4352841867405738E-2</v>
      </c>
      <c r="BJ990" s="18">
        <v>9.0286906698385294E-2</v>
      </c>
      <c r="BL990" s="18">
        <v>5.3008024041130461E-2</v>
      </c>
      <c r="BM990" s="18">
        <v>3.376837999039968E-2</v>
      </c>
      <c r="BN990" s="18">
        <v>7.2487909270109993E-2</v>
      </c>
      <c r="BO990" s="18">
        <v>4.5985424350433603E-2</v>
      </c>
      <c r="BP990" s="18">
        <v>4.6142155478340247E-2</v>
      </c>
      <c r="BQ990" s="18">
        <v>4.73715627766138E-2</v>
      </c>
      <c r="BR990" s="18">
        <v>3.7868516103675753E-2</v>
      </c>
      <c r="BS990" s="18">
        <v>5.5416404991753911E-2</v>
      </c>
      <c r="BU990" s="18">
        <v>6.2404869463617792E-2</v>
      </c>
      <c r="BV990" s="18">
        <v>4.4801827051103679E-2</v>
      </c>
      <c r="BW990" s="18">
        <v>3.4607048440484962E-2</v>
      </c>
      <c r="BX990" s="18">
        <v>2.308061234273575E-2</v>
      </c>
      <c r="BY990" s="18">
        <v>4.2776906301338298E-2</v>
      </c>
      <c r="BZ990" s="18">
        <v>4.9980504490231191E-2</v>
      </c>
      <c r="CA990" s="18">
        <v>5.0202665196760872E-2</v>
      </c>
      <c r="CB990" s="18">
        <v>3.674062471960178E-2</v>
      </c>
      <c r="CC990" s="18">
        <v>8.7789481386976356E-2</v>
      </c>
    </row>
    <row r="991" spans="2:81" x14ac:dyDescent="0.35">
      <c r="B991" s="17" t="s">
        <v>151</v>
      </c>
      <c r="C991" s="18">
        <v>6.0088469883663682E-2</v>
      </c>
      <c r="D991" s="18">
        <v>5.6885272583926921E-2</v>
      </c>
      <c r="E991" s="18">
        <v>2.916587256766668E-2</v>
      </c>
      <c r="F991" s="18">
        <v>3.8034508470916807E-2</v>
      </c>
      <c r="G991" s="18">
        <v>7.411597905121721E-2</v>
      </c>
      <c r="H991" s="18">
        <v>7.5468131095729918E-2</v>
      </c>
      <c r="I991" s="18">
        <v>7.9704929272813613E-2</v>
      </c>
      <c r="K991" s="18">
        <v>4.8738472549387422E-2</v>
      </c>
      <c r="L991" s="18">
        <v>7.1020256457703893E-2</v>
      </c>
      <c r="N991" s="18">
        <v>4.2032127813326492E-2</v>
      </c>
      <c r="O991" s="18">
        <v>7.7847636375647747E-2</v>
      </c>
      <c r="P991" s="18">
        <v>8.0192922634864897E-2</v>
      </c>
      <c r="Q991" s="18">
        <v>8.7956919545831708E-2</v>
      </c>
      <c r="R991" s="18">
        <v>6.7162214441388285E-2</v>
      </c>
      <c r="S991" s="18">
        <v>6.0558779659705637E-2</v>
      </c>
      <c r="T991" s="18">
        <v>5.170407987515873E-2</v>
      </c>
      <c r="U991" s="18">
        <v>5.7606449553186827E-2</v>
      </c>
      <c r="V991" s="18">
        <v>3.5870705615052963E-2</v>
      </c>
      <c r="W991" s="18">
        <v>5.8053547026347158E-2</v>
      </c>
      <c r="X991" s="18">
        <v>9.2007340330973186E-2</v>
      </c>
      <c r="Y991" s="18">
        <v>5.6025326765072811E-2</v>
      </c>
      <c r="AA991" s="18">
        <v>4.4293049897763809E-2</v>
      </c>
      <c r="AB991" s="18">
        <v>6.4748614248700681E-2</v>
      </c>
      <c r="AC991" s="18">
        <v>5.8401453034658067E-2</v>
      </c>
      <c r="AD991" s="18">
        <v>7.4199761597483274E-2</v>
      </c>
      <c r="AF991" s="18">
        <v>0.22479702946554109</v>
      </c>
      <c r="AG991" s="18">
        <v>8.7892218171316747E-2</v>
      </c>
      <c r="AH991" s="18">
        <v>5.2392088917488013E-2</v>
      </c>
      <c r="AI991" s="18">
        <v>8.0536144010657021E-2</v>
      </c>
      <c r="AJ991" s="18">
        <v>6.1262259252742438E-2</v>
      </c>
      <c r="AK991" s="18">
        <v>4.5125559986769412E-2</v>
      </c>
      <c r="AL991" s="18">
        <v>5.7192685928700991E-2</v>
      </c>
      <c r="AM991" s="18">
        <v>5.027535661115317E-2</v>
      </c>
      <c r="AN991" s="18">
        <v>5.7005481726460458E-2</v>
      </c>
      <c r="AO991" s="18">
        <v>6.2602851790888481E-2</v>
      </c>
      <c r="AP991" s="18">
        <v>7.1623225513531175E-2</v>
      </c>
      <c r="AQ991" s="18">
        <v>2.4922106028213719E-2</v>
      </c>
      <c r="AR991" s="18">
        <v>5.9804429667074402E-2</v>
      </c>
      <c r="AS991" s="18">
        <v>1.7971007033664211E-2</v>
      </c>
      <c r="AT991" s="18">
        <v>1.9165567720117849E-2</v>
      </c>
      <c r="AU991" s="18">
        <v>2.6597644611654508E-2</v>
      </c>
      <c r="AV991" s="18">
        <v>0.1504925070989086</v>
      </c>
      <c r="AX991" s="18">
        <v>6.2748496120791891E-2</v>
      </c>
      <c r="AY991" s="18">
        <v>4.5197020449408237E-2</v>
      </c>
      <c r="BA991" s="18">
        <v>5.7677414044265352E-2</v>
      </c>
      <c r="BB991" s="18">
        <v>6.4561791461673276E-2</v>
      </c>
      <c r="BD991" s="18">
        <v>7.3613732802533194E-2</v>
      </c>
      <c r="BE991" s="18">
        <v>7.2114506346951088E-2</v>
      </c>
      <c r="BF991" s="18">
        <v>4.7039195146577867E-2</v>
      </c>
      <c r="BG991" s="18">
        <v>3.9381645589968123E-2</v>
      </c>
      <c r="BH991" s="18">
        <v>4.4383830044429813E-2</v>
      </c>
      <c r="BI991" s="18">
        <v>2.1576542253160191E-2</v>
      </c>
      <c r="BJ991" s="18">
        <v>0.15280672928623781</v>
      </c>
      <c r="BL991" s="18">
        <v>4.1958690505423127E-2</v>
      </c>
      <c r="BM991" s="18">
        <v>3.2248363942723957E-2</v>
      </c>
      <c r="BN991" s="18">
        <v>9.7572119177479599E-2</v>
      </c>
      <c r="BO991" s="18">
        <v>5.5195401683647727E-2</v>
      </c>
      <c r="BP991" s="18">
        <v>4.0391257209765608E-2</v>
      </c>
      <c r="BQ991" s="18">
        <v>9.8866184645291996E-2</v>
      </c>
      <c r="BR991" s="18">
        <v>0.18740500673447141</v>
      </c>
      <c r="BS991" s="18">
        <v>0.1050159195934777</v>
      </c>
      <c r="BU991" s="18">
        <v>2.8146830716325861E-2</v>
      </c>
      <c r="BV991" s="18">
        <v>3.3773554713971157E-2</v>
      </c>
      <c r="BW991" s="18">
        <v>9.9004450176925635E-2</v>
      </c>
      <c r="BX991" s="18">
        <v>5.4764484611791342E-2</v>
      </c>
      <c r="BY991" s="18">
        <v>5.3279265898873718E-2</v>
      </c>
      <c r="BZ991" s="18">
        <v>6.5013205754219996E-2</v>
      </c>
      <c r="CA991" s="18">
        <v>0.12731715206321509</v>
      </c>
      <c r="CB991" s="18">
        <v>0.15076054979617939</v>
      </c>
      <c r="CC991" s="18">
        <v>3.5711592274547593E-2</v>
      </c>
    </row>
    <row r="993" spans="2:81" ht="87" x14ac:dyDescent="0.35">
      <c r="B993" s="14" t="s">
        <v>260</v>
      </c>
    </row>
    <row r="994" spans="2:81" x14ac:dyDescent="0.35">
      <c r="B994" s="15" t="s">
        <v>17</v>
      </c>
    </row>
    <row r="995" spans="2:81" x14ac:dyDescent="0.35">
      <c r="B995" s="11" t="s">
        <v>95</v>
      </c>
      <c r="C995" s="16">
        <v>1906</v>
      </c>
      <c r="D995" s="16">
        <v>245</v>
      </c>
      <c r="E995" s="16">
        <v>322</v>
      </c>
      <c r="F995" s="16">
        <v>330</v>
      </c>
      <c r="G995" s="16">
        <v>336</v>
      </c>
      <c r="H995" s="16">
        <v>276</v>
      </c>
      <c r="I995" s="16">
        <v>397</v>
      </c>
      <c r="K995" s="16">
        <v>942</v>
      </c>
      <c r="L995" s="16">
        <v>959</v>
      </c>
      <c r="N995" s="16">
        <v>158</v>
      </c>
      <c r="O995" s="16">
        <v>63</v>
      </c>
      <c r="P995" s="16">
        <v>96</v>
      </c>
      <c r="Q995" s="16">
        <v>78</v>
      </c>
      <c r="R995" s="16">
        <v>211</v>
      </c>
      <c r="S995" s="16">
        <v>156</v>
      </c>
      <c r="T995" s="16">
        <v>138</v>
      </c>
      <c r="U995" s="16">
        <v>178</v>
      </c>
      <c r="V995" s="16">
        <v>270</v>
      </c>
      <c r="W995" s="16">
        <v>232</v>
      </c>
      <c r="X995" s="16">
        <v>160</v>
      </c>
      <c r="Y995" s="16">
        <v>166</v>
      </c>
      <c r="AA995" s="16">
        <v>527</v>
      </c>
      <c r="AB995" s="16">
        <v>481</v>
      </c>
      <c r="AC995" s="16">
        <v>429</v>
      </c>
      <c r="AD995" s="16">
        <v>463</v>
      </c>
      <c r="AF995" s="16">
        <v>27</v>
      </c>
      <c r="AG995" s="16">
        <v>98</v>
      </c>
      <c r="AH995" s="16">
        <v>113</v>
      </c>
      <c r="AI995" s="16">
        <v>112</v>
      </c>
      <c r="AJ995" s="16">
        <v>174</v>
      </c>
      <c r="AK995" s="16">
        <v>207</v>
      </c>
      <c r="AL995" s="16">
        <v>170</v>
      </c>
      <c r="AM995" s="16">
        <v>133</v>
      </c>
      <c r="AN995" s="16">
        <v>100</v>
      </c>
      <c r="AO995" s="16">
        <v>131</v>
      </c>
      <c r="AP995" s="16">
        <v>193</v>
      </c>
      <c r="AQ995" s="16">
        <v>93</v>
      </c>
      <c r="AR995" s="16">
        <v>79</v>
      </c>
      <c r="AS995" s="16">
        <v>47</v>
      </c>
      <c r="AT995" s="16">
        <v>48</v>
      </c>
      <c r="AU995" s="16">
        <v>122</v>
      </c>
      <c r="AV995" s="16">
        <v>59</v>
      </c>
      <c r="AX995" s="16">
        <v>1557</v>
      </c>
      <c r="AY995" s="16">
        <v>338</v>
      </c>
      <c r="BA995" s="16">
        <v>1221</v>
      </c>
      <c r="BB995" s="16">
        <v>685</v>
      </c>
      <c r="BD995" s="16">
        <v>474</v>
      </c>
      <c r="BE995" s="16">
        <v>416</v>
      </c>
      <c r="BF995" s="16">
        <v>224</v>
      </c>
      <c r="BG995" s="16">
        <v>439</v>
      </c>
      <c r="BH995" s="16">
        <v>242</v>
      </c>
      <c r="BI995" s="16">
        <v>51</v>
      </c>
      <c r="BJ995" s="16">
        <v>60</v>
      </c>
      <c r="BL995" s="16">
        <v>334</v>
      </c>
      <c r="BM995" s="16">
        <v>619</v>
      </c>
      <c r="BN995" s="16">
        <v>136</v>
      </c>
      <c r="BO995" s="16">
        <v>105</v>
      </c>
      <c r="BP995" s="16">
        <v>257</v>
      </c>
      <c r="BQ995" s="16">
        <v>42</v>
      </c>
      <c r="BR995" s="16">
        <v>49</v>
      </c>
      <c r="BS995" s="16">
        <v>364</v>
      </c>
      <c r="BU995" s="16">
        <v>279</v>
      </c>
      <c r="BV995" s="16">
        <v>479</v>
      </c>
      <c r="BW995" s="16">
        <v>122</v>
      </c>
      <c r="BX995" s="16">
        <v>151</v>
      </c>
      <c r="BY995" s="16">
        <v>421</v>
      </c>
      <c r="BZ995" s="16">
        <v>64</v>
      </c>
      <c r="CA995" s="16">
        <v>123</v>
      </c>
      <c r="CB995" s="16">
        <v>156</v>
      </c>
      <c r="CC995" s="16">
        <v>111</v>
      </c>
    </row>
    <row r="996" spans="2:81" x14ac:dyDescent="0.35">
      <c r="B996" s="12" t="s">
        <v>96</v>
      </c>
      <c r="C996" s="16">
        <v>1910</v>
      </c>
      <c r="D996" s="16">
        <v>202</v>
      </c>
      <c r="E996" s="16">
        <v>325</v>
      </c>
      <c r="F996" s="16">
        <v>324</v>
      </c>
      <c r="G996" s="16">
        <v>294</v>
      </c>
      <c r="H996" s="16">
        <v>309</v>
      </c>
      <c r="I996" s="16">
        <v>457</v>
      </c>
      <c r="K996" s="16">
        <v>921</v>
      </c>
      <c r="L996" s="16">
        <v>983</v>
      </c>
      <c r="N996" s="16">
        <v>157</v>
      </c>
      <c r="O996" s="16">
        <v>52</v>
      </c>
      <c r="P996" s="16">
        <v>89</v>
      </c>
      <c r="Q996" s="16">
        <v>77</v>
      </c>
      <c r="R996" s="16">
        <v>212</v>
      </c>
      <c r="S996" s="16">
        <v>155</v>
      </c>
      <c r="T996" s="16">
        <v>140</v>
      </c>
      <c r="U996" s="16">
        <v>167</v>
      </c>
      <c r="V996" s="16">
        <v>248</v>
      </c>
      <c r="W996" s="16">
        <v>264</v>
      </c>
      <c r="X996" s="16">
        <v>165</v>
      </c>
      <c r="Y996" s="16">
        <v>180</v>
      </c>
      <c r="AA996" s="16">
        <v>514</v>
      </c>
      <c r="AB996" s="16">
        <v>496</v>
      </c>
      <c r="AC996" s="16">
        <v>419</v>
      </c>
      <c r="AD996" s="16">
        <v>477</v>
      </c>
      <c r="AF996" s="16">
        <v>25</v>
      </c>
      <c r="AG996" s="16">
        <v>96</v>
      </c>
      <c r="AH996" s="16">
        <v>115</v>
      </c>
      <c r="AI996" s="16">
        <v>117</v>
      </c>
      <c r="AJ996" s="16">
        <v>175</v>
      </c>
      <c r="AK996" s="16">
        <v>213</v>
      </c>
      <c r="AL996" s="16">
        <v>169</v>
      </c>
      <c r="AM996" s="16">
        <v>134</v>
      </c>
      <c r="AN996" s="16">
        <v>99</v>
      </c>
      <c r="AO996" s="16">
        <v>131</v>
      </c>
      <c r="AP996" s="16">
        <v>193</v>
      </c>
      <c r="AQ996" s="16">
        <v>94</v>
      </c>
      <c r="AR996" s="16">
        <v>79</v>
      </c>
      <c r="AS996" s="16">
        <v>46</v>
      </c>
      <c r="AT996" s="16">
        <v>46</v>
      </c>
      <c r="AU996" s="16">
        <v>118</v>
      </c>
      <c r="AV996" s="16">
        <v>59</v>
      </c>
      <c r="AX996" s="16">
        <v>1583</v>
      </c>
      <c r="AY996" s="16">
        <v>316</v>
      </c>
      <c r="BA996" s="16">
        <v>1241</v>
      </c>
      <c r="BB996" s="16">
        <v>669</v>
      </c>
      <c r="BD996" s="16">
        <v>490</v>
      </c>
      <c r="BE996" s="16">
        <v>410</v>
      </c>
      <c r="BF996" s="16">
        <v>226</v>
      </c>
      <c r="BG996" s="16">
        <v>430</v>
      </c>
      <c r="BH996" s="16">
        <v>237</v>
      </c>
      <c r="BI996" s="16">
        <v>51</v>
      </c>
      <c r="BJ996" s="16">
        <v>65</v>
      </c>
      <c r="BL996" s="16">
        <v>349</v>
      </c>
      <c r="BM996" s="16">
        <v>614</v>
      </c>
      <c r="BN996" s="16">
        <v>143</v>
      </c>
      <c r="BO996" s="16">
        <v>101</v>
      </c>
      <c r="BP996" s="16">
        <v>257</v>
      </c>
      <c r="BQ996" s="16">
        <v>42</v>
      </c>
      <c r="BR996" s="16">
        <v>47</v>
      </c>
      <c r="BS996" s="16">
        <v>356</v>
      </c>
      <c r="BU996" s="16">
        <v>288</v>
      </c>
      <c r="BV996" s="16">
        <v>472</v>
      </c>
      <c r="BW996" s="16">
        <v>126</v>
      </c>
      <c r="BX996" s="16">
        <v>142</v>
      </c>
      <c r="BY996" s="16">
        <v>432</v>
      </c>
      <c r="BZ996" s="16">
        <v>64</v>
      </c>
      <c r="CA996" s="16">
        <v>123</v>
      </c>
      <c r="CB996" s="16">
        <v>159</v>
      </c>
      <c r="CC996" s="16">
        <v>106</v>
      </c>
    </row>
    <row r="997" spans="2:81" x14ac:dyDescent="0.35">
      <c r="B997" s="17" t="s">
        <v>254</v>
      </c>
      <c r="C997" s="18">
        <v>0.1704164793007662</v>
      </c>
      <c r="D997" s="18">
        <v>0.18240196299298461</v>
      </c>
      <c r="E997" s="18">
        <v>0.29967917100345648</v>
      </c>
      <c r="F997" s="18">
        <v>0.2209288528255671</v>
      </c>
      <c r="G997" s="18">
        <v>0.1542923860649679</v>
      </c>
      <c r="H997" s="18">
        <v>7.7424132252343195E-2</v>
      </c>
      <c r="I997" s="18">
        <v>0.1106495832350491</v>
      </c>
      <c r="K997" s="18">
        <v>0.18181250598609061</v>
      </c>
      <c r="L997" s="18">
        <v>0.160580538938524</v>
      </c>
      <c r="N997" s="18">
        <v>0.13697206220973759</v>
      </c>
      <c r="O997" s="18">
        <v>0.12186908580570049</v>
      </c>
      <c r="P997" s="18">
        <v>0.20156597025148501</v>
      </c>
      <c r="Q997" s="18">
        <v>0.24025248430252391</v>
      </c>
      <c r="R997" s="18">
        <v>0.20186593286972629</v>
      </c>
      <c r="S997" s="18">
        <v>0.18808802495757321</v>
      </c>
      <c r="T997" s="18">
        <v>0.21116953046427031</v>
      </c>
      <c r="U997" s="18">
        <v>0.1208876126000497</v>
      </c>
      <c r="V997" s="18">
        <v>0.2306760948541004</v>
      </c>
      <c r="W997" s="18">
        <v>0.1450011395895249</v>
      </c>
      <c r="X997" s="18">
        <v>0.1179882981196155</v>
      </c>
      <c r="Y997" s="18">
        <v>0.1326448578809607</v>
      </c>
      <c r="AA997" s="18">
        <v>0.20380258064686441</v>
      </c>
      <c r="AB997" s="18">
        <v>0.14368316235694639</v>
      </c>
      <c r="AC997" s="18">
        <v>0.16281845393427169</v>
      </c>
      <c r="AD997" s="18">
        <v>0.17020209815121459</v>
      </c>
      <c r="AF997" s="18">
        <v>9.9430676490859321E-2</v>
      </c>
      <c r="AG997" s="18">
        <v>0.27557772422417859</v>
      </c>
      <c r="AH997" s="18">
        <v>0.23213794126744</v>
      </c>
      <c r="AI997" s="18">
        <v>0.14737681137979819</v>
      </c>
      <c r="AJ997" s="18">
        <v>0.1478135554569277</v>
      </c>
      <c r="AK997" s="18">
        <v>0.16388400223477559</v>
      </c>
      <c r="AL997" s="18">
        <v>0.12998816902668511</v>
      </c>
      <c r="AM997" s="18">
        <v>0.1559573512579106</v>
      </c>
      <c r="AN997" s="18">
        <v>0.1067198982012922</v>
      </c>
      <c r="AO997" s="18">
        <v>0.17172128396729339</v>
      </c>
      <c r="AP997" s="18">
        <v>0.12786680015315049</v>
      </c>
      <c r="AQ997" s="18">
        <v>0.12534491233988809</v>
      </c>
      <c r="AR997" s="18">
        <v>0.14829459025764721</v>
      </c>
      <c r="AS997" s="18">
        <v>0.22230981821486129</v>
      </c>
      <c r="AT997" s="18">
        <v>0.17616484182947029</v>
      </c>
      <c r="AU997" s="18">
        <v>0.38154197877395951</v>
      </c>
      <c r="AV997" s="18">
        <v>7.2664778385940668E-2</v>
      </c>
      <c r="AX997" s="18">
        <v>0.15588170738725399</v>
      </c>
      <c r="AY997" s="18">
        <v>0.24337368006434049</v>
      </c>
      <c r="BA997" s="18">
        <v>0.18199222974666279</v>
      </c>
      <c r="BB997" s="18">
        <v>0.14893955893868729</v>
      </c>
      <c r="BD997" s="18">
        <v>0.14817968073041449</v>
      </c>
      <c r="BE997" s="18">
        <v>0.176083025064003</v>
      </c>
      <c r="BF997" s="18">
        <v>0.1049104191511343</v>
      </c>
      <c r="BG997" s="18">
        <v>0.16704294658802141</v>
      </c>
      <c r="BH997" s="18">
        <v>0.2382034644200175</v>
      </c>
      <c r="BI997" s="18">
        <v>0.36136409297982919</v>
      </c>
      <c r="BJ997" s="18">
        <v>0.1546929614924312</v>
      </c>
      <c r="BL997" s="18">
        <v>0.17792301912227429</v>
      </c>
      <c r="BM997" s="18">
        <v>0.21114016248634901</v>
      </c>
      <c r="BN997" s="18">
        <v>0.1101112156857119</v>
      </c>
      <c r="BO997" s="18">
        <v>0.17723881402760761</v>
      </c>
      <c r="BP997" s="18">
        <v>0.2050585192308142</v>
      </c>
      <c r="BQ997" s="18">
        <v>8.4310212853967142E-2</v>
      </c>
      <c r="BR997" s="18">
        <v>0.19173201718714611</v>
      </c>
      <c r="BS997" s="18">
        <v>9.7219971517431572E-2</v>
      </c>
      <c r="BU997" s="18">
        <v>0.15607477381255991</v>
      </c>
      <c r="BV997" s="18">
        <v>0.23508187240512801</v>
      </c>
      <c r="BW997" s="18">
        <v>0.17406435592735431</v>
      </c>
      <c r="BX997" s="18">
        <v>0.1667777982497628</v>
      </c>
      <c r="BY997" s="18">
        <v>0.1879895124863962</v>
      </c>
      <c r="BZ997" s="18">
        <v>0.110724092529077</v>
      </c>
      <c r="CA997" s="18">
        <v>6.9955212103153211E-2</v>
      </c>
      <c r="CB997" s="18">
        <v>7.3222087831486163E-2</v>
      </c>
      <c r="CC997" s="18">
        <v>0.1481228116401265</v>
      </c>
    </row>
    <row r="998" spans="2:81" x14ac:dyDescent="0.35">
      <c r="B998" s="17" t="s">
        <v>255</v>
      </c>
      <c r="C998" s="18">
        <v>0.45210590246827859</v>
      </c>
      <c r="D998" s="18">
        <v>0.43462795061519022</v>
      </c>
      <c r="E998" s="18">
        <v>0.45287832415339702</v>
      </c>
      <c r="F998" s="18">
        <v>0.47358850752584442</v>
      </c>
      <c r="G998" s="18">
        <v>0.42193935315484798</v>
      </c>
      <c r="H998" s="18">
        <v>0.47865751142828228</v>
      </c>
      <c r="I998" s="18">
        <v>0.44550262824689851</v>
      </c>
      <c r="K998" s="18">
        <v>0.46365628545383031</v>
      </c>
      <c r="L998" s="18">
        <v>0.4415524957502488</v>
      </c>
      <c r="N998" s="18">
        <v>0.51940442606157389</v>
      </c>
      <c r="O998" s="18">
        <v>0.38224049311483033</v>
      </c>
      <c r="P998" s="18">
        <v>0.46016175389761799</v>
      </c>
      <c r="Q998" s="18">
        <v>0.3265330039253807</v>
      </c>
      <c r="R998" s="18">
        <v>0.47648516447358091</v>
      </c>
      <c r="S998" s="18">
        <v>0.45407252554233107</v>
      </c>
      <c r="T998" s="18">
        <v>0.5072794080257006</v>
      </c>
      <c r="U998" s="18">
        <v>0.4445636588483961</v>
      </c>
      <c r="V998" s="18">
        <v>0.41098100979915769</v>
      </c>
      <c r="W998" s="18">
        <v>0.43998243418616778</v>
      </c>
      <c r="X998" s="18">
        <v>0.50851448572087632</v>
      </c>
      <c r="Y998" s="18">
        <v>0.41973573376329748</v>
      </c>
      <c r="AA998" s="18">
        <v>0.48208488226062213</v>
      </c>
      <c r="AB998" s="18">
        <v>0.47504000875613223</v>
      </c>
      <c r="AC998" s="18">
        <v>0.46772137132317282</v>
      </c>
      <c r="AD998" s="18">
        <v>0.38056609050558637</v>
      </c>
      <c r="AF998" s="18">
        <v>0.29043465516737171</v>
      </c>
      <c r="AG998" s="18">
        <v>0.32297504472582139</v>
      </c>
      <c r="AH998" s="18">
        <v>0.3748598235673487</v>
      </c>
      <c r="AI998" s="18">
        <v>0.36461644933502441</v>
      </c>
      <c r="AJ998" s="18">
        <v>0.47123542623583559</v>
      </c>
      <c r="AK998" s="18">
        <v>0.45630054368651829</v>
      </c>
      <c r="AL998" s="18">
        <v>0.42177074906681328</v>
      </c>
      <c r="AM998" s="18">
        <v>0.49192711071778239</v>
      </c>
      <c r="AN998" s="18">
        <v>0.55796831967763871</v>
      </c>
      <c r="AO998" s="18">
        <v>0.59260395235760044</v>
      </c>
      <c r="AP998" s="18">
        <v>0.44849158291881219</v>
      </c>
      <c r="AQ998" s="18">
        <v>0.51486914740606127</v>
      </c>
      <c r="AR998" s="18">
        <v>0.45560821279989672</v>
      </c>
      <c r="AS998" s="18">
        <v>0.48733448811361701</v>
      </c>
      <c r="AT998" s="18">
        <v>0.50900006597194636</v>
      </c>
      <c r="AU998" s="18">
        <v>0.39602666695253469</v>
      </c>
      <c r="AV998" s="18">
        <v>0.43712756890411231</v>
      </c>
      <c r="AX998" s="18">
        <v>0.45282399890005592</v>
      </c>
      <c r="AY998" s="18">
        <v>0.4416472088779575</v>
      </c>
      <c r="BA998" s="18">
        <v>0.46213954016536729</v>
      </c>
      <c r="BB998" s="18">
        <v>0.4334901212479163</v>
      </c>
      <c r="BD998" s="18">
        <v>0.40917505915434371</v>
      </c>
      <c r="BE998" s="18">
        <v>0.45877997747480481</v>
      </c>
      <c r="BF998" s="18">
        <v>0.50592643780426361</v>
      </c>
      <c r="BG998" s="18">
        <v>0.49038268592993922</v>
      </c>
      <c r="BH998" s="18">
        <v>0.43913443220640069</v>
      </c>
      <c r="BI998" s="18">
        <v>0.42628277280268839</v>
      </c>
      <c r="BJ998" s="18">
        <v>0.36040961104819841</v>
      </c>
      <c r="BL998" s="18">
        <v>0.42133841521753052</v>
      </c>
      <c r="BM998" s="18">
        <v>0.49135042903099507</v>
      </c>
      <c r="BN998" s="18">
        <v>0.44362804026715991</v>
      </c>
      <c r="BO998" s="18">
        <v>0.48905970419074868</v>
      </c>
      <c r="BP998" s="18">
        <v>0.43714024643636518</v>
      </c>
      <c r="BQ998" s="18">
        <v>0.48403766039136192</v>
      </c>
      <c r="BR998" s="18">
        <v>0.28453497070297551</v>
      </c>
      <c r="BS998" s="18">
        <v>0.4368734746592659</v>
      </c>
      <c r="BU998" s="18">
        <v>0.46669198784324328</v>
      </c>
      <c r="BV998" s="18">
        <v>0.47506947892962531</v>
      </c>
      <c r="BW998" s="18">
        <v>0.44799528660217508</v>
      </c>
      <c r="BX998" s="18">
        <v>0.45368459852777349</v>
      </c>
      <c r="BY998" s="18">
        <v>0.43609323811225109</v>
      </c>
      <c r="BZ998" s="18">
        <v>0.44994636327558851</v>
      </c>
      <c r="CA998" s="18">
        <v>0.43223541755688383</v>
      </c>
      <c r="CB998" s="18">
        <v>0.40380037293010013</v>
      </c>
      <c r="CC998" s="18">
        <v>0.47504849860564602</v>
      </c>
    </row>
    <row r="999" spans="2:81" x14ac:dyDescent="0.35">
      <c r="B999" s="17" t="s">
        <v>256</v>
      </c>
      <c r="C999" s="18">
        <v>0.26822011428907389</v>
      </c>
      <c r="D999" s="18">
        <v>0.25121278733166269</v>
      </c>
      <c r="E999" s="18">
        <v>0.19499345231829951</v>
      </c>
      <c r="F999" s="18">
        <v>0.23042919306293241</v>
      </c>
      <c r="G999" s="18">
        <v>0.29070339353590963</v>
      </c>
      <c r="H999" s="18">
        <v>0.33379764670478118</v>
      </c>
      <c r="I999" s="18">
        <v>0.29579108809181759</v>
      </c>
      <c r="K999" s="18">
        <v>0.25778100721888542</v>
      </c>
      <c r="L999" s="18">
        <v>0.27724248579262062</v>
      </c>
      <c r="N999" s="18">
        <v>0.2446594685561016</v>
      </c>
      <c r="O999" s="18">
        <v>0.41169509851837582</v>
      </c>
      <c r="P999" s="18">
        <v>0.20286151435017599</v>
      </c>
      <c r="Q999" s="18">
        <v>0.2887553820808002</v>
      </c>
      <c r="R999" s="18">
        <v>0.24432031085882711</v>
      </c>
      <c r="S999" s="18">
        <v>0.2746434839166802</v>
      </c>
      <c r="T999" s="18">
        <v>0.1925304574780588</v>
      </c>
      <c r="U999" s="18">
        <v>0.30703094192053793</v>
      </c>
      <c r="V999" s="18">
        <v>0.26579966526788301</v>
      </c>
      <c r="W999" s="18">
        <v>0.26399696651804211</v>
      </c>
      <c r="X999" s="18">
        <v>0.2510640196297908</v>
      </c>
      <c r="Y999" s="18">
        <v>0.34158770765414898</v>
      </c>
      <c r="AA999" s="18">
        <v>0.22143420927585791</v>
      </c>
      <c r="AB999" s="18">
        <v>0.2717642435071228</v>
      </c>
      <c r="AC999" s="18">
        <v>0.29140822487872597</v>
      </c>
      <c r="AD999" s="18">
        <v>0.29557370581242048</v>
      </c>
      <c r="AF999" s="18">
        <v>0.46112169108422119</v>
      </c>
      <c r="AG999" s="18">
        <v>0.2456665223205218</v>
      </c>
      <c r="AH999" s="18">
        <v>0.23598637103041059</v>
      </c>
      <c r="AI999" s="18">
        <v>0.34097611350208917</v>
      </c>
      <c r="AJ999" s="18">
        <v>0.3025714804442225</v>
      </c>
      <c r="AK999" s="18">
        <v>0.30414426404681011</v>
      </c>
      <c r="AL999" s="18">
        <v>0.32960066296032808</v>
      </c>
      <c r="AM999" s="18">
        <v>0.2473925367430706</v>
      </c>
      <c r="AN999" s="18">
        <v>0.28525280825751242</v>
      </c>
      <c r="AO999" s="18">
        <v>0.14814192578706531</v>
      </c>
      <c r="AP999" s="18">
        <v>0.29318226254139779</v>
      </c>
      <c r="AQ999" s="18">
        <v>0.26583834364771652</v>
      </c>
      <c r="AR999" s="18">
        <v>0.29317125713907027</v>
      </c>
      <c r="AS999" s="18">
        <v>0.24853991124555111</v>
      </c>
      <c r="AT999" s="18">
        <v>0.27366461617676258</v>
      </c>
      <c r="AU999" s="18">
        <v>0.13865386736160801</v>
      </c>
      <c r="AV999" s="18">
        <v>0.17750757387796889</v>
      </c>
      <c r="AX999" s="18">
        <v>0.27692366051144318</v>
      </c>
      <c r="AY999" s="18">
        <v>0.23084441746786541</v>
      </c>
      <c r="BA999" s="18">
        <v>0.25323531370258939</v>
      </c>
      <c r="BB999" s="18">
        <v>0.29602197217653742</v>
      </c>
      <c r="BD999" s="18">
        <v>0.31844610161241782</v>
      </c>
      <c r="BE999" s="18">
        <v>0.26600970006050939</v>
      </c>
      <c r="BF999" s="18">
        <v>0.25214871897215951</v>
      </c>
      <c r="BG999" s="18">
        <v>0.24735066887517901</v>
      </c>
      <c r="BH999" s="18">
        <v>0.23248711353323051</v>
      </c>
      <c r="BI999" s="18">
        <v>0.17360523419752569</v>
      </c>
      <c r="BJ999" s="18">
        <v>0.30245414822556188</v>
      </c>
      <c r="BL999" s="18">
        <v>0.28591767278909769</v>
      </c>
      <c r="BM999" s="18">
        <v>0.2445468099567269</v>
      </c>
      <c r="BN999" s="18">
        <v>0.30265565780771059</v>
      </c>
      <c r="BO999" s="18">
        <v>0.25735209084759719</v>
      </c>
      <c r="BP999" s="18">
        <v>0.27187319907576318</v>
      </c>
      <c r="BQ999" s="18">
        <v>0.18914706422376371</v>
      </c>
      <c r="BR999" s="18">
        <v>0.2669503860719718</v>
      </c>
      <c r="BS999" s="18">
        <v>0.28780063028262132</v>
      </c>
      <c r="BU999" s="18">
        <v>0.28922268657255251</v>
      </c>
      <c r="BV999" s="18">
        <v>0.22893056468283329</v>
      </c>
      <c r="BW999" s="18">
        <v>0.26556731747025142</v>
      </c>
      <c r="BX999" s="18">
        <v>0.24907290011641611</v>
      </c>
      <c r="BY999" s="18">
        <v>0.2870427276606286</v>
      </c>
      <c r="BZ999" s="18">
        <v>0.26128943600093929</v>
      </c>
      <c r="CA999" s="18">
        <v>0.29571471949065092</v>
      </c>
      <c r="CB999" s="18">
        <v>0.29882206902914471</v>
      </c>
      <c r="CC999" s="18">
        <v>0.26469751985298667</v>
      </c>
    </row>
    <row r="1000" spans="2:81" x14ac:dyDescent="0.35">
      <c r="B1000" s="17" t="s">
        <v>257</v>
      </c>
      <c r="C1000" s="18">
        <v>5.2074249087555743E-2</v>
      </c>
      <c r="D1000" s="18">
        <v>8.8682706784856763E-2</v>
      </c>
      <c r="E1000" s="18">
        <v>2.7723239051046091E-2</v>
      </c>
      <c r="F1000" s="18">
        <v>2.8168670614104659E-2</v>
      </c>
      <c r="G1000" s="18">
        <v>6.0403479250851808E-2</v>
      </c>
      <c r="H1000" s="18">
        <v>5.1723664646896102E-2</v>
      </c>
      <c r="I1000" s="18">
        <v>6.5035132624606085E-2</v>
      </c>
      <c r="K1000" s="18">
        <v>5.3151200057310242E-2</v>
      </c>
      <c r="L1000" s="18">
        <v>5.1322463052985337E-2</v>
      </c>
      <c r="N1000" s="18">
        <v>5.8383229348258292E-2</v>
      </c>
      <c r="O1000" s="18">
        <v>3.2432221000831749E-2</v>
      </c>
      <c r="P1000" s="18">
        <v>7.8059513045848655E-2</v>
      </c>
      <c r="Q1000" s="18">
        <v>6.2770751417454501E-2</v>
      </c>
      <c r="R1000" s="18">
        <v>3.2850649715173208E-2</v>
      </c>
      <c r="S1000" s="18">
        <v>3.1990365253163608E-2</v>
      </c>
      <c r="T1000" s="18">
        <v>4.3293213453071161E-2</v>
      </c>
      <c r="U1000" s="18">
        <v>4.7372748332099333E-2</v>
      </c>
      <c r="V1000" s="18">
        <v>5.7573241555695633E-2</v>
      </c>
      <c r="W1000" s="18">
        <v>6.2368322482240973E-2</v>
      </c>
      <c r="X1000" s="18">
        <v>4.8753227644984361E-2</v>
      </c>
      <c r="Y1000" s="18">
        <v>6.6318919863758652E-2</v>
      </c>
      <c r="AA1000" s="18">
        <v>5.501998655970089E-2</v>
      </c>
      <c r="AB1000" s="18">
        <v>5.2581696062602983E-2</v>
      </c>
      <c r="AC1000" s="18">
        <v>3.7372471771242158E-2</v>
      </c>
      <c r="AD1000" s="18">
        <v>6.1680405824220103E-2</v>
      </c>
      <c r="AF1000" s="18">
        <v>0</v>
      </c>
      <c r="AG1000" s="18">
        <v>3.5913515903120648E-2</v>
      </c>
      <c r="AH1000" s="18">
        <v>4.6400028432963113E-2</v>
      </c>
      <c r="AI1000" s="18">
        <v>6.2946433376407054E-2</v>
      </c>
      <c r="AJ1000" s="18">
        <v>4.3216781529029129E-2</v>
      </c>
      <c r="AK1000" s="18">
        <v>3.4373106834684572E-2</v>
      </c>
      <c r="AL1000" s="18">
        <v>6.3264034953849427E-2</v>
      </c>
      <c r="AM1000" s="18">
        <v>5.2658556959776698E-2</v>
      </c>
      <c r="AN1000" s="18">
        <v>2.7637167766291319E-2</v>
      </c>
      <c r="AO1000" s="18">
        <v>4.8948935466299262E-2</v>
      </c>
      <c r="AP1000" s="18">
        <v>6.0059406682219797E-2</v>
      </c>
      <c r="AQ1000" s="18">
        <v>6.9025490578120352E-2</v>
      </c>
      <c r="AR1000" s="18">
        <v>8.6944324146765631E-2</v>
      </c>
      <c r="AS1000" s="18">
        <v>4.1815782425970602E-2</v>
      </c>
      <c r="AT1000" s="18">
        <v>4.1170476021820668E-2</v>
      </c>
      <c r="AU1000" s="18">
        <v>5.3715903437848593E-2</v>
      </c>
      <c r="AV1000" s="18">
        <v>0.1080823412155858</v>
      </c>
      <c r="AX1000" s="18">
        <v>5.4166299741553167E-2</v>
      </c>
      <c r="AY1000" s="18">
        <v>4.0175327635947118E-2</v>
      </c>
      <c r="BA1000" s="18">
        <v>5.0742933587547008E-2</v>
      </c>
      <c r="BB1000" s="18">
        <v>5.4544288252975401E-2</v>
      </c>
      <c r="BD1000" s="18">
        <v>4.4962107549760967E-2</v>
      </c>
      <c r="BE1000" s="18">
        <v>4.2859210607368428E-2</v>
      </c>
      <c r="BF1000" s="18">
        <v>7.9377394785045199E-2</v>
      </c>
      <c r="BG1000" s="18">
        <v>5.1619615224612503E-2</v>
      </c>
      <c r="BH1000" s="18">
        <v>6.0572138604315248E-2</v>
      </c>
      <c r="BI1000" s="18">
        <v>0</v>
      </c>
      <c r="BJ1000" s="18">
        <v>8.2034062959476212E-2</v>
      </c>
      <c r="BL1000" s="18">
        <v>5.287244832006182E-2</v>
      </c>
      <c r="BM1000" s="18">
        <v>3.3322319285032292E-2</v>
      </c>
      <c r="BN1000" s="18">
        <v>5.6077842168849028E-2</v>
      </c>
      <c r="BO1000" s="18">
        <v>3.9279854133961199E-2</v>
      </c>
      <c r="BP1000" s="18">
        <v>4.8601046750714173E-2</v>
      </c>
      <c r="BQ1000" s="18">
        <v>0.17213147844666199</v>
      </c>
      <c r="BR1000" s="18">
        <v>3.8518567491263513E-2</v>
      </c>
      <c r="BS1000" s="18">
        <v>7.5901110784892617E-2</v>
      </c>
      <c r="BU1000" s="18">
        <v>5.494252150523183E-2</v>
      </c>
      <c r="BV1000" s="18">
        <v>3.6065673224807748E-2</v>
      </c>
      <c r="BW1000" s="18">
        <v>3.2799179832295682E-2</v>
      </c>
      <c r="BX1000" s="18">
        <v>7.5169222701834112E-2</v>
      </c>
      <c r="BY1000" s="18">
        <v>4.6720299026119759E-2</v>
      </c>
      <c r="BZ1000" s="18">
        <v>0.1317632915240067</v>
      </c>
      <c r="CA1000" s="18">
        <v>6.4208498533654818E-2</v>
      </c>
      <c r="CB1000" s="18">
        <v>5.6821069381189103E-2</v>
      </c>
      <c r="CC1000" s="18">
        <v>6.0389023709008012E-2</v>
      </c>
    </row>
    <row r="1001" spans="2:81" x14ac:dyDescent="0.35">
      <c r="B1001" s="17" t="s">
        <v>151</v>
      </c>
      <c r="C1001" s="18">
        <v>5.7183254854325537E-2</v>
      </c>
      <c r="D1001" s="18">
        <v>4.3074592275305558E-2</v>
      </c>
      <c r="E1001" s="18">
        <v>2.4725813473800928E-2</v>
      </c>
      <c r="F1001" s="18">
        <v>4.6884775971551482E-2</v>
      </c>
      <c r="G1001" s="18">
        <v>7.2661387993422671E-2</v>
      </c>
      <c r="H1001" s="18">
        <v>5.8397044967697077E-2</v>
      </c>
      <c r="I1001" s="18">
        <v>8.3021567801628796E-2</v>
      </c>
      <c r="K1001" s="18">
        <v>4.3599001283883512E-2</v>
      </c>
      <c r="L1001" s="18">
        <v>6.9302016465621272E-2</v>
      </c>
      <c r="N1001" s="18">
        <v>4.0580813824328432E-2</v>
      </c>
      <c r="O1001" s="18">
        <v>5.1763101560261718E-2</v>
      </c>
      <c r="P1001" s="18">
        <v>5.7351248454872383E-2</v>
      </c>
      <c r="Q1001" s="18">
        <v>8.1688378273840984E-2</v>
      </c>
      <c r="R1001" s="18">
        <v>4.4477942082692443E-2</v>
      </c>
      <c r="S1001" s="18">
        <v>5.1205600330252093E-2</v>
      </c>
      <c r="T1001" s="18">
        <v>4.5727390578899282E-2</v>
      </c>
      <c r="U1001" s="18">
        <v>8.0145038298916768E-2</v>
      </c>
      <c r="V1001" s="18">
        <v>3.4969988523163388E-2</v>
      </c>
      <c r="W1001" s="18">
        <v>8.8651137224024262E-2</v>
      </c>
      <c r="X1001" s="18">
        <v>7.3679968884733119E-2</v>
      </c>
      <c r="Y1001" s="18">
        <v>3.9712780837834132E-2</v>
      </c>
      <c r="AA1001" s="18">
        <v>3.7658341256954692E-2</v>
      </c>
      <c r="AB1001" s="18">
        <v>5.6930889317195567E-2</v>
      </c>
      <c r="AC1001" s="18">
        <v>4.0679478092587408E-2</v>
      </c>
      <c r="AD1001" s="18">
        <v>9.1977699706558419E-2</v>
      </c>
      <c r="AF1001" s="18">
        <v>0.14901297725754781</v>
      </c>
      <c r="AG1001" s="18">
        <v>0.1198671928263576</v>
      </c>
      <c r="AH1001" s="18">
        <v>0.11061583570183769</v>
      </c>
      <c r="AI1001" s="18">
        <v>8.4084192406681191E-2</v>
      </c>
      <c r="AJ1001" s="18">
        <v>3.5162756333984968E-2</v>
      </c>
      <c r="AK1001" s="18">
        <v>4.1298083197211427E-2</v>
      </c>
      <c r="AL1001" s="18">
        <v>5.537638399232421E-2</v>
      </c>
      <c r="AM1001" s="18">
        <v>5.2064444321459839E-2</v>
      </c>
      <c r="AN1001" s="18">
        <v>2.2421806097265101E-2</v>
      </c>
      <c r="AO1001" s="18">
        <v>3.8583902421741693E-2</v>
      </c>
      <c r="AP1001" s="18">
        <v>7.0399947704419555E-2</v>
      </c>
      <c r="AQ1001" s="18">
        <v>2.4922106028213719E-2</v>
      </c>
      <c r="AR1001" s="18">
        <v>1.598161565662028E-2</v>
      </c>
      <c r="AS1001" s="18">
        <v>0</v>
      </c>
      <c r="AT1001" s="18">
        <v>0</v>
      </c>
      <c r="AU1001" s="18">
        <v>3.0061583474049421E-2</v>
      </c>
      <c r="AV1001" s="18">
        <v>0.20461773761639229</v>
      </c>
      <c r="AX1001" s="18">
        <v>6.0204333459693782E-2</v>
      </c>
      <c r="AY1001" s="18">
        <v>4.395936595388953E-2</v>
      </c>
      <c r="BA1001" s="18">
        <v>5.1889982797833523E-2</v>
      </c>
      <c r="BB1001" s="18">
        <v>6.7004059383883763E-2</v>
      </c>
      <c r="BD1001" s="18">
        <v>7.9237050953063159E-2</v>
      </c>
      <c r="BE1001" s="18">
        <v>5.6268086793314347E-2</v>
      </c>
      <c r="BF1001" s="18">
        <v>5.7637029287397452E-2</v>
      </c>
      <c r="BG1001" s="18">
        <v>4.3604083382247971E-2</v>
      </c>
      <c r="BH1001" s="18">
        <v>2.9602851236035999E-2</v>
      </c>
      <c r="BI1001" s="18">
        <v>3.8747900019956497E-2</v>
      </c>
      <c r="BJ1001" s="18">
        <v>0.1004092162743323</v>
      </c>
      <c r="BL1001" s="18">
        <v>6.1948444551035722E-2</v>
      </c>
      <c r="BM1001" s="18">
        <v>1.9640279240896581E-2</v>
      </c>
      <c r="BN1001" s="18">
        <v>8.7527244070568444E-2</v>
      </c>
      <c r="BO1001" s="18">
        <v>3.706953680008538E-2</v>
      </c>
      <c r="BP1001" s="18">
        <v>3.7326988506343271E-2</v>
      </c>
      <c r="BQ1001" s="18">
        <v>7.0373584084245447E-2</v>
      </c>
      <c r="BR1001" s="18">
        <v>0.21826405854664291</v>
      </c>
      <c r="BS1001" s="18">
        <v>0.1022048127557888</v>
      </c>
      <c r="BU1001" s="18">
        <v>3.3068030266412668E-2</v>
      </c>
      <c r="BV1001" s="18">
        <v>2.485241075760573E-2</v>
      </c>
      <c r="BW1001" s="18">
        <v>7.9573860167923602E-2</v>
      </c>
      <c r="BX1001" s="18">
        <v>5.5295480404213428E-2</v>
      </c>
      <c r="BY1001" s="18">
        <v>4.215422271460411E-2</v>
      </c>
      <c r="BZ1001" s="18">
        <v>4.6276816670388438E-2</v>
      </c>
      <c r="CA1001" s="18">
        <v>0.13788615231565729</v>
      </c>
      <c r="CB1001" s="18">
        <v>0.16733440082807999</v>
      </c>
      <c r="CC1001" s="18">
        <v>5.1742146192232691E-2</v>
      </c>
    </row>
    <row r="1003" spans="2:81" ht="87" x14ac:dyDescent="0.35">
      <c r="B1003" s="14" t="s">
        <v>261</v>
      </c>
    </row>
    <row r="1004" spans="2:81" x14ac:dyDescent="0.35">
      <c r="B1004" s="15" t="s">
        <v>17</v>
      </c>
    </row>
    <row r="1005" spans="2:81" x14ac:dyDescent="0.35">
      <c r="B1005" s="11" t="s">
        <v>95</v>
      </c>
      <c r="C1005" s="16">
        <v>1906</v>
      </c>
      <c r="D1005" s="16">
        <v>245</v>
      </c>
      <c r="E1005" s="16">
        <v>322</v>
      </c>
      <c r="F1005" s="16">
        <v>330</v>
      </c>
      <c r="G1005" s="16">
        <v>336</v>
      </c>
      <c r="H1005" s="16">
        <v>276</v>
      </c>
      <c r="I1005" s="16">
        <v>397</v>
      </c>
      <c r="K1005" s="16">
        <v>942</v>
      </c>
      <c r="L1005" s="16">
        <v>959</v>
      </c>
      <c r="N1005" s="16">
        <v>158</v>
      </c>
      <c r="O1005" s="16">
        <v>63</v>
      </c>
      <c r="P1005" s="16">
        <v>96</v>
      </c>
      <c r="Q1005" s="16">
        <v>78</v>
      </c>
      <c r="R1005" s="16">
        <v>211</v>
      </c>
      <c r="S1005" s="16">
        <v>156</v>
      </c>
      <c r="T1005" s="16">
        <v>138</v>
      </c>
      <c r="U1005" s="16">
        <v>178</v>
      </c>
      <c r="V1005" s="16">
        <v>270</v>
      </c>
      <c r="W1005" s="16">
        <v>232</v>
      </c>
      <c r="X1005" s="16">
        <v>160</v>
      </c>
      <c r="Y1005" s="16">
        <v>166</v>
      </c>
      <c r="AA1005" s="16">
        <v>527</v>
      </c>
      <c r="AB1005" s="16">
        <v>481</v>
      </c>
      <c r="AC1005" s="16">
        <v>429</v>
      </c>
      <c r="AD1005" s="16">
        <v>463</v>
      </c>
      <c r="AF1005" s="16">
        <v>27</v>
      </c>
      <c r="AG1005" s="16">
        <v>98</v>
      </c>
      <c r="AH1005" s="16">
        <v>113</v>
      </c>
      <c r="AI1005" s="16">
        <v>112</v>
      </c>
      <c r="AJ1005" s="16">
        <v>174</v>
      </c>
      <c r="AK1005" s="16">
        <v>207</v>
      </c>
      <c r="AL1005" s="16">
        <v>170</v>
      </c>
      <c r="AM1005" s="16">
        <v>133</v>
      </c>
      <c r="AN1005" s="16">
        <v>100</v>
      </c>
      <c r="AO1005" s="16">
        <v>131</v>
      </c>
      <c r="AP1005" s="16">
        <v>193</v>
      </c>
      <c r="AQ1005" s="16">
        <v>93</v>
      </c>
      <c r="AR1005" s="16">
        <v>79</v>
      </c>
      <c r="AS1005" s="16">
        <v>47</v>
      </c>
      <c r="AT1005" s="16">
        <v>48</v>
      </c>
      <c r="AU1005" s="16">
        <v>122</v>
      </c>
      <c r="AV1005" s="16">
        <v>59</v>
      </c>
      <c r="AX1005" s="16">
        <v>1557</v>
      </c>
      <c r="AY1005" s="16">
        <v>338</v>
      </c>
      <c r="BA1005" s="16">
        <v>1221</v>
      </c>
      <c r="BB1005" s="16">
        <v>685</v>
      </c>
      <c r="BD1005" s="16">
        <v>474</v>
      </c>
      <c r="BE1005" s="16">
        <v>416</v>
      </c>
      <c r="BF1005" s="16">
        <v>224</v>
      </c>
      <c r="BG1005" s="16">
        <v>439</v>
      </c>
      <c r="BH1005" s="16">
        <v>242</v>
      </c>
      <c r="BI1005" s="16">
        <v>51</v>
      </c>
      <c r="BJ1005" s="16">
        <v>60</v>
      </c>
      <c r="BL1005" s="16">
        <v>334</v>
      </c>
      <c r="BM1005" s="16">
        <v>619</v>
      </c>
      <c r="BN1005" s="16">
        <v>136</v>
      </c>
      <c r="BO1005" s="16">
        <v>105</v>
      </c>
      <c r="BP1005" s="16">
        <v>257</v>
      </c>
      <c r="BQ1005" s="16">
        <v>42</v>
      </c>
      <c r="BR1005" s="16">
        <v>49</v>
      </c>
      <c r="BS1005" s="16">
        <v>364</v>
      </c>
      <c r="BU1005" s="16">
        <v>279</v>
      </c>
      <c r="BV1005" s="16">
        <v>479</v>
      </c>
      <c r="BW1005" s="16">
        <v>122</v>
      </c>
      <c r="BX1005" s="16">
        <v>151</v>
      </c>
      <c r="BY1005" s="16">
        <v>421</v>
      </c>
      <c r="BZ1005" s="16">
        <v>64</v>
      </c>
      <c r="CA1005" s="16">
        <v>123</v>
      </c>
      <c r="CB1005" s="16">
        <v>156</v>
      </c>
      <c r="CC1005" s="16">
        <v>111</v>
      </c>
    </row>
    <row r="1006" spans="2:81" x14ac:dyDescent="0.35">
      <c r="B1006" s="12" t="s">
        <v>96</v>
      </c>
      <c r="C1006" s="16">
        <v>1910</v>
      </c>
      <c r="D1006" s="16">
        <v>202</v>
      </c>
      <c r="E1006" s="16">
        <v>325</v>
      </c>
      <c r="F1006" s="16">
        <v>324</v>
      </c>
      <c r="G1006" s="16">
        <v>294</v>
      </c>
      <c r="H1006" s="16">
        <v>309</v>
      </c>
      <c r="I1006" s="16">
        <v>457</v>
      </c>
      <c r="K1006" s="16">
        <v>921</v>
      </c>
      <c r="L1006" s="16">
        <v>983</v>
      </c>
      <c r="N1006" s="16">
        <v>157</v>
      </c>
      <c r="O1006" s="16">
        <v>52</v>
      </c>
      <c r="P1006" s="16">
        <v>89</v>
      </c>
      <c r="Q1006" s="16">
        <v>77</v>
      </c>
      <c r="R1006" s="16">
        <v>212</v>
      </c>
      <c r="S1006" s="16">
        <v>155</v>
      </c>
      <c r="T1006" s="16">
        <v>140</v>
      </c>
      <c r="U1006" s="16">
        <v>167</v>
      </c>
      <c r="V1006" s="16">
        <v>248</v>
      </c>
      <c r="W1006" s="16">
        <v>264</v>
      </c>
      <c r="X1006" s="16">
        <v>165</v>
      </c>
      <c r="Y1006" s="16">
        <v>180</v>
      </c>
      <c r="AA1006" s="16">
        <v>514</v>
      </c>
      <c r="AB1006" s="16">
        <v>496</v>
      </c>
      <c r="AC1006" s="16">
        <v>419</v>
      </c>
      <c r="AD1006" s="16">
        <v>477</v>
      </c>
      <c r="AF1006" s="16">
        <v>25</v>
      </c>
      <c r="AG1006" s="16">
        <v>96</v>
      </c>
      <c r="AH1006" s="16">
        <v>115</v>
      </c>
      <c r="AI1006" s="16">
        <v>117</v>
      </c>
      <c r="AJ1006" s="16">
        <v>175</v>
      </c>
      <c r="AK1006" s="16">
        <v>213</v>
      </c>
      <c r="AL1006" s="16">
        <v>169</v>
      </c>
      <c r="AM1006" s="16">
        <v>134</v>
      </c>
      <c r="AN1006" s="16">
        <v>99</v>
      </c>
      <c r="AO1006" s="16">
        <v>131</v>
      </c>
      <c r="AP1006" s="16">
        <v>193</v>
      </c>
      <c r="AQ1006" s="16">
        <v>94</v>
      </c>
      <c r="AR1006" s="16">
        <v>79</v>
      </c>
      <c r="AS1006" s="16">
        <v>46</v>
      </c>
      <c r="AT1006" s="16">
        <v>46</v>
      </c>
      <c r="AU1006" s="16">
        <v>118</v>
      </c>
      <c r="AV1006" s="16">
        <v>59</v>
      </c>
      <c r="AX1006" s="16">
        <v>1583</v>
      </c>
      <c r="AY1006" s="16">
        <v>316</v>
      </c>
      <c r="BA1006" s="16">
        <v>1241</v>
      </c>
      <c r="BB1006" s="16">
        <v>669</v>
      </c>
      <c r="BD1006" s="16">
        <v>490</v>
      </c>
      <c r="BE1006" s="16">
        <v>410</v>
      </c>
      <c r="BF1006" s="16">
        <v>226</v>
      </c>
      <c r="BG1006" s="16">
        <v>430</v>
      </c>
      <c r="BH1006" s="16">
        <v>237</v>
      </c>
      <c r="BI1006" s="16">
        <v>51</v>
      </c>
      <c r="BJ1006" s="16">
        <v>65</v>
      </c>
      <c r="BL1006" s="16">
        <v>349</v>
      </c>
      <c r="BM1006" s="16">
        <v>614</v>
      </c>
      <c r="BN1006" s="16">
        <v>143</v>
      </c>
      <c r="BO1006" s="16">
        <v>101</v>
      </c>
      <c r="BP1006" s="16">
        <v>257</v>
      </c>
      <c r="BQ1006" s="16">
        <v>42</v>
      </c>
      <c r="BR1006" s="16">
        <v>47</v>
      </c>
      <c r="BS1006" s="16">
        <v>356</v>
      </c>
      <c r="BU1006" s="16">
        <v>288</v>
      </c>
      <c r="BV1006" s="16">
        <v>472</v>
      </c>
      <c r="BW1006" s="16">
        <v>126</v>
      </c>
      <c r="BX1006" s="16">
        <v>142</v>
      </c>
      <c r="BY1006" s="16">
        <v>432</v>
      </c>
      <c r="BZ1006" s="16">
        <v>64</v>
      </c>
      <c r="CA1006" s="16">
        <v>123</v>
      </c>
      <c r="CB1006" s="16">
        <v>159</v>
      </c>
      <c r="CC1006" s="16">
        <v>106</v>
      </c>
    </row>
    <row r="1007" spans="2:81" x14ac:dyDescent="0.35">
      <c r="B1007" s="17" t="s">
        <v>254</v>
      </c>
      <c r="C1007" s="18">
        <v>0.20895241224120101</v>
      </c>
      <c r="D1007" s="18">
        <v>0.20863439805146611</v>
      </c>
      <c r="E1007" s="18">
        <v>0.32362199758603433</v>
      </c>
      <c r="F1007" s="18">
        <v>0.2629737684095359</v>
      </c>
      <c r="G1007" s="18">
        <v>0.18640688782231829</v>
      </c>
      <c r="H1007" s="18">
        <v>0.19121447008480849</v>
      </c>
      <c r="I1007" s="18">
        <v>0.1157529615721492</v>
      </c>
      <c r="K1007" s="18">
        <v>0.2195082409592535</v>
      </c>
      <c r="L1007" s="18">
        <v>0.20009414658495639</v>
      </c>
      <c r="N1007" s="18">
        <v>0.16605531061003009</v>
      </c>
      <c r="O1007" s="18">
        <v>0.10563899993962771</v>
      </c>
      <c r="P1007" s="18">
        <v>0.28093474367802601</v>
      </c>
      <c r="Q1007" s="18">
        <v>0.20112421869255351</v>
      </c>
      <c r="R1007" s="18">
        <v>0.25381474138015592</v>
      </c>
      <c r="S1007" s="18">
        <v>0.18893990360414181</v>
      </c>
      <c r="T1007" s="18">
        <v>0.25301804616448847</v>
      </c>
      <c r="U1007" s="18">
        <v>0.18888555904684809</v>
      </c>
      <c r="V1007" s="18">
        <v>0.26763483108025049</v>
      </c>
      <c r="W1007" s="18">
        <v>0.16845894025792901</v>
      </c>
      <c r="X1007" s="18">
        <v>0.217128905500416</v>
      </c>
      <c r="Y1007" s="18">
        <v>0.1637554013027252</v>
      </c>
      <c r="AA1007" s="18">
        <v>0.22838519323981901</v>
      </c>
      <c r="AB1007" s="18">
        <v>0.1724375282636591</v>
      </c>
      <c r="AC1007" s="18">
        <v>0.22646993062767209</v>
      </c>
      <c r="AD1007" s="18">
        <v>0.2111382757786795</v>
      </c>
      <c r="AF1007" s="18">
        <v>0.14218884332422571</v>
      </c>
      <c r="AG1007" s="18">
        <v>0.32172938087513031</v>
      </c>
      <c r="AH1007" s="18">
        <v>0.19708775520886651</v>
      </c>
      <c r="AI1007" s="18">
        <v>0.1848314196982932</v>
      </c>
      <c r="AJ1007" s="18">
        <v>0.2046652938549946</v>
      </c>
      <c r="AK1007" s="18">
        <v>0.16753255980101359</v>
      </c>
      <c r="AL1007" s="18">
        <v>0.18736509405462401</v>
      </c>
      <c r="AM1007" s="18">
        <v>0.22214579114679631</v>
      </c>
      <c r="AN1007" s="18">
        <v>0.15246256268492739</v>
      </c>
      <c r="AO1007" s="18">
        <v>0.27230678114498541</v>
      </c>
      <c r="AP1007" s="18">
        <v>0.17916941227213021</v>
      </c>
      <c r="AQ1007" s="18">
        <v>0.17470205904981079</v>
      </c>
      <c r="AR1007" s="18">
        <v>0.16964857592143509</v>
      </c>
      <c r="AS1007" s="18">
        <v>0.25411119494321832</v>
      </c>
      <c r="AT1007" s="18">
        <v>0.2258302070807241</v>
      </c>
      <c r="AU1007" s="18">
        <v>0.36169179117083589</v>
      </c>
      <c r="AV1007" s="18">
        <v>0.1249820590091662</v>
      </c>
      <c r="AX1007" s="18">
        <v>0.1901567130758467</v>
      </c>
      <c r="AY1007" s="18">
        <v>0.30449182307272149</v>
      </c>
      <c r="BA1007" s="18">
        <v>0.22945105028950891</v>
      </c>
      <c r="BB1007" s="18">
        <v>0.1709205266237421</v>
      </c>
      <c r="BD1007" s="18">
        <v>0.20854372406398289</v>
      </c>
      <c r="BE1007" s="18">
        <v>0.204819052062477</v>
      </c>
      <c r="BF1007" s="18">
        <v>0.1356574208960459</v>
      </c>
      <c r="BG1007" s="18">
        <v>0.206337642657696</v>
      </c>
      <c r="BH1007" s="18">
        <v>0.25678334216327853</v>
      </c>
      <c r="BI1007" s="18">
        <v>0.34440198120241378</v>
      </c>
      <c r="BJ1007" s="18">
        <v>0.22921667335689969</v>
      </c>
      <c r="BL1007" s="18">
        <v>0.20269390678596791</v>
      </c>
      <c r="BM1007" s="18">
        <v>0.25335046598628941</v>
      </c>
      <c r="BN1007" s="18">
        <v>0.13907901176076121</v>
      </c>
      <c r="BO1007" s="18">
        <v>0.23396827351744739</v>
      </c>
      <c r="BP1007" s="18">
        <v>0.2089153662172693</v>
      </c>
      <c r="BQ1007" s="18">
        <v>0.23080087352976569</v>
      </c>
      <c r="BR1007" s="18">
        <v>0.26220147265889793</v>
      </c>
      <c r="BS1007" s="18">
        <v>0.1497465155261766</v>
      </c>
      <c r="BU1007" s="18">
        <v>0.2049441208766023</v>
      </c>
      <c r="BV1007" s="18">
        <v>0.25540790418836368</v>
      </c>
      <c r="BW1007" s="18">
        <v>0.18437590991177549</v>
      </c>
      <c r="BX1007" s="18">
        <v>0.21205234214497379</v>
      </c>
      <c r="BY1007" s="18">
        <v>0.2237070673121056</v>
      </c>
      <c r="BZ1007" s="18">
        <v>0.24847132165085559</v>
      </c>
      <c r="CA1007" s="18">
        <v>0.1023335828500599</v>
      </c>
      <c r="CB1007" s="18">
        <v>0.14645380102776839</v>
      </c>
      <c r="CC1007" s="18">
        <v>0.1713072293571232</v>
      </c>
    </row>
    <row r="1008" spans="2:81" x14ac:dyDescent="0.35">
      <c r="B1008" s="17" t="s">
        <v>255</v>
      </c>
      <c r="C1008" s="18">
        <v>0.44099051025918079</v>
      </c>
      <c r="D1008" s="18">
        <v>0.43577413734496828</v>
      </c>
      <c r="E1008" s="18">
        <v>0.43102589508502998</v>
      </c>
      <c r="F1008" s="18">
        <v>0.42840188404723789</v>
      </c>
      <c r="G1008" s="18">
        <v>0.45127153185844732</v>
      </c>
      <c r="H1008" s="18">
        <v>0.44944795552186301</v>
      </c>
      <c r="I1008" s="18">
        <v>0.44697481610285211</v>
      </c>
      <c r="K1008" s="18">
        <v>0.43727026498863197</v>
      </c>
      <c r="L1008" s="18">
        <v>0.44363502647832209</v>
      </c>
      <c r="N1008" s="18">
        <v>0.54092765221460259</v>
      </c>
      <c r="O1008" s="18">
        <v>0.46879553419389358</v>
      </c>
      <c r="P1008" s="18">
        <v>0.36189718767747941</v>
      </c>
      <c r="Q1008" s="18">
        <v>0.4672434670908312</v>
      </c>
      <c r="R1008" s="18">
        <v>0.44453187615339212</v>
      </c>
      <c r="S1008" s="18">
        <v>0.50573637137752114</v>
      </c>
      <c r="T1008" s="18">
        <v>0.45295511895014429</v>
      </c>
      <c r="U1008" s="18">
        <v>0.39703152565557692</v>
      </c>
      <c r="V1008" s="18">
        <v>0.40483918351527071</v>
      </c>
      <c r="W1008" s="18">
        <v>0.41207714476634733</v>
      </c>
      <c r="X1008" s="18">
        <v>0.42931955299713431</v>
      </c>
      <c r="Y1008" s="18">
        <v>0.44813464990674812</v>
      </c>
      <c r="AA1008" s="18">
        <v>0.44184141879763961</v>
      </c>
      <c r="AB1008" s="18">
        <v>0.46780340258609993</v>
      </c>
      <c r="AC1008" s="18">
        <v>0.475295919736132</v>
      </c>
      <c r="AD1008" s="18">
        <v>0.38311698129266269</v>
      </c>
      <c r="AF1008" s="18">
        <v>0.25180425130051842</v>
      </c>
      <c r="AG1008" s="18">
        <v>0.34015132195066539</v>
      </c>
      <c r="AH1008" s="18">
        <v>0.45811199147429871</v>
      </c>
      <c r="AI1008" s="18">
        <v>0.42884518992539561</v>
      </c>
      <c r="AJ1008" s="18">
        <v>0.42908853353754173</v>
      </c>
      <c r="AK1008" s="18">
        <v>0.49200778867369682</v>
      </c>
      <c r="AL1008" s="18">
        <v>0.45884532839220349</v>
      </c>
      <c r="AM1008" s="18">
        <v>0.38010792481787747</v>
      </c>
      <c r="AN1008" s="18">
        <v>0.50716955527023588</v>
      </c>
      <c r="AO1008" s="18">
        <v>0.4397759489393383</v>
      </c>
      <c r="AP1008" s="18">
        <v>0.43328520742889198</v>
      </c>
      <c r="AQ1008" s="18">
        <v>0.51222251437470967</v>
      </c>
      <c r="AR1008" s="18">
        <v>0.40635603820261817</v>
      </c>
      <c r="AS1008" s="18">
        <v>0.4289587290416686</v>
      </c>
      <c r="AT1008" s="18">
        <v>0.49323752447550018</v>
      </c>
      <c r="AU1008" s="18">
        <v>0.46583342367625707</v>
      </c>
      <c r="AV1008" s="18">
        <v>0.38239006346718901</v>
      </c>
      <c r="AX1008" s="18">
        <v>0.44821622783731702</v>
      </c>
      <c r="AY1008" s="18">
        <v>0.40095363139553891</v>
      </c>
      <c r="BA1008" s="18">
        <v>0.44010004134599312</v>
      </c>
      <c r="BB1008" s="18">
        <v>0.44264263035479162</v>
      </c>
      <c r="BD1008" s="18">
        <v>0.43155291816424202</v>
      </c>
      <c r="BE1008" s="18">
        <v>0.4323557550224611</v>
      </c>
      <c r="BF1008" s="18">
        <v>0.46728642066425002</v>
      </c>
      <c r="BG1008" s="18">
        <v>0.4580863579086033</v>
      </c>
      <c r="BH1008" s="18">
        <v>0.43629781229422521</v>
      </c>
      <c r="BI1008" s="18">
        <v>0.52008965622936931</v>
      </c>
      <c r="BJ1008" s="18">
        <v>0.31628551581480968</v>
      </c>
      <c r="BL1008" s="18">
        <v>0.43616120430950339</v>
      </c>
      <c r="BM1008" s="18">
        <v>0.47725394273765342</v>
      </c>
      <c r="BN1008" s="18">
        <v>0.41029350456684638</v>
      </c>
      <c r="BO1008" s="18">
        <v>0.44427332656384322</v>
      </c>
      <c r="BP1008" s="18">
        <v>0.43758917922646368</v>
      </c>
      <c r="BQ1008" s="18">
        <v>0.41746128614993022</v>
      </c>
      <c r="BR1008" s="18">
        <v>0.34563542468197139</v>
      </c>
      <c r="BS1008" s="18">
        <v>0.41246547684650031</v>
      </c>
      <c r="BU1008" s="18">
        <v>0.43773707827330383</v>
      </c>
      <c r="BV1008" s="18">
        <v>0.47743971168558352</v>
      </c>
      <c r="BW1008" s="18">
        <v>0.45568396084217461</v>
      </c>
      <c r="BX1008" s="18">
        <v>0.43340141502404922</v>
      </c>
      <c r="BY1008" s="18">
        <v>0.44810386217967069</v>
      </c>
      <c r="BZ1008" s="18">
        <v>0.37425879683399899</v>
      </c>
      <c r="CA1008" s="18">
        <v>0.43257854843917459</v>
      </c>
      <c r="CB1008" s="18">
        <v>0.39285631184101638</v>
      </c>
      <c r="CC1008" s="18">
        <v>0.37285846513155713</v>
      </c>
    </row>
    <row r="1009" spans="2:81" x14ac:dyDescent="0.35">
      <c r="B1009" s="17" t="s">
        <v>256</v>
      </c>
      <c r="C1009" s="18">
        <v>0.23589454916774941</v>
      </c>
      <c r="D1009" s="18">
        <v>0.22756184275026201</v>
      </c>
      <c r="E1009" s="18">
        <v>0.17809184270612971</v>
      </c>
      <c r="F1009" s="18">
        <v>0.2157682743392362</v>
      </c>
      <c r="G1009" s="18">
        <v>0.22794319616077169</v>
      </c>
      <c r="H1009" s="18">
        <v>0.23369266084193219</v>
      </c>
      <c r="I1009" s="18">
        <v>0.3015545901227919</v>
      </c>
      <c r="K1009" s="18">
        <v>0.238893441162503</v>
      </c>
      <c r="L1009" s="18">
        <v>0.23322150850560569</v>
      </c>
      <c r="N1009" s="18">
        <v>0.17291853411796879</v>
      </c>
      <c r="O1009" s="18">
        <v>0.28410224932099648</v>
      </c>
      <c r="P1009" s="18">
        <v>0.25761225821381378</v>
      </c>
      <c r="Q1009" s="18">
        <v>0.2207570202681976</v>
      </c>
      <c r="R1009" s="18">
        <v>0.2298513460311713</v>
      </c>
      <c r="S1009" s="18">
        <v>0.20858480289668749</v>
      </c>
      <c r="T1009" s="18">
        <v>0.18704461579158629</v>
      </c>
      <c r="U1009" s="18">
        <v>0.2602661525309683</v>
      </c>
      <c r="V1009" s="18">
        <v>0.24585532843284799</v>
      </c>
      <c r="W1009" s="18">
        <v>0.28376179782197708</v>
      </c>
      <c r="X1009" s="18">
        <v>0.22261005487042701</v>
      </c>
      <c r="Y1009" s="18">
        <v>0.24689968171140839</v>
      </c>
      <c r="AA1009" s="18">
        <v>0.24229847930661649</v>
      </c>
      <c r="AB1009" s="18">
        <v>0.24584606251921901</v>
      </c>
      <c r="AC1009" s="18">
        <v>0.19679429834649911</v>
      </c>
      <c r="AD1009" s="18">
        <v>0.25338323156549902</v>
      </c>
      <c r="AF1009" s="18">
        <v>0.39832389651526562</v>
      </c>
      <c r="AG1009" s="18">
        <v>0.18712116242618901</v>
      </c>
      <c r="AH1009" s="18">
        <v>0.21894807125059321</v>
      </c>
      <c r="AI1009" s="18">
        <v>0.25249475234525809</v>
      </c>
      <c r="AJ1009" s="18">
        <v>0.2397771445544343</v>
      </c>
      <c r="AK1009" s="18">
        <v>0.25824396253008181</v>
      </c>
      <c r="AL1009" s="18">
        <v>0.25753837782916972</v>
      </c>
      <c r="AM1009" s="18">
        <v>0.25997163565486392</v>
      </c>
      <c r="AN1009" s="18">
        <v>0.19503121686776831</v>
      </c>
      <c r="AO1009" s="18">
        <v>0.1872942053822052</v>
      </c>
      <c r="AP1009" s="18">
        <v>0.29012184281327869</v>
      </c>
      <c r="AQ1009" s="18">
        <v>0.19346196818576761</v>
      </c>
      <c r="AR1009" s="18">
        <v>0.34233863734900571</v>
      </c>
      <c r="AS1009" s="18">
        <v>0.28065270770058431</v>
      </c>
      <c r="AT1009" s="18">
        <v>0.28093226844377572</v>
      </c>
      <c r="AU1009" s="18">
        <v>9.2632547363146717E-2</v>
      </c>
      <c r="AV1009" s="18">
        <v>0.17727951095575309</v>
      </c>
      <c r="AX1009" s="18">
        <v>0.24543330936262919</v>
      </c>
      <c r="AY1009" s="18">
        <v>0.18993879167329589</v>
      </c>
      <c r="BA1009" s="18">
        <v>0.2254117400822169</v>
      </c>
      <c r="BB1009" s="18">
        <v>0.25534369477201269</v>
      </c>
      <c r="BD1009" s="18">
        <v>0.24290616842425489</v>
      </c>
      <c r="BE1009" s="18">
        <v>0.25669675162713679</v>
      </c>
      <c r="BF1009" s="18">
        <v>0.24604199612010921</v>
      </c>
      <c r="BG1009" s="18">
        <v>0.23642074041422151</v>
      </c>
      <c r="BH1009" s="18">
        <v>0.21315741048522491</v>
      </c>
      <c r="BI1009" s="18">
        <v>8.2819190482077365E-2</v>
      </c>
      <c r="BJ1009" s="18">
        <v>0.21622301962476681</v>
      </c>
      <c r="BL1009" s="18">
        <v>0.255609560484508</v>
      </c>
      <c r="BM1009" s="18">
        <v>0.1923618536745435</v>
      </c>
      <c r="BN1009" s="18">
        <v>0.33186335618634449</v>
      </c>
      <c r="BO1009" s="18">
        <v>0.234717335863043</v>
      </c>
      <c r="BP1009" s="18">
        <v>0.2329469104239201</v>
      </c>
      <c r="BQ1009" s="18">
        <v>0.1883843319866299</v>
      </c>
      <c r="BR1009" s="18">
        <v>0.13526493871384879</v>
      </c>
      <c r="BS1009" s="18">
        <v>0.27461236313475762</v>
      </c>
      <c r="BU1009" s="18">
        <v>0.25714202798854863</v>
      </c>
      <c r="BV1009" s="18">
        <v>0.18481599180742231</v>
      </c>
      <c r="BW1009" s="18">
        <v>0.26561324447657941</v>
      </c>
      <c r="BX1009" s="18">
        <v>0.26362939289410758</v>
      </c>
      <c r="BY1009" s="18">
        <v>0.21697160138330229</v>
      </c>
      <c r="BZ1009" s="18">
        <v>0.19212069250226671</v>
      </c>
      <c r="CA1009" s="18">
        <v>0.28318043293603079</v>
      </c>
      <c r="CB1009" s="18">
        <v>0.26186648001101898</v>
      </c>
      <c r="CC1009" s="18">
        <v>0.34310821931837149</v>
      </c>
    </row>
    <row r="1010" spans="2:81" x14ac:dyDescent="0.35">
      <c r="B1010" s="17" t="s">
        <v>257</v>
      </c>
      <c r="C1010" s="18">
        <v>5.5916086361130199E-2</v>
      </c>
      <c r="D1010" s="18">
        <v>7.1990311235207063E-2</v>
      </c>
      <c r="E1010" s="18">
        <v>3.9722504638713123E-2</v>
      </c>
      <c r="F1010" s="18">
        <v>4.2428012571416457E-2</v>
      </c>
      <c r="G1010" s="18">
        <v>5.612837334285762E-2</v>
      </c>
      <c r="H1010" s="18">
        <v>7.0513336709919591E-2</v>
      </c>
      <c r="I1010" s="18">
        <v>5.9881167475223443E-2</v>
      </c>
      <c r="K1010" s="18">
        <v>5.8143376761272993E-2</v>
      </c>
      <c r="L1010" s="18">
        <v>5.4105422857180077E-2</v>
      </c>
      <c r="N1010" s="18">
        <v>5.0704970766083511E-2</v>
      </c>
      <c r="O1010" s="18">
        <v>9.2395473754857169E-2</v>
      </c>
      <c r="P1010" s="18">
        <v>4.0777857446462097E-2</v>
      </c>
      <c r="Q1010" s="18">
        <v>3.5962481129859711E-2</v>
      </c>
      <c r="R1010" s="18">
        <v>3.4380426797798923E-2</v>
      </c>
      <c r="S1010" s="18">
        <v>4.2745459969237377E-2</v>
      </c>
      <c r="T1010" s="18">
        <v>2.824655211756082E-2</v>
      </c>
      <c r="U1010" s="18">
        <v>8.5420241884996681E-2</v>
      </c>
      <c r="V1010" s="18">
        <v>4.8184427362295543E-2</v>
      </c>
      <c r="W1010" s="18">
        <v>6.2879106560533291E-2</v>
      </c>
      <c r="X1010" s="18">
        <v>7.2207987410122965E-2</v>
      </c>
      <c r="Y1010" s="18">
        <v>8.2302200892222566E-2</v>
      </c>
      <c r="AA1010" s="18">
        <v>4.5762930750153093E-2</v>
      </c>
      <c r="AB1010" s="18">
        <v>4.7064968714049978E-2</v>
      </c>
      <c r="AC1010" s="18">
        <v>5.2536549298643348E-2</v>
      </c>
      <c r="AD1010" s="18">
        <v>7.6594599815874909E-2</v>
      </c>
      <c r="AF1010" s="18">
        <v>0.10106271771415069</v>
      </c>
      <c r="AG1010" s="18">
        <v>5.5218533996656487E-2</v>
      </c>
      <c r="AH1010" s="18">
        <v>4.0871669813125407E-2</v>
      </c>
      <c r="AI1010" s="18">
        <v>9.8170721788632051E-2</v>
      </c>
      <c r="AJ1010" s="18">
        <v>4.9497407089942991E-2</v>
      </c>
      <c r="AK1010" s="18">
        <v>5.2831849785462369E-2</v>
      </c>
      <c r="AL1010" s="18">
        <v>4.8663129044456459E-2</v>
      </c>
      <c r="AM1010" s="18">
        <v>7.4328425733150752E-2</v>
      </c>
      <c r="AN1010" s="18">
        <v>0.10412053825000631</v>
      </c>
      <c r="AO1010" s="18">
        <v>5.0638740392092062E-2</v>
      </c>
      <c r="AP1010" s="18">
        <v>4.0722497342726177E-2</v>
      </c>
      <c r="AQ1010" s="18">
        <v>7.4630645337217527E-2</v>
      </c>
      <c r="AR1010" s="18">
        <v>3.9549599839041188E-2</v>
      </c>
      <c r="AS1010" s="18">
        <v>0</v>
      </c>
      <c r="AT1010" s="18">
        <v>0</v>
      </c>
      <c r="AU1010" s="18">
        <v>2.7392066937252411E-2</v>
      </c>
      <c r="AV1010" s="18">
        <v>0.10901561568611839</v>
      </c>
      <c r="AX1010" s="18">
        <v>5.7178366888951268E-2</v>
      </c>
      <c r="AY1010" s="18">
        <v>4.8294002115619357E-2</v>
      </c>
      <c r="BA1010" s="18">
        <v>5.4047679342623847E-2</v>
      </c>
      <c r="BB1010" s="18">
        <v>5.9382611397926797E-2</v>
      </c>
      <c r="BD1010" s="18">
        <v>6.0939248017738312E-2</v>
      </c>
      <c r="BE1010" s="18">
        <v>4.4687102888529832E-2</v>
      </c>
      <c r="BF1010" s="18">
        <v>8.9202600473678187E-2</v>
      </c>
      <c r="BG1010" s="18">
        <v>4.2615560157022912E-2</v>
      </c>
      <c r="BH1010" s="18">
        <v>5.5165987857039217E-2</v>
      </c>
      <c r="BI1010" s="18">
        <v>0</v>
      </c>
      <c r="BJ1010" s="18">
        <v>0.1082189008454148</v>
      </c>
      <c r="BL1010" s="18">
        <v>5.3002429714864019E-2</v>
      </c>
      <c r="BM1010" s="18">
        <v>4.0825919161952259E-2</v>
      </c>
      <c r="BN1010" s="18">
        <v>5.6018487979142897E-2</v>
      </c>
      <c r="BO1010" s="18">
        <v>6.250299486288019E-2</v>
      </c>
      <c r="BP1010" s="18">
        <v>7.2272592779228526E-2</v>
      </c>
      <c r="BQ1010" s="18">
        <v>9.6939324076718694E-2</v>
      </c>
      <c r="BR1010" s="18">
        <v>5.4565721236044681E-2</v>
      </c>
      <c r="BS1010" s="18">
        <v>6.6431278398962193E-2</v>
      </c>
      <c r="BU1010" s="18">
        <v>5.3861566571841879E-2</v>
      </c>
      <c r="BV1010" s="18">
        <v>4.4499372195680557E-2</v>
      </c>
      <c r="BW1010" s="18">
        <v>4.0099631420010093E-2</v>
      </c>
      <c r="BX1010" s="18">
        <v>5.5129380954470543E-2</v>
      </c>
      <c r="BY1010" s="18">
        <v>6.5094866696503023E-2</v>
      </c>
      <c r="BZ1010" s="18">
        <v>0.11184399327096479</v>
      </c>
      <c r="CA1010" s="18">
        <v>5.188200281700172E-2</v>
      </c>
      <c r="CB1010" s="18">
        <v>6.3066816411771295E-2</v>
      </c>
      <c r="CC1010" s="18">
        <v>5.5203603320166203E-2</v>
      </c>
    </row>
    <row r="1011" spans="2:81" x14ac:dyDescent="0.35">
      <c r="B1011" s="17" t="s">
        <v>151</v>
      </c>
      <c r="C1011" s="18">
        <v>5.8246441970738583E-2</v>
      </c>
      <c r="D1011" s="18">
        <v>5.6039310618096388E-2</v>
      </c>
      <c r="E1011" s="18">
        <v>2.7537759984092931E-2</v>
      </c>
      <c r="F1011" s="18">
        <v>5.0428060632573428E-2</v>
      </c>
      <c r="G1011" s="18">
        <v>7.8250010815605203E-2</v>
      </c>
      <c r="H1011" s="18">
        <v>5.5131576841476737E-2</v>
      </c>
      <c r="I1011" s="18">
        <v>7.5836464726983341E-2</v>
      </c>
      <c r="K1011" s="18">
        <v>4.61846761283385E-2</v>
      </c>
      <c r="L1011" s="18">
        <v>6.8943895573935612E-2</v>
      </c>
      <c r="N1011" s="18">
        <v>6.9393532291314952E-2</v>
      </c>
      <c r="O1011" s="18">
        <v>4.9067742790625118E-2</v>
      </c>
      <c r="P1011" s="18">
        <v>5.8777952984218798E-2</v>
      </c>
      <c r="Q1011" s="18">
        <v>7.4912812818558203E-2</v>
      </c>
      <c r="R1011" s="18">
        <v>3.7421609637481763E-2</v>
      </c>
      <c r="S1011" s="18">
        <v>5.3993462152412353E-2</v>
      </c>
      <c r="T1011" s="18">
        <v>7.8735666976220087E-2</v>
      </c>
      <c r="U1011" s="18">
        <v>6.8396520881609787E-2</v>
      </c>
      <c r="V1011" s="18">
        <v>3.3486229609335297E-2</v>
      </c>
      <c r="W1011" s="18">
        <v>7.2823010593213167E-2</v>
      </c>
      <c r="X1011" s="18">
        <v>5.8733499221899743E-2</v>
      </c>
      <c r="Y1011" s="18">
        <v>5.8908066186895668E-2</v>
      </c>
      <c r="AA1011" s="18">
        <v>4.1711977905771747E-2</v>
      </c>
      <c r="AB1011" s="18">
        <v>6.6848037916971983E-2</v>
      </c>
      <c r="AC1011" s="18">
        <v>4.8903301991053527E-2</v>
      </c>
      <c r="AD1011" s="18">
        <v>7.5766911547284016E-2</v>
      </c>
      <c r="AF1011" s="18">
        <v>0.1066202911458395</v>
      </c>
      <c r="AG1011" s="18">
        <v>9.5779600751358843E-2</v>
      </c>
      <c r="AH1011" s="18">
        <v>8.4980512253116411E-2</v>
      </c>
      <c r="AI1011" s="18">
        <v>3.5657916242421171E-2</v>
      </c>
      <c r="AJ1011" s="18">
        <v>7.6971620963086379E-2</v>
      </c>
      <c r="AK1011" s="18">
        <v>2.938383920974556E-2</v>
      </c>
      <c r="AL1011" s="18">
        <v>4.7588070679546672E-2</v>
      </c>
      <c r="AM1011" s="18">
        <v>6.3446222647311812E-2</v>
      </c>
      <c r="AN1011" s="18">
        <v>4.1216126927062093E-2</v>
      </c>
      <c r="AO1011" s="18">
        <v>4.9984324141379113E-2</v>
      </c>
      <c r="AP1011" s="18">
        <v>5.670104014297285E-2</v>
      </c>
      <c r="AQ1011" s="18">
        <v>4.4982813052494457E-2</v>
      </c>
      <c r="AR1011" s="18">
        <v>4.2107148687899817E-2</v>
      </c>
      <c r="AS1011" s="18">
        <v>3.6277368314529011E-2</v>
      </c>
      <c r="AT1011" s="18">
        <v>0</v>
      </c>
      <c r="AU1011" s="18">
        <v>5.2450170852507992E-2</v>
      </c>
      <c r="AV1011" s="18">
        <v>0.20633275088177341</v>
      </c>
      <c r="AX1011" s="18">
        <v>5.9015382835255883E-2</v>
      </c>
      <c r="AY1011" s="18">
        <v>5.632175174282443E-2</v>
      </c>
      <c r="BA1011" s="18">
        <v>5.0989488939657303E-2</v>
      </c>
      <c r="BB1011" s="18">
        <v>7.1710536851526924E-2</v>
      </c>
      <c r="BD1011" s="18">
        <v>5.6057941329781882E-2</v>
      </c>
      <c r="BE1011" s="18">
        <v>6.1441338399395168E-2</v>
      </c>
      <c r="BF1011" s="18">
        <v>6.181156184591681E-2</v>
      </c>
      <c r="BG1011" s="18">
        <v>5.6539698862456342E-2</v>
      </c>
      <c r="BH1011" s="18">
        <v>3.8595447200232363E-2</v>
      </c>
      <c r="BI1011" s="18">
        <v>5.2689172086139532E-2</v>
      </c>
      <c r="BJ1011" s="18">
        <v>0.13005589035810891</v>
      </c>
      <c r="BL1011" s="18">
        <v>5.2532898705156518E-2</v>
      </c>
      <c r="BM1011" s="18">
        <v>3.6207818439561369E-2</v>
      </c>
      <c r="BN1011" s="18">
        <v>6.2745639506904968E-2</v>
      </c>
      <c r="BO1011" s="18">
        <v>2.4538069192786189E-2</v>
      </c>
      <c r="BP1011" s="18">
        <v>4.8275951353118483E-2</v>
      </c>
      <c r="BQ1011" s="18">
        <v>6.6414184256955805E-2</v>
      </c>
      <c r="BR1011" s="18">
        <v>0.20233244270923709</v>
      </c>
      <c r="BS1011" s="18">
        <v>9.674436609360354E-2</v>
      </c>
      <c r="BU1011" s="18">
        <v>4.6315206289703627E-2</v>
      </c>
      <c r="BV1011" s="18">
        <v>3.7837020122949913E-2</v>
      </c>
      <c r="BW1011" s="18">
        <v>5.4227253349460429E-2</v>
      </c>
      <c r="BX1011" s="18">
        <v>3.5787468982398929E-2</v>
      </c>
      <c r="BY1011" s="18">
        <v>4.6122602428418258E-2</v>
      </c>
      <c r="BZ1011" s="18">
        <v>7.3305195741913839E-2</v>
      </c>
      <c r="CA1011" s="18">
        <v>0.13002543295773281</v>
      </c>
      <c r="CB1011" s="18">
        <v>0.13575659070842491</v>
      </c>
      <c r="CC1011" s="18">
        <v>5.752248287278193E-2</v>
      </c>
    </row>
    <row r="1013" spans="2:81" ht="87" x14ac:dyDescent="0.35">
      <c r="B1013" s="14" t="s">
        <v>262</v>
      </c>
    </row>
    <row r="1014" spans="2:81" x14ac:dyDescent="0.35">
      <c r="B1014" s="15" t="s">
        <v>17</v>
      </c>
    </row>
    <row r="1015" spans="2:81" x14ac:dyDescent="0.35">
      <c r="B1015" s="11" t="s">
        <v>95</v>
      </c>
      <c r="C1015" s="16">
        <v>1906</v>
      </c>
      <c r="D1015" s="16">
        <v>245</v>
      </c>
      <c r="E1015" s="16">
        <v>322</v>
      </c>
      <c r="F1015" s="16">
        <v>330</v>
      </c>
      <c r="G1015" s="16">
        <v>336</v>
      </c>
      <c r="H1015" s="16">
        <v>276</v>
      </c>
      <c r="I1015" s="16">
        <v>397</v>
      </c>
      <c r="K1015" s="16">
        <v>942</v>
      </c>
      <c r="L1015" s="16">
        <v>959</v>
      </c>
      <c r="N1015" s="16">
        <v>158</v>
      </c>
      <c r="O1015" s="16">
        <v>63</v>
      </c>
      <c r="P1015" s="16">
        <v>96</v>
      </c>
      <c r="Q1015" s="16">
        <v>78</v>
      </c>
      <c r="R1015" s="16">
        <v>211</v>
      </c>
      <c r="S1015" s="16">
        <v>156</v>
      </c>
      <c r="T1015" s="16">
        <v>138</v>
      </c>
      <c r="U1015" s="16">
        <v>178</v>
      </c>
      <c r="V1015" s="16">
        <v>270</v>
      </c>
      <c r="W1015" s="16">
        <v>232</v>
      </c>
      <c r="X1015" s="16">
        <v>160</v>
      </c>
      <c r="Y1015" s="16">
        <v>166</v>
      </c>
      <c r="AA1015" s="16">
        <v>527</v>
      </c>
      <c r="AB1015" s="16">
        <v>481</v>
      </c>
      <c r="AC1015" s="16">
        <v>429</v>
      </c>
      <c r="AD1015" s="16">
        <v>463</v>
      </c>
      <c r="AF1015" s="16">
        <v>27</v>
      </c>
      <c r="AG1015" s="16">
        <v>98</v>
      </c>
      <c r="AH1015" s="16">
        <v>113</v>
      </c>
      <c r="AI1015" s="16">
        <v>112</v>
      </c>
      <c r="AJ1015" s="16">
        <v>174</v>
      </c>
      <c r="AK1015" s="16">
        <v>207</v>
      </c>
      <c r="AL1015" s="16">
        <v>170</v>
      </c>
      <c r="AM1015" s="16">
        <v>133</v>
      </c>
      <c r="AN1015" s="16">
        <v>100</v>
      </c>
      <c r="AO1015" s="16">
        <v>131</v>
      </c>
      <c r="AP1015" s="16">
        <v>193</v>
      </c>
      <c r="AQ1015" s="16">
        <v>93</v>
      </c>
      <c r="AR1015" s="16">
        <v>79</v>
      </c>
      <c r="AS1015" s="16">
        <v>47</v>
      </c>
      <c r="AT1015" s="16">
        <v>48</v>
      </c>
      <c r="AU1015" s="16">
        <v>122</v>
      </c>
      <c r="AV1015" s="16">
        <v>59</v>
      </c>
      <c r="AX1015" s="16">
        <v>1557</v>
      </c>
      <c r="AY1015" s="16">
        <v>338</v>
      </c>
      <c r="BA1015" s="16">
        <v>1221</v>
      </c>
      <c r="BB1015" s="16">
        <v>685</v>
      </c>
      <c r="BD1015" s="16">
        <v>474</v>
      </c>
      <c r="BE1015" s="16">
        <v>416</v>
      </c>
      <c r="BF1015" s="16">
        <v>224</v>
      </c>
      <c r="BG1015" s="16">
        <v>439</v>
      </c>
      <c r="BH1015" s="16">
        <v>242</v>
      </c>
      <c r="BI1015" s="16">
        <v>51</v>
      </c>
      <c r="BJ1015" s="16">
        <v>60</v>
      </c>
      <c r="BL1015" s="16">
        <v>334</v>
      </c>
      <c r="BM1015" s="16">
        <v>619</v>
      </c>
      <c r="BN1015" s="16">
        <v>136</v>
      </c>
      <c r="BO1015" s="16">
        <v>105</v>
      </c>
      <c r="BP1015" s="16">
        <v>257</v>
      </c>
      <c r="BQ1015" s="16">
        <v>42</v>
      </c>
      <c r="BR1015" s="16">
        <v>49</v>
      </c>
      <c r="BS1015" s="16">
        <v>364</v>
      </c>
      <c r="BU1015" s="16">
        <v>279</v>
      </c>
      <c r="BV1015" s="16">
        <v>479</v>
      </c>
      <c r="BW1015" s="16">
        <v>122</v>
      </c>
      <c r="BX1015" s="16">
        <v>151</v>
      </c>
      <c r="BY1015" s="16">
        <v>421</v>
      </c>
      <c r="BZ1015" s="16">
        <v>64</v>
      </c>
      <c r="CA1015" s="16">
        <v>123</v>
      </c>
      <c r="CB1015" s="16">
        <v>156</v>
      </c>
      <c r="CC1015" s="16">
        <v>111</v>
      </c>
    </row>
    <row r="1016" spans="2:81" x14ac:dyDescent="0.35">
      <c r="B1016" s="12" t="s">
        <v>96</v>
      </c>
      <c r="C1016" s="16">
        <v>1910</v>
      </c>
      <c r="D1016" s="16">
        <v>202</v>
      </c>
      <c r="E1016" s="16">
        <v>325</v>
      </c>
      <c r="F1016" s="16">
        <v>324</v>
      </c>
      <c r="G1016" s="16">
        <v>294</v>
      </c>
      <c r="H1016" s="16">
        <v>309</v>
      </c>
      <c r="I1016" s="16">
        <v>457</v>
      </c>
      <c r="K1016" s="16">
        <v>921</v>
      </c>
      <c r="L1016" s="16">
        <v>983</v>
      </c>
      <c r="N1016" s="16">
        <v>157</v>
      </c>
      <c r="O1016" s="16">
        <v>52</v>
      </c>
      <c r="P1016" s="16">
        <v>89</v>
      </c>
      <c r="Q1016" s="16">
        <v>77</v>
      </c>
      <c r="R1016" s="16">
        <v>212</v>
      </c>
      <c r="S1016" s="16">
        <v>155</v>
      </c>
      <c r="T1016" s="16">
        <v>140</v>
      </c>
      <c r="U1016" s="16">
        <v>167</v>
      </c>
      <c r="V1016" s="16">
        <v>248</v>
      </c>
      <c r="W1016" s="16">
        <v>264</v>
      </c>
      <c r="X1016" s="16">
        <v>165</v>
      </c>
      <c r="Y1016" s="16">
        <v>180</v>
      </c>
      <c r="AA1016" s="16">
        <v>514</v>
      </c>
      <c r="AB1016" s="16">
        <v>496</v>
      </c>
      <c r="AC1016" s="16">
        <v>419</v>
      </c>
      <c r="AD1016" s="16">
        <v>477</v>
      </c>
      <c r="AF1016" s="16">
        <v>25</v>
      </c>
      <c r="AG1016" s="16">
        <v>96</v>
      </c>
      <c r="AH1016" s="16">
        <v>115</v>
      </c>
      <c r="AI1016" s="16">
        <v>117</v>
      </c>
      <c r="AJ1016" s="16">
        <v>175</v>
      </c>
      <c r="AK1016" s="16">
        <v>213</v>
      </c>
      <c r="AL1016" s="16">
        <v>169</v>
      </c>
      <c r="AM1016" s="16">
        <v>134</v>
      </c>
      <c r="AN1016" s="16">
        <v>99</v>
      </c>
      <c r="AO1016" s="16">
        <v>131</v>
      </c>
      <c r="AP1016" s="16">
        <v>193</v>
      </c>
      <c r="AQ1016" s="16">
        <v>94</v>
      </c>
      <c r="AR1016" s="16">
        <v>79</v>
      </c>
      <c r="AS1016" s="16">
        <v>46</v>
      </c>
      <c r="AT1016" s="16">
        <v>46</v>
      </c>
      <c r="AU1016" s="16">
        <v>118</v>
      </c>
      <c r="AV1016" s="16">
        <v>59</v>
      </c>
      <c r="AX1016" s="16">
        <v>1583</v>
      </c>
      <c r="AY1016" s="16">
        <v>316</v>
      </c>
      <c r="BA1016" s="16">
        <v>1241</v>
      </c>
      <c r="BB1016" s="16">
        <v>669</v>
      </c>
      <c r="BD1016" s="16">
        <v>490</v>
      </c>
      <c r="BE1016" s="16">
        <v>410</v>
      </c>
      <c r="BF1016" s="16">
        <v>226</v>
      </c>
      <c r="BG1016" s="16">
        <v>430</v>
      </c>
      <c r="BH1016" s="16">
        <v>237</v>
      </c>
      <c r="BI1016" s="16">
        <v>51</v>
      </c>
      <c r="BJ1016" s="16">
        <v>65</v>
      </c>
      <c r="BL1016" s="16">
        <v>349</v>
      </c>
      <c r="BM1016" s="16">
        <v>614</v>
      </c>
      <c r="BN1016" s="16">
        <v>143</v>
      </c>
      <c r="BO1016" s="16">
        <v>101</v>
      </c>
      <c r="BP1016" s="16">
        <v>257</v>
      </c>
      <c r="BQ1016" s="16">
        <v>42</v>
      </c>
      <c r="BR1016" s="16">
        <v>47</v>
      </c>
      <c r="BS1016" s="16">
        <v>356</v>
      </c>
      <c r="BU1016" s="16">
        <v>288</v>
      </c>
      <c r="BV1016" s="16">
        <v>472</v>
      </c>
      <c r="BW1016" s="16">
        <v>126</v>
      </c>
      <c r="BX1016" s="16">
        <v>142</v>
      </c>
      <c r="BY1016" s="16">
        <v>432</v>
      </c>
      <c r="BZ1016" s="16">
        <v>64</v>
      </c>
      <c r="CA1016" s="16">
        <v>123</v>
      </c>
      <c r="CB1016" s="16">
        <v>159</v>
      </c>
      <c r="CC1016" s="16">
        <v>106</v>
      </c>
    </row>
    <row r="1017" spans="2:81" x14ac:dyDescent="0.35">
      <c r="B1017" s="17" t="s">
        <v>254</v>
      </c>
      <c r="C1017" s="18">
        <v>0.226088042879942</v>
      </c>
      <c r="D1017" s="18">
        <v>0.22081995422235151</v>
      </c>
      <c r="E1017" s="18">
        <v>0.33428473552266741</v>
      </c>
      <c r="F1017" s="18">
        <v>0.29514803977616222</v>
      </c>
      <c r="G1017" s="18">
        <v>0.18919479091898689</v>
      </c>
      <c r="H1017" s="18">
        <v>0.186771666517146</v>
      </c>
      <c r="I1017" s="18">
        <v>0.15283796692698509</v>
      </c>
      <c r="K1017" s="18">
        <v>0.24004474073356491</v>
      </c>
      <c r="L1017" s="18">
        <v>0.2141278550851558</v>
      </c>
      <c r="N1017" s="18">
        <v>0.17717065180537819</v>
      </c>
      <c r="O1017" s="18">
        <v>0.16874954151089869</v>
      </c>
      <c r="P1017" s="18">
        <v>0.23270766894387901</v>
      </c>
      <c r="Q1017" s="18">
        <v>0.25289717617409252</v>
      </c>
      <c r="R1017" s="18">
        <v>0.27295894182994768</v>
      </c>
      <c r="S1017" s="18">
        <v>0.24409912867173369</v>
      </c>
      <c r="T1017" s="18">
        <v>0.24237260533055299</v>
      </c>
      <c r="U1017" s="18">
        <v>0.1856817790014032</v>
      </c>
      <c r="V1017" s="18">
        <v>0.27673318832277449</v>
      </c>
      <c r="W1017" s="18">
        <v>0.19151509221326521</v>
      </c>
      <c r="X1017" s="18">
        <v>0.1730057640603157</v>
      </c>
      <c r="Y1017" s="18">
        <v>0.25427521771131761</v>
      </c>
      <c r="AA1017" s="18">
        <v>0.25429168936217578</v>
      </c>
      <c r="AB1017" s="18">
        <v>0.21495873353636669</v>
      </c>
      <c r="AC1017" s="18">
        <v>0.2294883917956691</v>
      </c>
      <c r="AD1017" s="18">
        <v>0.20599263426805101</v>
      </c>
      <c r="AF1017" s="18">
        <v>0.14890821856800801</v>
      </c>
      <c r="AG1017" s="18">
        <v>0.27110072970849219</v>
      </c>
      <c r="AH1017" s="18">
        <v>0.2276758944002355</v>
      </c>
      <c r="AI1017" s="18">
        <v>0.1810893603751404</v>
      </c>
      <c r="AJ1017" s="18">
        <v>0.1973186655090711</v>
      </c>
      <c r="AK1017" s="18">
        <v>0.21362689458074999</v>
      </c>
      <c r="AL1017" s="18">
        <v>0.21863779132585831</v>
      </c>
      <c r="AM1017" s="18">
        <v>0.2360606705676721</v>
      </c>
      <c r="AN1017" s="18">
        <v>0.12632061960735499</v>
      </c>
      <c r="AO1017" s="18">
        <v>0.3248172978013471</v>
      </c>
      <c r="AP1017" s="18">
        <v>0.18963041073594031</v>
      </c>
      <c r="AQ1017" s="18">
        <v>0.20407020724376759</v>
      </c>
      <c r="AR1017" s="18">
        <v>0.18831600078770949</v>
      </c>
      <c r="AS1017" s="18">
        <v>0.27526084787154348</v>
      </c>
      <c r="AT1017" s="18">
        <v>0.25493511297059029</v>
      </c>
      <c r="AU1017" s="18">
        <v>0.39987509330782339</v>
      </c>
      <c r="AV1017" s="18">
        <v>0.14634614270571211</v>
      </c>
      <c r="AX1017" s="18">
        <v>0.20554069662105429</v>
      </c>
      <c r="AY1017" s="18">
        <v>0.32173068783351411</v>
      </c>
      <c r="BA1017" s="18">
        <v>0.25017102405118818</v>
      </c>
      <c r="BB1017" s="18">
        <v>0.18140599214692479</v>
      </c>
      <c r="BD1017" s="18">
        <v>0.2011448152112234</v>
      </c>
      <c r="BE1017" s="18">
        <v>0.18561420905168899</v>
      </c>
      <c r="BF1017" s="18">
        <v>0.18627262680741219</v>
      </c>
      <c r="BG1017" s="18">
        <v>0.237535715887845</v>
      </c>
      <c r="BH1017" s="18">
        <v>0.32751244039504362</v>
      </c>
      <c r="BI1017" s="18">
        <v>0.43938298162245859</v>
      </c>
      <c r="BJ1017" s="18">
        <v>0.1940151010487754</v>
      </c>
      <c r="BL1017" s="18">
        <v>0.2320257358235065</v>
      </c>
      <c r="BM1017" s="18">
        <v>0.28327088391651528</v>
      </c>
      <c r="BN1017" s="18">
        <v>0.1354747508393471</v>
      </c>
      <c r="BO1017" s="18">
        <v>0.23033453816894589</v>
      </c>
      <c r="BP1017" s="18">
        <v>0.21862268298738829</v>
      </c>
      <c r="BQ1017" s="18">
        <v>0.24102866141194779</v>
      </c>
      <c r="BR1017" s="18">
        <v>0.1976808804108659</v>
      </c>
      <c r="BS1017" s="18">
        <v>0.1641579810915515</v>
      </c>
      <c r="BU1017" s="18">
        <v>0.23328443343239699</v>
      </c>
      <c r="BV1017" s="18">
        <v>0.2975591000025346</v>
      </c>
      <c r="BW1017" s="18">
        <v>0.1467484444714105</v>
      </c>
      <c r="BX1017" s="18">
        <v>0.21031202333553581</v>
      </c>
      <c r="BY1017" s="18">
        <v>0.2628313108346057</v>
      </c>
      <c r="BZ1017" s="18">
        <v>0.19762776206378249</v>
      </c>
      <c r="CA1017" s="18">
        <v>0.13829926937910189</v>
      </c>
      <c r="CB1017" s="18">
        <v>7.5573746201073919E-2</v>
      </c>
      <c r="CC1017" s="18">
        <v>0.19851531156607999</v>
      </c>
    </row>
    <row r="1018" spans="2:81" x14ac:dyDescent="0.35">
      <c r="B1018" s="17" t="s">
        <v>255</v>
      </c>
      <c r="C1018" s="18">
        <v>0.50663615770646553</v>
      </c>
      <c r="D1018" s="18">
        <v>0.43856691036971801</v>
      </c>
      <c r="E1018" s="18">
        <v>0.46502501164223159</v>
      </c>
      <c r="F1018" s="18">
        <v>0.47704714759650391</v>
      </c>
      <c r="G1018" s="18">
        <v>0.5369937723241841</v>
      </c>
      <c r="H1018" s="18">
        <v>0.5680482994688586</v>
      </c>
      <c r="I1018" s="18">
        <v>0.52623595926024869</v>
      </c>
      <c r="K1018" s="18">
        <v>0.48996849564474482</v>
      </c>
      <c r="L1018" s="18">
        <v>0.52087147004490864</v>
      </c>
      <c r="N1018" s="18">
        <v>0.58202885383847791</v>
      </c>
      <c r="O1018" s="18">
        <v>0.56984069204279664</v>
      </c>
      <c r="P1018" s="18">
        <v>0.50110451393212541</v>
      </c>
      <c r="Q1018" s="18">
        <v>0.52359331546823473</v>
      </c>
      <c r="R1018" s="18">
        <v>0.49097583260071709</v>
      </c>
      <c r="S1018" s="18">
        <v>0.5324510914198064</v>
      </c>
      <c r="T1018" s="18">
        <v>0.50997622907543483</v>
      </c>
      <c r="U1018" s="18">
        <v>0.51576732305360806</v>
      </c>
      <c r="V1018" s="18">
        <v>0.43643349847575041</v>
      </c>
      <c r="W1018" s="18">
        <v>0.5125647658517033</v>
      </c>
      <c r="X1018" s="18">
        <v>0.54881583069522522</v>
      </c>
      <c r="Y1018" s="18">
        <v>0.45260827613512611</v>
      </c>
      <c r="AA1018" s="18">
        <v>0.5100923594484692</v>
      </c>
      <c r="AB1018" s="18">
        <v>0.52758400750598466</v>
      </c>
      <c r="AC1018" s="18">
        <v>0.54550194333535162</v>
      </c>
      <c r="AD1018" s="18">
        <v>0.44467813324650368</v>
      </c>
      <c r="AF1018" s="18">
        <v>0.31700212740257522</v>
      </c>
      <c r="AG1018" s="18">
        <v>0.44262141160866691</v>
      </c>
      <c r="AH1018" s="18">
        <v>0.513015866303279</v>
      </c>
      <c r="AI1018" s="18">
        <v>0.42911879736931008</v>
      </c>
      <c r="AJ1018" s="18">
        <v>0.54394890370444238</v>
      </c>
      <c r="AK1018" s="18">
        <v>0.53085948285649887</v>
      </c>
      <c r="AL1018" s="18">
        <v>0.44884635949996532</v>
      </c>
      <c r="AM1018" s="18">
        <v>0.49830654850463268</v>
      </c>
      <c r="AN1018" s="18">
        <v>0.57675190940999121</v>
      </c>
      <c r="AO1018" s="18">
        <v>0.47764022889873142</v>
      </c>
      <c r="AP1018" s="18">
        <v>0.54213449943507785</v>
      </c>
      <c r="AQ1018" s="18">
        <v>0.61299303867537247</v>
      </c>
      <c r="AR1018" s="18">
        <v>0.5385630463424198</v>
      </c>
      <c r="AS1018" s="18">
        <v>0.4960677337563329</v>
      </c>
      <c r="AT1018" s="18">
        <v>0.47348819283551641</v>
      </c>
      <c r="AU1018" s="18">
        <v>0.47913960479026768</v>
      </c>
      <c r="AV1018" s="18">
        <v>0.52639645202623409</v>
      </c>
      <c r="AX1018" s="18">
        <v>0.52385418825351715</v>
      </c>
      <c r="AY1018" s="18">
        <v>0.42151710991157959</v>
      </c>
      <c r="BA1018" s="18">
        <v>0.49994391358854678</v>
      </c>
      <c r="BB1018" s="18">
        <v>0.51905252713632688</v>
      </c>
      <c r="BD1018" s="18">
        <v>0.51509302307611027</v>
      </c>
      <c r="BE1018" s="18">
        <v>0.53006676307852818</v>
      </c>
      <c r="BF1018" s="18">
        <v>0.48955290641811461</v>
      </c>
      <c r="BG1018" s="18">
        <v>0.51798512651774387</v>
      </c>
      <c r="BH1018" s="18">
        <v>0.47265126055678219</v>
      </c>
      <c r="BI1018" s="18">
        <v>0.46558753990683288</v>
      </c>
      <c r="BJ1018" s="18">
        <v>0.43521005009684421</v>
      </c>
      <c r="BL1018" s="18">
        <v>0.49903908874546948</v>
      </c>
      <c r="BM1018" s="18">
        <v>0.53941714608005431</v>
      </c>
      <c r="BN1018" s="18">
        <v>0.5054214009839233</v>
      </c>
      <c r="BO1018" s="18">
        <v>0.47461770674951143</v>
      </c>
      <c r="BP1018" s="18">
        <v>0.48049507294225802</v>
      </c>
      <c r="BQ1018" s="18">
        <v>0.51628971950197311</v>
      </c>
      <c r="BR1018" s="18">
        <v>0.38778139814242979</v>
      </c>
      <c r="BS1018" s="18">
        <v>0.50073424274966727</v>
      </c>
      <c r="BU1018" s="18">
        <v>0.51672703799766651</v>
      </c>
      <c r="BV1018" s="18">
        <v>0.50654213864066489</v>
      </c>
      <c r="BW1018" s="18">
        <v>0.58189856878739732</v>
      </c>
      <c r="BX1018" s="18">
        <v>0.49056374866881819</v>
      </c>
      <c r="BY1018" s="18">
        <v>0.47704171518560462</v>
      </c>
      <c r="BZ1018" s="18">
        <v>0.50084638017684691</v>
      </c>
      <c r="CA1018" s="18">
        <v>0.45757270613291412</v>
      </c>
      <c r="CB1018" s="18">
        <v>0.56335631158612498</v>
      </c>
      <c r="CC1018" s="18">
        <v>0.50744047743106668</v>
      </c>
    </row>
    <row r="1019" spans="2:81" x14ac:dyDescent="0.35">
      <c r="B1019" s="17" t="s">
        <v>256</v>
      </c>
      <c r="C1019" s="18">
        <v>0.19171001062176149</v>
      </c>
      <c r="D1019" s="18">
        <v>0.2101608024788798</v>
      </c>
      <c r="E1019" s="18">
        <v>0.16892805972958541</v>
      </c>
      <c r="F1019" s="18">
        <v>0.174686568413675</v>
      </c>
      <c r="G1019" s="18">
        <v>0.1691075383768684</v>
      </c>
      <c r="H1019" s="18">
        <v>0.1796971811564041</v>
      </c>
      <c r="I1019" s="18">
        <v>0.2344905962376588</v>
      </c>
      <c r="K1019" s="18">
        <v>0.20055539392331581</v>
      </c>
      <c r="L1019" s="18">
        <v>0.18331358676932441</v>
      </c>
      <c r="N1019" s="18">
        <v>0.1904698168225821</v>
      </c>
      <c r="O1019" s="18">
        <v>0.16788443248637031</v>
      </c>
      <c r="P1019" s="18">
        <v>0.190118119633014</v>
      </c>
      <c r="Q1019" s="18">
        <v>0.14436080561823869</v>
      </c>
      <c r="R1019" s="18">
        <v>0.15938764199661151</v>
      </c>
      <c r="S1019" s="18">
        <v>0.16901152959677521</v>
      </c>
      <c r="T1019" s="18">
        <v>0.1823260309861483</v>
      </c>
      <c r="U1019" s="18">
        <v>0.2251922431578986</v>
      </c>
      <c r="V1019" s="18">
        <v>0.2062340687963207</v>
      </c>
      <c r="W1019" s="18">
        <v>0.2095569436499217</v>
      </c>
      <c r="X1019" s="18">
        <v>0.18324663516897349</v>
      </c>
      <c r="Y1019" s="18">
        <v>0.21613709093836009</v>
      </c>
      <c r="AA1019" s="18">
        <v>0.18708764755142671</v>
      </c>
      <c r="AB1019" s="18">
        <v>0.1776748699932777</v>
      </c>
      <c r="AC1019" s="18">
        <v>0.15549536336701611</v>
      </c>
      <c r="AD1019" s="18">
        <v>0.24312599275974631</v>
      </c>
      <c r="AF1019" s="18">
        <v>0.25222153230498789</v>
      </c>
      <c r="AG1019" s="18">
        <v>0.17933128640475701</v>
      </c>
      <c r="AH1019" s="18">
        <v>0.19804505061718719</v>
      </c>
      <c r="AI1019" s="18">
        <v>0.2485458638987369</v>
      </c>
      <c r="AJ1019" s="18">
        <v>0.19883905226562379</v>
      </c>
      <c r="AK1019" s="18">
        <v>0.20138856289614709</v>
      </c>
      <c r="AL1019" s="18">
        <v>0.2486315342484193</v>
      </c>
      <c r="AM1019" s="18">
        <v>0.22105840494511569</v>
      </c>
      <c r="AN1019" s="18">
        <v>0.2058156637301847</v>
      </c>
      <c r="AO1019" s="18">
        <v>0.1156423632504356</v>
      </c>
      <c r="AP1019" s="18">
        <v>0.19184900121945581</v>
      </c>
      <c r="AQ1019" s="18">
        <v>0.1600474347830072</v>
      </c>
      <c r="AR1019" s="18">
        <v>0.20207511803629799</v>
      </c>
      <c r="AS1019" s="18">
        <v>0.20555060190604321</v>
      </c>
      <c r="AT1019" s="18">
        <v>0.25241112647377539</v>
      </c>
      <c r="AU1019" s="18">
        <v>8.1455423037119098E-2</v>
      </c>
      <c r="AV1019" s="18">
        <v>0.11830544074131499</v>
      </c>
      <c r="AX1019" s="18">
        <v>0.19472459459862229</v>
      </c>
      <c r="AY1019" s="18">
        <v>0.18295580908507289</v>
      </c>
      <c r="BA1019" s="18">
        <v>0.1814551686418861</v>
      </c>
      <c r="BB1019" s="18">
        <v>0.21073620037566751</v>
      </c>
      <c r="BD1019" s="18">
        <v>0.1947153548030123</v>
      </c>
      <c r="BE1019" s="18">
        <v>0.21122884414808271</v>
      </c>
      <c r="BF1019" s="18">
        <v>0.2164403158917749</v>
      </c>
      <c r="BG1019" s="18">
        <v>0.19380281720656661</v>
      </c>
      <c r="BH1019" s="18">
        <v>0.13597698180083631</v>
      </c>
      <c r="BI1019" s="18">
        <v>5.9511664151365128E-2</v>
      </c>
      <c r="BJ1019" s="18">
        <v>0.25386042585514312</v>
      </c>
      <c r="BL1019" s="18">
        <v>0.21351128242360301</v>
      </c>
      <c r="BM1019" s="18">
        <v>0.1331138680456749</v>
      </c>
      <c r="BN1019" s="18">
        <v>0.24732801657142281</v>
      </c>
      <c r="BO1019" s="18">
        <v>0.21248967307333169</v>
      </c>
      <c r="BP1019" s="18">
        <v>0.22297685927888669</v>
      </c>
      <c r="BQ1019" s="18">
        <v>0.17000506182501779</v>
      </c>
      <c r="BR1019" s="18">
        <v>0.1616612792083332</v>
      </c>
      <c r="BS1019" s="18">
        <v>0.22713977306600841</v>
      </c>
      <c r="BU1019" s="18">
        <v>0.20784836583993521</v>
      </c>
      <c r="BV1019" s="18">
        <v>0.15477097040570309</v>
      </c>
      <c r="BW1019" s="18">
        <v>0.1797697984667346</v>
      </c>
      <c r="BX1019" s="18">
        <v>0.21923825747041761</v>
      </c>
      <c r="BY1019" s="18">
        <v>0.18061269254227599</v>
      </c>
      <c r="BZ1019" s="18">
        <v>0.23612673055585071</v>
      </c>
      <c r="CA1019" s="18">
        <v>0.25140901712322888</v>
      </c>
      <c r="CB1019" s="18">
        <v>0.21458827432412181</v>
      </c>
      <c r="CC1019" s="18">
        <v>0.20481992851372521</v>
      </c>
    </row>
    <row r="1020" spans="2:81" x14ac:dyDescent="0.35">
      <c r="B1020" s="17" t="s">
        <v>257</v>
      </c>
      <c r="C1020" s="18">
        <v>3.7117395539839053E-2</v>
      </c>
      <c r="D1020" s="18">
        <v>7.9537893067947077E-2</v>
      </c>
      <c r="E1020" s="18">
        <v>2.218196391552963E-2</v>
      </c>
      <c r="F1020" s="18">
        <v>1.242047988741017E-2</v>
      </c>
      <c r="G1020" s="18">
        <v>5.6776764719867659E-2</v>
      </c>
      <c r="H1020" s="18">
        <v>3.6340046149687111E-2</v>
      </c>
      <c r="I1020" s="18">
        <v>3.4374091122990537E-2</v>
      </c>
      <c r="K1020" s="18">
        <v>3.2788620138959487E-2</v>
      </c>
      <c r="L1020" s="18">
        <v>4.1356836108399693E-2</v>
      </c>
      <c r="N1020" s="18">
        <v>2.9966069641948461E-2</v>
      </c>
      <c r="O1020" s="18">
        <v>7.9405416943702664E-2</v>
      </c>
      <c r="P1020" s="18">
        <v>5.9220467762425122E-2</v>
      </c>
      <c r="Q1020" s="18">
        <v>3.2203087165936867E-2</v>
      </c>
      <c r="R1020" s="18">
        <v>2.9239471546285881E-2</v>
      </c>
      <c r="S1020" s="18">
        <v>1.6673351406353221E-2</v>
      </c>
      <c r="T1020" s="18">
        <v>2.132816736143622E-2</v>
      </c>
      <c r="U1020" s="18">
        <v>2.2863360869659569E-2</v>
      </c>
      <c r="V1020" s="18">
        <v>4.5642004452946153E-2</v>
      </c>
      <c r="W1020" s="18">
        <v>4.0076045123648527E-2</v>
      </c>
      <c r="X1020" s="18">
        <v>3.8998257112015773E-2</v>
      </c>
      <c r="Y1020" s="18">
        <v>5.6891373627153782E-2</v>
      </c>
      <c r="AA1020" s="18">
        <v>2.1423203733844091E-2</v>
      </c>
      <c r="AB1020" s="18">
        <v>3.3880140537754518E-2</v>
      </c>
      <c r="AC1020" s="18">
        <v>3.5168540475479203E-2</v>
      </c>
      <c r="AD1020" s="18">
        <v>5.938781629532798E-2</v>
      </c>
      <c r="AF1020" s="18">
        <v>0.13981163894821749</v>
      </c>
      <c r="AG1020" s="18">
        <v>4.656355062398692E-2</v>
      </c>
      <c r="AH1020" s="18">
        <v>3.6442531402153838E-2</v>
      </c>
      <c r="AI1020" s="18">
        <v>0.1080364310726098</v>
      </c>
      <c r="AJ1020" s="18">
        <v>2.686683710625342E-2</v>
      </c>
      <c r="AK1020" s="18">
        <v>2.7180086230101499E-2</v>
      </c>
      <c r="AL1020" s="18">
        <v>4.9918945467973763E-2</v>
      </c>
      <c r="AM1020" s="18">
        <v>1.6636296218447959E-2</v>
      </c>
      <c r="AN1020" s="18">
        <v>3.3529103638494602E-2</v>
      </c>
      <c r="AO1020" s="18">
        <v>4.2477007177622879E-2</v>
      </c>
      <c r="AP1020" s="18">
        <v>1.5077157984381971E-2</v>
      </c>
      <c r="AQ1020" s="18">
        <v>1.230942646757518E-2</v>
      </c>
      <c r="AR1020" s="18">
        <v>4.082419575634736E-2</v>
      </c>
      <c r="AS1020" s="18">
        <v>2.3120816466080388E-2</v>
      </c>
      <c r="AT1020" s="18">
        <v>1.9165567720117849E-2</v>
      </c>
      <c r="AU1020" s="18">
        <v>1.7827624691544839E-2</v>
      </c>
      <c r="AV1020" s="18">
        <v>7.9029232290001347E-2</v>
      </c>
      <c r="AX1020" s="18">
        <v>3.5520687552912961E-2</v>
      </c>
      <c r="AY1020" s="18">
        <v>4.3639945529579213E-2</v>
      </c>
      <c r="BA1020" s="18">
        <v>3.3552998004045563E-2</v>
      </c>
      <c r="BB1020" s="18">
        <v>4.373055486569196E-2</v>
      </c>
      <c r="BD1020" s="18">
        <v>4.5499118787570278E-2</v>
      </c>
      <c r="BE1020" s="18">
        <v>3.5538501835785587E-2</v>
      </c>
      <c r="BF1020" s="18">
        <v>5.9476143054170802E-2</v>
      </c>
      <c r="BG1020" s="18">
        <v>2.3222603267181299E-2</v>
      </c>
      <c r="BH1020" s="18">
        <v>3.0807302181234592E-2</v>
      </c>
      <c r="BI1020" s="18">
        <v>1.3941272066183031E-2</v>
      </c>
      <c r="BJ1020" s="18">
        <v>3.9386981549132963E-2</v>
      </c>
      <c r="BL1020" s="18">
        <v>2.1553100820167492E-2</v>
      </c>
      <c r="BM1020" s="18">
        <v>2.2201446397058171E-2</v>
      </c>
      <c r="BN1020" s="18">
        <v>4.9616858017547817E-2</v>
      </c>
      <c r="BO1020" s="18">
        <v>5.6470515033646917E-2</v>
      </c>
      <c r="BP1020" s="18">
        <v>4.9851626718449997E-2</v>
      </c>
      <c r="BQ1020" s="18">
        <v>4.4317028497539927E-2</v>
      </c>
      <c r="BR1020" s="18">
        <v>8.8762022362198975E-2</v>
      </c>
      <c r="BS1020" s="18">
        <v>5.0674301181839361E-2</v>
      </c>
      <c r="BU1020" s="18">
        <v>2.061984112384551E-2</v>
      </c>
      <c r="BV1020" s="18">
        <v>1.7280711978987749E-2</v>
      </c>
      <c r="BW1020" s="18">
        <v>2.5567734585790099E-2</v>
      </c>
      <c r="BX1020" s="18">
        <v>4.2994282359829043E-2</v>
      </c>
      <c r="BY1020" s="18">
        <v>4.126880588384909E-2</v>
      </c>
      <c r="BZ1020" s="18">
        <v>4.6750244522242627E-2</v>
      </c>
      <c r="CA1020" s="18">
        <v>6.1202970449808443E-2</v>
      </c>
      <c r="CB1020" s="18">
        <v>6.1487367773633859E-2</v>
      </c>
      <c r="CC1020" s="18">
        <v>8.9224282489128101E-2</v>
      </c>
    </row>
    <row r="1021" spans="2:81" x14ac:dyDescent="0.35">
      <c r="B1021" s="17" t="s">
        <v>151</v>
      </c>
      <c r="C1021" s="18">
        <v>3.8448393251991737E-2</v>
      </c>
      <c r="D1021" s="18">
        <v>5.0914439861103472E-2</v>
      </c>
      <c r="E1021" s="18">
        <v>9.5802291899859671E-3</v>
      </c>
      <c r="F1021" s="18">
        <v>4.0697764326248852E-2</v>
      </c>
      <c r="G1021" s="18">
        <v>4.7927133660092797E-2</v>
      </c>
      <c r="H1021" s="18">
        <v>2.9142806707904121E-2</v>
      </c>
      <c r="I1021" s="18">
        <v>5.2061386452117019E-2</v>
      </c>
      <c r="K1021" s="18">
        <v>3.6642749559415107E-2</v>
      </c>
      <c r="L1021" s="18">
        <v>4.0330251992211422E-2</v>
      </c>
      <c r="N1021" s="18">
        <v>2.036460789161346E-2</v>
      </c>
      <c r="O1021" s="18">
        <v>1.411991701623173E-2</v>
      </c>
      <c r="P1021" s="18">
        <v>1.6849229728556452E-2</v>
      </c>
      <c r="Q1021" s="18">
        <v>4.6945615573497197E-2</v>
      </c>
      <c r="R1021" s="18">
        <v>4.7438112026437933E-2</v>
      </c>
      <c r="S1021" s="18">
        <v>3.7764898905331648E-2</v>
      </c>
      <c r="T1021" s="18">
        <v>4.3996967246427737E-2</v>
      </c>
      <c r="U1021" s="18">
        <v>5.0495293917430482E-2</v>
      </c>
      <c r="V1021" s="18">
        <v>3.495723995220848E-2</v>
      </c>
      <c r="W1021" s="18">
        <v>4.6287153161461127E-2</v>
      </c>
      <c r="X1021" s="18">
        <v>5.5933512963469698E-2</v>
      </c>
      <c r="Y1021" s="18">
        <v>2.0088041588042432E-2</v>
      </c>
      <c r="AA1021" s="18">
        <v>2.7105099904084169E-2</v>
      </c>
      <c r="AB1021" s="18">
        <v>4.5902248426616422E-2</v>
      </c>
      <c r="AC1021" s="18">
        <v>3.4345761026484019E-2</v>
      </c>
      <c r="AD1021" s="18">
        <v>4.6815423430371157E-2</v>
      </c>
      <c r="AF1021" s="18">
        <v>0.1420564827762113</v>
      </c>
      <c r="AG1021" s="18">
        <v>6.0383021654097049E-2</v>
      </c>
      <c r="AH1021" s="18">
        <v>2.482065727714465E-2</v>
      </c>
      <c r="AI1021" s="18">
        <v>3.320954728420282E-2</v>
      </c>
      <c r="AJ1021" s="18">
        <v>3.3026541414609353E-2</v>
      </c>
      <c r="AK1021" s="18">
        <v>2.6944973436502609E-2</v>
      </c>
      <c r="AL1021" s="18">
        <v>3.3965369457783452E-2</v>
      </c>
      <c r="AM1021" s="18">
        <v>2.793807976413171E-2</v>
      </c>
      <c r="AN1021" s="18">
        <v>5.7582703613974329E-2</v>
      </c>
      <c r="AO1021" s="18">
        <v>3.9423102871863062E-2</v>
      </c>
      <c r="AP1021" s="18">
        <v>6.1308930625144108E-2</v>
      </c>
      <c r="AQ1021" s="18">
        <v>1.0579892830277561E-2</v>
      </c>
      <c r="AR1021" s="18">
        <v>3.0221639077225221E-2</v>
      </c>
      <c r="AS1021" s="18">
        <v>0</v>
      </c>
      <c r="AT1021" s="18">
        <v>0</v>
      </c>
      <c r="AU1021" s="18">
        <v>2.17022541732451E-2</v>
      </c>
      <c r="AV1021" s="18">
        <v>0.12992273223673759</v>
      </c>
      <c r="AX1021" s="18">
        <v>4.0359832973893221E-2</v>
      </c>
      <c r="AY1021" s="18">
        <v>3.015644764025438E-2</v>
      </c>
      <c r="BA1021" s="18">
        <v>3.4876895714333382E-2</v>
      </c>
      <c r="BB1021" s="18">
        <v>4.5074725475388967E-2</v>
      </c>
      <c r="BD1021" s="18">
        <v>4.354768812208365E-2</v>
      </c>
      <c r="BE1021" s="18">
        <v>3.7551681885914449E-2</v>
      </c>
      <c r="BF1021" s="18">
        <v>4.8258007828527648E-2</v>
      </c>
      <c r="BG1021" s="18">
        <v>2.7453737120663221E-2</v>
      </c>
      <c r="BH1021" s="18">
        <v>3.3052015066103377E-2</v>
      </c>
      <c r="BI1021" s="18">
        <v>2.1576542253160191E-2</v>
      </c>
      <c r="BJ1021" s="18">
        <v>7.7527441450104359E-2</v>
      </c>
      <c r="BL1021" s="18">
        <v>3.3870792187253383E-2</v>
      </c>
      <c r="BM1021" s="18">
        <v>2.199665556069727E-2</v>
      </c>
      <c r="BN1021" s="18">
        <v>6.2158973587758883E-2</v>
      </c>
      <c r="BO1021" s="18">
        <v>2.6087566974564099E-2</v>
      </c>
      <c r="BP1021" s="18">
        <v>2.8053758073016952E-2</v>
      </c>
      <c r="BQ1021" s="18">
        <v>2.835952876352147E-2</v>
      </c>
      <c r="BR1021" s="18">
        <v>0.16411441987617201</v>
      </c>
      <c r="BS1021" s="18">
        <v>5.7293701910933657E-2</v>
      </c>
      <c r="BU1021" s="18">
        <v>2.1520321606155829E-2</v>
      </c>
      <c r="BV1021" s="18">
        <v>2.3847078972109598E-2</v>
      </c>
      <c r="BW1021" s="18">
        <v>6.6015453688667472E-2</v>
      </c>
      <c r="BX1021" s="18">
        <v>3.6891688165399367E-2</v>
      </c>
      <c r="BY1021" s="18">
        <v>3.824547555366456E-2</v>
      </c>
      <c r="BZ1021" s="18">
        <v>1.8648882681277221E-2</v>
      </c>
      <c r="CA1021" s="18">
        <v>9.1516036914946641E-2</v>
      </c>
      <c r="CB1021" s="18">
        <v>8.4994300115045385E-2</v>
      </c>
      <c r="CC1021" s="18">
        <v>0</v>
      </c>
    </row>
    <row r="1023" spans="2:81" ht="58" x14ac:dyDescent="0.35">
      <c r="B1023" s="14" t="s">
        <v>263</v>
      </c>
    </row>
    <row r="1024" spans="2:81" x14ac:dyDescent="0.35">
      <c r="B1024" s="15" t="s">
        <v>17</v>
      </c>
    </row>
    <row r="1025" spans="2:81" x14ac:dyDescent="0.35">
      <c r="B1025" s="11" t="s">
        <v>95</v>
      </c>
      <c r="C1025" s="16">
        <v>1906</v>
      </c>
      <c r="D1025" s="16">
        <v>245</v>
      </c>
      <c r="E1025" s="16">
        <v>322</v>
      </c>
      <c r="F1025" s="16">
        <v>330</v>
      </c>
      <c r="G1025" s="16">
        <v>336</v>
      </c>
      <c r="H1025" s="16">
        <v>276</v>
      </c>
      <c r="I1025" s="16">
        <v>397</v>
      </c>
      <c r="K1025" s="16">
        <v>942</v>
      </c>
      <c r="L1025" s="16">
        <v>959</v>
      </c>
      <c r="N1025" s="16">
        <v>158</v>
      </c>
      <c r="O1025" s="16">
        <v>63</v>
      </c>
      <c r="P1025" s="16">
        <v>96</v>
      </c>
      <c r="Q1025" s="16">
        <v>78</v>
      </c>
      <c r="R1025" s="16">
        <v>211</v>
      </c>
      <c r="S1025" s="16">
        <v>156</v>
      </c>
      <c r="T1025" s="16">
        <v>138</v>
      </c>
      <c r="U1025" s="16">
        <v>178</v>
      </c>
      <c r="V1025" s="16">
        <v>270</v>
      </c>
      <c r="W1025" s="16">
        <v>232</v>
      </c>
      <c r="X1025" s="16">
        <v>160</v>
      </c>
      <c r="Y1025" s="16">
        <v>166</v>
      </c>
      <c r="AA1025" s="16">
        <v>527</v>
      </c>
      <c r="AB1025" s="16">
        <v>481</v>
      </c>
      <c r="AC1025" s="16">
        <v>429</v>
      </c>
      <c r="AD1025" s="16">
        <v>463</v>
      </c>
      <c r="AF1025" s="16">
        <v>27</v>
      </c>
      <c r="AG1025" s="16">
        <v>98</v>
      </c>
      <c r="AH1025" s="16">
        <v>113</v>
      </c>
      <c r="AI1025" s="16">
        <v>112</v>
      </c>
      <c r="AJ1025" s="16">
        <v>174</v>
      </c>
      <c r="AK1025" s="16">
        <v>207</v>
      </c>
      <c r="AL1025" s="16">
        <v>170</v>
      </c>
      <c r="AM1025" s="16">
        <v>133</v>
      </c>
      <c r="AN1025" s="16">
        <v>100</v>
      </c>
      <c r="AO1025" s="16">
        <v>131</v>
      </c>
      <c r="AP1025" s="16">
        <v>193</v>
      </c>
      <c r="AQ1025" s="16">
        <v>93</v>
      </c>
      <c r="AR1025" s="16">
        <v>79</v>
      </c>
      <c r="AS1025" s="16">
        <v>47</v>
      </c>
      <c r="AT1025" s="16">
        <v>48</v>
      </c>
      <c r="AU1025" s="16">
        <v>122</v>
      </c>
      <c r="AV1025" s="16">
        <v>59</v>
      </c>
      <c r="AX1025" s="16">
        <v>1557</v>
      </c>
      <c r="AY1025" s="16">
        <v>338</v>
      </c>
      <c r="BA1025" s="16">
        <v>1221</v>
      </c>
      <c r="BB1025" s="16">
        <v>685</v>
      </c>
      <c r="BD1025" s="16">
        <v>474</v>
      </c>
      <c r="BE1025" s="16">
        <v>416</v>
      </c>
      <c r="BF1025" s="16">
        <v>224</v>
      </c>
      <c r="BG1025" s="16">
        <v>439</v>
      </c>
      <c r="BH1025" s="16">
        <v>242</v>
      </c>
      <c r="BI1025" s="16">
        <v>51</v>
      </c>
      <c r="BJ1025" s="16">
        <v>60</v>
      </c>
      <c r="BL1025" s="16">
        <v>334</v>
      </c>
      <c r="BM1025" s="16">
        <v>619</v>
      </c>
      <c r="BN1025" s="16">
        <v>136</v>
      </c>
      <c r="BO1025" s="16">
        <v>105</v>
      </c>
      <c r="BP1025" s="16">
        <v>257</v>
      </c>
      <c r="BQ1025" s="16">
        <v>42</v>
      </c>
      <c r="BR1025" s="16">
        <v>49</v>
      </c>
      <c r="BS1025" s="16">
        <v>364</v>
      </c>
      <c r="BU1025" s="16">
        <v>279</v>
      </c>
      <c r="BV1025" s="16">
        <v>479</v>
      </c>
      <c r="BW1025" s="16">
        <v>122</v>
      </c>
      <c r="BX1025" s="16">
        <v>151</v>
      </c>
      <c r="BY1025" s="16">
        <v>421</v>
      </c>
      <c r="BZ1025" s="16">
        <v>64</v>
      </c>
      <c r="CA1025" s="16">
        <v>123</v>
      </c>
      <c r="CB1025" s="16">
        <v>156</v>
      </c>
      <c r="CC1025" s="16">
        <v>111</v>
      </c>
    </row>
    <row r="1026" spans="2:81" x14ac:dyDescent="0.35">
      <c r="B1026" s="12" t="s">
        <v>96</v>
      </c>
      <c r="C1026" s="16">
        <v>1910</v>
      </c>
      <c r="D1026" s="16">
        <v>202</v>
      </c>
      <c r="E1026" s="16">
        <v>325</v>
      </c>
      <c r="F1026" s="16">
        <v>324</v>
      </c>
      <c r="G1026" s="16">
        <v>294</v>
      </c>
      <c r="H1026" s="16">
        <v>309</v>
      </c>
      <c r="I1026" s="16">
        <v>457</v>
      </c>
      <c r="K1026" s="16">
        <v>921</v>
      </c>
      <c r="L1026" s="16">
        <v>983</v>
      </c>
      <c r="N1026" s="16">
        <v>157</v>
      </c>
      <c r="O1026" s="16">
        <v>52</v>
      </c>
      <c r="P1026" s="16">
        <v>89</v>
      </c>
      <c r="Q1026" s="16">
        <v>77</v>
      </c>
      <c r="R1026" s="16">
        <v>212</v>
      </c>
      <c r="S1026" s="16">
        <v>155</v>
      </c>
      <c r="T1026" s="16">
        <v>140</v>
      </c>
      <c r="U1026" s="16">
        <v>167</v>
      </c>
      <c r="V1026" s="16">
        <v>248</v>
      </c>
      <c r="W1026" s="16">
        <v>264</v>
      </c>
      <c r="X1026" s="16">
        <v>165</v>
      </c>
      <c r="Y1026" s="16">
        <v>180</v>
      </c>
      <c r="AA1026" s="16">
        <v>514</v>
      </c>
      <c r="AB1026" s="16">
        <v>496</v>
      </c>
      <c r="AC1026" s="16">
        <v>419</v>
      </c>
      <c r="AD1026" s="16">
        <v>477</v>
      </c>
      <c r="AF1026" s="16">
        <v>25</v>
      </c>
      <c r="AG1026" s="16">
        <v>96</v>
      </c>
      <c r="AH1026" s="16">
        <v>115</v>
      </c>
      <c r="AI1026" s="16">
        <v>117</v>
      </c>
      <c r="AJ1026" s="16">
        <v>175</v>
      </c>
      <c r="AK1026" s="16">
        <v>213</v>
      </c>
      <c r="AL1026" s="16">
        <v>169</v>
      </c>
      <c r="AM1026" s="16">
        <v>134</v>
      </c>
      <c r="AN1026" s="16">
        <v>99</v>
      </c>
      <c r="AO1026" s="16">
        <v>131</v>
      </c>
      <c r="AP1026" s="16">
        <v>193</v>
      </c>
      <c r="AQ1026" s="16">
        <v>94</v>
      </c>
      <c r="AR1026" s="16">
        <v>79</v>
      </c>
      <c r="AS1026" s="16">
        <v>46</v>
      </c>
      <c r="AT1026" s="16">
        <v>46</v>
      </c>
      <c r="AU1026" s="16">
        <v>118</v>
      </c>
      <c r="AV1026" s="16">
        <v>59</v>
      </c>
      <c r="AX1026" s="16">
        <v>1583</v>
      </c>
      <c r="AY1026" s="16">
        <v>316</v>
      </c>
      <c r="BA1026" s="16">
        <v>1241</v>
      </c>
      <c r="BB1026" s="16">
        <v>669</v>
      </c>
      <c r="BD1026" s="16">
        <v>490</v>
      </c>
      <c r="BE1026" s="16">
        <v>410</v>
      </c>
      <c r="BF1026" s="16">
        <v>226</v>
      </c>
      <c r="BG1026" s="16">
        <v>430</v>
      </c>
      <c r="BH1026" s="16">
        <v>237</v>
      </c>
      <c r="BI1026" s="16">
        <v>51</v>
      </c>
      <c r="BJ1026" s="16">
        <v>65</v>
      </c>
      <c r="BL1026" s="16">
        <v>349</v>
      </c>
      <c r="BM1026" s="16">
        <v>614</v>
      </c>
      <c r="BN1026" s="16">
        <v>143</v>
      </c>
      <c r="BO1026" s="16">
        <v>101</v>
      </c>
      <c r="BP1026" s="16">
        <v>257</v>
      </c>
      <c r="BQ1026" s="16">
        <v>42</v>
      </c>
      <c r="BR1026" s="16">
        <v>47</v>
      </c>
      <c r="BS1026" s="16">
        <v>356</v>
      </c>
      <c r="BU1026" s="16">
        <v>288</v>
      </c>
      <c r="BV1026" s="16">
        <v>472</v>
      </c>
      <c r="BW1026" s="16">
        <v>126</v>
      </c>
      <c r="BX1026" s="16">
        <v>142</v>
      </c>
      <c r="BY1026" s="16">
        <v>432</v>
      </c>
      <c r="BZ1026" s="16">
        <v>64</v>
      </c>
      <c r="CA1026" s="16">
        <v>123</v>
      </c>
      <c r="CB1026" s="16">
        <v>159</v>
      </c>
      <c r="CC1026" s="16">
        <v>106</v>
      </c>
    </row>
    <row r="1027" spans="2:81" x14ac:dyDescent="0.35">
      <c r="B1027" s="14" t="s">
        <v>117</v>
      </c>
      <c r="C1027" s="18">
        <v>0.69960194927744268</v>
      </c>
      <c r="D1027" s="18">
        <v>0.62372014117692887</v>
      </c>
      <c r="E1027" s="18">
        <v>0.76863392319846979</v>
      </c>
      <c r="F1027" s="18">
        <v>0.72514968977463146</v>
      </c>
      <c r="G1027" s="18">
        <v>0.69913463449086666</v>
      </c>
      <c r="H1027" s="18">
        <v>0.70425258153530101</v>
      </c>
      <c r="I1027" s="18">
        <v>0.66310412813105846</v>
      </c>
      <c r="K1027" s="18">
        <v>0.69842458053860668</v>
      </c>
      <c r="L1027" s="18">
        <v>0.70024950815304166</v>
      </c>
      <c r="N1027" s="18">
        <v>0.75592415064000462</v>
      </c>
      <c r="O1027" s="18">
        <v>0.62873269052244729</v>
      </c>
      <c r="P1027" s="18">
        <v>0.73168213780404645</v>
      </c>
      <c r="Q1027" s="18">
        <v>0.67872411657236731</v>
      </c>
      <c r="R1027" s="18">
        <v>0.73250452863803817</v>
      </c>
      <c r="S1027" s="18">
        <v>0.73293323352440554</v>
      </c>
      <c r="T1027" s="18">
        <v>0.80487404058900236</v>
      </c>
      <c r="U1027" s="18">
        <v>0.68596938349982906</v>
      </c>
      <c r="V1027" s="18">
        <v>0.66963637508022877</v>
      </c>
      <c r="W1027" s="18">
        <v>0.65158489525994523</v>
      </c>
      <c r="X1027" s="18">
        <v>0.65935316144038714</v>
      </c>
      <c r="Y1027" s="18">
        <v>0.67594031551852929</v>
      </c>
      <c r="AA1027" s="18">
        <v>0.72917511315183248</v>
      </c>
      <c r="AB1027" s="18">
        <v>0.70749020484945813</v>
      </c>
      <c r="AC1027" s="18">
        <v>0.72966624375642208</v>
      </c>
      <c r="AD1027" s="18">
        <v>0.63470135910205627</v>
      </c>
      <c r="AF1027" s="18">
        <v>0.42372982055234121</v>
      </c>
      <c r="AG1027" s="18">
        <v>0.68398562242659455</v>
      </c>
      <c r="AH1027" s="18">
        <v>0.69114405319618333</v>
      </c>
      <c r="AI1027" s="18">
        <v>0.64410409512589162</v>
      </c>
      <c r="AJ1027" s="18">
        <v>0.68762123479151227</v>
      </c>
      <c r="AK1027" s="18">
        <v>0.74494216622643827</v>
      </c>
      <c r="AL1027" s="18">
        <v>0.65065605710134999</v>
      </c>
      <c r="AM1027" s="18">
        <v>0.67184856599567755</v>
      </c>
      <c r="AN1027" s="18">
        <v>0.65900372996307455</v>
      </c>
      <c r="AO1027" s="18">
        <v>0.82009775452862321</v>
      </c>
      <c r="AP1027" s="18">
        <v>0.67739999787672922</v>
      </c>
      <c r="AQ1027" s="18">
        <v>0.74696878235270647</v>
      </c>
      <c r="AR1027" s="18">
        <v>0.66848122193887782</v>
      </c>
      <c r="AS1027" s="18">
        <v>0.7669010436989967</v>
      </c>
      <c r="AT1027" s="18">
        <v>0.66604549936708501</v>
      </c>
      <c r="AU1027" s="18">
        <v>0.84055570626324294</v>
      </c>
      <c r="AV1027" s="18">
        <v>0.57519253155837846</v>
      </c>
      <c r="AX1027" s="18">
        <v>0.69679075228564069</v>
      </c>
      <c r="AY1027" s="18">
        <v>0.71545011043872497</v>
      </c>
      <c r="BA1027" s="18">
        <v>0.71283294435308941</v>
      </c>
      <c r="BB1027" s="18">
        <v>0.67505399198699778</v>
      </c>
      <c r="BD1027" s="18">
        <v>0.67762309930360165</v>
      </c>
      <c r="BE1027" s="18">
        <v>0.73641318926403598</v>
      </c>
      <c r="BF1027" s="18">
        <v>0.64881797744653857</v>
      </c>
      <c r="BG1027" s="18">
        <v>0.69191796517961845</v>
      </c>
      <c r="BH1027" s="18">
        <v>0.74217051078420027</v>
      </c>
      <c r="BI1027" s="18">
        <v>0.84839146314194602</v>
      </c>
      <c r="BJ1027" s="18">
        <v>0.58740252784356395</v>
      </c>
      <c r="BL1027" s="18">
        <v>0.71245305915007862</v>
      </c>
      <c r="BM1027" s="18">
        <v>0.7716482096719397</v>
      </c>
      <c r="BN1027" s="18">
        <v>0.61393782900623961</v>
      </c>
      <c r="BO1027" s="18">
        <v>0.69618175542723681</v>
      </c>
      <c r="BP1027" s="18">
        <v>0.68571482188690402</v>
      </c>
      <c r="BQ1027" s="18">
        <v>0.69031234548041165</v>
      </c>
      <c r="BR1027" s="18">
        <v>0.53465746634540789</v>
      </c>
      <c r="BS1027" s="18">
        <v>0.63111951027308077</v>
      </c>
      <c r="BU1027" s="18">
        <v>0.74354987093978986</v>
      </c>
      <c r="BV1027" s="18">
        <v>0.76988843093161696</v>
      </c>
      <c r="BW1027" s="18">
        <v>0.71009539786482123</v>
      </c>
      <c r="BX1027" s="18">
        <v>0.65591600386709192</v>
      </c>
      <c r="BY1027" s="18">
        <v>0.70707191790965362</v>
      </c>
      <c r="BZ1027" s="18">
        <v>0.65524263882665912</v>
      </c>
      <c r="CA1027" s="18">
        <v>0.58961124440966073</v>
      </c>
      <c r="CB1027" s="18">
        <v>0.56003218779960962</v>
      </c>
      <c r="CC1027" s="18">
        <v>0.64584749275588393</v>
      </c>
    </row>
    <row r="1028" spans="2:81" x14ac:dyDescent="0.35">
      <c r="B1028" s="14" t="s">
        <v>118</v>
      </c>
      <c r="C1028" s="18">
        <v>0.25426328439854667</v>
      </c>
      <c r="D1028" s="18">
        <v>0.31394494963609659</v>
      </c>
      <c r="E1028" s="18">
        <v>0.21854442013564079</v>
      </c>
      <c r="F1028" s="18">
        <v>0.2369224639187261</v>
      </c>
      <c r="G1028" s="18">
        <v>0.24690752045909731</v>
      </c>
      <c r="H1028" s="18">
        <v>0.25983083957251307</v>
      </c>
      <c r="I1028" s="18">
        <v>0.26654060960568698</v>
      </c>
      <c r="K1028" s="18">
        <v>0.264727994614743</v>
      </c>
      <c r="L1028" s="18">
        <v>0.24468558284941999</v>
      </c>
      <c r="N1028" s="18">
        <v>0.24407584935999529</v>
      </c>
      <c r="O1028" s="18">
        <v>0.31237461220062229</v>
      </c>
      <c r="P1028" s="18">
        <v>0.21964706162936609</v>
      </c>
      <c r="Q1028" s="18">
        <v>0.24953702007303191</v>
      </c>
      <c r="R1028" s="18">
        <v>0.24114989680961621</v>
      </c>
      <c r="S1028" s="18">
        <v>0.226588341441297</v>
      </c>
      <c r="T1028" s="18">
        <v>0.15254704717896381</v>
      </c>
      <c r="U1028" s="18">
        <v>0.24448375546962059</v>
      </c>
      <c r="V1028" s="18">
        <v>0.28533621927308728</v>
      </c>
      <c r="W1028" s="18">
        <v>0.28623599935741229</v>
      </c>
      <c r="X1028" s="18">
        <v>0.29373034848426388</v>
      </c>
      <c r="Y1028" s="18">
        <v>0.26707744166524933</v>
      </c>
      <c r="AA1028" s="18">
        <v>0.24065531369964999</v>
      </c>
      <c r="AB1028" s="18">
        <v>0.25390134489909272</v>
      </c>
      <c r="AC1028" s="18">
        <v>0.22723588506653869</v>
      </c>
      <c r="AD1028" s="18">
        <v>0.29111757466277982</v>
      </c>
      <c r="AF1028" s="18">
        <v>0.43153794902742582</v>
      </c>
      <c r="AG1028" s="18">
        <v>0.23315189683032861</v>
      </c>
      <c r="AH1028" s="18">
        <v>0.24688991188775</v>
      </c>
      <c r="AI1028" s="18">
        <v>0.33940364737293199</v>
      </c>
      <c r="AJ1028" s="18">
        <v>0.23904078557951641</v>
      </c>
      <c r="AK1028" s="18">
        <v>0.22123799885030851</v>
      </c>
      <c r="AL1028" s="18">
        <v>0.29003351102351071</v>
      </c>
      <c r="AM1028" s="18">
        <v>0.30620992550595161</v>
      </c>
      <c r="AN1028" s="18">
        <v>0.29978014310986317</v>
      </c>
      <c r="AO1028" s="18">
        <v>0.13212285610938679</v>
      </c>
      <c r="AP1028" s="18">
        <v>0.28704158218894132</v>
      </c>
      <c r="AQ1028" s="18">
        <v>0.21980730103149371</v>
      </c>
      <c r="AR1028" s="18">
        <v>0.31628853062909162</v>
      </c>
      <c r="AS1028" s="18">
        <v>0.23309895630100341</v>
      </c>
      <c r="AT1028" s="18">
        <v>0.33395450063291487</v>
      </c>
      <c r="AU1028" s="18">
        <v>0.11801757503685111</v>
      </c>
      <c r="AV1028" s="18">
        <v>0.28851899544714249</v>
      </c>
      <c r="AX1028" s="18">
        <v>0.25420884093111012</v>
      </c>
      <c r="AY1028" s="18">
        <v>0.25122600503865922</v>
      </c>
      <c r="BA1028" s="18">
        <v>0.2495360103218783</v>
      </c>
      <c r="BB1028" s="18">
        <v>0.26303397182385452</v>
      </c>
      <c r="BD1028" s="18">
        <v>0.26975907919469821</v>
      </c>
      <c r="BE1028" s="18">
        <v>0.2153931378607658</v>
      </c>
      <c r="BF1028" s="18">
        <v>0.3203731591015811</v>
      </c>
      <c r="BG1028" s="18">
        <v>0.27548435668559701</v>
      </c>
      <c r="BH1028" s="18">
        <v>0.2117163498336555</v>
      </c>
      <c r="BI1028" s="18">
        <v>0.11609072253871069</v>
      </c>
      <c r="BJ1028" s="18">
        <v>0.27649660872067061</v>
      </c>
      <c r="BL1028" s="18">
        <v>0.24810906289961049</v>
      </c>
      <c r="BM1028" s="18">
        <v>0.20415075591273801</v>
      </c>
      <c r="BN1028" s="18">
        <v>0.29855028325042432</v>
      </c>
      <c r="BO1028" s="18">
        <v>0.26743163924886471</v>
      </c>
      <c r="BP1028" s="18">
        <v>0.26647825682236742</v>
      </c>
      <c r="BQ1028" s="18">
        <v>0.30968765451958857</v>
      </c>
      <c r="BR1028" s="18">
        <v>0.34622845515016221</v>
      </c>
      <c r="BS1028" s="18">
        <v>0.29766480409112778</v>
      </c>
      <c r="BU1028" s="18">
        <v>0.2269361837885831</v>
      </c>
      <c r="BV1028" s="18">
        <v>0.2126388231374331</v>
      </c>
      <c r="BW1028" s="18">
        <v>0.20243634513561221</v>
      </c>
      <c r="BX1028" s="18">
        <v>0.30322082830011537</v>
      </c>
      <c r="BY1028" s="18">
        <v>0.2586117683652947</v>
      </c>
      <c r="BZ1028" s="18">
        <v>0.34475736117334088</v>
      </c>
      <c r="CA1028" s="18">
        <v>0.29482722055415961</v>
      </c>
      <c r="CB1028" s="18">
        <v>0.31249939770707419</v>
      </c>
      <c r="CC1028" s="18">
        <v>0.30386684700499139</v>
      </c>
    </row>
    <row r="1030" spans="2:81" ht="58" x14ac:dyDescent="0.35">
      <c r="B1030" s="14" t="s">
        <v>263</v>
      </c>
    </row>
    <row r="1031" spans="2:81" x14ac:dyDescent="0.35">
      <c r="B1031" s="15" t="s">
        <v>17</v>
      </c>
    </row>
    <row r="1032" spans="2:81" x14ac:dyDescent="0.35">
      <c r="B1032" s="11" t="s">
        <v>95</v>
      </c>
      <c r="C1032" s="16">
        <v>1906</v>
      </c>
      <c r="D1032" s="16">
        <v>245</v>
      </c>
      <c r="E1032" s="16">
        <v>322</v>
      </c>
      <c r="F1032" s="16">
        <v>330</v>
      </c>
      <c r="G1032" s="16">
        <v>336</v>
      </c>
      <c r="H1032" s="16">
        <v>276</v>
      </c>
      <c r="I1032" s="16">
        <v>397</v>
      </c>
      <c r="K1032" s="16">
        <v>942</v>
      </c>
      <c r="L1032" s="16">
        <v>959</v>
      </c>
      <c r="N1032" s="16">
        <v>158</v>
      </c>
      <c r="O1032" s="16">
        <v>63</v>
      </c>
      <c r="P1032" s="16">
        <v>96</v>
      </c>
      <c r="Q1032" s="16">
        <v>78</v>
      </c>
      <c r="R1032" s="16">
        <v>211</v>
      </c>
      <c r="S1032" s="16">
        <v>156</v>
      </c>
      <c r="T1032" s="16">
        <v>138</v>
      </c>
      <c r="U1032" s="16">
        <v>178</v>
      </c>
      <c r="V1032" s="16">
        <v>270</v>
      </c>
      <c r="W1032" s="16">
        <v>232</v>
      </c>
      <c r="X1032" s="16">
        <v>160</v>
      </c>
      <c r="Y1032" s="16">
        <v>166</v>
      </c>
      <c r="AA1032" s="16">
        <v>527</v>
      </c>
      <c r="AB1032" s="16">
        <v>481</v>
      </c>
      <c r="AC1032" s="16">
        <v>429</v>
      </c>
      <c r="AD1032" s="16">
        <v>463</v>
      </c>
      <c r="AF1032" s="16">
        <v>27</v>
      </c>
      <c r="AG1032" s="16">
        <v>98</v>
      </c>
      <c r="AH1032" s="16">
        <v>113</v>
      </c>
      <c r="AI1032" s="16">
        <v>112</v>
      </c>
      <c r="AJ1032" s="16">
        <v>174</v>
      </c>
      <c r="AK1032" s="16">
        <v>207</v>
      </c>
      <c r="AL1032" s="16">
        <v>170</v>
      </c>
      <c r="AM1032" s="16">
        <v>133</v>
      </c>
      <c r="AN1032" s="16">
        <v>100</v>
      </c>
      <c r="AO1032" s="16">
        <v>131</v>
      </c>
      <c r="AP1032" s="16">
        <v>193</v>
      </c>
      <c r="AQ1032" s="16">
        <v>93</v>
      </c>
      <c r="AR1032" s="16">
        <v>79</v>
      </c>
      <c r="AS1032" s="16">
        <v>47</v>
      </c>
      <c r="AT1032" s="16">
        <v>48</v>
      </c>
      <c r="AU1032" s="16">
        <v>122</v>
      </c>
      <c r="AV1032" s="16">
        <v>59</v>
      </c>
      <c r="AX1032" s="16">
        <v>1557</v>
      </c>
      <c r="AY1032" s="16">
        <v>338</v>
      </c>
      <c r="BA1032" s="16">
        <v>1221</v>
      </c>
      <c r="BB1032" s="16">
        <v>685</v>
      </c>
      <c r="BD1032" s="16">
        <v>474</v>
      </c>
      <c r="BE1032" s="16">
        <v>416</v>
      </c>
      <c r="BF1032" s="16">
        <v>224</v>
      </c>
      <c r="BG1032" s="16">
        <v>439</v>
      </c>
      <c r="BH1032" s="16">
        <v>242</v>
      </c>
      <c r="BI1032" s="16">
        <v>51</v>
      </c>
      <c r="BJ1032" s="16">
        <v>60</v>
      </c>
      <c r="BL1032" s="16">
        <v>334</v>
      </c>
      <c r="BM1032" s="16">
        <v>619</v>
      </c>
      <c r="BN1032" s="16">
        <v>136</v>
      </c>
      <c r="BO1032" s="16">
        <v>105</v>
      </c>
      <c r="BP1032" s="16">
        <v>257</v>
      </c>
      <c r="BQ1032" s="16">
        <v>42</v>
      </c>
      <c r="BR1032" s="16">
        <v>49</v>
      </c>
      <c r="BS1032" s="16">
        <v>364</v>
      </c>
      <c r="BU1032" s="16">
        <v>279</v>
      </c>
      <c r="BV1032" s="16">
        <v>479</v>
      </c>
      <c r="BW1032" s="16">
        <v>122</v>
      </c>
      <c r="BX1032" s="16">
        <v>151</v>
      </c>
      <c r="BY1032" s="16">
        <v>421</v>
      </c>
      <c r="BZ1032" s="16">
        <v>64</v>
      </c>
      <c r="CA1032" s="16">
        <v>123</v>
      </c>
      <c r="CB1032" s="16">
        <v>156</v>
      </c>
      <c r="CC1032" s="16">
        <v>111</v>
      </c>
    </row>
    <row r="1033" spans="2:81" x14ac:dyDescent="0.35">
      <c r="B1033" s="12" t="s">
        <v>96</v>
      </c>
      <c r="C1033" s="16">
        <v>1910</v>
      </c>
      <c r="D1033" s="16">
        <v>202</v>
      </c>
      <c r="E1033" s="16">
        <v>325</v>
      </c>
      <c r="F1033" s="16">
        <v>324</v>
      </c>
      <c r="G1033" s="16">
        <v>294</v>
      </c>
      <c r="H1033" s="16">
        <v>309</v>
      </c>
      <c r="I1033" s="16">
        <v>457</v>
      </c>
      <c r="K1033" s="16">
        <v>921</v>
      </c>
      <c r="L1033" s="16">
        <v>983</v>
      </c>
      <c r="N1033" s="16">
        <v>157</v>
      </c>
      <c r="O1033" s="16">
        <v>52</v>
      </c>
      <c r="P1033" s="16">
        <v>89</v>
      </c>
      <c r="Q1033" s="16">
        <v>77</v>
      </c>
      <c r="R1033" s="16">
        <v>212</v>
      </c>
      <c r="S1033" s="16">
        <v>155</v>
      </c>
      <c r="T1033" s="16">
        <v>140</v>
      </c>
      <c r="U1033" s="16">
        <v>167</v>
      </c>
      <c r="V1033" s="16">
        <v>248</v>
      </c>
      <c r="W1033" s="16">
        <v>264</v>
      </c>
      <c r="X1033" s="16">
        <v>165</v>
      </c>
      <c r="Y1033" s="16">
        <v>180</v>
      </c>
      <c r="AA1033" s="16">
        <v>514</v>
      </c>
      <c r="AB1033" s="16">
        <v>496</v>
      </c>
      <c r="AC1033" s="16">
        <v>419</v>
      </c>
      <c r="AD1033" s="16">
        <v>477</v>
      </c>
      <c r="AF1033" s="16">
        <v>25</v>
      </c>
      <c r="AG1033" s="16">
        <v>96</v>
      </c>
      <c r="AH1033" s="16">
        <v>115</v>
      </c>
      <c r="AI1033" s="16">
        <v>117</v>
      </c>
      <c r="AJ1033" s="16">
        <v>175</v>
      </c>
      <c r="AK1033" s="16">
        <v>213</v>
      </c>
      <c r="AL1033" s="16">
        <v>169</v>
      </c>
      <c r="AM1033" s="16">
        <v>134</v>
      </c>
      <c r="AN1033" s="16">
        <v>99</v>
      </c>
      <c r="AO1033" s="16">
        <v>131</v>
      </c>
      <c r="AP1033" s="16">
        <v>193</v>
      </c>
      <c r="AQ1033" s="16">
        <v>94</v>
      </c>
      <c r="AR1033" s="16">
        <v>79</v>
      </c>
      <c r="AS1033" s="16">
        <v>46</v>
      </c>
      <c r="AT1033" s="16">
        <v>46</v>
      </c>
      <c r="AU1033" s="16">
        <v>118</v>
      </c>
      <c r="AV1033" s="16">
        <v>59</v>
      </c>
      <c r="AX1033" s="16">
        <v>1583</v>
      </c>
      <c r="AY1033" s="16">
        <v>316</v>
      </c>
      <c r="BA1033" s="16">
        <v>1241</v>
      </c>
      <c r="BB1033" s="16">
        <v>669</v>
      </c>
      <c r="BD1033" s="16">
        <v>490</v>
      </c>
      <c r="BE1033" s="16">
        <v>410</v>
      </c>
      <c r="BF1033" s="16">
        <v>226</v>
      </c>
      <c r="BG1033" s="16">
        <v>430</v>
      </c>
      <c r="BH1033" s="16">
        <v>237</v>
      </c>
      <c r="BI1033" s="16">
        <v>51</v>
      </c>
      <c r="BJ1033" s="16">
        <v>65</v>
      </c>
      <c r="BL1033" s="16">
        <v>349</v>
      </c>
      <c r="BM1033" s="16">
        <v>614</v>
      </c>
      <c r="BN1033" s="16">
        <v>143</v>
      </c>
      <c r="BO1033" s="16">
        <v>101</v>
      </c>
      <c r="BP1033" s="16">
        <v>257</v>
      </c>
      <c r="BQ1033" s="16">
        <v>42</v>
      </c>
      <c r="BR1033" s="16">
        <v>47</v>
      </c>
      <c r="BS1033" s="16">
        <v>356</v>
      </c>
      <c r="BU1033" s="16">
        <v>288</v>
      </c>
      <c r="BV1033" s="16">
        <v>472</v>
      </c>
      <c r="BW1033" s="16">
        <v>126</v>
      </c>
      <c r="BX1033" s="16">
        <v>142</v>
      </c>
      <c r="BY1033" s="16">
        <v>432</v>
      </c>
      <c r="BZ1033" s="16">
        <v>64</v>
      </c>
      <c r="CA1033" s="16">
        <v>123</v>
      </c>
      <c r="CB1033" s="16">
        <v>159</v>
      </c>
      <c r="CC1033" s="16">
        <v>106</v>
      </c>
    </row>
    <row r="1034" spans="2:81" x14ac:dyDescent="0.35">
      <c r="B1034" s="14" t="s">
        <v>117</v>
      </c>
      <c r="C1034" s="18">
        <v>0.57917397754484135</v>
      </c>
      <c r="D1034" s="18">
        <v>0.57164605988132933</v>
      </c>
      <c r="E1034" s="18">
        <v>0.76417533513185409</v>
      </c>
      <c r="F1034" s="18">
        <v>0.64400124254014124</v>
      </c>
      <c r="G1034" s="18">
        <v>0.54887072387247005</v>
      </c>
      <c r="H1034" s="18">
        <v>0.53423245977113798</v>
      </c>
      <c r="I1034" s="18">
        <v>0.45488043047903443</v>
      </c>
      <c r="K1034" s="18">
        <v>0.59887341992452026</v>
      </c>
      <c r="L1034" s="18">
        <v>0.55966503441540383</v>
      </c>
      <c r="N1034" s="18">
        <v>0.60513397923909429</v>
      </c>
      <c r="O1034" s="18">
        <v>0.35425119481421352</v>
      </c>
      <c r="P1034" s="18">
        <v>0.61605449859964745</v>
      </c>
      <c r="Q1034" s="18">
        <v>0.5546926011679103</v>
      </c>
      <c r="R1034" s="18">
        <v>0.60452345616689707</v>
      </c>
      <c r="S1034" s="18">
        <v>0.57129825114078636</v>
      </c>
      <c r="T1034" s="18">
        <v>0.67335957893681075</v>
      </c>
      <c r="U1034" s="18">
        <v>0.54416066213741987</v>
      </c>
      <c r="V1034" s="18">
        <v>0.65382276353049207</v>
      </c>
      <c r="W1034" s="18">
        <v>0.51629310559522279</v>
      </c>
      <c r="X1034" s="18">
        <v>0.5912439943084109</v>
      </c>
      <c r="Y1034" s="18">
        <v>0.52821298376369619</v>
      </c>
      <c r="AA1034" s="18">
        <v>0.60522218367046832</v>
      </c>
      <c r="AB1034" s="18">
        <v>0.56914148249186769</v>
      </c>
      <c r="AC1034" s="18">
        <v>0.59153071787579492</v>
      </c>
      <c r="AD1034" s="18">
        <v>0.55139373698477601</v>
      </c>
      <c r="AF1034" s="18">
        <v>0.60818414683399968</v>
      </c>
      <c r="AG1034" s="18">
        <v>0.63636417219886732</v>
      </c>
      <c r="AH1034" s="18">
        <v>0.63029611528714879</v>
      </c>
      <c r="AI1034" s="18">
        <v>0.42913322693488998</v>
      </c>
      <c r="AJ1034" s="18">
        <v>0.51268184021507934</v>
      </c>
      <c r="AK1034" s="18">
        <v>0.5553067675965272</v>
      </c>
      <c r="AL1034" s="18">
        <v>0.54817856307100121</v>
      </c>
      <c r="AM1034" s="18">
        <v>0.58115288031845469</v>
      </c>
      <c r="AN1034" s="18">
        <v>0.5632155067710769</v>
      </c>
      <c r="AO1034" s="18">
        <v>0.67861410087895901</v>
      </c>
      <c r="AP1034" s="18">
        <v>0.53852026640600958</v>
      </c>
      <c r="AQ1034" s="18">
        <v>0.58861922987154935</v>
      </c>
      <c r="AR1034" s="18">
        <v>0.52823996319722744</v>
      </c>
      <c r="AS1034" s="18">
        <v>0.65630993228479551</v>
      </c>
      <c r="AT1034" s="18">
        <v>0.62714439031346403</v>
      </c>
      <c r="AU1034" s="18">
        <v>0.81256710780092622</v>
      </c>
      <c r="AV1034" s="18">
        <v>0.46815540867172889</v>
      </c>
      <c r="AX1034" s="18">
        <v>0.55229905477995056</v>
      </c>
      <c r="AY1034" s="18">
        <v>0.70304571581746622</v>
      </c>
      <c r="BA1034" s="18">
        <v>0.60178418927652122</v>
      </c>
      <c r="BB1034" s="18">
        <v>0.53722441073268157</v>
      </c>
      <c r="BD1034" s="18">
        <v>0.53958308019308465</v>
      </c>
      <c r="BE1034" s="18">
        <v>0.54524116942637402</v>
      </c>
      <c r="BF1034" s="18">
        <v>0.54721706776067092</v>
      </c>
      <c r="BG1034" s="18">
        <v>0.61530243318334177</v>
      </c>
      <c r="BH1034" s="18">
        <v>0.65562176067710998</v>
      </c>
      <c r="BI1034" s="18">
        <v>0.78428197083107642</v>
      </c>
      <c r="BJ1034" s="18">
        <v>0.5231043941945791</v>
      </c>
      <c r="BL1034" s="18">
        <v>0.57351372112639998</v>
      </c>
      <c r="BM1034" s="18">
        <v>0.66709605427413365</v>
      </c>
      <c r="BN1034" s="18">
        <v>0.55258840337420323</v>
      </c>
      <c r="BO1034" s="18">
        <v>0.55117491572872523</v>
      </c>
      <c r="BP1034" s="18">
        <v>0.57389144311222418</v>
      </c>
      <c r="BQ1034" s="18">
        <v>0.51926508066524346</v>
      </c>
      <c r="BR1034" s="18">
        <v>0.49443894105391301</v>
      </c>
      <c r="BS1034" s="18">
        <v>0.47372317287940457</v>
      </c>
      <c r="BU1034" s="18">
        <v>0.5837461530608562</v>
      </c>
      <c r="BV1034" s="18">
        <v>0.67973400425882147</v>
      </c>
      <c r="BW1034" s="18">
        <v>0.5458079105356467</v>
      </c>
      <c r="BX1034" s="18">
        <v>0.54144088296677606</v>
      </c>
      <c r="BY1034" s="18">
        <v>0.6162988802990873</v>
      </c>
      <c r="BZ1034" s="18">
        <v>0.52212694509310353</v>
      </c>
      <c r="CA1034" s="18">
        <v>0.44426072205893707</v>
      </c>
      <c r="CB1034" s="18">
        <v>0.41525849411744231</v>
      </c>
      <c r="CC1034" s="18">
        <v>0.49389444531117271</v>
      </c>
    </row>
    <row r="1035" spans="2:81" x14ac:dyDescent="0.35">
      <c r="B1035" s="14" t="s">
        <v>118</v>
      </c>
      <c r="C1035" s="18">
        <v>0.36033527878290811</v>
      </c>
      <c r="D1035" s="18">
        <v>0.38035520952744162</v>
      </c>
      <c r="E1035" s="18">
        <v>0.20732948767511991</v>
      </c>
      <c r="F1035" s="18">
        <v>0.29823517548863199</v>
      </c>
      <c r="G1035" s="18">
        <v>0.36867722333055303</v>
      </c>
      <c r="H1035" s="18">
        <v>0.40031607469086811</v>
      </c>
      <c r="I1035" s="18">
        <v>0.47190840327517841</v>
      </c>
      <c r="K1035" s="18">
        <v>0.35802445165913699</v>
      </c>
      <c r="L1035" s="18">
        <v>0.36325230051174351</v>
      </c>
      <c r="N1035" s="18">
        <v>0.35581925252313812</v>
      </c>
      <c r="O1035" s="18">
        <v>0.55371764844134264</v>
      </c>
      <c r="P1035" s="18">
        <v>0.33346613892406901</v>
      </c>
      <c r="Q1035" s="18">
        <v>0.35690278111379498</v>
      </c>
      <c r="R1035" s="18">
        <v>0.32566015083800492</v>
      </c>
      <c r="S1035" s="18">
        <v>0.36243668929064687</v>
      </c>
      <c r="T1035" s="18">
        <v>0.24674635684535709</v>
      </c>
      <c r="U1035" s="18">
        <v>0.39146280531174749</v>
      </c>
      <c r="V1035" s="18">
        <v>0.32550483077926112</v>
      </c>
      <c r="W1035" s="18">
        <v>0.40701526871625782</v>
      </c>
      <c r="X1035" s="18">
        <v>0.33023937527263802</v>
      </c>
      <c r="Y1035" s="18">
        <v>0.42877123694503161</v>
      </c>
      <c r="AA1035" s="18">
        <v>0.35319530112504782</v>
      </c>
      <c r="AB1035" s="18">
        <v>0.36463234326052418</v>
      </c>
      <c r="AC1035" s="18">
        <v>0.35590887489055989</v>
      </c>
      <c r="AD1035" s="18">
        <v>0.36628086495468049</v>
      </c>
      <c r="AF1035" s="18">
        <v>0.31364577753625889</v>
      </c>
      <c r="AG1035" s="18">
        <v>0.27398754862710339</v>
      </c>
      <c r="AH1035" s="18">
        <v>0.31649132703828969</v>
      </c>
      <c r="AI1035" s="18">
        <v>0.49999917530529348</v>
      </c>
      <c r="AJ1035" s="18">
        <v>0.40611565664728372</v>
      </c>
      <c r="AK1035" s="18">
        <v>0.3963445088416987</v>
      </c>
      <c r="AL1035" s="18">
        <v>0.38042739426944833</v>
      </c>
      <c r="AM1035" s="18">
        <v>0.38972120910424379</v>
      </c>
      <c r="AN1035" s="18">
        <v>0.37460847950911758</v>
      </c>
      <c r="AO1035" s="18">
        <v>0.25904684427089658</v>
      </c>
      <c r="AP1035" s="18">
        <v>0.39258572713323953</v>
      </c>
      <c r="AQ1035" s="18">
        <v>0.38914186886507551</v>
      </c>
      <c r="AR1035" s="18">
        <v>0.44066760160753959</v>
      </c>
      <c r="AS1035" s="18">
        <v>0.30794826093793298</v>
      </c>
      <c r="AT1035" s="18">
        <v>0.37285560968653592</v>
      </c>
      <c r="AU1035" s="18">
        <v>0.15808095710888631</v>
      </c>
      <c r="AV1035" s="18">
        <v>0.31511811713281102</v>
      </c>
      <c r="AX1035" s="18">
        <v>0.38363402638668409</v>
      </c>
      <c r="AY1035" s="18">
        <v>0.25569116118119328</v>
      </c>
      <c r="BA1035" s="18">
        <v>0.34326137698890258</v>
      </c>
      <c r="BB1035" s="18">
        <v>0.39201312384476328</v>
      </c>
      <c r="BD1035" s="18">
        <v>0.38650062107980832</v>
      </c>
      <c r="BE1035" s="18">
        <v>0.37598549098478762</v>
      </c>
      <c r="BF1035" s="18">
        <v>0.41205577223678169</v>
      </c>
      <c r="BG1035" s="18">
        <v>0.35070637223927359</v>
      </c>
      <c r="BH1035" s="18">
        <v>0.29801666414097677</v>
      </c>
      <c r="BI1035" s="18">
        <v>0.17068904014912459</v>
      </c>
      <c r="BJ1035" s="18">
        <v>0.32460650786137019</v>
      </c>
      <c r="BL1035" s="18">
        <v>0.37980399000428527</v>
      </c>
      <c r="BM1035" s="18">
        <v>0.30197759706931038</v>
      </c>
      <c r="BN1035" s="18">
        <v>0.39228245142790802</v>
      </c>
      <c r="BO1035" s="18">
        <v>0.40124428570131648</v>
      </c>
      <c r="BP1035" s="18">
        <v>0.37392976141932649</v>
      </c>
      <c r="BQ1035" s="18">
        <v>0.43232709785032808</v>
      </c>
      <c r="BR1035" s="18">
        <v>0.30772733810753061</v>
      </c>
      <c r="BS1035" s="18">
        <v>0.40621163014175232</v>
      </c>
      <c r="BU1035" s="18">
        <v>0.38740823625374882</v>
      </c>
      <c r="BV1035" s="18">
        <v>0.28913256422593731</v>
      </c>
      <c r="BW1035" s="18">
        <v>0.37581836343909558</v>
      </c>
      <c r="BX1035" s="18">
        <v>0.40903547754780128</v>
      </c>
      <c r="BY1035" s="18">
        <v>0.33019260198818712</v>
      </c>
      <c r="BZ1035" s="18">
        <v>0.397579086789831</v>
      </c>
      <c r="CA1035" s="18">
        <v>0.41547084934586942</v>
      </c>
      <c r="CB1035" s="18">
        <v>0.43831679801597528</v>
      </c>
      <c r="CC1035" s="18">
        <v>0.4401636337333929</v>
      </c>
    </row>
    <row r="1037" spans="2:81" ht="58" x14ac:dyDescent="0.35">
      <c r="B1037" s="14" t="s">
        <v>263</v>
      </c>
    </row>
    <row r="1038" spans="2:81" x14ac:dyDescent="0.35">
      <c r="B1038" s="15" t="s">
        <v>17</v>
      </c>
    </row>
    <row r="1039" spans="2:81" x14ac:dyDescent="0.35">
      <c r="B1039" s="11" t="s">
        <v>95</v>
      </c>
      <c r="C1039" s="16">
        <v>1906</v>
      </c>
      <c r="D1039" s="16">
        <v>245</v>
      </c>
      <c r="E1039" s="16">
        <v>322</v>
      </c>
      <c r="F1039" s="16">
        <v>330</v>
      </c>
      <c r="G1039" s="16">
        <v>336</v>
      </c>
      <c r="H1039" s="16">
        <v>276</v>
      </c>
      <c r="I1039" s="16">
        <v>397</v>
      </c>
      <c r="K1039" s="16">
        <v>942</v>
      </c>
      <c r="L1039" s="16">
        <v>959</v>
      </c>
      <c r="N1039" s="16">
        <v>158</v>
      </c>
      <c r="O1039" s="16">
        <v>63</v>
      </c>
      <c r="P1039" s="16">
        <v>96</v>
      </c>
      <c r="Q1039" s="16">
        <v>78</v>
      </c>
      <c r="R1039" s="16">
        <v>211</v>
      </c>
      <c r="S1039" s="16">
        <v>156</v>
      </c>
      <c r="T1039" s="16">
        <v>138</v>
      </c>
      <c r="U1039" s="16">
        <v>178</v>
      </c>
      <c r="V1039" s="16">
        <v>270</v>
      </c>
      <c r="W1039" s="16">
        <v>232</v>
      </c>
      <c r="X1039" s="16">
        <v>160</v>
      </c>
      <c r="Y1039" s="16">
        <v>166</v>
      </c>
      <c r="AA1039" s="16">
        <v>527</v>
      </c>
      <c r="AB1039" s="16">
        <v>481</v>
      </c>
      <c r="AC1039" s="16">
        <v>429</v>
      </c>
      <c r="AD1039" s="16">
        <v>463</v>
      </c>
      <c r="AF1039" s="16">
        <v>27</v>
      </c>
      <c r="AG1039" s="16">
        <v>98</v>
      </c>
      <c r="AH1039" s="16">
        <v>113</v>
      </c>
      <c r="AI1039" s="16">
        <v>112</v>
      </c>
      <c r="AJ1039" s="16">
        <v>174</v>
      </c>
      <c r="AK1039" s="16">
        <v>207</v>
      </c>
      <c r="AL1039" s="16">
        <v>170</v>
      </c>
      <c r="AM1039" s="16">
        <v>133</v>
      </c>
      <c r="AN1039" s="16">
        <v>100</v>
      </c>
      <c r="AO1039" s="16">
        <v>131</v>
      </c>
      <c r="AP1039" s="16">
        <v>193</v>
      </c>
      <c r="AQ1039" s="16">
        <v>93</v>
      </c>
      <c r="AR1039" s="16">
        <v>79</v>
      </c>
      <c r="AS1039" s="16">
        <v>47</v>
      </c>
      <c r="AT1039" s="16">
        <v>48</v>
      </c>
      <c r="AU1039" s="16">
        <v>122</v>
      </c>
      <c r="AV1039" s="16">
        <v>59</v>
      </c>
      <c r="AX1039" s="16">
        <v>1557</v>
      </c>
      <c r="AY1039" s="16">
        <v>338</v>
      </c>
      <c r="BA1039" s="16">
        <v>1221</v>
      </c>
      <c r="BB1039" s="16">
        <v>685</v>
      </c>
      <c r="BD1039" s="16">
        <v>474</v>
      </c>
      <c r="BE1039" s="16">
        <v>416</v>
      </c>
      <c r="BF1039" s="16">
        <v>224</v>
      </c>
      <c r="BG1039" s="16">
        <v>439</v>
      </c>
      <c r="BH1039" s="16">
        <v>242</v>
      </c>
      <c r="BI1039" s="16">
        <v>51</v>
      </c>
      <c r="BJ1039" s="16">
        <v>60</v>
      </c>
      <c r="BL1039" s="16">
        <v>334</v>
      </c>
      <c r="BM1039" s="16">
        <v>619</v>
      </c>
      <c r="BN1039" s="16">
        <v>136</v>
      </c>
      <c r="BO1039" s="16">
        <v>105</v>
      </c>
      <c r="BP1039" s="16">
        <v>257</v>
      </c>
      <c r="BQ1039" s="16">
        <v>42</v>
      </c>
      <c r="BR1039" s="16">
        <v>49</v>
      </c>
      <c r="BS1039" s="16">
        <v>364</v>
      </c>
      <c r="BU1039" s="16">
        <v>279</v>
      </c>
      <c r="BV1039" s="16">
        <v>479</v>
      </c>
      <c r="BW1039" s="16">
        <v>122</v>
      </c>
      <c r="BX1039" s="16">
        <v>151</v>
      </c>
      <c r="BY1039" s="16">
        <v>421</v>
      </c>
      <c r="BZ1039" s="16">
        <v>64</v>
      </c>
      <c r="CA1039" s="16">
        <v>123</v>
      </c>
      <c r="CB1039" s="16">
        <v>156</v>
      </c>
      <c r="CC1039" s="16">
        <v>111</v>
      </c>
    </row>
    <row r="1040" spans="2:81" x14ac:dyDescent="0.35">
      <c r="B1040" s="12" t="s">
        <v>96</v>
      </c>
      <c r="C1040" s="16">
        <v>1910</v>
      </c>
      <c r="D1040" s="16">
        <v>202</v>
      </c>
      <c r="E1040" s="16">
        <v>325</v>
      </c>
      <c r="F1040" s="16">
        <v>324</v>
      </c>
      <c r="G1040" s="16">
        <v>294</v>
      </c>
      <c r="H1040" s="16">
        <v>309</v>
      </c>
      <c r="I1040" s="16">
        <v>457</v>
      </c>
      <c r="K1040" s="16">
        <v>921</v>
      </c>
      <c r="L1040" s="16">
        <v>983</v>
      </c>
      <c r="N1040" s="16">
        <v>157</v>
      </c>
      <c r="O1040" s="16">
        <v>52</v>
      </c>
      <c r="P1040" s="16">
        <v>89</v>
      </c>
      <c r="Q1040" s="16">
        <v>77</v>
      </c>
      <c r="R1040" s="16">
        <v>212</v>
      </c>
      <c r="S1040" s="16">
        <v>155</v>
      </c>
      <c r="T1040" s="16">
        <v>140</v>
      </c>
      <c r="U1040" s="16">
        <v>167</v>
      </c>
      <c r="V1040" s="16">
        <v>248</v>
      </c>
      <c r="W1040" s="16">
        <v>264</v>
      </c>
      <c r="X1040" s="16">
        <v>165</v>
      </c>
      <c r="Y1040" s="16">
        <v>180</v>
      </c>
      <c r="AA1040" s="16">
        <v>514</v>
      </c>
      <c r="AB1040" s="16">
        <v>496</v>
      </c>
      <c r="AC1040" s="16">
        <v>419</v>
      </c>
      <c r="AD1040" s="16">
        <v>477</v>
      </c>
      <c r="AF1040" s="16">
        <v>25</v>
      </c>
      <c r="AG1040" s="16">
        <v>96</v>
      </c>
      <c r="AH1040" s="16">
        <v>115</v>
      </c>
      <c r="AI1040" s="16">
        <v>117</v>
      </c>
      <c r="AJ1040" s="16">
        <v>175</v>
      </c>
      <c r="AK1040" s="16">
        <v>213</v>
      </c>
      <c r="AL1040" s="16">
        <v>169</v>
      </c>
      <c r="AM1040" s="16">
        <v>134</v>
      </c>
      <c r="AN1040" s="16">
        <v>99</v>
      </c>
      <c r="AO1040" s="16">
        <v>131</v>
      </c>
      <c r="AP1040" s="16">
        <v>193</v>
      </c>
      <c r="AQ1040" s="16">
        <v>94</v>
      </c>
      <c r="AR1040" s="16">
        <v>79</v>
      </c>
      <c r="AS1040" s="16">
        <v>46</v>
      </c>
      <c r="AT1040" s="16">
        <v>46</v>
      </c>
      <c r="AU1040" s="16">
        <v>118</v>
      </c>
      <c r="AV1040" s="16">
        <v>59</v>
      </c>
      <c r="AX1040" s="16">
        <v>1583</v>
      </c>
      <c r="AY1040" s="16">
        <v>316</v>
      </c>
      <c r="BA1040" s="16">
        <v>1241</v>
      </c>
      <c r="BB1040" s="16">
        <v>669</v>
      </c>
      <c r="BD1040" s="16">
        <v>490</v>
      </c>
      <c r="BE1040" s="16">
        <v>410</v>
      </c>
      <c r="BF1040" s="16">
        <v>226</v>
      </c>
      <c r="BG1040" s="16">
        <v>430</v>
      </c>
      <c r="BH1040" s="16">
        <v>237</v>
      </c>
      <c r="BI1040" s="16">
        <v>51</v>
      </c>
      <c r="BJ1040" s="16">
        <v>65</v>
      </c>
      <c r="BL1040" s="16">
        <v>349</v>
      </c>
      <c r="BM1040" s="16">
        <v>614</v>
      </c>
      <c r="BN1040" s="16">
        <v>143</v>
      </c>
      <c r="BO1040" s="16">
        <v>101</v>
      </c>
      <c r="BP1040" s="16">
        <v>257</v>
      </c>
      <c r="BQ1040" s="16">
        <v>42</v>
      </c>
      <c r="BR1040" s="16">
        <v>47</v>
      </c>
      <c r="BS1040" s="16">
        <v>356</v>
      </c>
      <c r="BU1040" s="16">
        <v>288</v>
      </c>
      <c r="BV1040" s="16">
        <v>472</v>
      </c>
      <c r="BW1040" s="16">
        <v>126</v>
      </c>
      <c r="BX1040" s="16">
        <v>142</v>
      </c>
      <c r="BY1040" s="16">
        <v>432</v>
      </c>
      <c r="BZ1040" s="16">
        <v>64</v>
      </c>
      <c r="CA1040" s="16">
        <v>123</v>
      </c>
      <c r="CB1040" s="16">
        <v>159</v>
      </c>
      <c r="CC1040" s="16">
        <v>106</v>
      </c>
    </row>
    <row r="1041" spans="2:81" x14ac:dyDescent="0.35">
      <c r="B1041" s="14" t="s">
        <v>117</v>
      </c>
      <c r="C1041" s="18">
        <v>0.65120830397876117</v>
      </c>
      <c r="D1041" s="18">
        <v>0.64566832943514196</v>
      </c>
      <c r="E1041" s="18">
        <v>0.74608826570456399</v>
      </c>
      <c r="F1041" s="18">
        <v>0.73373403367701673</v>
      </c>
      <c r="G1041" s="18">
        <v>0.64731455714913089</v>
      </c>
      <c r="H1041" s="18">
        <v>0.61483885644727143</v>
      </c>
      <c r="I1041" s="18">
        <v>0.55477133975789894</v>
      </c>
      <c r="K1041" s="18">
        <v>0.67653860152599998</v>
      </c>
      <c r="L1041" s="18">
        <v>0.62677922226715221</v>
      </c>
      <c r="N1041" s="18">
        <v>0.69002297452705963</v>
      </c>
      <c r="O1041" s="18">
        <v>0.52418573278339819</v>
      </c>
      <c r="P1041" s="18">
        <v>0.71899153558679574</v>
      </c>
      <c r="Q1041" s="18">
        <v>0.55706738601410088</v>
      </c>
      <c r="R1041" s="18">
        <v>0.66459919189867178</v>
      </c>
      <c r="S1041" s="18">
        <v>0.64572853634212724</v>
      </c>
      <c r="T1041" s="18">
        <v>0.77965561944271577</v>
      </c>
      <c r="U1041" s="18">
        <v>0.60165963276108292</v>
      </c>
      <c r="V1041" s="18">
        <v>0.68343261572954472</v>
      </c>
      <c r="W1041" s="18">
        <v>0.62172399452212312</v>
      </c>
      <c r="X1041" s="18">
        <v>0.64050832688122028</v>
      </c>
      <c r="Y1041" s="18">
        <v>0.60447287971107888</v>
      </c>
      <c r="AA1041" s="18">
        <v>0.68103745922847392</v>
      </c>
      <c r="AB1041" s="18">
        <v>0.65167835338780233</v>
      </c>
      <c r="AC1041" s="18">
        <v>0.67993447579135557</v>
      </c>
      <c r="AD1041" s="18">
        <v>0.59313442570365338</v>
      </c>
      <c r="AF1041" s="18">
        <v>0.55846941712186604</v>
      </c>
      <c r="AG1041" s="18">
        <v>0.69943671209347025</v>
      </c>
      <c r="AH1041" s="18">
        <v>0.64582597250027973</v>
      </c>
      <c r="AI1041" s="18">
        <v>0.54060509810782431</v>
      </c>
      <c r="AJ1041" s="18">
        <v>0.61614575665620008</v>
      </c>
      <c r="AK1041" s="18">
        <v>0.69027606364570249</v>
      </c>
      <c r="AL1041" s="18">
        <v>0.60764819821008764</v>
      </c>
      <c r="AM1041" s="18">
        <v>0.6252003438783672</v>
      </c>
      <c r="AN1041" s="18">
        <v>0.62007581030722669</v>
      </c>
      <c r="AO1041" s="18">
        <v>0.74854899454407198</v>
      </c>
      <c r="AP1041" s="18">
        <v>0.62817756849290818</v>
      </c>
      <c r="AQ1041" s="18">
        <v>0.64142165546317276</v>
      </c>
      <c r="AR1041" s="18">
        <v>0.54856676556307571</v>
      </c>
      <c r="AS1041" s="18">
        <v>0.73645301164981314</v>
      </c>
      <c r="AT1041" s="18">
        <v>0.68822434026884571</v>
      </c>
      <c r="AU1041" s="18">
        <v>0.83555707138947932</v>
      </c>
      <c r="AV1041" s="18">
        <v>0.59068441156158213</v>
      </c>
      <c r="AX1041" s="18">
        <v>0.63901698704723819</v>
      </c>
      <c r="AY1041" s="18">
        <v>0.71342939859907673</v>
      </c>
      <c r="BA1041" s="18">
        <v>0.66682877622072079</v>
      </c>
      <c r="BB1041" s="18">
        <v>0.62222706082510015</v>
      </c>
      <c r="BD1041" s="18">
        <v>0.62568914554428923</v>
      </c>
      <c r="BE1041" s="18">
        <v>0.6502222355947167</v>
      </c>
      <c r="BF1041" s="18">
        <v>0.61006491077575686</v>
      </c>
      <c r="BG1041" s="18">
        <v>0.66316196806552563</v>
      </c>
      <c r="BH1041" s="18">
        <v>0.71497500340318476</v>
      </c>
      <c r="BI1041" s="18">
        <v>0.81036742875104861</v>
      </c>
      <c r="BJ1041" s="18">
        <v>0.55525337114614792</v>
      </c>
      <c r="BL1041" s="18">
        <v>0.65384034392348667</v>
      </c>
      <c r="BM1041" s="18">
        <v>0.7125720941646585</v>
      </c>
      <c r="BN1041" s="18">
        <v>0.60071818374584529</v>
      </c>
      <c r="BO1041" s="18">
        <v>0.69482728562799734</v>
      </c>
      <c r="BP1041" s="18">
        <v>0.65050788954937233</v>
      </c>
      <c r="BQ1041" s="18">
        <v>0.58455232745868846</v>
      </c>
      <c r="BR1041" s="18">
        <v>0.52184623628247451</v>
      </c>
      <c r="BS1041" s="18">
        <v>0.57613767739216426</v>
      </c>
      <c r="BU1041" s="18">
        <v>0.65578735477639272</v>
      </c>
      <c r="BV1041" s="18">
        <v>0.71039858094582509</v>
      </c>
      <c r="BW1041" s="18">
        <v>0.66483554822196733</v>
      </c>
      <c r="BX1041" s="18">
        <v>0.68862246479929778</v>
      </c>
      <c r="BY1041" s="18">
        <v>0.6755444946935899</v>
      </c>
      <c r="BZ1041" s="18">
        <v>0.64421637754384831</v>
      </c>
      <c r="CA1041" s="18">
        <v>0.56514599077815597</v>
      </c>
      <c r="CB1041" s="18">
        <v>0.46910786471936178</v>
      </c>
      <c r="CC1041" s="18">
        <v>0.58602038341649643</v>
      </c>
    </row>
    <row r="1042" spans="2:81" x14ac:dyDescent="0.35">
      <c r="B1042" s="14" t="s">
        <v>118</v>
      </c>
      <c r="C1042" s="18">
        <v>0.28870322613757521</v>
      </c>
      <c r="D1042" s="18">
        <v>0.29744639798093092</v>
      </c>
      <c r="E1042" s="18">
        <v>0.22474586172776939</v>
      </c>
      <c r="F1042" s="18">
        <v>0.22823145785206639</v>
      </c>
      <c r="G1042" s="18">
        <v>0.27856946379965192</v>
      </c>
      <c r="H1042" s="18">
        <v>0.30969301245699871</v>
      </c>
      <c r="I1042" s="18">
        <v>0.36552373096928747</v>
      </c>
      <c r="K1042" s="18">
        <v>0.27472292592461262</v>
      </c>
      <c r="L1042" s="18">
        <v>0.30220052127514391</v>
      </c>
      <c r="N1042" s="18">
        <v>0.26794489765961382</v>
      </c>
      <c r="O1042" s="18">
        <v>0.39796663084095402</v>
      </c>
      <c r="P1042" s="18">
        <v>0.20081554177833941</v>
      </c>
      <c r="Q1042" s="18">
        <v>0.35497569444006771</v>
      </c>
      <c r="R1042" s="18">
        <v>0.26823859365994002</v>
      </c>
      <c r="S1042" s="18">
        <v>0.29371268399816719</v>
      </c>
      <c r="T1042" s="18">
        <v>0.1686403006821256</v>
      </c>
      <c r="U1042" s="18">
        <v>0.34073391768573019</v>
      </c>
      <c r="V1042" s="18">
        <v>0.28069667865540238</v>
      </c>
      <c r="W1042" s="18">
        <v>0.32022245845152958</v>
      </c>
      <c r="X1042" s="18">
        <v>0.26748433278780648</v>
      </c>
      <c r="Y1042" s="18">
        <v>0.33950179352384813</v>
      </c>
      <c r="AA1042" s="18">
        <v>0.27466949087376219</v>
      </c>
      <c r="AB1042" s="18">
        <v>0.28357303236349701</v>
      </c>
      <c r="AC1042" s="18">
        <v>0.26166407117398632</v>
      </c>
      <c r="AD1042" s="18">
        <v>0.33266581269886347</v>
      </c>
      <c r="AF1042" s="18">
        <v>0.21673355341259279</v>
      </c>
      <c r="AG1042" s="18">
        <v>0.21267106973521299</v>
      </c>
      <c r="AH1042" s="18">
        <v>0.30178193858223229</v>
      </c>
      <c r="AI1042" s="18">
        <v>0.37885875788151868</v>
      </c>
      <c r="AJ1042" s="18">
        <v>0.32259198409105738</v>
      </c>
      <c r="AK1042" s="18">
        <v>0.26459837636752809</v>
      </c>
      <c r="AL1042" s="18">
        <v>0.33515911586121161</v>
      </c>
      <c r="AM1042" s="18">
        <v>0.32452429951047967</v>
      </c>
      <c r="AN1042" s="18">
        <v>0.32291870796631272</v>
      </c>
      <c r="AO1042" s="18">
        <v>0.18884815366503979</v>
      </c>
      <c r="AP1042" s="18">
        <v>0.30019920599356059</v>
      </c>
      <c r="AQ1042" s="18">
        <v>0.33365623850861342</v>
      </c>
      <c r="AR1042" s="18">
        <v>0.39162880476984979</v>
      </c>
      <c r="AS1042" s="18">
        <v>0.2455759813165227</v>
      </c>
      <c r="AT1042" s="18">
        <v>0.29261009201103638</v>
      </c>
      <c r="AU1042" s="18">
        <v>0.13784528399886631</v>
      </c>
      <c r="AV1042" s="18">
        <v>0.25882308133950938</v>
      </c>
      <c r="AX1042" s="18">
        <v>0.29823451683197</v>
      </c>
      <c r="AY1042" s="18">
        <v>0.2413735809515152</v>
      </c>
      <c r="BA1042" s="18">
        <v>0.27549380973501392</v>
      </c>
      <c r="BB1042" s="18">
        <v>0.31321114771322678</v>
      </c>
      <c r="BD1042" s="18">
        <v>0.30069712165317752</v>
      </c>
      <c r="BE1042" s="18">
        <v>0.2776632580583322</v>
      </c>
      <c r="BF1042" s="18">
        <v>0.34289589407766541</v>
      </c>
      <c r="BG1042" s="18">
        <v>0.29745638634450622</v>
      </c>
      <c r="BH1042" s="18">
        <v>0.24064116655238549</v>
      </c>
      <c r="BI1042" s="18">
        <v>0.16805602899579131</v>
      </c>
      <c r="BJ1042" s="18">
        <v>0.29193989956761418</v>
      </c>
      <c r="BL1042" s="18">
        <v>0.30420096557109022</v>
      </c>
      <c r="BM1042" s="18">
        <v>0.25517954189261738</v>
      </c>
      <c r="BN1042" s="18">
        <v>0.301709697076675</v>
      </c>
      <c r="BO1042" s="18">
        <v>0.24997731268835499</v>
      </c>
      <c r="BP1042" s="18">
        <v>0.30910085324086217</v>
      </c>
      <c r="BQ1042" s="18">
        <v>0.3165814878960197</v>
      </c>
      <c r="BR1042" s="18">
        <v>0.29074875698305408</v>
      </c>
      <c r="BS1042" s="18">
        <v>0.31884640301435813</v>
      </c>
      <c r="BU1042" s="18">
        <v>0.3160658145072815</v>
      </c>
      <c r="BV1042" s="18">
        <v>0.25582786434020371</v>
      </c>
      <c r="BW1042" s="18">
        <v>0.23616000160110701</v>
      </c>
      <c r="BX1042" s="18">
        <v>0.25661305058891087</v>
      </c>
      <c r="BY1042" s="18">
        <v>0.27117623940753632</v>
      </c>
      <c r="BZ1042" s="18">
        <v>0.29077041670193171</v>
      </c>
      <c r="CA1042" s="18">
        <v>0.30753685715862888</v>
      </c>
      <c r="CB1042" s="18">
        <v>0.3801315854844588</v>
      </c>
      <c r="CC1042" s="18">
        <v>0.37826802430895579</v>
      </c>
    </row>
    <row r="1044" spans="2:81" ht="58" x14ac:dyDescent="0.35">
      <c r="B1044" s="14" t="s">
        <v>263</v>
      </c>
    </row>
    <row r="1045" spans="2:81" x14ac:dyDescent="0.35">
      <c r="B1045" s="15" t="s">
        <v>17</v>
      </c>
    </row>
    <row r="1046" spans="2:81" x14ac:dyDescent="0.35">
      <c r="B1046" s="11" t="s">
        <v>95</v>
      </c>
      <c r="C1046" s="16">
        <v>1906</v>
      </c>
      <c r="D1046" s="16">
        <v>245</v>
      </c>
      <c r="E1046" s="16">
        <v>322</v>
      </c>
      <c r="F1046" s="16">
        <v>330</v>
      </c>
      <c r="G1046" s="16">
        <v>336</v>
      </c>
      <c r="H1046" s="16">
        <v>276</v>
      </c>
      <c r="I1046" s="16">
        <v>397</v>
      </c>
      <c r="K1046" s="16">
        <v>942</v>
      </c>
      <c r="L1046" s="16">
        <v>959</v>
      </c>
      <c r="N1046" s="16">
        <v>158</v>
      </c>
      <c r="O1046" s="16">
        <v>63</v>
      </c>
      <c r="P1046" s="16">
        <v>96</v>
      </c>
      <c r="Q1046" s="16">
        <v>78</v>
      </c>
      <c r="R1046" s="16">
        <v>211</v>
      </c>
      <c r="S1046" s="16">
        <v>156</v>
      </c>
      <c r="T1046" s="16">
        <v>138</v>
      </c>
      <c r="U1046" s="16">
        <v>178</v>
      </c>
      <c r="V1046" s="16">
        <v>270</v>
      </c>
      <c r="W1046" s="16">
        <v>232</v>
      </c>
      <c r="X1046" s="16">
        <v>160</v>
      </c>
      <c r="Y1046" s="16">
        <v>166</v>
      </c>
      <c r="AA1046" s="16">
        <v>527</v>
      </c>
      <c r="AB1046" s="16">
        <v>481</v>
      </c>
      <c r="AC1046" s="16">
        <v>429</v>
      </c>
      <c r="AD1046" s="16">
        <v>463</v>
      </c>
      <c r="AF1046" s="16">
        <v>27</v>
      </c>
      <c r="AG1046" s="16">
        <v>98</v>
      </c>
      <c r="AH1046" s="16">
        <v>113</v>
      </c>
      <c r="AI1046" s="16">
        <v>112</v>
      </c>
      <c r="AJ1046" s="16">
        <v>174</v>
      </c>
      <c r="AK1046" s="16">
        <v>207</v>
      </c>
      <c r="AL1046" s="16">
        <v>170</v>
      </c>
      <c r="AM1046" s="16">
        <v>133</v>
      </c>
      <c r="AN1046" s="16">
        <v>100</v>
      </c>
      <c r="AO1046" s="16">
        <v>131</v>
      </c>
      <c r="AP1046" s="16">
        <v>193</v>
      </c>
      <c r="AQ1046" s="16">
        <v>93</v>
      </c>
      <c r="AR1046" s="16">
        <v>79</v>
      </c>
      <c r="AS1046" s="16">
        <v>47</v>
      </c>
      <c r="AT1046" s="16">
        <v>48</v>
      </c>
      <c r="AU1046" s="16">
        <v>122</v>
      </c>
      <c r="AV1046" s="16">
        <v>59</v>
      </c>
      <c r="AX1046" s="16">
        <v>1557</v>
      </c>
      <c r="AY1046" s="16">
        <v>338</v>
      </c>
      <c r="BA1046" s="16">
        <v>1221</v>
      </c>
      <c r="BB1046" s="16">
        <v>685</v>
      </c>
      <c r="BD1046" s="16">
        <v>474</v>
      </c>
      <c r="BE1046" s="16">
        <v>416</v>
      </c>
      <c r="BF1046" s="16">
        <v>224</v>
      </c>
      <c r="BG1046" s="16">
        <v>439</v>
      </c>
      <c r="BH1046" s="16">
        <v>242</v>
      </c>
      <c r="BI1046" s="16">
        <v>51</v>
      </c>
      <c r="BJ1046" s="16">
        <v>60</v>
      </c>
      <c r="BL1046" s="16">
        <v>334</v>
      </c>
      <c r="BM1046" s="16">
        <v>619</v>
      </c>
      <c r="BN1046" s="16">
        <v>136</v>
      </c>
      <c r="BO1046" s="16">
        <v>105</v>
      </c>
      <c r="BP1046" s="16">
        <v>257</v>
      </c>
      <c r="BQ1046" s="16">
        <v>42</v>
      </c>
      <c r="BR1046" s="16">
        <v>49</v>
      </c>
      <c r="BS1046" s="16">
        <v>364</v>
      </c>
      <c r="BU1046" s="16">
        <v>279</v>
      </c>
      <c r="BV1046" s="16">
        <v>479</v>
      </c>
      <c r="BW1046" s="16">
        <v>122</v>
      </c>
      <c r="BX1046" s="16">
        <v>151</v>
      </c>
      <c r="BY1046" s="16">
        <v>421</v>
      </c>
      <c r="BZ1046" s="16">
        <v>64</v>
      </c>
      <c r="CA1046" s="16">
        <v>123</v>
      </c>
      <c r="CB1046" s="16">
        <v>156</v>
      </c>
      <c r="CC1046" s="16">
        <v>111</v>
      </c>
    </row>
    <row r="1047" spans="2:81" x14ac:dyDescent="0.35">
      <c r="B1047" s="12" t="s">
        <v>96</v>
      </c>
      <c r="C1047" s="16">
        <v>1910</v>
      </c>
      <c r="D1047" s="16">
        <v>202</v>
      </c>
      <c r="E1047" s="16">
        <v>325</v>
      </c>
      <c r="F1047" s="16">
        <v>324</v>
      </c>
      <c r="G1047" s="16">
        <v>294</v>
      </c>
      <c r="H1047" s="16">
        <v>309</v>
      </c>
      <c r="I1047" s="16">
        <v>457</v>
      </c>
      <c r="K1047" s="16">
        <v>921</v>
      </c>
      <c r="L1047" s="16">
        <v>983</v>
      </c>
      <c r="N1047" s="16">
        <v>157</v>
      </c>
      <c r="O1047" s="16">
        <v>52</v>
      </c>
      <c r="P1047" s="16">
        <v>89</v>
      </c>
      <c r="Q1047" s="16">
        <v>77</v>
      </c>
      <c r="R1047" s="16">
        <v>212</v>
      </c>
      <c r="S1047" s="16">
        <v>155</v>
      </c>
      <c r="T1047" s="16">
        <v>140</v>
      </c>
      <c r="U1047" s="16">
        <v>167</v>
      </c>
      <c r="V1047" s="16">
        <v>248</v>
      </c>
      <c r="W1047" s="16">
        <v>264</v>
      </c>
      <c r="X1047" s="16">
        <v>165</v>
      </c>
      <c r="Y1047" s="16">
        <v>180</v>
      </c>
      <c r="AA1047" s="16">
        <v>514</v>
      </c>
      <c r="AB1047" s="16">
        <v>496</v>
      </c>
      <c r="AC1047" s="16">
        <v>419</v>
      </c>
      <c r="AD1047" s="16">
        <v>477</v>
      </c>
      <c r="AF1047" s="16">
        <v>25</v>
      </c>
      <c r="AG1047" s="16">
        <v>96</v>
      </c>
      <c r="AH1047" s="16">
        <v>115</v>
      </c>
      <c r="AI1047" s="16">
        <v>117</v>
      </c>
      <c r="AJ1047" s="16">
        <v>175</v>
      </c>
      <c r="AK1047" s="16">
        <v>213</v>
      </c>
      <c r="AL1047" s="16">
        <v>169</v>
      </c>
      <c r="AM1047" s="16">
        <v>134</v>
      </c>
      <c r="AN1047" s="16">
        <v>99</v>
      </c>
      <c r="AO1047" s="16">
        <v>131</v>
      </c>
      <c r="AP1047" s="16">
        <v>193</v>
      </c>
      <c r="AQ1047" s="16">
        <v>94</v>
      </c>
      <c r="AR1047" s="16">
        <v>79</v>
      </c>
      <c r="AS1047" s="16">
        <v>46</v>
      </c>
      <c r="AT1047" s="16">
        <v>46</v>
      </c>
      <c r="AU1047" s="16">
        <v>118</v>
      </c>
      <c r="AV1047" s="16">
        <v>59</v>
      </c>
      <c r="AX1047" s="16">
        <v>1583</v>
      </c>
      <c r="AY1047" s="16">
        <v>316</v>
      </c>
      <c r="BA1047" s="16">
        <v>1241</v>
      </c>
      <c r="BB1047" s="16">
        <v>669</v>
      </c>
      <c r="BD1047" s="16">
        <v>490</v>
      </c>
      <c r="BE1047" s="16">
        <v>410</v>
      </c>
      <c r="BF1047" s="16">
        <v>226</v>
      </c>
      <c r="BG1047" s="16">
        <v>430</v>
      </c>
      <c r="BH1047" s="16">
        <v>237</v>
      </c>
      <c r="BI1047" s="16">
        <v>51</v>
      </c>
      <c r="BJ1047" s="16">
        <v>65</v>
      </c>
      <c r="BL1047" s="16">
        <v>349</v>
      </c>
      <c r="BM1047" s="16">
        <v>614</v>
      </c>
      <c r="BN1047" s="16">
        <v>143</v>
      </c>
      <c r="BO1047" s="16">
        <v>101</v>
      </c>
      <c r="BP1047" s="16">
        <v>257</v>
      </c>
      <c r="BQ1047" s="16">
        <v>42</v>
      </c>
      <c r="BR1047" s="16">
        <v>47</v>
      </c>
      <c r="BS1047" s="16">
        <v>356</v>
      </c>
      <c r="BU1047" s="16">
        <v>288</v>
      </c>
      <c r="BV1047" s="16">
        <v>472</v>
      </c>
      <c r="BW1047" s="16">
        <v>126</v>
      </c>
      <c r="BX1047" s="16">
        <v>142</v>
      </c>
      <c r="BY1047" s="16">
        <v>432</v>
      </c>
      <c r="BZ1047" s="16">
        <v>64</v>
      </c>
      <c r="CA1047" s="16">
        <v>123</v>
      </c>
      <c r="CB1047" s="16">
        <v>159</v>
      </c>
      <c r="CC1047" s="16">
        <v>106</v>
      </c>
    </row>
    <row r="1048" spans="2:81" x14ac:dyDescent="0.35">
      <c r="B1048" s="14" t="s">
        <v>117</v>
      </c>
      <c r="C1048" s="18">
        <v>0.62252238176904473</v>
      </c>
      <c r="D1048" s="18">
        <v>0.61702991360817483</v>
      </c>
      <c r="E1048" s="18">
        <v>0.75255749515685344</v>
      </c>
      <c r="F1048" s="18">
        <v>0.69451736035141143</v>
      </c>
      <c r="G1048" s="18">
        <v>0.57623173921981596</v>
      </c>
      <c r="H1048" s="18">
        <v>0.55608164368062551</v>
      </c>
      <c r="I1048" s="18">
        <v>0.55615221148194749</v>
      </c>
      <c r="K1048" s="18">
        <v>0.64546879143992097</v>
      </c>
      <c r="L1048" s="18">
        <v>0.60213303468877277</v>
      </c>
      <c r="N1048" s="18">
        <v>0.65637648827131145</v>
      </c>
      <c r="O1048" s="18">
        <v>0.50410957892053077</v>
      </c>
      <c r="P1048" s="18">
        <v>0.66172772414910297</v>
      </c>
      <c r="Q1048" s="18">
        <v>0.56678548822790464</v>
      </c>
      <c r="R1048" s="18">
        <v>0.67835109734330712</v>
      </c>
      <c r="S1048" s="18">
        <v>0.64216055049990428</v>
      </c>
      <c r="T1048" s="18">
        <v>0.71844893848997093</v>
      </c>
      <c r="U1048" s="18">
        <v>0.56545127144844587</v>
      </c>
      <c r="V1048" s="18">
        <v>0.64165710465325809</v>
      </c>
      <c r="W1048" s="18">
        <v>0.58498357377569277</v>
      </c>
      <c r="X1048" s="18">
        <v>0.62650278384049174</v>
      </c>
      <c r="Y1048" s="18">
        <v>0.55238059164425812</v>
      </c>
      <c r="AA1048" s="18">
        <v>0.68588746290748648</v>
      </c>
      <c r="AB1048" s="18">
        <v>0.61872317111307862</v>
      </c>
      <c r="AC1048" s="18">
        <v>0.63053982525744445</v>
      </c>
      <c r="AD1048" s="18">
        <v>0.55076818865680099</v>
      </c>
      <c r="AF1048" s="18">
        <v>0.38986533165823101</v>
      </c>
      <c r="AG1048" s="18">
        <v>0.59855276894999998</v>
      </c>
      <c r="AH1048" s="18">
        <v>0.60699776483478873</v>
      </c>
      <c r="AI1048" s="18">
        <v>0.51199326071482254</v>
      </c>
      <c r="AJ1048" s="18">
        <v>0.61904898169276334</v>
      </c>
      <c r="AK1048" s="18">
        <v>0.62018454592129402</v>
      </c>
      <c r="AL1048" s="18">
        <v>0.55175891809349842</v>
      </c>
      <c r="AM1048" s="18">
        <v>0.64788446197569305</v>
      </c>
      <c r="AN1048" s="18">
        <v>0.66468821787893095</v>
      </c>
      <c r="AO1048" s="18">
        <v>0.7643252363248938</v>
      </c>
      <c r="AP1048" s="18">
        <v>0.57635838307196274</v>
      </c>
      <c r="AQ1048" s="18">
        <v>0.64021405974594936</v>
      </c>
      <c r="AR1048" s="18">
        <v>0.60390280305754385</v>
      </c>
      <c r="AS1048" s="18">
        <v>0.7096443063284783</v>
      </c>
      <c r="AT1048" s="18">
        <v>0.6851649078014167</v>
      </c>
      <c r="AU1048" s="18">
        <v>0.7775686457264942</v>
      </c>
      <c r="AV1048" s="18">
        <v>0.50979234729005296</v>
      </c>
      <c r="AX1048" s="18">
        <v>0.6087057062873098</v>
      </c>
      <c r="AY1048" s="18">
        <v>0.68502088894229807</v>
      </c>
      <c r="BA1048" s="18">
        <v>0.64413176991203014</v>
      </c>
      <c r="BB1048" s="18">
        <v>0.58242968018660368</v>
      </c>
      <c r="BD1048" s="18">
        <v>0.55735473988475814</v>
      </c>
      <c r="BE1048" s="18">
        <v>0.63486300253880779</v>
      </c>
      <c r="BF1048" s="18">
        <v>0.61083685695539791</v>
      </c>
      <c r="BG1048" s="18">
        <v>0.6574256325179606</v>
      </c>
      <c r="BH1048" s="18">
        <v>0.6773378966264183</v>
      </c>
      <c r="BI1048" s="18">
        <v>0.78764686578251775</v>
      </c>
      <c r="BJ1048" s="18">
        <v>0.51510257254062952</v>
      </c>
      <c r="BL1048" s="18">
        <v>0.59926143433980472</v>
      </c>
      <c r="BM1048" s="18">
        <v>0.70249059151734405</v>
      </c>
      <c r="BN1048" s="18">
        <v>0.55373925595287177</v>
      </c>
      <c r="BO1048" s="18">
        <v>0.66629851821835628</v>
      </c>
      <c r="BP1048" s="18">
        <v>0.64219876566717948</v>
      </c>
      <c r="BQ1048" s="18">
        <v>0.56834787324532909</v>
      </c>
      <c r="BR1048" s="18">
        <v>0.47626698789012167</v>
      </c>
      <c r="BS1048" s="18">
        <v>0.53409344617669752</v>
      </c>
      <c r="BU1048" s="18">
        <v>0.62276676165580314</v>
      </c>
      <c r="BV1048" s="18">
        <v>0.71015135133475327</v>
      </c>
      <c r="BW1048" s="18">
        <v>0.62205964252952939</v>
      </c>
      <c r="BX1048" s="18">
        <v>0.62046239677753623</v>
      </c>
      <c r="BY1048" s="18">
        <v>0.62408275059864737</v>
      </c>
      <c r="BZ1048" s="18">
        <v>0.56067045580466557</v>
      </c>
      <c r="CA1048" s="18">
        <v>0.50219062966003702</v>
      </c>
      <c r="CB1048" s="18">
        <v>0.47702246076158628</v>
      </c>
      <c r="CC1048" s="18">
        <v>0.62317131024577255</v>
      </c>
    </row>
    <row r="1049" spans="2:81" x14ac:dyDescent="0.35">
      <c r="B1049" s="14" t="s">
        <v>118</v>
      </c>
      <c r="C1049" s="18">
        <v>0.32029436337662959</v>
      </c>
      <c r="D1049" s="18">
        <v>0.33989549411651948</v>
      </c>
      <c r="E1049" s="18">
        <v>0.2227166913693456</v>
      </c>
      <c r="F1049" s="18">
        <v>0.25859786367703702</v>
      </c>
      <c r="G1049" s="18">
        <v>0.35110687278676139</v>
      </c>
      <c r="H1049" s="18">
        <v>0.38552131135167728</v>
      </c>
      <c r="I1049" s="18">
        <v>0.36082622071642367</v>
      </c>
      <c r="K1049" s="18">
        <v>0.31093220727619558</v>
      </c>
      <c r="L1049" s="18">
        <v>0.32856494884560589</v>
      </c>
      <c r="N1049" s="18">
        <v>0.30304269790435989</v>
      </c>
      <c r="O1049" s="18">
        <v>0.44412731951920748</v>
      </c>
      <c r="P1049" s="18">
        <v>0.28092102739602459</v>
      </c>
      <c r="Q1049" s="18">
        <v>0.35152613349825468</v>
      </c>
      <c r="R1049" s="18">
        <v>0.27717096057400042</v>
      </c>
      <c r="S1049" s="18">
        <v>0.30663384916984382</v>
      </c>
      <c r="T1049" s="18">
        <v>0.23582367093112991</v>
      </c>
      <c r="U1049" s="18">
        <v>0.35440369025263718</v>
      </c>
      <c r="V1049" s="18">
        <v>0.32337290682357861</v>
      </c>
      <c r="W1049" s="18">
        <v>0.32636528900028311</v>
      </c>
      <c r="X1049" s="18">
        <v>0.29981724727477521</v>
      </c>
      <c r="Y1049" s="18">
        <v>0.40790662751790768</v>
      </c>
      <c r="AA1049" s="18">
        <v>0.27645419583555869</v>
      </c>
      <c r="AB1049" s="18">
        <v>0.32434593956972579</v>
      </c>
      <c r="AC1049" s="18">
        <v>0.32878069664996817</v>
      </c>
      <c r="AD1049" s="18">
        <v>0.35725411163664073</v>
      </c>
      <c r="AF1049" s="18">
        <v>0.46112169108422119</v>
      </c>
      <c r="AG1049" s="18">
        <v>0.28158003822364253</v>
      </c>
      <c r="AH1049" s="18">
        <v>0.28238639946337368</v>
      </c>
      <c r="AI1049" s="18">
        <v>0.40392254687849621</v>
      </c>
      <c r="AJ1049" s="18">
        <v>0.34578826197325158</v>
      </c>
      <c r="AK1049" s="18">
        <v>0.33851737088149469</v>
      </c>
      <c r="AL1049" s="18">
        <v>0.3928646979141775</v>
      </c>
      <c r="AM1049" s="18">
        <v>0.30005109370284733</v>
      </c>
      <c r="AN1049" s="18">
        <v>0.31288997602380381</v>
      </c>
      <c r="AO1049" s="18">
        <v>0.19709086125336461</v>
      </c>
      <c r="AP1049" s="18">
        <v>0.3532416692236176</v>
      </c>
      <c r="AQ1049" s="18">
        <v>0.33486383422583682</v>
      </c>
      <c r="AR1049" s="18">
        <v>0.38011558128583589</v>
      </c>
      <c r="AS1049" s="18">
        <v>0.2903556936715217</v>
      </c>
      <c r="AT1049" s="18">
        <v>0.31483509219858319</v>
      </c>
      <c r="AU1049" s="18">
        <v>0.19236977079945661</v>
      </c>
      <c r="AV1049" s="18">
        <v>0.2855899150935548</v>
      </c>
      <c r="AX1049" s="18">
        <v>0.33108996025299642</v>
      </c>
      <c r="AY1049" s="18">
        <v>0.27101974510381249</v>
      </c>
      <c r="BA1049" s="18">
        <v>0.30397824729013639</v>
      </c>
      <c r="BB1049" s="18">
        <v>0.35056626042951278</v>
      </c>
      <c r="BD1049" s="18">
        <v>0.36340820916217881</v>
      </c>
      <c r="BE1049" s="18">
        <v>0.30886891066787792</v>
      </c>
      <c r="BF1049" s="18">
        <v>0.33152611375720459</v>
      </c>
      <c r="BG1049" s="18">
        <v>0.29897028409979148</v>
      </c>
      <c r="BH1049" s="18">
        <v>0.29305925213754569</v>
      </c>
      <c r="BI1049" s="18">
        <v>0.17360523419752569</v>
      </c>
      <c r="BJ1049" s="18">
        <v>0.38448821118503818</v>
      </c>
      <c r="BL1049" s="18">
        <v>0.33879012110915963</v>
      </c>
      <c r="BM1049" s="18">
        <v>0.27786912924175922</v>
      </c>
      <c r="BN1049" s="18">
        <v>0.35873349997655962</v>
      </c>
      <c r="BO1049" s="18">
        <v>0.29663194498155843</v>
      </c>
      <c r="BP1049" s="18">
        <v>0.32047424582647732</v>
      </c>
      <c r="BQ1049" s="18">
        <v>0.3612785426704257</v>
      </c>
      <c r="BR1049" s="18">
        <v>0.30546895356323528</v>
      </c>
      <c r="BS1049" s="18">
        <v>0.36370174106751391</v>
      </c>
      <c r="BU1049" s="18">
        <v>0.34416520807778428</v>
      </c>
      <c r="BV1049" s="18">
        <v>0.26499623790764099</v>
      </c>
      <c r="BW1049" s="18">
        <v>0.29836649730254711</v>
      </c>
      <c r="BX1049" s="18">
        <v>0.32424212281825021</v>
      </c>
      <c r="BY1049" s="18">
        <v>0.33376302668674829</v>
      </c>
      <c r="BZ1049" s="18">
        <v>0.39305272752494602</v>
      </c>
      <c r="CA1049" s="18">
        <v>0.35992321802430571</v>
      </c>
      <c r="CB1049" s="18">
        <v>0.35564313841033379</v>
      </c>
      <c r="CC1049" s="18">
        <v>0.32508654356199468</v>
      </c>
    </row>
    <row r="1051" spans="2:81" ht="58" x14ac:dyDescent="0.35">
      <c r="B1051" s="14" t="s">
        <v>263</v>
      </c>
    </row>
    <row r="1052" spans="2:81" x14ac:dyDescent="0.35">
      <c r="B1052" s="15" t="s">
        <v>17</v>
      </c>
    </row>
    <row r="1053" spans="2:81" x14ac:dyDescent="0.35">
      <c r="B1053" s="11" t="s">
        <v>95</v>
      </c>
      <c r="C1053" s="16">
        <v>1906</v>
      </c>
      <c r="D1053" s="16">
        <v>245</v>
      </c>
      <c r="E1053" s="16">
        <v>322</v>
      </c>
      <c r="F1053" s="16">
        <v>330</v>
      </c>
      <c r="G1053" s="16">
        <v>336</v>
      </c>
      <c r="H1053" s="16">
        <v>276</v>
      </c>
      <c r="I1053" s="16">
        <v>397</v>
      </c>
      <c r="K1053" s="16">
        <v>942</v>
      </c>
      <c r="L1053" s="16">
        <v>959</v>
      </c>
      <c r="N1053" s="16">
        <v>158</v>
      </c>
      <c r="O1053" s="16">
        <v>63</v>
      </c>
      <c r="P1053" s="16">
        <v>96</v>
      </c>
      <c r="Q1053" s="16">
        <v>78</v>
      </c>
      <c r="R1053" s="16">
        <v>211</v>
      </c>
      <c r="S1053" s="16">
        <v>156</v>
      </c>
      <c r="T1053" s="16">
        <v>138</v>
      </c>
      <c r="U1053" s="16">
        <v>178</v>
      </c>
      <c r="V1053" s="16">
        <v>270</v>
      </c>
      <c r="W1053" s="16">
        <v>232</v>
      </c>
      <c r="X1053" s="16">
        <v>160</v>
      </c>
      <c r="Y1053" s="16">
        <v>166</v>
      </c>
      <c r="AA1053" s="16">
        <v>527</v>
      </c>
      <c r="AB1053" s="16">
        <v>481</v>
      </c>
      <c r="AC1053" s="16">
        <v>429</v>
      </c>
      <c r="AD1053" s="16">
        <v>463</v>
      </c>
      <c r="AF1053" s="16">
        <v>27</v>
      </c>
      <c r="AG1053" s="16">
        <v>98</v>
      </c>
      <c r="AH1053" s="16">
        <v>113</v>
      </c>
      <c r="AI1053" s="16">
        <v>112</v>
      </c>
      <c r="AJ1053" s="16">
        <v>174</v>
      </c>
      <c r="AK1053" s="16">
        <v>207</v>
      </c>
      <c r="AL1053" s="16">
        <v>170</v>
      </c>
      <c r="AM1053" s="16">
        <v>133</v>
      </c>
      <c r="AN1053" s="16">
        <v>100</v>
      </c>
      <c r="AO1053" s="16">
        <v>131</v>
      </c>
      <c r="AP1053" s="16">
        <v>193</v>
      </c>
      <c r="AQ1053" s="16">
        <v>93</v>
      </c>
      <c r="AR1053" s="16">
        <v>79</v>
      </c>
      <c r="AS1053" s="16">
        <v>47</v>
      </c>
      <c r="AT1053" s="16">
        <v>48</v>
      </c>
      <c r="AU1053" s="16">
        <v>122</v>
      </c>
      <c r="AV1053" s="16">
        <v>59</v>
      </c>
      <c r="AX1053" s="16">
        <v>1557</v>
      </c>
      <c r="AY1053" s="16">
        <v>338</v>
      </c>
      <c r="BA1053" s="16">
        <v>1221</v>
      </c>
      <c r="BB1053" s="16">
        <v>685</v>
      </c>
      <c r="BD1053" s="16">
        <v>474</v>
      </c>
      <c r="BE1053" s="16">
        <v>416</v>
      </c>
      <c r="BF1053" s="16">
        <v>224</v>
      </c>
      <c r="BG1053" s="16">
        <v>439</v>
      </c>
      <c r="BH1053" s="16">
        <v>242</v>
      </c>
      <c r="BI1053" s="16">
        <v>51</v>
      </c>
      <c r="BJ1053" s="16">
        <v>60</v>
      </c>
      <c r="BL1053" s="16">
        <v>334</v>
      </c>
      <c r="BM1053" s="16">
        <v>619</v>
      </c>
      <c r="BN1053" s="16">
        <v>136</v>
      </c>
      <c r="BO1053" s="16">
        <v>105</v>
      </c>
      <c r="BP1053" s="16">
        <v>257</v>
      </c>
      <c r="BQ1053" s="16">
        <v>42</v>
      </c>
      <c r="BR1053" s="16">
        <v>49</v>
      </c>
      <c r="BS1053" s="16">
        <v>364</v>
      </c>
      <c r="BU1053" s="16">
        <v>279</v>
      </c>
      <c r="BV1053" s="16">
        <v>479</v>
      </c>
      <c r="BW1053" s="16">
        <v>122</v>
      </c>
      <c r="BX1053" s="16">
        <v>151</v>
      </c>
      <c r="BY1053" s="16">
        <v>421</v>
      </c>
      <c r="BZ1053" s="16">
        <v>64</v>
      </c>
      <c r="CA1053" s="16">
        <v>123</v>
      </c>
      <c r="CB1053" s="16">
        <v>156</v>
      </c>
      <c r="CC1053" s="16">
        <v>111</v>
      </c>
    </row>
    <row r="1054" spans="2:81" x14ac:dyDescent="0.35">
      <c r="B1054" s="12" t="s">
        <v>96</v>
      </c>
      <c r="C1054" s="16">
        <v>1910</v>
      </c>
      <c r="D1054" s="16">
        <v>202</v>
      </c>
      <c r="E1054" s="16">
        <v>325</v>
      </c>
      <c r="F1054" s="16">
        <v>324</v>
      </c>
      <c r="G1054" s="16">
        <v>294</v>
      </c>
      <c r="H1054" s="16">
        <v>309</v>
      </c>
      <c r="I1054" s="16">
        <v>457</v>
      </c>
      <c r="K1054" s="16">
        <v>921</v>
      </c>
      <c r="L1054" s="16">
        <v>983</v>
      </c>
      <c r="N1054" s="16">
        <v>157</v>
      </c>
      <c r="O1054" s="16">
        <v>52</v>
      </c>
      <c r="P1054" s="16">
        <v>89</v>
      </c>
      <c r="Q1054" s="16">
        <v>77</v>
      </c>
      <c r="R1054" s="16">
        <v>212</v>
      </c>
      <c r="S1054" s="16">
        <v>155</v>
      </c>
      <c r="T1054" s="16">
        <v>140</v>
      </c>
      <c r="U1054" s="16">
        <v>167</v>
      </c>
      <c r="V1054" s="16">
        <v>248</v>
      </c>
      <c r="W1054" s="16">
        <v>264</v>
      </c>
      <c r="X1054" s="16">
        <v>165</v>
      </c>
      <c r="Y1054" s="16">
        <v>180</v>
      </c>
      <c r="AA1054" s="16">
        <v>514</v>
      </c>
      <c r="AB1054" s="16">
        <v>496</v>
      </c>
      <c r="AC1054" s="16">
        <v>419</v>
      </c>
      <c r="AD1054" s="16">
        <v>477</v>
      </c>
      <c r="AF1054" s="16">
        <v>25</v>
      </c>
      <c r="AG1054" s="16">
        <v>96</v>
      </c>
      <c r="AH1054" s="16">
        <v>115</v>
      </c>
      <c r="AI1054" s="16">
        <v>117</v>
      </c>
      <c r="AJ1054" s="16">
        <v>175</v>
      </c>
      <c r="AK1054" s="16">
        <v>213</v>
      </c>
      <c r="AL1054" s="16">
        <v>169</v>
      </c>
      <c r="AM1054" s="16">
        <v>134</v>
      </c>
      <c r="AN1054" s="16">
        <v>99</v>
      </c>
      <c r="AO1054" s="16">
        <v>131</v>
      </c>
      <c r="AP1054" s="16">
        <v>193</v>
      </c>
      <c r="AQ1054" s="16">
        <v>94</v>
      </c>
      <c r="AR1054" s="16">
        <v>79</v>
      </c>
      <c r="AS1054" s="16">
        <v>46</v>
      </c>
      <c r="AT1054" s="16">
        <v>46</v>
      </c>
      <c r="AU1054" s="16">
        <v>118</v>
      </c>
      <c r="AV1054" s="16">
        <v>59</v>
      </c>
      <c r="AX1054" s="16">
        <v>1583</v>
      </c>
      <c r="AY1054" s="16">
        <v>316</v>
      </c>
      <c r="BA1054" s="16">
        <v>1241</v>
      </c>
      <c r="BB1054" s="16">
        <v>669</v>
      </c>
      <c r="BD1054" s="16">
        <v>490</v>
      </c>
      <c r="BE1054" s="16">
        <v>410</v>
      </c>
      <c r="BF1054" s="16">
        <v>226</v>
      </c>
      <c r="BG1054" s="16">
        <v>430</v>
      </c>
      <c r="BH1054" s="16">
        <v>237</v>
      </c>
      <c r="BI1054" s="16">
        <v>51</v>
      </c>
      <c r="BJ1054" s="16">
        <v>65</v>
      </c>
      <c r="BL1054" s="16">
        <v>349</v>
      </c>
      <c r="BM1054" s="16">
        <v>614</v>
      </c>
      <c r="BN1054" s="16">
        <v>143</v>
      </c>
      <c r="BO1054" s="16">
        <v>101</v>
      </c>
      <c r="BP1054" s="16">
        <v>257</v>
      </c>
      <c r="BQ1054" s="16">
        <v>42</v>
      </c>
      <c r="BR1054" s="16">
        <v>47</v>
      </c>
      <c r="BS1054" s="16">
        <v>356</v>
      </c>
      <c r="BU1054" s="16">
        <v>288</v>
      </c>
      <c r="BV1054" s="16">
        <v>472</v>
      </c>
      <c r="BW1054" s="16">
        <v>126</v>
      </c>
      <c r="BX1054" s="16">
        <v>142</v>
      </c>
      <c r="BY1054" s="16">
        <v>432</v>
      </c>
      <c r="BZ1054" s="16">
        <v>64</v>
      </c>
      <c r="CA1054" s="16">
        <v>123</v>
      </c>
      <c r="CB1054" s="16">
        <v>159</v>
      </c>
      <c r="CC1054" s="16">
        <v>106</v>
      </c>
    </row>
    <row r="1055" spans="2:81" x14ac:dyDescent="0.35">
      <c r="B1055" s="14" t="s">
        <v>117</v>
      </c>
      <c r="C1055" s="18">
        <v>0.64994292250038177</v>
      </c>
      <c r="D1055" s="18">
        <v>0.6444085353964345</v>
      </c>
      <c r="E1055" s="18">
        <v>0.75464789267106425</v>
      </c>
      <c r="F1055" s="18">
        <v>0.69137565245677379</v>
      </c>
      <c r="G1055" s="18">
        <v>0.63767841968076566</v>
      </c>
      <c r="H1055" s="18">
        <v>0.64066242560667153</v>
      </c>
      <c r="I1055" s="18">
        <v>0.56272777767500126</v>
      </c>
      <c r="K1055" s="18">
        <v>0.65677850594788545</v>
      </c>
      <c r="L1055" s="18">
        <v>0.64372917306327848</v>
      </c>
      <c r="N1055" s="18">
        <v>0.70698296282463269</v>
      </c>
      <c r="O1055" s="18">
        <v>0.57443453413352119</v>
      </c>
      <c r="P1055" s="18">
        <v>0.64283193135550531</v>
      </c>
      <c r="Q1055" s="18">
        <v>0.66836768578338468</v>
      </c>
      <c r="R1055" s="18">
        <v>0.69834661753354799</v>
      </c>
      <c r="S1055" s="18">
        <v>0.69467627498166296</v>
      </c>
      <c r="T1055" s="18">
        <v>0.70597316511463282</v>
      </c>
      <c r="U1055" s="18">
        <v>0.58591708470242498</v>
      </c>
      <c r="V1055" s="18">
        <v>0.67247401459552125</v>
      </c>
      <c r="W1055" s="18">
        <v>0.58053608502427634</v>
      </c>
      <c r="X1055" s="18">
        <v>0.64644845849755028</v>
      </c>
      <c r="Y1055" s="18">
        <v>0.61189005120947326</v>
      </c>
      <c r="AA1055" s="18">
        <v>0.67022661203745859</v>
      </c>
      <c r="AB1055" s="18">
        <v>0.64024093084975897</v>
      </c>
      <c r="AC1055" s="18">
        <v>0.70176585036380412</v>
      </c>
      <c r="AD1055" s="18">
        <v>0.59425525707134219</v>
      </c>
      <c r="AF1055" s="18">
        <v>0.39399309462474408</v>
      </c>
      <c r="AG1055" s="18">
        <v>0.6618807028257957</v>
      </c>
      <c r="AH1055" s="18">
        <v>0.65519974668316516</v>
      </c>
      <c r="AI1055" s="18">
        <v>0.61367660962368875</v>
      </c>
      <c r="AJ1055" s="18">
        <v>0.63375382739253627</v>
      </c>
      <c r="AK1055" s="18">
        <v>0.65954034847471033</v>
      </c>
      <c r="AL1055" s="18">
        <v>0.64621042244682747</v>
      </c>
      <c r="AM1055" s="18">
        <v>0.60225371596467381</v>
      </c>
      <c r="AN1055" s="18">
        <v>0.65963211795516319</v>
      </c>
      <c r="AO1055" s="18">
        <v>0.71208273008432377</v>
      </c>
      <c r="AP1055" s="18">
        <v>0.61245461970102233</v>
      </c>
      <c r="AQ1055" s="18">
        <v>0.68692457342452051</v>
      </c>
      <c r="AR1055" s="18">
        <v>0.57600461412405324</v>
      </c>
      <c r="AS1055" s="18">
        <v>0.68306992398488686</v>
      </c>
      <c r="AT1055" s="18">
        <v>0.71906773155622428</v>
      </c>
      <c r="AU1055" s="18">
        <v>0.82752521484709307</v>
      </c>
      <c r="AV1055" s="18">
        <v>0.50737212247635521</v>
      </c>
      <c r="AX1055" s="18">
        <v>0.63837294091316377</v>
      </c>
      <c r="AY1055" s="18">
        <v>0.70544545446826046</v>
      </c>
      <c r="BA1055" s="18">
        <v>0.66955109163550197</v>
      </c>
      <c r="BB1055" s="18">
        <v>0.61356315697853359</v>
      </c>
      <c r="BD1055" s="18">
        <v>0.64009664222822493</v>
      </c>
      <c r="BE1055" s="18">
        <v>0.63717480708493812</v>
      </c>
      <c r="BF1055" s="18">
        <v>0.6029438415602959</v>
      </c>
      <c r="BG1055" s="18">
        <v>0.66442400056629936</v>
      </c>
      <c r="BH1055" s="18">
        <v>0.69308115445750362</v>
      </c>
      <c r="BI1055" s="18">
        <v>0.86449163743178303</v>
      </c>
      <c r="BJ1055" s="18">
        <v>0.54550218917170945</v>
      </c>
      <c r="BL1055" s="18">
        <v>0.63885511109547133</v>
      </c>
      <c r="BM1055" s="18">
        <v>0.73060440872394272</v>
      </c>
      <c r="BN1055" s="18">
        <v>0.54937251632760753</v>
      </c>
      <c r="BO1055" s="18">
        <v>0.67824160008129053</v>
      </c>
      <c r="BP1055" s="18">
        <v>0.64650454544373304</v>
      </c>
      <c r="BQ1055" s="18">
        <v>0.64826215967969592</v>
      </c>
      <c r="BR1055" s="18">
        <v>0.60783689734086921</v>
      </c>
      <c r="BS1055" s="18">
        <v>0.56221199237267694</v>
      </c>
      <c r="BU1055" s="18">
        <v>0.64268119914990607</v>
      </c>
      <c r="BV1055" s="18">
        <v>0.7328476158739472</v>
      </c>
      <c r="BW1055" s="18">
        <v>0.6400598707539501</v>
      </c>
      <c r="BX1055" s="18">
        <v>0.64545375716902298</v>
      </c>
      <c r="BY1055" s="18">
        <v>0.67181092949177634</v>
      </c>
      <c r="BZ1055" s="18">
        <v>0.62273011848485471</v>
      </c>
      <c r="CA1055" s="18">
        <v>0.53491213128923454</v>
      </c>
      <c r="CB1055" s="18">
        <v>0.53931011286878483</v>
      </c>
      <c r="CC1055" s="18">
        <v>0.54416569448868024</v>
      </c>
    </row>
    <row r="1056" spans="2:81" x14ac:dyDescent="0.35">
      <c r="B1056" s="14" t="s">
        <v>118</v>
      </c>
      <c r="C1056" s="18">
        <v>0.29181063552887959</v>
      </c>
      <c r="D1056" s="18">
        <v>0.29955215398546908</v>
      </c>
      <c r="E1056" s="18">
        <v>0.21781434734484281</v>
      </c>
      <c r="F1056" s="18">
        <v>0.25819628691065272</v>
      </c>
      <c r="G1056" s="18">
        <v>0.28407156950362927</v>
      </c>
      <c r="H1056" s="18">
        <v>0.30420599755185179</v>
      </c>
      <c r="I1056" s="18">
        <v>0.36143575759801527</v>
      </c>
      <c r="K1056" s="18">
        <v>0.29703681792377601</v>
      </c>
      <c r="L1056" s="18">
        <v>0.28732693136278581</v>
      </c>
      <c r="N1056" s="18">
        <v>0.2236235048840523</v>
      </c>
      <c r="O1056" s="18">
        <v>0.37649772307585372</v>
      </c>
      <c r="P1056" s="18">
        <v>0.2983901156602759</v>
      </c>
      <c r="Q1056" s="18">
        <v>0.25671950139805733</v>
      </c>
      <c r="R1056" s="18">
        <v>0.2642317728289702</v>
      </c>
      <c r="S1056" s="18">
        <v>0.25133026286592491</v>
      </c>
      <c r="T1056" s="18">
        <v>0.21529116790914721</v>
      </c>
      <c r="U1056" s="18">
        <v>0.34568639441596499</v>
      </c>
      <c r="V1056" s="18">
        <v>0.29403975579514352</v>
      </c>
      <c r="W1056" s="18">
        <v>0.34664090438251038</v>
      </c>
      <c r="X1056" s="18">
        <v>0.29481804228054992</v>
      </c>
      <c r="Y1056" s="18">
        <v>0.32920188260363098</v>
      </c>
      <c r="AA1056" s="18">
        <v>0.28806141005676972</v>
      </c>
      <c r="AB1056" s="18">
        <v>0.292911031233269</v>
      </c>
      <c r="AC1056" s="18">
        <v>0.24933084764514241</v>
      </c>
      <c r="AD1056" s="18">
        <v>0.32997783138137388</v>
      </c>
      <c r="AF1056" s="18">
        <v>0.49938661422941633</v>
      </c>
      <c r="AG1056" s="18">
        <v>0.2423396964228455</v>
      </c>
      <c r="AH1056" s="18">
        <v>0.25981974106371858</v>
      </c>
      <c r="AI1056" s="18">
        <v>0.35066547413389021</v>
      </c>
      <c r="AJ1056" s="18">
        <v>0.28927455164437732</v>
      </c>
      <c r="AK1056" s="18">
        <v>0.31107581231554421</v>
      </c>
      <c r="AL1056" s="18">
        <v>0.30620150687362607</v>
      </c>
      <c r="AM1056" s="18">
        <v>0.3343000613880146</v>
      </c>
      <c r="AN1056" s="18">
        <v>0.29915175511777448</v>
      </c>
      <c r="AO1056" s="18">
        <v>0.2379329457742973</v>
      </c>
      <c r="AP1056" s="18">
        <v>0.33084434015600489</v>
      </c>
      <c r="AQ1056" s="18">
        <v>0.26809261352298508</v>
      </c>
      <c r="AR1056" s="18">
        <v>0.38188823718804688</v>
      </c>
      <c r="AS1056" s="18">
        <v>0.28065270770058431</v>
      </c>
      <c r="AT1056" s="18">
        <v>0.28093226844377572</v>
      </c>
      <c r="AU1056" s="18">
        <v>0.1200246143003991</v>
      </c>
      <c r="AV1056" s="18">
        <v>0.28629512664187151</v>
      </c>
      <c r="AX1056" s="18">
        <v>0.30261167625158042</v>
      </c>
      <c r="AY1056" s="18">
        <v>0.23823279378891529</v>
      </c>
      <c r="BA1056" s="18">
        <v>0.2794594194248407</v>
      </c>
      <c r="BB1056" s="18">
        <v>0.31472630616993957</v>
      </c>
      <c r="BD1056" s="18">
        <v>0.30384541644199309</v>
      </c>
      <c r="BE1056" s="18">
        <v>0.30138385451566668</v>
      </c>
      <c r="BF1056" s="18">
        <v>0.33524459659378741</v>
      </c>
      <c r="BG1056" s="18">
        <v>0.2790363005712444</v>
      </c>
      <c r="BH1056" s="18">
        <v>0.26832339834226399</v>
      </c>
      <c r="BI1056" s="18">
        <v>8.2819190482077365E-2</v>
      </c>
      <c r="BJ1056" s="18">
        <v>0.32444192047018161</v>
      </c>
      <c r="BL1056" s="18">
        <v>0.30861199019937202</v>
      </c>
      <c r="BM1056" s="18">
        <v>0.2331877728364958</v>
      </c>
      <c r="BN1056" s="18">
        <v>0.38788184416548738</v>
      </c>
      <c r="BO1056" s="18">
        <v>0.29722033072592319</v>
      </c>
      <c r="BP1056" s="18">
        <v>0.30521950320314861</v>
      </c>
      <c r="BQ1056" s="18">
        <v>0.28532365606334859</v>
      </c>
      <c r="BR1056" s="18">
        <v>0.18983065994989351</v>
      </c>
      <c r="BS1056" s="18">
        <v>0.3410436415337198</v>
      </c>
      <c r="BU1056" s="18">
        <v>0.31100359456039051</v>
      </c>
      <c r="BV1056" s="18">
        <v>0.2293153640031029</v>
      </c>
      <c r="BW1056" s="18">
        <v>0.30571287589658952</v>
      </c>
      <c r="BX1056" s="18">
        <v>0.31875877384857809</v>
      </c>
      <c r="BY1056" s="18">
        <v>0.2820664680798054</v>
      </c>
      <c r="BZ1056" s="18">
        <v>0.30396468577323138</v>
      </c>
      <c r="CA1056" s="18">
        <v>0.33506243575303252</v>
      </c>
      <c r="CB1056" s="18">
        <v>0.32493329642279029</v>
      </c>
      <c r="CC1056" s="18">
        <v>0.3983118226385377</v>
      </c>
    </row>
    <row r="1058" spans="2:81" ht="58" x14ac:dyDescent="0.35">
      <c r="B1058" s="14" t="s">
        <v>263</v>
      </c>
    </row>
    <row r="1059" spans="2:81" x14ac:dyDescent="0.35">
      <c r="B1059" s="15" t="s">
        <v>17</v>
      </c>
    </row>
    <row r="1060" spans="2:81" x14ac:dyDescent="0.35">
      <c r="B1060" s="11" t="s">
        <v>95</v>
      </c>
      <c r="C1060" s="16">
        <v>1906</v>
      </c>
      <c r="D1060" s="16">
        <v>245</v>
      </c>
      <c r="E1060" s="16">
        <v>322</v>
      </c>
      <c r="F1060" s="16">
        <v>330</v>
      </c>
      <c r="G1060" s="16">
        <v>336</v>
      </c>
      <c r="H1060" s="16">
        <v>276</v>
      </c>
      <c r="I1060" s="16">
        <v>397</v>
      </c>
      <c r="K1060" s="16">
        <v>942</v>
      </c>
      <c r="L1060" s="16">
        <v>959</v>
      </c>
      <c r="N1060" s="16">
        <v>158</v>
      </c>
      <c r="O1060" s="16">
        <v>63</v>
      </c>
      <c r="P1060" s="16">
        <v>96</v>
      </c>
      <c r="Q1060" s="16">
        <v>78</v>
      </c>
      <c r="R1060" s="16">
        <v>211</v>
      </c>
      <c r="S1060" s="16">
        <v>156</v>
      </c>
      <c r="T1060" s="16">
        <v>138</v>
      </c>
      <c r="U1060" s="16">
        <v>178</v>
      </c>
      <c r="V1060" s="16">
        <v>270</v>
      </c>
      <c r="W1060" s="16">
        <v>232</v>
      </c>
      <c r="X1060" s="16">
        <v>160</v>
      </c>
      <c r="Y1060" s="16">
        <v>166</v>
      </c>
      <c r="AA1060" s="16">
        <v>527</v>
      </c>
      <c r="AB1060" s="16">
        <v>481</v>
      </c>
      <c r="AC1060" s="16">
        <v>429</v>
      </c>
      <c r="AD1060" s="16">
        <v>463</v>
      </c>
      <c r="AF1060" s="16">
        <v>27</v>
      </c>
      <c r="AG1060" s="16">
        <v>98</v>
      </c>
      <c r="AH1060" s="16">
        <v>113</v>
      </c>
      <c r="AI1060" s="16">
        <v>112</v>
      </c>
      <c r="AJ1060" s="16">
        <v>174</v>
      </c>
      <c r="AK1060" s="16">
        <v>207</v>
      </c>
      <c r="AL1060" s="16">
        <v>170</v>
      </c>
      <c r="AM1060" s="16">
        <v>133</v>
      </c>
      <c r="AN1060" s="16">
        <v>100</v>
      </c>
      <c r="AO1060" s="16">
        <v>131</v>
      </c>
      <c r="AP1060" s="16">
        <v>193</v>
      </c>
      <c r="AQ1060" s="16">
        <v>93</v>
      </c>
      <c r="AR1060" s="16">
        <v>79</v>
      </c>
      <c r="AS1060" s="16">
        <v>47</v>
      </c>
      <c r="AT1060" s="16">
        <v>48</v>
      </c>
      <c r="AU1060" s="16">
        <v>122</v>
      </c>
      <c r="AV1060" s="16">
        <v>59</v>
      </c>
      <c r="AX1060" s="16">
        <v>1557</v>
      </c>
      <c r="AY1060" s="16">
        <v>338</v>
      </c>
      <c r="BA1060" s="16">
        <v>1221</v>
      </c>
      <c r="BB1060" s="16">
        <v>685</v>
      </c>
      <c r="BD1060" s="16">
        <v>474</v>
      </c>
      <c r="BE1060" s="16">
        <v>416</v>
      </c>
      <c r="BF1060" s="16">
        <v>224</v>
      </c>
      <c r="BG1060" s="16">
        <v>439</v>
      </c>
      <c r="BH1060" s="16">
        <v>242</v>
      </c>
      <c r="BI1060" s="16">
        <v>51</v>
      </c>
      <c r="BJ1060" s="16">
        <v>60</v>
      </c>
      <c r="BL1060" s="16">
        <v>334</v>
      </c>
      <c r="BM1060" s="16">
        <v>619</v>
      </c>
      <c r="BN1060" s="16">
        <v>136</v>
      </c>
      <c r="BO1060" s="16">
        <v>105</v>
      </c>
      <c r="BP1060" s="16">
        <v>257</v>
      </c>
      <c r="BQ1060" s="16">
        <v>42</v>
      </c>
      <c r="BR1060" s="16">
        <v>49</v>
      </c>
      <c r="BS1060" s="16">
        <v>364</v>
      </c>
      <c r="BU1060" s="16">
        <v>279</v>
      </c>
      <c r="BV1060" s="16">
        <v>479</v>
      </c>
      <c r="BW1060" s="16">
        <v>122</v>
      </c>
      <c r="BX1060" s="16">
        <v>151</v>
      </c>
      <c r="BY1060" s="16">
        <v>421</v>
      </c>
      <c r="BZ1060" s="16">
        <v>64</v>
      </c>
      <c r="CA1060" s="16">
        <v>123</v>
      </c>
      <c r="CB1060" s="16">
        <v>156</v>
      </c>
      <c r="CC1060" s="16">
        <v>111</v>
      </c>
    </row>
    <row r="1061" spans="2:81" x14ac:dyDescent="0.35">
      <c r="B1061" s="12" t="s">
        <v>96</v>
      </c>
      <c r="C1061" s="16">
        <v>1910</v>
      </c>
      <c r="D1061" s="16">
        <v>202</v>
      </c>
      <c r="E1061" s="16">
        <v>325</v>
      </c>
      <c r="F1061" s="16">
        <v>324</v>
      </c>
      <c r="G1061" s="16">
        <v>294</v>
      </c>
      <c r="H1061" s="16">
        <v>309</v>
      </c>
      <c r="I1061" s="16">
        <v>457</v>
      </c>
      <c r="K1061" s="16">
        <v>921</v>
      </c>
      <c r="L1061" s="16">
        <v>983</v>
      </c>
      <c r="N1061" s="16">
        <v>157</v>
      </c>
      <c r="O1061" s="16">
        <v>52</v>
      </c>
      <c r="P1061" s="16">
        <v>89</v>
      </c>
      <c r="Q1061" s="16">
        <v>77</v>
      </c>
      <c r="R1061" s="16">
        <v>212</v>
      </c>
      <c r="S1061" s="16">
        <v>155</v>
      </c>
      <c r="T1061" s="16">
        <v>140</v>
      </c>
      <c r="U1061" s="16">
        <v>167</v>
      </c>
      <c r="V1061" s="16">
        <v>248</v>
      </c>
      <c r="W1061" s="16">
        <v>264</v>
      </c>
      <c r="X1061" s="16">
        <v>165</v>
      </c>
      <c r="Y1061" s="16">
        <v>180</v>
      </c>
      <c r="AA1061" s="16">
        <v>514</v>
      </c>
      <c r="AB1061" s="16">
        <v>496</v>
      </c>
      <c r="AC1061" s="16">
        <v>419</v>
      </c>
      <c r="AD1061" s="16">
        <v>477</v>
      </c>
      <c r="AF1061" s="16">
        <v>25</v>
      </c>
      <c r="AG1061" s="16">
        <v>96</v>
      </c>
      <c r="AH1061" s="16">
        <v>115</v>
      </c>
      <c r="AI1061" s="16">
        <v>117</v>
      </c>
      <c r="AJ1061" s="16">
        <v>175</v>
      </c>
      <c r="AK1061" s="16">
        <v>213</v>
      </c>
      <c r="AL1061" s="16">
        <v>169</v>
      </c>
      <c r="AM1061" s="16">
        <v>134</v>
      </c>
      <c r="AN1061" s="16">
        <v>99</v>
      </c>
      <c r="AO1061" s="16">
        <v>131</v>
      </c>
      <c r="AP1061" s="16">
        <v>193</v>
      </c>
      <c r="AQ1061" s="16">
        <v>94</v>
      </c>
      <c r="AR1061" s="16">
        <v>79</v>
      </c>
      <c r="AS1061" s="16">
        <v>46</v>
      </c>
      <c r="AT1061" s="16">
        <v>46</v>
      </c>
      <c r="AU1061" s="16">
        <v>118</v>
      </c>
      <c r="AV1061" s="16">
        <v>59</v>
      </c>
      <c r="AX1061" s="16">
        <v>1583</v>
      </c>
      <c r="AY1061" s="16">
        <v>316</v>
      </c>
      <c r="BA1061" s="16">
        <v>1241</v>
      </c>
      <c r="BB1061" s="16">
        <v>669</v>
      </c>
      <c r="BD1061" s="16">
        <v>490</v>
      </c>
      <c r="BE1061" s="16">
        <v>410</v>
      </c>
      <c r="BF1061" s="16">
        <v>226</v>
      </c>
      <c r="BG1061" s="16">
        <v>430</v>
      </c>
      <c r="BH1061" s="16">
        <v>237</v>
      </c>
      <c r="BI1061" s="16">
        <v>51</v>
      </c>
      <c r="BJ1061" s="16">
        <v>65</v>
      </c>
      <c r="BL1061" s="16">
        <v>349</v>
      </c>
      <c r="BM1061" s="16">
        <v>614</v>
      </c>
      <c r="BN1061" s="16">
        <v>143</v>
      </c>
      <c r="BO1061" s="16">
        <v>101</v>
      </c>
      <c r="BP1061" s="16">
        <v>257</v>
      </c>
      <c r="BQ1061" s="16">
        <v>42</v>
      </c>
      <c r="BR1061" s="16">
        <v>47</v>
      </c>
      <c r="BS1061" s="16">
        <v>356</v>
      </c>
      <c r="BU1061" s="16">
        <v>288</v>
      </c>
      <c r="BV1061" s="16">
        <v>472</v>
      </c>
      <c r="BW1061" s="16">
        <v>126</v>
      </c>
      <c r="BX1061" s="16">
        <v>142</v>
      </c>
      <c r="BY1061" s="16">
        <v>432</v>
      </c>
      <c r="BZ1061" s="16">
        <v>64</v>
      </c>
      <c r="CA1061" s="16">
        <v>123</v>
      </c>
      <c r="CB1061" s="16">
        <v>159</v>
      </c>
      <c r="CC1061" s="16">
        <v>106</v>
      </c>
    </row>
    <row r="1062" spans="2:81" x14ac:dyDescent="0.35">
      <c r="B1062" s="14" t="s">
        <v>117</v>
      </c>
      <c r="C1062" s="18">
        <v>0.73272420058640753</v>
      </c>
      <c r="D1062" s="18">
        <v>0.65938686459206952</v>
      </c>
      <c r="E1062" s="18">
        <v>0.79930974716489911</v>
      </c>
      <c r="F1062" s="18">
        <v>0.77219518737266601</v>
      </c>
      <c r="G1062" s="18">
        <v>0.72618856324317105</v>
      </c>
      <c r="H1062" s="18">
        <v>0.75481996598600465</v>
      </c>
      <c r="I1062" s="18">
        <v>0.67907392618723372</v>
      </c>
      <c r="K1062" s="18">
        <v>0.73001323637830962</v>
      </c>
      <c r="L1062" s="18">
        <v>0.7349993251300645</v>
      </c>
      <c r="N1062" s="18">
        <v>0.75919950564385608</v>
      </c>
      <c r="O1062" s="18">
        <v>0.73859023355369535</v>
      </c>
      <c r="P1062" s="18">
        <v>0.73381218287600447</v>
      </c>
      <c r="Q1062" s="18">
        <v>0.7764904916423272</v>
      </c>
      <c r="R1062" s="18">
        <v>0.76393477443066482</v>
      </c>
      <c r="S1062" s="18">
        <v>0.77655022009154018</v>
      </c>
      <c r="T1062" s="18">
        <v>0.75234883440598788</v>
      </c>
      <c r="U1062" s="18">
        <v>0.70144910205501132</v>
      </c>
      <c r="V1062" s="18">
        <v>0.71316668679852491</v>
      </c>
      <c r="W1062" s="18">
        <v>0.70407985806496853</v>
      </c>
      <c r="X1062" s="18">
        <v>0.72182159475554097</v>
      </c>
      <c r="Y1062" s="18">
        <v>0.70688349384644367</v>
      </c>
      <c r="AA1062" s="18">
        <v>0.76438404881064503</v>
      </c>
      <c r="AB1062" s="18">
        <v>0.74254274104235141</v>
      </c>
      <c r="AC1062" s="18">
        <v>0.77499033513102078</v>
      </c>
      <c r="AD1062" s="18">
        <v>0.65067076751455466</v>
      </c>
      <c r="AF1062" s="18">
        <v>0.46591034597058317</v>
      </c>
      <c r="AG1062" s="18">
        <v>0.71372214131715905</v>
      </c>
      <c r="AH1062" s="18">
        <v>0.7406917607035145</v>
      </c>
      <c r="AI1062" s="18">
        <v>0.61020815774445047</v>
      </c>
      <c r="AJ1062" s="18">
        <v>0.74126756921351344</v>
      </c>
      <c r="AK1062" s="18">
        <v>0.74448637743724888</v>
      </c>
      <c r="AL1062" s="18">
        <v>0.66748415082582369</v>
      </c>
      <c r="AM1062" s="18">
        <v>0.73436721907230484</v>
      </c>
      <c r="AN1062" s="18">
        <v>0.70307252901734618</v>
      </c>
      <c r="AO1062" s="18">
        <v>0.80245752670007853</v>
      </c>
      <c r="AP1062" s="18">
        <v>0.73176491017101819</v>
      </c>
      <c r="AQ1062" s="18">
        <v>0.81706324591914004</v>
      </c>
      <c r="AR1062" s="18">
        <v>0.7268790471301293</v>
      </c>
      <c r="AS1062" s="18">
        <v>0.77132858162787643</v>
      </c>
      <c r="AT1062" s="18">
        <v>0.7284233058061067</v>
      </c>
      <c r="AU1062" s="18">
        <v>0.87901469809809107</v>
      </c>
      <c r="AV1062" s="18">
        <v>0.6727425947319462</v>
      </c>
      <c r="AX1062" s="18">
        <v>0.72939488487457149</v>
      </c>
      <c r="AY1062" s="18">
        <v>0.74324779774509375</v>
      </c>
      <c r="BA1062" s="18">
        <v>0.75011493763973491</v>
      </c>
      <c r="BB1062" s="18">
        <v>0.70045851928325176</v>
      </c>
      <c r="BD1062" s="18">
        <v>0.71623783828733367</v>
      </c>
      <c r="BE1062" s="18">
        <v>0.7156809721302172</v>
      </c>
      <c r="BF1062" s="18">
        <v>0.67582553322552674</v>
      </c>
      <c r="BG1062" s="18">
        <v>0.75552084240558892</v>
      </c>
      <c r="BH1062" s="18">
        <v>0.80016370095182576</v>
      </c>
      <c r="BI1062" s="18">
        <v>0.90497052152929158</v>
      </c>
      <c r="BJ1062" s="18">
        <v>0.62922515114561961</v>
      </c>
      <c r="BL1062" s="18">
        <v>0.73106482456897603</v>
      </c>
      <c r="BM1062" s="18">
        <v>0.82268802999656954</v>
      </c>
      <c r="BN1062" s="18">
        <v>0.64089615182327031</v>
      </c>
      <c r="BO1062" s="18">
        <v>0.70495224491845732</v>
      </c>
      <c r="BP1062" s="18">
        <v>0.69911775592964631</v>
      </c>
      <c r="BQ1062" s="18">
        <v>0.75731838091392101</v>
      </c>
      <c r="BR1062" s="18">
        <v>0.5854622785532958</v>
      </c>
      <c r="BS1062" s="18">
        <v>0.66489222384121871</v>
      </c>
      <c r="BU1062" s="18">
        <v>0.75001147143006353</v>
      </c>
      <c r="BV1062" s="18">
        <v>0.80410123864319949</v>
      </c>
      <c r="BW1062" s="18">
        <v>0.72864701325880787</v>
      </c>
      <c r="BX1062" s="18">
        <v>0.70087577200435403</v>
      </c>
      <c r="BY1062" s="18">
        <v>0.73987302602021021</v>
      </c>
      <c r="BZ1062" s="18">
        <v>0.69847414224062943</v>
      </c>
      <c r="CA1062" s="18">
        <v>0.59587197551201598</v>
      </c>
      <c r="CB1062" s="18">
        <v>0.63893005778719891</v>
      </c>
      <c r="CC1062" s="18">
        <v>0.70595578899714662</v>
      </c>
    </row>
    <row r="1063" spans="2:81" x14ac:dyDescent="0.35">
      <c r="B1063" s="14" t="s">
        <v>118</v>
      </c>
      <c r="C1063" s="18">
        <v>0.2288274061616006</v>
      </c>
      <c r="D1063" s="18">
        <v>0.28969869554682692</v>
      </c>
      <c r="E1063" s="18">
        <v>0.19111002364511509</v>
      </c>
      <c r="F1063" s="18">
        <v>0.1871070483010851</v>
      </c>
      <c r="G1063" s="18">
        <v>0.2258843030967361</v>
      </c>
      <c r="H1063" s="18">
        <v>0.21603722730609121</v>
      </c>
      <c r="I1063" s="18">
        <v>0.26886468736064928</v>
      </c>
      <c r="K1063" s="18">
        <v>0.2333440140622752</v>
      </c>
      <c r="L1063" s="18">
        <v>0.2246704228777241</v>
      </c>
      <c r="N1063" s="18">
        <v>0.22043588646453061</v>
      </c>
      <c r="O1063" s="18">
        <v>0.2472898494300729</v>
      </c>
      <c r="P1063" s="18">
        <v>0.2493385873954391</v>
      </c>
      <c r="Q1063" s="18">
        <v>0.17656389278417561</v>
      </c>
      <c r="R1063" s="18">
        <v>0.18862711354289741</v>
      </c>
      <c r="S1063" s="18">
        <v>0.18568488100312841</v>
      </c>
      <c r="T1063" s="18">
        <v>0.2036541983475845</v>
      </c>
      <c r="U1063" s="18">
        <v>0.24805560402755819</v>
      </c>
      <c r="V1063" s="18">
        <v>0.25187607324926692</v>
      </c>
      <c r="W1063" s="18">
        <v>0.24963298877357029</v>
      </c>
      <c r="X1063" s="18">
        <v>0.22224489228098929</v>
      </c>
      <c r="Y1063" s="18">
        <v>0.27302846456551388</v>
      </c>
      <c r="AA1063" s="18">
        <v>0.2085108512852708</v>
      </c>
      <c r="AB1063" s="18">
        <v>0.21155501053103221</v>
      </c>
      <c r="AC1063" s="18">
        <v>0.19066390384249529</v>
      </c>
      <c r="AD1063" s="18">
        <v>0.30251380905507419</v>
      </c>
      <c r="AF1063" s="18">
        <v>0.39203317125320541</v>
      </c>
      <c r="AG1063" s="18">
        <v>0.22589483702874391</v>
      </c>
      <c r="AH1063" s="18">
        <v>0.234487582019341</v>
      </c>
      <c r="AI1063" s="18">
        <v>0.35658229497134669</v>
      </c>
      <c r="AJ1063" s="18">
        <v>0.22570588937187719</v>
      </c>
      <c r="AK1063" s="18">
        <v>0.22856864912624861</v>
      </c>
      <c r="AL1063" s="18">
        <v>0.29855047971639298</v>
      </c>
      <c r="AM1063" s="18">
        <v>0.23769470116356359</v>
      </c>
      <c r="AN1063" s="18">
        <v>0.2393447673686793</v>
      </c>
      <c r="AO1063" s="18">
        <v>0.15811937042805849</v>
      </c>
      <c r="AP1063" s="18">
        <v>0.20692615920383781</v>
      </c>
      <c r="AQ1063" s="18">
        <v>0.17235686125058239</v>
      </c>
      <c r="AR1063" s="18">
        <v>0.24289931379264529</v>
      </c>
      <c r="AS1063" s="18">
        <v>0.2286714183721236</v>
      </c>
      <c r="AT1063" s="18">
        <v>0.27157669419389319</v>
      </c>
      <c r="AU1063" s="18">
        <v>9.9283047728663934E-2</v>
      </c>
      <c r="AV1063" s="18">
        <v>0.1973346730313163</v>
      </c>
      <c r="AX1063" s="18">
        <v>0.23024528215153531</v>
      </c>
      <c r="AY1063" s="18">
        <v>0.22659575461465209</v>
      </c>
      <c r="BA1063" s="18">
        <v>0.2150081666459317</v>
      </c>
      <c r="BB1063" s="18">
        <v>0.25446675524135942</v>
      </c>
      <c r="BD1063" s="18">
        <v>0.24021447359058259</v>
      </c>
      <c r="BE1063" s="18">
        <v>0.24676734598386829</v>
      </c>
      <c r="BF1063" s="18">
        <v>0.27591645894594569</v>
      </c>
      <c r="BG1063" s="18">
        <v>0.2170254204737479</v>
      </c>
      <c r="BH1063" s="18">
        <v>0.1667842839820709</v>
      </c>
      <c r="BI1063" s="18">
        <v>7.345293621754817E-2</v>
      </c>
      <c r="BJ1063" s="18">
        <v>0.29324740740427602</v>
      </c>
      <c r="BL1063" s="18">
        <v>0.23506438324377041</v>
      </c>
      <c r="BM1063" s="18">
        <v>0.15531531444273311</v>
      </c>
      <c r="BN1063" s="18">
        <v>0.29694487458897062</v>
      </c>
      <c r="BO1063" s="18">
        <v>0.26896018810697858</v>
      </c>
      <c r="BP1063" s="18">
        <v>0.27282848599733672</v>
      </c>
      <c r="BQ1063" s="18">
        <v>0.2143220903225577</v>
      </c>
      <c r="BR1063" s="18">
        <v>0.25042330157053222</v>
      </c>
      <c r="BS1063" s="18">
        <v>0.27781407424784782</v>
      </c>
      <c r="BU1063" s="18">
        <v>0.2284682069637807</v>
      </c>
      <c r="BV1063" s="18">
        <v>0.1720516823846909</v>
      </c>
      <c r="BW1063" s="18">
        <v>0.2053375330525247</v>
      </c>
      <c r="BX1063" s="18">
        <v>0.26223253983024658</v>
      </c>
      <c r="BY1063" s="18">
        <v>0.22188149842612509</v>
      </c>
      <c r="BZ1063" s="18">
        <v>0.2828769750780934</v>
      </c>
      <c r="CA1063" s="18">
        <v>0.31261198757303738</v>
      </c>
      <c r="CB1063" s="18">
        <v>0.27607564209775559</v>
      </c>
      <c r="CC1063" s="18">
        <v>0.29404421100285327</v>
      </c>
    </row>
    <row r="1065" spans="2:81" ht="87" x14ac:dyDescent="0.35">
      <c r="B1065" s="14" t="s">
        <v>264</v>
      </c>
    </row>
    <row r="1066" spans="2:81" x14ac:dyDescent="0.35">
      <c r="B1066" s="15" t="s">
        <v>17</v>
      </c>
    </row>
    <row r="1067" spans="2:81" x14ac:dyDescent="0.35">
      <c r="B1067" s="11" t="s">
        <v>95</v>
      </c>
      <c r="C1067" s="16">
        <v>1906</v>
      </c>
      <c r="D1067" s="16">
        <v>245</v>
      </c>
      <c r="E1067" s="16">
        <v>322</v>
      </c>
      <c r="F1067" s="16">
        <v>330</v>
      </c>
      <c r="G1067" s="16">
        <v>336</v>
      </c>
      <c r="H1067" s="16">
        <v>276</v>
      </c>
      <c r="I1067" s="16">
        <v>397</v>
      </c>
      <c r="K1067" s="16">
        <v>942</v>
      </c>
      <c r="L1067" s="16">
        <v>959</v>
      </c>
      <c r="N1067" s="16">
        <v>158</v>
      </c>
      <c r="O1067" s="16">
        <v>63</v>
      </c>
      <c r="P1067" s="16">
        <v>96</v>
      </c>
      <c r="Q1067" s="16">
        <v>78</v>
      </c>
      <c r="R1067" s="16">
        <v>211</v>
      </c>
      <c r="S1067" s="16">
        <v>156</v>
      </c>
      <c r="T1067" s="16">
        <v>138</v>
      </c>
      <c r="U1067" s="16">
        <v>178</v>
      </c>
      <c r="V1067" s="16">
        <v>270</v>
      </c>
      <c r="W1067" s="16">
        <v>232</v>
      </c>
      <c r="X1067" s="16">
        <v>160</v>
      </c>
      <c r="Y1067" s="16">
        <v>166</v>
      </c>
      <c r="AA1067" s="16">
        <v>527</v>
      </c>
      <c r="AB1067" s="16">
        <v>481</v>
      </c>
      <c r="AC1067" s="16">
        <v>429</v>
      </c>
      <c r="AD1067" s="16">
        <v>463</v>
      </c>
      <c r="AF1067" s="16">
        <v>27</v>
      </c>
      <c r="AG1067" s="16">
        <v>98</v>
      </c>
      <c r="AH1067" s="16">
        <v>113</v>
      </c>
      <c r="AI1067" s="16">
        <v>112</v>
      </c>
      <c r="AJ1067" s="16">
        <v>174</v>
      </c>
      <c r="AK1067" s="16">
        <v>207</v>
      </c>
      <c r="AL1067" s="16">
        <v>170</v>
      </c>
      <c r="AM1067" s="16">
        <v>133</v>
      </c>
      <c r="AN1067" s="16">
        <v>100</v>
      </c>
      <c r="AO1067" s="16">
        <v>131</v>
      </c>
      <c r="AP1067" s="16">
        <v>193</v>
      </c>
      <c r="AQ1067" s="16">
        <v>93</v>
      </c>
      <c r="AR1067" s="16">
        <v>79</v>
      </c>
      <c r="AS1067" s="16">
        <v>47</v>
      </c>
      <c r="AT1067" s="16">
        <v>48</v>
      </c>
      <c r="AU1067" s="16">
        <v>122</v>
      </c>
      <c r="AV1067" s="16">
        <v>59</v>
      </c>
      <c r="AX1067" s="16">
        <v>1557</v>
      </c>
      <c r="AY1067" s="16">
        <v>338</v>
      </c>
      <c r="BA1067" s="16">
        <v>1221</v>
      </c>
      <c r="BB1067" s="16">
        <v>685</v>
      </c>
      <c r="BD1067" s="16">
        <v>474</v>
      </c>
      <c r="BE1067" s="16">
        <v>416</v>
      </c>
      <c r="BF1067" s="16">
        <v>224</v>
      </c>
      <c r="BG1067" s="16">
        <v>439</v>
      </c>
      <c r="BH1067" s="16">
        <v>242</v>
      </c>
      <c r="BI1067" s="16">
        <v>51</v>
      </c>
      <c r="BJ1067" s="16">
        <v>60</v>
      </c>
      <c r="BL1067" s="16">
        <v>334</v>
      </c>
      <c r="BM1067" s="16">
        <v>619</v>
      </c>
      <c r="BN1067" s="16">
        <v>136</v>
      </c>
      <c r="BO1067" s="16">
        <v>105</v>
      </c>
      <c r="BP1067" s="16">
        <v>257</v>
      </c>
      <c r="BQ1067" s="16">
        <v>42</v>
      </c>
      <c r="BR1067" s="16">
        <v>49</v>
      </c>
      <c r="BS1067" s="16">
        <v>364</v>
      </c>
      <c r="BU1067" s="16">
        <v>279</v>
      </c>
      <c r="BV1067" s="16">
        <v>479</v>
      </c>
      <c r="BW1067" s="16">
        <v>122</v>
      </c>
      <c r="BX1067" s="16">
        <v>151</v>
      </c>
      <c r="BY1067" s="16">
        <v>421</v>
      </c>
      <c r="BZ1067" s="16">
        <v>64</v>
      </c>
      <c r="CA1067" s="16">
        <v>123</v>
      </c>
      <c r="CB1067" s="16">
        <v>156</v>
      </c>
      <c r="CC1067" s="16">
        <v>111</v>
      </c>
    </row>
    <row r="1068" spans="2:81" x14ac:dyDescent="0.35">
      <c r="B1068" s="12" t="s">
        <v>96</v>
      </c>
      <c r="C1068" s="16">
        <v>1910</v>
      </c>
      <c r="D1068" s="16">
        <v>202</v>
      </c>
      <c r="E1068" s="16">
        <v>325</v>
      </c>
      <c r="F1068" s="16">
        <v>324</v>
      </c>
      <c r="G1068" s="16">
        <v>294</v>
      </c>
      <c r="H1068" s="16">
        <v>309</v>
      </c>
      <c r="I1068" s="16">
        <v>457</v>
      </c>
      <c r="K1068" s="16">
        <v>921</v>
      </c>
      <c r="L1068" s="16">
        <v>983</v>
      </c>
      <c r="N1068" s="16">
        <v>157</v>
      </c>
      <c r="O1068" s="16">
        <v>52</v>
      </c>
      <c r="P1068" s="16">
        <v>89</v>
      </c>
      <c r="Q1068" s="16">
        <v>77</v>
      </c>
      <c r="R1068" s="16">
        <v>212</v>
      </c>
      <c r="S1068" s="16">
        <v>155</v>
      </c>
      <c r="T1068" s="16">
        <v>140</v>
      </c>
      <c r="U1068" s="16">
        <v>167</v>
      </c>
      <c r="V1068" s="16">
        <v>248</v>
      </c>
      <c r="W1068" s="16">
        <v>264</v>
      </c>
      <c r="X1068" s="16">
        <v>165</v>
      </c>
      <c r="Y1068" s="16">
        <v>180</v>
      </c>
      <c r="AA1068" s="16">
        <v>514</v>
      </c>
      <c r="AB1068" s="16">
        <v>496</v>
      </c>
      <c r="AC1068" s="16">
        <v>419</v>
      </c>
      <c r="AD1068" s="16">
        <v>477</v>
      </c>
      <c r="AF1068" s="16">
        <v>25</v>
      </c>
      <c r="AG1068" s="16">
        <v>96</v>
      </c>
      <c r="AH1068" s="16">
        <v>115</v>
      </c>
      <c r="AI1068" s="16">
        <v>117</v>
      </c>
      <c r="AJ1068" s="16">
        <v>175</v>
      </c>
      <c r="AK1068" s="16">
        <v>213</v>
      </c>
      <c r="AL1068" s="16">
        <v>169</v>
      </c>
      <c r="AM1068" s="16">
        <v>134</v>
      </c>
      <c r="AN1068" s="16">
        <v>99</v>
      </c>
      <c r="AO1068" s="16">
        <v>131</v>
      </c>
      <c r="AP1068" s="16">
        <v>193</v>
      </c>
      <c r="AQ1068" s="16">
        <v>94</v>
      </c>
      <c r="AR1068" s="16">
        <v>79</v>
      </c>
      <c r="AS1068" s="16">
        <v>46</v>
      </c>
      <c r="AT1068" s="16">
        <v>46</v>
      </c>
      <c r="AU1068" s="16">
        <v>118</v>
      </c>
      <c r="AV1068" s="16">
        <v>59</v>
      </c>
      <c r="AX1068" s="16">
        <v>1583</v>
      </c>
      <c r="AY1068" s="16">
        <v>316</v>
      </c>
      <c r="BA1068" s="16">
        <v>1241</v>
      </c>
      <c r="BB1068" s="16">
        <v>669</v>
      </c>
      <c r="BD1068" s="16">
        <v>490</v>
      </c>
      <c r="BE1068" s="16">
        <v>410</v>
      </c>
      <c r="BF1068" s="16">
        <v>226</v>
      </c>
      <c r="BG1068" s="16">
        <v>430</v>
      </c>
      <c r="BH1068" s="16">
        <v>237</v>
      </c>
      <c r="BI1068" s="16">
        <v>51</v>
      </c>
      <c r="BJ1068" s="16">
        <v>65</v>
      </c>
      <c r="BL1068" s="16">
        <v>349</v>
      </c>
      <c r="BM1068" s="16">
        <v>614</v>
      </c>
      <c r="BN1068" s="16">
        <v>143</v>
      </c>
      <c r="BO1068" s="16">
        <v>101</v>
      </c>
      <c r="BP1068" s="16">
        <v>257</v>
      </c>
      <c r="BQ1068" s="16">
        <v>42</v>
      </c>
      <c r="BR1068" s="16">
        <v>47</v>
      </c>
      <c r="BS1068" s="16">
        <v>356</v>
      </c>
      <c r="BU1068" s="16">
        <v>288</v>
      </c>
      <c r="BV1068" s="16">
        <v>472</v>
      </c>
      <c r="BW1068" s="16">
        <v>126</v>
      </c>
      <c r="BX1068" s="16">
        <v>142</v>
      </c>
      <c r="BY1068" s="16">
        <v>432</v>
      </c>
      <c r="BZ1068" s="16">
        <v>64</v>
      </c>
      <c r="CA1068" s="16">
        <v>123</v>
      </c>
      <c r="CB1068" s="16">
        <v>159</v>
      </c>
      <c r="CC1068" s="16">
        <v>106</v>
      </c>
    </row>
    <row r="1069" spans="2:81" x14ac:dyDescent="0.35">
      <c r="B1069" s="17" t="s">
        <v>265</v>
      </c>
      <c r="C1069" s="18">
        <v>0.33324177452684067</v>
      </c>
      <c r="D1069" s="18">
        <v>0.26552745181928089</v>
      </c>
      <c r="E1069" s="18">
        <v>0.39868594502153409</v>
      </c>
      <c r="F1069" s="18">
        <v>0.33244364415542738</v>
      </c>
      <c r="G1069" s="18">
        <v>0.31629509890726648</v>
      </c>
      <c r="H1069" s="18">
        <v>0.31902209450995689</v>
      </c>
      <c r="I1069" s="18">
        <v>0.33773261231010088</v>
      </c>
      <c r="K1069" s="18">
        <v>0.35031680186840741</v>
      </c>
      <c r="L1069" s="18">
        <v>0.31794379513065818</v>
      </c>
      <c r="N1069" s="18">
        <v>0.3286777140640349</v>
      </c>
      <c r="O1069" s="18">
        <v>0.27485494315672232</v>
      </c>
      <c r="P1069" s="18">
        <v>0.35867222436550028</v>
      </c>
      <c r="Q1069" s="18">
        <v>0.27747475749368089</v>
      </c>
      <c r="R1069" s="18">
        <v>0.3620207546277216</v>
      </c>
      <c r="S1069" s="18">
        <v>0.29398337354010512</v>
      </c>
      <c r="T1069" s="18">
        <v>0.40198465309162662</v>
      </c>
      <c r="U1069" s="18">
        <v>0.28778910166775651</v>
      </c>
      <c r="V1069" s="18">
        <v>0.35202946050579431</v>
      </c>
      <c r="W1069" s="18">
        <v>0.35015082202391118</v>
      </c>
      <c r="X1069" s="18">
        <v>0.28734508651094393</v>
      </c>
      <c r="Y1069" s="18">
        <v>0.3453722676817727</v>
      </c>
      <c r="AA1069" s="18">
        <v>0.37944134076741232</v>
      </c>
      <c r="AB1069" s="18">
        <v>0.34471829926937531</v>
      </c>
      <c r="AC1069" s="18">
        <v>0.3100159235027522</v>
      </c>
      <c r="AD1069" s="18">
        <v>0.29301046261100872</v>
      </c>
      <c r="AF1069" s="18">
        <v>0.24403919722922299</v>
      </c>
      <c r="AG1069" s="18">
        <v>0.23356182948017351</v>
      </c>
      <c r="AH1069" s="18">
        <v>0.35557120948396848</v>
      </c>
      <c r="AI1069" s="18">
        <v>0.33196973768477511</v>
      </c>
      <c r="AJ1069" s="18">
        <v>0.31913037477721129</v>
      </c>
      <c r="AK1069" s="18">
        <v>0.31167148327046917</v>
      </c>
      <c r="AL1069" s="18">
        <v>0.26130736060667409</v>
      </c>
      <c r="AM1069" s="18">
        <v>0.35677176794699111</v>
      </c>
      <c r="AN1069" s="18">
        <v>0.2883257386475449</v>
      </c>
      <c r="AO1069" s="18">
        <v>0.43985160408808283</v>
      </c>
      <c r="AP1069" s="18">
        <v>0.34977441038450741</v>
      </c>
      <c r="AQ1069" s="18">
        <v>0.34713880561574989</v>
      </c>
      <c r="AR1069" s="18">
        <v>0.31798252777322039</v>
      </c>
      <c r="AS1069" s="18">
        <v>0.35344375776783138</v>
      </c>
      <c r="AT1069" s="18">
        <v>0.46236546088951991</v>
      </c>
      <c r="AU1069" s="18">
        <v>0.45406844412319908</v>
      </c>
      <c r="AV1069" s="18">
        <v>0.18961668712974691</v>
      </c>
      <c r="AX1069" s="18">
        <v>0.32667259915661628</v>
      </c>
      <c r="AY1069" s="18">
        <v>0.37122910791222002</v>
      </c>
      <c r="BA1069" s="18">
        <v>0.35636348660184908</v>
      </c>
      <c r="BB1069" s="18">
        <v>0.2903432021024584</v>
      </c>
      <c r="BD1069" s="18">
        <v>0.31249246329119179</v>
      </c>
      <c r="BE1069" s="18">
        <v>0.31514567304509472</v>
      </c>
      <c r="BF1069" s="18">
        <v>0.31340822786378431</v>
      </c>
      <c r="BG1069" s="18">
        <v>0.34015677888489482</v>
      </c>
      <c r="BH1069" s="18">
        <v>0.39127656483789441</v>
      </c>
      <c r="BI1069" s="18">
        <v>0.44743544974816979</v>
      </c>
      <c r="BJ1069" s="18">
        <v>0.32535927734378178</v>
      </c>
      <c r="BL1069" s="18">
        <v>0.35111272334593602</v>
      </c>
      <c r="BM1069" s="18">
        <v>0.37172539890620221</v>
      </c>
      <c r="BN1069" s="18">
        <v>0.2722122526003109</v>
      </c>
      <c r="BO1069" s="18">
        <v>0.2591967141214051</v>
      </c>
      <c r="BP1069" s="18">
        <v>0.37573489538135513</v>
      </c>
      <c r="BQ1069" s="18">
        <v>0.42010970461935532</v>
      </c>
      <c r="BR1069" s="18">
        <v>0.2095495649653783</v>
      </c>
      <c r="BS1069" s="18">
        <v>0.2703415577727617</v>
      </c>
      <c r="BU1069" s="18">
        <v>0.3487827560120782</v>
      </c>
      <c r="BV1069" s="18">
        <v>0.38015129474162013</v>
      </c>
      <c r="BW1069" s="18">
        <v>0.34162834195910302</v>
      </c>
      <c r="BX1069" s="18">
        <v>0.29025066328123877</v>
      </c>
      <c r="BY1069" s="18">
        <v>0.38309333719045569</v>
      </c>
      <c r="BZ1069" s="18">
        <v>0.34427861232463469</v>
      </c>
      <c r="CA1069" s="18">
        <v>0.23152574898483039</v>
      </c>
      <c r="CB1069" s="18">
        <v>0.18760559880232019</v>
      </c>
      <c r="CC1069" s="18">
        <v>0.25569120673022078</v>
      </c>
    </row>
    <row r="1070" spans="2:81" x14ac:dyDescent="0.35">
      <c r="B1070" s="17" t="s">
        <v>266</v>
      </c>
      <c r="C1070" s="18">
        <v>0.42438277828291943</v>
      </c>
      <c r="D1070" s="18">
        <v>0.33695057403212181</v>
      </c>
      <c r="E1070" s="18">
        <v>0.34802565741498209</v>
      </c>
      <c r="F1070" s="18">
        <v>0.41199670669233468</v>
      </c>
      <c r="G1070" s="18">
        <v>0.45931679043076551</v>
      </c>
      <c r="H1070" s="18">
        <v>0.47544074825649107</v>
      </c>
      <c r="I1070" s="18">
        <v>0.46910439047856312</v>
      </c>
      <c r="K1070" s="18">
        <v>0.39263240065994032</v>
      </c>
      <c r="L1070" s="18">
        <v>0.45622965112985392</v>
      </c>
      <c r="N1070" s="18">
        <v>0.49783193644852719</v>
      </c>
      <c r="O1070" s="18">
        <v>0.58906449778231917</v>
      </c>
      <c r="P1070" s="18">
        <v>0.44987614002978049</v>
      </c>
      <c r="Q1070" s="18">
        <v>0.44139781011239881</v>
      </c>
      <c r="R1070" s="18">
        <v>0.4343534032831996</v>
      </c>
      <c r="S1070" s="18">
        <v>0.47688350481940428</v>
      </c>
      <c r="T1070" s="18">
        <v>0.40255402044523519</v>
      </c>
      <c r="U1070" s="18">
        <v>0.40344193905644632</v>
      </c>
      <c r="V1070" s="18">
        <v>0.37578207588943591</v>
      </c>
      <c r="W1070" s="18">
        <v>0.37230128167222509</v>
      </c>
      <c r="X1070" s="18">
        <v>0.45426457702405759</v>
      </c>
      <c r="Y1070" s="18">
        <v>0.38826992029909241</v>
      </c>
      <c r="AA1070" s="18">
        <v>0.43823150229221919</v>
      </c>
      <c r="AB1070" s="18">
        <v>0.419577824388843</v>
      </c>
      <c r="AC1070" s="18">
        <v>0.43349322801421908</v>
      </c>
      <c r="AD1070" s="18">
        <v>0.40610828372724578</v>
      </c>
      <c r="AF1070" s="18">
        <v>0.30720429811082828</v>
      </c>
      <c r="AG1070" s="18">
        <v>0.37590290370625212</v>
      </c>
      <c r="AH1070" s="18">
        <v>0.43171025237126942</v>
      </c>
      <c r="AI1070" s="18">
        <v>0.33623115412182442</v>
      </c>
      <c r="AJ1070" s="18">
        <v>0.45461406147540362</v>
      </c>
      <c r="AK1070" s="18">
        <v>0.45984426127787292</v>
      </c>
      <c r="AL1070" s="18">
        <v>0.48691230060551333</v>
      </c>
      <c r="AM1070" s="18">
        <v>0.4024857095567364</v>
      </c>
      <c r="AN1070" s="18">
        <v>0.4540530139342891</v>
      </c>
      <c r="AO1070" s="18">
        <v>0.3764793989697634</v>
      </c>
      <c r="AP1070" s="18">
        <v>0.41559152734026561</v>
      </c>
      <c r="AQ1070" s="18">
        <v>0.41719866410109829</v>
      </c>
      <c r="AR1070" s="18">
        <v>0.44793836064593412</v>
      </c>
      <c r="AS1070" s="18">
        <v>0.44846480830126018</v>
      </c>
      <c r="AT1070" s="18">
        <v>0.33657409168930241</v>
      </c>
      <c r="AU1070" s="18">
        <v>0.41851515595277911</v>
      </c>
      <c r="AV1070" s="18">
        <v>0.49311983377454788</v>
      </c>
      <c r="AX1070" s="18">
        <v>0.43778841864610152</v>
      </c>
      <c r="AY1070" s="18">
        <v>0.35939778742031209</v>
      </c>
      <c r="BA1070" s="18">
        <v>0.43551336339511909</v>
      </c>
      <c r="BB1070" s="18">
        <v>0.40373178972236462</v>
      </c>
      <c r="BD1070" s="18">
        <v>0.46833066996526862</v>
      </c>
      <c r="BE1070" s="18">
        <v>0.42127768276945482</v>
      </c>
      <c r="BF1070" s="18">
        <v>0.43478939202640371</v>
      </c>
      <c r="BG1070" s="18">
        <v>0.41211608463601279</v>
      </c>
      <c r="BH1070" s="18">
        <v>0.39894417418115807</v>
      </c>
      <c r="BI1070" s="18">
        <v>0.33479960302269501</v>
      </c>
      <c r="BJ1070" s="18">
        <v>0.3202358151582021</v>
      </c>
      <c r="BL1070" s="18">
        <v>0.4315439285290274</v>
      </c>
      <c r="BM1070" s="18">
        <v>0.42176478163158959</v>
      </c>
      <c r="BN1070" s="18">
        <v>0.43204224474246561</v>
      </c>
      <c r="BO1070" s="18">
        <v>0.43626662774049169</v>
      </c>
      <c r="BP1070" s="18">
        <v>0.37000519548766619</v>
      </c>
      <c r="BQ1070" s="18">
        <v>0.43942426915494159</v>
      </c>
      <c r="BR1070" s="18">
        <v>0.39768161536899221</v>
      </c>
      <c r="BS1070" s="18">
        <v>0.4565776044152941</v>
      </c>
      <c r="BU1070" s="18">
        <v>0.46308629543267138</v>
      </c>
      <c r="BV1070" s="18">
        <v>0.41097332412065102</v>
      </c>
      <c r="BW1070" s="18">
        <v>0.41484428333230111</v>
      </c>
      <c r="BX1070" s="18">
        <v>0.38453104279779637</v>
      </c>
      <c r="BY1070" s="18">
        <v>0.4017561362347829</v>
      </c>
      <c r="BZ1070" s="18">
        <v>0.35916489166573162</v>
      </c>
      <c r="CA1070" s="18">
        <v>0.39228387940726012</v>
      </c>
      <c r="CB1070" s="18">
        <v>0.52797305994828025</v>
      </c>
      <c r="CC1070" s="18">
        <v>0.45739891874524991</v>
      </c>
    </row>
    <row r="1071" spans="2:81" x14ac:dyDescent="0.35">
      <c r="B1071" s="17" t="s">
        <v>267</v>
      </c>
      <c r="C1071" s="18">
        <v>0.16290259832142889</v>
      </c>
      <c r="D1071" s="18">
        <v>0.22050080079942899</v>
      </c>
      <c r="E1071" s="18">
        <v>0.15321196435465731</v>
      </c>
      <c r="F1071" s="18">
        <v>0.1705745261596803</v>
      </c>
      <c r="G1071" s="18">
        <v>0.150091302773872</v>
      </c>
      <c r="H1071" s="18">
        <v>0.17774632043255451</v>
      </c>
      <c r="I1071" s="18">
        <v>0.13709331706059369</v>
      </c>
      <c r="K1071" s="18">
        <v>0.17269915870755981</v>
      </c>
      <c r="L1071" s="18">
        <v>0.1526073620829464</v>
      </c>
      <c r="N1071" s="18">
        <v>0.1180933616040039</v>
      </c>
      <c r="O1071" s="18">
        <v>8.88046249961357E-2</v>
      </c>
      <c r="P1071" s="18">
        <v>0.1201845548344464</v>
      </c>
      <c r="Q1071" s="18">
        <v>0.18222985087969479</v>
      </c>
      <c r="R1071" s="18">
        <v>0.13584144051902811</v>
      </c>
      <c r="S1071" s="18">
        <v>0.18535004326220911</v>
      </c>
      <c r="T1071" s="18">
        <v>0.1193046586113484</v>
      </c>
      <c r="U1071" s="18">
        <v>0.22053272119392969</v>
      </c>
      <c r="V1071" s="18">
        <v>0.16980014591710879</v>
      </c>
      <c r="W1071" s="18">
        <v>0.19216236392399899</v>
      </c>
      <c r="X1071" s="18">
        <v>0.17060892623606161</v>
      </c>
      <c r="Y1071" s="18">
        <v>0.16974864251462091</v>
      </c>
      <c r="AA1071" s="18">
        <v>0.14386448047027839</v>
      </c>
      <c r="AB1071" s="18">
        <v>0.16604464839118441</v>
      </c>
      <c r="AC1071" s="18">
        <v>0.1807889905647137</v>
      </c>
      <c r="AD1071" s="18">
        <v>0.1645194814105061</v>
      </c>
      <c r="AF1071" s="18">
        <v>0.33247448975581367</v>
      </c>
      <c r="AG1071" s="18">
        <v>0.2463882830689865</v>
      </c>
      <c r="AH1071" s="18">
        <v>0.113458771574779</v>
      </c>
      <c r="AI1071" s="18">
        <v>0.215678051242257</v>
      </c>
      <c r="AJ1071" s="18">
        <v>0.15106681481078621</v>
      </c>
      <c r="AK1071" s="18">
        <v>0.1498370117713613</v>
      </c>
      <c r="AL1071" s="18">
        <v>0.16075668620723049</v>
      </c>
      <c r="AM1071" s="18">
        <v>0.16560295381914181</v>
      </c>
      <c r="AN1071" s="18">
        <v>0.16409644176342619</v>
      </c>
      <c r="AO1071" s="18">
        <v>0.1300548188922985</v>
      </c>
      <c r="AP1071" s="18">
        <v>0.1965761549306046</v>
      </c>
      <c r="AQ1071" s="18">
        <v>0.17334146860070879</v>
      </c>
      <c r="AR1071" s="18">
        <v>0.12731332529339531</v>
      </c>
      <c r="AS1071" s="18">
        <v>0.1375528429080459</v>
      </c>
      <c r="AT1071" s="18">
        <v>0.141053798599661</v>
      </c>
      <c r="AU1071" s="18">
        <v>8.4215639095538739E-2</v>
      </c>
      <c r="AV1071" s="18">
        <v>0.2152104380802923</v>
      </c>
      <c r="AX1071" s="18">
        <v>0.1600515896667804</v>
      </c>
      <c r="AY1071" s="18">
        <v>0.1765267217479542</v>
      </c>
      <c r="BA1071" s="18">
        <v>0.14908838728372881</v>
      </c>
      <c r="BB1071" s="18">
        <v>0.18853261787897821</v>
      </c>
      <c r="BD1071" s="18">
        <v>0.13059806819680281</v>
      </c>
      <c r="BE1071" s="18">
        <v>0.18472284946407261</v>
      </c>
      <c r="BF1071" s="18">
        <v>0.16132052944385039</v>
      </c>
      <c r="BG1071" s="18">
        <v>0.17735125498390769</v>
      </c>
      <c r="BH1071" s="18">
        <v>0.15847783877332941</v>
      </c>
      <c r="BI1071" s="18">
        <v>0.15341210536172931</v>
      </c>
      <c r="BJ1071" s="18">
        <v>0.20256097184954919</v>
      </c>
      <c r="BL1071" s="18">
        <v>0.16169825947457689</v>
      </c>
      <c r="BM1071" s="18">
        <v>0.14536327436112631</v>
      </c>
      <c r="BN1071" s="18">
        <v>0.21691377219259761</v>
      </c>
      <c r="BO1071" s="18">
        <v>0.19506336675937949</v>
      </c>
      <c r="BP1071" s="18">
        <v>0.16686918817738611</v>
      </c>
      <c r="BQ1071" s="18">
        <v>9.4619509268636423E-2</v>
      </c>
      <c r="BR1071" s="18">
        <v>0.23374985361109499</v>
      </c>
      <c r="BS1071" s="18">
        <v>0.15921974365111199</v>
      </c>
      <c r="BU1071" s="18">
        <v>0.14695015008651449</v>
      </c>
      <c r="BV1071" s="18">
        <v>0.13891119909877919</v>
      </c>
      <c r="BW1071" s="18">
        <v>0.20382770044105691</v>
      </c>
      <c r="BX1071" s="18">
        <v>0.1759627590713069</v>
      </c>
      <c r="BY1071" s="18">
        <v>0.15405115107159589</v>
      </c>
      <c r="BZ1071" s="18">
        <v>0.15255073861344351</v>
      </c>
      <c r="CA1071" s="18">
        <v>0.2139734769118124</v>
      </c>
      <c r="CB1071" s="18">
        <v>0.1965209037404462</v>
      </c>
      <c r="CC1071" s="18">
        <v>0.17953414818901581</v>
      </c>
    </row>
    <row r="1072" spans="2:81" x14ac:dyDescent="0.35">
      <c r="B1072" s="17" t="s">
        <v>268</v>
      </c>
      <c r="C1072" s="18">
        <v>4.9353404618660258E-2</v>
      </c>
      <c r="D1072" s="18">
        <v>0.100904232396497</v>
      </c>
      <c r="E1072" s="18">
        <v>7.2616201018849816E-2</v>
      </c>
      <c r="F1072" s="18">
        <v>4.6813178528202659E-2</v>
      </c>
      <c r="G1072" s="18">
        <v>4.9827086712460313E-2</v>
      </c>
      <c r="H1072" s="18">
        <v>1.8467873817263409E-2</v>
      </c>
      <c r="I1072" s="18">
        <v>3.2406519412186537E-2</v>
      </c>
      <c r="K1072" s="18">
        <v>5.3231323605575968E-2</v>
      </c>
      <c r="L1072" s="18">
        <v>4.3888730398690269E-2</v>
      </c>
      <c r="N1072" s="18">
        <v>3.7167236691485923E-2</v>
      </c>
      <c r="O1072" s="18">
        <v>4.7275934064822771E-2</v>
      </c>
      <c r="P1072" s="18">
        <v>5.2093647503658858E-2</v>
      </c>
      <c r="Q1072" s="18">
        <v>5.235855508528546E-2</v>
      </c>
      <c r="R1072" s="18">
        <v>5.5565209453955343E-2</v>
      </c>
      <c r="S1072" s="18">
        <v>3.6505851379155747E-2</v>
      </c>
      <c r="T1072" s="18">
        <v>2.766522347951866E-2</v>
      </c>
      <c r="U1072" s="18">
        <v>6.2476230147982592E-2</v>
      </c>
      <c r="V1072" s="18">
        <v>5.8311705638356068E-2</v>
      </c>
      <c r="W1072" s="18">
        <v>4.6888758954190507E-2</v>
      </c>
      <c r="X1072" s="18">
        <v>4.1066057609937069E-2</v>
      </c>
      <c r="Y1072" s="18">
        <v>6.5251550859830046E-2</v>
      </c>
      <c r="AA1072" s="18">
        <v>2.3256673396112679E-2</v>
      </c>
      <c r="AB1072" s="18">
        <v>4.7998292472216493E-2</v>
      </c>
      <c r="AC1072" s="18">
        <v>5.0507257487946808E-2</v>
      </c>
      <c r="AD1072" s="18">
        <v>7.8243275835925996E-2</v>
      </c>
      <c r="AF1072" s="18">
        <v>3.8111939274393512E-2</v>
      </c>
      <c r="AG1072" s="18">
        <v>7.7333624653175365E-2</v>
      </c>
      <c r="AH1072" s="18">
        <v>6.7811457678484025E-2</v>
      </c>
      <c r="AI1072" s="18">
        <v>7.5660058219172294E-2</v>
      </c>
      <c r="AJ1072" s="18">
        <v>4.5098041577958013E-2</v>
      </c>
      <c r="AK1072" s="18">
        <v>4.512467364456868E-2</v>
      </c>
      <c r="AL1072" s="18">
        <v>5.8761745998337001E-2</v>
      </c>
      <c r="AM1072" s="18">
        <v>3.6967787567028683E-2</v>
      </c>
      <c r="AN1072" s="18">
        <v>6.3564102247867696E-2</v>
      </c>
      <c r="AO1072" s="18">
        <v>4.6299616859458437E-2</v>
      </c>
      <c r="AP1072" s="18">
        <v>2.0899915681156261E-2</v>
      </c>
      <c r="AQ1072" s="18">
        <v>3.0624286603835409E-2</v>
      </c>
      <c r="AR1072" s="18">
        <v>0.10676578628745</v>
      </c>
      <c r="AS1072" s="18">
        <v>6.0538591022862569E-2</v>
      </c>
      <c r="AT1072" s="18">
        <v>4.4730068000722698E-2</v>
      </c>
      <c r="AU1072" s="18">
        <v>3.5740071100245602E-2</v>
      </c>
      <c r="AV1072" s="18">
        <v>0</v>
      </c>
      <c r="AX1072" s="18">
        <v>4.7056838670570721E-2</v>
      </c>
      <c r="AY1072" s="18">
        <v>5.9776023562280067E-2</v>
      </c>
      <c r="BA1072" s="18">
        <v>3.4313038898828148E-2</v>
      </c>
      <c r="BB1072" s="18">
        <v>7.7258354564767651E-2</v>
      </c>
      <c r="BD1072" s="18">
        <v>6.2021999456963399E-2</v>
      </c>
      <c r="BE1072" s="18">
        <v>5.5140312118230242E-2</v>
      </c>
      <c r="BF1072" s="18">
        <v>4.4542988089694098E-2</v>
      </c>
      <c r="BG1072" s="18">
        <v>4.8468866592655077E-2</v>
      </c>
      <c r="BH1072" s="18">
        <v>2.9319379812871391E-2</v>
      </c>
      <c r="BI1072" s="18">
        <v>1.917229444119754E-2</v>
      </c>
      <c r="BJ1072" s="18">
        <v>3.6677766607518807E-2</v>
      </c>
      <c r="BL1072" s="18">
        <v>3.6536662569803882E-2</v>
      </c>
      <c r="BM1072" s="18">
        <v>4.4628370290787998E-2</v>
      </c>
      <c r="BN1072" s="18">
        <v>4.3149737169356439E-2</v>
      </c>
      <c r="BO1072" s="18">
        <v>3.7813794358457428E-2</v>
      </c>
      <c r="BP1072" s="18">
        <v>6.2647127427152713E-2</v>
      </c>
      <c r="BQ1072" s="18">
        <v>2.200192819565859E-2</v>
      </c>
      <c r="BR1072" s="18">
        <v>3.7519078407293648E-2</v>
      </c>
      <c r="BS1072" s="18">
        <v>7.1054109022385528E-2</v>
      </c>
      <c r="BU1072" s="18">
        <v>3.1551773948249491E-2</v>
      </c>
      <c r="BV1072" s="18">
        <v>5.5373937329240723E-2</v>
      </c>
      <c r="BW1072" s="18">
        <v>3.106243325310824E-2</v>
      </c>
      <c r="BX1072" s="18">
        <v>6.8692306379768392E-2</v>
      </c>
      <c r="BY1072" s="18">
        <v>4.410470746224867E-2</v>
      </c>
      <c r="BZ1072" s="18">
        <v>7.9751142341679265E-2</v>
      </c>
      <c r="CA1072" s="18">
        <v>8.8690326502037273E-2</v>
      </c>
      <c r="CB1072" s="18">
        <v>3.036423190413973E-2</v>
      </c>
      <c r="CC1072" s="18">
        <v>5.2765190373423858E-2</v>
      </c>
    </row>
    <row r="1073" spans="2:81" x14ac:dyDescent="0.35">
      <c r="B1073" s="17" t="s">
        <v>269</v>
      </c>
      <c r="C1073" s="18">
        <v>1.4477504596757951E-2</v>
      </c>
      <c r="D1073" s="18">
        <v>3.5536254140590549E-2</v>
      </c>
      <c r="E1073" s="18">
        <v>1.548688938660363E-2</v>
      </c>
      <c r="F1073" s="18">
        <v>2.27487231176942E-2</v>
      </c>
      <c r="G1073" s="18">
        <v>5.9250929276228456E-3</v>
      </c>
      <c r="H1073" s="18">
        <v>5.853936420702515E-3</v>
      </c>
      <c r="I1073" s="18">
        <v>9.9186174680005266E-3</v>
      </c>
      <c r="K1073" s="18">
        <v>1.56677345088212E-2</v>
      </c>
      <c r="L1073" s="18">
        <v>1.3433803157351669E-2</v>
      </c>
      <c r="N1073" s="18">
        <v>1.308422310683445E-2</v>
      </c>
      <c r="O1073" s="18">
        <v>0</v>
      </c>
      <c r="P1073" s="18">
        <v>8.6553655786175271E-3</v>
      </c>
      <c r="Q1073" s="18">
        <v>0</v>
      </c>
      <c r="R1073" s="18">
        <v>7.8920528612296016E-3</v>
      </c>
      <c r="S1073" s="18">
        <v>7.2772269991258267E-3</v>
      </c>
      <c r="T1073" s="18">
        <v>1.407651704724462E-2</v>
      </c>
      <c r="U1073" s="18">
        <v>5.9238547125526758E-3</v>
      </c>
      <c r="V1073" s="18">
        <v>2.631375286585708E-2</v>
      </c>
      <c r="W1073" s="18">
        <v>1.09557508394564E-2</v>
      </c>
      <c r="X1073" s="18">
        <v>2.3915064596129319E-2</v>
      </c>
      <c r="Y1073" s="18">
        <v>3.1357618644683803E-2</v>
      </c>
      <c r="AA1073" s="18">
        <v>8.9007884900106048E-3</v>
      </c>
      <c r="AB1073" s="18">
        <v>9.5250832892772967E-3</v>
      </c>
      <c r="AC1073" s="18">
        <v>1.67281899642635E-2</v>
      </c>
      <c r="AD1073" s="18">
        <v>2.2348501833029048E-2</v>
      </c>
      <c r="AF1073" s="18">
        <v>0</v>
      </c>
      <c r="AG1073" s="18">
        <v>3.0928038217441479E-2</v>
      </c>
      <c r="AH1073" s="18">
        <v>1.6399664903191311E-2</v>
      </c>
      <c r="AI1073" s="18">
        <v>3.2441953282143811E-2</v>
      </c>
      <c r="AJ1073" s="18">
        <v>4.4202218940917097E-3</v>
      </c>
      <c r="AK1073" s="18">
        <v>1.420164751244157E-2</v>
      </c>
      <c r="AL1073" s="18">
        <v>2.346482960930938E-2</v>
      </c>
      <c r="AM1073" s="18">
        <v>1.3453871721589499E-2</v>
      </c>
      <c r="AN1073" s="18">
        <v>2.0451087841584191E-2</v>
      </c>
      <c r="AO1073" s="18">
        <v>7.3145611903968899E-3</v>
      </c>
      <c r="AP1073" s="18">
        <v>5.8726416335257671E-3</v>
      </c>
      <c r="AQ1073" s="18">
        <v>2.235069459396281E-2</v>
      </c>
      <c r="AR1073" s="18">
        <v>0</v>
      </c>
      <c r="AS1073" s="18">
        <v>0</v>
      </c>
      <c r="AT1073" s="18">
        <v>1.527658082079388E-2</v>
      </c>
      <c r="AU1073" s="18">
        <v>7.4606897282376407E-3</v>
      </c>
      <c r="AV1073" s="18">
        <v>2.7357929089162941E-2</v>
      </c>
      <c r="AX1073" s="18">
        <v>1.173755391009748E-2</v>
      </c>
      <c r="AY1073" s="18">
        <v>2.2169396864754731E-2</v>
      </c>
      <c r="BA1073" s="18">
        <v>1.3306629215770881E-2</v>
      </c>
      <c r="BB1073" s="18">
        <v>1.6649873241789709E-2</v>
      </c>
      <c r="BD1073" s="18">
        <v>1.00712373501766E-2</v>
      </c>
      <c r="BE1073" s="18">
        <v>7.1204066328711306E-3</v>
      </c>
      <c r="BF1073" s="18">
        <v>2.9643226769559529E-2</v>
      </c>
      <c r="BG1073" s="18">
        <v>1.216009889794175E-2</v>
      </c>
      <c r="BH1073" s="18">
        <v>9.125256432483948E-3</v>
      </c>
      <c r="BI1073" s="18">
        <v>2.172810065956951E-2</v>
      </c>
      <c r="BJ1073" s="18">
        <v>7.0936534125137618E-2</v>
      </c>
      <c r="BL1073" s="18">
        <v>1.327028626423252E-2</v>
      </c>
      <c r="BM1073" s="18">
        <v>1.0582902266098039E-2</v>
      </c>
      <c r="BN1073" s="18">
        <v>2.8048131790428109E-2</v>
      </c>
      <c r="BO1073" s="18">
        <v>3.971519422802175E-2</v>
      </c>
      <c r="BP1073" s="18">
        <v>1.1656019333764501E-2</v>
      </c>
      <c r="BQ1073" s="18">
        <v>2.3844588761408349E-2</v>
      </c>
      <c r="BR1073" s="18">
        <v>3.9593148715133968E-2</v>
      </c>
      <c r="BS1073" s="18">
        <v>7.3397532909496533E-3</v>
      </c>
      <c r="BU1073" s="18">
        <v>6.3264842346134166E-3</v>
      </c>
      <c r="BV1073" s="18">
        <v>1.039902499515424E-2</v>
      </c>
      <c r="BW1073" s="18">
        <v>0</v>
      </c>
      <c r="BX1073" s="18">
        <v>3.9356073862001642E-2</v>
      </c>
      <c r="BY1073" s="18">
        <v>1.068611375853791E-2</v>
      </c>
      <c r="BZ1073" s="18">
        <v>3.1617183198490967E-2</v>
      </c>
      <c r="CA1073" s="18">
        <v>1.47289283236029E-2</v>
      </c>
      <c r="CB1073" s="18">
        <v>2.1744024533440182E-2</v>
      </c>
      <c r="CC1073" s="18">
        <v>3.2738749653946041E-2</v>
      </c>
    </row>
    <row r="1074" spans="2:81" x14ac:dyDescent="0.35">
      <c r="B1074" s="17" t="s">
        <v>151</v>
      </c>
      <c r="C1074" s="18">
        <v>1.564193965339267E-2</v>
      </c>
      <c r="D1074" s="18">
        <v>4.0580686812080657E-2</v>
      </c>
      <c r="E1074" s="18">
        <v>1.197334280337321E-2</v>
      </c>
      <c r="F1074" s="18">
        <v>1.5423221346660611E-2</v>
      </c>
      <c r="G1074" s="18">
        <v>1.8544628248012899E-2</v>
      </c>
      <c r="H1074" s="18">
        <v>3.469026563031336E-3</v>
      </c>
      <c r="I1074" s="18">
        <v>1.3744543270555199E-2</v>
      </c>
      <c r="K1074" s="18">
        <v>1.5452580649695249E-2</v>
      </c>
      <c r="L1074" s="18">
        <v>1.5896658100499561E-2</v>
      </c>
      <c r="N1074" s="18">
        <v>5.1455280851136573E-3</v>
      </c>
      <c r="O1074" s="18">
        <v>0</v>
      </c>
      <c r="P1074" s="18">
        <v>1.051806768799643E-2</v>
      </c>
      <c r="Q1074" s="18">
        <v>4.6539026428940193E-2</v>
      </c>
      <c r="R1074" s="18">
        <v>4.3271392548658912E-3</v>
      </c>
      <c r="S1074" s="18">
        <v>0</v>
      </c>
      <c r="T1074" s="18">
        <v>3.4414927325026511E-2</v>
      </c>
      <c r="U1074" s="18">
        <v>1.9836153221332139E-2</v>
      </c>
      <c r="V1074" s="18">
        <v>1.7762859183448061E-2</v>
      </c>
      <c r="W1074" s="18">
        <v>2.7541022586217771E-2</v>
      </c>
      <c r="X1074" s="18">
        <v>2.2800288022870461E-2</v>
      </c>
      <c r="Y1074" s="18">
        <v>0</v>
      </c>
      <c r="AA1074" s="18">
        <v>6.305214583966664E-3</v>
      </c>
      <c r="AB1074" s="18">
        <v>1.2135852189103419E-2</v>
      </c>
      <c r="AC1074" s="18">
        <v>8.4664104661047266E-3</v>
      </c>
      <c r="AD1074" s="18">
        <v>3.5769994582284387E-2</v>
      </c>
      <c r="AF1074" s="18">
        <v>7.8170075629741431E-2</v>
      </c>
      <c r="AG1074" s="18">
        <v>3.5885320873970977E-2</v>
      </c>
      <c r="AH1074" s="18">
        <v>1.5048643988307841E-2</v>
      </c>
      <c r="AI1074" s="18">
        <v>8.0190454498275734E-3</v>
      </c>
      <c r="AJ1074" s="18">
        <v>2.5670485464549291E-2</v>
      </c>
      <c r="AK1074" s="18">
        <v>1.9320922523286429E-2</v>
      </c>
      <c r="AL1074" s="18">
        <v>8.7970769729359116E-3</v>
      </c>
      <c r="AM1074" s="18">
        <v>2.471790938851268E-2</v>
      </c>
      <c r="AN1074" s="18">
        <v>9.5096155652876733E-3</v>
      </c>
      <c r="AO1074" s="18">
        <v>0</v>
      </c>
      <c r="AP1074" s="18">
        <v>1.128535002994038E-2</v>
      </c>
      <c r="AQ1074" s="18">
        <v>9.346080484644817E-3</v>
      </c>
      <c r="AR1074" s="18">
        <v>0</v>
      </c>
      <c r="AS1074" s="18">
        <v>0</v>
      </c>
      <c r="AT1074" s="18">
        <v>0</v>
      </c>
      <c r="AU1074" s="18">
        <v>0</v>
      </c>
      <c r="AV1074" s="18">
        <v>7.4695111926250071E-2</v>
      </c>
      <c r="AX1074" s="18">
        <v>1.6692999949833639E-2</v>
      </c>
      <c r="AY1074" s="18">
        <v>1.0900962492479059E-2</v>
      </c>
      <c r="BA1074" s="18">
        <v>1.1415094604704201E-2</v>
      </c>
      <c r="BB1074" s="18">
        <v>2.3484162489641639E-2</v>
      </c>
      <c r="BD1074" s="18">
        <v>1.6485561739596779E-2</v>
      </c>
      <c r="BE1074" s="18">
        <v>1.6593075970276611E-2</v>
      </c>
      <c r="BF1074" s="18">
        <v>1.629563580670812E-2</v>
      </c>
      <c r="BG1074" s="18">
        <v>9.7469160045879459E-3</v>
      </c>
      <c r="BH1074" s="18">
        <v>1.2856785962262821E-2</v>
      </c>
      <c r="BI1074" s="18">
        <v>2.3452446766638681E-2</v>
      </c>
      <c r="BJ1074" s="18">
        <v>4.4229634915810528E-2</v>
      </c>
      <c r="BL1074" s="18">
        <v>5.8381398164231114E-3</v>
      </c>
      <c r="BM1074" s="18">
        <v>5.9352725441959124E-3</v>
      </c>
      <c r="BN1074" s="18">
        <v>7.6338615048412699E-3</v>
      </c>
      <c r="BO1074" s="18">
        <v>3.1944302792244618E-2</v>
      </c>
      <c r="BP1074" s="18">
        <v>1.308757419267547E-2</v>
      </c>
      <c r="BQ1074" s="18">
        <v>0</v>
      </c>
      <c r="BR1074" s="18">
        <v>8.1906738932106912E-2</v>
      </c>
      <c r="BS1074" s="18">
        <v>3.5467231847497192E-2</v>
      </c>
      <c r="BU1074" s="18">
        <v>3.3025402858730072E-3</v>
      </c>
      <c r="BV1074" s="18">
        <v>4.1912197145546953E-3</v>
      </c>
      <c r="BW1074" s="18">
        <v>8.6372410144306393E-3</v>
      </c>
      <c r="BX1074" s="18">
        <v>4.1207154607887882E-2</v>
      </c>
      <c r="BY1074" s="18">
        <v>6.3085542823788166E-3</v>
      </c>
      <c r="BZ1074" s="18">
        <v>3.2637431856020048E-2</v>
      </c>
      <c r="CA1074" s="18">
        <v>5.8797639870456928E-2</v>
      </c>
      <c r="CB1074" s="18">
        <v>3.5792181071373552E-2</v>
      </c>
      <c r="CC1074" s="18">
        <v>2.1871786308143511E-2</v>
      </c>
    </row>
    <row r="1076" spans="2:81" ht="101.5" x14ac:dyDescent="0.35">
      <c r="B1076" s="14" t="s">
        <v>270</v>
      </c>
    </row>
    <row r="1077" spans="2:81" x14ac:dyDescent="0.35">
      <c r="B1077" s="15" t="s">
        <v>17</v>
      </c>
    </row>
    <row r="1078" spans="2:81" x14ac:dyDescent="0.35">
      <c r="B1078" s="11" t="s">
        <v>95</v>
      </c>
      <c r="C1078" s="16">
        <v>1906</v>
      </c>
      <c r="D1078" s="16">
        <v>245</v>
      </c>
      <c r="E1078" s="16">
        <v>322</v>
      </c>
      <c r="F1078" s="16">
        <v>330</v>
      </c>
      <c r="G1078" s="16">
        <v>336</v>
      </c>
      <c r="H1078" s="16">
        <v>276</v>
      </c>
      <c r="I1078" s="16">
        <v>397</v>
      </c>
      <c r="K1078" s="16">
        <v>942</v>
      </c>
      <c r="L1078" s="16">
        <v>959</v>
      </c>
      <c r="N1078" s="16">
        <v>158</v>
      </c>
      <c r="O1078" s="16">
        <v>63</v>
      </c>
      <c r="P1078" s="16">
        <v>96</v>
      </c>
      <c r="Q1078" s="16">
        <v>78</v>
      </c>
      <c r="R1078" s="16">
        <v>211</v>
      </c>
      <c r="S1078" s="16">
        <v>156</v>
      </c>
      <c r="T1078" s="16">
        <v>138</v>
      </c>
      <c r="U1078" s="16">
        <v>178</v>
      </c>
      <c r="V1078" s="16">
        <v>270</v>
      </c>
      <c r="W1078" s="16">
        <v>232</v>
      </c>
      <c r="X1078" s="16">
        <v>160</v>
      </c>
      <c r="Y1078" s="16">
        <v>166</v>
      </c>
      <c r="AA1078" s="16">
        <v>527</v>
      </c>
      <c r="AB1078" s="16">
        <v>481</v>
      </c>
      <c r="AC1078" s="16">
        <v>429</v>
      </c>
      <c r="AD1078" s="16">
        <v>463</v>
      </c>
      <c r="AF1078" s="16">
        <v>27</v>
      </c>
      <c r="AG1078" s="16">
        <v>98</v>
      </c>
      <c r="AH1078" s="16">
        <v>113</v>
      </c>
      <c r="AI1078" s="16">
        <v>112</v>
      </c>
      <c r="AJ1078" s="16">
        <v>174</v>
      </c>
      <c r="AK1078" s="16">
        <v>207</v>
      </c>
      <c r="AL1078" s="16">
        <v>170</v>
      </c>
      <c r="AM1078" s="16">
        <v>133</v>
      </c>
      <c r="AN1078" s="16">
        <v>100</v>
      </c>
      <c r="AO1078" s="16">
        <v>131</v>
      </c>
      <c r="AP1078" s="16">
        <v>193</v>
      </c>
      <c r="AQ1078" s="16">
        <v>93</v>
      </c>
      <c r="AR1078" s="16">
        <v>79</v>
      </c>
      <c r="AS1078" s="16">
        <v>47</v>
      </c>
      <c r="AT1078" s="16">
        <v>48</v>
      </c>
      <c r="AU1078" s="16">
        <v>122</v>
      </c>
      <c r="AV1078" s="16">
        <v>59</v>
      </c>
      <c r="AX1078" s="16">
        <v>1557</v>
      </c>
      <c r="AY1078" s="16">
        <v>338</v>
      </c>
      <c r="BA1078" s="16">
        <v>1221</v>
      </c>
      <c r="BB1078" s="16">
        <v>685</v>
      </c>
      <c r="BD1078" s="16">
        <v>474</v>
      </c>
      <c r="BE1078" s="16">
        <v>416</v>
      </c>
      <c r="BF1078" s="16">
        <v>224</v>
      </c>
      <c r="BG1078" s="16">
        <v>439</v>
      </c>
      <c r="BH1078" s="16">
        <v>242</v>
      </c>
      <c r="BI1078" s="16">
        <v>51</v>
      </c>
      <c r="BJ1078" s="16">
        <v>60</v>
      </c>
      <c r="BL1078" s="16">
        <v>334</v>
      </c>
      <c r="BM1078" s="16">
        <v>619</v>
      </c>
      <c r="BN1078" s="16">
        <v>136</v>
      </c>
      <c r="BO1078" s="16">
        <v>105</v>
      </c>
      <c r="BP1078" s="16">
        <v>257</v>
      </c>
      <c r="BQ1078" s="16">
        <v>42</v>
      </c>
      <c r="BR1078" s="16">
        <v>49</v>
      </c>
      <c r="BS1078" s="16">
        <v>364</v>
      </c>
      <c r="BU1078" s="16">
        <v>279</v>
      </c>
      <c r="BV1078" s="16">
        <v>479</v>
      </c>
      <c r="BW1078" s="16">
        <v>122</v>
      </c>
      <c r="BX1078" s="16">
        <v>151</v>
      </c>
      <c r="BY1078" s="16">
        <v>421</v>
      </c>
      <c r="BZ1078" s="16">
        <v>64</v>
      </c>
      <c r="CA1078" s="16">
        <v>123</v>
      </c>
      <c r="CB1078" s="16">
        <v>156</v>
      </c>
      <c r="CC1078" s="16">
        <v>111</v>
      </c>
    </row>
    <row r="1079" spans="2:81" x14ac:dyDescent="0.35">
      <c r="B1079" s="12" t="s">
        <v>96</v>
      </c>
      <c r="C1079" s="16">
        <v>1910</v>
      </c>
      <c r="D1079" s="16">
        <v>202</v>
      </c>
      <c r="E1079" s="16">
        <v>325</v>
      </c>
      <c r="F1079" s="16">
        <v>324</v>
      </c>
      <c r="G1079" s="16">
        <v>294</v>
      </c>
      <c r="H1079" s="16">
        <v>309</v>
      </c>
      <c r="I1079" s="16">
        <v>457</v>
      </c>
      <c r="K1079" s="16">
        <v>921</v>
      </c>
      <c r="L1079" s="16">
        <v>983</v>
      </c>
      <c r="N1079" s="16">
        <v>157</v>
      </c>
      <c r="O1079" s="16">
        <v>52</v>
      </c>
      <c r="P1079" s="16">
        <v>89</v>
      </c>
      <c r="Q1079" s="16">
        <v>77</v>
      </c>
      <c r="R1079" s="16">
        <v>212</v>
      </c>
      <c r="S1079" s="16">
        <v>155</v>
      </c>
      <c r="T1079" s="16">
        <v>140</v>
      </c>
      <c r="U1079" s="16">
        <v>167</v>
      </c>
      <c r="V1079" s="16">
        <v>248</v>
      </c>
      <c r="W1079" s="16">
        <v>264</v>
      </c>
      <c r="X1079" s="16">
        <v>165</v>
      </c>
      <c r="Y1079" s="16">
        <v>180</v>
      </c>
      <c r="AA1079" s="16">
        <v>514</v>
      </c>
      <c r="AB1079" s="16">
        <v>496</v>
      </c>
      <c r="AC1079" s="16">
        <v>419</v>
      </c>
      <c r="AD1079" s="16">
        <v>477</v>
      </c>
      <c r="AF1079" s="16">
        <v>25</v>
      </c>
      <c r="AG1079" s="16">
        <v>96</v>
      </c>
      <c r="AH1079" s="16">
        <v>115</v>
      </c>
      <c r="AI1079" s="16">
        <v>117</v>
      </c>
      <c r="AJ1079" s="16">
        <v>175</v>
      </c>
      <c r="AK1079" s="16">
        <v>213</v>
      </c>
      <c r="AL1079" s="16">
        <v>169</v>
      </c>
      <c r="AM1079" s="16">
        <v>134</v>
      </c>
      <c r="AN1079" s="16">
        <v>99</v>
      </c>
      <c r="AO1079" s="16">
        <v>131</v>
      </c>
      <c r="AP1079" s="16">
        <v>193</v>
      </c>
      <c r="AQ1079" s="16">
        <v>94</v>
      </c>
      <c r="AR1079" s="16">
        <v>79</v>
      </c>
      <c r="AS1079" s="16">
        <v>46</v>
      </c>
      <c r="AT1079" s="16">
        <v>46</v>
      </c>
      <c r="AU1079" s="16">
        <v>118</v>
      </c>
      <c r="AV1079" s="16">
        <v>59</v>
      </c>
      <c r="AX1079" s="16">
        <v>1583</v>
      </c>
      <c r="AY1079" s="16">
        <v>316</v>
      </c>
      <c r="BA1079" s="16">
        <v>1241</v>
      </c>
      <c r="BB1079" s="16">
        <v>669</v>
      </c>
      <c r="BD1079" s="16">
        <v>490</v>
      </c>
      <c r="BE1079" s="16">
        <v>410</v>
      </c>
      <c r="BF1079" s="16">
        <v>226</v>
      </c>
      <c r="BG1079" s="16">
        <v>430</v>
      </c>
      <c r="BH1079" s="16">
        <v>237</v>
      </c>
      <c r="BI1079" s="16">
        <v>51</v>
      </c>
      <c r="BJ1079" s="16">
        <v>65</v>
      </c>
      <c r="BL1079" s="16">
        <v>349</v>
      </c>
      <c r="BM1079" s="16">
        <v>614</v>
      </c>
      <c r="BN1079" s="16">
        <v>143</v>
      </c>
      <c r="BO1079" s="16">
        <v>101</v>
      </c>
      <c r="BP1079" s="16">
        <v>257</v>
      </c>
      <c r="BQ1079" s="16">
        <v>42</v>
      </c>
      <c r="BR1079" s="16">
        <v>47</v>
      </c>
      <c r="BS1079" s="16">
        <v>356</v>
      </c>
      <c r="BU1079" s="16">
        <v>288</v>
      </c>
      <c r="BV1079" s="16">
        <v>472</v>
      </c>
      <c r="BW1079" s="16">
        <v>126</v>
      </c>
      <c r="BX1079" s="16">
        <v>142</v>
      </c>
      <c r="BY1079" s="16">
        <v>432</v>
      </c>
      <c r="BZ1079" s="16">
        <v>64</v>
      </c>
      <c r="CA1079" s="16">
        <v>123</v>
      </c>
      <c r="CB1079" s="16">
        <v>159</v>
      </c>
      <c r="CC1079" s="16">
        <v>106</v>
      </c>
    </row>
    <row r="1080" spans="2:81" x14ac:dyDescent="0.35">
      <c r="B1080" s="17" t="s">
        <v>265</v>
      </c>
      <c r="C1080" s="18">
        <v>0.1191098865315507</v>
      </c>
      <c r="D1080" s="18">
        <v>0.1251024895231449</v>
      </c>
      <c r="E1080" s="18">
        <v>0.262862629853095</v>
      </c>
      <c r="F1080" s="18">
        <v>0.14757534587869561</v>
      </c>
      <c r="G1080" s="18">
        <v>8.9514200408726083E-2</v>
      </c>
      <c r="H1080" s="18">
        <v>6.9226117159894421E-2</v>
      </c>
      <c r="I1080" s="18">
        <v>4.6841254482255741E-2</v>
      </c>
      <c r="K1080" s="18">
        <v>0.12598909992101931</v>
      </c>
      <c r="L1080" s="18">
        <v>0.11325265477821871</v>
      </c>
      <c r="N1080" s="18">
        <v>9.1777379781481483E-2</v>
      </c>
      <c r="O1080" s="18">
        <v>8.932237485395926E-2</v>
      </c>
      <c r="P1080" s="18">
        <v>7.308911977861722E-2</v>
      </c>
      <c r="Q1080" s="18">
        <v>8.2672656782869669E-2</v>
      </c>
      <c r="R1080" s="18">
        <v>0.1623932770681932</v>
      </c>
      <c r="S1080" s="18">
        <v>0.12319326292363519</v>
      </c>
      <c r="T1080" s="18">
        <v>0.11302229300305031</v>
      </c>
      <c r="U1080" s="18">
        <v>0.12578829872353661</v>
      </c>
      <c r="V1080" s="18">
        <v>0.21412630457992729</v>
      </c>
      <c r="W1080" s="18">
        <v>7.9464377115068777E-2</v>
      </c>
      <c r="X1080" s="18">
        <v>6.0925412656593361E-2</v>
      </c>
      <c r="Y1080" s="18">
        <v>0.114511788990975</v>
      </c>
      <c r="AA1080" s="18">
        <v>0.14900721940375239</v>
      </c>
      <c r="AB1080" s="18">
        <v>9.4979825899562831E-2</v>
      </c>
      <c r="AC1080" s="18">
        <v>0.1189128858183864</v>
      </c>
      <c r="AD1080" s="18">
        <v>0.1130587288038883</v>
      </c>
      <c r="AF1080" s="18">
        <v>7.0426938572833955E-2</v>
      </c>
      <c r="AG1080" s="18">
        <v>0.20508391983071589</v>
      </c>
      <c r="AH1080" s="18">
        <v>8.7927471041116492E-2</v>
      </c>
      <c r="AI1080" s="18">
        <v>0.14667963157961769</v>
      </c>
      <c r="AJ1080" s="18">
        <v>9.3119947600342867E-2</v>
      </c>
      <c r="AK1080" s="18">
        <v>8.2382829781166192E-2</v>
      </c>
      <c r="AL1080" s="18">
        <v>6.5683012418106854E-2</v>
      </c>
      <c r="AM1080" s="18">
        <v>9.7149016383514128E-2</v>
      </c>
      <c r="AN1080" s="18">
        <v>8.1264344130330013E-2</v>
      </c>
      <c r="AO1080" s="18">
        <v>0.12132129081933569</v>
      </c>
      <c r="AP1080" s="18">
        <v>0.1088602864981922</v>
      </c>
      <c r="AQ1080" s="18">
        <v>9.1433886689813157E-2</v>
      </c>
      <c r="AR1080" s="18">
        <v>0.17580119987472259</v>
      </c>
      <c r="AS1080" s="18">
        <v>0.17515829522939341</v>
      </c>
      <c r="AT1080" s="18">
        <v>0.19790633522468401</v>
      </c>
      <c r="AU1080" s="18">
        <v>0.27137564569413181</v>
      </c>
      <c r="AV1080" s="18">
        <v>7.0564117621399053E-2</v>
      </c>
      <c r="AX1080" s="18">
        <v>0.1002041665002576</v>
      </c>
      <c r="AY1080" s="18">
        <v>0.21471817133422769</v>
      </c>
      <c r="BA1080" s="18">
        <v>0.13962878252425279</v>
      </c>
      <c r="BB1080" s="18">
        <v>8.1040415596363366E-2</v>
      </c>
      <c r="BD1080" s="18">
        <v>8.7168198167191735E-2</v>
      </c>
      <c r="BE1080" s="18">
        <v>8.9534901532059688E-2</v>
      </c>
      <c r="BF1080" s="18">
        <v>7.4571616566142918E-2</v>
      </c>
      <c r="BG1080" s="18">
        <v>0.15925346821258229</v>
      </c>
      <c r="BH1080" s="18">
        <v>0.19550189079749811</v>
      </c>
      <c r="BI1080" s="18">
        <v>0.25936012642796019</v>
      </c>
      <c r="BJ1080" s="18">
        <v>4.6096214690064308E-2</v>
      </c>
      <c r="BL1080" s="18">
        <v>0.1150428140302847</v>
      </c>
      <c r="BM1080" s="18">
        <v>0.15311353820357471</v>
      </c>
      <c r="BN1080" s="18">
        <v>0.1181272007304574</v>
      </c>
      <c r="BO1080" s="18">
        <v>0.12260228481994261</v>
      </c>
      <c r="BP1080" s="18">
        <v>0.11458442001070911</v>
      </c>
      <c r="BQ1080" s="18">
        <v>6.8262190691655206E-2</v>
      </c>
      <c r="BR1080" s="18">
        <v>0.1538098598945225</v>
      </c>
      <c r="BS1080" s="18">
        <v>6.8410918914994748E-2</v>
      </c>
      <c r="BU1080" s="18">
        <v>0.1229091811397728</v>
      </c>
      <c r="BV1080" s="18">
        <v>0.17406113873569851</v>
      </c>
      <c r="BW1080" s="18">
        <v>9.2114020388449527E-2</v>
      </c>
      <c r="BX1080" s="18">
        <v>0.1210294087135627</v>
      </c>
      <c r="BY1080" s="18">
        <v>0.1162196679306129</v>
      </c>
      <c r="BZ1080" s="18">
        <v>0.1092556293521583</v>
      </c>
      <c r="CA1080" s="18">
        <v>5.266431026044139E-2</v>
      </c>
      <c r="CB1080" s="18">
        <v>4.3344552340357709E-2</v>
      </c>
      <c r="CC1080" s="18">
        <v>0.1018615197339422</v>
      </c>
    </row>
    <row r="1081" spans="2:81" x14ac:dyDescent="0.35">
      <c r="B1081" s="17" t="s">
        <v>266</v>
      </c>
      <c r="C1081" s="18">
        <v>0.29818450187679713</v>
      </c>
      <c r="D1081" s="18">
        <v>0.37744261176190191</v>
      </c>
      <c r="E1081" s="18">
        <v>0.33488836842790282</v>
      </c>
      <c r="F1081" s="18">
        <v>0.38875407697617431</v>
      </c>
      <c r="G1081" s="18">
        <v>0.30320191847514599</v>
      </c>
      <c r="H1081" s="18">
        <v>0.28209662534454338</v>
      </c>
      <c r="I1081" s="18">
        <v>0.18046885367845589</v>
      </c>
      <c r="K1081" s="18">
        <v>0.27602103219428459</v>
      </c>
      <c r="L1081" s="18">
        <v>0.31756805049709869</v>
      </c>
      <c r="N1081" s="18">
        <v>0.30451850572491351</v>
      </c>
      <c r="O1081" s="18">
        <v>0.27660955969656592</v>
      </c>
      <c r="P1081" s="18">
        <v>0.30545908370996772</v>
      </c>
      <c r="Q1081" s="18">
        <v>0.35963180578327569</v>
      </c>
      <c r="R1081" s="18">
        <v>0.317937312732889</v>
      </c>
      <c r="S1081" s="18">
        <v>0.29221931456716621</v>
      </c>
      <c r="T1081" s="18">
        <v>0.36491045668221672</v>
      </c>
      <c r="U1081" s="18">
        <v>0.27215809496952631</v>
      </c>
      <c r="V1081" s="18">
        <v>0.31297035501377818</v>
      </c>
      <c r="W1081" s="18">
        <v>0.26388596250363411</v>
      </c>
      <c r="X1081" s="18">
        <v>0.32469970405581827</v>
      </c>
      <c r="Y1081" s="18">
        <v>0.2287590811656437</v>
      </c>
      <c r="AA1081" s="18">
        <v>0.26196681471170508</v>
      </c>
      <c r="AB1081" s="18">
        <v>0.26096076624756548</v>
      </c>
      <c r="AC1081" s="18">
        <v>0.38211726287441677</v>
      </c>
      <c r="AD1081" s="18">
        <v>0.30329493915466871</v>
      </c>
      <c r="AF1081" s="18">
        <v>0.34007584579543959</v>
      </c>
      <c r="AG1081" s="18">
        <v>0.3296507847556881</v>
      </c>
      <c r="AH1081" s="18">
        <v>0.29008588367677313</v>
      </c>
      <c r="AI1081" s="18">
        <v>0.278876048296885</v>
      </c>
      <c r="AJ1081" s="18">
        <v>0.34267018440514868</v>
      </c>
      <c r="AK1081" s="18">
        <v>0.34588601755896597</v>
      </c>
      <c r="AL1081" s="18">
        <v>0.34250521502453912</v>
      </c>
      <c r="AM1081" s="18">
        <v>0.24334616537420431</v>
      </c>
      <c r="AN1081" s="18">
        <v>0.27181900934529962</v>
      </c>
      <c r="AO1081" s="18">
        <v>0.3165111952299845</v>
      </c>
      <c r="AP1081" s="18">
        <v>0.22257947550710541</v>
      </c>
      <c r="AQ1081" s="18">
        <v>0.31620221482501598</v>
      </c>
      <c r="AR1081" s="18">
        <v>0.20344466595879179</v>
      </c>
      <c r="AS1081" s="18">
        <v>0.26441615299038829</v>
      </c>
      <c r="AT1081" s="18">
        <v>0.26458262859246651</v>
      </c>
      <c r="AU1081" s="18">
        <v>0.34929788229077852</v>
      </c>
      <c r="AV1081" s="18">
        <v>0.27649593991013288</v>
      </c>
      <c r="AX1081" s="18">
        <v>0.27746987935419343</v>
      </c>
      <c r="AY1081" s="18">
        <v>0.40277685926309559</v>
      </c>
      <c r="BA1081" s="18">
        <v>0.30403645751269631</v>
      </c>
      <c r="BB1081" s="18">
        <v>0.28732715092214028</v>
      </c>
      <c r="BD1081" s="18">
        <v>0.31103933158138841</v>
      </c>
      <c r="BE1081" s="18">
        <v>0.31211411379960607</v>
      </c>
      <c r="BF1081" s="18">
        <v>0.25589806337206039</v>
      </c>
      <c r="BG1081" s="18">
        <v>0.27217321944919942</v>
      </c>
      <c r="BH1081" s="18">
        <v>0.31026577216727508</v>
      </c>
      <c r="BI1081" s="18">
        <v>0.39041620335981181</v>
      </c>
      <c r="BJ1081" s="18">
        <v>0.3160116989431232</v>
      </c>
      <c r="BL1081" s="18">
        <v>0.2374287274507445</v>
      </c>
      <c r="BM1081" s="18">
        <v>0.33566504567771122</v>
      </c>
      <c r="BN1081" s="18">
        <v>0.20926310186365901</v>
      </c>
      <c r="BO1081" s="18">
        <v>0.28170327037458531</v>
      </c>
      <c r="BP1081" s="18">
        <v>0.32223923680206662</v>
      </c>
      <c r="BQ1081" s="18">
        <v>0.3871861618635809</v>
      </c>
      <c r="BR1081" s="18">
        <v>0.35436097348160928</v>
      </c>
      <c r="BS1081" s="18">
        <v>0.29818737737953138</v>
      </c>
      <c r="BU1081" s="18">
        <v>0.25220899136745428</v>
      </c>
      <c r="BV1081" s="18">
        <v>0.35606624572621048</v>
      </c>
      <c r="BW1081" s="18">
        <v>0.22462351189658289</v>
      </c>
      <c r="BX1081" s="18">
        <v>0.26187813996311049</v>
      </c>
      <c r="BY1081" s="18">
        <v>0.30851759340772889</v>
      </c>
      <c r="BZ1081" s="18">
        <v>0.31255932080597421</v>
      </c>
      <c r="CA1081" s="18">
        <v>0.29400083718158859</v>
      </c>
      <c r="CB1081" s="18">
        <v>0.32072358680628121</v>
      </c>
      <c r="CC1081" s="18">
        <v>0.22182039720917471</v>
      </c>
    </row>
    <row r="1082" spans="2:81" x14ac:dyDescent="0.35">
      <c r="B1082" s="17" t="s">
        <v>267</v>
      </c>
      <c r="C1082" s="18">
        <v>0.21824857178758261</v>
      </c>
      <c r="D1082" s="18">
        <v>0.18285747259118601</v>
      </c>
      <c r="E1082" s="18">
        <v>0.19294197604477459</v>
      </c>
      <c r="F1082" s="18">
        <v>0.23222286737993711</v>
      </c>
      <c r="G1082" s="18">
        <v>0.25916142179408252</v>
      </c>
      <c r="H1082" s="18">
        <v>0.26972802656397232</v>
      </c>
      <c r="I1082" s="18">
        <v>0.18083995513823131</v>
      </c>
      <c r="K1082" s="18">
        <v>0.2357792850032111</v>
      </c>
      <c r="L1082" s="18">
        <v>0.201845181142703</v>
      </c>
      <c r="N1082" s="18">
        <v>0.1771943256114272</v>
      </c>
      <c r="O1082" s="18">
        <v>0.32311417979304108</v>
      </c>
      <c r="P1082" s="18">
        <v>0.26686062524124621</v>
      </c>
      <c r="Q1082" s="18">
        <v>0.25411787115544499</v>
      </c>
      <c r="R1082" s="18">
        <v>0.197086891133016</v>
      </c>
      <c r="S1082" s="18">
        <v>0.23708254996743239</v>
      </c>
      <c r="T1082" s="18">
        <v>0.2032447113469584</v>
      </c>
      <c r="U1082" s="18">
        <v>0.24519804447247201</v>
      </c>
      <c r="V1082" s="18">
        <v>0.17895023880897451</v>
      </c>
      <c r="W1082" s="18">
        <v>0.19995483619163079</v>
      </c>
      <c r="X1082" s="18">
        <v>0.21399451051677851</v>
      </c>
      <c r="Y1082" s="18">
        <v>0.26462922339977929</v>
      </c>
      <c r="AA1082" s="18">
        <v>0.176566339268172</v>
      </c>
      <c r="AB1082" s="18">
        <v>0.2111119854386844</v>
      </c>
      <c r="AC1082" s="18">
        <v>0.24651359813828111</v>
      </c>
      <c r="AD1082" s="18">
        <v>0.2434516411274644</v>
      </c>
      <c r="AF1082" s="18">
        <v>0.2185679473449538</v>
      </c>
      <c r="AG1082" s="18">
        <v>0.21149263142802641</v>
      </c>
      <c r="AH1082" s="18">
        <v>0.2374862458843186</v>
      </c>
      <c r="AI1082" s="18">
        <v>0.24092329879419011</v>
      </c>
      <c r="AJ1082" s="18">
        <v>0.26044546180325728</v>
      </c>
      <c r="AK1082" s="18">
        <v>0.2288033478826971</v>
      </c>
      <c r="AL1082" s="18">
        <v>0.2142410500381601</v>
      </c>
      <c r="AM1082" s="18">
        <v>0.20981851372396521</v>
      </c>
      <c r="AN1082" s="18">
        <v>0.23081251814743181</v>
      </c>
      <c r="AO1082" s="18">
        <v>0.21241866855497329</v>
      </c>
      <c r="AP1082" s="18">
        <v>0.21008924137126031</v>
      </c>
      <c r="AQ1082" s="18">
        <v>0.1788851445350258</v>
      </c>
      <c r="AR1082" s="18">
        <v>0.19537302941519119</v>
      </c>
      <c r="AS1082" s="18">
        <v>0.19468607552406891</v>
      </c>
      <c r="AT1082" s="18">
        <v>0.22394223787120049</v>
      </c>
      <c r="AU1082" s="18">
        <v>0.14625228171765109</v>
      </c>
      <c r="AV1082" s="18">
        <v>0.28395713428703889</v>
      </c>
      <c r="AX1082" s="18">
        <v>0.222166839812691</v>
      </c>
      <c r="AY1082" s="18">
        <v>0.1974902552724197</v>
      </c>
      <c r="BA1082" s="18">
        <v>0.21917229882111211</v>
      </c>
      <c r="BB1082" s="18">
        <v>0.21653474666426689</v>
      </c>
      <c r="BD1082" s="18">
        <v>0.24347671672885629</v>
      </c>
      <c r="BE1082" s="18">
        <v>0.20262678821195651</v>
      </c>
      <c r="BF1082" s="18">
        <v>0.27952758649306358</v>
      </c>
      <c r="BG1082" s="18">
        <v>0.21208419437856341</v>
      </c>
      <c r="BH1082" s="18">
        <v>0.1548921406573262</v>
      </c>
      <c r="BI1082" s="18">
        <v>8.8222969515020677E-2</v>
      </c>
      <c r="BJ1082" s="18">
        <v>0.28832246294685743</v>
      </c>
      <c r="BL1082" s="18">
        <v>0.21861426416356239</v>
      </c>
      <c r="BM1082" s="18">
        <v>0.22832292074190641</v>
      </c>
      <c r="BN1082" s="18">
        <v>0.17919587123673969</v>
      </c>
      <c r="BO1082" s="18">
        <v>0.1584074609003176</v>
      </c>
      <c r="BP1082" s="18">
        <v>0.21403468047170329</v>
      </c>
      <c r="BQ1082" s="18">
        <v>0.1876381106136121</v>
      </c>
      <c r="BR1082" s="18">
        <v>0.19520406849587349</v>
      </c>
      <c r="BS1082" s="18">
        <v>0.2429541415444561</v>
      </c>
      <c r="BU1082" s="18">
        <v>0.20781477622857</v>
      </c>
      <c r="BV1082" s="18">
        <v>0.21164697432988849</v>
      </c>
      <c r="BW1082" s="18">
        <v>0.2185795429831095</v>
      </c>
      <c r="BX1082" s="18">
        <v>0.1900830739855458</v>
      </c>
      <c r="BY1082" s="18">
        <v>0.2204452291973554</v>
      </c>
      <c r="BZ1082" s="18">
        <v>0.1703619851822456</v>
      </c>
      <c r="CA1082" s="18">
        <v>0.29501425916533708</v>
      </c>
      <c r="CB1082" s="18">
        <v>0.22221455076360699</v>
      </c>
      <c r="CC1082" s="18">
        <v>0.23832732310150681</v>
      </c>
    </row>
    <row r="1083" spans="2:81" x14ac:dyDescent="0.35">
      <c r="B1083" s="17" t="s">
        <v>268</v>
      </c>
      <c r="C1083" s="18">
        <v>0.19719154267401709</v>
      </c>
      <c r="D1083" s="18">
        <v>0.17789811167566191</v>
      </c>
      <c r="E1083" s="18">
        <v>0.13691462760930351</v>
      </c>
      <c r="F1083" s="18">
        <v>0.13557325767960771</v>
      </c>
      <c r="G1083" s="18">
        <v>0.19027816618067511</v>
      </c>
      <c r="H1083" s="18">
        <v>0.20051644949208089</v>
      </c>
      <c r="I1083" s="18">
        <v>0.29447678126902138</v>
      </c>
      <c r="K1083" s="18">
        <v>0.2066058308139046</v>
      </c>
      <c r="L1083" s="18">
        <v>0.18934478034532529</v>
      </c>
      <c r="N1083" s="18">
        <v>0.25371479494155641</v>
      </c>
      <c r="O1083" s="18">
        <v>9.6867293704909915E-2</v>
      </c>
      <c r="P1083" s="18">
        <v>0.15054738661746139</v>
      </c>
      <c r="Q1083" s="18">
        <v>0.15491973141062071</v>
      </c>
      <c r="R1083" s="18">
        <v>0.1826673175696977</v>
      </c>
      <c r="S1083" s="18">
        <v>0.22552080343874989</v>
      </c>
      <c r="T1083" s="18">
        <v>0.17590650985214851</v>
      </c>
      <c r="U1083" s="18">
        <v>0.20038256005681959</v>
      </c>
      <c r="V1083" s="18">
        <v>0.1729828520677385</v>
      </c>
      <c r="W1083" s="18">
        <v>0.24931194410014509</v>
      </c>
      <c r="X1083" s="18">
        <v>0.1984620158719165</v>
      </c>
      <c r="Y1083" s="18">
        <v>0.18007158464840969</v>
      </c>
      <c r="AA1083" s="18">
        <v>0.22721106368841781</v>
      </c>
      <c r="AB1083" s="18">
        <v>0.22660717403087779</v>
      </c>
      <c r="AC1083" s="18">
        <v>0.15477078612286149</v>
      </c>
      <c r="AD1083" s="18">
        <v>0.17197401320790809</v>
      </c>
      <c r="AF1083" s="18">
        <v>0.22044983953739339</v>
      </c>
      <c r="AG1083" s="18">
        <v>0.1140542083515505</v>
      </c>
      <c r="AH1083" s="18">
        <v>0.17388799325456691</v>
      </c>
      <c r="AI1083" s="18">
        <v>0.19707001249541711</v>
      </c>
      <c r="AJ1083" s="18">
        <v>0.17979671803185529</v>
      </c>
      <c r="AK1083" s="18">
        <v>0.17631222440361069</v>
      </c>
      <c r="AL1083" s="18">
        <v>0.21865171708936429</v>
      </c>
      <c r="AM1083" s="18">
        <v>0.25264707486361898</v>
      </c>
      <c r="AN1083" s="18">
        <v>0.23898016083483251</v>
      </c>
      <c r="AO1083" s="18">
        <v>0.1965880770739189</v>
      </c>
      <c r="AP1083" s="18">
        <v>0.22685091812848329</v>
      </c>
      <c r="AQ1083" s="18">
        <v>0.2087005278473768</v>
      </c>
      <c r="AR1083" s="18">
        <v>0.28244260244251618</v>
      </c>
      <c r="AS1083" s="18">
        <v>0.20710955070987061</v>
      </c>
      <c r="AT1083" s="18">
        <v>0.18063926463113311</v>
      </c>
      <c r="AU1083" s="18">
        <v>0.12919313999904811</v>
      </c>
      <c r="AV1083" s="18">
        <v>0.14941645854972871</v>
      </c>
      <c r="AX1083" s="18">
        <v>0.21083150708490969</v>
      </c>
      <c r="AY1083" s="18">
        <v>0.12589715473673341</v>
      </c>
      <c r="BA1083" s="18">
        <v>0.18028646458685671</v>
      </c>
      <c r="BB1083" s="18">
        <v>0.22855616283316799</v>
      </c>
      <c r="BD1083" s="18">
        <v>0.19728896764635331</v>
      </c>
      <c r="BE1083" s="18">
        <v>0.20651164261610069</v>
      </c>
      <c r="BF1083" s="18">
        <v>0.2010452382751983</v>
      </c>
      <c r="BG1083" s="18">
        <v>0.18915100135170959</v>
      </c>
      <c r="BH1083" s="18">
        <v>0.21298467809753091</v>
      </c>
      <c r="BI1083" s="18">
        <v>0.1208464824577906</v>
      </c>
      <c r="BJ1083" s="18">
        <v>0.17970280117622711</v>
      </c>
      <c r="BL1083" s="18">
        <v>0.24474084620600739</v>
      </c>
      <c r="BM1083" s="18">
        <v>0.16977966259179739</v>
      </c>
      <c r="BN1083" s="18">
        <v>0.25140161386089388</v>
      </c>
      <c r="BO1083" s="18">
        <v>0.2624428645222644</v>
      </c>
      <c r="BP1083" s="18">
        <v>0.18968473496206559</v>
      </c>
      <c r="BQ1083" s="18">
        <v>0.20908339148406849</v>
      </c>
      <c r="BR1083" s="18">
        <v>0.16225088767341511</v>
      </c>
      <c r="BS1083" s="18">
        <v>0.16615529757181891</v>
      </c>
      <c r="BU1083" s="18">
        <v>0.2458332738072399</v>
      </c>
      <c r="BV1083" s="18">
        <v>0.14422447035917499</v>
      </c>
      <c r="BW1083" s="18">
        <v>0.22463399345183621</v>
      </c>
      <c r="BX1083" s="18">
        <v>0.2006054799382308</v>
      </c>
      <c r="BY1083" s="18">
        <v>0.20567445465614059</v>
      </c>
      <c r="BZ1083" s="18">
        <v>0.26210496866525351</v>
      </c>
      <c r="CA1083" s="18">
        <v>0.16784742625907581</v>
      </c>
      <c r="CB1083" s="18">
        <v>0.20634099201069281</v>
      </c>
      <c r="CC1083" s="18">
        <v>0.2103931966498826</v>
      </c>
    </row>
    <row r="1084" spans="2:81" x14ac:dyDescent="0.35">
      <c r="B1084" s="17" t="s">
        <v>269</v>
      </c>
      <c r="C1084" s="18">
        <v>0.1375409178603052</v>
      </c>
      <c r="D1084" s="18">
        <v>9.7242600573008431E-2</v>
      </c>
      <c r="E1084" s="18">
        <v>5.9673394653622938E-2</v>
      </c>
      <c r="F1084" s="18">
        <v>6.8222383776756518E-2</v>
      </c>
      <c r="G1084" s="18">
        <v>0.13709986330364549</v>
      </c>
      <c r="H1084" s="18">
        <v>0.15578361333903859</v>
      </c>
      <c r="I1084" s="18">
        <v>0.24782748784183239</v>
      </c>
      <c r="K1084" s="18">
        <v>0.128599361331592</v>
      </c>
      <c r="L1084" s="18">
        <v>0.14557001571751019</v>
      </c>
      <c r="N1084" s="18">
        <v>0.15997476220549289</v>
      </c>
      <c r="O1084" s="18">
        <v>0.18361624157278281</v>
      </c>
      <c r="P1084" s="18">
        <v>0.1434432908174352</v>
      </c>
      <c r="Q1084" s="18">
        <v>0.1101170207116052</v>
      </c>
      <c r="R1084" s="18">
        <v>0.10971845154114</v>
      </c>
      <c r="S1084" s="18">
        <v>0.12198406910301619</v>
      </c>
      <c r="T1084" s="18">
        <v>0.1080396823402818</v>
      </c>
      <c r="U1084" s="18">
        <v>0.13060656760279299</v>
      </c>
      <c r="V1084" s="18">
        <v>0.1071388038589221</v>
      </c>
      <c r="W1084" s="18">
        <v>0.16240033344582561</v>
      </c>
      <c r="X1084" s="18">
        <v>0.1551625020235004</v>
      </c>
      <c r="Y1084" s="18">
        <v>0.17829314566490559</v>
      </c>
      <c r="AA1084" s="18">
        <v>0.16932576502687471</v>
      </c>
      <c r="AB1084" s="18">
        <v>0.18030308340680001</v>
      </c>
      <c r="AC1084" s="18">
        <v>7.43063911411245E-2</v>
      </c>
      <c r="AD1084" s="18">
        <v>0.11399066542158789</v>
      </c>
      <c r="AF1084" s="18">
        <v>7.2309353119637723E-2</v>
      </c>
      <c r="AG1084" s="18">
        <v>0.10995875749110209</v>
      </c>
      <c r="AH1084" s="18">
        <v>0.15691186015936229</v>
      </c>
      <c r="AI1084" s="18">
        <v>0.1284319633840626</v>
      </c>
      <c r="AJ1084" s="18">
        <v>9.5453644949452118E-2</v>
      </c>
      <c r="AK1084" s="18">
        <v>0.118413175448666</v>
      </c>
      <c r="AL1084" s="18">
        <v>0.1167128493178233</v>
      </c>
      <c r="AM1084" s="18">
        <v>0.1734932022927996</v>
      </c>
      <c r="AN1084" s="18">
        <v>0.1587556443424985</v>
      </c>
      <c r="AO1084" s="18">
        <v>0.14636615108470141</v>
      </c>
      <c r="AP1084" s="18">
        <v>0.2096346507957346</v>
      </c>
      <c r="AQ1084" s="18">
        <v>0.19543214561812339</v>
      </c>
      <c r="AR1084" s="18">
        <v>0.13219586728179181</v>
      </c>
      <c r="AS1084" s="18">
        <v>0.1336093785286557</v>
      </c>
      <c r="AT1084" s="18">
        <v>0.1106817755112216</v>
      </c>
      <c r="AU1084" s="18">
        <v>7.8291625538529058E-2</v>
      </c>
      <c r="AV1084" s="18">
        <v>0.1278103898724656</v>
      </c>
      <c r="AX1084" s="18">
        <v>0.15693079337189381</v>
      </c>
      <c r="AY1084" s="18">
        <v>4.1777807484113083E-2</v>
      </c>
      <c r="BA1084" s="18">
        <v>0.12995458755128919</v>
      </c>
      <c r="BB1084" s="18">
        <v>0.151616118656027</v>
      </c>
      <c r="BD1084" s="18">
        <v>0.13138233827509099</v>
      </c>
      <c r="BE1084" s="18">
        <v>0.15167362807579829</v>
      </c>
      <c r="BF1084" s="18">
        <v>0.153205952818118</v>
      </c>
      <c r="BG1084" s="18">
        <v>0.15847420558810321</v>
      </c>
      <c r="BH1084" s="18">
        <v>0.10099345796310211</v>
      </c>
      <c r="BI1084" s="18">
        <v>0.11770177147277811</v>
      </c>
      <c r="BJ1084" s="18">
        <v>5.0315318206191458E-2</v>
      </c>
      <c r="BL1084" s="18">
        <v>0.14854500217527089</v>
      </c>
      <c r="BM1084" s="18">
        <v>9.600225457741883E-2</v>
      </c>
      <c r="BN1084" s="18">
        <v>0.2259333367988714</v>
      </c>
      <c r="BO1084" s="18">
        <v>0.15212121846285709</v>
      </c>
      <c r="BP1084" s="18">
        <v>0.14002322814795889</v>
      </c>
      <c r="BQ1084" s="18">
        <v>0.1478301453470835</v>
      </c>
      <c r="BR1084" s="18">
        <v>5.5634205622456689E-2</v>
      </c>
      <c r="BS1084" s="18">
        <v>0.16669967754312159</v>
      </c>
      <c r="BU1084" s="18">
        <v>0.15621737106293951</v>
      </c>
      <c r="BV1084" s="18">
        <v>9.3583741585070768E-2</v>
      </c>
      <c r="BW1084" s="18">
        <v>0.21603423552448731</v>
      </c>
      <c r="BX1084" s="18">
        <v>0.1863361580344359</v>
      </c>
      <c r="BY1084" s="18">
        <v>0.13104468833503649</v>
      </c>
      <c r="BZ1084" s="18">
        <v>0.1130806641383483</v>
      </c>
      <c r="CA1084" s="18">
        <v>0.1035359236800833</v>
      </c>
      <c r="CB1084" s="18">
        <v>0.13229034242641211</v>
      </c>
      <c r="CC1084" s="18">
        <v>0.2122079314867342</v>
      </c>
    </row>
    <row r="1085" spans="2:81" x14ac:dyDescent="0.35">
      <c r="B1085" s="17" t="s">
        <v>151</v>
      </c>
      <c r="C1085" s="18">
        <v>2.9724579269747239E-2</v>
      </c>
      <c r="D1085" s="18">
        <v>3.9456713875096833E-2</v>
      </c>
      <c r="E1085" s="18">
        <v>1.27190034113013E-2</v>
      </c>
      <c r="F1085" s="18">
        <v>2.7652068308828791E-2</v>
      </c>
      <c r="G1085" s="18">
        <v>2.074442983772486E-2</v>
      </c>
      <c r="H1085" s="18">
        <v>2.2649168100470209E-2</v>
      </c>
      <c r="I1085" s="18">
        <v>4.9545667590203332E-2</v>
      </c>
      <c r="K1085" s="18">
        <v>2.7005390735988229E-2</v>
      </c>
      <c r="L1085" s="18">
        <v>3.2419317519143953E-2</v>
      </c>
      <c r="N1085" s="18">
        <v>1.282023173512852E-2</v>
      </c>
      <c r="O1085" s="18">
        <v>3.047035037874106E-2</v>
      </c>
      <c r="P1085" s="18">
        <v>6.0600493835272273E-2</v>
      </c>
      <c r="Q1085" s="18">
        <v>3.8540914156183929E-2</v>
      </c>
      <c r="R1085" s="18">
        <v>3.0196749955064162E-2</v>
      </c>
      <c r="S1085" s="18">
        <v>0</v>
      </c>
      <c r="T1085" s="18">
        <v>3.4876346775344423E-2</v>
      </c>
      <c r="U1085" s="18">
        <v>2.5866434174852609E-2</v>
      </c>
      <c r="V1085" s="18">
        <v>1.3831445670659489E-2</v>
      </c>
      <c r="W1085" s="18">
        <v>4.4982546643695637E-2</v>
      </c>
      <c r="X1085" s="18">
        <v>4.6755854875393021E-2</v>
      </c>
      <c r="Y1085" s="18">
        <v>3.3735176130286752E-2</v>
      </c>
      <c r="AA1085" s="18">
        <v>1.5922797901078031E-2</v>
      </c>
      <c r="AB1085" s="18">
        <v>2.6037164976509389E-2</v>
      </c>
      <c r="AC1085" s="18">
        <v>2.3379075904929651E-2</v>
      </c>
      <c r="AD1085" s="18">
        <v>5.423001228448255E-2</v>
      </c>
      <c r="AF1085" s="18">
        <v>7.8170075629741431E-2</v>
      </c>
      <c r="AG1085" s="18">
        <v>2.9759698142916961E-2</v>
      </c>
      <c r="AH1085" s="18">
        <v>5.3700545983862633E-2</v>
      </c>
      <c r="AI1085" s="18">
        <v>8.0190454498275734E-3</v>
      </c>
      <c r="AJ1085" s="18">
        <v>2.8514043209943721E-2</v>
      </c>
      <c r="AK1085" s="18">
        <v>4.8202404924893888E-2</v>
      </c>
      <c r="AL1085" s="18">
        <v>4.2206156112006288E-2</v>
      </c>
      <c r="AM1085" s="18">
        <v>2.354602736189796E-2</v>
      </c>
      <c r="AN1085" s="18">
        <v>1.836832319960742E-2</v>
      </c>
      <c r="AO1085" s="18">
        <v>6.7946172370863082E-3</v>
      </c>
      <c r="AP1085" s="18">
        <v>2.1985427699224271E-2</v>
      </c>
      <c r="AQ1085" s="18">
        <v>9.346080484644817E-3</v>
      </c>
      <c r="AR1085" s="18">
        <v>1.074263502698627E-2</v>
      </c>
      <c r="AS1085" s="18">
        <v>2.5020547017623081E-2</v>
      </c>
      <c r="AT1085" s="18">
        <v>2.2247758169294161E-2</v>
      </c>
      <c r="AU1085" s="18">
        <v>2.55894247598615E-2</v>
      </c>
      <c r="AV1085" s="18">
        <v>9.1755959759234812E-2</v>
      </c>
      <c r="AX1085" s="18">
        <v>3.2396813876054517E-2</v>
      </c>
      <c r="AY1085" s="18">
        <v>1.7339751909410631E-2</v>
      </c>
      <c r="BA1085" s="18">
        <v>2.69214090037929E-2</v>
      </c>
      <c r="BB1085" s="18">
        <v>3.4925405328034453E-2</v>
      </c>
      <c r="BD1085" s="18">
        <v>2.9644447601119291E-2</v>
      </c>
      <c r="BE1085" s="18">
        <v>3.7538925764478558E-2</v>
      </c>
      <c r="BF1085" s="18">
        <v>3.5751542475416807E-2</v>
      </c>
      <c r="BG1085" s="18">
        <v>8.8639110198420416E-3</v>
      </c>
      <c r="BH1085" s="18">
        <v>2.5362060317267669E-2</v>
      </c>
      <c r="BI1085" s="18">
        <v>2.3452446766638681E-2</v>
      </c>
      <c r="BJ1085" s="18">
        <v>0.1195515040375365</v>
      </c>
      <c r="BL1085" s="18">
        <v>3.562834597412997E-2</v>
      </c>
      <c r="BM1085" s="18">
        <v>1.7116578207591462E-2</v>
      </c>
      <c r="BN1085" s="18">
        <v>1.6078875509378431E-2</v>
      </c>
      <c r="BO1085" s="18">
        <v>2.2722900920033109E-2</v>
      </c>
      <c r="BP1085" s="18">
        <v>1.9433699605496488E-2</v>
      </c>
      <c r="BQ1085" s="18">
        <v>0</v>
      </c>
      <c r="BR1085" s="18">
        <v>7.8740004832122956E-2</v>
      </c>
      <c r="BS1085" s="18">
        <v>5.759258704607733E-2</v>
      </c>
      <c r="BU1085" s="18">
        <v>1.501640639402349E-2</v>
      </c>
      <c r="BV1085" s="18">
        <v>2.0417429263956802E-2</v>
      </c>
      <c r="BW1085" s="18">
        <v>2.4014695755534589E-2</v>
      </c>
      <c r="BX1085" s="18">
        <v>4.0067739365114451E-2</v>
      </c>
      <c r="BY1085" s="18">
        <v>1.8098366473125599E-2</v>
      </c>
      <c r="BZ1085" s="18">
        <v>3.2637431856020048E-2</v>
      </c>
      <c r="CA1085" s="18">
        <v>8.6937243453473742E-2</v>
      </c>
      <c r="CB1085" s="18">
        <v>7.5085975652649156E-2</v>
      </c>
      <c r="CC1085" s="18">
        <v>1.5389631818759471E-2</v>
      </c>
    </row>
    <row r="1087" spans="2:81" ht="87" x14ac:dyDescent="0.35">
      <c r="B1087" s="14" t="s">
        <v>271</v>
      </c>
    </row>
    <row r="1088" spans="2:81" x14ac:dyDescent="0.35">
      <c r="B1088" s="15" t="s">
        <v>17</v>
      </c>
    </row>
    <row r="1089" spans="2:81" x14ac:dyDescent="0.35">
      <c r="B1089" s="11" t="s">
        <v>95</v>
      </c>
      <c r="C1089" s="16">
        <v>1906</v>
      </c>
      <c r="D1089" s="16">
        <v>245</v>
      </c>
      <c r="E1089" s="16">
        <v>322</v>
      </c>
      <c r="F1089" s="16">
        <v>330</v>
      </c>
      <c r="G1089" s="16">
        <v>336</v>
      </c>
      <c r="H1089" s="16">
        <v>276</v>
      </c>
      <c r="I1089" s="16">
        <v>397</v>
      </c>
      <c r="K1089" s="16">
        <v>942</v>
      </c>
      <c r="L1089" s="16">
        <v>959</v>
      </c>
      <c r="N1089" s="16">
        <v>158</v>
      </c>
      <c r="O1089" s="16">
        <v>63</v>
      </c>
      <c r="P1089" s="16">
        <v>96</v>
      </c>
      <c r="Q1089" s="16">
        <v>78</v>
      </c>
      <c r="R1089" s="16">
        <v>211</v>
      </c>
      <c r="S1089" s="16">
        <v>156</v>
      </c>
      <c r="T1089" s="16">
        <v>138</v>
      </c>
      <c r="U1089" s="16">
        <v>178</v>
      </c>
      <c r="V1089" s="16">
        <v>270</v>
      </c>
      <c r="W1089" s="16">
        <v>232</v>
      </c>
      <c r="X1089" s="16">
        <v>160</v>
      </c>
      <c r="Y1089" s="16">
        <v>166</v>
      </c>
      <c r="AA1089" s="16">
        <v>527</v>
      </c>
      <c r="AB1089" s="16">
        <v>481</v>
      </c>
      <c r="AC1089" s="16">
        <v>429</v>
      </c>
      <c r="AD1089" s="16">
        <v>463</v>
      </c>
      <c r="AF1089" s="16">
        <v>27</v>
      </c>
      <c r="AG1089" s="16">
        <v>98</v>
      </c>
      <c r="AH1089" s="16">
        <v>113</v>
      </c>
      <c r="AI1089" s="16">
        <v>112</v>
      </c>
      <c r="AJ1089" s="16">
        <v>174</v>
      </c>
      <c r="AK1089" s="16">
        <v>207</v>
      </c>
      <c r="AL1089" s="16">
        <v>170</v>
      </c>
      <c r="AM1089" s="16">
        <v>133</v>
      </c>
      <c r="AN1089" s="16">
        <v>100</v>
      </c>
      <c r="AO1089" s="16">
        <v>131</v>
      </c>
      <c r="AP1089" s="16">
        <v>193</v>
      </c>
      <c r="AQ1089" s="16">
        <v>93</v>
      </c>
      <c r="AR1089" s="16">
        <v>79</v>
      </c>
      <c r="AS1089" s="16">
        <v>47</v>
      </c>
      <c r="AT1089" s="16">
        <v>48</v>
      </c>
      <c r="AU1089" s="16">
        <v>122</v>
      </c>
      <c r="AV1089" s="16">
        <v>59</v>
      </c>
      <c r="AX1089" s="16">
        <v>1557</v>
      </c>
      <c r="AY1089" s="16">
        <v>338</v>
      </c>
      <c r="BA1089" s="16">
        <v>1221</v>
      </c>
      <c r="BB1089" s="16">
        <v>685</v>
      </c>
      <c r="BD1089" s="16">
        <v>474</v>
      </c>
      <c r="BE1089" s="16">
        <v>416</v>
      </c>
      <c r="BF1089" s="16">
        <v>224</v>
      </c>
      <c r="BG1089" s="16">
        <v>439</v>
      </c>
      <c r="BH1089" s="16">
        <v>242</v>
      </c>
      <c r="BI1089" s="16">
        <v>51</v>
      </c>
      <c r="BJ1089" s="16">
        <v>60</v>
      </c>
      <c r="BL1089" s="16">
        <v>334</v>
      </c>
      <c r="BM1089" s="16">
        <v>619</v>
      </c>
      <c r="BN1089" s="16">
        <v>136</v>
      </c>
      <c r="BO1089" s="16">
        <v>105</v>
      </c>
      <c r="BP1089" s="16">
        <v>257</v>
      </c>
      <c r="BQ1089" s="16">
        <v>42</v>
      </c>
      <c r="BR1089" s="16">
        <v>49</v>
      </c>
      <c r="BS1089" s="16">
        <v>364</v>
      </c>
      <c r="BU1089" s="16">
        <v>279</v>
      </c>
      <c r="BV1089" s="16">
        <v>479</v>
      </c>
      <c r="BW1089" s="16">
        <v>122</v>
      </c>
      <c r="BX1089" s="16">
        <v>151</v>
      </c>
      <c r="BY1089" s="16">
        <v>421</v>
      </c>
      <c r="BZ1089" s="16">
        <v>64</v>
      </c>
      <c r="CA1089" s="16">
        <v>123</v>
      </c>
      <c r="CB1089" s="16">
        <v>156</v>
      </c>
      <c r="CC1089" s="16">
        <v>111</v>
      </c>
    </row>
    <row r="1090" spans="2:81" x14ac:dyDescent="0.35">
      <c r="B1090" s="12" t="s">
        <v>96</v>
      </c>
      <c r="C1090" s="16">
        <v>1910</v>
      </c>
      <c r="D1090" s="16">
        <v>202</v>
      </c>
      <c r="E1090" s="16">
        <v>325</v>
      </c>
      <c r="F1090" s="16">
        <v>324</v>
      </c>
      <c r="G1090" s="16">
        <v>294</v>
      </c>
      <c r="H1090" s="16">
        <v>309</v>
      </c>
      <c r="I1090" s="16">
        <v>457</v>
      </c>
      <c r="K1090" s="16">
        <v>921</v>
      </c>
      <c r="L1090" s="16">
        <v>983</v>
      </c>
      <c r="N1090" s="16">
        <v>157</v>
      </c>
      <c r="O1090" s="16">
        <v>52</v>
      </c>
      <c r="P1090" s="16">
        <v>89</v>
      </c>
      <c r="Q1090" s="16">
        <v>77</v>
      </c>
      <c r="R1090" s="16">
        <v>212</v>
      </c>
      <c r="S1090" s="16">
        <v>155</v>
      </c>
      <c r="T1090" s="16">
        <v>140</v>
      </c>
      <c r="U1090" s="16">
        <v>167</v>
      </c>
      <c r="V1090" s="16">
        <v>248</v>
      </c>
      <c r="W1090" s="16">
        <v>264</v>
      </c>
      <c r="X1090" s="16">
        <v>165</v>
      </c>
      <c r="Y1090" s="16">
        <v>180</v>
      </c>
      <c r="AA1090" s="16">
        <v>514</v>
      </c>
      <c r="AB1090" s="16">
        <v>496</v>
      </c>
      <c r="AC1090" s="16">
        <v>419</v>
      </c>
      <c r="AD1090" s="16">
        <v>477</v>
      </c>
      <c r="AF1090" s="16">
        <v>25</v>
      </c>
      <c r="AG1090" s="16">
        <v>96</v>
      </c>
      <c r="AH1090" s="16">
        <v>115</v>
      </c>
      <c r="AI1090" s="16">
        <v>117</v>
      </c>
      <c r="AJ1090" s="16">
        <v>175</v>
      </c>
      <c r="AK1090" s="16">
        <v>213</v>
      </c>
      <c r="AL1090" s="16">
        <v>169</v>
      </c>
      <c r="AM1090" s="16">
        <v>134</v>
      </c>
      <c r="AN1090" s="16">
        <v>99</v>
      </c>
      <c r="AO1090" s="16">
        <v>131</v>
      </c>
      <c r="AP1090" s="16">
        <v>193</v>
      </c>
      <c r="AQ1090" s="16">
        <v>94</v>
      </c>
      <c r="AR1090" s="16">
        <v>79</v>
      </c>
      <c r="AS1090" s="16">
        <v>46</v>
      </c>
      <c r="AT1090" s="16">
        <v>46</v>
      </c>
      <c r="AU1090" s="16">
        <v>118</v>
      </c>
      <c r="AV1090" s="16">
        <v>59</v>
      </c>
      <c r="AX1090" s="16">
        <v>1583</v>
      </c>
      <c r="AY1090" s="16">
        <v>316</v>
      </c>
      <c r="BA1090" s="16">
        <v>1241</v>
      </c>
      <c r="BB1090" s="16">
        <v>669</v>
      </c>
      <c r="BD1090" s="16">
        <v>490</v>
      </c>
      <c r="BE1090" s="16">
        <v>410</v>
      </c>
      <c r="BF1090" s="16">
        <v>226</v>
      </c>
      <c r="BG1090" s="16">
        <v>430</v>
      </c>
      <c r="BH1090" s="16">
        <v>237</v>
      </c>
      <c r="BI1090" s="16">
        <v>51</v>
      </c>
      <c r="BJ1090" s="16">
        <v>65</v>
      </c>
      <c r="BL1090" s="16">
        <v>349</v>
      </c>
      <c r="BM1090" s="16">
        <v>614</v>
      </c>
      <c r="BN1090" s="16">
        <v>143</v>
      </c>
      <c r="BO1090" s="16">
        <v>101</v>
      </c>
      <c r="BP1090" s="16">
        <v>257</v>
      </c>
      <c r="BQ1090" s="16">
        <v>42</v>
      </c>
      <c r="BR1090" s="16">
        <v>47</v>
      </c>
      <c r="BS1090" s="16">
        <v>356</v>
      </c>
      <c r="BU1090" s="16">
        <v>288</v>
      </c>
      <c r="BV1090" s="16">
        <v>472</v>
      </c>
      <c r="BW1090" s="16">
        <v>126</v>
      </c>
      <c r="BX1090" s="16">
        <v>142</v>
      </c>
      <c r="BY1090" s="16">
        <v>432</v>
      </c>
      <c r="BZ1090" s="16">
        <v>64</v>
      </c>
      <c r="CA1090" s="16">
        <v>123</v>
      </c>
      <c r="CB1090" s="16">
        <v>159</v>
      </c>
      <c r="CC1090" s="16">
        <v>106</v>
      </c>
    </row>
    <row r="1091" spans="2:81" x14ac:dyDescent="0.35">
      <c r="B1091" s="17" t="s">
        <v>265</v>
      </c>
      <c r="C1091" s="18">
        <v>0.10473750769700679</v>
      </c>
      <c r="D1091" s="18">
        <v>0.13875014901704619</v>
      </c>
      <c r="E1091" s="18">
        <v>0.1998834073551381</v>
      </c>
      <c r="F1091" s="18">
        <v>0.14178703561938519</v>
      </c>
      <c r="G1091" s="18">
        <v>9.9967677184819012E-2</v>
      </c>
      <c r="H1091" s="18">
        <v>6.3129146597909067E-2</v>
      </c>
      <c r="I1091" s="18">
        <v>2.698351662535254E-2</v>
      </c>
      <c r="K1091" s="18">
        <v>0.1078402513685504</v>
      </c>
      <c r="L1091" s="18">
        <v>0.1023477873034055</v>
      </c>
      <c r="N1091" s="18">
        <v>7.790399644405939E-2</v>
      </c>
      <c r="O1091" s="18">
        <v>6.4359304438711754E-2</v>
      </c>
      <c r="P1091" s="18">
        <v>8.3227353750798511E-2</v>
      </c>
      <c r="Q1091" s="18">
        <v>0.1227751206005242</v>
      </c>
      <c r="R1091" s="18">
        <v>0.1482850752698246</v>
      </c>
      <c r="S1091" s="18">
        <v>8.5114323504987238E-2</v>
      </c>
      <c r="T1091" s="18">
        <v>0.14768955362469879</v>
      </c>
      <c r="U1091" s="18">
        <v>9.4856481586254676E-2</v>
      </c>
      <c r="V1091" s="18">
        <v>0.1445958376780723</v>
      </c>
      <c r="W1091" s="18">
        <v>7.638386920729312E-2</v>
      </c>
      <c r="X1091" s="18">
        <v>8.6194908176369225E-2</v>
      </c>
      <c r="Y1091" s="18">
        <v>8.776220647347957E-2</v>
      </c>
      <c r="AA1091" s="18">
        <v>0.10003435506010409</v>
      </c>
      <c r="AB1091" s="18">
        <v>8.1979732808953765E-2</v>
      </c>
      <c r="AC1091" s="18">
        <v>0.1228270333732099</v>
      </c>
      <c r="AD1091" s="18">
        <v>0.1183720579441771</v>
      </c>
      <c r="AF1091" s="18">
        <v>0.17363595462238249</v>
      </c>
      <c r="AG1091" s="18">
        <v>0.18977726191574451</v>
      </c>
      <c r="AH1091" s="18">
        <v>0.12527057156976221</v>
      </c>
      <c r="AI1091" s="18">
        <v>8.0744366513497076E-2</v>
      </c>
      <c r="AJ1091" s="18">
        <v>9.2416833511090368E-2</v>
      </c>
      <c r="AK1091" s="18">
        <v>7.6540018103131588E-2</v>
      </c>
      <c r="AL1091" s="18">
        <v>9.0410414326745986E-2</v>
      </c>
      <c r="AM1091" s="18">
        <v>7.9099880974632969E-2</v>
      </c>
      <c r="AN1091" s="18">
        <v>7.6874891999870729E-2</v>
      </c>
      <c r="AO1091" s="18">
        <v>0.1106571893565062</v>
      </c>
      <c r="AP1091" s="18">
        <v>7.5814236460636453E-2</v>
      </c>
      <c r="AQ1091" s="18">
        <v>0.118930115017178</v>
      </c>
      <c r="AR1091" s="18">
        <v>7.4823430353007814E-2</v>
      </c>
      <c r="AS1091" s="18">
        <v>0.10963239292797081</v>
      </c>
      <c r="AT1091" s="18">
        <v>0.19814733217635849</v>
      </c>
      <c r="AU1091" s="18">
        <v>0.19581219517946011</v>
      </c>
      <c r="AV1091" s="18">
        <v>7.0148159093221391E-2</v>
      </c>
      <c r="AX1091" s="18">
        <v>9.0273997968267225E-2</v>
      </c>
      <c r="AY1091" s="18">
        <v>0.17446588449274869</v>
      </c>
      <c r="BA1091" s="18">
        <v>0.10178024915446431</v>
      </c>
      <c r="BB1091" s="18">
        <v>0.1102242194661583</v>
      </c>
      <c r="BD1091" s="18">
        <v>8.2441581758284185E-2</v>
      </c>
      <c r="BE1091" s="18">
        <v>9.8180622346447533E-2</v>
      </c>
      <c r="BF1091" s="18">
        <v>0.1071126446515613</v>
      </c>
      <c r="BG1091" s="18">
        <v>0.1065867173357012</v>
      </c>
      <c r="BH1091" s="18">
        <v>0.1295946504557822</v>
      </c>
      <c r="BI1091" s="18">
        <v>0.2662720351260453</v>
      </c>
      <c r="BJ1091" s="18">
        <v>7.5847166817391398E-2</v>
      </c>
      <c r="BL1091" s="18">
        <v>9.7176406671050958E-2</v>
      </c>
      <c r="BM1091" s="18">
        <v>0.1325579314494976</v>
      </c>
      <c r="BN1091" s="18">
        <v>9.8795568551007545E-2</v>
      </c>
      <c r="BO1091" s="18">
        <v>0.1059846542992354</v>
      </c>
      <c r="BP1091" s="18">
        <v>0.1113124617360496</v>
      </c>
      <c r="BQ1091" s="18">
        <v>8.931654223642943E-2</v>
      </c>
      <c r="BR1091" s="18">
        <v>8.2658541233971192E-2</v>
      </c>
      <c r="BS1091" s="18">
        <v>6.6149197576960028E-2</v>
      </c>
      <c r="BU1091" s="18">
        <v>0.1061637906339635</v>
      </c>
      <c r="BV1091" s="18">
        <v>0.12998965573785601</v>
      </c>
      <c r="BW1091" s="18">
        <v>7.3906323683208139E-2</v>
      </c>
      <c r="BX1091" s="18">
        <v>0.11410645718457491</v>
      </c>
      <c r="BY1091" s="18">
        <v>0.1175177947153809</v>
      </c>
      <c r="BZ1091" s="18">
        <v>9.112206552417132E-2</v>
      </c>
      <c r="CA1091" s="18">
        <v>7.8153460406894415E-2</v>
      </c>
      <c r="CB1091" s="18">
        <v>6.6885461687929693E-2</v>
      </c>
      <c r="CC1091" s="18">
        <v>5.6052590079360441E-2</v>
      </c>
    </row>
    <row r="1092" spans="2:81" x14ac:dyDescent="0.35">
      <c r="B1092" s="17" t="s">
        <v>266</v>
      </c>
      <c r="C1092" s="18">
        <v>0.324412836952087</v>
      </c>
      <c r="D1092" s="18">
        <v>0.37944833784114118</v>
      </c>
      <c r="E1092" s="18">
        <v>0.40111720370836412</v>
      </c>
      <c r="F1092" s="18">
        <v>0.35927859306289539</v>
      </c>
      <c r="G1092" s="18">
        <v>0.28826370529780859</v>
      </c>
      <c r="H1092" s="18">
        <v>0.32845299713342152</v>
      </c>
      <c r="I1092" s="18">
        <v>0.2413459774198467</v>
      </c>
      <c r="K1092" s="18">
        <v>0.31957225742131118</v>
      </c>
      <c r="L1092" s="18">
        <v>0.32857731367571791</v>
      </c>
      <c r="N1092" s="18">
        <v>0.28285912348211789</v>
      </c>
      <c r="O1092" s="18">
        <v>0.30721604572054478</v>
      </c>
      <c r="P1092" s="18">
        <v>0.35774685975623682</v>
      </c>
      <c r="Q1092" s="18">
        <v>0.37285686540335239</v>
      </c>
      <c r="R1092" s="18">
        <v>0.30717956528789447</v>
      </c>
      <c r="S1092" s="18">
        <v>0.37871401997818438</v>
      </c>
      <c r="T1092" s="18">
        <v>0.34826813767992498</v>
      </c>
      <c r="U1092" s="18">
        <v>0.31940388124304708</v>
      </c>
      <c r="V1092" s="18">
        <v>0.33728304649067992</v>
      </c>
      <c r="W1092" s="18">
        <v>0.32149955231315408</v>
      </c>
      <c r="X1092" s="18">
        <v>0.30922590578554332</v>
      </c>
      <c r="Y1092" s="18">
        <v>0.28851304889897422</v>
      </c>
      <c r="AA1092" s="18">
        <v>0.34345445073937081</v>
      </c>
      <c r="AB1092" s="18">
        <v>0.31599120629079852</v>
      </c>
      <c r="AC1092" s="18">
        <v>0.34169363549904092</v>
      </c>
      <c r="AD1092" s="18">
        <v>0.29773774960930988</v>
      </c>
      <c r="AF1092" s="18">
        <v>0.10675309332897071</v>
      </c>
      <c r="AG1092" s="18">
        <v>0.25945056174505943</v>
      </c>
      <c r="AH1092" s="18">
        <v>0.30712561629797103</v>
      </c>
      <c r="AI1092" s="18">
        <v>0.33080982871748588</v>
      </c>
      <c r="AJ1092" s="18">
        <v>0.32236338887624938</v>
      </c>
      <c r="AK1092" s="18">
        <v>0.32708221063105541</v>
      </c>
      <c r="AL1092" s="18">
        <v>0.30592156652712488</v>
      </c>
      <c r="AM1092" s="18">
        <v>0.35853829458432768</v>
      </c>
      <c r="AN1092" s="18">
        <v>0.29891530138741779</v>
      </c>
      <c r="AO1092" s="18">
        <v>0.38926697124762749</v>
      </c>
      <c r="AP1092" s="18">
        <v>0.31236462709379142</v>
      </c>
      <c r="AQ1092" s="18">
        <v>0.35201574937379992</v>
      </c>
      <c r="AR1092" s="18">
        <v>0.3250625317457605</v>
      </c>
      <c r="AS1092" s="18">
        <v>0.27543800571494981</v>
      </c>
      <c r="AT1092" s="18">
        <v>0.2262204994277264</v>
      </c>
      <c r="AU1092" s="18">
        <v>0.43546104963152082</v>
      </c>
      <c r="AV1092" s="18">
        <v>0.30097818901440498</v>
      </c>
      <c r="AX1092" s="18">
        <v>0.32114433671712828</v>
      </c>
      <c r="AY1092" s="18">
        <v>0.34328604650043792</v>
      </c>
      <c r="BA1092" s="18">
        <v>0.33352857351383952</v>
      </c>
      <c r="BB1092" s="18">
        <v>0.30750007184942812</v>
      </c>
      <c r="BD1092" s="18">
        <v>0.3216824133826896</v>
      </c>
      <c r="BE1092" s="18">
        <v>0.33100218539867848</v>
      </c>
      <c r="BF1092" s="18">
        <v>0.30434540557440293</v>
      </c>
      <c r="BG1092" s="18">
        <v>0.33777961341214391</v>
      </c>
      <c r="BH1092" s="18">
        <v>0.33300361558662828</v>
      </c>
      <c r="BI1092" s="18">
        <v>0.41546799122995048</v>
      </c>
      <c r="BJ1092" s="18">
        <v>0.1808998846209833</v>
      </c>
      <c r="BL1092" s="18">
        <v>0.32498168615618839</v>
      </c>
      <c r="BM1092" s="18">
        <v>0.36921822274509047</v>
      </c>
      <c r="BN1092" s="18">
        <v>0.2419875662547992</v>
      </c>
      <c r="BO1092" s="18">
        <v>0.38118560871534668</v>
      </c>
      <c r="BP1092" s="18">
        <v>0.29489206175041</v>
      </c>
      <c r="BQ1092" s="18">
        <v>0.45237596103307282</v>
      </c>
      <c r="BR1092" s="18">
        <v>0.34231299207318339</v>
      </c>
      <c r="BS1092" s="18">
        <v>0.2673816867653202</v>
      </c>
      <c r="BU1092" s="18">
        <v>0.32902331484882558</v>
      </c>
      <c r="BV1092" s="18">
        <v>0.37109765815967682</v>
      </c>
      <c r="BW1092" s="18">
        <v>0.29400043500324008</v>
      </c>
      <c r="BX1092" s="18">
        <v>0.37323836664689158</v>
      </c>
      <c r="BY1092" s="18">
        <v>0.31865034104441903</v>
      </c>
      <c r="BZ1092" s="18">
        <v>0.39999675037478188</v>
      </c>
      <c r="CA1092" s="18">
        <v>0.2183465952046057</v>
      </c>
      <c r="CB1092" s="18">
        <v>0.28171401781046229</v>
      </c>
      <c r="CC1092" s="18">
        <v>0.2394717247313663</v>
      </c>
    </row>
    <row r="1093" spans="2:81" x14ac:dyDescent="0.35">
      <c r="B1093" s="17" t="s">
        <v>267</v>
      </c>
      <c r="C1093" s="18">
        <v>0.31519630891107919</v>
      </c>
      <c r="D1093" s="18">
        <v>0.2253759355690482</v>
      </c>
      <c r="E1093" s="18">
        <v>0.2375096170561698</v>
      </c>
      <c r="F1093" s="18">
        <v>0.31683887620558959</v>
      </c>
      <c r="G1093" s="18">
        <v>0.36156046826358762</v>
      </c>
      <c r="H1093" s="18">
        <v>0.3530457427659518</v>
      </c>
      <c r="I1093" s="18">
        <v>0.35354786744815508</v>
      </c>
      <c r="K1093" s="18">
        <v>0.3134474068397331</v>
      </c>
      <c r="L1093" s="18">
        <v>0.31542536498249818</v>
      </c>
      <c r="N1093" s="18">
        <v>0.34985272159107572</v>
      </c>
      <c r="O1093" s="18">
        <v>0.35914665195057083</v>
      </c>
      <c r="P1093" s="18">
        <v>0.34906439975036802</v>
      </c>
      <c r="Q1093" s="18">
        <v>0.220715238912049</v>
      </c>
      <c r="R1093" s="18">
        <v>0.29214936888869852</v>
      </c>
      <c r="S1093" s="18">
        <v>0.27781690999442399</v>
      </c>
      <c r="T1093" s="18">
        <v>0.31780650809821009</v>
      </c>
      <c r="U1093" s="18">
        <v>0.30309238971589358</v>
      </c>
      <c r="V1093" s="18">
        <v>0.30537131227185099</v>
      </c>
      <c r="W1093" s="18">
        <v>0.31461894402632778</v>
      </c>
      <c r="X1093" s="18">
        <v>0.36062283745461599</v>
      </c>
      <c r="Y1093" s="18">
        <v>0.33721591504627801</v>
      </c>
      <c r="AA1093" s="18">
        <v>0.32298449718168182</v>
      </c>
      <c r="AB1093" s="18">
        <v>0.31496349286045122</v>
      </c>
      <c r="AC1093" s="18">
        <v>0.32107605613255857</v>
      </c>
      <c r="AD1093" s="18">
        <v>0.30030959502069282</v>
      </c>
      <c r="AF1093" s="18">
        <v>0.3861632424501375</v>
      </c>
      <c r="AG1093" s="18">
        <v>0.24082601435617659</v>
      </c>
      <c r="AH1093" s="18">
        <v>0.32536479561242732</v>
      </c>
      <c r="AI1093" s="18">
        <v>0.29408572002685862</v>
      </c>
      <c r="AJ1093" s="18">
        <v>0.33280746630244418</v>
      </c>
      <c r="AK1093" s="18">
        <v>0.38907329662329831</v>
      </c>
      <c r="AL1093" s="18">
        <v>0.29924156783159672</v>
      </c>
      <c r="AM1093" s="18">
        <v>0.31205227870722602</v>
      </c>
      <c r="AN1093" s="18">
        <v>0.36179328290080648</v>
      </c>
      <c r="AO1093" s="18">
        <v>0.27315723823853882</v>
      </c>
      <c r="AP1093" s="18">
        <v>0.34396752504525713</v>
      </c>
      <c r="AQ1093" s="18">
        <v>0.30477848644385808</v>
      </c>
      <c r="AR1093" s="18">
        <v>0.2914304176185285</v>
      </c>
      <c r="AS1093" s="18">
        <v>0.31307684664620572</v>
      </c>
      <c r="AT1093" s="18">
        <v>0.34356505795398701</v>
      </c>
      <c r="AU1093" s="18">
        <v>0.20642192859118011</v>
      </c>
      <c r="AV1093" s="18">
        <v>0.32818045716549599</v>
      </c>
      <c r="AX1093" s="18">
        <v>0.31970355177219961</v>
      </c>
      <c r="AY1093" s="18">
        <v>0.29386842397790391</v>
      </c>
      <c r="BA1093" s="18">
        <v>0.32778115363687182</v>
      </c>
      <c r="BB1093" s="18">
        <v>0.29184717839826813</v>
      </c>
      <c r="BD1093" s="18">
        <v>0.33407740777003292</v>
      </c>
      <c r="BE1093" s="18">
        <v>0.2759992932184866</v>
      </c>
      <c r="BF1093" s="18">
        <v>0.32585378040124741</v>
      </c>
      <c r="BG1093" s="18">
        <v>0.3494972147332151</v>
      </c>
      <c r="BH1093" s="18">
        <v>0.30971398356155833</v>
      </c>
      <c r="BI1093" s="18">
        <v>0.134445158385049</v>
      </c>
      <c r="BJ1093" s="18">
        <v>0.31815976260286122</v>
      </c>
      <c r="BL1093" s="18">
        <v>0.31348493255520909</v>
      </c>
      <c r="BM1093" s="18">
        <v>0.30680298346192209</v>
      </c>
      <c r="BN1093" s="18">
        <v>0.3284736663039779</v>
      </c>
      <c r="BO1093" s="18">
        <v>0.23381654969404289</v>
      </c>
      <c r="BP1093" s="18">
        <v>0.30897734104390051</v>
      </c>
      <c r="BQ1093" s="18">
        <v>0.2365385903826136</v>
      </c>
      <c r="BR1093" s="18">
        <v>0.34659204510750008</v>
      </c>
      <c r="BS1093" s="18">
        <v>0.35877161599131979</v>
      </c>
      <c r="BU1093" s="18">
        <v>0.30493462246392888</v>
      </c>
      <c r="BV1093" s="18">
        <v>0.29866193848026579</v>
      </c>
      <c r="BW1093" s="18">
        <v>0.34703726181706601</v>
      </c>
      <c r="BX1093" s="18">
        <v>0.28326719290435942</v>
      </c>
      <c r="BY1093" s="18">
        <v>0.30556861706136618</v>
      </c>
      <c r="BZ1093" s="18">
        <v>0.23467225002576761</v>
      </c>
      <c r="CA1093" s="18">
        <v>0.43738800232913883</v>
      </c>
      <c r="CB1093" s="18">
        <v>0.29171945474076222</v>
      </c>
      <c r="CC1093" s="18">
        <v>0.40299042520789657</v>
      </c>
    </row>
    <row r="1094" spans="2:81" x14ac:dyDescent="0.35">
      <c r="B1094" s="17" t="s">
        <v>268</v>
      </c>
      <c r="C1094" s="18">
        <v>0.15719117412380049</v>
      </c>
      <c r="D1094" s="18">
        <v>0.15761260237283761</v>
      </c>
      <c r="E1094" s="18">
        <v>0.1045368414110726</v>
      </c>
      <c r="F1094" s="18">
        <v>0.1257096978370964</v>
      </c>
      <c r="G1094" s="18">
        <v>0.171149542382877</v>
      </c>
      <c r="H1094" s="18">
        <v>0.1516221822891646</v>
      </c>
      <c r="I1094" s="18">
        <v>0.21155339168785051</v>
      </c>
      <c r="K1094" s="18">
        <v>0.1607009234411442</v>
      </c>
      <c r="L1094" s="18">
        <v>0.15467927704479981</v>
      </c>
      <c r="N1094" s="18">
        <v>0.22478246518915251</v>
      </c>
      <c r="O1094" s="18">
        <v>0.19519155376718739</v>
      </c>
      <c r="P1094" s="18">
        <v>0.13104910525227501</v>
      </c>
      <c r="Q1094" s="18">
        <v>0.15994527448248749</v>
      </c>
      <c r="R1094" s="18">
        <v>0.1159612730019165</v>
      </c>
      <c r="S1094" s="18">
        <v>0.17289997873756749</v>
      </c>
      <c r="T1094" s="18">
        <v>9.4275318452164678E-2</v>
      </c>
      <c r="U1094" s="18">
        <v>0.1663156329057828</v>
      </c>
      <c r="V1094" s="18">
        <v>0.14904576307708989</v>
      </c>
      <c r="W1094" s="18">
        <v>0.18516181054357519</v>
      </c>
      <c r="X1094" s="18">
        <v>0.1410874012771369</v>
      </c>
      <c r="Y1094" s="18">
        <v>0.15946856510436619</v>
      </c>
      <c r="AA1094" s="18">
        <v>0.14636811969100841</v>
      </c>
      <c r="AB1094" s="18">
        <v>0.1791286507353268</v>
      </c>
      <c r="AC1094" s="18">
        <v>0.14172648506148949</v>
      </c>
      <c r="AD1094" s="18">
        <v>0.16081579690837941</v>
      </c>
      <c r="AF1094" s="18">
        <v>0.1437818654585053</v>
      </c>
      <c r="AG1094" s="18">
        <v>0.19587717581307451</v>
      </c>
      <c r="AH1094" s="18">
        <v>0.1014245936089333</v>
      </c>
      <c r="AI1094" s="18">
        <v>0.16711634798037031</v>
      </c>
      <c r="AJ1094" s="18">
        <v>0.1693630053362255</v>
      </c>
      <c r="AK1094" s="18">
        <v>0.1512723605320084</v>
      </c>
      <c r="AL1094" s="18">
        <v>0.18486927212311741</v>
      </c>
      <c r="AM1094" s="18">
        <v>0.1659003667284063</v>
      </c>
      <c r="AN1094" s="18">
        <v>0.16192036915273619</v>
      </c>
      <c r="AO1094" s="18">
        <v>0.14522492925338751</v>
      </c>
      <c r="AP1094" s="18">
        <v>0.15949495201154679</v>
      </c>
      <c r="AQ1094" s="18">
        <v>0.1051674018510567</v>
      </c>
      <c r="AR1094" s="18">
        <v>0.21603024324147749</v>
      </c>
      <c r="AS1094" s="18">
        <v>0.2536152868663879</v>
      </c>
      <c r="AT1094" s="18">
        <v>0.17149860294236499</v>
      </c>
      <c r="AU1094" s="18">
        <v>0.103276563128986</v>
      </c>
      <c r="AV1094" s="18">
        <v>0.11207589808936939</v>
      </c>
      <c r="AX1094" s="18">
        <v>0.16418061034421419</v>
      </c>
      <c r="AY1094" s="18">
        <v>0.12741807390407039</v>
      </c>
      <c r="BA1094" s="18">
        <v>0.1445553871400829</v>
      </c>
      <c r="BB1094" s="18">
        <v>0.1806348197025365</v>
      </c>
      <c r="BD1094" s="18">
        <v>0.15503779558669531</v>
      </c>
      <c r="BE1094" s="18">
        <v>0.17583796209488051</v>
      </c>
      <c r="BF1094" s="18">
        <v>0.158946443431639</v>
      </c>
      <c r="BG1094" s="18">
        <v>0.13204440917600499</v>
      </c>
      <c r="BH1094" s="18">
        <v>0.15344799027204101</v>
      </c>
      <c r="BI1094" s="18">
        <v>0.14642109642613341</v>
      </c>
      <c r="BJ1094" s="18">
        <v>0.23874398656147169</v>
      </c>
      <c r="BL1094" s="18">
        <v>0.15930140862392719</v>
      </c>
      <c r="BM1094" s="18">
        <v>0.12634657822983891</v>
      </c>
      <c r="BN1094" s="18">
        <v>0.1984175848114077</v>
      </c>
      <c r="BO1094" s="18">
        <v>0.1473382746730551</v>
      </c>
      <c r="BP1094" s="18">
        <v>0.20119971973975079</v>
      </c>
      <c r="BQ1094" s="18">
        <v>0.1480505552375094</v>
      </c>
      <c r="BR1094" s="18">
        <v>3.7111019686849128E-2</v>
      </c>
      <c r="BS1094" s="18">
        <v>0.17984375089766591</v>
      </c>
      <c r="BU1094" s="18">
        <v>0.17009315236352279</v>
      </c>
      <c r="BV1094" s="18">
        <v>0.13830825373951419</v>
      </c>
      <c r="BW1094" s="18">
        <v>0.1927033208612369</v>
      </c>
      <c r="BX1094" s="18">
        <v>0.13457717410343231</v>
      </c>
      <c r="BY1094" s="18">
        <v>0.16941826761846901</v>
      </c>
      <c r="BZ1094" s="18">
        <v>0.17461375275544491</v>
      </c>
      <c r="CA1094" s="18">
        <v>0.15244197294632461</v>
      </c>
      <c r="CB1094" s="18">
        <v>0.12258266224265089</v>
      </c>
      <c r="CC1094" s="18">
        <v>0.19134198517121781</v>
      </c>
    </row>
    <row r="1095" spans="2:81" x14ac:dyDescent="0.35">
      <c r="B1095" s="17" t="s">
        <v>269</v>
      </c>
      <c r="C1095" s="18">
        <v>5.1211733549724081E-2</v>
      </c>
      <c r="D1095" s="18">
        <v>6.720064722646224E-2</v>
      </c>
      <c r="E1095" s="18">
        <v>3.7936533469346258E-2</v>
      </c>
      <c r="F1095" s="18">
        <v>2.8054336907778941E-2</v>
      </c>
      <c r="G1095" s="18">
        <v>3.1635961187092013E-2</v>
      </c>
      <c r="H1095" s="18">
        <v>5.2761822015369032E-2</v>
      </c>
      <c r="I1095" s="18">
        <v>8.1552178790361682E-2</v>
      </c>
      <c r="K1095" s="18">
        <v>5.9565917191677233E-2</v>
      </c>
      <c r="L1095" s="18">
        <v>4.3636964283653518E-2</v>
      </c>
      <c r="N1095" s="18">
        <v>3.8604194250837873E-2</v>
      </c>
      <c r="O1095" s="18">
        <v>2.9432573375448141E-2</v>
      </c>
      <c r="P1095" s="18">
        <v>5.484237215286699E-2</v>
      </c>
      <c r="Q1095" s="18">
        <v>4.7917790080196983E-2</v>
      </c>
      <c r="R1095" s="18">
        <v>6.1141740429975867E-2</v>
      </c>
      <c r="S1095" s="18">
        <v>5.7072147183402047E-2</v>
      </c>
      <c r="T1095" s="18">
        <v>4.8031433549414353E-2</v>
      </c>
      <c r="U1095" s="18">
        <v>6.3698452630118446E-2</v>
      </c>
      <c r="V1095" s="18">
        <v>3.8091956347066032E-2</v>
      </c>
      <c r="W1095" s="18">
        <v>4.7203783646060947E-2</v>
      </c>
      <c r="X1095" s="18">
        <v>4.4808760798789572E-2</v>
      </c>
      <c r="Y1095" s="18">
        <v>7.2084552432132562E-2</v>
      </c>
      <c r="AA1095" s="18">
        <v>6.047602091938481E-2</v>
      </c>
      <c r="AB1095" s="18">
        <v>5.0795426745800322E-2</v>
      </c>
      <c r="AC1095" s="18">
        <v>4.140559634095195E-2</v>
      </c>
      <c r="AD1095" s="18">
        <v>4.9242405612796789E-2</v>
      </c>
      <c r="AF1095" s="18">
        <v>8.3045552994164426E-2</v>
      </c>
      <c r="AG1095" s="18">
        <v>5.1832812705833731E-2</v>
      </c>
      <c r="AH1095" s="18">
        <v>3.4383853125434682E-2</v>
      </c>
      <c r="AI1095" s="18">
        <v>5.5212619594279047E-2</v>
      </c>
      <c r="AJ1095" s="18">
        <v>4.3433210734316552E-2</v>
      </c>
      <c r="AK1095" s="18">
        <v>2.0854742343009741E-2</v>
      </c>
      <c r="AL1095" s="18">
        <v>5.3900345634620823E-2</v>
      </c>
      <c r="AM1095" s="18">
        <v>3.8200498499141977E-2</v>
      </c>
      <c r="AN1095" s="18">
        <v>5.4895861331802173E-2</v>
      </c>
      <c r="AO1095" s="18">
        <v>5.7886165131711888E-2</v>
      </c>
      <c r="AP1095" s="18">
        <v>6.3534063463716844E-2</v>
      </c>
      <c r="AQ1095" s="18">
        <v>9.4306434359054336E-2</v>
      </c>
      <c r="AR1095" s="18">
        <v>8.1910742014239285E-2</v>
      </c>
      <c r="AS1095" s="18">
        <v>4.8237467844485897E-2</v>
      </c>
      <c r="AT1095" s="18">
        <v>6.0568507499562968E-2</v>
      </c>
      <c r="AU1095" s="18">
        <v>4.1339334852239458E-2</v>
      </c>
      <c r="AV1095" s="18">
        <v>5.9681883875560338E-2</v>
      </c>
      <c r="AX1095" s="18">
        <v>5.5026720765069669E-2</v>
      </c>
      <c r="AY1095" s="18">
        <v>2.7827249743438049E-2</v>
      </c>
      <c r="BA1095" s="18">
        <v>5.1089580562584447E-2</v>
      </c>
      <c r="BB1095" s="18">
        <v>5.1438368530242168E-2</v>
      </c>
      <c r="BD1095" s="18">
        <v>5.2717806599558929E-2</v>
      </c>
      <c r="BE1095" s="18">
        <v>6.0588631061919723E-2</v>
      </c>
      <c r="BF1095" s="18">
        <v>5.9948807751303117E-2</v>
      </c>
      <c r="BG1095" s="18">
        <v>5.4769477292786591E-2</v>
      </c>
      <c r="BH1095" s="18">
        <v>3.7929597181033663E-2</v>
      </c>
      <c r="BI1095" s="18">
        <v>0</v>
      </c>
      <c r="BJ1095" s="18">
        <v>1.530035623009105E-2</v>
      </c>
      <c r="BL1095" s="18">
        <v>5.5796222853769013E-2</v>
      </c>
      <c r="BM1095" s="18">
        <v>4.0033822131280178E-2</v>
      </c>
      <c r="BN1095" s="18">
        <v>9.959696231155267E-2</v>
      </c>
      <c r="BO1095" s="18">
        <v>4.9458734116003329E-2</v>
      </c>
      <c r="BP1095" s="18">
        <v>4.841993854465379E-2</v>
      </c>
      <c r="BQ1095" s="18">
        <v>4.9034101672095612E-2</v>
      </c>
      <c r="BR1095" s="18">
        <v>1.6697205132368931E-2</v>
      </c>
      <c r="BS1095" s="18">
        <v>5.393996172762576E-2</v>
      </c>
      <c r="BU1095" s="18">
        <v>6.7329810432074852E-2</v>
      </c>
      <c r="BV1095" s="18">
        <v>3.2351697304397062E-2</v>
      </c>
      <c r="BW1095" s="18">
        <v>5.9635789487936158E-2</v>
      </c>
      <c r="BX1095" s="18">
        <v>5.9288141853372021E-2</v>
      </c>
      <c r="BY1095" s="18">
        <v>4.3366107964917973E-2</v>
      </c>
      <c r="BZ1095" s="18">
        <v>6.4533579337750349E-2</v>
      </c>
      <c r="CA1095" s="18">
        <v>2.8573042713460721E-2</v>
      </c>
      <c r="CB1095" s="18">
        <v>7.2963278710014345E-2</v>
      </c>
      <c r="CC1095" s="18">
        <v>8.8313644677410888E-2</v>
      </c>
    </row>
    <row r="1096" spans="2:81" x14ac:dyDescent="0.35">
      <c r="B1096" s="17" t="s">
        <v>151</v>
      </c>
      <c r="C1096" s="18">
        <v>4.7250438766302361E-2</v>
      </c>
      <c r="D1096" s="18">
        <v>3.1612327973464478E-2</v>
      </c>
      <c r="E1096" s="18">
        <v>1.901639699990915E-2</v>
      </c>
      <c r="F1096" s="18">
        <v>2.8331460367254379E-2</v>
      </c>
      <c r="G1096" s="18">
        <v>4.7422645683815767E-2</v>
      </c>
      <c r="H1096" s="18">
        <v>5.0988109198183869E-2</v>
      </c>
      <c r="I1096" s="18">
        <v>8.501706802843341E-2</v>
      </c>
      <c r="K1096" s="18">
        <v>3.8873243737583808E-2</v>
      </c>
      <c r="L1096" s="18">
        <v>5.5333292709925062E-2</v>
      </c>
      <c r="N1096" s="18">
        <v>2.5997499042756531E-2</v>
      </c>
      <c r="O1096" s="18">
        <v>4.4653870747537058E-2</v>
      </c>
      <c r="P1096" s="18">
        <v>2.4069909337454759E-2</v>
      </c>
      <c r="Q1096" s="18">
        <v>7.578971052139015E-2</v>
      </c>
      <c r="R1096" s="18">
        <v>7.528297712169002E-2</v>
      </c>
      <c r="S1096" s="18">
        <v>2.838262060143476E-2</v>
      </c>
      <c r="T1096" s="18">
        <v>4.392904859558714E-2</v>
      </c>
      <c r="U1096" s="18">
        <v>5.2633161918903278E-2</v>
      </c>
      <c r="V1096" s="18">
        <v>2.5612084135240971E-2</v>
      </c>
      <c r="W1096" s="18">
        <v>5.5132040263588838E-2</v>
      </c>
      <c r="X1096" s="18">
        <v>5.8060186507544992E-2</v>
      </c>
      <c r="Y1096" s="18">
        <v>5.4955712044769463E-2</v>
      </c>
      <c r="AA1096" s="18">
        <v>2.6682556408449919E-2</v>
      </c>
      <c r="AB1096" s="18">
        <v>5.7141490558669378E-2</v>
      </c>
      <c r="AC1096" s="18">
        <v>3.1271193592749269E-2</v>
      </c>
      <c r="AD1096" s="18">
        <v>7.3522394904643892E-2</v>
      </c>
      <c r="AF1096" s="18">
        <v>0.1066202911458395</v>
      </c>
      <c r="AG1096" s="18">
        <v>6.2236173464111463E-2</v>
      </c>
      <c r="AH1096" s="18">
        <v>0.1064305697854717</v>
      </c>
      <c r="AI1096" s="18">
        <v>7.2031117167508971E-2</v>
      </c>
      <c r="AJ1096" s="18">
        <v>3.961609523967391E-2</v>
      </c>
      <c r="AK1096" s="18">
        <v>3.5177371767496662E-2</v>
      </c>
      <c r="AL1096" s="18">
        <v>6.5656833556794317E-2</v>
      </c>
      <c r="AM1096" s="18">
        <v>4.6208680506265087E-2</v>
      </c>
      <c r="AN1096" s="18">
        <v>4.5600293227366397E-2</v>
      </c>
      <c r="AO1096" s="18">
        <v>2.3807506772228169E-2</v>
      </c>
      <c r="AP1096" s="18">
        <v>4.4824595925051461E-2</v>
      </c>
      <c r="AQ1096" s="18">
        <v>2.4801812955052911E-2</v>
      </c>
      <c r="AR1096" s="18">
        <v>1.074263502698627E-2</v>
      </c>
      <c r="AS1096" s="18">
        <v>0</v>
      </c>
      <c r="AT1096" s="18">
        <v>0</v>
      </c>
      <c r="AU1096" s="18">
        <v>1.7688928616613749E-2</v>
      </c>
      <c r="AV1096" s="18">
        <v>0.12893541276194789</v>
      </c>
      <c r="AX1096" s="18">
        <v>4.9670782433121119E-2</v>
      </c>
      <c r="AY1096" s="18">
        <v>3.3134321381401322E-2</v>
      </c>
      <c r="BA1096" s="18">
        <v>4.1265055992157081E-2</v>
      </c>
      <c r="BB1096" s="18">
        <v>5.8355342053366982E-2</v>
      </c>
      <c r="BD1096" s="18">
        <v>5.4042994902739047E-2</v>
      </c>
      <c r="BE1096" s="18">
        <v>5.839130587958697E-2</v>
      </c>
      <c r="BF1096" s="18">
        <v>4.3792918189846403E-2</v>
      </c>
      <c r="BG1096" s="18">
        <v>1.932256805014821E-2</v>
      </c>
      <c r="BH1096" s="18">
        <v>3.631016294295672E-2</v>
      </c>
      <c r="BI1096" s="18">
        <v>3.7393718832821721E-2</v>
      </c>
      <c r="BJ1096" s="18">
        <v>0.17104884316720129</v>
      </c>
      <c r="BL1096" s="18">
        <v>4.9259343139855243E-2</v>
      </c>
      <c r="BM1096" s="18">
        <v>2.504046198237073E-2</v>
      </c>
      <c r="BN1096" s="18">
        <v>3.2728651767254882E-2</v>
      </c>
      <c r="BO1096" s="18">
        <v>8.2216178502316634E-2</v>
      </c>
      <c r="BP1096" s="18">
        <v>3.5198477185235409E-2</v>
      </c>
      <c r="BQ1096" s="18">
        <v>2.468424943827929E-2</v>
      </c>
      <c r="BR1096" s="18">
        <v>0.17462819676612709</v>
      </c>
      <c r="BS1096" s="18">
        <v>7.3913787041108431E-2</v>
      </c>
      <c r="BU1096" s="18">
        <v>2.2455309257684471E-2</v>
      </c>
      <c r="BV1096" s="18">
        <v>2.95907965782902E-2</v>
      </c>
      <c r="BW1096" s="18">
        <v>3.271686914731279E-2</v>
      </c>
      <c r="BX1096" s="18">
        <v>3.5522667307369797E-2</v>
      </c>
      <c r="BY1096" s="18">
        <v>4.547887159544689E-2</v>
      </c>
      <c r="BZ1096" s="18">
        <v>3.5061601982083891E-2</v>
      </c>
      <c r="CA1096" s="18">
        <v>8.5096926399575737E-2</v>
      </c>
      <c r="CB1096" s="18">
        <v>0.16413512480818071</v>
      </c>
      <c r="CC1096" s="18">
        <v>2.1829630132747909E-2</v>
      </c>
    </row>
    <row r="1098" spans="2:81" ht="101.5" x14ac:dyDescent="0.35">
      <c r="B1098" s="14" t="s">
        <v>272</v>
      </c>
    </row>
    <row r="1099" spans="2:81" x14ac:dyDescent="0.35">
      <c r="B1099" s="15" t="s">
        <v>17</v>
      </c>
    </row>
    <row r="1100" spans="2:81" x14ac:dyDescent="0.35">
      <c r="B1100" s="11" t="s">
        <v>95</v>
      </c>
      <c r="C1100" s="16">
        <v>1906</v>
      </c>
      <c r="D1100" s="16">
        <v>245</v>
      </c>
      <c r="E1100" s="16">
        <v>322</v>
      </c>
      <c r="F1100" s="16">
        <v>330</v>
      </c>
      <c r="G1100" s="16">
        <v>336</v>
      </c>
      <c r="H1100" s="16">
        <v>276</v>
      </c>
      <c r="I1100" s="16">
        <v>397</v>
      </c>
      <c r="K1100" s="16">
        <v>942</v>
      </c>
      <c r="L1100" s="16">
        <v>959</v>
      </c>
      <c r="N1100" s="16">
        <v>158</v>
      </c>
      <c r="O1100" s="16">
        <v>63</v>
      </c>
      <c r="P1100" s="16">
        <v>96</v>
      </c>
      <c r="Q1100" s="16">
        <v>78</v>
      </c>
      <c r="R1100" s="16">
        <v>211</v>
      </c>
      <c r="S1100" s="16">
        <v>156</v>
      </c>
      <c r="T1100" s="16">
        <v>138</v>
      </c>
      <c r="U1100" s="16">
        <v>178</v>
      </c>
      <c r="V1100" s="16">
        <v>270</v>
      </c>
      <c r="W1100" s="16">
        <v>232</v>
      </c>
      <c r="X1100" s="16">
        <v>160</v>
      </c>
      <c r="Y1100" s="16">
        <v>166</v>
      </c>
      <c r="AA1100" s="16">
        <v>527</v>
      </c>
      <c r="AB1100" s="16">
        <v>481</v>
      </c>
      <c r="AC1100" s="16">
        <v>429</v>
      </c>
      <c r="AD1100" s="16">
        <v>463</v>
      </c>
      <c r="AF1100" s="16">
        <v>27</v>
      </c>
      <c r="AG1100" s="16">
        <v>98</v>
      </c>
      <c r="AH1100" s="16">
        <v>113</v>
      </c>
      <c r="AI1100" s="16">
        <v>112</v>
      </c>
      <c r="AJ1100" s="16">
        <v>174</v>
      </c>
      <c r="AK1100" s="16">
        <v>207</v>
      </c>
      <c r="AL1100" s="16">
        <v>170</v>
      </c>
      <c r="AM1100" s="16">
        <v>133</v>
      </c>
      <c r="AN1100" s="16">
        <v>100</v>
      </c>
      <c r="AO1100" s="16">
        <v>131</v>
      </c>
      <c r="AP1100" s="16">
        <v>193</v>
      </c>
      <c r="AQ1100" s="16">
        <v>93</v>
      </c>
      <c r="AR1100" s="16">
        <v>79</v>
      </c>
      <c r="AS1100" s="16">
        <v>47</v>
      </c>
      <c r="AT1100" s="16">
        <v>48</v>
      </c>
      <c r="AU1100" s="16">
        <v>122</v>
      </c>
      <c r="AV1100" s="16">
        <v>59</v>
      </c>
      <c r="AX1100" s="16">
        <v>1557</v>
      </c>
      <c r="AY1100" s="16">
        <v>338</v>
      </c>
      <c r="BA1100" s="16">
        <v>1221</v>
      </c>
      <c r="BB1100" s="16">
        <v>685</v>
      </c>
      <c r="BD1100" s="16">
        <v>474</v>
      </c>
      <c r="BE1100" s="16">
        <v>416</v>
      </c>
      <c r="BF1100" s="16">
        <v>224</v>
      </c>
      <c r="BG1100" s="16">
        <v>439</v>
      </c>
      <c r="BH1100" s="16">
        <v>242</v>
      </c>
      <c r="BI1100" s="16">
        <v>51</v>
      </c>
      <c r="BJ1100" s="16">
        <v>60</v>
      </c>
      <c r="BL1100" s="16">
        <v>334</v>
      </c>
      <c r="BM1100" s="16">
        <v>619</v>
      </c>
      <c r="BN1100" s="16">
        <v>136</v>
      </c>
      <c r="BO1100" s="16">
        <v>105</v>
      </c>
      <c r="BP1100" s="16">
        <v>257</v>
      </c>
      <c r="BQ1100" s="16">
        <v>42</v>
      </c>
      <c r="BR1100" s="16">
        <v>49</v>
      </c>
      <c r="BS1100" s="16">
        <v>364</v>
      </c>
      <c r="BU1100" s="16">
        <v>279</v>
      </c>
      <c r="BV1100" s="16">
        <v>479</v>
      </c>
      <c r="BW1100" s="16">
        <v>122</v>
      </c>
      <c r="BX1100" s="16">
        <v>151</v>
      </c>
      <c r="BY1100" s="16">
        <v>421</v>
      </c>
      <c r="BZ1100" s="16">
        <v>64</v>
      </c>
      <c r="CA1100" s="16">
        <v>123</v>
      </c>
      <c r="CB1100" s="16">
        <v>156</v>
      </c>
      <c r="CC1100" s="16">
        <v>111</v>
      </c>
    </row>
    <row r="1101" spans="2:81" x14ac:dyDescent="0.35">
      <c r="B1101" s="12" t="s">
        <v>96</v>
      </c>
      <c r="C1101" s="16">
        <v>1910</v>
      </c>
      <c r="D1101" s="16">
        <v>202</v>
      </c>
      <c r="E1101" s="16">
        <v>325</v>
      </c>
      <c r="F1101" s="16">
        <v>324</v>
      </c>
      <c r="G1101" s="16">
        <v>294</v>
      </c>
      <c r="H1101" s="16">
        <v>309</v>
      </c>
      <c r="I1101" s="16">
        <v>457</v>
      </c>
      <c r="K1101" s="16">
        <v>921</v>
      </c>
      <c r="L1101" s="16">
        <v>983</v>
      </c>
      <c r="N1101" s="16">
        <v>157</v>
      </c>
      <c r="O1101" s="16">
        <v>52</v>
      </c>
      <c r="P1101" s="16">
        <v>89</v>
      </c>
      <c r="Q1101" s="16">
        <v>77</v>
      </c>
      <c r="R1101" s="16">
        <v>212</v>
      </c>
      <c r="S1101" s="16">
        <v>155</v>
      </c>
      <c r="T1101" s="16">
        <v>140</v>
      </c>
      <c r="U1101" s="16">
        <v>167</v>
      </c>
      <c r="V1101" s="16">
        <v>248</v>
      </c>
      <c r="W1101" s="16">
        <v>264</v>
      </c>
      <c r="X1101" s="16">
        <v>165</v>
      </c>
      <c r="Y1101" s="16">
        <v>180</v>
      </c>
      <c r="AA1101" s="16">
        <v>514</v>
      </c>
      <c r="AB1101" s="16">
        <v>496</v>
      </c>
      <c r="AC1101" s="16">
        <v>419</v>
      </c>
      <c r="AD1101" s="16">
        <v>477</v>
      </c>
      <c r="AF1101" s="16">
        <v>25</v>
      </c>
      <c r="AG1101" s="16">
        <v>96</v>
      </c>
      <c r="AH1101" s="16">
        <v>115</v>
      </c>
      <c r="AI1101" s="16">
        <v>117</v>
      </c>
      <c r="AJ1101" s="16">
        <v>175</v>
      </c>
      <c r="AK1101" s="16">
        <v>213</v>
      </c>
      <c r="AL1101" s="16">
        <v>169</v>
      </c>
      <c r="AM1101" s="16">
        <v>134</v>
      </c>
      <c r="AN1101" s="16">
        <v>99</v>
      </c>
      <c r="AO1101" s="16">
        <v>131</v>
      </c>
      <c r="AP1101" s="16">
        <v>193</v>
      </c>
      <c r="AQ1101" s="16">
        <v>94</v>
      </c>
      <c r="AR1101" s="16">
        <v>79</v>
      </c>
      <c r="AS1101" s="16">
        <v>46</v>
      </c>
      <c r="AT1101" s="16">
        <v>46</v>
      </c>
      <c r="AU1101" s="16">
        <v>118</v>
      </c>
      <c r="AV1101" s="16">
        <v>59</v>
      </c>
      <c r="AX1101" s="16">
        <v>1583</v>
      </c>
      <c r="AY1101" s="16">
        <v>316</v>
      </c>
      <c r="BA1101" s="16">
        <v>1241</v>
      </c>
      <c r="BB1101" s="16">
        <v>669</v>
      </c>
      <c r="BD1101" s="16">
        <v>490</v>
      </c>
      <c r="BE1101" s="16">
        <v>410</v>
      </c>
      <c r="BF1101" s="16">
        <v>226</v>
      </c>
      <c r="BG1101" s="16">
        <v>430</v>
      </c>
      <c r="BH1101" s="16">
        <v>237</v>
      </c>
      <c r="BI1101" s="16">
        <v>51</v>
      </c>
      <c r="BJ1101" s="16">
        <v>65</v>
      </c>
      <c r="BL1101" s="16">
        <v>349</v>
      </c>
      <c r="BM1101" s="16">
        <v>614</v>
      </c>
      <c r="BN1101" s="16">
        <v>143</v>
      </c>
      <c r="BO1101" s="16">
        <v>101</v>
      </c>
      <c r="BP1101" s="16">
        <v>257</v>
      </c>
      <c r="BQ1101" s="16">
        <v>42</v>
      </c>
      <c r="BR1101" s="16">
        <v>47</v>
      </c>
      <c r="BS1101" s="16">
        <v>356</v>
      </c>
      <c r="BU1101" s="16">
        <v>288</v>
      </c>
      <c r="BV1101" s="16">
        <v>472</v>
      </c>
      <c r="BW1101" s="16">
        <v>126</v>
      </c>
      <c r="BX1101" s="16">
        <v>142</v>
      </c>
      <c r="BY1101" s="16">
        <v>432</v>
      </c>
      <c r="BZ1101" s="16">
        <v>64</v>
      </c>
      <c r="CA1101" s="16">
        <v>123</v>
      </c>
      <c r="CB1101" s="16">
        <v>159</v>
      </c>
      <c r="CC1101" s="16">
        <v>106</v>
      </c>
    </row>
    <row r="1102" spans="2:81" x14ac:dyDescent="0.35">
      <c r="B1102" s="17" t="s">
        <v>265</v>
      </c>
      <c r="C1102" s="18">
        <v>0.110681344882459</v>
      </c>
      <c r="D1102" s="18">
        <v>0.13389701218387021</v>
      </c>
      <c r="E1102" s="18">
        <v>0.2079006967213716</v>
      </c>
      <c r="F1102" s="18">
        <v>0.15878167371090041</v>
      </c>
      <c r="G1102" s="18">
        <v>0.1068471812981051</v>
      </c>
      <c r="H1102" s="18">
        <v>7.3118717384295984E-2</v>
      </c>
      <c r="I1102" s="18">
        <v>2.505126743791581E-2</v>
      </c>
      <c r="K1102" s="18">
        <v>0.1235750914483924</v>
      </c>
      <c r="L1102" s="18">
        <v>9.9146886010750751E-2</v>
      </c>
      <c r="N1102" s="18">
        <v>9.8859178303298989E-2</v>
      </c>
      <c r="O1102" s="18">
        <v>3.0932778734953651E-2</v>
      </c>
      <c r="P1102" s="18">
        <v>5.0609689992784493E-2</v>
      </c>
      <c r="Q1102" s="18">
        <v>0.1053106290344584</v>
      </c>
      <c r="R1102" s="18">
        <v>0.15265467141956859</v>
      </c>
      <c r="S1102" s="18">
        <v>0.10052519905530651</v>
      </c>
      <c r="T1102" s="18">
        <v>0.1158387569844443</v>
      </c>
      <c r="U1102" s="18">
        <v>0.10998459144770011</v>
      </c>
      <c r="V1102" s="18">
        <v>0.17788064711945689</v>
      </c>
      <c r="W1102" s="18">
        <v>9.2453879802517958E-2</v>
      </c>
      <c r="X1102" s="18">
        <v>8.6192748053954243E-2</v>
      </c>
      <c r="Y1102" s="18">
        <v>8.8572198653413647E-2</v>
      </c>
      <c r="AA1102" s="18">
        <v>0.1406159551221603</v>
      </c>
      <c r="AB1102" s="18">
        <v>7.9915274746396731E-2</v>
      </c>
      <c r="AC1102" s="18">
        <v>0.11656576154970839</v>
      </c>
      <c r="AD1102" s="18">
        <v>0.1060846406478117</v>
      </c>
      <c r="AF1102" s="18">
        <v>0.1366916111774889</v>
      </c>
      <c r="AG1102" s="18">
        <v>0.19298325251448811</v>
      </c>
      <c r="AH1102" s="18">
        <v>8.7845437271092605E-2</v>
      </c>
      <c r="AI1102" s="18">
        <v>7.501745020229876E-2</v>
      </c>
      <c r="AJ1102" s="18">
        <v>0.1066891219037871</v>
      </c>
      <c r="AK1102" s="18">
        <v>9.503210706435021E-2</v>
      </c>
      <c r="AL1102" s="18">
        <v>5.3981689872098892E-2</v>
      </c>
      <c r="AM1102" s="18">
        <v>9.8446761885043588E-2</v>
      </c>
      <c r="AN1102" s="18">
        <v>9.8331625223803121E-2</v>
      </c>
      <c r="AO1102" s="18">
        <v>0.1084350918849236</v>
      </c>
      <c r="AP1102" s="18">
        <v>0.10487734609972919</v>
      </c>
      <c r="AQ1102" s="18">
        <v>8.8935286585880249E-2</v>
      </c>
      <c r="AR1102" s="18">
        <v>0.14483227297953241</v>
      </c>
      <c r="AS1102" s="18">
        <v>0.17098824608175381</v>
      </c>
      <c r="AT1102" s="18">
        <v>0.17280318510077</v>
      </c>
      <c r="AU1102" s="18">
        <v>0.21278303767139001</v>
      </c>
      <c r="AV1102" s="18">
        <v>7.4840423714604448E-2</v>
      </c>
      <c r="AX1102" s="18">
        <v>9.5422200914691446E-2</v>
      </c>
      <c r="AY1102" s="18">
        <v>0.18777317081759229</v>
      </c>
      <c r="BA1102" s="18">
        <v>0.1237723287453245</v>
      </c>
      <c r="BB1102" s="18">
        <v>8.6393155602801211E-2</v>
      </c>
      <c r="BD1102" s="18">
        <v>9.2115818199664773E-2</v>
      </c>
      <c r="BE1102" s="18">
        <v>7.5918478277969284E-2</v>
      </c>
      <c r="BF1102" s="18">
        <v>0.1052559132415454</v>
      </c>
      <c r="BG1102" s="18">
        <v>0.1148502436105743</v>
      </c>
      <c r="BH1102" s="18">
        <v>0.17936635170311149</v>
      </c>
      <c r="BI1102" s="18">
        <v>0.29695173523858098</v>
      </c>
      <c r="BJ1102" s="18">
        <v>6.3807157066939679E-2</v>
      </c>
      <c r="BL1102" s="18">
        <v>9.0949948279243992E-2</v>
      </c>
      <c r="BM1102" s="18">
        <v>0.13741767331764501</v>
      </c>
      <c r="BN1102" s="18">
        <v>9.3317380317185186E-2</v>
      </c>
      <c r="BO1102" s="18">
        <v>0.15537343767103531</v>
      </c>
      <c r="BP1102" s="18">
        <v>0.1286054587827675</v>
      </c>
      <c r="BQ1102" s="18">
        <v>8.2304138074278291E-2</v>
      </c>
      <c r="BR1102" s="18">
        <v>0.1317545911175837</v>
      </c>
      <c r="BS1102" s="18">
        <v>6.5696650028036541E-2</v>
      </c>
      <c r="BU1102" s="18">
        <v>9.6229862937657049E-2</v>
      </c>
      <c r="BV1102" s="18">
        <v>0.1640622686509576</v>
      </c>
      <c r="BW1102" s="18">
        <v>5.9666364110209889E-2</v>
      </c>
      <c r="BX1102" s="18">
        <v>0.14212339439246971</v>
      </c>
      <c r="BY1102" s="18">
        <v>0.1153861566646391</v>
      </c>
      <c r="BZ1102" s="18">
        <v>0.115206362715521</v>
      </c>
      <c r="CA1102" s="18">
        <v>5.0427664228410933E-2</v>
      </c>
      <c r="CB1102" s="18">
        <v>3.6339485546172168E-2</v>
      </c>
      <c r="CC1102" s="18">
        <v>9.01469550947267E-2</v>
      </c>
    </row>
    <row r="1103" spans="2:81" x14ac:dyDescent="0.35">
      <c r="B1103" s="17" t="s">
        <v>266</v>
      </c>
      <c r="C1103" s="18">
        <v>0.26824659177967392</v>
      </c>
      <c r="D1103" s="18">
        <v>0.31592326277255661</v>
      </c>
      <c r="E1103" s="18">
        <v>0.36551433813581369</v>
      </c>
      <c r="F1103" s="18">
        <v>0.3602301330872214</v>
      </c>
      <c r="G1103" s="18">
        <v>0.26697140813322789</v>
      </c>
      <c r="H1103" s="18">
        <v>0.20031807660270631</v>
      </c>
      <c r="I1103" s="18">
        <v>0.1595349588054315</v>
      </c>
      <c r="K1103" s="18">
        <v>0.25277429800529672</v>
      </c>
      <c r="L1103" s="18">
        <v>0.28206845628647559</v>
      </c>
      <c r="N1103" s="18">
        <v>0.29734839705509691</v>
      </c>
      <c r="O1103" s="18">
        <v>0.27533091690080419</v>
      </c>
      <c r="P1103" s="18">
        <v>0.32493388215942393</v>
      </c>
      <c r="Q1103" s="18">
        <v>0.24090272054810469</v>
      </c>
      <c r="R1103" s="18">
        <v>0.24741517986854769</v>
      </c>
      <c r="S1103" s="18">
        <v>0.32587715948446982</v>
      </c>
      <c r="T1103" s="18">
        <v>0.32606064271987673</v>
      </c>
      <c r="U1103" s="18">
        <v>0.27424705447473241</v>
      </c>
      <c r="V1103" s="18">
        <v>0.28652139294453077</v>
      </c>
      <c r="W1103" s="18">
        <v>0.19535169058374471</v>
      </c>
      <c r="X1103" s="18">
        <v>0.22937682244650431</v>
      </c>
      <c r="Y1103" s="18">
        <v>0.26622429833378491</v>
      </c>
      <c r="AA1103" s="18">
        <v>0.25532456838470541</v>
      </c>
      <c r="AB1103" s="18">
        <v>0.2373489756537043</v>
      </c>
      <c r="AC1103" s="18">
        <v>0.32158454039552498</v>
      </c>
      <c r="AD1103" s="18">
        <v>0.26832448748278492</v>
      </c>
      <c r="AF1103" s="18">
        <v>0.16803144301792641</v>
      </c>
      <c r="AG1103" s="18">
        <v>0.26910798775380018</v>
      </c>
      <c r="AH1103" s="18">
        <v>0.28264081178447947</v>
      </c>
      <c r="AI1103" s="18">
        <v>0.27885779878118139</v>
      </c>
      <c r="AJ1103" s="18">
        <v>0.25623056764331797</v>
      </c>
      <c r="AK1103" s="18">
        <v>0.28765331446714199</v>
      </c>
      <c r="AL1103" s="18">
        <v>0.34149748008759678</v>
      </c>
      <c r="AM1103" s="18">
        <v>0.20986698488239089</v>
      </c>
      <c r="AN1103" s="18">
        <v>0.2719063850719427</v>
      </c>
      <c r="AO1103" s="18">
        <v>0.27314033417729711</v>
      </c>
      <c r="AP1103" s="18">
        <v>0.23100824557300231</v>
      </c>
      <c r="AQ1103" s="18">
        <v>0.27095051758072669</v>
      </c>
      <c r="AR1103" s="18">
        <v>0.21904687975550871</v>
      </c>
      <c r="AS1103" s="18">
        <v>0.1972020895412249</v>
      </c>
      <c r="AT1103" s="18">
        <v>0.2248098200380515</v>
      </c>
      <c r="AU1103" s="18">
        <v>0.36208119008755152</v>
      </c>
      <c r="AV1103" s="18">
        <v>0.21579922119540271</v>
      </c>
      <c r="AX1103" s="18">
        <v>0.25181540994910329</v>
      </c>
      <c r="AY1103" s="18">
        <v>0.34440353562787668</v>
      </c>
      <c r="BA1103" s="18">
        <v>0.28111836005589469</v>
      </c>
      <c r="BB1103" s="18">
        <v>0.2443651213316374</v>
      </c>
      <c r="BD1103" s="18">
        <v>0.26015963456528007</v>
      </c>
      <c r="BE1103" s="18">
        <v>0.27619973449554219</v>
      </c>
      <c r="BF1103" s="18">
        <v>0.24020728100922689</v>
      </c>
      <c r="BG1103" s="18">
        <v>0.28849674431192851</v>
      </c>
      <c r="BH1103" s="18">
        <v>0.27069282551625562</v>
      </c>
      <c r="BI1103" s="18">
        <v>0.21761691380017589</v>
      </c>
      <c r="BJ1103" s="18">
        <v>0.27337963553974443</v>
      </c>
      <c r="BL1103" s="18">
        <v>0.24982139483322049</v>
      </c>
      <c r="BM1103" s="18">
        <v>0.32616738108252369</v>
      </c>
      <c r="BN1103" s="18">
        <v>0.2124643723056707</v>
      </c>
      <c r="BO1103" s="18">
        <v>0.18742506214812141</v>
      </c>
      <c r="BP1103" s="18">
        <v>0.25970507412547272</v>
      </c>
      <c r="BQ1103" s="18">
        <v>0.37308339963454351</v>
      </c>
      <c r="BR1103" s="18">
        <v>0.29935911766261097</v>
      </c>
      <c r="BS1103" s="18">
        <v>0.22143911282662099</v>
      </c>
      <c r="BU1103" s="18">
        <v>0.26689342832341101</v>
      </c>
      <c r="BV1103" s="18">
        <v>0.29550467608336811</v>
      </c>
      <c r="BW1103" s="18">
        <v>0.19364426938818111</v>
      </c>
      <c r="BX1103" s="18">
        <v>0.25614774130684109</v>
      </c>
      <c r="BY1103" s="18">
        <v>0.29373048649003303</v>
      </c>
      <c r="BZ1103" s="18">
        <v>0.30722693859530609</v>
      </c>
      <c r="CA1103" s="18">
        <v>0.2163516187712016</v>
      </c>
      <c r="CB1103" s="18">
        <v>0.23319635312791129</v>
      </c>
      <c r="CC1103" s="18">
        <v>0.2410275069974292</v>
      </c>
    </row>
    <row r="1104" spans="2:81" x14ac:dyDescent="0.35">
      <c r="B1104" s="17" t="s">
        <v>267</v>
      </c>
      <c r="C1104" s="18">
        <v>0.24061719785473529</v>
      </c>
      <c r="D1104" s="18">
        <v>0.27359040410407431</v>
      </c>
      <c r="E1104" s="18">
        <v>0.22227205265610039</v>
      </c>
      <c r="F1104" s="18">
        <v>0.21118037526770961</v>
      </c>
      <c r="G1104" s="18">
        <v>0.2464542534592252</v>
      </c>
      <c r="H1104" s="18">
        <v>0.30743807320417699</v>
      </c>
      <c r="I1104" s="18">
        <v>0.2110166622827622</v>
      </c>
      <c r="K1104" s="18">
        <v>0.2378470721094551</v>
      </c>
      <c r="L1104" s="18">
        <v>0.24249025872119359</v>
      </c>
      <c r="N1104" s="18">
        <v>0.25699272470120532</v>
      </c>
      <c r="O1104" s="18">
        <v>0.29837738259769692</v>
      </c>
      <c r="P1104" s="18">
        <v>0.31342134360705698</v>
      </c>
      <c r="Q1104" s="18">
        <v>0.28461320027321929</v>
      </c>
      <c r="R1104" s="18">
        <v>0.24046463399848009</v>
      </c>
      <c r="S1104" s="18">
        <v>0.2167105621156474</v>
      </c>
      <c r="T1104" s="18">
        <v>0.21029289811411259</v>
      </c>
      <c r="U1104" s="18">
        <v>0.247114008703952</v>
      </c>
      <c r="V1104" s="18">
        <v>0.2049606060484824</v>
      </c>
      <c r="W1104" s="18">
        <v>0.2335058503938221</v>
      </c>
      <c r="X1104" s="18">
        <v>0.26052600866008668</v>
      </c>
      <c r="Y1104" s="18">
        <v>0.23446062056295189</v>
      </c>
      <c r="AA1104" s="18">
        <v>0.18259957791315251</v>
      </c>
      <c r="AB1104" s="18">
        <v>0.27267298741059998</v>
      </c>
      <c r="AC1104" s="18">
        <v>0.2456026798276543</v>
      </c>
      <c r="AD1104" s="18">
        <v>0.26225093885601791</v>
      </c>
      <c r="AF1104" s="18">
        <v>0.2434601479210442</v>
      </c>
      <c r="AG1104" s="18">
        <v>0.23824149322840091</v>
      </c>
      <c r="AH1104" s="18">
        <v>0.25845111965541229</v>
      </c>
      <c r="AI1104" s="18">
        <v>0.26386866588936891</v>
      </c>
      <c r="AJ1104" s="18">
        <v>0.2402529729668717</v>
      </c>
      <c r="AK1104" s="18">
        <v>0.29006272507193831</v>
      </c>
      <c r="AL1104" s="18">
        <v>0.22070183948868841</v>
      </c>
      <c r="AM1104" s="18">
        <v>0.2445577057779926</v>
      </c>
      <c r="AN1104" s="18">
        <v>0.23573603662694659</v>
      </c>
      <c r="AO1104" s="18">
        <v>0.22692750593135261</v>
      </c>
      <c r="AP1104" s="18">
        <v>0.1999760281832535</v>
      </c>
      <c r="AQ1104" s="18">
        <v>0.27975339291082563</v>
      </c>
      <c r="AR1104" s="18">
        <v>0.19249789366940551</v>
      </c>
      <c r="AS1104" s="18">
        <v>0.31509799282955381</v>
      </c>
      <c r="AT1104" s="18">
        <v>0.19313448969860231</v>
      </c>
      <c r="AU1104" s="18">
        <v>0.1994298509995148</v>
      </c>
      <c r="AV1104" s="18">
        <v>0.26851813006062042</v>
      </c>
      <c r="AX1104" s="18">
        <v>0.24279782250246251</v>
      </c>
      <c r="AY1104" s="18">
        <v>0.23512833722690571</v>
      </c>
      <c r="BA1104" s="18">
        <v>0.23310432022768651</v>
      </c>
      <c r="BB1104" s="18">
        <v>0.25455611915753229</v>
      </c>
      <c r="BD1104" s="18">
        <v>0.27285102377535292</v>
      </c>
      <c r="BE1104" s="18">
        <v>0.2470477524359089</v>
      </c>
      <c r="BF1104" s="18">
        <v>0.24689147390281749</v>
      </c>
      <c r="BG1104" s="18">
        <v>0.22973519555845681</v>
      </c>
      <c r="BH1104" s="18">
        <v>0.188159045570158</v>
      </c>
      <c r="BI1104" s="18">
        <v>0.183519139821191</v>
      </c>
      <c r="BJ1104" s="18">
        <v>0.2436220953196207</v>
      </c>
      <c r="BL1104" s="18">
        <v>0.21956501670029879</v>
      </c>
      <c r="BM1104" s="18">
        <v>0.23490896709396511</v>
      </c>
      <c r="BN1104" s="18">
        <v>0.21763335377298029</v>
      </c>
      <c r="BO1104" s="18">
        <v>0.19847209339941621</v>
      </c>
      <c r="BP1104" s="18">
        <v>0.22826708765809789</v>
      </c>
      <c r="BQ1104" s="18">
        <v>0.20172854608492699</v>
      </c>
      <c r="BR1104" s="18">
        <v>0.27689931187748651</v>
      </c>
      <c r="BS1104" s="18">
        <v>0.30107339225814739</v>
      </c>
      <c r="BU1104" s="18">
        <v>0.23889968260376421</v>
      </c>
      <c r="BV1104" s="18">
        <v>0.2299090240764437</v>
      </c>
      <c r="BW1104" s="18">
        <v>0.25929957902188439</v>
      </c>
      <c r="BX1104" s="18">
        <v>0.21557565521188579</v>
      </c>
      <c r="BY1104" s="18">
        <v>0.2254427975821891</v>
      </c>
      <c r="BZ1104" s="18">
        <v>0.21261823977002281</v>
      </c>
      <c r="CA1104" s="18">
        <v>0.33999235060667771</v>
      </c>
      <c r="CB1104" s="18">
        <v>0.24353267956918301</v>
      </c>
      <c r="CC1104" s="18">
        <v>0.26345127367467269</v>
      </c>
    </row>
    <row r="1105" spans="2:81" x14ac:dyDescent="0.35">
      <c r="B1105" s="17" t="s">
        <v>268</v>
      </c>
      <c r="C1105" s="18">
        <v>0.20338933410327259</v>
      </c>
      <c r="D1105" s="18">
        <v>0.17288298557945311</v>
      </c>
      <c r="E1105" s="18">
        <v>0.14155224286503421</v>
      </c>
      <c r="F1105" s="18">
        <v>0.1744886352534685</v>
      </c>
      <c r="G1105" s="18">
        <v>0.21998004019523409</v>
      </c>
      <c r="H1105" s="18">
        <v>0.20477431618146391</v>
      </c>
      <c r="I1105" s="18">
        <v>0.26972673288951338</v>
      </c>
      <c r="K1105" s="18">
        <v>0.2096914905266104</v>
      </c>
      <c r="L1105" s="18">
        <v>0.19848924431064979</v>
      </c>
      <c r="N1105" s="18">
        <v>0.18834345360208421</v>
      </c>
      <c r="O1105" s="18">
        <v>0.22412524209944951</v>
      </c>
      <c r="P1105" s="18">
        <v>0.17541703190120819</v>
      </c>
      <c r="Q1105" s="18">
        <v>0.17894513865371389</v>
      </c>
      <c r="R1105" s="18">
        <v>0.1728584512345136</v>
      </c>
      <c r="S1105" s="18">
        <v>0.22761836570842431</v>
      </c>
      <c r="T1105" s="18">
        <v>0.1567746649758826</v>
      </c>
      <c r="U1105" s="18">
        <v>0.2094748847026377</v>
      </c>
      <c r="V1105" s="18">
        <v>0.18695039863682131</v>
      </c>
      <c r="W1105" s="18">
        <v>0.25885868378049631</v>
      </c>
      <c r="X1105" s="18">
        <v>0.23481993390602171</v>
      </c>
      <c r="Y1105" s="18">
        <v>0.192997231737357</v>
      </c>
      <c r="AA1105" s="18">
        <v>0.22633544236134481</v>
      </c>
      <c r="AB1105" s="18">
        <v>0.18737664232900481</v>
      </c>
      <c r="AC1105" s="18">
        <v>0.18356369375243509</v>
      </c>
      <c r="AD1105" s="18">
        <v>0.2142673429478332</v>
      </c>
      <c r="AF1105" s="18">
        <v>0.33526678192419263</v>
      </c>
      <c r="AG1105" s="18">
        <v>0.13998946152755101</v>
      </c>
      <c r="AH1105" s="18">
        <v>0.21888648439924671</v>
      </c>
      <c r="AI1105" s="18">
        <v>0.24799449532845491</v>
      </c>
      <c r="AJ1105" s="18">
        <v>0.23208568029038851</v>
      </c>
      <c r="AK1105" s="18">
        <v>0.17352750890437241</v>
      </c>
      <c r="AL1105" s="18">
        <v>0.20486217051007799</v>
      </c>
      <c r="AM1105" s="18">
        <v>0.22713787238543129</v>
      </c>
      <c r="AN1105" s="18">
        <v>0.19259724221802049</v>
      </c>
      <c r="AO1105" s="18">
        <v>0.20323143584557901</v>
      </c>
      <c r="AP1105" s="18">
        <v>0.24332182171818739</v>
      </c>
      <c r="AQ1105" s="18">
        <v>0.15272931426403449</v>
      </c>
      <c r="AR1105" s="18">
        <v>0.26445035595369348</v>
      </c>
      <c r="AS1105" s="18">
        <v>0.21488694228976021</v>
      </c>
      <c r="AT1105" s="18">
        <v>0.2676020187370528</v>
      </c>
      <c r="AU1105" s="18">
        <v>0.13960302409628941</v>
      </c>
      <c r="AV1105" s="18">
        <v>5.0806836541087447E-2</v>
      </c>
      <c r="AX1105" s="18">
        <v>0.2147977420425396</v>
      </c>
      <c r="AY1105" s="18">
        <v>0.14946921351510009</v>
      </c>
      <c r="BA1105" s="18">
        <v>0.1905476150059329</v>
      </c>
      <c r="BB1105" s="18">
        <v>0.2272150531920526</v>
      </c>
      <c r="BD1105" s="18">
        <v>0.215130496881628</v>
      </c>
      <c r="BE1105" s="18">
        <v>0.2032879390045392</v>
      </c>
      <c r="BF1105" s="18">
        <v>0.2166856642928886</v>
      </c>
      <c r="BG1105" s="18">
        <v>0.17589544162392351</v>
      </c>
      <c r="BH1105" s="18">
        <v>0.22068993025464029</v>
      </c>
      <c r="BI1105" s="18">
        <v>0.1948907616563717</v>
      </c>
      <c r="BJ1105" s="18">
        <v>0.19469751593781309</v>
      </c>
      <c r="BL1105" s="18">
        <v>0.24197579871818231</v>
      </c>
      <c r="BM1105" s="18">
        <v>0.17507615253044551</v>
      </c>
      <c r="BN1105" s="18">
        <v>0.1889743244006343</v>
      </c>
      <c r="BO1105" s="18">
        <v>0.25848413423957511</v>
      </c>
      <c r="BP1105" s="18">
        <v>0.21357399675066929</v>
      </c>
      <c r="BQ1105" s="18">
        <v>0.135325076590393</v>
      </c>
      <c r="BR1105" s="18">
        <v>0.1339707589538581</v>
      </c>
      <c r="BS1105" s="18">
        <v>0.21439755061480201</v>
      </c>
      <c r="BU1105" s="18">
        <v>0.19312749254278699</v>
      </c>
      <c r="BV1105" s="18">
        <v>0.17583434257602079</v>
      </c>
      <c r="BW1105" s="18">
        <v>0.20608455969829001</v>
      </c>
      <c r="BX1105" s="18">
        <v>0.2412867601039502</v>
      </c>
      <c r="BY1105" s="18">
        <v>0.2105170267835266</v>
      </c>
      <c r="BZ1105" s="18">
        <v>0.19415968784480431</v>
      </c>
      <c r="CA1105" s="18">
        <v>0.20717602362240059</v>
      </c>
      <c r="CB1105" s="18">
        <v>0.20789128627233869</v>
      </c>
      <c r="CC1105" s="18">
        <v>0.26552232002458531</v>
      </c>
    </row>
    <row r="1106" spans="2:81" x14ac:dyDescent="0.35">
      <c r="B1106" s="17" t="s">
        <v>269</v>
      </c>
      <c r="C1106" s="18">
        <v>0.138158464029944</v>
      </c>
      <c r="D1106" s="18">
        <v>6.2729948247033693E-2</v>
      </c>
      <c r="E1106" s="18">
        <v>5.0675997949553082E-2</v>
      </c>
      <c r="F1106" s="18">
        <v>5.2237163397226297E-2</v>
      </c>
      <c r="G1106" s="18">
        <v>0.1264870259423409</v>
      </c>
      <c r="H1106" s="18">
        <v>0.18418901578255201</v>
      </c>
      <c r="I1106" s="18">
        <v>0.27102086475304338</v>
      </c>
      <c r="K1106" s="18">
        <v>0.14869287927381841</v>
      </c>
      <c r="L1106" s="18">
        <v>0.1279417499676716</v>
      </c>
      <c r="N1106" s="18">
        <v>0.1509118701818295</v>
      </c>
      <c r="O1106" s="18">
        <v>0.123782314668213</v>
      </c>
      <c r="P1106" s="18">
        <v>0.1039446829159123</v>
      </c>
      <c r="Q1106" s="18">
        <v>0.1140541117227114</v>
      </c>
      <c r="R1106" s="18">
        <v>0.1225531571660609</v>
      </c>
      <c r="S1106" s="18">
        <v>0.1100775926387898</v>
      </c>
      <c r="T1106" s="18">
        <v>0.14766919415177249</v>
      </c>
      <c r="U1106" s="18">
        <v>0.130316992954185</v>
      </c>
      <c r="V1106" s="18">
        <v>0.11060623176056431</v>
      </c>
      <c r="W1106" s="18">
        <v>0.16204566830433831</v>
      </c>
      <c r="X1106" s="18">
        <v>0.15200385493427851</v>
      </c>
      <c r="Y1106" s="18">
        <v>0.19108866217522669</v>
      </c>
      <c r="AA1106" s="18">
        <v>0.17320918110487421</v>
      </c>
      <c r="AB1106" s="18">
        <v>0.1783941470223169</v>
      </c>
      <c r="AC1106" s="18">
        <v>0.1025829296056659</v>
      </c>
      <c r="AD1106" s="18">
        <v>8.9424959345251326E-2</v>
      </c>
      <c r="AF1106" s="18">
        <v>0</v>
      </c>
      <c r="AG1106" s="18">
        <v>0.11114224735441459</v>
      </c>
      <c r="AH1106" s="18">
        <v>9.7682735113773775E-2</v>
      </c>
      <c r="AI1106" s="18">
        <v>0.10684126620592189</v>
      </c>
      <c r="AJ1106" s="18">
        <v>0.1161366695346973</v>
      </c>
      <c r="AK1106" s="18">
        <v>0.121409590332848</v>
      </c>
      <c r="AL1106" s="18">
        <v>0.13456302650356261</v>
      </c>
      <c r="AM1106" s="18">
        <v>0.15083137623869269</v>
      </c>
      <c r="AN1106" s="18">
        <v>0.17655116817912311</v>
      </c>
      <c r="AO1106" s="18">
        <v>0.1648326596796981</v>
      </c>
      <c r="AP1106" s="18">
        <v>0.18630153287459941</v>
      </c>
      <c r="AQ1106" s="18">
        <v>0.20763148865853301</v>
      </c>
      <c r="AR1106" s="18">
        <v>0.16842996261487339</v>
      </c>
      <c r="AS1106" s="18">
        <v>8.4053929514099998E-2</v>
      </c>
      <c r="AT1106" s="18">
        <v>0.1416504864255233</v>
      </c>
      <c r="AU1106" s="18">
        <v>7.1632241350335926E-2</v>
      </c>
      <c r="AV1106" s="18">
        <v>0.22861728118184479</v>
      </c>
      <c r="AX1106" s="18">
        <v>0.15447905812938101</v>
      </c>
      <c r="AY1106" s="18">
        <v>5.1941589392407977E-2</v>
      </c>
      <c r="BA1106" s="18">
        <v>0.13840919932726739</v>
      </c>
      <c r="BB1106" s="18">
        <v>0.13769326550672559</v>
      </c>
      <c r="BD1106" s="18">
        <v>0.128362917778721</v>
      </c>
      <c r="BE1106" s="18">
        <v>0.14344121583847139</v>
      </c>
      <c r="BF1106" s="18">
        <v>0.17746191990259949</v>
      </c>
      <c r="BG1106" s="18">
        <v>0.16153077168147539</v>
      </c>
      <c r="BH1106" s="18">
        <v>0.1005417849844307</v>
      </c>
      <c r="BI1106" s="18">
        <v>8.3569002717041707E-2</v>
      </c>
      <c r="BJ1106" s="18">
        <v>6.7203098943965228E-2</v>
      </c>
      <c r="BL1106" s="18">
        <v>0.1664695561388205</v>
      </c>
      <c r="BM1106" s="18">
        <v>0.10610560801315461</v>
      </c>
      <c r="BN1106" s="18">
        <v>0.23943258857260591</v>
      </c>
      <c r="BO1106" s="18">
        <v>0.1316928073992634</v>
      </c>
      <c r="BP1106" s="18">
        <v>0.1440681818947171</v>
      </c>
      <c r="BQ1106" s="18">
        <v>0.1791993108523369</v>
      </c>
      <c r="BR1106" s="18">
        <v>3.7423492415910649E-2</v>
      </c>
      <c r="BS1106" s="18">
        <v>0.13115460087010211</v>
      </c>
      <c r="BU1106" s="18">
        <v>0.18658811889334059</v>
      </c>
      <c r="BV1106" s="18">
        <v>0.10527780852857339</v>
      </c>
      <c r="BW1106" s="18">
        <v>0.25826052302051422</v>
      </c>
      <c r="BX1106" s="18">
        <v>9.0319311778425268E-2</v>
      </c>
      <c r="BY1106" s="18">
        <v>0.1221051888468721</v>
      </c>
      <c r="BZ1106" s="18">
        <v>0.13331034991557919</v>
      </c>
      <c r="CA1106" s="18">
        <v>0.1108115859818231</v>
      </c>
      <c r="CB1106" s="18">
        <v>0.1739971906202544</v>
      </c>
      <c r="CC1106" s="18">
        <v>0.1201948053468366</v>
      </c>
    </row>
    <row r="1107" spans="2:81" x14ac:dyDescent="0.35">
      <c r="B1107" s="17" t="s">
        <v>151</v>
      </c>
      <c r="C1107" s="18">
        <v>3.8907067349915149E-2</v>
      </c>
      <c r="D1107" s="18">
        <v>4.0976387113011943E-2</v>
      </c>
      <c r="E1107" s="18">
        <v>1.2084671672127029E-2</v>
      </c>
      <c r="F1107" s="18">
        <v>4.3082019283473633E-2</v>
      </c>
      <c r="G1107" s="18">
        <v>3.3260090971866912E-2</v>
      </c>
      <c r="H1107" s="18">
        <v>3.0161800844804791E-2</v>
      </c>
      <c r="I1107" s="18">
        <v>6.3649513831333715E-2</v>
      </c>
      <c r="K1107" s="18">
        <v>2.7419168636427019E-2</v>
      </c>
      <c r="L1107" s="18">
        <v>4.9863404703258632E-2</v>
      </c>
      <c r="N1107" s="18">
        <v>7.5443761564849441E-3</v>
      </c>
      <c r="O1107" s="18">
        <v>4.7451364998882743E-2</v>
      </c>
      <c r="P1107" s="18">
        <v>3.1673369423614033E-2</v>
      </c>
      <c r="Q1107" s="18">
        <v>7.6174199767792494E-2</v>
      </c>
      <c r="R1107" s="18">
        <v>6.405390631282909E-2</v>
      </c>
      <c r="S1107" s="18">
        <v>1.9191120997362199E-2</v>
      </c>
      <c r="T1107" s="18">
        <v>4.3363843053911513E-2</v>
      </c>
      <c r="U1107" s="18">
        <v>2.8862467716792701E-2</v>
      </c>
      <c r="V1107" s="18">
        <v>3.3080723490144563E-2</v>
      </c>
      <c r="W1107" s="18">
        <v>5.778422713508069E-2</v>
      </c>
      <c r="X1107" s="18">
        <v>3.7080631999154463E-2</v>
      </c>
      <c r="Y1107" s="18">
        <v>2.6656988537265759E-2</v>
      </c>
      <c r="AA1107" s="18">
        <v>2.1915275113762799E-2</v>
      </c>
      <c r="AB1107" s="18">
        <v>4.4291972837977332E-2</v>
      </c>
      <c r="AC1107" s="18">
        <v>3.0100394869011251E-2</v>
      </c>
      <c r="AD1107" s="18">
        <v>5.9647630720300993E-2</v>
      </c>
      <c r="AF1107" s="18">
        <v>0.116550015959348</v>
      </c>
      <c r="AG1107" s="18">
        <v>4.8535557621345232E-2</v>
      </c>
      <c r="AH1107" s="18">
        <v>5.4493411775995211E-2</v>
      </c>
      <c r="AI1107" s="18">
        <v>2.7420323592774212E-2</v>
      </c>
      <c r="AJ1107" s="18">
        <v>4.8604987660937342E-2</v>
      </c>
      <c r="AK1107" s="18">
        <v>3.2314754159349077E-2</v>
      </c>
      <c r="AL1107" s="18">
        <v>4.4393793537975228E-2</v>
      </c>
      <c r="AM1107" s="18">
        <v>6.9159298830449092E-2</v>
      </c>
      <c r="AN1107" s="18">
        <v>2.4877542680163778E-2</v>
      </c>
      <c r="AO1107" s="18">
        <v>2.3432972481149509E-2</v>
      </c>
      <c r="AP1107" s="18">
        <v>3.4515025551228339E-2</v>
      </c>
      <c r="AQ1107" s="18">
        <v>0</v>
      </c>
      <c r="AR1107" s="18">
        <v>1.074263502698627E-2</v>
      </c>
      <c r="AS1107" s="18">
        <v>1.7770799743607339E-2</v>
      </c>
      <c r="AT1107" s="18">
        <v>0</v>
      </c>
      <c r="AU1107" s="18">
        <v>1.4470655794918449E-2</v>
      </c>
      <c r="AV1107" s="18">
        <v>0.16141810730644029</v>
      </c>
      <c r="AX1107" s="18">
        <v>4.0687766461822233E-2</v>
      </c>
      <c r="AY1107" s="18">
        <v>3.1284153420117262E-2</v>
      </c>
      <c r="BA1107" s="18">
        <v>3.3048176637894111E-2</v>
      </c>
      <c r="BB1107" s="18">
        <v>4.9777285209250961E-2</v>
      </c>
      <c r="BD1107" s="18">
        <v>3.1380108799353247E-2</v>
      </c>
      <c r="BE1107" s="18">
        <v>5.4104879947568962E-2</v>
      </c>
      <c r="BF1107" s="18">
        <v>1.349774765092223E-2</v>
      </c>
      <c r="BG1107" s="18">
        <v>2.9491603213641499E-2</v>
      </c>
      <c r="BH1107" s="18">
        <v>4.0550061971403831E-2</v>
      </c>
      <c r="BI1107" s="18">
        <v>2.3452446766638681E-2</v>
      </c>
      <c r="BJ1107" s="18">
        <v>0.15729049719191679</v>
      </c>
      <c r="BL1107" s="18">
        <v>3.1218285330233811E-2</v>
      </c>
      <c r="BM1107" s="18">
        <v>2.0324217962265939E-2</v>
      </c>
      <c r="BN1107" s="18">
        <v>4.8177980630923413E-2</v>
      </c>
      <c r="BO1107" s="18">
        <v>6.8552465142588739E-2</v>
      </c>
      <c r="BP1107" s="18">
        <v>2.5780200788275622E-2</v>
      </c>
      <c r="BQ1107" s="18">
        <v>2.835952876352147E-2</v>
      </c>
      <c r="BR1107" s="18">
        <v>0.12059272797255011</v>
      </c>
      <c r="BS1107" s="18">
        <v>6.6238693402291091E-2</v>
      </c>
      <c r="BU1107" s="18">
        <v>1.8261414699040371E-2</v>
      </c>
      <c r="BV1107" s="18">
        <v>2.9411880084636369E-2</v>
      </c>
      <c r="BW1107" s="18">
        <v>2.3044704760920388E-2</v>
      </c>
      <c r="BX1107" s="18">
        <v>5.4547137206427961E-2</v>
      </c>
      <c r="BY1107" s="18">
        <v>3.2818343632739992E-2</v>
      </c>
      <c r="BZ1107" s="18">
        <v>3.747842115876665E-2</v>
      </c>
      <c r="CA1107" s="18">
        <v>7.5240756789485996E-2</v>
      </c>
      <c r="CB1107" s="18">
        <v>0.10504300486414039</v>
      </c>
      <c r="CC1107" s="18">
        <v>1.9657138861749451E-2</v>
      </c>
    </row>
    <row r="1109" spans="2:81" ht="101.5" x14ac:dyDescent="0.35">
      <c r="B1109" s="14" t="s">
        <v>273</v>
      </c>
    </row>
    <row r="1110" spans="2:81" x14ac:dyDescent="0.35">
      <c r="B1110" s="15" t="s">
        <v>17</v>
      </c>
    </row>
    <row r="1111" spans="2:81" x14ac:dyDescent="0.35">
      <c r="B1111" s="11" t="s">
        <v>95</v>
      </c>
      <c r="C1111" s="16">
        <v>1906</v>
      </c>
      <c r="D1111" s="16">
        <v>245</v>
      </c>
      <c r="E1111" s="16">
        <v>322</v>
      </c>
      <c r="F1111" s="16">
        <v>330</v>
      </c>
      <c r="G1111" s="16">
        <v>336</v>
      </c>
      <c r="H1111" s="16">
        <v>276</v>
      </c>
      <c r="I1111" s="16">
        <v>397</v>
      </c>
      <c r="K1111" s="16">
        <v>942</v>
      </c>
      <c r="L1111" s="16">
        <v>959</v>
      </c>
      <c r="N1111" s="16">
        <v>158</v>
      </c>
      <c r="O1111" s="16">
        <v>63</v>
      </c>
      <c r="P1111" s="16">
        <v>96</v>
      </c>
      <c r="Q1111" s="16">
        <v>78</v>
      </c>
      <c r="R1111" s="16">
        <v>211</v>
      </c>
      <c r="S1111" s="16">
        <v>156</v>
      </c>
      <c r="T1111" s="16">
        <v>138</v>
      </c>
      <c r="U1111" s="16">
        <v>178</v>
      </c>
      <c r="V1111" s="16">
        <v>270</v>
      </c>
      <c r="W1111" s="16">
        <v>232</v>
      </c>
      <c r="X1111" s="16">
        <v>160</v>
      </c>
      <c r="Y1111" s="16">
        <v>166</v>
      </c>
      <c r="AA1111" s="16">
        <v>527</v>
      </c>
      <c r="AB1111" s="16">
        <v>481</v>
      </c>
      <c r="AC1111" s="16">
        <v>429</v>
      </c>
      <c r="AD1111" s="16">
        <v>463</v>
      </c>
      <c r="AF1111" s="16">
        <v>27</v>
      </c>
      <c r="AG1111" s="16">
        <v>98</v>
      </c>
      <c r="AH1111" s="16">
        <v>113</v>
      </c>
      <c r="AI1111" s="16">
        <v>112</v>
      </c>
      <c r="AJ1111" s="16">
        <v>174</v>
      </c>
      <c r="AK1111" s="16">
        <v>207</v>
      </c>
      <c r="AL1111" s="16">
        <v>170</v>
      </c>
      <c r="AM1111" s="16">
        <v>133</v>
      </c>
      <c r="AN1111" s="16">
        <v>100</v>
      </c>
      <c r="AO1111" s="16">
        <v>131</v>
      </c>
      <c r="AP1111" s="16">
        <v>193</v>
      </c>
      <c r="AQ1111" s="16">
        <v>93</v>
      </c>
      <c r="AR1111" s="16">
        <v>79</v>
      </c>
      <c r="AS1111" s="16">
        <v>47</v>
      </c>
      <c r="AT1111" s="16">
        <v>48</v>
      </c>
      <c r="AU1111" s="16">
        <v>122</v>
      </c>
      <c r="AV1111" s="16">
        <v>59</v>
      </c>
      <c r="AX1111" s="16">
        <v>1557</v>
      </c>
      <c r="AY1111" s="16">
        <v>338</v>
      </c>
      <c r="BA1111" s="16">
        <v>1221</v>
      </c>
      <c r="BB1111" s="16">
        <v>685</v>
      </c>
      <c r="BD1111" s="16">
        <v>474</v>
      </c>
      <c r="BE1111" s="16">
        <v>416</v>
      </c>
      <c r="BF1111" s="16">
        <v>224</v>
      </c>
      <c r="BG1111" s="16">
        <v>439</v>
      </c>
      <c r="BH1111" s="16">
        <v>242</v>
      </c>
      <c r="BI1111" s="16">
        <v>51</v>
      </c>
      <c r="BJ1111" s="16">
        <v>60</v>
      </c>
      <c r="BL1111" s="16">
        <v>334</v>
      </c>
      <c r="BM1111" s="16">
        <v>619</v>
      </c>
      <c r="BN1111" s="16">
        <v>136</v>
      </c>
      <c r="BO1111" s="16">
        <v>105</v>
      </c>
      <c r="BP1111" s="16">
        <v>257</v>
      </c>
      <c r="BQ1111" s="16">
        <v>42</v>
      </c>
      <c r="BR1111" s="16">
        <v>49</v>
      </c>
      <c r="BS1111" s="16">
        <v>364</v>
      </c>
      <c r="BU1111" s="16">
        <v>279</v>
      </c>
      <c r="BV1111" s="16">
        <v>479</v>
      </c>
      <c r="BW1111" s="16">
        <v>122</v>
      </c>
      <c r="BX1111" s="16">
        <v>151</v>
      </c>
      <c r="BY1111" s="16">
        <v>421</v>
      </c>
      <c r="BZ1111" s="16">
        <v>64</v>
      </c>
      <c r="CA1111" s="16">
        <v>123</v>
      </c>
      <c r="CB1111" s="16">
        <v>156</v>
      </c>
      <c r="CC1111" s="16">
        <v>111</v>
      </c>
    </row>
    <row r="1112" spans="2:81" x14ac:dyDescent="0.35">
      <c r="B1112" s="12" t="s">
        <v>96</v>
      </c>
      <c r="C1112" s="16">
        <v>1910</v>
      </c>
      <c r="D1112" s="16">
        <v>202</v>
      </c>
      <c r="E1112" s="16">
        <v>325</v>
      </c>
      <c r="F1112" s="16">
        <v>324</v>
      </c>
      <c r="G1112" s="16">
        <v>294</v>
      </c>
      <c r="H1112" s="16">
        <v>309</v>
      </c>
      <c r="I1112" s="16">
        <v>457</v>
      </c>
      <c r="K1112" s="16">
        <v>921</v>
      </c>
      <c r="L1112" s="16">
        <v>983</v>
      </c>
      <c r="N1112" s="16">
        <v>157</v>
      </c>
      <c r="O1112" s="16">
        <v>52</v>
      </c>
      <c r="P1112" s="16">
        <v>89</v>
      </c>
      <c r="Q1112" s="16">
        <v>77</v>
      </c>
      <c r="R1112" s="16">
        <v>212</v>
      </c>
      <c r="S1112" s="16">
        <v>155</v>
      </c>
      <c r="T1112" s="16">
        <v>140</v>
      </c>
      <c r="U1112" s="16">
        <v>167</v>
      </c>
      <c r="V1112" s="16">
        <v>248</v>
      </c>
      <c r="W1112" s="16">
        <v>264</v>
      </c>
      <c r="X1112" s="16">
        <v>165</v>
      </c>
      <c r="Y1112" s="16">
        <v>180</v>
      </c>
      <c r="AA1112" s="16">
        <v>514</v>
      </c>
      <c r="AB1112" s="16">
        <v>496</v>
      </c>
      <c r="AC1112" s="16">
        <v>419</v>
      </c>
      <c r="AD1112" s="16">
        <v>477</v>
      </c>
      <c r="AF1112" s="16">
        <v>25</v>
      </c>
      <c r="AG1112" s="16">
        <v>96</v>
      </c>
      <c r="AH1112" s="16">
        <v>115</v>
      </c>
      <c r="AI1112" s="16">
        <v>117</v>
      </c>
      <c r="AJ1112" s="16">
        <v>175</v>
      </c>
      <c r="AK1112" s="16">
        <v>213</v>
      </c>
      <c r="AL1112" s="16">
        <v>169</v>
      </c>
      <c r="AM1112" s="16">
        <v>134</v>
      </c>
      <c r="AN1112" s="16">
        <v>99</v>
      </c>
      <c r="AO1112" s="16">
        <v>131</v>
      </c>
      <c r="AP1112" s="16">
        <v>193</v>
      </c>
      <c r="AQ1112" s="16">
        <v>94</v>
      </c>
      <c r="AR1112" s="16">
        <v>79</v>
      </c>
      <c r="AS1112" s="16">
        <v>46</v>
      </c>
      <c r="AT1112" s="16">
        <v>46</v>
      </c>
      <c r="AU1112" s="16">
        <v>118</v>
      </c>
      <c r="AV1112" s="16">
        <v>59</v>
      </c>
      <c r="AX1112" s="16">
        <v>1583</v>
      </c>
      <c r="AY1112" s="16">
        <v>316</v>
      </c>
      <c r="BA1112" s="16">
        <v>1241</v>
      </c>
      <c r="BB1112" s="16">
        <v>669</v>
      </c>
      <c r="BD1112" s="16">
        <v>490</v>
      </c>
      <c r="BE1112" s="16">
        <v>410</v>
      </c>
      <c r="BF1112" s="16">
        <v>226</v>
      </c>
      <c r="BG1112" s="16">
        <v>430</v>
      </c>
      <c r="BH1112" s="16">
        <v>237</v>
      </c>
      <c r="BI1112" s="16">
        <v>51</v>
      </c>
      <c r="BJ1112" s="16">
        <v>65</v>
      </c>
      <c r="BL1112" s="16">
        <v>349</v>
      </c>
      <c r="BM1112" s="16">
        <v>614</v>
      </c>
      <c r="BN1112" s="16">
        <v>143</v>
      </c>
      <c r="BO1112" s="16">
        <v>101</v>
      </c>
      <c r="BP1112" s="16">
        <v>257</v>
      </c>
      <c r="BQ1112" s="16">
        <v>42</v>
      </c>
      <c r="BR1112" s="16">
        <v>47</v>
      </c>
      <c r="BS1112" s="16">
        <v>356</v>
      </c>
      <c r="BU1112" s="16">
        <v>288</v>
      </c>
      <c r="BV1112" s="16">
        <v>472</v>
      </c>
      <c r="BW1112" s="16">
        <v>126</v>
      </c>
      <c r="BX1112" s="16">
        <v>142</v>
      </c>
      <c r="BY1112" s="16">
        <v>432</v>
      </c>
      <c r="BZ1112" s="16">
        <v>64</v>
      </c>
      <c r="CA1112" s="16">
        <v>123</v>
      </c>
      <c r="CB1112" s="16">
        <v>159</v>
      </c>
      <c r="CC1112" s="16">
        <v>106</v>
      </c>
    </row>
    <row r="1113" spans="2:81" x14ac:dyDescent="0.35">
      <c r="B1113" s="17" t="s">
        <v>265</v>
      </c>
      <c r="C1113" s="18">
        <v>0.22891558118540239</v>
      </c>
      <c r="D1113" s="18">
        <v>0.23735297541247491</v>
      </c>
      <c r="E1113" s="18">
        <v>0.31142196170032299</v>
      </c>
      <c r="F1113" s="18">
        <v>0.28164056896989909</v>
      </c>
      <c r="G1113" s="18">
        <v>0.214742872443342</v>
      </c>
      <c r="H1113" s="18">
        <v>0.18123327344049131</v>
      </c>
      <c r="I1113" s="18">
        <v>0.17049545382442041</v>
      </c>
      <c r="K1113" s="18">
        <v>0.22668827482084469</v>
      </c>
      <c r="L1113" s="18">
        <v>0.23213367528355169</v>
      </c>
      <c r="N1113" s="18">
        <v>0.21511510334942099</v>
      </c>
      <c r="O1113" s="18">
        <v>0.19289254295125399</v>
      </c>
      <c r="P1113" s="18">
        <v>0.1955190561403434</v>
      </c>
      <c r="Q1113" s="18">
        <v>0.203949381799716</v>
      </c>
      <c r="R1113" s="18">
        <v>0.27941001426487649</v>
      </c>
      <c r="S1113" s="18">
        <v>0.20622442647437161</v>
      </c>
      <c r="T1113" s="18">
        <v>0.29310033391318169</v>
      </c>
      <c r="U1113" s="18">
        <v>0.21440974884759109</v>
      </c>
      <c r="V1113" s="18">
        <v>0.26924902980513721</v>
      </c>
      <c r="W1113" s="18">
        <v>0.20198113555583039</v>
      </c>
      <c r="X1113" s="18">
        <v>0.17850681890363729</v>
      </c>
      <c r="Y1113" s="18">
        <v>0.23229825537139739</v>
      </c>
      <c r="AA1113" s="18">
        <v>0.27484057812114032</v>
      </c>
      <c r="AB1113" s="18">
        <v>0.22431543262795259</v>
      </c>
      <c r="AC1113" s="18">
        <v>0.17649251182509371</v>
      </c>
      <c r="AD1113" s="18">
        <v>0.23199203153940179</v>
      </c>
      <c r="AF1113" s="18">
        <v>7.079556310547222E-2</v>
      </c>
      <c r="AG1113" s="18">
        <v>0.28709361727594368</v>
      </c>
      <c r="AH1113" s="18">
        <v>0.18046168927190789</v>
      </c>
      <c r="AI1113" s="18">
        <v>0.20851093011767519</v>
      </c>
      <c r="AJ1113" s="18">
        <v>0.16740572529459499</v>
      </c>
      <c r="AK1113" s="18">
        <v>0.19876212618652159</v>
      </c>
      <c r="AL1113" s="18">
        <v>0.22682657688642491</v>
      </c>
      <c r="AM1113" s="18">
        <v>0.24247595332935429</v>
      </c>
      <c r="AN1113" s="18">
        <v>0.1903881718412945</v>
      </c>
      <c r="AO1113" s="18">
        <v>0.264351644646794</v>
      </c>
      <c r="AP1113" s="18">
        <v>0.2403142326446388</v>
      </c>
      <c r="AQ1113" s="18">
        <v>0.26483712664009512</v>
      </c>
      <c r="AR1113" s="18">
        <v>0.20041336390981809</v>
      </c>
      <c r="AS1113" s="18">
        <v>0.32542414465700409</v>
      </c>
      <c r="AT1113" s="18">
        <v>0.32310115421654861</v>
      </c>
      <c r="AU1113" s="18">
        <v>0.37920623554326027</v>
      </c>
      <c r="AV1113" s="18">
        <v>8.4043940911447554E-2</v>
      </c>
      <c r="AX1113" s="18">
        <v>0.2132694871560756</v>
      </c>
      <c r="AY1113" s="18">
        <v>0.30936061397202619</v>
      </c>
      <c r="BA1113" s="18">
        <v>0.2433166063342887</v>
      </c>
      <c r="BB1113" s="18">
        <v>0.20219682358083069</v>
      </c>
      <c r="BD1113" s="18">
        <v>0.20845524541858751</v>
      </c>
      <c r="BE1113" s="18">
        <v>0.2203714621639333</v>
      </c>
      <c r="BF1113" s="18">
        <v>0.17249238397887379</v>
      </c>
      <c r="BG1113" s="18">
        <v>0.25287781424336297</v>
      </c>
      <c r="BH1113" s="18">
        <v>0.28474968549425339</v>
      </c>
      <c r="BI1113" s="18">
        <v>0.33555817623342621</v>
      </c>
      <c r="BJ1113" s="18">
        <v>0.1867038122765956</v>
      </c>
      <c r="BL1113" s="18">
        <v>0.19484624221910121</v>
      </c>
      <c r="BM1113" s="18">
        <v>0.28358623110180081</v>
      </c>
      <c r="BN1113" s="18">
        <v>0.22982365785320119</v>
      </c>
      <c r="BO1113" s="18">
        <v>0.20423342252400281</v>
      </c>
      <c r="BP1113" s="18">
        <v>0.211641317622771</v>
      </c>
      <c r="BQ1113" s="18">
        <v>0.27155062543598107</v>
      </c>
      <c r="BR1113" s="18">
        <v>0.16674527072982029</v>
      </c>
      <c r="BS1113" s="18">
        <v>0.1904044267634577</v>
      </c>
      <c r="BU1113" s="18">
        <v>0.2323738528108531</v>
      </c>
      <c r="BV1113" s="18">
        <v>0.28487481808269249</v>
      </c>
      <c r="BW1113" s="18">
        <v>0.20267934204934451</v>
      </c>
      <c r="BX1113" s="18">
        <v>0.2151069150564987</v>
      </c>
      <c r="BY1113" s="18">
        <v>0.24471766711137699</v>
      </c>
      <c r="BZ1113" s="18">
        <v>0.27256767466873899</v>
      </c>
      <c r="CA1113" s="18">
        <v>0.16857831927376421</v>
      </c>
      <c r="CB1113" s="18">
        <v>0.1278982971189376</v>
      </c>
      <c r="CC1113" s="18">
        <v>0.15045587590495321</v>
      </c>
    </row>
    <row r="1114" spans="2:81" x14ac:dyDescent="0.35">
      <c r="B1114" s="17" t="s">
        <v>266</v>
      </c>
      <c r="C1114" s="18">
        <v>0.44876959638568098</v>
      </c>
      <c r="D1114" s="18">
        <v>0.35275566454073271</v>
      </c>
      <c r="E1114" s="18">
        <v>0.43407026544096922</v>
      </c>
      <c r="F1114" s="18">
        <v>0.4281961207919458</v>
      </c>
      <c r="G1114" s="18">
        <v>0.49106894996263761</v>
      </c>
      <c r="H1114" s="18">
        <v>0.46837853291221621</v>
      </c>
      <c r="I1114" s="18">
        <v>0.4757811207280303</v>
      </c>
      <c r="K1114" s="18">
        <v>0.46410903160235589</v>
      </c>
      <c r="L1114" s="18">
        <v>0.43566870418426829</v>
      </c>
      <c r="N1114" s="18">
        <v>0.53365864084876202</v>
      </c>
      <c r="O1114" s="18">
        <v>0.53318109929526059</v>
      </c>
      <c r="P1114" s="18">
        <v>0.50473889670041361</v>
      </c>
      <c r="Q1114" s="18">
        <v>0.50005070011181352</v>
      </c>
      <c r="R1114" s="18">
        <v>0.45459507789972398</v>
      </c>
      <c r="S1114" s="18">
        <v>0.4364906972494404</v>
      </c>
      <c r="T1114" s="18">
        <v>0.3481248624062494</v>
      </c>
      <c r="U1114" s="18">
        <v>0.47874161482790678</v>
      </c>
      <c r="V1114" s="18">
        <v>0.39088811922332878</v>
      </c>
      <c r="W1114" s="18">
        <v>0.46765844047452809</v>
      </c>
      <c r="X1114" s="18">
        <v>0.42997102336842608</v>
      </c>
      <c r="Y1114" s="18">
        <v>0.42419113309505879</v>
      </c>
      <c r="AA1114" s="18">
        <v>0.46860002050549537</v>
      </c>
      <c r="AB1114" s="18">
        <v>0.44319323683607131</v>
      </c>
      <c r="AC1114" s="18">
        <v>0.47862166428941738</v>
      </c>
      <c r="AD1114" s="18">
        <v>0.40422794625385672</v>
      </c>
      <c r="AF1114" s="18">
        <v>0.45757195593007283</v>
      </c>
      <c r="AG1114" s="18">
        <v>0.33402069345366781</v>
      </c>
      <c r="AH1114" s="18">
        <v>0.46109640895138992</v>
      </c>
      <c r="AI1114" s="18">
        <v>0.42626432070430809</v>
      </c>
      <c r="AJ1114" s="18">
        <v>0.476250157768905</v>
      </c>
      <c r="AK1114" s="18">
        <v>0.46336898157444828</v>
      </c>
      <c r="AL1114" s="18">
        <v>0.43840063146919228</v>
      </c>
      <c r="AM1114" s="18">
        <v>0.45124768139597488</v>
      </c>
      <c r="AN1114" s="18">
        <v>0.41670848910274738</v>
      </c>
      <c r="AO1114" s="18">
        <v>0.4660985617646386</v>
      </c>
      <c r="AP1114" s="18">
        <v>0.47194973513072341</v>
      </c>
      <c r="AQ1114" s="18">
        <v>0.43906438539425602</v>
      </c>
      <c r="AR1114" s="18">
        <v>0.53552012208980082</v>
      </c>
      <c r="AS1114" s="18">
        <v>0.43643669865967982</v>
      </c>
      <c r="AT1114" s="18">
        <v>0.43722772001993609</v>
      </c>
      <c r="AU1114" s="18">
        <v>0.44250618877291342</v>
      </c>
      <c r="AV1114" s="18">
        <v>0.4114112248799861</v>
      </c>
      <c r="AX1114" s="18">
        <v>0.45919840021498409</v>
      </c>
      <c r="AY1114" s="18">
        <v>0.40287419871404723</v>
      </c>
      <c r="BA1114" s="18">
        <v>0.46547728748164929</v>
      </c>
      <c r="BB1114" s="18">
        <v>0.41777119565309417</v>
      </c>
      <c r="BD1114" s="18">
        <v>0.45709260737713719</v>
      </c>
      <c r="BE1114" s="18">
        <v>0.44218604022908559</v>
      </c>
      <c r="BF1114" s="18">
        <v>0.4984633368410552</v>
      </c>
      <c r="BG1114" s="18">
        <v>0.43533614820507649</v>
      </c>
      <c r="BH1114" s="18">
        <v>0.45097785400959572</v>
      </c>
      <c r="BI1114" s="18">
        <v>0.49179251865606483</v>
      </c>
      <c r="BJ1114" s="18">
        <v>0.30093444266240438</v>
      </c>
      <c r="BL1114" s="18">
        <v>0.48710513507866288</v>
      </c>
      <c r="BM1114" s="18">
        <v>0.473105823877494</v>
      </c>
      <c r="BN1114" s="18">
        <v>0.41562947357030661</v>
      </c>
      <c r="BO1114" s="18">
        <v>0.41854555208165029</v>
      </c>
      <c r="BP1114" s="18">
        <v>0.43422017224996678</v>
      </c>
      <c r="BQ1114" s="18">
        <v>0.42984339746904299</v>
      </c>
      <c r="BR1114" s="18">
        <v>0.36902100498643597</v>
      </c>
      <c r="BS1114" s="18">
        <v>0.41441253538167139</v>
      </c>
      <c r="BU1114" s="18">
        <v>0.4905270929714336</v>
      </c>
      <c r="BV1114" s="18">
        <v>0.4843329940841527</v>
      </c>
      <c r="BW1114" s="18">
        <v>0.43098274609370152</v>
      </c>
      <c r="BX1114" s="18">
        <v>0.40135785989789591</v>
      </c>
      <c r="BY1114" s="18">
        <v>0.43817763934362708</v>
      </c>
      <c r="BZ1114" s="18">
        <v>0.38486192385401202</v>
      </c>
      <c r="CA1114" s="18">
        <v>0.40096682856548799</v>
      </c>
      <c r="CB1114" s="18">
        <v>0.39645699484676777</v>
      </c>
      <c r="CC1114" s="18">
        <v>0.47722693782861408</v>
      </c>
    </row>
    <row r="1115" spans="2:81" x14ac:dyDescent="0.35">
      <c r="B1115" s="17" t="s">
        <v>267</v>
      </c>
      <c r="C1115" s="18">
        <v>0.2019023042928311</v>
      </c>
      <c r="D1115" s="18">
        <v>0.2490441482811166</v>
      </c>
      <c r="E1115" s="18">
        <v>0.17453230506123649</v>
      </c>
      <c r="F1115" s="18">
        <v>0.19663969609841489</v>
      </c>
      <c r="G1115" s="18">
        <v>0.1818346018562651</v>
      </c>
      <c r="H1115" s="18">
        <v>0.24286238074409769</v>
      </c>
      <c r="I1115" s="18">
        <v>0.18946656213217869</v>
      </c>
      <c r="K1115" s="18">
        <v>0.20259317925795561</v>
      </c>
      <c r="L1115" s="18">
        <v>0.19825678980785599</v>
      </c>
      <c r="N1115" s="18">
        <v>0.16080163235211131</v>
      </c>
      <c r="O1115" s="18">
        <v>0.16424875014834189</v>
      </c>
      <c r="P1115" s="18">
        <v>0.1589249429500923</v>
      </c>
      <c r="Q1115" s="18">
        <v>0.13618046596201469</v>
      </c>
      <c r="R1115" s="18">
        <v>0.19018497821366201</v>
      </c>
      <c r="S1115" s="18">
        <v>0.24045643795873209</v>
      </c>
      <c r="T1115" s="18">
        <v>0.2264773917787043</v>
      </c>
      <c r="U1115" s="18">
        <v>0.17882109004058669</v>
      </c>
      <c r="V1115" s="18">
        <v>0.20021288502329271</v>
      </c>
      <c r="W1115" s="18">
        <v>0.21090954027563449</v>
      </c>
      <c r="X1115" s="18">
        <v>0.23985365829640681</v>
      </c>
      <c r="Y1115" s="18">
        <v>0.2352229553790417</v>
      </c>
      <c r="AA1115" s="18">
        <v>0.16718607743683539</v>
      </c>
      <c r="AB1115" s="18">
        <v>0.21568875208998289</v>
      </c>
      <c r="AC1115" s="18">
        <v>0.2166461100095185</v>
      </c>
      <c r="AD1115" s="18">
        <v>0.21355201880411831</v>
      </c>
      <c r="AF1115" s="18">
        <v>0.18413242161412449</v>
      </c>
      <c r="AG1115" s="18">
        <v>0.23238947608469701</v>
      </c>
      <c r="AH1115" s="18">
        <v>0.21191547583422049</v>
      </c>
      <c r="AI1115" s="18">
        <v>0.20550010038864791</v>
      </c>
      <c r="AJ1115" s="18">
        <v>0.23002007970100019</v>
      </c>
      <c r="AK1115" s="18">
        <v>0.2279884096533186</v>
      </c>
      <c r="AL1115" s="18">
        <v>0.17351759473422201</v>
      </c>
      <c r="AM1115" s="18">
        <v>0.1966009189291647</v>
      </c>
      <c r="AN1115" s="18">
        <v>0.28111360992815598</v>
      </c>
      <c r="AO1115" s="18">
        <v>0.17162289752803139</v>
      </c>
      <c r="AP1115" s="18">
        <v>0.191410569502561</v>
      </c>
      <c r="AQ1115" s="18">
        <v>0.18460932168553479</v>
      </c>
      <c r="AR1115" s="18">
        <v>0.184368275562731</v>
      </c>
      <c r="AS1115" s="18">
        <v>0.14232878913561819</v>
      </c>
      <c r="AT1115" s="18">
        <v>0.18298121905330941</v>
      </c>
      <c r="AU1115" s="18">
        <v>0.13037997355124059</v>
      </c>
      <c r="AV1115" s="18">
        <v>0.27271931614384037</v>
      </c>
      <c r="AX1115" s="18">
        <v>0.2035874305897912</v>
      </c>
      <c r="AY1115" s="18">
        <v>0.1842003016959696</v>
      </c>
      <c r="BA1115" s="18">
        <v>0.177032402831825</v>
      </c>
      <c r="BB1115" s="18">
        <v>0.2480443575089244</v>
      </c>
      <c r="BD1115" s="18">
        <v>0.20859320968919459</v>
      </c>
      <c r="BE1115" s="18">
        <v>0.23738400036968019</v>
      </c>
      <c r="BF1115" s="18">
        <v>0.17058427756254879</v>
      </c>
      <c r="BG1115" s="18">
        <v>0.20582740009325831</v>
      </c>
      <c r="BH1115" s="18">
        <v>0.1606413537972611</v>
      </c>
      <c r="BI1115" s="18">
        <v>0.11624040953313509</v>
      </c>
      <c r="BJ1115" s="18">
        <v>0.22860570851009121</v>
      </c>
      <c r="BL1115" s="18">
        <v>0.18597829368116209</v>
      </c>
      <c r="BM1115" s="18">
        <v>0.17203224220272809</v>
      </c>
      <c r="BN1115" s="18">
        <v>0.22940526415184331</v>
      </c>
      <c r="BO1115" s="18">
        <v>0.21167964450508181</v>
      </c>
      <c r="BP1115" s="18">
        <v>0.20171850250629139</v>
      </c>
      <c r="BQ1115" s="18">
        <v>0.219913786440676</v>
      </c>
      <c r="BR1115" s="18">
        <v>0.30378185619161291</v>
      </c>
      <c r="BS1115" s="18">
        <v>0.2397132970032049</v>
      </c>
      <c r="BU1115" s="18">
        <v>0.14668922345368299</v>
      </c>
      <c r="BV1115" s="18">
        <v>0.1640698848641633</v>
      </c>
      <c r="BW1115" s="18">
        <v>0.27030693168543202</v>
      </c>
      <c r="BX1115" s="18">
        <v>0.22034125389879219</v>
      </c>
      <c r="BY1115" s="18">
        <v>0.20732058965009931</v>
      </c>
      <c r="BZ1115" s="18">
        <v>0.19584144152919031</v>
      </c>
      <c r="CA1115" s="18">
        <v>0.2524664590415846</v>
      </c>
      <c r="CB1115" s="18">
        <v>0.28020212926228277</v>
      </c>
      <c r="CC1115" s="18">
        <v>0.21973876548396759</v>
      </c>
    </row>
    <row r="1116" spans="2:81" x14ac:dyDescent="0.35">
      <c r="B1116" s="17" t="s">
        <v>268</v>
      </c>
      <c r="C1116" s="18">
        <v>6.3973612864812485E-2</v>
      </c>
      <c r="D1116" s="18">
        <v>0.10472769194047379</v>
      </c>
      <c r="E1116" s="18">
        <v>5.8500449021428057E-2</v>
      </c>
      <c r="F1116" s="18">
        <v>4.3197851780747747E-2</v>
      </c>
      <c r="G1116" s="18">
        <v>6.2544034077535393E-2</v>
      </c>
      <c r="H1116" s="18">
        <v>5.4113901306362192E-2</v>
      </c>
      <c r="I1116" s="18">
        <v>7.21695423924891E-2</v>
      </c>
      <c r="K1116" s="18">
        <v>6.0483517049777807E-2</v>
      </c>
      <c r="L1116" s="18">
        <v>6.7559918373869599E-2</v>
      </c>
      <c r="N1116" s="18">
        <v>5.7889770605574369E-2</v>
      </c>
      <c r="O1116" s="18">
        <v>3.4785577906276878E-2</v>
      </c>
      <c r="P1116" s="18">
        <v>6.0268165189035668E-2</v>
      </c>
      <c r="Q1116" s="18">
        <v>6.1415030664042622E-2</v>
      </c>
      <c r="R1116" s="18">
        <v>3.2429653115859852E-2</v>
      </c>
      <c r="S1116" s="18">
        <v>7.9322201226495456E-2</v>
      </c>
      <c r="T1116" s="18">
        <v>6.8194368391607654E-2</v>
      </c>
      <c r="U1116" s="18">
        <v>7.4026250636386584E-2</v>
      </c>
      <c r="V1116" s="18">
        <v>0.1055543245067834</v>
      </c>
      <c r="W1116" s="18">
        <v>5.676392179287687E-2</v>
      </c>
      <c r="X1116" s="18">
        <v>4.9965178004464143E-2</v>
      </c>
      <c r="Y1116" s="18">
        <v>5.80908022378104E-2</v>
      </c>
      <c r="AA1116" s="18">
        <v>5.7021675518210503E-2</v>
      </c>
      <c r="AB1116" s="18">
        <v>5.8165333736518138E-2</v>
      </c>
      <c r="AC1116" s="18">
        <v>7.2015205879191468E-2</v>
      </c>
      <c r="AD1116" s="18">
        <v>7.092456674892518E-2</v>
      </c>
      <c r="AF1116" s="18">
        <v>0.1741360266229928</v>
      </c>
      <c r="AG1116" s="18">
        <v>5.8671316805368363E-2</v>
      </c>
      <c r="AH1116" s="18">
        <v>8.3902701865995757E-2</v>
      </c>
      <c r="AI1116" s="18">
        <v>6.6424687936974758E-2</v>
      </c>
      <c r="AJ1116" s="18">
        <v>5.6281116213952417E-2</v>
      </c>
      <c r="AK1116" s="18">
        <v>6.2517013729532153E-2</v>
      </c>
      <c r="AL1116" s="18">
        <v>9.9508639906829455E-2</v>
      </c>
      <c r="AM1116" s="18">
        <v>5.621229167584902E-2</v>
      </c>
      <c r="AN1116" s="18">
        <v>6.2463685676770103E-2</v>
      </c>
      <c r="AO1116" s="18">
        <v>8.4052701996821605E-2</v>
      </c>
      <c r="AP1116" s="18">
        <v>4.680823315987425E-2</v>
      </c>
      <c r="AQ1116" s="18">
        <v>6.5558547844651927E-2</v>
      </c>
      <c r="AR1116" s="18">
        <v>5.744153193887367E-2</v>
      </c>
      <c r="AS1116" s="18">
        <v>2.3120816466080388E-2</v>
      </c>
      <c r="AT1116" s="18">
        <v>3.4442148540911731E-2</v>
      </c>
      <c r="AU1116" s="18">
        <v>4.7907602132585853E-2</v>
      </c>
      <c r="AV1116" s="18">
        <v>3.247532443652152E-2</v>
      </c>
      <c r="AX1116" s="18">
        <v>6.2875141050470526E-2</v>
      </c>
      <c r="AY1116" s="18">
        <v>7.1577743944267663E-2</v>
      </c>
      <c r="BA1116" s="18">
        <v>5.7450543588968839E-2</v>
      </c>
      <c r="BB1116" s="18">
        <v>7.6076105917716769E-2</v>
      </c>
      <c r="BD1116" s="18">
        <v>7.561735852368752E-2</v>
      </c>
      <c r="BE1116" s="18">
        <v>4.2732053933216357E-2</v>
      </c>
      <c r="BF1116" s="18">
        <v>8.3262907143735854E-2</v>
      </c>
      <c r="BG1116" s="18">
        <v>7.0268689888933034E-2</v>
      </c>
      <c r="BH1116" s="18">
        <v>4.968265301633111E-2</v>
      </c>
      <c r="BI1116" s="18">
        <v>3.2956448810735062E-2</v>
      </c>
      <c r="BJ1116" s="18">
        <v>7.8124825294392145E-2</v>
      </c>
      <c r="BL1116" s="18">
        <v>7.767923831397365E-2</v>
      </c>
      <c r="BM1116" s="18">
        <v>4.103276330914097E-2</v>
      </c>
      <c r="BN1116" s="18">
        <v>6.4605894159173463E-2</v>
      </c>
      <c r="BO1116" s="18">
        <v>8.00488389204186E-2</v>
      </c>
      <c r="BP1116" s="18">
        <v>0.101258780614312</v>
      </c>
      <c r="BQ1116" s="18">
        <v>0</v>
      </c>
      <c r="BR1116" s="18">
        <v>6.2415730045954972E-2</v>
      </c>
      <c r="BS1116" s="18">
        <v>6.6039533287885255E-2</v>
      </c>
      <c r="BU1116" s="18">
        <v>8.8018771093665918E-2</v>
      </c>
      <c r="BV1116" s="18">
        <v>3.9131096828930782E-2</v>
      </c>
      <c r="BW1116" s="18">
        <v>4.6000244488682278E-2</v>
      </c>
      <c r="BX1116" s="18">
        <v>7.9561103793449287E-2</v>
      </c>
      <c r="BY1116" s="18">
        <v>6.3408978379458122E-2</v>
      </c>
      <c r="BZ1116" s="18">
        <v>7.6152389857956665E-2</v>
      </c>
      <c r="CA1116" s="18">
        <v>8.4724754993336635E-2</v>
      </c>
      <c r="CB1116" s="18">
        <v>8.036654573807607E-2</v>
      </c>
      <c r="CC1116" s="18">
        <v>5.6177660228980131E-2</v>
      </c>
    </row>
    <row r="1117" spans="2:81" x14ac:dyDescent="0.35">
      <c r="B1117" s="17" t="s">
        <v>269</v>
      </c>
      <c r="C1117" s="18">
        <v>2.149369593715186E-2</v>
      </c>
      <c r="D1117" s="18">
        <v>2.8460306440501539E-2</v>
      </c>
      <c r="E1117" s="18">
        <v>1.1796143401430131E-2</v>
      </c>
      <c r="F1117" s="18">
        <v>1.6401017273464439E-2</v>
      </c>
      <c r="G1117" s="18">
        <v>2.0644650341418429E-2</v>
      </c>
      <c r="H1117" s="18">
        <v>1.6386558532816429E-2</v>
      </c>
      <c r="I1117" s="18">
        <v>3.2920473431286658E-2</v>
      </c>
      <c r="K1117" s="18">
        <v>1.9502442924396769E-2</v>
      </c>
      <c r="L1117" s="18">
        <v>2.3465692573979759E-2</v>
      </c>
      <c r="N1117" s="18">
        <v>2.6000390694671551E-2</v>
      </c>
      <c r="O1117" s="18">
        <v>1.627280216616277E-2</v>
      </c>
      <c r="P1117" s="18">
        <v>3.431891581441808E-2</v>
      </c>
      <c r="Q1117" s="18">
        <v>4.9326832634307059E-2</v>
      </c>
      <c r="R1117" s="18">
        <v>1.3768252250214399E-2</v>
      </c>
      <c r="S1117" s="18">
        <v>3.2401783283291657E-2</v>
      </c>
      <c r="T1117" s="18">
        <v>7.3602485479143448E-3</v>
      </c>
      <c r="U1117" s="18">
        <v>1.244722942612932E-2</v>
      </c>
      <c r="V1117" s="18">
        <v>2.3152208339400428E-2</v>
      </c>
      <c r="W1117" s="18">
        <v>1.1512475211181161E-2</v>
      </c>
      <c r="X1117" s="18">
        <v>2.9835124628221021E-2</v>
      </c>
      <c r="Y1117" s="18">
        <v>2.4622856286956221E-2</v>
      </c>
      <c r="AA1117" s="18">
        <v>1.5164324771129049E-2</v>
      </c>
      <c r="AB1117" s="18">
        <v>3.1866204351077558E-2</v>
      </c>
      <c r="AC1117" s="18">
        <v>2.4308376141540331E-2</v>
      </c>
      <c r="AD1117" s="18">
        <v>1.3798029890410211E-2</v>
      </c>
      <c r="AF1117" s="18">
        <v>0</v>
      </c>
      <c r="AG1117" s="18">
        <v>1.9119587847815311E-2</v>
      </c>
      <c r="AH1117" s="18">
        <v>2.257644173503676E-2</v>
      </c>
      <c r="AI1117" s="18">
        <v>3.4866972330266463E-2</v>
      </c>
      <c r="AJ1117" s="18">
        <v>2.6773652148675921E-2</v>
      </c>
      <c r="AK1117" s="18">
        <v>1.4387198669286691E-2</v>
      </c>
      <c r="AL1117" s="18">
        <v>2.3160482656514731E-2</v>
      </c>
      <c r="AM1117" s="18">
        <v>2.2186881692947039E-2</v>
      </c>
      <c r="AN1117" s="18">
        <v>2.3621744065884319E-2</v>
      </c>
      <c r="AO1117" s="18">
        <v>5.7462683838139473E-3</v>
      </c>
      <c r="AP1117" s="18">
        <v>2.6870481018000679E-2</v>
      </c>
      <c r="AQ1117" s="18">
        <v>4.5930618435462332E-2</v>
      </c>
      <c r="AR1117" s="18">
        <v>1.15140714717899E-2</v>
      </c>
      <c r="AS1117" s="18">
        <v>2.6015165128772319E-2</v>
      </c>
      <c r="AT1117" s="18">
        <v>0</v>
      </c>
      <c r="AU1117" s="18">
        <v>0</v>
      </c>
      <c r="AV1117" s="18">
        <v>5.4091076575994983E-2</v>
      </c>
      <c r="AX1117" s="18">
        <v>2.242451950782574E-2</v>
      </c>
      <c r="AY1117" s="18">
        <v>1.439402163586511E-2</v>
      </c>
      <c r="BA1117" s="18">
        <v>2.2161579053767179E-2</v>
      </c>
      <c r="BB1117" s="18">
        <v>2.0254547548996259E-2</v>
      </c>
      <c r="BD1117" s="18">
        <v>1.6488983961099511E-2</v>
      </c>
      <c r="BE1117" s="18">
        <v>1.256640533695005E-2</v>
      </c>
      <c r="BF1117" s="18">
        <v>3.4048450754506437E-2</v>
      </c>
      <c r="BG1117" s="18">
        <v>2.8267860317375128E-2</v>
      </c>
      <c r="BH1117" s="18">
        <v>2.5672281121627831E-2</v>
      </c>
      <c r="BI1117" s="18">
        <v>0</v>
      </c>
      <c r="BJ1117" s="18">
        <v>2.8764913942070609E-2</v>
      </c>
      <c r="BL1117" s="18">
        <v>2.489492079637428E-2</v>
      </c>
      <c r="BM1117" s="18">
        <v>8.417712590289169E-3</v>
      </c>
      <c r="BN1117" s="18">
        <v>5.2901848760634029E-2</v>
      </c>
      <c r="BO1117" s="18">
        <v>5.986431972274095E-2</v>
      </c>
      <c r="BP1117" s="18">
        <v>2.0528973795580208E-2</v>
      </c>
      <c r="BQ1117" s="18">
        <v>5.4128957931279663E-2</v>
      </c>
      <c r="BR1117" s="18">
        <v>0</v>
      </c>
      <c r="BS1117" s="18">
        <v>1.691056204918627E-2</v>
      </c>
      <c r="BU1117" s="18">
        <v>2.687014816367813E-2</v>
      </c>
      <c r="BV1117" s="18">
        <v>4.0818269273685493E-3</v>
      </c>
      <c r="BW1117" s="18">
        <v>3.4341759386837561E-2</v>
      </c>
      <c r="BX1117" s="18">
        <v>5.9772882243198829E-2</v>
      </c>
      <c r="BY1117" s="18">
        <v>1.7265056559690451E-2</v>
      </c>
      <c r="BZ1117" s="18">
        <v>3.5594547234461142E-2</v>
      </c>
      <c r="CA1117" s="18">
        <v>1.7908498910720778E-2</v>
      </c>
      <c r="CB1117" s="18">
        <v>2.2655637044240041E-2</v>
      </c>
      <c r="CC1117" s="18">
        <v>2.8972232631811839E-2</v>
      </c>
    </row>
    <row r="1118" spans="2:81" x14ac:dyDescent="0.35">
      <c r="B1118" s="17" t="s">
        <v>151</v>
      </c>
      <c r="C1118" s="18">
        <v>3.4945209334120993E-2</v>
      </c>
      <c r="D1118" s="18">
        <v>2.7659213384700291E-2</v>
      </c>
      <c r="E1118" s="18">
        <v>9.6788753746131356E-3</v>
      </c>
      <c r="F1118" s="18">
        <v>3.3924745085527952E-2</v>
      </c>
      <c r="G1118" s="18">
        <v>2.916489131880166E-2</v>
      </c>
      <c r="H1118" s="18">
        <v>3.702535306401613E-2</v>
      </c>
      <c r="I1118" s="18">
        <v>5.9166847491594822E-2</v>
      </c>
      <c r="K1118" s="18">
        <v>2.66235543446692E-2</v>
      </c>
      <c r="L1118" s="18">
        <v>4.2915219776474611E-2</v>
      </c>
      <c r="N1118" s="18">
        <v>6.5344621494597306E-3</v>
      </c>
      <c r="O1118" s="18">
        <v>5.8619227532703828E-2</v>
      </c>
      <c r="P1118" s="18">
        <v>4.6230023205697059E-2</v>
      </c>
      <c r="Q1118" s="18">
        <v>4.9077588828106318E-2</v>
      </c>
      <c r="R1118" s="18">
        <v>2.96120242556632E-2</v>
      </c>
      <c r="S1118" s="18">
        <v>5.1044538076687844E-3</v>
      </c>
      <c r="T1118" s="18">
        <v>5.6742794962342677E-2</v>
      </c>
      <c r="U1118" s="18">
        <v>4.1554066221399358E-2</v>
      </c>
      <c r="V1118" s="18">
        <v>1.0943433102057429E-2</v>
      </c>
      <c r="W1118" s="18">
        <v>5.1174486689948971E-2</v>
      </c>
      <c r="X1118" s="18">
        <v>7.1868196798844569E-2</v>
      </c>
      <c r="Y1118" s="18">
        <v>2.55739976297354E-2</v>
      </c>
      <c r="AA1118" s="18">
        <v>1.7187323647189289E-2</v>
      </c>
      <c r="AB1118" s="18">
        <v>2.6771040358397589E-2</v>
      </c>
      <c r="AC1118" s="18">
        <v>3.1916131855238561E-2</v>
      </c>
      <c r="AD1118" s="18">
        <v>6.5505406763287963E-2</v>
      </c>
      <c r="AF1118" s="18">
        <v>0.1133640327273376</v>
      </c>
      <c r="AG1118" s="18">
        <v>6.8705308532507739E-2</v>
      </c>
      <c r="AH1118" s="18">
        <v>4.0047282341449303E-2</v>
      </c>
      <c r="AI1118" s="18">
        <v>5.8432988522127582E-2</v>
      </c>
      <c r="AJ1118" s="18">
        <v>4.3269268872871337E-2</v>
      </c>
      <c r="AK1118" s="18">
        <v>3.2976270186892649E-2</v>
      </c>
      <c r="AL1118" s="18">
        <v>3.8586074346816622E-2</v>
      </c>
      <c r="AM1118" s="18">
        <v>3.1276272976710123E-2</v>
      </c>
      <c r="AN1118" s="18">
        <v>2.570429938514749E-2</v>
      </c>
      <c r="AO1118" s="18">
        <v>8.1279256799006334E-3</v>
      </c>
      <c r="AP1118" s="18">
        <v>2.2646748544201959E-2</v>
      </c>
      <c r="AQ1118" s="18">
        <v>0</v>
      </c>
      <c r="AR1118" s="18">
        <v>1.074263502698627E-2</v>
      </c>
      <c r="AS1118" s="18">
        <v>4.6674385952845142E-2</v>
      </c>
      <c r="AT1118" s="18">
        <v>2.2247758169294161E-2</v>
      </c>
      <c r="AU1118" s="18">
        <v>0</v>
      </c>
      <c r="AV1118" s="18">
        <v>0.14525911705220959</v>
      </c>
      <c r="AX1118" s="18">
        <v>3.8645021480852852E-2</v>
      </c>
      <c r="AY1118" s="18">
        <v>1.75931200378244E-2</v>
      </c>
      <c r="BA1118" s="18">
        <v>3.4561580709500918E-2</v>
      </c>
      <c r="BB1118" s="18">
        <v>3.565696979043767E-2</v>
      </c>
      <c r="BD1118" s="18">
        <v>3.375259503029366E-2</v>
      </c>
      <c r="BE1118" s="18">
        <v>4.4760037967134507E-2</v>
      </c>
      <c r="BF1118" s="18">
        <v>4.1148643719279961E-2</v>
      </c>
      <c r="BG1118" s="18">
        <v>7.4220872519938572E-3</v>
      </c>
      <c r="BH1118" s="18">
        <v>2.8276172560930759E-2</v>
      </c>
      <c r="BI1118" s="18">
        <v>2.3452446766638681E-2</v>
      </c>
      <c r="BJ1118" s="18">
        <v>0.176866297314446</v>
      </c>
      <c r="BL1118" s="18">
        <v>2.9496169910725682E-2</v>
      </c>
      <c r="BM1118" s="18">
        <v>2.1825226918546981E-2</v>
      </c>
      <c r="BN1118" s="18">
        <v>7.6338615048412699E-3</v>
      </c>
      <c r="BO1118" s="18">
        <v>2.56282222461055E-2</v>
      </c>
      <c r="BP1118" s="18">
        <v>3.063225321107866E-2</v>
      </c>
      <c r="BQ1118" s="18">
        <v>2.456323272302036E-2</v>
      </c>
      <c r="BR1118" s="18">
        <v>9.8036138046175725E-2</v>
      </c>
      <c r="BS1118" s="18">
        <v>7.2519645514594569E-2</v>
      </c>
      <c r="BU1118" s="18">
        <v>1.5520911506686341E-2</v>
      </c>
      <c r="BV1118" s="18">
        <v>2.350937921269218E-2</v>
      </c>
      <c r="BW1118" s="18">
        <v>1.568897629600223E-2</v>
      </c>
      <c r="BX1118" s="18">
        <v>2.385998511016512E-2</v>
      </c>
      <c r="BY1118" s="18">
        <v>2.9110068955747932E-2</v>
      </c>
      <c r="BZ1118" s="18">
        <v>3.4982022855640851E-2</v>
      </c>
      <c r="CA1118" s="18">
        <v>7.5355139215105713E-2</v>
      </c>
      <c r="CB1118" s="18">
        <v>9.2420395989695606E-2</v>
      </c>
      <c r="CC1118" s="18">
        <v>6.7428527921673059E-2</v>
      </c>
    </row>
    <row r="1120" spans="2:81" ht="87" x14ac:dyDescent="0.35">
      <c r="B1120" s="14" t="s">
        <v>274</v>
      </c>
    </row>
    <row r="1121" spans="2:81" x14ac:dyDescent="0.35">
      <c r="B1121" s="15" t="s">
        <v>17</v>
      </c>
    </row>
    <row r="1122" spans="2:81" x14ac:dyDescent="0.35">
      <c r="B1122" s="11" t="s">
        <v>95</v>
      </c>
      <c r="C1122" s="16">
        <v>1906</v>
      </c>
      <c r="D1122" s="16">
        <v>245</v>
      </c>
      <c r="E1122" s="16">
        <v>322</v>
      </c>
      <c r="F1122" s="16">
        <v>330</v>
      </c>
      <c r="G1122" s="16">
        <v>336</v>
      </c>
      <c r="H1122" s="16">
        <v>276</v>
      </c>
      <c r="I1122" s="16">
        <v>397</v>
      </c>
      <c r="K1122" s="16">
        <v>942</v>
      </c>
      <c r="L1122" s="16">
        <v>959</v>
      </c>
      <c r="N1122" s="16">
        <v>158</v>
      </c>
      <c r="O1122" s="16">
        <v>63</v>
      </c>
      <c r="P1122" s="16">
        <v>96</v>
      </c>
      <c r="Q1122" s="16">
        <v>78</v>
      </c>
      <c r="R1122" s="16">
        <v>211</v>
      </c>
      <c r="S1122" s="16">
        <v>156</v>
      </c>
      <c r="T1122" s="16">
        <v>138</v>
      </c>
      <c r="U1122" s="16">
        <v>178</v>
      </c>
      <c r="V1122" s="16">
        <v>270</v>
      </c>
      <c r="W1122" s="16">
        <v>232</v>
      </c>
      <c r="X1122" s="16">
        <v>160</v>
      </c>
      <c r="Y1122" s="16">
        <v>166</v>
      </c>
      <c r="AA1122" s="16">
        <v>527</v>
      </c>
      <c r="AB1122" s="16">
        <v>481</v>
      </c>
      <c r="AC1122" s="16">
        <v>429</v>
      </c>
      <c r="AD1122" s="16">
        <v>463</v>
      </c>
      <c r="AF1122" s="16">
        <v>27</v>
      </c>
      <c r="AG1122" s="16">
        <v>98</v>
      </c>
      <c r="AH1122" s="16">
        <v>113</v>
      </c>
      <c r="AI1122" s="16">
        <v>112</v>
      </c>
      <c r="AJ1122" s="16">
        <v>174</v>
      </c>
      <c r="AK1122" s="16">
        <v>207</v>
      </c>
      <c r="AL1122" s="16">
        <v>170</v>
      </c>
      <c r="AM1122" s="16">
        <v>133</v>
      </c>
      <c r="AN1122" s="16">
        <v>100</v>
      </c>
      <c r="AO1122" s="16">
        <v>131</v>
      </c>
      <c r="AP1122" s="16">
        <v>193</v>
      </c>
      <c r="AQ1122" s="16">
        <v>93</v>
      </c>
      <c r="AR1122" s="16">
        <v>79</v>
      </c>
      <c r="AS1122" s="16">
        <v>47</v>
      </c>
      <c r="AT1122" s="16">
        <v>48</v>
      </c>
      <c r="AU1122" s="16">
        <v>122</v>
      </c>
      <c r="AV1122" s="16">
        <v>59</v>
      </c>
      <c r="AX1122" s="16">
        <v>1557</v>
      </c>
      <c r="AY1122" s="16">
        <v>338</v>
      </c>
      <c r="BA1122" s="16">
        <v>1221</v>
      </c>
      <c r="BB1122" s="16">
        <v>685</v>
      </c>
      <c r="BD1122" s="16">
        <v>474</v>
      </c>
      <c r="BE1122" s="16">
        <v>416</v>
      </c>
      <c r="BF1122" s="16">
        <v>224</v>
      </c>
      <c r="BG1122" s="16">
        <v>439</v>
      </c>
      <c r="BH1122" s="16">
        <v>242</v>
      </c>
      <c r="BI1122" s="16">
        <v>51</v>
      </c>
      <c r="BJ1122" s="16">
        <v>60</v>
      </c>
      <c r="BL1122" s="16">
        <v>334</v>
      </c>
      <c r="BM1122" s="16">
        <v>619</v>
      </c>
      <c r="BN1122" s="16">
        <v>136</v>
      </c>
      <c r="BO1122" s="16">
        <v>105</v>
      </c>
      <c r="BP1122" s="16">
        <v>257</v>
      </c>
      <c r="BQ1122" s="16">
        <v>42</v>
      </c>
      <c r="BR1122" s="16">
        <v>49</v>
      </c>
      <c r="BS1122" s="16">
        <v>364</v>
      </c>
      <c r="BU1122" s="16">
        <v>279</v>
      </c>
      <c r="BV1122" s="16">
        <v>479</v>
      </c>
      <c r="BW1122" s="16">
        <v>122</v>
      </c>
      <c r="BX1122" s="16">
        <v>151</v>
      </c>
      <c r="BY1122" s="16">
        <v>421</v>
      </c>
      <c r="BZ1122" s="16">
        <v>64</v>
      </c>
      <c r="CA1122" s="16">
        <v>123</v>
      </c>
      <c r="CB1122" s="16">
        <v>156</v>
      </c>
      <c r="CC1122" s="16">
        <v>111</v>
      </c>
    </row>
    <row r="1123" spans="2:81" x14ac:dyDescent="0.35">
      <c r="B1123" s="12" t="s">
        <v>96</v>
      </c>
      <c r="C1123" s="16">
        <v>1910</v>
      </c>
      <c r="D1123" s="16">
        <v>202</v>
      </c>
      <c r="E1123" s="16">
        <v>325</v>
      </c>
      <c r="F1123" s="16">
        <v>324</v>
      </c>
      <c r="G1123" s="16">
        <v>294</v>
      </c>
      <c r="H1123" s="16">
        <v>309</v>
      </c>
      <c r="I1123" s="16">
        <v>457</v>
      </c>
      <c r="K1123" s="16">
        <v>921</v>
      </c>
      <c r="L1123" s="16">
        <v>983</v>
      </c>
      <c r="N1123" s="16">
        <v>157</v>
      </c>
      <c r="O1123" s="16">
        <v>52</v>
      </c>
      <c r="P1123" s="16">
        <v>89</v>
      </c>
      <c r="Q1123" s="16">
        <v>77</v>
      </c>
      <c r="R1123" s="16">
        <v>212</v>
      </c>
      <c r="S1123" s="16">
        <v>155</v>
      </c>
      <c r="T1123" s="16">
        <v>140</v>
      </c>
      <c r="U1123" s="16">
        <v>167</v>
      </c>
      <c r="V1123" s="16">
        <v>248</v>
      </c>
      <c r="W1123" s="16">
        <v>264</v>
      </c>
      <c r="X1123" s="16">
        <v>165</v>
      </c>
      <c r="Y1123" s="16">
        <v>180</v>
      </c>
      <c r="AA1123" s="16">
        <v>514</v>
      </c>
      <c r="AB1123" s="16">
        <v>496</v>
      </c>
      <c r="AC1123" s="16">
        <v>419</v>
      </c>
      <c r="AD1123" s="16">
        <v>477</v>
      </c>
      <c r="AF1123" s="16">
        <v>25</v>
      </c>
      <c r="AG1123" s="16">
        <v>96</v>
      </c>
      <c r="AH1123" s="16">
        <v>115</v>
      </c>
      <c r="AI1123" s="16">
        <v>117</v>
      </c>
      <c r="AJ1123" s="16">
        <v>175</v>
      </c>
      <c r="AK1123" s="16">
        <v>213</v>
      </c>
      <c r="AL1123" s="16">
        <v>169</v>
      </c>
      <c r="AM1123" s="16">
        <v>134</v>
      </c>
      <c r="AN1123" s="16">
        <v>99</v>
      </c>
      <c r="AO1123" s="16">
        <v>131</v>
      </c>
      <c r="AP1123" s="16">
        <v>193</v>
      </c>
      <c r="AQ1123" s="16">
        <v>94</v>
      </c>
      <c r="AR1123" s="16">
        <v>79</v>
      </c>
      <c r="AS1123" s="16">
        <v>46</v>
      </c>
      <c r="AT1123" s="16">
        <v>46</v>
      </c>
      <c r="AU1123" s="16">
        <v>118</v>
      </c>
      <c r="AV1123" s="16">
        <v>59</v>
      </c>
      <c r="AX1123" s="16">
        <v>1583</v>
      </c>
      <c r="AY1123" s="16">
        <v>316</v>
      </c>
      <c r="BA1123" s="16">
        <v>1241</v>
      </c>
      <c r="BB1123" s="16">
        <v>669</v>
      </c>
      <c r="BD1123" s="16">
        <v>490</v>
      </c>
      <c r="BE1123" s="16">
        <v>410</v>
      </c>
      <c r="BF1123" s="16">
        <v>226</v>
      </c>
      <c r="BG1123" s="16">
        <v>430</v>
      </c>
      <c r="BH1123" s="16">
        <v>237</v>
      </c>
      <c r="BI1123" s="16">
        <v>51</v>
      </c>
      <c r="BJ1123" s="16">
        <v>65</v>
      </c>
      <c r="BL1123" s="16">
        <v>349</v>
      </c>
      <c r="BM1123" s="16">
        <v>614</v>
      </c>
      <c r="BN1123" s="16">
        <v>143</v>
      </c>
      <c r="BO1123" s="16">
        <v>101</v>
      </c>
      <c r="BP1123" s="16">
        <v>257</v>
      </c>
      <c r="BQ1123" s="16">
        <v>42</v>
      </c>
      <c r="BR1123" s="16">
        <v>47</v>
      </c>
      <c r="BS1123" s="16">
        <v>356</v>
      </c>
      <c r="BU1123" s="16">
        <v>288</v>
      </c>
      <c r="BV1123" s="16">
        <v>472</v>
      </c>
      <c r="BW1123" s="16">
        <v>126</v>
      </c>
      <c r="BX1123" s="16">
        <v>142</v>
      </c>
      <c r="BY1123" s="16">
        <v>432</v>
      </c>
      <c r="BZ1123" s="16">
        <v>64</v>
      </c>
      <c r="CA1123" s="16">
        <v>123</v>
      </c>
      <c r="CB1123" s="16">
        <v>159</v>
      </c>
      <c r="CC1123" s="16">
        <v>106</v>
      </c>
    </row>
    <row r="1124" spans="2:81" x14ac:dyDescent="0.35">
      <c r="B1124" s="17" t="s">
        <v>265</v>
      </c>
      <c r="C1124" s="18">
        <v>0.1277194588251428</v>
      </c>
      <c r="D1124" s="18">
        <v>0.1362541730111031</v>
      </c>
      <c r="E1124" s="18">
        <v>0.1967388815353818</v>
      </c>
      <c r="F1124" s="18">
        <v>0.16908850898867031</v>
      </c>
      <c r="G1124" s="18">
        <v>0.1192097745932696</v>
      </c>
      <c r="H1124" s="18">
        <v>8.2944423092072533E-2</v>
      </c>
      <c r="I1124" s="18">
        <v>8.128931255931178E-2</v>
      </c>
      <c r="K1124" s="18">
        <v>0.13243525963911831</v>
      </c>
      <c r="L1124" s="18">
        <v>0.123931872862711</v>
      </c>
      <c r="N1124" s="18">
        <v>0.1060104985648907</v>
      </c>
      <c r="O1124" s="18">
        <v>7.9951052612104043E-2</v>
      </c>
      <c r="P1124" s="18">
        <v>0.12167464064971641</v>
      </c>
      <c r="Q1124" s="18">
        <v>0.1348583730818218</v>
      </c>
      <c r="R1124" s="18">
        <v>0.15175097141752361</v>
      </c>
      <c r="S1124" s="18">
        <v>0.15389888976053409</v>
      </c>
      <c r="T1124" s="18">
        <v>0.12923266083059801</v>
      </c>
      <c r="U1124" s="18">
        <v>0.1045372760428521</v>
      </c>
      <c r="V1124" s="18">
        <v>0.15813647259174149</v>
      </c>
      <c r="W1124" s="18">
        <v>0.10473016833863789</v>
      </c>
      <c r="X1124" s="18">
        <v>0.10683881141931099</v>
      </c>
      <c r="Y1124" s="18">
        <v>0.14082341563917461</v>
      </c>
      <c r="AA1124" s="18">
        <v>0.14569934858412209</v>
      </c>
      <c r="AB1124" s="18">
        <v>0.1158117846619265</v>
      </c>
      <c r="AC1124" s="18">
        <v>0.1225188356527717</v>
      </c>
      <c r="AD1124" s="18">
        <v>0.12482428572869229</v>
      </c>
      <c r="AF1124" s="18">
        <v>0.10283606108748319</v>
      </c>
      <c r="AG1124" s="18">
        <v>0.1305150717370557</v>
      </c>
      <c r="AH1124" s="18">
        <v>0.117859448729896</v>
      </c>
      <c r="AI1124" s="18">
        <v>0.1421371673003376</v>
      </c>
      <c r="AJ1124" s="18">
        <v>0.1223720173326561</v>
      </c>
      <c r="AK1124" s="18">
        <v>0.1164217401662921</v>
      </c>
      <c r="AL1124" s="18">
        <v>0.1099281121155023</v>
      </c>
      <c r="AM1124" s="18">
        <v>0.12510943212611189</v>
      </c>
      <c r="AN1124" s="18">
        <v>6.2139007440780381E-2</v>
      </c>
      <c r="AO1124" s="18">
        <v>0.12362403476191899</v>
      </c>
      <c r="AP1124" s="18">
        <v>0.12328503987806121</v>
      </c>
      <c r="AQ1124" s="18">
        <v>0.14217974772116609</v>
      </c>
      <c r="AR1124" s="18">
        <v>0.1727307968737084</v>
      </c>
      <c r="AS1124" s="18">
        <v>0.22077199719606541</v>
      </c>
      <c r="AT1124" s="18">
        <v>0.22010847247504459</v>
      </c>
      <c r="AU1124" s="18">
        <v>0.18337777858038751</v>
      </c>
      <c r="AV1124" s="18">
        <v>3.314442106383967E-2</v>
      </c>
      <c r="AX1124" s="18">
        <v>0.1166268695234772</v>
      </c>
      <c r="AY1124" s="18">
        <v>0.18741203221959771</v>
      </c>
      <c r="BA1124" s="18">
        <v>0.1244294645954105</v>
      </c>
      <c r="BB1124" s="18">
        <v>0.13382350749083491</v>
      </c>
      <c r="BD1124" s="18">
        <v>0.1075922894381583</v>
      </c>
      <c r="BE1124" s="18">
        <v>0.1241829912369164</v>
      </c>
      <c r="BF1124" s="18">
        <v>0.10502428207393399</v>
      </c>
      <c r="BG1124" s="18">
        <v>0.14204068721291041</v>
      </c>
      <c r="BH1124" s="18">
        <v>0.17598366264159621</v>
      </c>
      <c r="BI1124" s="18">
        <v>0.16371371287126341</v>
      </c>
      <c r="BJ1124" s="18">
        <v>8.110857643160406E-2</v>
      </c>
      <c r="BL1124" s="18">
        <v>0.12869469430841171</v>
      </c>
      <c r="BM1124" s="18">
        <v>0.16116568408368809</v>
      </c>
      <c r="BN1124" s="18">
        <v>8.2234358781242384E-2</v>
      </c>
      <c r="BO1124" s="18">
        <v>0.20271141816695301</v>
      </c>
      <c r="BP1124" s="18">
        <v>0.11292316472454721</v>
      </c>
      <c r="BQ1124" s="18">
        <v>0.13879395692052221</v>
      </c>
      <c r="BR1124" s="18">
        <v>6.5137261130922122E-2</v>
      </c>
      <c r="BS1124" s="18">
        <v>8.3700549336015687E-2</v>
      </c>
      <c r="BU1124" s="18">
        <v>0.1274395931288754</v>
      </c>
      <c r="BV1124" s="18">
        <v>0.17988860890283631</v>
      </c>
      <c r="BW1124" s="18">
        <v>9.2706447801187225E-2</v>
      </c>
      <c r="BX1124" s="18">
        <v>0.19052314074834709</v>
      </c>
      <c r="BY1124" s="18">
        <v>0.1310640118248573</v>
      </c>
      <c r="BZ1124" s="18">
        <v>0.15563646468526571</v>
      </c>
      <c r="CA1124" s="18">
        <v>4.5998388020989829E-2</v>
      </c>
      <c r="CB1124" s="18">
        <v>3.0873816315752992E-2</v>
      </c>
      <c r="CC1124" s="18">
        <v>6.2854229697210801E-2</v>
      </c>
    </row>
    <row r="1125" spans="2:81" x14ac:dyDescent="0.35">
      <c r="B1125" s="17" t="s">
        <v>266</v>
      </c>
      <c r="C1125" s="18">
        <v>0.45624684981984631</v>
      </c>
      <c r="D1125" s="18">
        <v>0.34848403274701423</v>
      </c>
      <c r="E1125" s="18">
        <v>0.41733549380663748</v>
      </c>
      <c r="F1125" s="18">
        <v>0.49937517720917329</v>
      </c>
      <c r="G1125" s="18">
        <v>0.4951246121029636</v>
      </c>
      <c r="H1125" s="18">
        <v>0.52296205238349547</v>
      </c>
      <c r="I1125" s="18">
        <v>0.43083643634078012</v>
      </c>
      <c r="K1125" s="18">
        <v>0.44537532810493058</v>
      </c>
      <c r="L1125" s="18">
        <v>0.46765910874025712</v>
      </c>
      <c r="N1125" s="18">
        <v>0.48426475060518132</v>
      </c>
      <c r="O1125" s="18">
        <v>0.52114146841661391</v>
      </c>
      <c r="P1125" s="18">
        <v>0.46520113576687389</v>
      </c>
      <c r="Q1125" s="18">
        <v>0.44236339557514492</v>
      </c>
      <c r="R1125" s="18">
        <v>0.51600642927062512</v>
      </c>
      <c r="S1125" s="18">
        <v>0.38446756721355457</v>
      </c>
      <c r="T1125" s="18">
        <v>0.519211405440692</v>
      </c>
      <c r="U1125" s="18">
        <v>0.45503584463260138</v>
      </c>
      <c r="V1125" s="18">
        <v>0.3938862598714461</v>
      </c>
      <c r="W1125" s="18">
        <v>0.44454262913739562</v>
      </c>
      <c r="X1125" s="18">
        <v>0.46191334399595102</v>
      </c>
      <c r="Y1125" s="18">
        <v>0.45604128917246439</v>
      </c>
      <c r="AA1125" s="18">
        <v>0.48839846564348999</v>
      </c>
      <c r="AB1125" s="18">
        <v>0.47309466178647203</v>
      </c>
      <c r="AC1125" s="18">
        <v>0.45333254877269119</v>
      </c>
      <c r="AD1125" s="18">
        <v>0.40509207467341629</v>
      </c>
      <c r="AF1125" s="18">
        <v>0.36824930919840321</v>
      </c>
      <c r="AG1125" s="18">
        <v>0.39767453558551658</v>
      </c>
      <c r="AH1125" s="18">
        <v>0.45304979298577219</v>
      </c>
      <c r="AI1125" s="18">
        <v>0.32847168568421531</v>
      </c>
      <c r="AJ1125" s="18">
        <v>0.42324346963932219</v>
      </c>
      <c r="AK1125" s="18">
        <v>0.47945580915039993</v>
      </c>
      <c r="AL1125" s="18">
        <v>0.46632334388921531</v>
      </c>
      <c r="AM1125" s="18">
        <v>0.47038344657849718</v>
      </c>
      <c r="AN1125" s="18">
        <v>0.46295888328769191</v>
      </c>
      <c r="AO1125" s="18">
        <v>0.52084886268629127</v>
      </c>
      <c r="AP1125" s="18">
        <v>0.4709677015378298</v>
      </c>
      <c r="AQ1125" s="18">
        <v>0.47275743804782883</v>
      </c>
      <c r="AR1125" s="18">
        <v>0.44835981509535699</v>
      </c>
      <c r="AS1125" s="18">
        <v>0.39186181488263772</v>
      </c>
      <c r="AT1125" s="18">
        <v>0.45911449074171418</v>
      </c>
      <c r="AU1125" s="18">
        <v>0.53527501075412653</v>
      </c>
      <c r="AV1125" s="18">
        <v>0.47240725536663081</v>
      </c>
      <c r="AX1125" s="18">
        <v>0.47439857056941281</v>
      </c>
      <c r="AY1125" s="18">
        <v>0.36878368106018322</v>
      </c>
      <c r="BA1125" s="18">
        <v>0.47361486014633508</v>
      </c>
      <c r="BB1125" s="18">
        <v>0.42402333425831401</v>
      </c>
      <c r="BD1125" s="18">
        <v>0.45652659625195757</v>
      </c>
      <c r="BE1125" s="18">
        <v>0.42795604624361261</v>
      </c>
      <c r="BF1125" s="18">
        <v>0.45425819610857487</v>
      </c>
      <c r="BG1125" s="18">
        <v>0.48200830327449629</v>
      </c>
      <c r="BH1125" s="18">
        <v>0.47786946863637558</v>
      </c>
      <c r="BI1125" s="18">
        <v>0.52691960367506907</v>
      </c>
      <c r="BJ1125" s="18">
        <v>0.3337996461147158</v>
      </c>
      <c r="BL1125" s="18">
        <v>0.47892418445506951</v>
      </c>
      <c r="BM1125" s="18">
        <v>0.49645625341620753</v>
      </c>
      <c r="BN1125" s="18">
        <v>0.48922097916629942</v>
      </c>
      <c r="BO1125" s="18">
        <v>0.44137533252357108</v>
      </c>
      <c r="BP1125" s="18">
        <v>0.4046607053037688</v>
      </c>
      <c r="BQ1125" s="18">
        <v>0.46329283610004518</v>
      </c>
      <c r="BR1125" s="18">
        <v>0.3704264668162926</v>
      </c>
      <c r="BS1125" s="18">
        <v>0.40347566558616171</v>
      </c>
      <c r="BU1125" s="18">
        <v>0.52058041635935792</v>
      </c>
      <c r="BV1125" s="18">
        <v>0.47090121456222778</v>
      </c>
      <c r="BW1125" s="18">
        <v>0.49327323663094103</v>
      </c>
      <c r="BX1125" s="18">
        <v>0.40945900400589458</v>
      </c>
      <c r="BY1125" s="18">
        <v>0.4636772362791784</v>
      </c>
      <c r="BZ1125" s="18">
        <v>0.40908507393297039</v>
      </c>
      <c r="CA1125" s="18">
        <v>0.38116008453231409</v>
      </c>
      <c r="CB1125" s="18">
        <v>0.36408550882948049</v>
      </c>
      <c r="CC1125" s="18">
        <v>0.45794232177674782</v>
      </c>
    </row>
    <row r="1126" spans="2:81" x14ac:dyDescent="0.35">
      <c r="B1126" s="17" t="s">
        <v>267</v>
      </c>
      <c r="C1126" s="18">
        <v>0.28093538661479422</v>
      </c>
      <c r="D1126" s="18">
        <v>0.33761900746245049</v>
      </c>
      <c r="E1126" s="18">
        <v>0.2369189040439551</v>
      </c>
      <c r="F1126" s="18">
        <v>0.20660775460979591</v>
      </c>
      <c r="G1126" s="18">
        <v>0.274546866845715</v>
      </c>
      <c r="H1126" s="18">
        <v>0.3117310071251303</v>
      </c>
      <c r="I1126" s="18">
        <v>0.32316948397076167</v>
      </c>
      <c r="K1126" s="18">
        <v>0.29402130960958572</v>
      </c>
      <c r="L1126" s="18">
        <v>0.26720524381091398</v>
      </c>
      <c r="N1126" s="18">
        <v>0.30224489205680222</v>
      </c>
      <c r="O1126" s="18">
        <v>0.2791610648536012</v>
      </c>
      <c r="P1126" s="18">
        <v>0.25837736230111952</v>
      </c>
      <c r="Q1126" s="18">
        <v>0.27551511633781289</v>
      </c>
      <c r="R1126" s="18">
        <v>0.21441246823712959</v>
      </c>
      <c r="S1126" s="18">
        <v>0.40330789794157801</v>
      </c>
      <c r="T1126" s="18">
        <v>0.19588166021899039</v>
      </c>
      <c r="U1126" s="18">
        <v>0.31602586266383292</v>
      </c>
      <c r="V1126" s="18">
        <v>0.28015682817888499</v>
      </c>
      <c r="W1126" s="18">
        <v>0.31110082253836258</v>
      </c>
      <c r="X1126" s="18">
        <v>0.24522319194366429</v>
      </c>
      <c r="Y1126" s="18">
        <v>0.27246960039298879</v>
      </c>
      <c r="AA1126" s="18">
        <v>0.25944068489878502</v>
      </c>
      <c r="AB1126" s="18">
        <v>0.29109495352647219</v>
      </c>
      <c r="AC1126" s="18">
        <v>0.29846926510381361</v>
      </c>
      <c r="AD1126" s="18">
        <v>0.27913045933563901</v>
      </c>
      <c r="AF1126" s="18">
        <v>0.22497575570450731</v>
      </c>
      <c r="AG1126" s="18">
        <v>0.31456928605328499</v>
      </c>
      <c r="AH1126" s="18">
        <v>0.27422083250149232</v>
      </c>
      <c r="AI1126" s="18">
        <v>0.37002966668272669</v>
      </c>
      <c r="AJ1126" s="18">
        <v>0.31861427151549998</v>
      </c>
      <c r="AK1126" s="18">
        <v>0.27318546686471112</v>
      </c>
      <c r="AL1126" s="18">
        <v>0.27170939453443038</v>
      </c>
      <c r="AM1126" s="18">
        <v>0.2651730938236711</v>
      </c>
      <c r="AN1126" s="18">
        <v>0.34853439628229571</v>
      </c>
      <c r="AO1126" s="18">
        <v>0.24688204863482069</v>
      </c>
      <c r="AP1126" s="18">
        <v>0.30678139085336059</v>
      </c>
      <c r="AQ1126" s="18">
        <v>0.26414916087106322</v>
      </c>
      <c r="AR1126" s="18">
        <v>0.26405149078951728</v>
      </c>
      <c r="AS1126" s="18">
        <v>0.24253362893528621</v>
      </c>
      <c r="AT1126" s="18">
        <v>0.1776339154796735</v>
      </c>
      <c r="AU1126" s="18">
        <v>0.1754934385363327</v>
      </c>
      <c r="AV1126" s="18">
        <v>0.31255071249633581</v>
      </c>
      <c r="AX1126" s="18">
        <v>0.2785633555870714</v>
      </c>
      <c r="AY1126" s="18">
        <v>0.29085025873550407</v>
      </c>
      <c r="BA1126" s="18">
        <v>0.27462317038998602</v>
      </c>
      <c r="BB1126" s="18">
        <v>0.29264667615943762</v>
      </c>
      <c r="BD1126" s="18">
        <v>0.29395714972128673</v>
      </c>
      <c r="BE1126" s="18">
        <v>0.30771085983594598</v>
      </c>
      <c r="BF1126" s="18">
        <v>0.30890512352748511</v>
      </c>
      <c r="BG1126" s="18">
        <v>0.25753582859374891</v>
      </c>
      <c r="BH1126" s="18">
        <v>0.21724753418804421</v>
      </c>
      <c r="BI1126" s="18">
        <v>0.2255753252163801</v>
      </c>
      <c r="BJ1126" s="18">
        <v>0.34791364269289449</v>
      </c>
      <c r="BL1126" s="18">
        <v>0.25328089562736322</v>
      </c>
      <c r="BM1126" s="18">
        <v>0.25930155635850299</v>
      </c>
      <c r="BN1126" s="18">
        <v>0.26265118128243781</v>
      </c>
      <c r="BO1126" s="18">
        <v>0.2428553238666514</v>
      </c>
      <c r="BP1126" s="18">
        <v>0.32599974240943758</v>
      </c>
      <c r="BQ1126" s="18">
        <v>0.22388684449195539</v>
      </c>
      <c r="BR1126" s="18">
        <v>0.4176332835197144</v>
      </c>
      <c r="BS1126" s="18">
        <v>0.31949949262742627</v>
      </c>
      <c r="BU1126" s="18">
        <v>0.25519623387797219</v>
      </c>
      <c r="BV1126" s="18">
        <v>0.25766396891566917</v>
      </c>
      <c r="BW1126" s="18">
        <v>0.25687364158310338</v>
      </c>
      <c r="BX1126" s="18">
        <v>0.24435572841557851</v>
      </c>
      <c r="BY1126" s="18">
        <v>0.27830422961648238</v>
      </c>
      <c r="BZ1126" s="18">
        <v>0.23852303455405019</v>
      </c>
      <c r="CA1126" s="18">
        <v>0.35296405586580232</v>
      </c>
      <c r="CB1126" s="18">
        <v>0.39535022297986461</v>
      </c>
      <c r="CC1126" s="18">
        <v>0.31371655616165139</v>
      </c>
    </row>
    <row r="1127" spans="2:81" x14ac:dyDescent="0.35">
      <c r="B1127" s="17" t="s">
        <v>268</v>
      </c>
      <c r="C1127" s="18">
        <v>8.0682679800615983E-2</v>
      </c>
      <c r="D1127" s="18">
        <v>0.1122759630343801</v>
      </c>
      <c r="E1127" s="18">
        <v>9.8757905983213004E-2</v>
      </c>
      <c r="F1127" s="18">
        <v>7.8384042270151125E-2</v>
      </c>
      <c r="G1127" s="18">
        <v>5.8159161559879158E-2</v>
      </c>
      <c r="H1127" s="18">
        <v>4.9017644811934873E-2</v>
      </c>
      <c r="I1127" s="18">
        <v>9.1399908597920104E-2</v>
      </c>
      <c r="K1127" s="18">
        <v>8.3476494369798704E-2</v>
      </c>
      <c r="L1127" s="18">
        <v>7.7407927528316961E-2</v>
      </c>
      <c r="N1127" s="18">
        <v>6.7315079507036024E-2</v>
      </c>
      <c r="O1127" s="18">
        <v>5.9411237572071243E-2</v>
      </c>
      <c r="P1127" s="18">
        <v>7.1258055314944349E-2</v>
      </c>
      <c r="Q1127" s="18">
        <v>7.3958817042158981E-2</v>
      </c>
      <c r="R1127" s="18">
        <v>6.2489333135622827E-2</v>
      </c>
      <c r="S1127" s="18">
        <v>4.4587471627284263E-2</v>
      </c>
      <c r="T1127" s="18">
        <v>7.6707672367809621E-2</v>
      </c>
      <c r="U1127" s="18">
        <v>6.673548830899502E-2</v>
      </c>
      <c r="V1127" s="18">
        <v>0.13238009162046499</v>
      </c>
      <c r="W1127" s="18">
        <v>6.5368726112679035E-2</v>
      </c>
      <c r="X1127" s="18">
        <v>0.1150100509259333</v>
      </c>
      <c r="Y1127" s="18">
        <v>9.4331164097938333E-2</v>
      </c>
      <c r="AA1127" s="18">
        <v>6.7266550443091155E-2</v>
      </c>
      <c r="AB1127" s="18">
        <v>5.8986544857353287E-2</v>
      </c>
      <c r="AC1127" s="18">
        <v>8.0539141399013303E-2</v>
      </c>
      <c r="AD1127" s="18">
        <v>0.1184362145319824</v>
      </c>
      <c r="AF1127" s="18">
        <v>0.142907659293911</v>
      </c>
      <c r="AG1127" s="18">
        <v>6.9516169836627756E-2</v>
      </c>
      <c r="AH1127" s="18">
        <v>9.8812458881015641E-2</v>
      </c>
      <c r="AI1127" s="18">
        <v>0.1063387519019912</v>
      </c>
      <c r="AJ1127" s="18">
        <v>8.437884853194326E-2</v>
      </c>
      <c r="AK1127" s="18">
        <v>8.8765703445797983E-2</v>
      </c>
      <c r="AL1127" s="18">
        <v>8.6134328894790252E-2</v>
      </c>
      <c r="AM1127" s="18">
        <v>7.7462656136195254E-2</v>
      </c>
      <c r="AN1127" s="18">
        <v>8.4761259894487961E-2</v>
      </c>
      <c r="AO1127" s="18">
        <v>6.2147709764467943E-2</v>
      </c>
      <c r="AP1127" s="18">
        <v>5.6661958159005217E-2</v>
      </c>
      <c r="AQ1127" s="18">
        <v>5.6317552574353093E-2</v>
      </c>
      <c r="AR1127" s="18">
        <v>9.091991503211283E-2</v>
      </c>
      <c r="AS1127" s="18">
        <v>8.1979339415467492E-2</v>
      </c>
      <c r="AT1127" s="18">
        <v>8.8563368764304498E-2</v>
      </c>
      <c r="AU1127" s="18">
        <v>8.9894578425394361E-2</v>
      </c>
      <c r="AV1127" s="18">
        <v>5.0045510647271363E-2</v>
      </c>
      <c r="AX1127" s="18">
        <v>7.7455481422873465E-2</v>
      </c>
      <c r="AY1127" s="18">
        <v>9.6331747983514474E-2</v>
      </c>
      <c r="BA1127" s="18">
        <v>7.2925052519791117E-2</v>
      </c>
      <c r="BB1127" s="18">
        <v>9.5075694239522363E-2</v>
      </c>
      <c r="BD1127" s="18">
        <v>0.10028538739000981</v>
      </c>
      <c r="BE1127" s="18">
        <v>6.8627485701339266E-2</v>
      </c>
      <c r="BF1127" s="18">
        <v>7.5624361567511747E-2</v>
      </c>
      <c r="BG1127" s="18">
        <v>8.7949902551155937E-2</v>
      </c>
      <c r="BH1127" s="18">
        <v>5.5851271816232402E-2</v>
      </c>
      <c r="BI1127" s="18">
        <v>4.1323734726096677E-2</v>
      </c>
      <c r="BJ1127" s="18">
        <v>0.1001289496054973</v>
      </c>
      <c r="BL1127" s="18">
        <v>8.4700374893355745E-2</v>
      </c>
      <c r="BM1127" s="18">
        <v>6.1058695142991067E-2</v>
      </c>
      <c r="BN1127" s="18">
        <v>7.9618862536064386E-2</v>
      </c>
      <c r="BO1127" s="18">
        <v>7.0394220741169466E-2</v>
      </c>
      <c r="BP1127" s="18">
        <v>0.1101849244732354</v>
      </c>
      <c r="BQ1127" s="18">
        <v>9.4615527871565255E-2</v>
      </c>
      <c r="BR1127" s="18">
        <v>0</v>
      </c>
      <c r="BS1127" s="18">
        <v>0.10174420885199</v>
      </c>
      <c r="BU1127" s="18">
        <v>6.6305117914490244E-2</v>
      </c>
      <c r="BV1127" s="18">
        <v>7.0662579441975681E-2</v>
      </c>
      <c r="BW1127" s="18">
        <v>9.8119343011126209E-2</v>
      </c>
      <c r="BX1127" s="18">
        <v>9.400638080050551E-2</v>
      </c>
      <c r="BY1127" s="18">
        <v>8.004871189883099E-2</v>
      </c>
      <c r="BZ1127" s="18">
        <v>0.1418587695493784</v>
      </c>
      <c r="CA1127" s="18">
        <v>0.1227412605405596</v>
      </c>
      <c r="CB1127" s="18">
        <v>5.5605365276938767E-2</v>
      </c>
      <c r="CC1127" s="18">
        <v>8.0305017361383152E-2</v>
      </c>
    </row>
    <row r="1128" spans="2:81" x14ac:dyDescent="0.35">
      <c r="B1128" s="17" t="s">
        <v>269</v>
      </c>
      <c r="C1128" s="18">
        <v>1.6859573646702399E-2</v>
      </c>
      <c r="D1128" s="18">
        <v>3.3901111217776211E-2</v>
      </c>
      <c r="E1128" s="18">
        <v>3.4799322582547892E-2</v>
      </c>
      <c r="F1128" s="18">
        <v>1.5679838926237932E-2</v>
      </c>
      <c r="G1128" s="18">
        <v>1.4569691672294389E-2</v>
      </c>
      <c r="H1128" s="18">
        <v>0</v>
      </c>
      <c r="I1128" s="18">
        <v>1.028180890036689E-2</v>
      </c>
      <c r="K1128" s="18">
        <v>1.7714469661845499E-2</v>
      </c>
      <c r="L1128" s="18">
        <v>1.6141848289431548E-2</v>
      </c>
      <c r="N1128" s="18">
        <v>3.2108345233474479E-2</v>
      </c>
      <c r="O1128" s="18">
        <v>0</v>
      </c>
      <c r="P1128" s="18">
        <v>2.8990467045159649E-2</v>
      </c>
      <c r="Q1128" s="18">
        <v>1.2455451812168049E-2</v>
      </c>
      <c r="R1128" s="18">
        <v>2.1033010130253639E-2</v>
      </c>
      <c r="S1128" s="18">
        <v>6.8984302578428483E-3</v>
      </c>
      <c r="T1128" s="18">
        <v>2.7440367850555071E-2</v>
      </c>
      <c r="U1128" s="18">
        <v>1.882154425458054E-2</v>
      </c>
      <c r="V1128" s="18">
        <v>1.414054374837303E-2</v>
      </c>
      <c r="W1128" s="18">
        <v>1.363055295780188E-2</v>
      </c>
      <c r="X1128" s="18">
        <v>1.845669932150211E-2</v>
      </c>
      <c r="Y1128" s="18">
        <v>4.9462557920739577E-3</v>
      </c>
      <c r="AA1128" s="18">
        <v>1.4065666840489989E-2</v>
      </c>
      <c r="AB1128" s="18">
        <v>2.0801306796802581E-2</v>
      </c>
      <c r="AC1128" s="18">
        <v>1.393795466440668E-2</v>
      </c>
      <c r="AD1128" s="18">
        <v>1.8465359165266631E-2</v>
      </c>
      <c r="AF1128" s="18">
        <v>8.286113908595398E-2</v>
      </c>
      <c r="AG1128" s="18">
        <v>2.000512281757378E-2</v>
      </c>
      <c r="AH1128" s="18">
        <v>1.4442501184221589E-2</v>
      </c>
      <c r="AI1128" s="18">
        <v>2.5084444039015209E-2</v>
      </c>
      <c r="AJ1128" s="18">
        <v>1.0555693689626959E-2</v>
      </c>
      <c r="AK1128" s="18">
        <v>0</v>
      </c>
      <c r="AL1128" s="18">
        <v>2.3647719920670732E-2</v>
      </c>
      <c r="AM1128" s="18">
        <v>7.7643752314979688E-3</v>
      </c>
      <c r="AN1128" s="18">
        <v>9.9991537348767378E-3</v>
      </c>
      <c r="AO1128" s="18">
        <v>2.940214950105411E-2</v>
      </c>
      <c r="AP1128" s="18">
        <v>1.391392411346914E-2</v>
      </c>
      <c r="AQ1128" s="18">
        <v>1.1807973582778729E-2</v>
      </c>
      <c r="AR1128" s="18">
        <v>1.319534718231812E-2</v>
      </c>
      <c r="AS1128" s="18">
        <v>4.5082419826935928E-2</v>
      </c>
      <c r="AT1128" s="18">
        <v>3.7480910885266068E-2</v>
      </c>
      <c r="AU1128" s="18">
        <v>7.5740882607036502E-3</v>
      </c>
      <c r="AV1128" s="18">
        <v>3.9944650048368398E-2</v>
      </c>
      <c r="AX1128" s="18">
        <v>1.3474019160655959E-2</v>
      </c>
      <c r="AY1128" s="18">
        <v>3.1027891712451711E-2</v>
      </c>
      <c r="BA1128" s="18">
        <v>1.646957149637281E-2</v>
      </c>
      <c r="BB1128" s="18">
        <v>1.7583159142331078E-2</v>
      </c>
      <c r="BD1128" s="18">
        <v>2.0341670079062381E-2</v>
      </c>
      <c r="BE1128" s="18">
        <v>9.5914744890876029E-3</v>
      </c>
      <c r="BF1128" s="18">
        <v>2.2279415094802212E-2</v>
      </c>
      <c r="BG1128" s="18">
        <v>3.7749731752145972E-3</v>
      </c>
      <c r="BH1128" s="18">
        <v>4.4910604135699458E-2</v>
      </c>
      <c r="BI1128" s="18">
        <v>1.9015176744552019E-2</v>
      </c>
      <c r="BJ1128" s="18">
        <v>0</v>
      </c>
      <c r="BL1128" s="18">
        <v>2.0988947259745989E-2</v>
      </c>
      <c r="BM1128" s="18">
        <v>1.106689232188309E-2</v>
      </c>
      <c r="BN1128" s="18">
        <v>3.574109409989696E-2</v>
      </c>
      <c r="BO1128" s="18">
        <v>0</v>
      </c>
      <c r="BP1128" s="18">
        <v>1.8263923481400449E-2</v>
      </c>
      <c r="BQ1128" s="18">
        <v>4.9126465446040719E-2</v>
      </c>
      <c r="BR1128" s="18">
        <v>2.0259815155179731E-2</v>
      </c>
      <c r="BS1128" s="18">
        <v>1.474605065035396E-2</v>
      </c>
      <c r="BU1128" s="18">
        <v>1.9029398598529378E-2</v>
      </c>
      <c r="BV1128" s="18">
        <v>1.2581998445397299E-2</v>
      </c>
      <c r="BW1128" s="18">
        <v>6.1653525961269237E-3</v>
      </c>
      <c r="BX1128" s="18">
        <v>2.0580059843683881E-2</v>
      </c>
      <c r="BY1128" s="18">
        <v>1.716444453647888E-2</v>
      </c>
      <c r="BZ1128" s="18">
        <v>1.6152484378151411E-2</v>
      </c>
      <c r="CA1128" s="18">
        <v>1.3819265820557571E-2</v>
      </c>
      <c r="CB1128" s="18">
        <v>1.9023848772892239E-2</v>
      </c>
      <c r="CC1128" s="18">
        <v>3.7325732300155887E-2</v>
      </c>
    </row>
    <row r="1129" spans="2:81" x14ac:dyDescent="0.35">
      <c r="B1129" s="17" t="s">
        <v>151</v>
      </c>
      <c r="C1129" s="18">
        <v>3.7556051292898338E-2</v>
      </c>
      <c r="D1129" s="18">
        <v>3.1465712527275709E-2</v>
      </c>
      <c r="E1129" s="18">
        <v>1.544949204826474E-2</v>
      </c>
      <c r="F1129" s="18">
        <v>3.0864677995971351E-2</v>
      </c>
      <c r="G1129" s="18">
        <v>3.8389893225878297E-2</v>
      </c>
      <c r="H1129" s="18">
        <v>3.3344872587366799E-2</v>
      </c>
      <c r="I1129" s="18">
        <v>6.302304963085946E-2</v>
      </c>
      <c r="K1129" s="18">
        <v>2.6977138614721251E-2</v>
      </c>
      <c r="L1129" s="18">
        <v>4.765399876836935E-2</v>
      </c>
      <c r="N1129" s="18">
        <v>8.0564340326152312E-3</v>
      </c>
      <c r="O1129" s="18">
        <v>6.0335176545609652E-2</v>
      </c>
      <c r="P1129" s="18">
        <v>5.4498338922186397E-2</v>
      </c>
      <c r="Q1129" s="18">
        <v>6.0848846150893462E-2</v>
      </c>
      <c r="R1129" s="18">
        <v>3.4307787808845351E-2</v>
      </c>
      <c r="S1129" s="18">
        <v>6.8397431992061591E-3</v>
      </c>
      <c r="T1129" s="18">
        <v>5.1526233291354903E-2</v>
      </c>
      <c r="U1129" s="18">
        <v>3.8843984097137858E-2</v>
      </c>
      <c r="V1129" s="18">
        <v>2.1299803989089341E-2</v>
      </c>
      <c r="W1129" s="18">
        <v>6.0627100915123112E-2</v>
      </c>
      <c r="X1129" s="18">
        <v>5.2557902393638257E-2</v>
      </c>
      <c r="Y1129" s="18">
        <v>3.138827490535983E-2</v>
      </c>
      <c r="AA1129" s="18">
        <v>2.51292835900217E-2</v>
      </c>
      <c r="AB1129" s="18">
        <v>4.0210748370973382E-2</v>
      </c>
      <c r="AC1129" s="18">
        <v>3.1202254407303499E-2</v>
      </c>
      <c r="AD1129" s="18">
        <v>5.4051606565003407E-2</v>
      </c>
      <c r="AF1129" s="18">
        <v>7.8170075629741431E-2</v>
      </c>
      <c r="AG1129" s="18">
        <v>6.7719813969941062E-2</v>
      </c>
      <c r="AH1129" s="18">
        <v>4.1614965717602453E-2</v>
      </c>
      <c r="AI1129" s="18">
        <v>2.793828439171411E-2</v>
      </c>
      <c r="AJ1129" s="18">
        <v>4.0835699290951467E-2</v>
      </c>
      <c r="AK1129" s="18">
        <v>4.2171280372798978E-2</v>
      </c>
      <c r="AL1129" s="18">
        <v>4.2257100645390948E-2</v>
      </c>
      <c r="AM1129" s="18">
        <v>5.4106996104026833E-2</v>
      </c>
      <c r="AN1129" s="18">
        <v>3.1607299359867037E-2</v>
      </c>
      <c r="AO1129" s="18">
        <v>1.709519465144705E-2</v>
      </c>
      <c r="AP1129" s="18">
        <v>2.838998545827395E-2</v>
      </c>
      <c r="AQ1129" s="18">
        <v>5.2788127202810002E-2</v>
      </c>
      <c r="AR1129" s="18">
        <v>1.074263502698627E-2</v>
      </c>
      <c r="AS1129" s="18">
        <v>1.7770799743607339E-2</v>
      </c>
      <c r="AT1129" s="18">
        <v>1.709884165399695E-2</v>
      </c>
      <c r="AU1129" s="18">
        <v>8.385105443055544E-3</v>
      </c>
      <c r="AV1129" s="18">
        <v>9.1907450377554226E-2</v>
      </c>
      <c r="AX1129" s="18">
        <v>3.9481703736509083E-2</v>
      </c>
      <c r="AY1129" s="18">
        <v>2.559438828874901E-2</v>
      </c>
      <c r="BA1129" s="18">
        <v>3.7937880852104519E-2</v>
      </c>
      <c r="BB1129" s="18">
        <v>3.6847628709560307E-2</v>
      </c>
      <c r="BD1129" s="18">
        <v>2.1296907119525171E-2</v>
      </c>
      <c r="BE1129" s="18">
        <v>6.1931142493098217E-2</v>
      </c>
      <c r="BF1129" s="18">
        <v>3.390862162769219E-2</v>
      </c>
      <c r="BG1129" s="18">
        <v>2.669030519247375E-2</v>
      </c>
      <c r="BH1129" s="18">
        <v>2.8137458582052199E-2</v>
      </c>
      <c r="BI1129" s="18">
        <v>2.3452446766638681E-2</v>
      </c>
      <c r="BJ1129" s="18">
        <v>0.1370491851552883</v>
      </c>
      <c r="BL1129" s="18">
        <v>3.3410903456053589E-2</v>
      </c>
      <c r="BM1129" s="18">
        <v>1.0950918676727209E-2</v>
      </c>
      <c r="BN1129" s="18">
        <v>5.0533524134059128E-2</v>
      </c>
      <c r="BO1129" s="18">
        <v>4.2663704701655057E-2</v>
      </c>
      <c r="BP1129" s="18">
        <v>2.7967539607610479E-2</v>
      </c>
      <c r="BQ1129" s="18">
        <v>3.028436916987132E-2</v>
      </c>
      <c r="BR1129" s="18">
        <v>0.12654317337789109</v>
      </c>
      <c r="BS1129" s="18">
        <v>7.6834032948052425E-2</v>
      </c>
      <c r="BU1129" s="18">
        <v>1.144924012077481E-2</v>
      </c>
      <c r="BV1129" s="18">
        <v>8.3016297318936044E-3</v>
      </c>
      <c r="BW1129" s="18">
        <v>5.2861978377515141E-2</v>
      </c>
      <c r="BX1129" s="18">
        <v>4.1075686185990487E-2</v>
      </c>
      <c r="BY1129" s="18">
        <v>2.974136584417204E-2</v>
      </c>
      <c r="BZ1129" s="18">
        <v>3.8744172900183907E-2</v>
      </c>
      <c r="CA1129" s="18">
        <v>8.3316945219776603E-2</v>
      </c>
      <c r="CB1129" s="18">
        <v>0.13506123782507079</v>
      </c>
      <c r="CC1129" s="18">
        <v>4.7856142702851052E-2</v>
      </c>
    </row>
    <row r="1131" spans="2:81" ht="101.5" x14ac:dyDescent="0.35">
      <c r="B1131" s="14" t="s">
        <v>275</v>
      </c>
    </row>
    <row r="1132" spans="2:81" x14ac:dyDescent="0.35">
      <c r="B1132" s="15" t="s">
        <v>17</v>
      </c>
    </row>
    <row r="1133" spans="2:81" x14ac:dyDescent="0.35">
      <c r="B1133" s="11" t="s">
        <v>95</v>
      </c>
      <c r="C1133" s="16">
        <v>1906</v>
      </c>
      <c r="D1133" s="16">
        <v>245</v>
      </c>
      <c r="E1133" s="16">
        <v>322</v>
      </c>
      <c r="F1133" s="16">
        <v>330</v>
      </c>
      <c r="G1133" s="16">
        <v>336</v>
      </c>
      <c r="H1133" s="16">
        <v>276</v>
      </c>
      <c r="I1133" s="16">
        <v>397</v>
      </c>
      <c r="K1133" s="16">
        <v>942</v>
      </c>
      <c r="L1133" s="16">
        <v>959</v>
      </c>
      <c r="N1133" s="16">
        <v>158</v>
      </c>
      <c r="O1133" s="16">
        <v>63</v>
      </c>
      <c r="P1133" s="16">
        <v>96</v>
      </c>
      <c r="Q1133" s="16">
        <v>78</v>
      </c>
      <c r="R1133" s="16">
        <v>211</v>
      </c>
      <c r="S1133" s="16">
        <v>156</v>
      </c>
      <c r="T1133" s="16">
        <v>138</v>
      </c>
      <c r="U1133" s="16">
        <v>178</v>
      </c>
      <c r="V1133" s="16">
        <v>270</v>
      </c>
      <c r="W1133" s="16">
        <v>232</v>
      </c>
      <c r="X1133" s="16">
        <v>160</v>
      </c>
      <c r="Y1133" s="16">
        <v>166</v>
      </c>
      <c r="AA1133" s="16">
        <v>527</v>
      </c>
      <c r="AB1133" s="16">
        <v>481</v>
      </c>
      <c r="AC1133" s="16">
        <v>429</v>
      </c>
      <c r="AD1133" s="16">
        <v>463</v>
      </c>
      <c r="AF1133" s="16">
        <v>27</v>
      </c>
      <c r="AG1133" s="16">
        <v>98</v>
      </c>
      <c r="AH1133" s="16">
        <v>113</v>
      </c>
      <c r="AI1133" s="16">
        <v>112</v>
      </c>
      <c r="AJ1133" s="16">
        <v>174</v>
      </c>
      <c r="AK1133" s="16">
        <v>207</v>
      </c>
      <c r="AL1133" s="16">
        <v>170</v>
      </c>
      <c r="AM1133" s="16">
        <v>133</v>
      </c>
      <c r="AN1133" s="16">
        <v>100</v>
      </c>
      <c r="AO1133" s="16">
        <v>131</v>
      </c>
      <c r="AP1133" s="16">
        <v>193</v>
      </c>
      <c r="AQ1133" s="16">
        <v>93</v>
      </c>
      <c r="AR1133" s="16">
        <v>79</v>
      </c>
      <c r="AS1133" s="16">
        <v>47</v>
      </c>
      <c r="AT1133" s="16">
        <v>48</v>
      </c>
      <c r="AU1133" s="16">
        <v>122</v>
      </c>
      <c r="AV1133" s="16">
        <v>59</v>
      </c>
      <c r="AX1133" s="16">
        <v>1557</v>
      </c>
      <c r="AY1133" s="16">
        <v>338</v>
      </c>
      <c r="BA1133" s="16">
        <v>1221</v>
      </c>
      <c r="BB1133" s="16">
        <v>685</v>
      </c>
      <c r="BD1133" s="16">
        <v>474</v>
      </c>
      <c r="BE1133" s="16">
        <v>416</v>
      </c>
      <c r="BF1133" s="16">
        <v>224</v>
      </c>
      <c r="BG1133" s="16">
        <v>439</v>
      </c>
      <c r="BH1133" s="16">
        <v>242</v>
      </c>
      <c r="BI1133" s="16">
        <v>51</v>
      </c>
      <c r="BJ1133" s="16">
        <v>60</v>
      </c>
      <c r="BL1133" s="16">
        <v>334</v>
      </c>
      <c r="BM1133" s="16">
        <v>619</v>
      </c>
      <c r="BN1133" s="16">
        <v>136</v>
      </c>
      <c r="BO1133" s="16">
        <v>105</v>
      </c>
      <c r="BP1133" s="16">
        <v>257</v>
      </c>
      <c r="BQ1133" s="16">
        <v>42</v>
      </c>
      <c r="BR1133" s="16">
        <v>49</v>
      </c>
      <c r="BS1133" s="16">
        <v>364</v>
      </c>
      <c r="BU1133" s="16">
        <v>279</v>
      </c>
      <c r="BV1133" s="16">
        <v>479</v>
      </c>
      <c r="BW1133" s="16">
        <v>122</v>
      </c>
      <c r="BX1133" s="16">
        <v>151</v>
      </c>
      <c r="BY1133" s="16">
        <v>421</v>
      </c>
      <c r="BZ1133" s="16">
        <v>64</v>
      </c>
      <c r="CA1133" s="16">
        <v>123</v>
      </c>
      <c r="CB1133" s="16">
        <v>156</v>
      </c>
      <c r="CC1133" s="16">
        <v>111</v>
      </c>
    </row>
    <row r="1134" spans="2:81" x14ac:dyDescent="0.35">
      <c r="B1134" s="12" t="s">
        <v>96</v>
      </c>
      <c r="C1134" s="16">
        <v>1910</v>
      </c>
      <c r="D1134" s="16">
        <v>202</v>
      </c>
      <c r="E1134" s="16">
        <v>325</v>
      </c>
      <c r="F1134" s="16">
        <v>324</v>
      </c>
      <c r="G1134" s="16">
        <v>294</v>
      </c>
      <c r="H1134" s="16">
        <v>309</v>
      </c>
      <c r="I1134" s="16">
        <v>457</v>
      </c>
      <c r="K1134" s="16">
        <v>921</v>
      </c>
      <c r="L1134" s="16">
        <v>983</v>
      </c>
      <c r="N1134" s="16">
        <v>157</v>
      </c>
      <c r="O1134" s="16">
        <v>52</v>
      </c>
      <c r="P1134" s="16">
        <v>89</v>
      </c>
      <c r="Q1134" s="16">
        <v>77</v>
      </c>
      <c r="R1134" s="16">
        <v>212</v>
      </c>
      <c r="S1134" s="16">
        <v>155</v>
      </c>
      <c r="T1134" s="16">
        <v>140</v>
      </c>
      <c r="U1134" s="16">
        <v>167</v>
      </c>
      <c r="V1134" s="16">
        <v>248</v>
      </c>
      <c r="W1134" s="16">
        <v>264</v>
      </c>
      <c r="X1134" s="16">
        <v>165</v>
      </c>
      <c r="Y1134" s="16">
        <v>180</v>
      </c>
      <c r="AA1134" s="16">
        <v>514</v>
      </c>
      <c r="AB1134" s="16">
        <v>496</v>
      </c>
      <c r="AC1134" s="16">
        <v>419</v>
      </c>
      <c r="AD1134" s="16">
        <v>477</v>
      </c>
      <c r="AF1134" s="16">
        <v>25</v>
      </c>
      <c r="AG1134" s="16">
        <v>96</v>
      </c>
      <c r="AH1134" s="16">
        <v>115</v>
      </c>
      <c r="AI1134" s="16">
        <v>117</v>
      </c>
      <c r="AJ1134" s="16">
        <v>175</v>
      </c>
      <c r="AK1134" s="16">
        <v>213</v>
      </c>
      <c r="AL1134" s="16">
        <v>169</v>
      </c>
      <c r="AM1134" s="16">
        <v>134</v>
      </c>
      <c r="AN1134" s="16">
        <v>99</v>
      </c>
      <c r="AO1134" s="16">
        <v>131</v>
      </c>
      <c r="AP1134" s="16">
        <v>193</v>
      </c>
      <c r="AQ1134" s="16">
        <v>94</v>
      </c>
      <c r="AR1134" s="16">
        <v>79</v>
      </c>
      <c r="AS1134" s="16">
        <v>46</v>
      </c>
      <c r="AT1134" s="16">
        <v>46</v>
      </c>
      <c r="AU1134" s="16">
        <v>118</v>
      </c>
      <c r="AV1134" s="16">
        <v>59</v>
      </c>
      <c r="AX1134" s="16">
        <v>1583</v>
      </c>
      <c r="AY1134" s="16">
        <v>316</v>
      </c>
      <c r="BA1134" s="16">
        <v>1241</v>
      </c>
      <c r="BB1134" s="16">
        <v>669</v>
      </c>
      <c r="BD1134" s="16">
        <v>490</v>
      </c>
      <c r="BE1134" s="16">
        <v>410</v>
      </c>
      <c r="BF1134" s="16">
        <v>226</v>
      </c>
      <c r="BG1134" s="16">
        <v>430</v>
      </c>
      <c r="BH1134" s="16">
        <v>237</v>
      </c>
      <c r="BI1134" s="16">
        <v>51</v>
      </c>
      <c r="BJ1134" s="16">
        <v>65</v>
      </c>
      <c r="BL1134" s="16">
        <v>349</v>
      </c>
      <c r="BM1134" s="16">
        <v>614</v>
      </c>
      <c r="BN1134" s="16">
        <v>143</v>
      </c>
      <c r="BO1134" s="16">
        <v>101</v>
      </c>
      <c r="BP1134" s="16">
        <v>257</v>
      </c>
      <c r="BQ1134" s="16">
        <v>42</v>
      </c>
      <c r="BR1134" s="16">
        <v>47</v>
      </c>
      <c r="BS1134" s="16">
        <v>356</v>
      </c>
      <c r="BU1134" s="16">
        <v>288</v>
      </c>
      <c r="BV1134" s="16">
        <v>472</v>
      </c>
      <c r="BW1134" s="16">
        <v>126</v>
      </c>
      <c r="BX1134" s="16">
        <v>142</v>
      </c>
      <c r="BY1134" s="16">
        <v>432</v>
      </c>
      <c r="BZ1134" s="16">
        <v>64</v>
      </c>
      <c r="CA1134" s="16">
        <v>123</v>
      </c>
      <c r="CB1134" s="16">
        <v>159</v>
      </c>
      <c r="CC1134" s="16">
        <v>106</v>
      </c>
    </row>
    <row r="1135" spans="2:81" x14ac:dyDescent="0.35">
      <c r="B1135" s="17" t="s">
        <v>265</v>
      </c>
      <c r="C1135" s="18">
        <v>0.39501537683915589</v>
      </c>
      <c r="D1135" s="18">
        <v>0.31585466493620368</v>
      </c>
      <c r="E1135" s="18">
        <v>0.42465911957125152</v>
      </c>
      <c r="F1135" s="18">
        <v>0.35711858469294938</v>
      </c>
      <c r="G1135" s="18">
        <v>0.3942622089291295</v>
      </c>
      <c r="H1135" s="18">
        <v>0.41236060563383209</v>
      </c>
      <c r="I1135" s="18">
        <v>0.42456570464018378</v>
      </c>
      <c r="K1135" s="18">
        <v>0.40561224269960472</v>
      </c>
      <c r="L1135" s="18">
        <v>0.38600933318817221</v>
      </c>
      <c r="N1135" s="18">
        <v>0.42050290178307281</v>
      </c>
      <c r="O1135" s="18">
        <v>0.3465976102348835</v>
      </c>
      <c r="P1135" s="18">
        <v>0.38848351100358819</v>
      </c>
      <c r="Q1135" s="18">
        <v>0.43337711429448611</v>
      </c>
      <c r="R1135" s="18">
        <v>0.44291341915342591</v>
      </c>
      <c r="S1135" s="18">
        <v>0.38647334654883458</v>
      </c>
      <c r="T1135" s="18">
        <v>0.43813718439430371</v>
      </c>
      <c r="U1135" s="18">
        <v>0.3236069550781952</v>
      </c>
      <c r="V1135" s="18">
        <v>0.39500980696953542</v>
      </c>
      <c r="W1135" s="18">
        <v>0.4038155679967011</v>
      </c>
      <c r="X1135" s="18">
        <v>0.36628558545567319</v>
      </c>
      <c r="Y1135" s="18">
        <v>0.37068234698202679</v>
      </c>
      <c r="AA1135" s="18">
        <v>0.44100285975025139</v>
      </c>
      <c r="AB1135" s="18">
        <v>0.39321751811953831</v>
      </c>
      <c r="AC1135" s="18">
        <v>0.36332757934280679</v>
      </c>
      <c r="AD1135" s="18">
        <v>0.37559012809271108</v>
      </c>
      <c r="AF1135" s="18">
        <v>0.22746727578057341</v>
      </c>
      <c r="AG1135" s="18">
        <v>0.34986012695401592</v>
      </c>
      <c r="AH1135" s="18">
        <v>0.36018904292846787</v>
      </c>
      <c r="AI1135" s="18">
        <v>0.43748062993883652</v>
      </c>
      <c r="AJ1135" s="18">
        <v>0.35791847676371907</v>
      </c>
      <c r="AK1135" s="18">
        <v>0.35155488926362533</v>
      </c>
      <c r="AL1135" s="18">
        <v>0.38351218893933481</v>
      </c>
      <c r="AM1135" s="18">
        <v>0.47750802166688611</v>
      </c>
      <c r="AN1135" s="18">
        <v>0.33532545557551241</v>
      </c>
      <c r="AO1135" s="18">
        <v>0.42689210143091011</v>
      </c>
      <c r="AP1135" s="18">
        <v>0.40824614402851861</v>
      </c>
      <c r="AQ1135" s="18">
        <v>0.44809398364185421</v>
      </c>
      <c r="AR1135" s="18">
        <v>0.39981691648099671</v>
      </c>
      <c r="AS1135" s="18">
        <v>0.37470004901294601</v>
      </c>
      <c r="AT1135" s="18">
        <v>0.42004519293947551</v>
      </c>
      <c r="AU1135" s="18">
        <v>0.54617800008025286</v>
      </c>
      <c r="AV1135" s="18">
        <v>0.22459298361806901</v>
      </c>
      <c r="AX1135" s="18">
        <v>0.39762041440993379</v>
      </c>
      <c r="AY1135" s="18">
        <v>0.38663627731168848</v>
      </c>
      <c r="BA1135" s="18">
        <v>0.42574391995155619</v>
      </c>
      <c r="BB1135" s="18">
        <v>0.33800356785517149</v>
      </c>
      <c r="BD1135" s="18">
        <v>0.39372724114682173</v>
      </c>
      <c r="BE1135" s="18">
        <v>0.38490793690245489</v>
      </c>
      <c r="BF1135" s="18">
        <v>0.36909502024801488</v>
      </c>
      <c r="BG1135" s="18">
        <v>0.39144599687929371</v>
      </c>
      <c r="BH1135" s="18">
        <v>0.43383520913307883</v>
      </c>
      <c r="BI1135" s="18">
        <v>0.46876440713589762</v>
      </c>
      <c r="BJ1135" s="18">
        <v>0.38244196347307752</v>
      </c>
      <c r="BL1135" s="18">
        <v>0.41013886775445457</v>
      </c>
      <c r="BM1135" s="18">
        <v>0.41508789704190968</v>
      </c>
      <c r="BN1135" s="18">
        <v>0.38723480964762008</v>
      </c>
      <c r="BO1135" s="18">
        <v>0.38090796096051383</v>
      </c>
      <c r="BP1135" s="18">
        <v>0.41576660178871261</v>
      </c>
      <c r="BQ1135" s="18">
        <v>0.48434332671116731</v>
      </c>
      <c r="BR1135" s="18">
        <v>0.2950321160630523</v>
      </c>
      <c r="BS1135" s="18">
        <v>0.34043299076835709</v>
      </c>
      <c r="BU1135" s="18">
        <v>0.40662620241103731</v>
      </c>
      <c r="BV1135" s="18">
        <v>0.41932203685085873</v>
      </c>
      <c r="BW1135" s="18">
        <v>0.40734707021739203</v>
      </c>
      <c r="BX1135" s="18">
        <v>0.36361729909018131</v>
      </c>
      <c r="BY1135" s="18">
        <v>0.44797341903901389</v>
      </c>
      <c r="BZ1135" s="18">
        <v>0.43508439182272451</v>
      </c>
      <c r="CA1135" s="18">
        <v>0.27539749016685788</v>
      </c>
      <c r="CB1135" s="18">
        <v>0.31170285824012722</v>
      </c>
      <c r="CC1135" s="18">
        <v>0.30579955635731748</v>
      </c>
    </row>
    <row r="1136" spans="2:81" x14ac:dyDescent="0.35">
      <c r="B1136" s="17" t="s">
        <v>266</v>
      </c>
      <c r="C1136" s="18">
        <v>0.43909395337969409</v>
      </c>
      <c r="D1136" s="18">
        <v>0.3418762088164683</v>
      </c>
      <c r="E1136" s="18">
        <v>0.39327120922231579</v>
      </c>
      <c r="F1136" s="18">
        <v>0.44314378236568269</v>
      </c>
      <c r="G1136" s="18">
        <v>0.44900926970173283</v>
      </c>
      <c r="H1136" s="18">
        <v>0.44138507930832749</v>
      </c>
      <c r="I1136" s="18">
        <v>0.50385159504172206</v>
      </c>
      <c r="K1136" s="18">
        <v>0.421821457070231</v>
      </c>
      <c r="L1136" s="18">
        <v>0.45561027319260861</v>
      </c>
      <c r="N1136" s="18">
        <v>0.49065878661500872</v>
      </c>
      <c r="O1136" s="18">
        <v>0.47818090078318087</v>
      </c>
      <c r="P1136" s="18">
        <v>0.44449061556259301</v>
      </c>
      <c r="Q1136" s="18">
        <v>0.36688670261459971</v>
      </c>
      <c r="R1136" s="18">
        <v>0.44108462280294858</v>
      </c>
      <c r="S1136" s="18">
        <v>0.43845872134509761</v>
      </c>
      <c r="T1136" s="18">
        <v>0.4199966478789886</v>
      </c>
      <c r="U1136" s="18">
        <v>0.48089964086553871</v>
      </c>
      <c r="V1136" s="18">
        <v>0.38210080590429768</v>
      </c>
      <c r="W1136" s="18">
        <v>0.41346229790494271</v>
      </c>
      <c r="X1136" s="18">
        <v>0.46871206450627872</v>
      </c>
      <c r="Y1136" s="18">
        <v>0.47428211273131138</v>
      </c>
      <c r="AA1136" s="18">
        <v>0.45534350304421961</v>
      </c>
      <c r="AB1136" s="18">
        <v>0.44966331521030839</v>
      </c>
      <c r="AC1136" s="18">
        <v>0.46343131450845781</v>
      </c>
      <c r="AD1136" s="18">
        <v>0.39114390504500529</v>
      </c>
      <c r="AF1136" s="18">
        <v>0.37798587525402988</v>
      </c>
      <c r="AG1136" s="18">
        <v>0.3868634126574963</v>
      </c>
      <c r="AH1136" s="18">
        <v>0.4914566180821906</v>
      </c>
      <c r="AI1136" s="18">
        <v>0.37887712962748138</v>
      </c>
      <c r="AJ1136" s="18">
        <v>0.41191656975871649</v>
      </c>
      <c r="AK1136" s="18">
        <v>0.4928232642556607</v>
      </c>
      <c r="AL1136" s="18">
        <v>0.42425380652375572</v>
      </c>
      <c r="AM1136" s="18">
        <v>0.4167296348847867</v>
      </c>
      <c r="AN1136" s="18">
        <v>0.50910398653413913</v>
      </c>
      <c r="AO1136" s="18">
        <v>0.44826831306136689</v>
      </c>
      <c r="AP1136" s="18">
        <v>0.4598463128337672</v>
      </c>
      <c r="AQ1136" s="18">
        <v>0.38498580176064862</v>
      </c>
      <c r="AR1136" s="18">
        <v>0.45414490515521189</v>
      </c>
      <c r="AS1136" s="18">
        <v>0.51772835066376077</v>
      </c>
      <c r="AT1136" s="18">
        <v>0.41934704334439349</v>
      </c>
      <c r="AU1136" s="18">
        <v>0.3613856398561453</v>
      </c>
      <c r="AV1136" s="18">
        <v>0.51674622801635706</v>
      </c>
      <c r="AX1136" s="18">
        <v>0.45073885533431163</v>
      </c>
      <c r="AY1136" s="18">
        <v>0.38322786772905121</v>
      </c>
      <c r="BA1136" s="18">
        <v>0.43638650831045878</v>
      </c>
      <c r="BB1136" s="18">
        <v>0.44411717692001168</v>
      </c>
      <c r="BD1136" s="18">
        <v>0.44280054970780369</v>
      </c>
      <c r="BE1136" s="18">
        <v>0.43806449050555613</v>
      </c>
      <c r="BF1136" s="18">
        <v>0.46421453878942132</v>
      </c>
      <c r="BG1136" s="18">
        <v>0.46389707112207379</v>
      </c>
      <c r="BH1136" s="18">
        <v>0.40881982824413821</v>
      </c>
      <c r="BI1136" s="18">
        <v>0.39753779423405772</v>
      </c>
      <c r="BJ1136" s="18">
        <v>0.30855839114428008</v>
      </c>
      <c r="BL1136" s="18">
        <v>0.46741664883293588</v>
      </c>
      <c r="BM1136" s="18">
        <v>0.44164696798624381</v>
      </c>
      <c r="BN1136" s="18">
        <v>0.47312122697957082</v>
      </c>
      <c r="BO1136" s="18">
        <v>0.40693489016172668</v>
      </c>
      <c r="BP1136" s="18">
        <v>0.41027613358970799</v>
      </c>
      <c r="BQ1136" s="18">
        <v>0.44917697695295877</v>
      </c>
      <c r="BR1136" s="18">
        <v>0.35873184591315288</v>
      </c>
      <c r="BS1136" s="18">
        <v>0.43273763482441668</v>
      </c>
      <c r="BU1136" s="18">
        <v>0.49682676367396328</v>
      </c>
      <c r="BV1136" s="18">
        <v>0.43100185413588432</v>
      </c>
      <c r="BW1136" s="18">
        <v>0.46708348648263981</v>
      </c>
      <c r="BX1136" s="18">
        <v>0.40960694050738761</v>
      </c>
      <c r="BY1136" s="18">
        <v>0.40921337385467871</v>
      </c>
      <c r="BZ1136" s="18">
        <v>0.38756968392336388</v>
      </c>
      <c r="CA1136" s="18">
        <v>0.39557863730942411</v>
      </c>
      <c r="CB1136" s="18">
        <v>0.49221430742585759</v>
      </c>
      <c r="CC1136" s="18">
        <v>0.44814149404068859</v>
      </c>
    </row>
    <row r="1137" spans="2:81" x14ac:dyDescent="0.35">
      <c r="B1137" s="17" t="s">
        <v>267</v>
      </c>
      <c r="C1137" s="18">
        <v>0.1161535914073077</v>
      </c>
      <c r="D1137" s="18">
        <v>0.20883969752040171</v>
      </c>
      <c r="E1137" s="18">
        <v>0.1275213433432599</v>
      </c>
      <c r="F1137" s="18">
        <v>0.12432057688417519</v>
      </c>
      <c r="G1137" s="18">
        <v>0.1233297223597075</v>
      </c>
      <c r="H1137" s="18">
        <v>0.12609364519596611</v>
      </c>
      <c r="I1137" s="18">
        <v>4.9964447848739553E-2</v>
      </c>
      <c r="K1137" s="18">
        <v>0.1179234499579131</v>
      </c>
      <c r="L1137" s="18">
        <v>0.1129942309386724</v>
      </c>
      <c r="N1137" s="18">
        <v>4.7991545542972712E-2</v>
      </c>
      <c r="O1137" s="18">
        <v>0.1235104291190704</v>
      </c>
      <c r="P1137" s="18">
        <v>0.1260566617574905</v>
      </c>
      <c r="Q1137" s="18">
        <v>0.1195727976810136</v>
      </c>
      <c r="R1137" s="18">
        <v>7.4457709497758179E-2</v>
      </c>
      <c r="S1137" s="18">
        <v>0.12546257969268201</v>
      </c>
      <c r="T1137" s="18">
        <v>8.7838961435980717E-2</v>
      </c>
      <c r="U1137" s="18">
        <v>0.15911509101803431</v>
      </c>
      <c r="V1137" s="18">
        <v>0.1591032492955895</v>
      </c>
      <c r="W1137" s="18">
        <v>0.1187389106651575</v>
      </c>
      <c r="X1137" s="18">
        <v>0.12979434943333501</v>
      </c>
      <c r="Y1137" s="18">
        <v>0.1149070924753153</v>
      </c>
      <c r="AA1137" s="18">
        <v>7.6791077793190096E-2</v>
      </c>
      <c r="AB1137" s="18">
        <v>0.11270670470195519</v>
      </c>
      <c r="AC1137" s="18">
        <v>0.1401792868048779</v>
      </c>
      <c r="AD1137" s="18">
        <v>0.13973991622797871</v>
      </c>
      <c r="AF1137" s="18">
        <v>0.12982142563558199</v>
      </c>
      <c r="AG1137" s="18">
        <v>0.16169889001421189</v>
      </c>
      <c r="AH1137" s="18">
        <v>6.8745982106882236E-2</v>
      </c>
      <c r="AI1137" s="18">
        <v>0.12268413358068241</v>
      </c>
      <c r="AJ1137" s="18">
        <v>0.1584712065732603</v>
      </c>
      <c r="AK1137" s="18">
        <v>0.1232458951048449</v>
      </c>
      <c r="AL1137" s="18">
        <v>0.15365179521163169</v>
      </c>
      <c r="AM1137" s="18">
        <v>6.1884944466022593E-2</v>
      </c>
      <c r="AN1137" s="18">
        <v>0.1099101118573485</v>
      </c>
      <c r="AO1137" s="18">
        <v>9.1592286827970729E-2</v>
      </c>
      <c r="AP1137" s="18">
        <v>0.10965411860551991</v>
      </c>
      <c r="AQ1137" s="18">
        <v>0.1287416331966576</v>
      </c>
      <c r="AR1137" s="18">
        <v>0.123431695066114</v>
      </c>
      <c r="AS1137" s="18">
        <v>0.1075716003232934</v>
      </c>
      <c r="AT1137" s="18">
        <v>0.145331182895337</v>
      </c>
      <c r="AU1137" s="18">
        <v>7.6262686201541488E-2</v>
      </c>
      <c r="AV1137" s="18">
        <v>0.1008728065709171</v>
      </c>
      <c r="AX1137" s="18">
        <v>0.1077653686547866</v>
      </c>
      <c r="AY1137" s="18">
        <v>0.15861799106884741</v>
      </c>
      <c r="BA1137" s="18">
        <v>9.8795277903285045E-2</v>
      </c>
      <c r="BB1137" s="18">
        <v>0.1483591160934454</v>
      </c>
      <c r="BD1137" s="18">
        <v>0.1144292919474941</v>
      </c>
      <c r="BE1137" s="18">
        <v>0.1230903490672325</v>
      </c>
      <c r="BF1137" s="18">
        <v>0.1197295011694811</v>
      </c>
      <c r="BG1137" s="18">
        <v>0.110634145345452</v>
      </c>
      <c r="BH1137" s="18">
        <v>0.1098887528667017</v>
      </c>
      <c r="BI1137" s="18">
        <v>9.2012738245135062E-2</v>
      </c>
      <c r="BJ1137" s="18">
        <v>0.1515552918232064</v>
      </c>
      <c r="BL1137" s="18">
        <v>8.1750830548763434E-2</v>
      </c>
      <c r="BM1137" s="18">
        <v>0.10993883584705939</v>
      </c>
      <c r="BN1137" s="18">
        <v>0.1063230151589406</v>
      </c>
      <c r="BO1137" s="18">
        <v>0.13354723457392209</v>
      </c>
      <c r="BP1137" s="18">
        <v>0.12965506982071989</v>
      </c>
      <c r="BQ1137" s="18">
        <v>2.288131179994625E-2</v>
      </c>
      <c r="BR1137" s="18">
        <v>0.18686793769953239</v>
      </c>
      <c r="BS1137" s="18">
        <v>0.15145019212570979</v>
      </c>
      <c r="BU1137" s="18">
        <v>7.6483841196233207E-2</v>
      </c>
      <c r="BV1137" s="18">
        <v>0.1229759608416478</v>
      </c>
      <c r="BW1137" s="18">
        <v>0.10335902018834529</v>
      </c>
      <c r="BX1137" s="18">
        <v>0.13561629318454199</v>
      </c>
      <c r="BY1137" s="18">
        <v>0.1093162527254171</v>
      </c>
      <c r="BZ1137" s="18">
        <v>7.9183155009803871E-2</v>
      </c>
      <c r="CA1137" s="18">
        <v>0.2043589620395059</v>
      </c>
      <c r="CB1137" s="18">
        <v>9.6237519511525205E-2</v>
      </c>
      <c r="CC1137" s="18">
        <v>0.16051719550910129</v>
      </c>
    </row>
    <row r="1138" spans="2:81" x14ac:dyDescent="0.35">
      <c r="B1138" s="17" t="s">
        <v>268</v>
      </c>
      <c r="C1138" s="18">
        <v>2.6946809675078679E-2</v>
      </c>
      <c r="D1138" s="18">
        <v>7.3273144127139547E-2</v>
      </c>
      <c r="E1138" s="18">
        <v>4.2116373424535919E-2</v>
      </c>
      <c r="F1138" s="18">
        <v>4.3832888697996501E-2</v>
      </c>
      <c r="G1138" s="18">
        <v>5.9857142870484376E-3</v>
      </c>
      <c r="H1138" s="18">
        <v>6.7716963362689604E-3</v>
      </c>
      <c r="I1138" s="18">
        <v>1.083568165051986E-2</v>
      </c>
      <c r="K1138" s="18">
        <v>3.3508133398332543E-2</v>
      </c>
      <c r="L1138" s="18">
        <v>2.0932040601783351E-2</v>
      </c>
      <c r="N1138" s="18">
        <v>1.855974467674372E-2</v>
      </c>
      <c r="O1138" s="18">
        <v>3.6398403503648757E-2</v>
      </c>
      <c r="P1138" s="18">
        <v>2.183583301934211E-2</v>
      </c>
      <c r="Q1138" s="18">
        <v>4.7183630640225668E-2</v>
      </c>
      <c r="R1138" s="18">
        <v>1.904743784652595E-2</v>
      </c>
      <c r="S1138" s="18">
        <v>3.0291167543101939E-2</v>
      </c>
      <c r="T1138" s="18">
        <v>2.0876668275884368E-2</v>
      </c>
      <c r="U1138" s="18">
        <v>1.6185025012222978E-2</v>
      </c>
      <c r="V1138" s="18">
        <v>4.6601708026668992E-2</v>
      </c>
      <c r="W1138" s="18">
        <v>2.251619533555314E-2</v>
      </c>
      <c r="X1138" s="18">
        <v>1.815371685539189E-2</v>
      </c>
      <c r="Y1138" s="18">
        <v>3.4010208599500019E-2</v>
      </c>
      <c r="AA1138" s="18">
        <v>1.6240512065728518E-2</v>
      </c>
      <c r="AB1138" s="18">
        <v>2.6518561744605131E-2</v>
      </c>
      <c r="AC1138" s="18">
        <v>2.1160395947350599E-2</v>
      </c>
      <c r="AD1138" s="18">
        <v>4.421554142715161E-2</v>
      </c>
      <c r="AF1138" s="18">
        <v>0.1865553477000732</v>
      </c>
      <c r="AG1138" s="18">
        <v>3.616906640912481E-2</v>
      </c>
      <c r="AH1138" s="18">
        <v>6.3064354224447949E-2</v>
      </c>
      <c r="AI1138" s="18">
        <v>3.8101219424883807E-2</v>
      </c>
      <c r="AJ1138" s="18">
        <v>4.5479724457380757E-2</v>
      </c>
      <c r="AK1138" s="18">
        <v>1.6434582621549239E-2</v>
      </c>
      <c r="AL1138" s="18">
        <v>2.3833197528996139E-2</v>
      </c>
      <c r="AM1138" s="18">
        <v>2.126054662089372E-2</v>
      </c>
      <c r="AN1138" s="18">
        <v>2.6730384230829799E-2</v>
      </c>
      <c r="AO1138" s="18">
        <v>7.0955593048099034E-3</v>
      </c>
      <c r="AP1138" s="18">
        <v>1.0968074502253899E-2</v>
      </c>
      <c r="AQ1138" s="18">
        <v>2.9876770813253319E-2</v>
      </c>
      <c r="AR1138" s="18">
        <v>2.2606483297677261E-2</v>
      </c>
      <c r="AS1138" s="18">
        <v>0</v>
      </c>
      <c r="AT1138" s="18">
        <v>0</v>
      </c>
      <c r="AU1138" s="18">
        <v>7.7885684190048101E-3</v>
      </c>
      <c r="AV1138" s="18">
        <v>3.4575860351216813E-2</v>
      </c>
      <c r="AX1138" s="18">
        <v>2.189435047142033E-2</v>
      </c>
      <c r="AY1138" s="18">
        <v>4.6616063934850599E-2</v>
      </c>
      <c r="BA1138" s="18">
        <v>2.0213607156758601E-2</v>
      </c>
      <c r="BB1138" s="18">
        <v>3.9439170748651241E-2</v>
      </c>
      <c r="BD1138" s="18">
        <v>1.9243280127814032E-2</v>
      </c>
      <c r="BE1138" s="18">
        <v>3.336806812614574E-2</v>
      </c>
      <c r="BF1138" s="18">
        <v>2.6289405230697921E-2</v>
      </c>
      <c r="BG1138" s="18">
        <v>2.479150446505592E-2</v>
      </c>
      <c r="BH1138" s="18">
        <v>2.3315266648150468E-2</v>
      </c>
      <c r="BI1138" s="18">
        <v>1.823261361827096E-2</v>
      </c>
      <c r="BJ1138" s="18">
        <v>8.1517190029912104E-2</v>
      </c>
      <c r="BL1138" s="18">
        <v>2.455188597736507E-2</v>
      </c>
      <c r="BM1138" s="18">
        <v>2.2146480221962559E-2</v>
      </c>
      <c r="BN1138" s="18">
        <v>2.5687086709026929E-2</v>
      </c>
      <c r="BO1138" s="18">
        <v>3.6984564237985677E-2</v>
      </c>
      <c r="BP1138" s="18">
        <v>3.7480904124102987E-2</v>
      </c>
      <c r="BQ1138" s="18">
        <v>2.3844588761408349E-2</v>
      </c>
      <c r="BR1138" s="18">
        <v>4.1102181311725168E-2</v>
      </c>
      <c r="BS1138" s="18">
        <v>2.6087807779148119E-2</v>
      </c>
      <c r="BU1138" s="18">
        <v>1.018218170369581E-2</v>
      </c>
      <c r="BV1138" s="18">
        <v>1.3156244709674979E-2</v>
      </c>
      <c r="BW1138" s="18">
        <v>1.357318209719212E-2</v>
      </c>
      <c r="BX1138" s="18">
        <v>4.375141958174656E-2</v>
      </c>
      <c r="BY1138" s="18">
        <v>2.461359520770794E-2</v>
      </c>
      <c r="BZ1138" s="18">
        <v>7.9333230766618384E-2</v>
      </c>
      <c r="CA1138" s="18">
        <v>6.486973857222561E-2</v>
      </c>
      <c r="CB1138" s="18">
        <v>3.2185401762322353E-2</v>
      </c>
      <c r="CC1138" s="18">
        <v>5.3635476868828448E-2</v>
      </c>
    </row>
    <row r="1139" spans="2:81" x14ac:dyDescent="0.35">
      <c r="B1139" s="17" t="s">
        <v>269</v>
      </c>
      <c r="C1139" s="18">
        <v>7.7804021240469546E-3</v>
      </c>
      <c r="D1139" s="18">
        <v>3.2400198915755032E-2</v>
      </c>
      <c r="E1139" s="18">
        <v>2.8777744533970569E-3</v>
      </c>
      <c r="F1139" s="18">
        <v>9.7254430375587134E-3</v>
      </c>
      <c r="G1139" s="18">
        <v>1.210146899089549E-2</v>
      </c>
      <c r="H1139" s="18">
        <v>2.194227060933297E-3</v>
      </c>
      <c r="I1139" s="18">
        <v>0</v>
      </c>
      <c r="K1139" s="18">
        <v>8.5567675966294002E-3</v>
      </c>
      <c r="L1139" s="18">
        <v>7.0913972179665573E-3</v>
      </c>
      <c r="N1139" s="18">
        <v>1.040055425582543E-2</v>
      </c>
      <c r="O1139" s="18">
        <v>1.531265635921642E-2</v>
      </c>
      <c r="P1139" s="18">
        <v>1.9133378656986239E-2</v>
      </c>
      <c r="Q1139" s="18">
        <v>0</v>
      </c>
      <c r="R1139" s="18">
        <v>8.2930503561386582E-3</v>
      </c>
      <c r="S1139" s="18">
        <v>1.241575461244105E-2</v>
      </c>
      <c r="T1139" s="18">
        <v>5.5439688031269007E-3</v>
      </c>
      <c r="U1139" s="18">
        <v>5.6135562092835371E-3</v>
      </c>
      <c r="V1139" s="18">
        <v>6.2409967018510534E-3</v>
      </c>
      <c r="W1139" s="18">
        <v>1.421766397078097E-2</v>
      </c>
      <c r="X1139" s="18">
        <v>0</v>
      </c>
      <c r="Y1139" s="18">
        <v>0</v>
      </c>
      <c r="AA1139" s="18">
        <v>4.7881217227295474E-3</v>
      </c>
      <c r="AB1139" s="18">
        <v>3.5335083764904628E-3</v>
      </c>
      <c r="AC1139" s="18">
        <v>6.579897451813776E-3</v>
      </c>
      <c r="AD1139" s="18">
        <v>1.51137525091335E-2</v>
      </c>
      <c r="AF1139" s="18">
        <v>0</v>
      </c>
      <c r="AG1139" s="18">
        <v>2.6130467455980941E-2</v>
      </c>
      <c r="AH1139" s="18">
        <v>0</v>
      </c>
      <c r="AI1139" s="18">
        <v>1.380397626970452E-2</v>
      </c>
      <c r="AJ1139" s="18">
        <v>4.4202218940917097E-3</v>
      </c>
      <c r="AK1139" s="18">
        <v>0</v>
      </c>
      <c r="AL1139" s="18">
        <v>5.9519348233458766E-3</v>
      </c>
      <c r="AM1139" s="18">
        <v>6.8813223476750802E-3</v>
      </c>
      <c r="AN1139" s="18">
        <v>9.4204462368823998E-3</v>
      </c>
      <c r="AO1139" s="18">
        <v>2.6151739374942501E-2</v>
      </c>
      <c r="AP1139" s="18">
        <v>0</v>
      </c>
      <c r="AQ1139" s="18">
        <v>0</v>
      </c>
      <c r="AR1139" s="18">
        <v>0</v>
      </c>
      <c r="AS1139" s="18">
        <v>0</v>
      </c>
      <c r="AT1139" s="18">
        <v>1.527658082079388E-2</v>
      </c>
      <c r="AU1139" s="18">
        <v>0</v>
      </c>
      <c r="AV1139" s="18">
        <v>5.0451264125747547E-2</v>
      </c>
      <c r="AX1139" s="18">
        <v>6.0506286061835259E-3</v>
      </c>
      <c r="AY1139" s="18">
        <v>1.400083746308339E-2</v>
      </c>
      <c r="BA1139" s="18">
        <v>7.1222137162206076E-3</v>
      </c>
      <c r="BB1139" s="18">
        <v>9.001563558391875E-3</v>
      </c>
      <c r="BD1139" s="18">
        <v>1.128873535634233E-2</v>
      </c>
      <c r="BE1139" s="18">
        <v>6.2919993445773583E-3</v>
      </c>
      <c r="BF1139" s="18">
        <v>1.242110190319267E-2</v>
      </c>
      <c r="BG1139" s="18">
        <v>7.2280910380272444E-3</v>
      </c>
      <c r="BH1139" s="18">
        <v>3.4825446520306228E-3</v>
      </c>
      <c r="BI1139" s="18">
        <v>0</v>
      </c>
      <c r="BJ1139" s="18">
        <v>0</v>
      </c>
      <c r="BL1139" s="18">
        <v>1.0788705075564941E-2</v>
      </c>
      <c r="BM1139" s="18">
        <v>5.2445463586284656E-3</v>
      </c>
      <c r="BN1139" s="18">
        <v>0</v>
      </c>
      <c r="BO1139" s="18">
        <v>7.9985639098731996E-3</v>
      </c>
      <c r="BP1139" s="18">
        <v>6.8212906767565031E-3</v>
      </c>
      <c r="BQ1139" s="18">
        <v>1.9753795774519571E-2</v>
      </c>
      <c r="BR1139" s="18">
        <v>1.7933006195166929E-2</v>
      </c>
      <c r="BS1139" s="18">
        <v>1.020226282829766E-2</v>
      </c>
      <c r="BU1139" s="18">
        <v>7.1674318730425629E-3</v>
      </c>
      <c r="BV1139" s="18">
        <v>6.9981010851691249E-3</v>
      </c>
      <c r="BW1139" s="18">
        <v>0</v>
      </c>
      <c r="BX1139" s="18">
        <v>1.7848042939242189E-2</v>
      </c>
      <c r="BY1139" s="18">
        <v>1.848293068201178E-3</v>
      </c>
      <c r="BZ1139" s="18">
        <v>0</v>
      </c>
      <c r="CA1139" s="18">
        <v>7.6514090133355927E-3</v>
      </c>
      <c r="CB1139" s="18">
        <v>1.1719495406331149E-2</v>
      </c>
      <c r="CC1139" s="18">
        <v>3.1906277224064153E-2</v>
      </c>
    </row>
    <row r="1140" spans="2:81" x14ac:dyDescent="0.35">
      <c r="B1140" s="17" t="s">
        <v>151</v>
      </c>
      <c r="C1140" s="18">
        <v>1.5009866574716649E-2</v>
      </c>
      <c r="D1140" s="18">
        <v>2.7756085684031508E-2</v>
      </c>
      <c r="E1140" s="18">
        <v>9.5541799852397868E-3</v>
      </c>
      <c r="F1140" s="18">
        <v>2.1858724321637369E-2</v>
      </c>
      <c r="G1140" s="18">
        <v>1.53116157314862E-2</v>
      </c>
      <c r="H1140" s="18">
        <v>1.1194746464672049E-2</v>
      </c>
      <c r="I1140" s="18">
        <v>1.078257081883479E-2</v>
      </c>
      <c r="K1140" s="18">
        <v>1.2577949277289309E-2</v>
      </c>
      <c r="L1140" s="18">
        <v>1.7362724860796909E-2</v>
      </c>
      <c r="N1140" s="18">
        <v>1.1886467126376759E-2</v>
      </c>
      <c r="O1140" s="18">
        <v>0</v>
      </c>
      <c r="P1140" s="18">
        <v>0</v>
      </c>
      <c r="Q1140" s="18">
        <v>3.2979754769675212E-2</v>
      </c>
      <c r="R1140" s="18">
        <v>1.420376034320271E-2</v>
      </c>
      <c r="S1140" s="18">
        <v>6.8984302578428483E-3</v>
      </c>
      <c r="T1140" s="18">
        <v>2.7606569211715781E-2</v>
      </c>
      <c r="U1140" s="18">
        <v>1.4579731816725269E-2</v>
      </c>
      <c r="V1140" s="18">
        <v>1.0943433102057429E-2</v>
      </c>
      <c r="W1140" s="18">
        <v>2.7249364126864541E-2</v>
      </c>
      <c r="X1140" s="18">
        <v>1.7054283749321188E-2</v>
      </c>
      <c r="Y1140" s="18">
        <v>6.1182392118463687E-3</v>
      </c>
      <c r="AA1140" s="18">
        <v>5.8339256238808162E-3</v>
      </c>
      <c r="AB1140" s="18">
        <v>1.436039184710234E-2</v>
      </c>
      <c r="AC1140" s="18">
        <v>5.3215259446932001E-3</v>
      </c>
      <c r="AD1140" s="18">
        <v>3.4196756698019852E-2</v>
      </c>
      <c r="AF1140" s="18">
        <v>7.8170075629741431E-2</v>
      </c>
      <c r="AG1140" s="18">
        <v>3.9278036509170222E-2</v>
      </c>
      <c r="AH1140" s="18">
        <v>1.654400265801145E-2</v>
      </c>
      <c r="AI1140" s="18">
        <v>9.0529111584113486E-3</v>
      </c>
      <c r="AJ1140" s="18">
        <v>2.1793800552831769E-2</v>
      </c>
      <c r="AK1140" s="18">
        <v>1.5941368754319649E-2</v>
      </c>
      <c r="AL1140" s="18">
        <v>8.7970769729359116E-3</v>
      </c>
      <c r="AM1140" s="18">
        <v>1.5735530013735888E-2</v>
      </c>
      <c r="AN1140" s="18">
        <v>9.5096155652876733E-3</v>
      </c>
      <c r="AO1140" s="18">
        <v>0</v>
      </c>
      <c r="AP1140" s="18">
        <v>1.128535002994038E-2</v>
      </c>
      <c r="AQ1140" s="18">
        <v>8.3018105875861253E-3</v>
      </c>
      <c r="AR1140" s="18">
        <v>0</v>
      </c>
      <c r="AS1140" s="18">
        <v>0</v>
      </c>
      <c r="AT1140" s="18">
        <v>0</v>
      </c>
      <c r="AU1140" s="18">
        <v>8.385105443055544E-3</v>
      </c>
      <c r="AV1140" s="18">
        <v>7.2760857317692662E-2</v>
      </c>
      <c r="AX1140" s="18">
        <v>1.5930382523364189E-2</v>
      </c>
      <c r="AY1140" s="18">
        <v>1.0900962492479059E-2</v>
      </c>
      <c r="BA1140" s="18">
        <v>1.1738472961720691E-2</v>
      </c>
      <c r="BB1140" s="18">
        <v>2.107940482432822E-2</v>
      </c>
      <c r="BD1140" s="18">
        <v>1.8510901713724031E-2</v>
      </c>
      <c r="BE1140" s="18">
        <v>1.4277156054033289E-2</v>
      </c>
      <c r="BF1140" s="18">
        <v>8.2504326591923572E-3</v>
      </c>
      <c r="BG1140" s="18">
        <v>2.003191150097363E-3</v>
      </c>
      <c r="BH1140" s="18">
        <v>2.065839845590027E-2</v>
      </c>
      <c r="BI1140" s="18">
        <v>2.3452446766638681E-2</v>
      </c>
      <c r="BJ1140" s="18">
        <v>7.5927163529523931E-2</v>
      </c>
      <c r="BL1140" s="18">
        <v>5.3530618109158302E-3</v>
      </c>
      <c r="BM1140" s="18">
        <v>5.9352725441959124E-3</v>
      </c>
      <c r="BN1140" s="18">
        <v>7.6338615048412699E-3</v>
      </c>
      <c r="BO1140" s="18">
        <v>3.3626786155978687E-2</v>
      </c>
      <c r="BP1140" s="18">
        <v>0</v>
      </c>
      <c r="BQ1140" s="18">
        <v>0</v>
      </c>
      <c r="BR1140" s="18">
        <v>0.10033291281737031</v>
      </c>
      <c r="BS1140" s="18">
        <v>3.9089111674070677E-2</v>
      </c>
      <c r="BU1140" s="18">
        <v>2.7135791420279478E-3</v>
      </c>
      <c r="BV1140" s="18">
        <v>6.545802376765093E-3</v>
      </c>
      <c r="BW1140" s="18">
        <v>8.6372410144306393E-3</v>
      </c>
      <c r="BX1140" s="18">
        <v>2.956000469690041E-2</v>
      </c>
      <c r="BY1140" s="18">
        <v>7.0350661049810182E-3</v>
      </c>
      <c r="BZ1140" s="18">
        <v>1.882953847748943E-2</v>
      </c>
      <c r="CA1140" s="18">
        <v>5.2143762898650678E-2</v>
      </c>
      <c r="CB1140" s="18">
        <v>5.5940417653836512E-2</v>
      </c>
      <c r="CC1140" s="18">
        <v>0</v>
      </c>
    </row>
    <row r="1142" spans="2:81" ht="101.5" x14ac:dyDescent="0.35">
      <c r="B1142" s="14" t="s">
        <v>276</v>
      </c>
    </row>
    <row r="1143" spans="2:81" x14ac:dyDescent="0.35">
      <c r="B1143" s="15" t="s">
        <v>17</v>
      </c>
    </row>
    <row r="1144" spans="2:81" x14ac:dyDescent="0.35">
      <c r="B1144" s="11" t="s">
        <v>95</v>
      </c>
      <c r="C1144" s="16">
        <v>1906</v>
      </c>
      <c r="D1144" s="16">
        <v>245</v>
      </c>
      <c r="E1144" s="16">
        <v>322</v>
      </c>
      <c r="F1144" s="16">
        <v>330</v>
      </c>
      <c r="G1144" s="16">
        <v>336</v>
      </c>
      <c r="H1144" s="16">
        <v>276</v>
      </c>
      <c r="I1144" s="16">
        <v>397</v>
      </c>
      <c r="K1144" s="16">
        <v>942</v>
      </c>
      <c r="L1144" s="16">
        <v>959</v>
      </c>
      <c r="N1144" s="16">
        <v>158</v>
      </c>
      <c r="O1144" s="16">
        <v>63</v>
      </c>
      <c r="P1144" s="16">
        <v>96</v>
      </c>
      <c r="Q1144" s="16">
        <v>78</v>
      </c>
      <c r="R1144" s="16">
        <v>211</v>
      </c>
      <c r="S1144" s="16">
        <v>156</v>
      </c>
      <c r="T1144" s="16">
        <v>138</v>
      </c>
      <c r="U1144" s="16">
        <v>178</v>
      </c>
      <c r="V1144" s="16">
        <v>270</v>
      </c>
      <c r="W1144" s="16">
        <v>232</v>
      </c>
      <c r="X1144" s="16">
        <v>160</v>
      </c>
      <c r="Y1144" s="16">
        <v>166</v>
      </c>
      <c r="AA1144" s="16">
        <v>527</v>
      </c>
      <c r="AB1144" s="16">
        <v>481</v>
      </c>
      <c r="AC1144" s="16">
        <v>429</v>
      </c>
      <c r="AD1144" s="16">
        <v>463</v>
      </c>
      <c r="AF1144" s="16">
        <v>27</v>
      </c>
      <c r="AG1144" s="16">
        <v>98</v>
      </c>
      <c r="AH1144" s="16">
        <v>113</v>
      </c>
      <c r="AI1144" s="16">
        <v>112</v>
      </c>
      <c r="AJ1144" s="16">
        <v>174</v>
      </c>
      <c r="AK1144" s="16">
        <v>207</v>
      </c>
      <c r="AL1144" s="16">
        <v>170</v>
      </c>
      <c r="AM1144" s="16">
        <v>133</v>
      </c>
      <c r="AN1144" s="16">
        <v>100</v>
      </c>
      <c r="AO1144" s="16">
        <v>131</v>
      </c>
      <c r="AP1144" s="16">
        <v>193</v>
      </c>
      <c r="AQ1144" s="16">
        <v>93</v>
      </c>
      <c r="AR1144" s="16">
        <v>79</v>
      </c>
      <c r="AS1144" s="16">
        <v>47</v>
      </c>
      <c r="AT1144" s="16">
        <v>48</v>
      </c>
      <c r="AU1144" s="16">
        <v>122</v>
      </c>
      <c r="AV1144" s="16">
        <v>59</v>
      </c>
      <c r="AX1144" s="16">
        <v>1557</v>
      </c>
      <c r="AY1144" s="16">
        <v>338</v>
      </c>
      <c r="BA1144" s="16">
        <v>1221</v>
      </c>
      <c r="BB1144" s="16">
        <v>685</v>
      </c>
      <c r="BD1144" s="16">
        <v>474</v>
      </c>
      <c r="BE1144" s="16">
        <v>416</v>
      </c>
      <c r="BF1144" s="16">
        <v>224</v>
      </c>
      <c r="BG1144" s="16">
        <v>439</v>
      </c>
      <c r="BH1144" s="16">
        <v>242</v>
      </c>
      <c r="BI1144" s="16">
        <v>51</v>
      </c>
      <c r="BJ1144" s="16">
        <v>60</v>
      </c>
      <c r="BL1144" s="16">
        <v>334</v>
      </c>
      <c r="BM1144" s="16">
        <v>619</v>
      </c>
      <c r="BN1144" s="16">
        <v>136</v>
      </c>
      <c r="BO1144" s="16">
        <v>105</v>
      </c>
      <c r="BP1144" s="16">
        <v>257</v>
      </c>
      <c r="BQ1144" s="16">
        <v>42</v>
      </c>
      <c r="BR1144" s="16">
        <v>49</v>
      </c>
      <c r="BS1144" s="16">
        <v>364</v>
      </c>
      <c r="BU1144" s="16">
        <v>279</v>
      </c>
      <c r="BV1144" s="16">
        <v>479</v>
      </c>
      <c r="BW1144" s="16">
        <v>122</v>
      </c>
      <c r="BX1144" s="16">
        <v>151</v>
      </c>
      <c r="BY1144" s="16">
        <v>421</v>
      </c>
      <c r="BZ1144" s="16">
        <v>64</v>
      </c>
      <c r="CA1144" s="16">
        <v>123</v>
      </c>
      <c r="CB1144" s="16">
        <v>156</v>
      </c>
      <c r="CC1144" s="16">
        <v>111</v>
      </c>
    </row>
    <row r="1145" spans="2:81" x14ac:dyDescent="0.35">
      <c r="B1145" s="12" t="s">
        <v>96</v>
      </c>
      <c r="C1145" s="16">
        <v>1910</v>
      </c>
      <c r="D1145" s="16">
        <v>202</v>
      </c>
      <c r="E1145" s="16">
        <v>325</v>
      </c>
      <c r="F1145" s="16">
        <v>324</v>
      </c>
      <c r="G1145" s="16">
        <v>294</v>
      </c>
      <c r="H1145" s="16">
        <v>309</v>
      </c>
      <c r="I1145" s="16">
        <v>457</v>
      </c>
      <c r="K1145" s="16">
        <v>921</v>
      </c>
      <c r="L1145" s="16">
        <v>983</v>
      </c>
      <c r="N1145" s="16">
        <v>157</v>
      </c>
      <c r="O1145" s="16">
        <v>52</v>
      </c>
      <c r="P1145" s="16">
        <v>89</v>
      </c>
      <c r="Q1145" s="16">
        <v>77</v>
      </c>
      <c r="R1145" s="16">
        <v>212</v>
      </c>
      <c r="S1145" s="16">
        <v>155</v>
      </c>
      <c r="T1145" s="16">
        <v>140</v>
      </c>
      <c r="U1145" s="16">
        <v>167</v>
      </c>
      <c r="V1145" s="16">
        <v>248</v>
      </c>
      <c r="W1145" s="16">
        <v>264</v>
      </c>
      <c r="X1145" s="16">
        <v>165</v>
      </c>
      <c r="Y1145" s="16">
        <v>180</v>
      </c>
      <c r="AA1145" s="16">
        <v>514</v>
      </c>
      <c r="AB1145" s="16">
        <v>496</v>
      </c>
      <c r="AC1145" s="16">
        <v>419</v>
      </c>
      <c r="AD1145" s="16">
        <v>477</v>
      </c>
      <c r="AF1145" s="16">
        <v>25</v>
      </c>
      <c r="AG1145" s="16">
        <v>96</v>
      </c>
      <c r="AH1145" s="16">
        <v>115</v>
      </c>
      <c r="AI1145" s="16">
        <v>117</v>
      </c>
      <c r="AJ1145" s="16">
        <v>175</v>
      </c>
      <c r="AK1145" s="16">
        <v>213</v>
      </c>
      <c r="AL1145" s="16">
        <v>169</v>
      </c>
      <c r="AM1145" s="16">
        <v>134</v>
      </c>
      <c r="AN1145" s="16">
        <v>99</v>
      </c>
      <c r="AO1145" s="16">
        <v>131</v>
      </c>
      <c r="AP1145" s="16">
        <v>193</v>
      </c>
      <c r="AQ1145" s="16">
        <v>94</v>
      </c>
      <c r="AR1145" s="16">
        <v>79</v>
      </c>
      <c r="AS1145" s="16">
        <v>46</v>
      </c>
      <c r="AT1145" s="16">
        <v>46</v>
      </c>
      <c r="AU1145" s="16">
        <v>118</v>
      </c>
      <c r="AV1145" s="16">
        <v>59</v>
      </c>
      <c r="AX1145" s="16">
        <v>1583</v>
      </c>
      <c r="AY1145" s="16">
        <v>316</v>
      </c>
      <c r="BA1145" s="16">
        <v>1241</v>
      </c>
      <c r="BB1145" s="16">
        <v>669</v>
      </c>
      <c r="BD1145" s="16">
        <v>490</v>
      </c>
      <c r="BE1145" s="16">
        <v>410</v>
      </c>
      <c r="BF1145" s="16">
        <v>226</v>
      </c>
      <c r="BG1145" s="16">
        <v>430</v>
      </c>
      <c r="BH1145" s="16">
        <v>237</v>
      </c>
      <c r="BI1145" s="16">
        <v>51</v>
      </c>
      <c r="BJ1145" s="16">
        <v>65</v>
      </c>
      <c r="BL1145" s="16">
        <v>349</v>
      </c>
      <c r="BM1145" s="16">
        <v>614</v>
      </c>
      <c r="BN1145" s="16">
        <v>143</v>
      </c>
      <c r="BO1145" s="16">
        <v>101</v>
      </c>
      <c r="BP1145" s="16">
        <v>257</v>
      </c>
      <c r="BQ1145" s="16">
        <v>42</v>
      </c>
      <c r="BR1145" s="16">
        <v>47</v>
      </c>
      <c r="BS1145" s="16">
        <v>356</v>
      </c>
      <c r="BU1145" s="16">
        <v>288</v>
      </c>
      <c r="BV1145" s="16">
        <v>472</v>
      </c>
      <c r="BW1145" s="16">
        <v>126</v>
      </c>
      <c r="BX1145" s="16">
        <v>142</v>
      </c>
      <c r="BY1145" s="16">
        <v>432</v>
      </c>
      <c r="BZ1145" s="16">
        <v>64</v>
      </c>
      <c r="CA1145" s="16">
        <v>123</v>
      </c>
      <c r="CB1145" s="16">
        <v>159</v>
      </c>
      <c r="CC1145" s="16">
        <v>106</v>
      </c>
    </row>
    <row r="1146" spans="2:81" x14ac:dyDescent="0.35">
      <c r="B1146" s="17" t="s">
        <v>265</v>
      </c>
      <c r="C1146" s="18">
        <v>0.19805078044683419</v>
      </c>
      <c r="D1146" s="18">
        <v>0.18294803706181431</v>
      </c>
      <c r="E1146" s="18">
        <v>0.26832682979631373</v>
      </c>
      <c r="F1146" s="18">
        <v>0.22985247560798139</v>
      </c>
      <c r="G1146" s="18">
        <v>0.17938124259228411</v>
      </c>
      <c r="H1146" s="18">
        <v>0.1665133363344328</v>
      </c>
      <c r="I1146" s="18">
        <v>0.16554729725024589</v>
      </c>
      <c r="K1146" s="18">
        <v>0.1923251901011917</v>
      </c>
      <c r="L1146" s="18">
        <v>0.20234621254712901</v>
      </c>
      <c r="N1146" s="18">
        <v>0.17591443690059061</v>
      </c>
      <c r="O1146" s="18">
        <v>9.3763453905863672E-2</v>
      </c>
      <c r="P1146" s="18">
        <v>0.2309238219208421</v>
      </c>
      <c r="Q1146" s="18">
        <v>0.20658182638059541</v>
      </c>
      <c r="R1146" s="18">
        <v>0.21921806045416209</v>
      </c>
      <c r="S1146" s="18">
        <v>0.20780707624430969</v>
      </c>
      <c r="T1146" s="18">
        <v>0.27151503920686559</v>
      </c>
      <c r="U1146" s="18">
        <v>0.20747190824467779</v>
      </c>
      <c r="V1146" s="18">
        <v>0.2193175544584966</v>
      </c>
      <c r="W1146" s="18">
        <v>0.16369295830378941</v>
      </c>
      <c r="X1146" s="18">
        <v>0.16415821485443369</v>
      </c>
      <c r="Y1146" s="18">
        <v>0.18053051993818089</v>
      </c>
      <c r="AA1146" s="18">
        <v>0.2199997676035429</v>
      </c>
      <c r="AB1146" s="18">
        <v>0.19671580704409861</v>
      </c>
      <c r="AC1146" s="18">
        <v>0.17072539784020821</v>
      </c>
      <c r="AD1146" s="18">
        <v>0.19843087080898111</v>
      </c>
      <c r="AF1146" s="18">
        <v>0.13907745801870239</v>
      </c>
      <c r="AG1146" s="18">
        <v>0.24260972564765351</v>
      </c>
      <c r="AH1146" s="18">
        <v>0.2286810617388442</v>
      </c>
      <c r="AI1146" s="18">
        <v>0.19020520590572459</v>
      </c>
      <c r="AJ1146" s="18">
        <v>0.16528002795593841</v>
      </c>
      <c r="AK1146" s="18">
        <v>0.15975861810831721</v>
      </c>
      <c r="AL1146" s="18">
        <v>0.17696410268997159</v>
      </c>
      <c r="AM1146" s="18">
        <v>0.20683202195245479</v>
      </c>
      <c r="AN1146" s="18">
        <v>0.1966558053413647</v>
      </c>
      <c r="AO1146" s="18">
        <v>0.25381408791745158</v>
      </c>
      <c r="AP1146" s="18">
        <v>0.1705040413028551</v>
      </c>
      <c r="AQ1146" s="18">
        <v>0.22996430971581969</v>
      </c>
      <c r="AR1146" s="18">
        <v>0.20033091217446511</v>
      </c>
      <c r="AS1146" s="18">
        <v>0.2497371249145256</v>
      </c>
      <c r="AT1146" s="18">
        <v>0.26353780024451451</v>
      </c>
      <c r="AU1146" s="18">
        <v>0.2427131571664739</v>
      </c>
      <c r="AV1146" s="18">
        <v>0.11650910468439681</v>
      </c>
      <c r="AX1146" s="18">
        <v>0.19429131440416239</v>
      </c>
      <c r="AY1146" s="18">
        <v>0.22019831312920571</v>
      </c>
      <c r="BA1146" s="18">
        <v>0.2042512181325741</v>
      </c>
      <c r="BB1146" s="18">
        <v>0.18654687778332499</v>
      </c>
      <c r="BD1146" s="18">
        <v>0.19168922220841469</v>
      </c>
      <c r="BE1146" s="18">
        <v>0.17821940950351811</v>
      </c>
      <c r="BF1146" s="18">
        <v>0.1498999761058184</v>
      </c>
      <c r="BG1146" s="18">
        <v>0.22964268635516891</v>
      </c>
      <c r="BH1146" s="18">
        <v>0.23201937278151111</v>
      </c>
      <c r="BI1146" s="18">
        <v>0.2988732676974844</v>
      </c>
      <c r="BJ1146" s="18">
        <v>0.12571400818350281</v>
      </c>
      <c r="BL1146" s="18">
        <v>0.19434950312800031</v>
      </c>
      <c r="BM1146" s="18">
        <v>0.224802143334595</v>
      </c>
      <c r="BN1146" s="18">
        <v>0.15758509662681819</v>
      </c>
      <c r="BO1146" s="18">
        <v>0.31401800239522409</v>
      </c>
      <c r="BP1146" s="18">
        <v>0.17706599106884771</v>
      </c>
      <c r="BQ1146" s="18">
        <v>0.17958687017527139</v>
      </c>
      <c r="BR1146" s="18">
        <v>0.19288679036696871</v>
      </c>
      <c r="BS1146" s="18">
        <v>0.15680555058047591</v>
      </c>
      <c r="BU1146" s="18">
        <v>0.20600908311601041</v>
      </c>
      <c r="BV1146" s="18">
        <v>0.2338732471228617</v>
      </c>
      <c r="BW1146" s="18">
        <v>0.18252068733966331</v>
      </c>
      <c r="BX1146" s="18">
        <v>0.27792036258944253</v>
      </c>
      <c r="BY1146" s="18">
        <v>0.19817072009969311</v>
      </c>
      <c r="BZ1146" s="18">
        <v>0.1874346666877709</v>
      </c>
      <c r="CA1146" s="18">
        <v>0.1343207425024921</v>
      </c>
      <c r="CB1146" s="18">
        <v>9.5013825988277123E-2</v>
      </c>
      <c r="CC1146" s="18">
        <v>0.16229535238157089</v>
      </c>
    </row>
    <row r="1147" spans="2:81" x14ac:dyDescent="0.35">
      <c r="B1147" s="17" t="s">
        <v>266</v>
      </c>
      <c r="C1147" s="18">
        <v>0.52771285407747659</v>
      </c>
      <c r="D1147" s="18">
        <v>0.4422219126489359</v>
      </c>
      <c r="E1147" s="18">
        <v>0.45117405008568529</v>
      </c>
      <c r="F1147" s="18">
        <v>0.49602201899066728</v>
      </c>
      <c r="G1147" s="18">
        <v>0.54506582342605248</v>
      </c>
      <c r="H1147" s="18">
        <v>0.56899647515753216</v>
      </c>
      <c r="I1147" s="18">
        <v>0.60331814177234921</v>
      </c>
      <c r="K1147" s="18">
        <v>0.51969066901115835</v>
      </c>
      <c r="L1147" s="18">
        <v>0.53783713590916415</v>
      </c>
      <c r="N1147" s="18">
        <v>0.61402005805064019</v>
      </c>
      <c r="O1147" s="18">
        <v>0.71084076386603368</v>
      </c>
      <c r="P1147" s="18">
        <v>0.4855424426216472</v>
      </c>
      <c r="Q1147" s="18">
        <v>0.4817477573644155</v>
      </c>
      <c r="R1147" s="18">
        <v>0.52963630278194329</v>
      </c>
      <c r="S1147" s="18">
        <v>0.57973031216836513</v>
      </c>
      <c r="T1147" s="18">
        <v>0.48533806213564767</v>
      </c>
      <c r="U1147" s="18">
        <v>0.43257818300545647</v>
      </c>
      <c r="V1147" s="18">
        <v>0.4504159318197582</v>
      </c>
      <c r="W1147" s="18">
        <v>0.55067460484322295</v>
      </c>
      <c r="X1147" s="18">
        <v>0.56869007819550932</v>
      </c>
      <c r="Y1147" s="18">
        <v>0.5494657152443877</v>
      </c>
      <c r="AA1147" s="18">
        <v>0.53750495261392173</v>
      </c>
      <c r="AB1147" s="18">
        <v>0.55896443728275547</v>
      </c>
      <c r="AC1147" s="18">
        <v>0.56848730664603553</v>
      </c>
      <c r="AD1147" s="18">
        <v>0.4481331426913106</v>
      </c>
      <c r="AF1147" s="18">
        <v>0.4200937693115076</v>
      </c>
      <c r="AG1147" s="18">
        <v>0.38818987085968321</v>
      </c>
      <c r="AH1147" s="18">
        <v>0.52560699578507564</v>
      </c>
      <c r="AI1147" s="18">
        <v>0.52406778789471553</v>
      </c>
      <c r="AJ1147" s="18">
        <v>0.53837742743462003</v>
      </c>
      <c r="AK1147" s="18">
        <v>0.57693469096377126</v>
      </c>
      <c r="AL1147" s="18">
        <v>0.49938565124280287</v>
      </c>
      <c r="AM1147" s="18">
        <v>0.52789747635716633</v>
      </c>
      <c r="AN1147" s="18">
        <v>0.41932429752713019</v>
      </c>
      <c r="AO1147" s="18">
        <v>0.56124874657019108</v>
      </c>
      <c r="AP1147" s="18">
        <v>0.52145216075135836</v>
      </c>
      <c r="AQ1147" s="18">
        <v>0.532625291128487</v>
      </c>
      <c r="AR1147" s="18">
        <v>0.65143794775115371</v>
      </c>
      <c r="AS1147" s="18">
        <v>0.58474324422872392</v>
      </c>
      <c r="AT1147" s="18">
        <v>0.58898461590493012</v>
      </c>
      <c r="AU1147" s="18">
        <v>0.54589929238167778</v>
      </c>
      <c r="AV1147" s="18">
        <v>0.50892171482605375</v>
      </c>
      <c r="AX1147" s="18">
        <v>0.54388630139724303</v>
      </c>
      <c r="AY1147" s="18">
        <v>0.4496806605749018</v>
      </c>
      <c r="BA1147" s="18">
        <v>0.54427296609864606</v>
      </c>
      <c r="BB1147" s="18">
        <v>0.49698826229156468</v>
      </c>
      <c r="BD1147" s="18">
        <v>0.52920114428227183</v>
      </c>
      <c r="BE1147" s="18">
        <v>0.53347072539816498</v>
      </c>
      <c r="BF1147" s="18">
        <v>0.58427328095291253</v>
      </c>
      <c r="BG1147" s="18">
        <v>0.52865336505718874</v>
      </c>
      <c r="BH1147" s="18">
        <v>0.53062394843234462</v>
      </c>
      <c r="BI1147" s="18">
        <v>0.46563034877420789</v>
      </c>
      <c r="BJ1147" s="18">
        <v>0.31418358257297357</v>
      </c>
      <c r="BL1147" s="18">
        <v>0.55097149084178532</v>
      </c>
      <c r="BM1147" s="18">
        <v>0.53878050809534994</v>
      </c>
      <c r="BN1147" s="18">
        <v>0.59822986940996092</v>
      </c>
      <c r="BO1147" s="18">
        <v>0.40345958134713839</v>
      </c>
      <c r="BP1147" s="18">
        <v>0.53610645050358918</v>
      </c>
      <c r="BQ1147" s="18">
        <v>0.54026692295137779</v>
      </c>
      <c r="BR1147" s="18">
        <v>0.34936043912051318</v>
      </c>
      <c r="BS1147" s="18">
        <v>0.509000274191443</v>
      </c>
      <c r="BU1147" s="18">
        <v>0.5741347855829485</v>
      </c>
      <c r="BV1147" s="18">
        <v>0.52476046950672739</v>
      </c>
      <c r="BW1147" s="18">
        <v>0.56403951679964226</v>
      </c>
      <c r="BX1147" s="18">
        <v>0.44276252473406669</v>
      </c>
      <c r="BY1147" s="18">
        <v>0.56287400948028476</v>
      </c>
      <c r="BZ1147" s="18">
        <v>0.49810303243455772</v>
      </c>
      <c r="CA1147" s="18">
        <v>0.40614854893924862</v>
      </c>
      <c r="CB1147" s="18">
        <v>0.51047441344108735</v>
      </c>
      <c r="CC1147" s="18">
        <v>0.52655041764027977</v>
      </c>
    </row>
    <row r="1148" spans="2:81" x14ac:dyDescent="0.35">
      <c r="B1148" s="17" t="s">
        <v>267</v>
      </c>
      <c r="C1148" s="18">
        <v>0.19563584752279339</v>
      </c>
      <c r="D1148" s="18">
        <v>0.23242670578513661</v>
      </c>
      <c r="E1148" s="18">
        <v>0.18528358601549569</v>
      </c>
      <c r="F1148" s="18">
        <v>0.18270108138416169</v>
      </c>
      <c r="G1148" s="18">
        <v>0.2079080086399144</v>
      </c>
      <c r="H1148" s="18">
        <v>0.22474035963569719</v>
      </c>
      <c r="I1148" s="18">
        <v>0.16832664046404061</v>
      </c>
      <c r="K1148" s="18">
        <v>0.2101729331360204</v>
      </c>
      <c r="L1148" s="18">
        <v>0.18008817251524381</v>
      </c>
      <c r="N1148" s="18">
        <v>0.16040363415006309</v>
      </c>
      <c r="O1148" s="18">
        <v>0.16818184614820161</v>
      </c>
      <c r="P1148" s="18">
        <v>0.13050839138268411</v>
      </c>
      <c r="Q1148" s="18">
        <v>0.23910998671250749</v>
      </c>
      <c r="R1148" s="18">
        <v>0.20420045357790659</v>
      </c>
      <c r="S1148" s="18">
        <v>0.17042298665972719</v>
      </c>
      <c r="T1148" s="18">
        <v>0.14157052628337621</v>
      </c>
      <c r="U1148" s="18">
        <v>0.25995775384680708</v>
      </c>
      <c r="V1148" s="18">
        <v>0.2060850175627576</v>
      </c>
      <c r="W1148" s="18">
        <v>0.19383101062965341</v>
      </c>
      <c r="X1148" s="18">
        <v>0.19635348661515961</v>
      </c>
      <c r="Y1148" s="18">
        <v>0.22949277304058341</v>
      </c>
      <c r="AA1148" s="18">
        <v>0.18653890062408049</v>
      </c>
      <c r="AB1148" s="18">
        <v>0.17513667760234949</v>
      </c>
      <c r="AC1148" s="18">
        <v>0.2018233822016556</v>
      </c>
      <c r="AD1148" s="18">
        <v>0.22279881855929409</v>
      </c>
      <c r="AF1148" s="18">
        <v>0.21920414335871419</v>
      </c>
      <c r="AG1148" s="18">
        <v>0.20461922393080481</v>
      </c>
      <c r="AH1148" s="18">
        <v>0.19007260875475551</v>
      </c>
      <c r="AI1148" s="18">
        <v>0.17862315953006541</v>
      </c>
      <c r="AJ1148" s="18">
        <v>0.22494012460193299</v>
      </c>
      <c r="AK1148" s="18">
        <v>0.17382670241250789</v>
      </c>
      <c r="AL1148" s="18">
        <v>0.21462777023143159</v>
      </c>
      <c r="AM1148" s="18">
        <v>0.2015279876120524</v>
      </c>
      <c r="AN1148" s="18">
        <v>0.31611462875821472</v>
      </c>
      <c r="AO1148" s="18">
        <v>0.13361582326614119</v>
      </c>
      <c r="AP1148" s="18">
        <v>0.25574835345552699</v>
      </c>
      <c r="AQ1148" s="18">
        <v>0.19218211629389201</v>
      </c>
      <c r="AR1148" s="18">
        <v>0.11009576543380779</v>
      </c>
      <c r="AS1148" s="18">
        <v>0.16551963085675059</v>
      </c>
      <c r="AT1148" s="18">
        <v>9.2549807574213383E-2</v>
      </c>
      <c r="AU1148" s="18">
        <v>0.15403113363857729</v>
      </c>
      <c r="AV1148" s="18">
        <v>0.18536085499068899</v>
      </c>
      <c r="AX1148" s="18">
        <v>0.18983969280676019</v>
      </c>
      <c r="AY1148" s="18">
        <v>0.22540634105903651</v>
      </c>
      <c r="BA1148" s="18">
        <v>0.18136309854625091</v>
      </c>
      <c r="BB1148" s="18">
        <v>0.22211660957358631</v>
      </c>
      <c r="BD1148" s="18">
        <v>0.18921790155199389</v>
      </c>
      <c r="BE1148" s="18">
        <v>0.21283349937852561</v>
      </c>
      <c r="BF1148" s="18">
        <v>0.16586950392841901</v>
      </c>
      <c r="BG1148" s="18">
        <v>0.1995423230788376</v>
      </c>
      <c r="BH1148" s="18">
        <v>0.1713640534294226</v>
      </c>
      <c r="BI1148" s="18">
        <v>0.13379742262937661</v>
      </c>
      <c r="BJ1148" s="18">
        <v>0.35131927557435549</v>
      </c>
      <c r="BL1148" s="18">
        <v>0.1751897910840976</v>
      </c>
      <c r="BM1148" s="18">
        <v>0.19500564189076319</v>
      </c>
      <c r="BN1148" s="18">
        <v>0.18177470754061589</v>
      </c>
      <c r="BO1148" s="18">
        <v>0.19554570524865739</v>
      </c>
      <c r="BP1148" s="18">
        <v>0.19709534754864361</v>
      </c>
      <c r="BQ1148" s="18">
        <v>0.18098157648291929</v>
      </c>
      <c r="BR1148" s="18">
        <v>0.28822181107095152</v>
      </c>
      <c r="BS1148" s="18">
        <v>0.21072383858559879</v>
      </c>
      <c r="BU1148" s="18">
        <v>0.15854553822833231</v>
      </c>
      <c r="BV1148" s="18">
        <v>0.18856241637197821</v>
      </c>
      <c r="BW1148" s="18">
        <v>0.2120906328021066</v>
      </c>
      <c r="BX1148" s="18">
        <v>0.18435954343010019</v>
      </c>
      <c r="BY1148" s="18">
        <v>0.1729067532225638</v>
      </c>
      <c r="BZ1148" s="18">
        <v>0.22958332404048129</v>
      </c>
      <c r="CA1148" s="18">
        <v>0.28490934822595038</v>
      </c>
      <c r="CB1148" s="18">
        <v>0.25845337038743049</v>
      </c>
      <c r="CC1148" s="18">
        <v>0.19805172882764019</v>
      </c>
    </row>
    <row r="1149" spans="2:81" x14ac:dyDescent="0.35">
      <c r="B1149" s="17" t="s">
        <v>268</v>
      </c>
      <c r="C1149" s="18">
        <v>4.4116165899543008E-2</v>
      </c>
      <c r="D1149" s="18">
        <v>8.7798159101811254E-2</v>
      </c>
      <c r="E1149" s="18">
        <v>7.689399553197282E-2</v>
      </c>
      <c r="F1149" s="18">
        <v>5.3207399525703261E-2</v>
      </c>
      <c r="G1149" s="18">
        <v>2.2469115619543938E-2</v>
      </c>
      <c r="H1149" s="18">
        <v>2.176394993682379E-2</v>
      </c>
      <c r="I1149" s="18">
        <v>2.4096239769871519E-2</v>
      </c>
      <c r="K1149" s="18">
        <v>4.5211011837382832E-2</v>
      </c>
      <c r="L1149" s="18">
        <v>4.3308289760635957E-2</v>
      </c>
      <c r="N1149" s="18">
        <v>3.507097471663112E-2</v>
      </c>
      <c r="O1149" s="18">
        <v>2.7213936079901049E-2</v>
      </c>
      <c r="P1149" s="18">
        <v>7.13202740004482E-2</v>
      </c>
      <c r="Q1149" s="18">
        <v>1.2803526611368779E-2</v>
      </c>
      <c r="R1149" s="18">
        <v>2.7615334233752991E-2</v>
      </c>
      <c r="S1149" s="18">
        <v>3.6224875695575559E-2</v>
      </c>
      <c r="T1149" s="18">
        <v>5.0057810280049589E-2</v>
      </c>
      <c r="U1149" s="18">
        <v>5.3912669814171733E-2</v>
      </c>
      <c r="V1149" s="18">
        <v>9.2665977464546676E-2</v>
      </c>
      <c r="W1149" s="18">
        <v>3.6132456349718213E-2</v>
      </c>
      <c r="X1149" s="18">
        <v>3.3603453850348089E-2</v>
      </c>
      <c r="Y1149" s="18">
        <v>2.3806867863724039E-2</v>
      </c>
      <c r="AA1149" s="18">
        <v>3.2773901543015967E-2</v>
      </c>
      <c r="AB1149" s="18">
        <v>3.059888608241805E-2</v>
      </c>
      <c r="AC1149" s="18">
        <v>3.0345384736573808E-2</v>
      </c>
      <c r="AD1149" s="18">
        <v>8.2823990571175177E-2</v>
      </c>
      <c r="AF1149" s="18">
        <v>7.1053500680659215E-2</v>
      </c>
      <c r="AG1149" s="18">
        <v>9.6855898024923198E-2</v>
      </c>
      <c r="AH1149" s="18">
        <v>4.0474727179975988E-2</v>
      </c>
      <c r="AI1149" s="18">
        <v>6.455453246625982E-2</v>
      </c>
      <c r="AJ1149" s="18">
        <v>4.7551537294611083E-2</v>
      </c>
      <c r="AK1149" s="18">
        <v>5.3644440886606581E-2</v>
      </c>
      <c r="AL1149" s="18">
        <v>6.8298804442916985E-2</v>
      </c>
      <c r="AM1149" s="18">
        <v>1.943894864841772E-2</v>
      </c>
      <c r="AN1149" s="18">
        <v>2.5796719441018912E-2</v>
      </c>
      <c r="AO1149" s="18">
        <v>3.066448706253545E-2</v>
      </c>
      <c r="AP1149" s="18">
        <v>3.1418233572893792E-2</v>
      </c>
      <c r="AQ1149" s="18">
        <v>1.11022147415574E-2</v>
      </c>
      <c r="AR1149" s="18">
        <v>2.6621303168783351E-2</v>
      </c>
      <c r="AS1149" s="18">
        <v>0</v>
      </c>
      <c r="AT1149" s="18">
        <v>5.4927776276341961E-2</v>
      </c>
      <c r="AU1149" s="18">
        <v>4.1923048026336861E-2</v>
      </c>
      <c r="AV1149" s="18">
        <v>6.4107133807653441E-2</v>
      </c>
      <c r="AX1149" s="18">
        <v>3.7916683153896062E-2</v>
      </c>
      <c r="AY1149" s="18">
        <v>7.3257452003723383E-2</v>
      </c>
      <c r="BA1149" s="18">
        <v>3.7576092219978451E-2</v>
      </c>
      <c r="BB1149" s="18">
        <v>5.6250207855149163E-2</v>
      </c>
      <c r="BD1149" s="18">
        <v>6.0992041752866932E-2</v>
      </c>
      <c r="BE1149" s="18">
        <v>2.7446265524478972E-2</v>
      </c>
      <c r="BF1149" s="18">
        <v>4.3818460305563668E-2</v>
      </c>
      <c r="BG1149" s="18">
        <v>2.7211246861601038E-2</v>
      </c>
      <c r="BH1149" s="18">
        <v>4.4846456615478029E-2</v>
      </c>
      <c r="BI1149" s="18">
        <v>7.8246514132292333E-2</v>
      </c>
      <c r="BJ1149" s="18">
        <v>0.10584467439446139</v>
      </c>
      <c r="BL1149" s="18">
        <v>4.7920065849123637E-2</v>
      </c>
      <c r="BM1149" s="18">
        <v>2.5379578106070329E-2</v>
      </c>
      <c r="BN1149" s="18">
        <v>5.4776464917763647E-2</v>
      </c>
      <c r="BO1149" s="18">
        <v>4.4057721592846821E-2</v>
      </c>
      <c r="BP1149" s="18">
        <v>6.3206903402202419E-2</v>
      </c>
      <c r="BQ1149" s="18">
        <v>4.4317028497539927E-2</v>
      </c>
      <c r="BR1149" s="18">
        <v>6.8130543866892157E-2</v>
      </c>
      <c r="BS1149" s="18">
        <v>5.1417881062962537E-2</v>
      </c>
      <c r="BU1149" s="18">
        <v>4.4616988655688868E-2</v>
      </c>
      <c r="BV1149" s="18">
        <v>3.5854717586400651E-2</v>
      </c>
      <c r="BW1149" s="18">
        <v>3.2711922044157203E-2</v>
      </c>
      <c r="BX1149" s="18">
        <v>4.7261892173984889E-2</v>
      </c>
      <c r="BY1149" s="18">
        <v>4.536244255903054E-2</v>
      </c>
      <c r="BZ1149" s="18">
        <v>3.2326910558475683E-2</v>
      </c>
      <c r="CA1149" s="18">
        <v>9.2156580485023259E-2</v>
      </c>
      <c r="CB1149" s="18">
        <v>1.8665241928348109E-2</v>
      </c>
      <c r="CC1149" s="18">
        <v>7.3472658082621642E-2</v>
      </c>
    </row>
    <row r="1150" spans="2:81" x14ac:dyDescent="0.35">
      <c r="B1150" s="17" t="s">
        <v>269</v>
      </c>
      <c r="C1150" s="18">
        <v>9.8786292886800312E-3</v>
      </c>
      <c r="D1150" s="18">
        <v>1.7757098108678499E-2</v>
      </c>
      <c r="E1150" s="18">
        <v>1.2099568285127279E-2</v>
      </c>
      <c r="F1150" s="18">
        <v>1.237247671064952E-2</v>
      </c>
      <c r="G1150" s="18">
        <v>2.0685060780955489E-2</v>
      </c>
      <c r="H1150" s="18">
        <v>0</v>
      </c>
      <c r="I1150" s="18">
        <v>2.7752381840039711E-3</v>
      </c>
      <c r="K1150" s="18">
        <v>1.0065440936114591E-2</v>
      </c>
      <c r="L1150" s="18">
        <v>9.7524004174947485E-3</v>
      </c>
      <c r="N1150" s="18">
        <v>1.459089618207496E-2</v>
      </c>
      <c r="O1150" s="18">
        <v>0</v>
      </c>
      <c r="P1150" s="18">
        <v>4.0408212480611667E-2</v>
      </c>
      <c r="Q1150" s="18">
        <v>1.2455451812168049E-2</v>
      </c>
      <c r="R1150" s="18">
        <v>0</v>
      </c>
      <c r="S1150" s="18">
        <v>5.8147492320224752E-3</v>
      </c>
      <c r="T1150" s="18">
        <v>7.3602485479143448E-3</v>
      </c>
      <c r="U1150" s="18">
        <v>1.0228129723875261E-2</v>
      </c>
      <c r="V1150" s="18">
        <v>1.737045914108962E-2</v>
      </c>
      <c r="W1150" s="18">
        <v>3.6233582529166652E-3</v>
      </c>
      <c r="X1150" s="18">
        <v>1.19815324581992E-2</v>
      </c>
      <c r="Y1150" s="18">
        <v>6.1182392118463687E-3</v>
      </c>
      <c r="AA1150" s="18">
        <v>5.4106459290192309E-3</v>
      </c>
      <c r="AB1150" s="18">
        <v>1.210431700209938E-2</v>
      </c>
      <c r="AC1150" s="18">
        <v>8.9569930053639488E-3</v>
      </c>
      <c r="AD1150" s="18">
        <v>1.3263141056096221E-2</v>
      </c>
      <c r="AF1150" s="18">
        <v>7.2401053000675161E-2</v>
      </c>
      <c r="AG1150" s="18">
        <v>9.1505322769585788E-3</v>
      </c>
      <c r="AH1150" s="18">
        <v>8.2508733021108074E-3</v>
      </c>
      <c r="AI1150" s="18">
        <v>1.461102981152055E-2</v>
      </c>
      <c r="AJ1150" s="18">
        <v>0</v>
      </c>
      <c r="AK1150" s="18">
        <v>4.3784425821701859E-3</v>
      </c>
      <c r="AL1150" s="18">
        <v>1.8242085691278338E-2</v>
      </c>
      <c r="AM1150" s="18">
        <v>2.0757538068010999E-2</v>
      </c>
      <c r="AN1150" s="18">
        <v>9.4204462368823998E-3</v>
      </c>
      <c r="AO1150" s="18">
        <v>2.0656855183680829E-2</v>
      </c>
      <c r="AP1150" s="18">
        <v>0</v>
      </c>
      <c r="AQ1150" s="18">
        <v>2.282560057032116E-2</v>
      </c>
      <c r="AR1150" s="18">
        <v>1.15140714717899E-2</v>
      </c>
      <c r="AS1150" s="18">
        <v>0</v>
      </c>
      <c r="AT1150" s="18">
        <v>0</v>
      </c>
      <c r="AU1150" s="18">
        <v>0</v>
      </c>
      <c r="AV1150" s="18">
        <v>0</v>
      </c>
      <c r="AX1150" s="18">
        <v>9.471719286595669E-3</v>
      </c>
      <c r="AY1150" s="18">
        <v>9.5519327915724647E-3</v>
      </c>
      <c r="BA1150" s="18">
        <v>9.9338156707769916E-3</v>
      </c>
      <c r="BB1150" s="18">
        <v>9.7762399413191623E-3</v>
      </c>
      <c r="BD1150" s="18">
        <v>1.1284029556738479E-2</v>
      </c>
      <c r="BE1150" s="18">
        <v>7.5000131196169837E-3</v>
      </c>
      <c r="BF1150" s="18">
        <v>2.4531882539935081E-2</v>
      </c>
      <c r="BG1150" s="18">
        <v>8.5627707888454464E-3</v>
      </c>
      <c r="BH1150" s="18">
        <v>0</v>
      </c>
      <c r="BI1150" s="18">
        <v>0</v>
      </c>
      <c r="BJ1150" s="18">
        <v>1.5933926152350539E-2</v>
      </c>
      <c r="BL1150" s="18">
        <v>7.5845718749527596E-3</v>
      </c>
      <c r="BM1150" s="18">
        <v>3.1973106413927298E-3</v>
      </c>
      <c r="BN1150" s="18">
        <v>0</v>
      </c>
      <c r="BO1150" s="18">
        <v>1.9827534146618989E-2</v>
      </c>
      <c r="BP1150" s="18">
        <v>1.7439216831985859E-2</v>
      </c>
      <c r="BQ1150" s="18">
        <v>5.4847601892891673E-2</v>
      </c>
      <c r="BR1150" s="18">
        <v>3.819282135034667E-2</v>
      </c>
      <c r="BS1150" s="18">
        <v>1.0266405675089281E-2</v>
      </c>
      <c r="BU1150" s="18">
        <v>5.9604575361945477E-3</v>
      </c>
      <c r="BV1150" s="18">
        <v>6.343109238382081E-3</v>
      </c>
      <c r="BW1150" s="18">
        <v>0</v>
      </c>
      <c r="BX1150" s="18">
        <v>1.2939109110490709E-2</v>
      </c>
      <c r="BY1150" s="18">
        <v>8.7021743079978443E-3</v>
      </c>
      <c r="BZ1150" s="18">
        <v>3.3722527801225088E-2</v>
      </c>
      <c r="CA1150" s="18">
        <v>1.4171042891530631E-2</v>
      </c>
      <c r="CB1150" s="18">
        <v>1.6957560482957899E-2</v>
      </c>
      <c r="CC1150" s="18">
        <v>1.8869535187445011E-2</v>
      </c>
    </row>
    <row r="1151" spans="2:81" x14ac:dyDescent="0.35">
      <c r="B1151" s="17" t="s">
        <v>151</v>
      </c>
      <c r="C1151" s="18">
        <v>2.4605722764672711E-2</v>
      </c>
      <c r="D1151" s="18">
        <v>3.6848087293623329E-2</v>
      </c>
      <c r="E1151" s="18">
        <v>6.2219702854050818E-3</v>
      </c>
      <c r="F1151" s="18">
        <v>2.5844547780836821E-2</v>
      </c>
      <c r="G1151" s="18">
        <v>2.4490748941249679E-2</v>
      </c>
      <c r="H1151" s="18">
        <v>1.7985878935513979E-2</v>
      </c>
      <c r="I1151" s="18">
        <v>3.5936442559488732E-2</v>
      </c>
      <c r="K1151" s="18">
        <v>2.25347549781321E-2</v>
      </c>
      <c r="L1151" s="18">
        <v>2.6667788850332282E-2</v>
      </c>
      <c r="N1151" s="18">
        <v>0</v>
      </c>
      <c r="O1151" s="18">
        <v>0</v>
      </c>
      <c r="P1151" s="18">
        <v>4.1296857593766778E-2</v>
      </c>
      <c r="Q1151" s="18">
        <v>4.7301451118944952E-2</v>
      </c>
      <c r="R1151" s="18">
        <v>1.9329848952235149E-2</v>
      </c>
      <c r="S1151" s="18">
        <v>0</v>
      </c>
      <c r="T1151" s="18">
        <v>4.415831354614648E-2</v>
      </c>
      <c r="U1151" s="18">
        <v>3.5851355365011522E-2</v>
      </c>
      <c r="V1151" s="18">
        <v>1.414505955335138E-2</v>
      </c>
      <c r="W1151" s="18">
        <v>5.2045611620699352E-2</v>
      </c>
      <c r="X1151" s="18">
        <v>2.5213234026350111E-2</v>
      </c>
      <c r="Y1151" s="18">
        <v>1.058588470127754E-2</v>
      </c>
      <c r="AA1151" s="18">
        <v>1.7771831686419669E-2</v>
      </c>
      <c r="AB1151" s="18">
        <v>2.6479874986279048E-2</v>
      </c>
      <c r="AC1151" s="18">
        <v>1.9661535570162932E-2</v>
      </c>
      <c r="AD1151" s="18">
        <v>3.4550036313142719E-2</v>
      </c>
      <c r="AF1151" s="18">
        <v>7.8170075629741431E-2</v>
      </c>
      <c r="AG1151" s="18">
        <v>5.857474925997689E-2</v>
      </c>
      <c r="AH1151" s="18">
        <v>6.9137332392378544E-3</v>
      </c>
      <c r="AI1151" s="18">
        <v>2.793828439171411E-2</v>
      </c>
      <c r="AJ1151" s="18">
        <v>2.3850882712897311E-2</v>
      </c>
      <c r="AK1151" s="18">
        <v>3.1457105046627021E-2</v>
      </c>
      <c r="AL1151" s="18">
        <v>2.2481585701598659E-2</v>
      </c>
      <c r="AM1151" s="18">
        <v>2.354602736189796E-2</v>
      </c>
      <c r="AN1151" s="18">
        <v>3.2688102695388972E-2</v>
      </c>
      <c r="AO1151" s="18">
        <v>0</v>
      </c>
      <c r="AP1151" s="18">
        <v>2.087721091736577E-2</v>
      </c>
      <c r="AQ1151" s="18">
        <v>1.130046754992276E-2</v>
      </c>
      <c r="AR1151" s="18">
        <v>0</v>
      </c>
      <c r="AS1151" s="18">
        <v>0</v>
      </c>
      <c r="AT1151" s="18">
        <v>0</v>
      </c>
      <c r="AU1151" s="18">
        <v>1.543336878693434E-2</v>
      </c>
      <c r="AV1151" s="18">
        <v>0.12510119169120709</v>
      </c>
      <c r="AX1151" s="18">
        <v>2.4594288951342649E-2</v>
      </c>
      <c r="AY1151" s="18">
        <v>2.1905300441560221E-2</v>
      </c>
      <c r="BA1151" s="18">
        <v>2.2602809331773541E-2</v>
      </c>
      <c r="BB1151" s="18">
        <v>2.8321802555055731E-2</v>
      </c>
      <c r="BD1151" s="18">
        <v>1.761566064771419E-2</v>
      </c>
      <c r="BE1151" s="18">
        <v>4.0530087075695352E-2</v>
      </c>
      <c r="BF1151" s="18">
        <v>3.1606896167351461E-2</v>
      </c>
      <c r="BG1151" s="18">
        <v>6.38760785835821E-3</v>
      </c>
      <c r="BH1151" s="18">
        <v>2.1146168741243691E-2</v>
      </c>
      <c r="BI1151" s="18">
        <v>2.3452446766638681E-2</v>
      </c>
      <c r="BJ1151" s="18">
        <v>8.7004533122356148E-2</v>
      </c>
      <c r="BL1151" s="18">
        <v>2.3984577222040199E-2</v>
      </c>
      <c r="BM1151" s="18">
        <v>1.283481793182879E-2</v>
      </c>
      <c r="BN1151" s="18">
        <v>7.6338615048412699E-3</v>
      </c>
      <c r="BO1151" s="18">
        <v>2.3091455269514342E-2</v>
      </c>
      <c r="BP1151" s="18">
        <v>9.0860906447312352E-3</v>
      </c>
      <c r="BQ1151" s="18">
        <v>0</v>
      </c>
      <c r="BR1151" s="18">
        <v>6.3207594224327576E-2</v>
      </c>
      <c r="BS1151" s="18">
        <v>6.1786049904430471E-2</v>
      </c>
      <c r="BU1151" s="18">
        <v>1.073314688082546E-2</v>
      </c>
      <c r="BV1151" s="18">
        <v>1.060604017364992E-2</v>
      </c>
      <c r="BW1151" s="18">
        <v>8.6372410144306393E-3</v>
      </c>
      <c r="BX1151" s="18">
        <v>3.4756567961915077E-2</v>
      </c>
      <c r="BY1151" s="18">
        <v>1.1983900330429819E-2</v>
      </c>
      <c r="BZ1151" s="18">
        <v>1.882953847748943E-2</v>
      </c>
      <c r="CA1151" s="18">
        <v>6.8293736955754969E-2</v>
      </c>
      <c r="CB1151" s="18">
        <v>0.100435587771899</v>
      </c>
      <c r="CC1151" s="18">
        <v>2.076030788044236E-2</v>
      </c>
    </row>
    <row r="1153" spans="2:81" ht="58" x14ac:dyDescent="0.35">
      <c r="B1153" s="14" t="s">
        <v>277</v>
      </c>
    </row>
    <row r="1154" spans="2:81" x14ac:dyDescent="0.35">
      <c r="B1154" s="15" t="s">
        <v>17</v>
      </c>
    </row>
    <row r="1155" spans="2:81" x14ac:dyDescent="0.35">
      <c r="B1155" s="11" t="s">
        <v>95</v>
      </c>
      <c r="C1155" s="16">
        <v>1906</v>
      </c>
      <c r="D1155" s="16">
        <v>245</v>
      </c>
      <c r="E1155" s="16">
        <v>322</v>
      </c>
      <c r="F1155" s="16">
        <v>330</v>
      </c>
      <c r="G1155" s="16">
        <v>336</v>
      </c>
      <c r="H1155" s="16">
        <v>276</v>
      </c>
      <c r="I1155" s="16">
        <v>397</v>
      </c>
      <c r="K1155" s="16">
        <v>942</v>
      </c>
      <c r="L1155" s="16">
        <v>959</v>
      </c>
      <c r="N1155" s="16">
        <v>158</v>
      </c>
      <c r="O1155" s="16">
        <v>63</v>
      </c>
      <c r="P1155" s="16">
        <v>96</v>
      </c>
      <c r="Q1155" s="16">
        <v>78</v>
      </c>
      <c r="R1155" s="16">
        <v>211</v>
      </c>
      <c r="S1155" s="16">
        <v>156</v>
      </c>
      <c r="T1155" s="16">
        <v>138</v>
      </c>
      <c r="U1155" s="16">
        <v>178</v>
      </c>
      <c r="V1155" s="16">
        <v>270</v>
      </c>
      <c r="W1155" s="16">
        <v>232</v>
      </c>
      <c r="X1155" s="16">
        <v>160</v>
      </c>
      <c r="Y1155" s="16">
        <v>166</v>
      </c>
      <c r="AA1155" s="16">
        <v>527</v>
      </c>
      <c r="AB1155" s="16">
        <v>481</v>
      </c>
      <c r="AC1155" s="16">
        <v>429</v>
      </c>
      <c r="AD1155" s="16">
        <v>463</v>
      </c>
      <c r="AF1155" s="16">
        <v>27</v>
      </c>
      <c r="AG1155" s="16">
        <v>98</v>
      </c>
      <c r="AH1155" s="16">
        <v>113</v>
      </c>
      <c r="AI1155" s="16">
        <v>112</v>
      </c>
      <c r="AJ1155" s="16">
        <v>174</v>
      </c>
      <c r="AK1155" s="16">
        <v>207</v>
      </c>
      <c r="AL1155" s="16">
        <v>170</v>
      </c>
      <c r="AM1155" s="16">
        <v>133</v>
      </c>
      <c r="AN1155" s="16">
        <v>100</v>
      </c>
      <c r="AO1155" s="16">
        <v>131</v>
      </c>
      <c r="AP1155" s="16">
        <v>193</v>
      </c>
      <c r="AQ1155" s="16">
        <v>93</v>
      </c>
      <c r="AR1155" s="16">
        <v>79</v>
      </c>
      <c r="AS1155" s="16">
        <v>47</v>
      </c>
      <c r="AT1155" s="16">
        <v>48</v>
      </c>
      <c r="AU1155" s="16">
        <v>122</v>
      </c>
      <c r="AV1155" s="16">
        <v>59</v>
      </c>
      <c r="AX1155" s="16">
        <v>1557</v>
      </c>
      <c r="AY1155" s="16">
        <v>338</v>
      </c>
      <c r="BA1155" s="16">
        <v>1221</v>
      </c>
      <c r="BB1155" s="16">
        <v>685</v>
      </c>
      <c r="BD1155" s="16">
        <v>474</v>
      </c>
      <c r="BE1155" s="16">
        <v>416</v>
      </c>
      <c r="BF1155" s="16">
        <v>224</v>
      </c>
      <c r="BG1155" s="16">
        <v>439</v>
      </c>
      <c r="BH1155" s="16">
        <v>242</v>
      </c>
      <c r="BI1155" s="16">
        <v>51</v>
      </c>
      <c r="BJ1155" s="16">
        <v>60</v>
      </c>
      <c r="BL1155" s="16">
        <v>334</v>
      </c>
      <c r="BM1155" s="16">
        <v>619</v>
      </c>
      <c r="BN1155" s="16">
        <v>136</v>
      </c>
      <c r="BO1155" s="16">
        <v>105</v>
      </c>
      <c r="BP1155" s="16">
        <v>257</v>
      </c>
      <c r="BQ1155" s="16">
        <v>42</v>
      </c>
      <c r="BR1155" s="16">
        <v>49</v>
      </c>
      <c r="BS1155" s="16">
        <v>364</v>
      </c>
      <c r="BU1155" s="16">
        <v>279</v>
      </c>
      <c r="BV1155" s="16">
        <v>479</v>
      </c>
      <c r="BW1155" s="16">
        <v>122</v>
      </c>
      <c r="BX1155" s="16">
        <v>151</v>
      </c>
      <c r="BY1155" s="16">
        <v>421</v>
      </c>
      <c r="BZ1155" s="16">
        <v>64</v>
      </c>
      <c r="CA1155" s="16">
        <v>123</v>
      </c>
      <c r="CB1155" s="16">
        <v>156</v>
      </c>
      <c r="CC1155" s="16">
        <v>111</v>
      </c>
    </row>
    <row r="1156" spans="2:81" x14ac:dyDescent="0.35">
      <c r="B1156" s="12" t="s">
        <v>96</v>
      </c>
      <c r="C1156" s="16">
        <v>1910</v>
      </c>
      <c r="D1156" s="16">
        <v>202</v>
      </c>
      <c r="E1156" s="16">
        <v>325</v>
      </c>
      <c r="F1156" s="16">
        <v>324</v>
      </c>
      <c r="G1156" s="16">
        <v>294</v>
      </c>
      <c r="H1156" s="16">
        <v>309</v>
      </c>
      <c r="I1156" s="16">
        <v>457</v>
      </c>
      <c r="K1156" s="16">
        <v>921</v>
      </c>
      <c r="L1156" s="16">
        <v>983</v>
      </c>
      <c r="N1156" s="16">
        <v>157</v>
      </c>
      <c r="O1156" s="16">
        <v>52</v>
      </c>
      <c r="P1156" s="16">
        <v>89</v>
      </c>
      <c r="Q1156" s="16">
        <v>77</v>
      </c>
      <c r="R1156" s="16">
        <v>212</v>
      </c>
      <c r="S1156" s="16">
        <v>155</v>
      </c>
      <c r="T1156" s="16">
        <v>140</v>
      </c>
      <c r="U1156" s="16">
        <v>167</v>
      </c>
      <c r="V1156" s="16">
        <v>248</v>
      </c>
      <c r="W1156" s="16">
        <v>264</v>
      </c>
      <c r="X1156" s="16">
        <v>165</v>
      </c>
      <c r="Y1156" s="16">
        <v>180</v>
      </c>
      <c r="AA1156" s="16">
        <v>514</v>
      </c>
      <c r="AB1156" s="16">
        <v>496</v>
      </c>
      <c r="AC1156" s="16">
        <v>419</v>
      </c>
      <c r="AD1156" s="16">
        <v>477</v>
      </c>
      <c r="AF1156" s="16">
        <v>25</v>
      </c>
      <c r="AG1156" s="16">
        <v>96</v>
      </c>
      <c r="AH1156" s="16">
        <v>115</v>
      </c>
      <c r="AI1156" s="16">
        <v>117</v>
      </c>
      <c r="AJ1156" s="16">
        <v>175</v>
      </c>
      <c r="AK1156" s="16">
        <v>213</v>
      </c>
      <c r="AL1156" s="16">
        <v>169</v>
      </c>
      <c r="AM1156" s="16">
        <v>134</v>
      </c>
      <c r="AN1156" s="16">
        <v>99</v>
      </c>
      <c r="AO1156" s="16">
        <v>131</v>
      </c>
      <c r="AP1156" s="16">
        <v>193</v>
      </c>
      <c r="AQ1156" s="16">
        <v>94</v>
      </c>
      <c r="AR1156" s="16">
        <v>79</v>
      </c>
      <c r="AS1156" s="16">
        <v>46</v>
      </c>
      <c r="AT1156" s="16">
        <v>46</v>
      </c>
      <c r="AU1156" s="16">
        <v>118</v>
      </c>
      <c r="AV1156" s="16">
        <v>59</v>
      </c>
      <c r="AX1156" s="16">
        <v>1583</v>
      </c>
      <c r="AY1156" s="16">
        <v>316</v>
      </c>
      <c r="BA1156" s="16">
        <v>1241</v>
      </c>
      <c r="BB1156" s="16">
        <v>669</v>
      </c>
      <c r="BD1156" s="16">
        <v>490</v>
      </c>
      <c r="BE1156" s="16">
        <v>410</v>
      </c>
      <c r="BF1156" s="16">
        <v>226</v>
      </c>
      <c r="BG1156" s="16">
        <v>430</v>
      </c>
      <c r="BH1156" s="16">
        <v>237</v>
      </c>
      <c r="BI1156" s="16">
        <v>51</v>
      </c>
      <c r="BJ1156" s="16">
        <v>65</v>
      </c>
      <c r="BL1156" s="16">
        <v>349</v>
      </c>
      <c r="BM1156" s="16">
        <v>614</v>
      </c>
      <c r="BN1156" s="16">
        <v>143</v>
      </c>
      <c r="BO1156" s="16">
        <v>101</v>
      </c>
      <c r="BP1156" s="16">
        <v>257</v>
      </c>
      <c r="BQ1156" s="16">
        <v>42</v>
      </c>
      <c r="BR1156" s="16">
        <v>47</v>
      </c>
      <c r="BS1156" s="16">
        <v>356</v>
      </c>
      <c r="BU1156" s="16">
        <v>288</v>
      </c>
      <c r="BV1156" s="16">
        <v>472</v>
      </c>
      <c r="BW1156" s="16">
        <v>126</v>
      </c>
      <c r="BX1156" s="16">
        <v>142</v>
      </c>
      <c r="BY1156" s="16">
        <v>432</v>
      </c>
      <c r="BZ1156" s="16">
        <v>64</v>
      </c>
      <c r="CA1156" s="16">
        <v>123</v>
      </c>
      <c r="CB1156" s="16">
        <v>159</v>
      </c>
      <c r="CC1156" s="16">
        <v>106</v>
      </c>
    </row>
    <row r="1157" spans="2:81" x14ac:dyDescent="0.35">
      <c r="B1157" s="14" t="s">
        <v>117</v>
      </c>
      <c r="C1157" s="18">
        <v>0.75762455280976004</v>
      </c>
      <c r="D1157" s="18">
        <v>0.60247802585140264</v>
      </c>
      <c r="E1157" s="18">
        <v>0.74671160243651613</v>
      </c>
      <c r="F1157" s="18">
        <v>0.74444035084776217</v>
      </c>
      <c r="G1157" s="18">
        <v>0.77561188933803193</v>
      </c>
      <c r="H1157" s="18">
        <v>0.79446284276644807</v>
      </c>
      <c r="I1157" s="18">
        <v>0.80683700278866399</v>
      </c>
      <c r="K1157" s="18">
        <v>0.74294920252834773</v>
      </c>
      <c r="L1157" s="18">
        <v>0.7741734462605121</v>
      </c>
      <c r="N1157" s="18">
        <v>0.8265096505125622</v>
      </c>
      <c r="O1157" s="18">
        <v>0.86391944093904149</v>
      </c>
      <c r="P1157" s="18">
        <v>0.80854836439528088</v>
      </c>
      <c r="Q1157" s="18">
        <v>0.71887256760607976</v>
      </c>
      <c r="R1157" s="18">
        <v>0.79637415791092114</v>
      </c>
      <c r="S1157" s="18">
        <v>0.7708668783595094</v>
      </c>
      <c r="T1157" s="18">
        <v>0.80453867353686181</v>
      </c>
      <c r="U1157" s="18">
        <v>0.69123104072420283</v>
      </c>
      <c r="V1157" s="18">
        <v>0.72781153639523011</v>
      </c>
      <c r="W1157" s="18">
        <v>0.72245210369613644</v>
      </c>
      <c r="X1157" s="18">
        <v>0.74160966353500157</v>
      </c>
      <c r="Y1157" s="18">
        <v>0.73364218798086511</v>
      </c>
      <c r="AA1157" s="18">
        <v>0.81767284305963139</v>
      </c>
      <c r="AB1157" s="18">
        <v>0.7642961236582182</v>
      </c>
      <c r="AC1157" s="18">
        <v>0.74350915151697128</v>
      </c>
      <c r="AD1157" s="18">
        <v>0.69911874633825444</v>
      </c>
      <c r="AF1157" s="18">
        <v>0.55124349534005135</v>
      </c>
      <c r="AG1157" s="18">
        <v>0.60946473318642569</v>
      </c>
      <c r="AH1157" s="18">
        <v>0.78728146185523795</v>
      </c>
      <c r="AI1157" s="18">
        <v>0.66820089180659936</v>
      </c>
      <c r="AJ1157" s="18">
        <v>0.77374443625261491</v>
      </c>
      <c r="AK1157" s="18">
        <v>0.77151574454834204</v>
      </c>
      <c r="AL1157" s="18">
        <v>0.74821966121218741</v>
      </c>
      <c r="AM1157" s="18">
        <v>0.75925747750372752</v>
      </c>
      <c r="AN1157" s="18">
        <v>0.74237875258183395</v>
      </c>
      <c r="AO1157" s="18">
        <v>0.81633100305784623</v>
      </c>
      <c r="AP1157" s="18">
        <v>0.7653659377247729</v>
      </c>
      <c r="AQ1157" s="18">
        <v>0.76433746971684824</v>
      </c>
      <c r="AR1157" s="18">
        <v>0.76592088841915451</v>
      </c>
      <c r="AS1157" s="18">
        <v>0.80190856606909156</v>
      </c>
      <c r="AT1157" s="18">
        <v>0.79893955257882232</v>
      </c>
      <c r="AU1157" s="18">
        <v>0.87258360007597813</v>
      </c>
      <c r="AV1157" s="18">
        <v>0.68273652090429482</v>
      </c>
      <c r="AX1157" s="18">
        <v>0.7644610178027178</v>
      </c>
      <c r="AY1157" s="18">
        <v>0.73062689533253211</v>
      </c>
      <c r="BA1157" s="18">
        <v>0.79187684999696817</v>
      </c>
      <c r="BB1157" s="18">
        <v>0.69407499182482302</v>
      </c>
      <c r="BD1157" s="18">
        <v>0.78082313325646036</v>
      </c>
      <c r="BE1157" s="18">
        <v>0.73642335581454943</v>
      </c>
      <c r="BF1157" s="18">
        <v>0.74819761989018785</v>
      </c>
      <c r="BG1157" s="18">
        <v>0.75227286352090761</v>
      </c>
      <c r="BH1157" s="18">
        <v>0.79022073901905254</v>
      </c>
      <c r="BI1157" s="18">
        <v>0.7822350527708648</v>
      </c>
      <c r="BJ1157" s="18">
        <v>0.64559509250198388</v>
      </c>
      <c r="BL1157" s="18">
        <v>0.78265665187496336</v>
      </c>
      <c r="BM1157" s="18">
        <v>0.79349018053779174</v>
      </c>
      <c r="BN1157" s="18">
        <v>0.70425449734277645</v>
      </c>
      <c r="BO1157" s="18">
        <v>0.69546334186189673</v>
      </c>
      <c r="BP1157" s="18">
        <v>0.74574009086902127</v>
      </c>
      <c r="BQ1157" s="18">
        <v>0.85953397377429686</v>
      </c>
      <c r="BR1157" s="18">
        <v>0.60723118033437051</v>
      </c>
      <c r="BS1157" s="18">
        <v>0.72691916218805575</v>
      </c>
      <c r="BU1157" s="18">
        <v>0.81186905144474952</v>
      </c>
      <c r="BV1157" s="18">
        <v>0.79112461886227115</v>
      </c>
      <c r="BW1157" s="18">
        <v>0.75647262529140413</v>
      </c>
      <c r="BX1157" s="18">
        <v>0.6747817060790352</v>
      </c>
      <c r="BY1157" s="18">
        <v>0.7848494734252387</v>
      </c>
      <c r="BZ1157" s="18">
        <v>0.70344350399036637</v>
      </c>
      <c r="CA1157" s="18">
        <v>0.62380962839209042</v>
      </c>
      <c r="CB1157" s="18">
        <v>0.71557865875060045</v>
      </c>
      <c r="CC1157" s="18">
        <v>0.71309012547547068</v>
      </c>
    </row>
    <row r="1158" spans="2:81" x14ac:dyDescent="0.35">
      <c r="B1158" s="14" t="s">
        <v>118</v>
      </c>
      <c r="C1158" s="18">
        <v>6.3830909215418216E-2</v>
      </c>
      <c r="D1158" s="18">
        <v>0.13644048653708751</v>
      </c>
      <c r="E1158" s="18">
        <v>8.8103090405453444E-2</v>
      </c>
      <c r="F1158" s="18">
        <v>6.9561901645896859E-2</v>
      </c>
      <c r="G1158" s="18">
        <v>5.5752179640083159E-2</v>
      </c>
      <c r="H1158" s="18">
        <v>2.4321810237965921E-2</v>
      </c>
      <c r="I1158" s="18">
        <v>4.2325136880187068E-2</v>
      </c>
      <c r="K1158" s="18">
        <v>6.8899058114397171E-2</v>
      </c>
      <c r="L1158" s="18">
        <v>5.7322533556041937E-2</v>
      </c>
      <c r="N1158" s="18">
        <v>5.0251459798320373E-2</v>
      </c>
      <c r="O1158" s="18">
        <v>4.7275934064822771E-2</v>
      </c>
      <c r="P1158" s="18">
        <v>6.0749013082276378E-2</v>
      </c>
      <c r="Q1158" s="18">
        <v>5.235855508528546E-2</v>
      </c>
      <c r="R1158" s="18">
        <v>6.3457262315184934E-2</v>
      </c>
      <c r="S1158" s="18">
        <v>4.3783078378281583E-2</v>
      </c>
      <c r="T1158" s="18">
        <v>4.1741740526763278E-2</v>
      </c>
      <c r="U1158" s="18">
        <v>6.8400084860535268E-2</v>
      </c>
      <c r="V1158" s="18">
        <v>8.4625458504213158E-2</v>
      </c>
      <c r="W1158" s="18">
        <v>5.78445097936469E-2</v>
      </c>
      <c r="X1158" s="18">
        <v>6.4981122206066388E-2</v>
      </c>
      <c r="Y1158" s="18">
        <v>9.6609169504513842E-2</v>
      </c>
      <c r="AA1158" s="18">
        <v>3.2157461886123277E-2</v>
      </c>
      <c r="AB1158" s="18">
        <v>5.7523375761493793E-2</v>
      </c>
      <c r="AC1158" s="18">
        <v>6.7235447452210315E-2</v>
      </c>
      <c r="AD1158" s="18">
        <v>0.10059177766895511</v>
      </c>
      <c r="AF1158" s="18">
        <v>3.8111939274393512E-2</v>
      </c>
      <c r="AG1158" s="18">
        <v>0.1082616628706168</v>
      </c>
      <c r="AH1158" s="18">
        <v>8.4211122581675332E-2</v>
      </c>
      <c r="AI1158" s="18">
        <v>0.1081020115013161</v>
      </c>
      <c r="AJ1158" s="18">
        <v>4.9518263472049732E-2</v>
      </c>
      <c r="AK1158" s="18">
        <v>5.9326321157010253E-2</v>
      </c>
      <c r="AL1158" s="18">
        <v>8.2226575607646388E-2</v>
      </c>
      <c r="AM1158" s="18">
        <v>5.0421659288618179E-2</v>
      </c>
      <c r="AN1158" s="18">
        <v>8.401519008945188E-2</v>
      </c>
      <c r="AO1158" s="18">
        <v>5.3614178049855327E-2</v>
      </c>
      <c r="AP1158" s="18">
        <v>2.6772557314682029E-2</v>
      </c>
      <c r="AQ1158" s="18">
        <v>5.2974981197798213E-2</v>
      </c>
      <c r="AR1158" s="18">
        <v>0.10676578628745</v>
      </c>
      <c r="AS1158" s="18">
        <v>6.0538591022862569E-2</v>
      </c>
      <c r="AT1158" s="18">
        <v>6.000664882151658E-2</v>
      </c>
      <c r="AU1158" s="18">
        <v>4.3200760828483252E-2</v>
      </c>
      <c r="AV1158" s="18">
        <v>2.7357929089162941E-2</v>
      </c>
      <c r="AX1158" s="18">
        <v>5.8794392580668188E-2</v>
      </c>
      <c r="AY1158" s="18">
        <v>8.1945420427034815E-2</v>
      </c>
      <c r="BA1158" s="18">
        <v>4.7619668114599029E-2</v>
      </c>
      <c r="BB1158" s="18">
        <v>9.3908227806557359E-2</v>
      </c>
      <c r="BD1158" s="18">
        <v>7.2093236807139999E-2</v>
      </c>
      <c r="BE1158" s="18">
        <v>6.2260718751101382E-2</v>
      </c>
      <c r="BF1158" s="18">
        <v>7.4186214859253627E-2</v>
      </c>
      <c r="BG1158" s="18">
        <v>6.0628965490596827E-2</v>
      </c>
      <c r="BH1158" s="18">
        <v>3.8444636245355338E-2</v>
      </c>
      <c r="BI1158" s="18">
        <v>4.0900395100767047E-2</v>
      </c>
      <c r="BJ1158" s="18">
        <v>0.1076143007326564</v>
      </c>
      <c r="BL1158" s="18">
        <v>4.9806948834036399E-2</v>
      </c>
      <c r="BM1158" s="18">
        <v>5.5211272556886043E-2</v>
      </c>
      <c r="BN1158" s="18">
        <v>7.1197868959784555E-2</v>
      </c>
      <c r="BO1158" s="18">
        <v>7.7528988586479178E-2</v>
      </c>
      <c r="BP1158" s="18">
        <v>7.4303146760917219E-2</v>
      </c>
      <c r="BQ1158" s="18">
        <v>4.5846516957066943E-2</v>
      </c>
      <c r="BR1158" s="18">
        <v>7.7112227122427629E-2</v>
      </c>
      <c r="BS1158" s="18">
        <v>7.8393862313335186E-2</v>
      </c>
      <c r="BU1158" s="18">
        <v>3.787825818286291E-2</v>
      </c>
      <c r="BV1158" s="18">
        <v>6.577296232439496E-2</v>
      </c>
      <c r="BW1158" s="18">
        <v>3.106243325310824E-2</v>
      </c>
      <c r="BX1158" s="18">
        <v>0.10804838024177001</v>
      </c>
      <c r="BY1158" s="18">
        <v>5.479082122078658E-2</v>
      </c>
      <c r="BZ1158" s="18">
        <v>0.1113683255401702</v>
      </c>
      <c r="CA1158" s="18">
        <v>0.1034192548256402</v>
      </c>
      <c r="CB1158" s="18">
        <v>5.2108256437579908E-2</v>
      </c>
      <c r="CC1158" s="18">
        <v>8.5503940027369912E-2</v>
      </c>
    </row>
    <row r="1160" spans="2:81" ht="58" x14ac:dyDescent="0.35">
      <c r="B1160" s="14" t="s">
        <v>277</v>
      </c>
    </row>
    <row r="1161" spans="2:81" x14ac:dyDescent="0.35">
      <c r="B1161" s="15" t="s">
        <v>17</v>
      </c>
    </row>
    <row r="1162" spans="2:81" x14ac:dyDescent="0.35">
      <c r="B1162" s="11" t="s">
        <v>95</v>
      </c>
      <c r="C1162" s="16">
        <v>1906</v>
      </c>
      <c r="D1162" s="16">
        <v>245</v>
      </c>
      <c r="E1162" s="16">
        <v>322</v>
      </c>
      <c r="F1162" s="16">
        <v>330</v>
      </c>
      <c r="G1162" s="16">
        <v>336</v>
      </c>
      <c r="H1162" s="16">
        <v>276</v>
      </c>
      <c r="I1162" s="16">
        <v>397</v>
      </c>
      <c r="K1162" s="16">
        <v>942</v>
      </c>
      <c r="L1162" s="16">
        <v>959</v>
      </c>
      <c r="N1162" s="16">
        <v>158</v>
      </c>
      <c r="O1162" s="16">
        <v>63</v>
      </c>
      <c r="P1162" s="16">
        <v>96</v>
      </c>
      <c r="Q1162" s="16">
        <v>78</v>
      </c>
      <c r="R1162" s="16">
        <v>211</v>
      </c>
      <c r="S1162" s="16">
        <v>156</v>
      </c>
      <c r="T1162" s="16">
        <v>138</v>
      </c>
      <c r="U1162" s="16">
        <v>178</v>
      </c>
      <c r="V1162" s="16">
        <v>270</v>
      </c>
      <c r="W1162" s="16">
        <v>232</v>
      </c>
      <c r="X1162" s="16">
        <v>160</v>
      </c>
      <c r="Y1162" s="16">
        <v>166</v>
      </c>
      <c r="AA1162" s="16">
        <v>527</v>
      </c>
      <c r="AB1162" s="16">
        <v>481</v>
      </c>
      <c r="AC1162" s="16">
        <v>429</v>
      </c>
      <c r="AD1162" s="16">
        <v>463</v>
      </c>
      <c r="AF1162" s="16">
        <v>27</v>
      </c>
      <c r="AG1162" s="16">
        <v>98</v>
      </c>
      <c r="AH1162" s="16">
        <v>113</v>
      </c>
      <c r="AI1162" s="16">
        <v>112</v>
      </c>
      <c r="AJ1162" s="16">
        <v>174</v>
      </c>
      <c r="AK1162" s="16">
        <v>207</v>
      </c>
      <c r="AL1162" s="16">
        <v>170</v>
      </c>
      <c r="AM1162" s="16">
        <v>133</v>
      </c>
      <c r="AN1162" s="16">
        <v>100</v>
      </c>
      <c r="AO1162" s="16">
        <v>131</v>
      </c>
      <c r="AP1162" s="16">
        <v>193</v>
      </c>
      <c r="AQ1162" s="16">
        <v>93</v>
      </c>
      <c r="AR1162" s="16">
        <v>79</v>
      </c>
      <c r="AS1162" s="16">
        <v>47</v>
      </c>
      <c r="AT1162" s="16">
        <v>48</v>
      </c>
      <c r="AU1162" s="16">
        <v>122</v>
      </c>
      <c r="AV1162" s="16">
        <v>59</v>
      </c>
      <c r="AX1162" s="16">
        <v>1557</v>
      </c>
      <c r="AY1162" s="16">
        <v>338</v>
      </c>
      <c r="BA1162" s="16">
        <v>1221</v>
      </c>
      <c r="BB1162" s="16">
        <v>685</v>
      </c>
      <c r="BD1162" s="16">
        <v>474</v>
      </c>
      <c r="BE1162" s="16">
        <v>416</v>
      </c>
      <c r="BF1162" s="16">
        <v>224</v>
      </c>
      <c r="BG1162" s="16">
        <v>439</v>
      </c>
      <c r="BH1162" s="16">
        <v>242</v>
      </c>
      <c r="BI1162" s="16">
        <v>51</v>
      </c>
      <c r="BJ1162" s="16">
        <v>60</v>
      </c>
      <c r="BL1162" s="16">
        <v>334</v>
      </c>
      <c r="BM1162" s="16">
        <v>619</v>
      </c>
      <c r="BN1162" s="16">
        <v>136</v>
      </c>
      <c r="BO1162" s="16">
        <v>105</v>
      </c>
      <c r="BP1162" s="16">
        <v>257</v>
      </c>
      <c r="BQ1162" s="16">
        <v>42</v>
      </c>
      <c r="BR1162" s="16">
        <v>49</v>
      </c>
      <c r="BS1162" s="16">
        <v>364</v>
      </c>
      <c r="BU1162" s="16">
        <v>279</v>
      </c>
      <c r="BV1162" s="16">
        <v>479</v>
      </c>
      <c r="BW1162" s="16">
        <v>122</v>
      </c>
      <c r="BX1162" s="16">
        <v>151</v>
      </c>
      <c r="BY1162" s="16">
        <v>421</v>
      </c>
      <c r="BZ1162" s="16">
        <v>64</v>
      </c>
      <c r="CA1162" s="16">
        <v>123</v>
      </c>
      <c r="CB1162" s="16">
        <v>156</v>
      </c>
      <c r="CC1162" s="16">
        <v>111</v>
      </c>
    </row>
    <row r="1163" spans="2:81" x14ac:dyDescent="0.35">
      <c r="B1163" s="12" t="s">
        <v>96</v>
      </c>
      <c r="C1163" s="16">
        <v>1910</v>
      </c>
      <c r="D1163" s="16">
        <v>202</v>
      </c>
      <c r="E1163" s="16">
        <v>325</v>
      </c>
      <c r="F1163" s="16">
        <v>324</v>
      </c>
      <c r="G1163" s="16">
        <v>294</v>
      </c>
      <c r="H1163" s="16">
        <v>309</v>
      </c>
      <c r="I1163" s="16">
        <v>457</v>
      </c>
      <c r="K1163" s="16">
        <v>921</v>
      </c>
      <c r="L1163" s="16">
        <v>983</v>
      </c>
      <c r="N1163" s="16">
        <v>157</v>
      </c>
      <c r="O1163" s="16">
        <v>52</v>
      </c>
      <c r="P1163" s="16">
        <v>89</v>
      </c>
      <c r="Q1163" s="16">
        <v>77</v>
      </c>
      <c r="R1163" s="16">
        <v>212</v>
      </c>
      <c r="S1163" s="16">
        <v>155</v>
      </c>
      <c r="T1163" s="16">
        <v>140</v>
      </c>
      <c r="U1163" s="16">
        <v>167</v>
      </c>
      <c r="V1163" s="16">
        <v>248</v>
      </c>
      <c r="W1163" s="16">
        <v>264</v>
      </c>
      <c r="X1163" s="16">
        <v>165</v>
      </c>
      <c r="Y1163" s="16">
        <v>180</v>
      </c>
      <c r="AA1163" s="16">
        <v>514</v>
      </c>
      <c r="AB1163" s="16">
        <v>496</v>
      </c>
      <c r="AC1163" s="16">
        <v>419</v>
      </c>
      <c r="AD1163" s="16">
        <v>477</v>
      </c>
      <c r="AF1163" s="16">
        <v>25</v>
      </c>
      <c r="AG1163" s="16">
        <v>96</v>
      </c>
      <c r="AH1163" s="16">
        <v>115</v>
      </c>
      <c r="AI1163" s="16">
        <v>117</v>
      </c>
      <c r="AJ1163" s="16">
        <v>175</v>
      </c>
      <c r="AK1163" s="16">
        <v>213</v>
      </c>
      <c r="AL1163" s="16">
        <v>169</v>
      </c>
      <c r="AM1163" s="16">
        <v>134</v>
      </c>
      <c r="AN1163" s="16">
        <v>99</v>
      </c>
      <c r="AO1163" s="16">
        <v>131</v>
      </c>
      <c r="AP1163" s="16">
        <v>193</v>
      </c>
      <c r="AQ1163" s="16">
        <v>94</v>
      </c>
      <c r="AR1163" s="16">
        <v>79</v>
      </c>
      <c r="AS1163" s="16">
        <v>46</v>
      </c>
      <c r="AT1163" s="16">
        <v>46</v>
      </c>
      <c r="AU1163" s="16">
        <v>118</v>
      </c>
      <c r="AV1163" s="16">
        <v>59</v>
      </c>
      <c r="AX1163" s="16">
        <v>1583</v>
      </c>
      <c r="AY1163" s="16">
        <v>316</v>
      </c>
      <c r="BA1163" s="16">
        <v>1241</v>
      </c>
      <c r="BB1163" s="16">
        <v>669</v>
      </c>
      <c r="BD1163" s="16">
        <v>490</v>
      </c>
      <c r="BE1163" s="16">
        <v>410</v>
      </c>
      <c r="BF1163" s="16">
        <v>226</v>
      </c>
      <c r="BG1163" s="16">
        <v>430</v>
      </c>
      <c r="BH1163" s="16">
        <v>237</v>
      </c>
      <c r="BI1163" s="16">
        <v>51</v>
      </c>
      <c r="BJ1163" s="16">
        <v>65</v>
      </c>
      <c r="BL1163" s="16">
        <v>349</v>
      </c>
      <c r="BM1163" s="16">
        <v>614</v>
      </c>
      <c r="BN1163" s="16">
        <v>143</v>
      </c>
      <c r="BO1163" s="16">
        <v>101</v>
      </c>
      <c r="BP1163" s="16">
        <v>257</v>
      </c>
      <c r="BQ1163" s="16">
        <v>42</v>
      </c>
      <c r="BR1163" s="16">
        <v>47</v>
      </c>
      <c r="BS1163" s="16">
        <v>356</v>
      </c>
      <c r="BU1163" s="16">
        <v>288</v>
      </c>
      <c r="BV1163" s="16">
        <v>472</v>
      </c>
      <c r="BW1163" s="16">
        <v>126</v>
      </c>
      <c r="BX1163" s="16">
        <v>142</v>
      </c>
      <c r="BY1163" s="16">
        <v>432</v>
      </c>
      <c r="BZ1163" s="16">
        <v>64</v>
      </c>
      <c r="CA1163" s="16">
        <v>123</v>
      </c>
      <c r="CB1163" s="16">
        <v>159</v>
      </c>
      <c r="CC1163" s="16">
        <v>106</v>
      </c>
    </row>
    <row r="1164" spans="2:81" x14ac:dyDescent="0.35">
      <c r="B1164" s="14" t="s">
        <v>117</v>
      </c>
      <c r="C1164" s="18">
        <v>0.41729438840834782</v>
      </c>
      <c r="D1164" s="18">
        <v>0.50254510128504681</v>
      </c>
      <c r="E1164" s="18">
        <v>0.59775099828099787</v>
      </c>
      <c r="F1164" s="18">
        <v>0.53632942285486984</v>
      </c>
      <c r="G1164" s="18">
        <v>0.39271611888387209</v>
      </c>
      <c r="H1164" s="18">
        <v>0.35132274250443779</v>
      </c>
      <c r="I1164" s="18">
        <v>0.2273101081607117</v>
      </c>
      <c r="K1164" s="18">
        <v>0.40201013211530401</v>
      </c>
      <c r="L1164" s="18">
        <v>0.43082070527531752</v>
      </c>
      <c r="N1164" s="18">
        <v>0.39629588550639488</v>
      </c>
      <c r="O1164" s="18">
        <v>0.3659319345505252</v>
      </c>
      <c r="P1164" s="18">
        <v>0.37854820348858492</v>
      </c>
      <c r="Q1164" s="18">
        <v>0.44230446256614542</v>
      </c>
      <c r="R1164" s="18">
        <v>0.48033058980108218</v>
      </c>
      <c r="S1164" s="18">
        <v>0.41541257749080129</v>
      </c>
      <c r="T1164" s="18">
        <v>0.477932749685267</v>
      </c>
      <c r="U1164" s="18">
        <v>0.39794639369306278</v>
      </c>
      <c r="V1164" s="18">
        <v>0.52709665959370544</v>
      </c>
      <c r="W1164" s="18">
        <v>0.34335033961870293</v>
      </c>
      <c r="X1164" s="18">
        <v>0.38562511671241162</v>
      </c>
      <c r="Y1164" s="18">
        <v>0.34327087015661872</v>
      </c>
      <c r="AA1164" s="18">
        <v>0.41097403411545741</v>
      </c>
      <c r="AB1164" s="18">
        <v>0.35594059214712831</v>
      </c>
      <c r="AC1164" s="18">
        <v>0.50103014869280327</v>
      </c>
      <c r="AD1164" s="18">
        <v>0.41635366795855699</v>
      </c>
      <c r="AF1164" s="18">
        <v>0.41050278436827348</v>
      </c>
      <c r="AG1164" s="18">
        <v>0.53473470458640404</v>
      </c>
      <c r="AH1164" s="18">
        <v>0.37801335471788949</v>
      </c>
      <c r="AI1164" s="18">
        <v>0.42555567987650272</v>
      </c>
      <c r="AJ1164" s="18">
        <v>0.4357901320054916</v>
      </c>
      <c r="AK1164" s="18">
        <v>0.42826884734013221</v>
      </c>
      <c r="AL1164" s="18">
        <v>0.40818822744264599</v>
      </c>
      <c r="AM1164" s="18">
        <v>0.34049518175771842</v>
      </c>
      <c r="AN1164" s="18">
        <v>0.35308335347562958</v>
      </c>
      <c r="AO1164" s="18">
        <v>0.43783248604932018</v>
      </c>
      <c r="AP1164" s="18">
        <v>0.33143976200529762</v>
      </c>
      <c r="AQ1164" s="18">
        <v>0.40763610151482921</v>
      </c>
      <c r="AR1164" s="18">
        <v>0.37924586583351438</v>
      </c>
      <c r="AS1164" s="18">
        <v>0.4395744482197817</v>
      </c>
      <c r="AT1164" s="18">
        <v>0.46248896381715038</v>
      </c>
      <c r="AU1164" s="18">
        <v>0.62067352798491027</v>
      </c>
      <c r="AV1164" s="18">
        <v>0.34706005753153202</v>
      </c>
      <c r="AX1164" s="18">
        <v>0.37767404585445102</v>
      </c>
      <c r="AY1164" s="18">
        <v>0.61749503059732325</v>
      </c>
      <c r="BA1164" s="18">
        <v>0.44366524003694913</v>
      </c>
      <c r="BB1164" s="18">
        <v>0.36836756651850372</v>
      </c>
      <c r="BD1164" s="18">
        <v>0.39820752974858009</v>
      </c>
      <c r="BE1164" s="18">
        <v>0.4016490153316658</v>
      </c>
      <c r="BF1164" s="18">
        <v>0.33046967993820342</v>
      </c>
      <c r="BG1164" s="18">
        <v>0.43142668766178172</v>
      </c>
      <c r="BH1164" s="18">
        <v>0.50576766296477316</v>
      </c>
      <c r="BI1164" s="18">
        <v>0.649776329787772</v>
      </c>
      <c r="BJ1164" s="18">
        <v>0.36210791363318751</v>
      </c>
      <c r="BL1164" s="18">
        <v>0.35247154148102922</v>
      </c>
      <c r="BM1164" s="18">
        <v>0.48877858388128581</v>
      </c>
      <c r="BN1164" s="18">
        <v>0.32739030259411628</v>
      </c>
      <c r="BO1164" s="18">
        <v>0.40430555519452782</v>
      </c>
      <c r="BP1164" s="18">
        <v>0.43682365681277568</v>
      </c>
      <c r="BQ1164" s="18">
        <v>0.45544835255523608</v>
      </c>
      <c r="BR1164" s="18">
        <v>0.50817083337613178</v>
      </c>
      <c r="BS1164" s="18">
        <v>0.36659829629452612</v>
      </c>
      <c r="BU1164" s="18">
        <v>0.37511817250722712</v>
      </c>
      <c r="BV1164" s="18">
        <v>0.53012738446190899</v>
      </c>
      <c r="BW1164" s="18">
        <v>0.31673753228503237</v>
      </c>
      <c r="BX1164" s="18">
        <v>0.3829075486766732</v>
      </c>
      <c r="BY1164" s="18">
        <v>0.42473726133834178</v>
      </c>
      <c r="BZ1164" s="18">
        <v>0.42181495015813247</v>
      </c>
      <c r="CA1164" s="18">
        <v>0.34666514744202998</v>
      </c>
      <c r="CB1164" s="18">
        <v>0.36406813914663888</v>
      </c>
      <c r="CC1164" s="18">
        <v>0.32368191694311688</v>
      </c>
    </row>
    <row r="1165" spans="2:81" x14ac:dyDescent="0.35">
      <c r="B1165" s="14" t="s">
        <v>118</v>
      </c>
      <c r="C1165" s="18">
        <v>0.33473246053432232</v>
      </c>
      <c r="D1165" s="18">
        <v>0.27514071224867032</v>
      </c>
      <c r="E1165" s="18">
        <v>0.19658802226292649</v>
      </c>
      <c r="F1165" s="18">
        <v>0.2037956414563642</v>
      </c>
      <c r="G1165" s="18">
        <v>0.3273780294843206</v>
      </c>
      <c r="H1165" s="18">
        <v>0.35630006283111948</v>
      </c>
      <c r="I1165" s="18">
        <v>0.54230426911085372</v>
      </c>
      <c r="K1165" s="18">
        <v>0.3352051921454966</v>
      </c>
      <c r="L1165" s="18">
        <v>0.33491479606283547</v>
      </c>
      <c r="N1165" s="18">
        <v>0.41368955714704919</v>
      </c>
      <c r="O1165" s="18">
        <v>0.28048353527769271</v>
      </c>
      <c r="P1165" s="18">
        <v>0.2939906774348966</v>
      </c>
      <c r="Q1165" s="18">
        <v>0.26503675212222588</v>
      </c>
      <c r="R1165" s="18">
        <v>0.29238576911083769</v>
      </c>
      <c r="S1165" s="18">
        <v>0.34750487254176621</v>
      </c>
      <c r="T1165" s="18">
        <v>0.28394619219243028</v>
      </c>
      <c r="U1165" s="18">
        <v>0.33098912765961258</v>
      </c>
      <c r="V1165" s="18">
        <v>0.28012165592666061</v>
      </c>
      <c r="W1165" s="18">
        <v>0.41171227754597067</v>
      </c>
      <c r="X1165" s="18">
        <v>0.35362451789541688</v>
      </c>
      <c r="Y1165" s="18">
        <v>0.35836473031331528</v>
      </c>
      <c r="AA1165" s="18">
        <v>0.3965368287152925</v>
      </c>
      <c r="AB1165" s="18">
        <v>0.40691025743767778</v>
      </c>
      <c r="AC1165" s="18">
        <v>0.22907717726398599</v>
      </c>
      <c r="AD1165" s="18">
        <v>0.28596467862949598</v>
      </c>
      <c r="AF1165" s="18">
        <v>0.29275919265703121</v>
      </c>
      <c r="AG1165" s="18">
        <v>0.22401296584265271</v>
      </c>
      <c r="AH1165" s="18">
        <v>0.33079985341392931</v>
      </c>
      <c r="AI1165" s="18">
        <v>0.32550197587947971</v>
      </c>
      <c r="AJ1165" s="18">
        <v>0.27525036298130739</v>
      </c>
      <c r="AK1165" s="18">
        <v>0.29472539985227669</v>
      </c>
      <c r="AL1165" s="18">
        <v>0.33536456640718759</v>
      </c>
      <c r="AM1165" s="18">
        <v>0.42614027715641861</v>
      </c>
      <c r="AN1165" s="18">
        <v>0.39773580517733098</v>
      </c>
      <c r="AO1165" s="18">
        <v>0.34295422815862031</v>
      </c>
      <c r="AP1165" s="18">
        <v>0.43648556892421791</v>
      </c>
      <c r="AQ1165" s="18">
        <v>0.40413267346550019</v>
      </c>
      <c r="AR1165" s="18">
        <v>0.41463846972430801</v>
      </c>
      <c r="AS1165" s="18">
        <v>0.34071892923852642</v>
      </c>
      <c r="AT1165" s="18">
        <v>0.29132104014235471</v>
      </c>
      <c r="AU1165" s="18">
        <v>0.20748476553757719</v>
      </c>
      <c r="AV1165" s="18">
        <v>0.27722684842219442</v>
      </c>
      <c r="AX1165" s="18">
        <v>0.36776230045680353</v>
      </c>
      <c r="AY1165" s="18">
        <v>0.16767496222084649</v>
      </c>
      <c r="BA1165" s="18">
        <v>0.31024105213814601</v>
      </c>
      <c r="BB1165" s="18">
        <v>0.38017228148919502</v>
      </c>
      <c r="BD1165" s="18">
        <v>0.32867130592144422</v>
      </c>
      <c r="BE1165" s="18">
        <v>0.35818527069189898</v>
      </c>
      <c r="BF1165" s="18">
        <v>0.35425119109331632</v>
      </c>
      <c r="BG1165" s="18">
        <v>0.34762520693981291</v>
      </c>
      <c r="BH1165" s="18">
        <v>0.31397813606063302</v>
      </c>
      <c r="BI1165" s="18">
        <v>0.23854825393056869</v>
      </c>
      <c r="BJ1165" s="18">
        <v>0.23001811938241851</v>
      </c>
      <c r="BL1165" s="18">
        <v>0.39328584838127828</v>
      </c>
      <c r="BM1165" s="18">
        <v>0.26578191716921618</v>
      </c>
      <c r="BN1165" s="18">
        <v>0.47733495065976528</v>
      </c>
      <c r="BO1165" s="18">
        <v>0.41456408298512148</v>
      </c>
      <c r="BP1165" s="18">
        <v>0.32970796311002448</v>
      </c>
      <c r="BQ1165" s="18">
        <v>0.35691353683115201</v>
      </c>
      <c r="BR1165" s="18">
        <v>0.21788509329587169</v>
      </c>
      <c r="BS1165" s="18">
        <v>0.33285497511494061</v>
      </c>
      <c r="BU1165" s="18">
        <v>0.4020506448701795</v>
      </c>
      <c r="BV1165" s="18">
        <v>0.23780821194424581</v>
      </c>
      <c r="BW1165" s="18">
        <v>0.44066822897632352</v>
      </c>
      <c r="BX1165" s="18">
        <v>0.38694163797266667</v>
      </c>
      <c r="BY1165" s="18">
        <v>0.33671914299117722</v>
      </c>
      <c r="BZ1165" s="18">
        <v>0.37518563280360179</v>
      </c>
      <c r="CA1165" s="18">
        <v>0.27138334993915908</v>
      </c>
      <c r="CB1165" s="18">
        <v>0.33863133443710491</v>
      </c>
      <c r="CC1165" s="18">
        <v>0.42260112813661682</v>
      </c>
    </row>
    <row r="1167" spans="2:81" ht="58" x14ac:dyDescent="0.35">
      <c r="B1167" s="14" t="s">
        <v>277</v>
      </c>
    </row>
    <row r="1168" spans="2:81" x14ac:dyDescent="0.35">
      <c r="B1168" s="15" t="s">
        <v>17</v>
      </c>
    </row>
    <row r="1169" spans="2:81" x14ac:dyDescent="0.35">
      <c r="B1169" s="11" t="s">
        <v>95</v>
      </c>
      <c r="C1169" s="16">
        <v>1906</v>
      </c>
      <c r="D1169" s="16">
        <v>245</v>
      </c>
      <c r="E1169" s="16">
        <v>322</v>
      </c>
      <c r="F1169" s="16">
        <v>330</v>
      </c>
      <c r="G1169" s="16">
        <v>336</v>
      </c>
      <c r="H1169" s="16">
        <v>276</v>
      </c>
      <c r="I1169" s="16">
        <v>397</v>
      </c>
      <c r="K1169" s="16">
        <v>942</v>
      </c>
      <c r="L1169" s="16">
        <v>959</v>
      </c>
      <c r="N1169" s="16">
        <v>158</v>
      </c>
      <c r="O1169" s="16">
        <v>63</v>
      </c>
      <c r="P1169" s="16">
        <v>96</v>
      </c>
      <c r="Q1169" s="16">
        <v>78</v>
      </c>
      <c r="R1169" s="16">
        <v>211</v>
      </c>
      <c r="S1169" s="16">
        <v>156</v>
      </c>
      <c r="T1169" s="16">
        <v>138</v>
      </c>
      <c r="U1169" s="16">
        <v>178</v>
      </c>
      <c r="V1169" s="16">
        <v>270</v>
      </c>
      <c r="W1169" s="16">
        <v>232</v>
      </c>
      <c r="X1169" s="16">
        <v>160</v>
      </c>
      <c r="Y1169" s="16">
        <v>166</v>
      </c>
      <c r="AA1169" s="16">
        <v>527</v>
      </c>
      <c r="AB1169" s="16">
        <v>481</v>
      </c>
      <c r="AC1169" s="16">
        <v>429</v>
      </c>
      <c r="AD1169" s="16">
        <v>463</v>
      </c>
      <c r="AF1169" s="16">
        <v>27</v>
      </c>
      <c r="AG1169" s="16">
        <v>98</v>
      </c>
      <c r="AH1169" s="16">
        <v>113</v>
      </c>
      <c r="AI1169" s="16">
        <v>112</v>
      </c>
      <c r="AJ1169" s="16">
        <v>174</v>
      </c>
      <c r="AK1169" s="16">
        <v>207</v>
      </c>
      <c r="AL1169" s="16">
        <v>170</v>
      </c>
      <c r="AM1169" s="16">
        <v>133</v>
      </c>
      <c r="AN1169" s="16">
        <v>100</v>
      </c>
      <c r="AO1169" s="16">
        <v>131</v>
      </c>
      <c r="AP1169" s="16">
        <v>193</v>
      </c>
      <c r="AQ1169" s="16">
        <v>93</v>
      </c>
      <c r="AR1169" s="16">
        <v>79</v>
      </c>
      <c r="AS1169" s="16">
        <v>47</v>
      </c>
      <c r="AT1169" s="16">
        <v>48</v>
      </c>
      <c r="AU1169" s="16">
        <v>122</v>
      </c>
      <c r="AV1169" s="16">
        <v>59</v>
      </c>
      <c r="AX1169" s="16">
        <v>1557</v>
      </c>
      <c r="AY1169" s="16">
        <v>338</v>
      </c>
      <c r="BA1169" s="16">
        <v>1221</v>
      </c>
      <c r="BB1169" s="16">
        <v>685</v>
      </c>
      <c r="BD1169" s="16">
        <v>474</v>
      </c>
      <c r="BE1169" s="16">
        <v>416</v>
      </c>
      <c r="BF1169" s="16">
        <v>224</v>
      </c>
      <c r="BG1169" s="16">
        <v>439</v>
      </c>
      <c r="BH1169" s="16">
        <v>242</v>
      </c>
      <c r="BI1169" s="16">
        <v>51</v>
      </c>
      <c r="BJ1169" s="16">
        <v>60</v>
      </c>
      <c r="BL1169" s="16">
        <v>334</v>
      </c>
      <c r="BM1169" s="16">
        <v>619</v>
      </c>
      <c r="BN1169" s="16">
        <v>136</v>
      </c>
      <c r="BO1169" s="16">
        <v>105</v>
      </c>
      <c r="BP1169" s="16">
        <v>257</v>
      </c>
      <c r="BQ1169" s="16">
        <v>42</v>
      </c>
      <c r="BR1169" s="16">
        <v>49</v>
      </c>
      <c r="BS1169" s="16">
        <v>364</v>
      </c>
      <c r="BU1169" s="16">
        <v>279</v>
      </c>
      <c r="BV1169" s="16">
        <v>479</v>
      </c>
      <c r="BW1169" s="16">
        <v>122</v>
      </c>
      <c r="BX1169" s="16">
        <v>151</v>
      </c>
      <c r="BY1169" s="16">
        <v>421</v>
      </c>
      <c r="BZ1169" s="16">
        <v>64</v>
      </c>
      <c r="CA1169" s="16">
        <v>123</v>
      </c>
      <c r="CB1169" s="16">
        <v>156</v>
      </c>
      <c r="CC1169" s="16">
        <v>111</v>
      </c>
    </row>
    <row r="1170" spans="2:81" x14ac:dyDescent="0.35">
      <c r="B1170" s="12" t="s">
        <v>96</v>
      </c>
      <c r="C1170" s="16">
        <v>1910</v>
      </c>
      <c r="D1170" s="16">
        <v>202</v>
      </c>
      <c r="E1170" s="16">
        <v>325</v>
      </c>
      <c r="F1170" s="16">
        <v>324</v>
      </c>
      <c r="G1170" s="16">
        <v>294</v>
      </c>
      <c r="H1170" s="16">
        <v>309</v>
      </c>
      <c r="I1170" s="16">
        <v>457</v>
      </c>
      <c r="K1170" s="16">
        <v>921</v>
      </c>
      <c r="L1170" s="16">
        <v>983</v>
      </c>
      <c r="N1170" s="16">
        <v>157</v>
      </c>
      <c r="O1170" s="16">
        <v>52</v>
      </c>
      <c r="P1170" s="16">
        <v>89</v>
      </c>
      <c r="Q1170" s="16">
        <v>77</v>
      </c>
      <c r="R1170" s="16">
        <v>212</v>
      </c>
      <c r="S1170" s="16">
        <v>155</v>
      </c>
      <c r="T1170" s="16">
        <v>140</v>
      </c>
      <c r="U1170" s="16">
        <v>167</v>
      </c>
      <c r="V1170" s="16">
        <v>248</v>
      </c>
      <c r="W1170" s="16">
        <v>264</v>
      </c>
      <c r="X1170" s="16">
        <v>165</v>
      </c>
      <c r="Y1170" s="16">
        <v>180</v>
      </c>
      <c r="AA1170" s="16">
        <v>514</v>
      </c>
      <c r="AB1170" s="16">
        <v>496</v>
      </c>
      <c r="AC1170" s="16">
        <v>419</v>
      </c>
      <c r="AD1170" s="16">
        <v>477</v>
      </c>
      <c r="AF1170" s="16">
        <v>25</v>
      </c>
      <c r="AG1170" s="16">
        <v>96</v>
      </c>
      <c r="AH1170" s="16">
        <v>115</v>
      </c>
      <c r="AI1170" s="16">
        <v>117</v>
      </c>
      <c r="AJ1170" s="16">
        <v>175</v>
      </c>
      <c r="AK1170" s="16">
        <v>213</v>
      </c>
      <c r="AL1170" s="16">
        <v>169</v>
      </c>
      <c r="AM1170" s="16">
        <v>134</v>
      </c>
      <c r="AN1170" s="16">
        <v>99</v>
      </c>
      <c r="AO1170" s="16">
        <v>131</v>
      </c>
      <c r="AP1170" s="16">
        <v>193</v>
      </c>
      <c r="AQ1170" s="16">
        <v>94</v>
      </c>
      <c r="AR1170" s="16">
        <v>79</v>
      </c>
      <c r="AS1170" s="16">
        <v>46</v>
      </c>
      <c r="AT1170" s="16">
        <v>46</v>
      </c>
      <c r="AU1170" s="16">
        <v>118</v>
      </c>
      <c r="AV1170" s="16">
        <v>59</v>
      </c>
      <c r="AX1170" s="16">
        <v>1583</v>
      </c>
      <c r="AY1170" s="16">
        <v>316</v>
      </c>
      <c r="BA1170" s="16">
        <v>1241</v>
      </c>
      <c r="BB1170" s="16">
        <v>669</v>
      </c>
      <c r="BD1170" s="16">
        <v>490</v>
      </c>
      <c r="BE1170" s="16">
        <v>410</v>
      </c>
      <c r="BF1170" s="16">
        <v>226</v>
      </c>
      <c r="BG1170" s="16">
        <v>430</v>
      </c>
      <c r="BH1170" s="16">
        <v>237</v>
      </c>
      <c r="BI1170" s="16">
        <v>51</v>
      </c>
      <c r="BJ1170" s="16">
        <v>65</v>
      </c>
      <c r="BL1170" s="16">
        <v>349</v>
      </c>
      <c r="BM1170" s="16">
        <v>614</v>
      </c>
      <c r="BN1170" s="16">
        <v>143</v>
      </c>
      <c r="BO1170" s="16">
        <v>101</v>
      </c>
      <c r="BP1170" s="16">
        <v>257</v>
      </c>
      <c r="BQ1170" s="16">
        <v>42</v>
      </c>
      <c r="BR1170" s="16">
        <v>47</v>
      </c>
      <c r="BS1170" s="16">
        <v>356</v>
      </c>
      <c r="BU1170" s="16">
        <v>288</v>
      </c>
      <c r="BV1170" s="16">
        <v>472</v>
      </c>
      <c r="BW1170" s="16">
        <v>126</v>
      </c>
      <c r="BX1170" s="16">
        <v>142</v>
      </c>
      <c r="BY1170" s="16">
        <v>432</v>
      </c>
      <c r="BZ1170" s="16">
        <v>64</v>
      </c>
      <c r="CA1170" s="16">
        <v>123</v>
      </c>
      <c r="CB1170" s="16">
        <v>159</v>
      </c>
      <c r="CC1170" s="16">
        <v>106</v>
      </c>
    </row>
    <row r="1171" spans="2:81" x14ac:dyDescent="0.35">
      <c r="B1171" s="14" t="s">
        <v>117</v>
      </c>
      <c r="C1171" s="18">
        <v>0.42915034464909368</v>
      </c>
      <c r="D1171" s="18">
        <v>0.51819848685818748</v>
      </c>
      <c r="E1171" s="18">
        <v>0.60100061106350222</v>
      </c>
      <c r="F1171" s="18">
        <v>0.50106562868228066</v>
      </c>
      <c r="G1171" s="18">
        <v>0.38823138248262767</v>
      </c>
      <c r="H1171" s="18">
        <v>0.3915821437313306</v>
      </c>
      <c r="I1171" s="18">
        <v>0.26832949404519918</v>
      </c>
      <c r="K1171" s="18">
        <v>0.42741250878986159</v>
      </c>
      <c r="L1171" s="18">
        <v>0.43092510097912351</v>
      </c>
      <c r="N1171" s="18">
        <v>0.36076311992617732</v>
      </c>
      <c r="O1171" s="18">
        <v>0.37157535015925652</v>
      </c>
      <c r="P1171" s="18">
        <v>0.44097421350703531</v>
      </c>
      <c r="Q1171" s="18">
        <v>0.49563198600387659</v>
      </c>
      <c r="R1171" s="18">
        <v>0.45546464055771912</v>
      </c>
      <c r="S1171" s="18">
        <v>0.4638283434831717</v>
      </c>
      <c r="T1171" s="18">
        <v>0.49595769130462369</v>
      </c>
      <c r="U1171" s="18">
        <v>0.41426036282930179</v>
      </c>
      <c r="V1171" s="18">
        <v>0.48187888416875208</v>
      </c>
      <c r="W1171" s="18">
        <v>0.3978834215204472</v>
      </c>
      <c r="X1171" s="18">
        <v>0.39542081396191248</v>
      </c>
      <c r="Y1171" s="18">
        <v>0.37627525537245382</v>
      </c>
      <c r="AA1171" s="18">
        <v>0.44348880579947492</v>
      </c>
      <c r="AB1171" s="18">
        <v>0.39797093909975217</v>
      </c>
      <c r="AC1171" s="18">
        <v>0.46452066887225069</v>
      </c>
      <c r="AD1171" s="18">
        <v>0.41610980755348698</v>
      </c>
      <c r="AF1171" s="18">
        <v>0.28038904795135322</v>
      </c>
      <c r="AG1171" s="18">
        <v>0.44922782366080388</v>
      </c>
      <c r="AH1171" s="18">
        <v>0.43239618786773321</v>
      </c>
      <c r="AI1171" s="18">
        <v>0.41155419523098302</v>
      </c>
      <c r="AJ1171" s="18">
        <v>0.4147802223873398</v>
      </c>
      <c r="AK1171" s="18">
        <v>0.40362222873418702</v>
      </c>
      <c r="AL1171" s="18">
        <v>0.39633198085387089</v>
      </c>
      <c r="AM1171" s="18">
        <v>0.43763817555896067</v>
      </c>
      <c r="AN1171" s="18">
        <v>0.37579019338728858</v>
      </c>
      <c r="AO1171" s="18">
        <v>0.4999241606041338</v>
      </c>
      <c r="AP1171" s="18">
        <v>0.38817886355442788</v>
      </c>
      <c r="AQ1171" s="18">
        <v>0.47094586439097791</v>
      </c>
      <c r="AR1171" s="18">
        <v>0.39988596209876831</v>
      </c>
      <c r="AS1171" s="18">
        <v>0.38507039864292059</v>
      </c>
      <c r="AT1171" s="18">
        <v>0.42436783160408492</v>
      </c>
      <c r="AU1171" s="18">
        <v>0.63127324481098079</v>
      </c>
      <c r="AV1171" s="18">
        <v>0.37112634810762651</v>
      </c>
      <c r="AX1171" s="18">
        <v>0.41141833468539551</v>
      </c>
      <c r="AY1171" s="18">
        <v>0.51775193099318662</v>
      </c>
      <c r="BA1171" s="18">
        <v>0.43530882266830367</v>
      </c>
      <c r="BB1171" s="18">
        <v>0.41772429131558642</v>
      </c>
      <c r="BD1171" s="18">
        <v>0.4041239951409738</v>
      </c>
      <c r="BE1171" s="18">
        <v>0.42918280774512613</v>
      </c>
      <c r="BF1171" s="18">
        <v>0.41145805022596432</v>
      </c>
      <c r="BG1171" s="18">
        <v>0.4443663307478451</v>
      </c>
      <c r="BH1171" s="18">
        <v>0.4625982660424105</v>
      </c>
      <c r="BI1171" s="18">
        <v>0.68174002635599584</v>
      </c>
      <c r="BJ1171" s="18">
        <v>0.25674705143837467</v>
      </c>
      <c r="BL1171" s="18">
        <v>0.42215809282723937</v>
      </c>
      <c r="BM1171" s="18">
        <v>0.5017761541945881</v>
      </c>
      <c r="BN1171" s="18">
        <v>0.34078313480580669</v>
      </c>
      <c r="BO1171" s="18">
        <v>0.48717026301458211</v>
      </c>
      <c r="BP1171" s="18">
        <v>0.40620452348645952</v>
      </c>
      <c r="BQ1171" s="18">
        <v>0.54169250326950213</v>
      </c>
      <c r="BR1171" s="18">
        <v>0.42497153330715459</v>
      </c>
      <c r="BS1171" s="18">
        <v>0.33353088434228018</v>
      </c>
      <c r="BU1171" s="18">
        <v>0.43518710548278922</v>
      </c>
      <c r="BV1171" s="18">
        <v>0.50108731389753269</v>
      </c>
      <c r="BW1171" s="18">
        <v>0.36790675868644818</v>
      </c>
      <c r="BX1171" s="18">
        <v>0.4873448238314666</v>
      </c>
      <c r="BY1171" s="18">
        <v>0.4361681357597999</v>
      </c>
      <c r="BZ1171" s="18">
        <v>0.49111881589895318</v>
      </c>
      <c r="CA1171" s="18">
        <v>0.29650005561150011</v>
      </c>
      <c r="CB1171" s="18">
        <v>0.34859947949839198</v>
      </c>
      <c r="CC1171" s="18">
        <v>0.29552431481072672</v>
      </c>
    </row>
    <row r="1172" spans="2:81" x14ac:dyDescent="0.35">
      <c r="B1172" s="14" t="s">
        <v>118</v>
      </c>
      <c r="C1172" s="18">
        <v>0.2084029076735246</v>
      </c>
      <c r="D1172" s="18">
        <v>0.22481324959929991</v>
      </c>
      <c r="E1172" s="18">
        <v>0.14247337488041881</v>
      </c>
      <c r="F1172" s="18">
        <v>0.15376403474487529</v>
      </c>
      <c r="G1172" s="18">
        <v>0.20278550356996899</v>
      </c>
      <c r="H1172" s="18">
        <v>0.2043840043045336</v>
      </c>
      <c r="I1172" s="18">
        <v>0.29310557047821217</v>
      </c>
      <c r="K1172" s="18">
        <v>0.22026684063282151</v>
      </c>
      <c r="L1172" s="18">
        <v>0.1983162413284533</v>
      </c>
      <c r="N1172" s="18">
        <v>0.26338665943999029</v>
      </c>
      <c r="O1172" s="18">
        <v>0.2246241271426356</v>
      </c>
      <c r="P1172" s="18">
        <v>0.185891477405142</v>
      </c>
      <c r="Q1172" s="18">
        <v>0.20786306456268441</v>
      </c>
      <c r="R1172" s="18">
        <v>0.17710301343189239</v>
      </c>
      <c r="S1172" s="18">
        <v>0.22997212592096961</v>
      </c>
      <c r="T1172" s="18">
        <v>0.142306752001579</v>
      </c>
      <c r="U1172" s="18">
        <v>0.23001408553590119</v>
      </c>
      <c r="V1172" s="18">
        <v>0.18713771942415591</v>
      </c>
      <c r="W1172" s="18">
        <v>0.2323655941896362</v>
      </c>
      <c r="X1172" s="18">
        <v>0.18589616207592649</v>
      </c>
      <c r="Y1172" s="18">
        <v>0.23155311753649879</v>
      </c>
      <c r="AA1172" s="18">
        <v>0.20684414061039319</v>
      </c>
      <c r="AB1172" s="18">
        <v>0.22992407748112709</v>
      </c>
      <c r="AC1172" s="18">
        <v>0.1831320814024415</v>
      </c>
      <c r="AD1172" s="18">
        <v>0.21005820252117621</v>
      </c>
      <c r="AF1172" s="18">
        <v>0.22682741845266971</v>
      </c>
      <c r="AG1172" s="18">
        <v>0.24770998851890819</v>
      </c>
      <c r="AH1172" s="18">
        <v>0.13580844673436801</v>
      </c>
      <c r="AI1172" s="18">
        <v>0.2223289675746494</v>
      </c>
      <c r="AJ1172" s="18">
        <v>0.21279621607054211</v>
      </c>
      <c r="AK1172" s="18">
        <v>0.1721271028750182</v>
      </c>
      <c r="AL1172" s="18">
        <v>0.2387696177577382</v>
      </c>
      <c r="AM1172" s="18">
        <v>0.20410086522754831</v>
      </c>
      <c r="AN1172" s="18">
        <v>0.21681623048453841</v>
      </c>
      <c r="AO1172" s="18">
        <v>0.20311109438509939</v>
      </c>
      <c r="AP1172" s="18">
        <v>0.2230290154752636</v>
      </c>
      <c r="AQ1172" s="18">
        <v>0.19947383621011111</v>
      </c>
      <c r="AR1172" s="18">
        <v>0.29794098525571677</v>
      </c>
      <c r="AS1172" s="18">
        <v>0.30185275471087381</v>
      </c>
      <c r="AT1172" s="18">
        <v>0.2320671104419279</v>
      </c>
      <c r="AU1172" s="18">
        <v>0.14461589798122551</v>
      </c>
      <c r="AV1172" s="18">
        <v>0.17175778196492969</v>
      </c>
      <c r="AX1172" s="18">
        <v>0.21920733110928389</v>
      </c>
      <c r="AY1172" s="18">
        <v>0.1552453236475084</v>
      </c>
      <c r="BA1172" s="18">
        <v>0.1956449677026674</v>
      </c>
      <c r="BB1172" s="18">
        <v>0.2320731882327787</v>
      </c>
      <c r="BD1172" s="18">
        <v>0.20775560218625419</v>
      </c>
      <c r="BE1172" s="18">
        <v>0.2364265931568002</v>
      </c>
      <c r="BF1172" s="18">
        <v>0.21889525118294209</v>
      </c>
      <c r="BG1172" s="18">
        <v>0.18681388646879149</v>
      </c>
      <c r="BH1172" s="18">
        <v>0.19137758745307459</v>
      </c>
      <c r="BI1172" s="18">
        <v>0.14642109642613341</v>
      </c>
      <c r="BJ1172" s="18">
        <v>0.25404434279156268</v>
      </c>
      <c r="BL1172" s="18">
        <v>0.2150976314776962</v>
      </c>
      <c r="BM1172" s="18">
        <v>0.16638040036111901</v>
      </c>
      <c r="BN1172" s="18">
        <v>0.29801454712296038</v>
      </c>
      <c r="BO1172" s="18">
        <v>0.1967970087890584</v>
      </c>
      <c r="BP1172" s="18">
        <v>0.24961965828440461</v>
      </c>
      <c r="BQ1172" s="18">
        <v>0.197084656909605</v>
      </c>
      <c r="BR1172" s="18">
        <v>5.3808224819218063E-2</v>
      </c>
      <c r="BS1172" s="18">
        <v>0.2337837126252916</v>
      </c>
      <c r="BU1172" s="18">
        <v>0.23742296279559769</v>
      </c>
      <c r="BV1172" s="18">
        <v>0.17065995104391121</v>
      </c>
      <c r="BW1172" s="18">
        <v>0.252339110349173</v>
      </c>
      <c r="BX1172" s="18">
        <v>0.19386531595680431</v>
      </c>
      <c r="BY1172" s="18">
        <v>0.21278437558338689</v>
      </c>
      <c r="BZ1172" s="18">
        <v>0.2391473320931953</v>
      </c>
      <c r="CA1172" s="18">
        <v>0.18101501565978539</v>
      </c>
      <c r="CB1172" s="18">
        <v>0.1955459409526652</v>
      </c>
      <c r="CC1172" s="18">
        <v>0.27965562984862857</v>
      </c>
    </row>
    <row r="1174" spans="2:81" ht="58" x14ac:dyDescent="0.35">
      <c r="B1174" s="14" t="s">
        <v>277</v>
      </c>
    </row>
    <row r="1175" spans="2:81" x14ac:dyDescent="0.35">
      <c r="B1175" s="15" t="s">
        <v>17</v>
      </c>
    </row>
    <row r="1176" spans="2:81" x14ac:dyDescent="0.35">
      <c r="B1176" s="11" t="s">
        <v>95</v>
      </c>
      <c r="C1176" s="16">
        <v>1906</v>
      </c>
      <c r="D1176" s="16">
        <v>245</v>
      </c>
      <c r="E1176" s="16">
        <v>322</v>
      </c>
      <c r="F1176" s="16">
        <v>330</v>
      </c>
      <c r="G1176" s="16">
        <v>336</v>
      </c>
      <c r="H1176" s="16">
        <v>276</v>
      </c>
      <c r="I1176" s="16">
        <v>397</v>
      </c>
      <c r="K1176" s="16">
        <v>942</v>
      </c>
      <c r="L1176" s="16">
        <v>959</v>
      </c>
      <c r="N1176" s="16">
        <v>158</v>
      </c>
      <c r="O1176" s="16">
        <v>63</v>
      </c>
      <c r="P1176" s="16">
        <v>96</v>
      </c>
      <c r="Q1176" s="16">
        <v>78</v>
      </c>
      <c r="R1176" s="16">
        <v>211</v>
      </c>
      <c r="S1176" s="16">
        <v>156</v>
      </c>
      <c r="T1176" s="16">
        <v>138</v>
      </c>
      <c r="U1176" s="16">
        <v>178</v>
      </c>
      <c r="V1176" s="16">
        <v>270</v>
      </c>
      <c r="W1176" s="16">
        <v>232</v>
      </c>
      <c r="X1176" s="16">
        <v>160</v>
      </c>
      <c r="Y1176" s="16">
        <v>166</v>
      </c>
      <c r="AA1176" s="16">
        <v>527</v>
      </c>
      <c r="AB1176" s="16">
        <v>481</v>
      </c>
      <c r="AC1176" s="16">
        <v>429</v>
      </c>
      <c r="AD1176" s="16">
        <v>463</v>
      </c>
      <c r="AF1176" s="16">
        <v>27</v>
      </c>
      <c r="AG1176" s="16">
        <v>98</v>
      </c>
      <c r="AH1176" s="16">
        <v>113</v>
      </c>
      <c r="AI1176" s="16">
        <v>112</v>
      </c>
      <c r="AJ1176" s="16">
        <v>174</v>
      </c>
      <c r="AK1176" s="16">
        <v>207</v>
      </c>
      <c r="AL1176" s="16">
        <v>170</v>
      </c>
      <c r="AM1176" s="16">
        <v>133</v>
      </c>
      <c r="AN1176" s="16">
        <v>100</v>
      </c>
      <c r="AO1176" s="16">
        <v>131</v>
      </c>
      <c r="AP1176" s="16">
        <v>193</v>
      </c>
      <c r="AQ1176" s="16">
        <v>93</v>
      </c>
      <c r="AR1176" s="16">
        <v>79</v>
      </c>
      <c r="AS1176" s="16">
        <v>47</v>
      </c>
      <c r="AT1176" s="16">
        <v>48</v>
      </c>
      <c r="AU1176" s="16">
        <v>122</v>
      </c>
      <c r="AV1176" s="16">
        <v>59</v>
      </c>
      <c r="AX1176" s="16">
        <v>1557</v>
      </c>
      <c r="AY1176" s="16">
        <v>338</v>
      </c>
      <c r="BA1176" s="16">
        <v>1221</v>
      </c>
      <c r="BB1176" s="16">
        <v>685</v>
      </c>
      <c r="BD1176" s="16">
        <v>474</v>
      </c>
      <c r="BE1176" s="16">
        <v>416</v>
      </c>
      <c r="BF1176" s="16">
        <v>224</v>
      </c>
      <c r="BG1176" s="16">
        <v>439</v>
      </c>
      <c r="BH1176" s="16">
        <v>242</v>
      </c>
      <c r="BI1176" s="16">
        <v>51</v>
      </c>
      <c r="BJ1176" s="16">
        <v>60</v>
      </c>
      <c r="BL1176" s="16">
        <v>334</v>
      </c>
      <c r="BM1176" s="16">
        <v>619</v>
      </c>
      <c r="BN1176" s="16">
        <v>136</v>
      </c>
      <c r="BO1176" s="16">
        <v>105</v>
      </c>
      <c r="BP1176" s="16">
        <v>257</v>
      </c>
      <c r="BQ1176" s="16">
        <v>42</v>
      </c>
      <c r="BR1176" s="16">
        <v>49</v>
      </c>
      <c r="BS1176" s="16">
        <v>364</v>
      </c>
      <c r="BU1176" s="16">
        <v>279</v>
      </c>
      <c r="BV1176" s="16">
        <v>479</v>
      </c>
      <c r="BW1176" s="16">
        <v>122</v>
      </c>
      <c r="BX1176" s="16">
        <v>151</v>
      </c>
      <c r="BY1176" s="16">
        <v>421</v>
      </c>
      <c r="BZ1176" s="16">
        <v>64</v>
      </c>
      <c r="CA1176" s="16">
        <v>123</v>
      </c>
      <c r="CB1176" s="16">
        <v>156</v>
      </c>
      <c r="CC1176" s="16">
        <v>111</v>
      </c>
    </row>
    <row r="1177" spans="2:81" x14ac:dyDescent="0.35">
      <c r="B1177" s="12" t="s">
        <v>96</v>
      </c>
      <c r="C1177" s="16">
        <v>1910</v>
      </c>
      <c r="D1177" s="16">
        <v>202</v>
      </c>
      <c r="E1177" s="16">
        <v>325</v>
      </c>
      <c r="F1177" s="16">
        <v>324</v>
      </c>
      <c r="G1177" s="16">
        <v>294</v>
      </c>
      <c r="H1177" s="16">
        <v>309</v>
      </c>
      <c r="I1177" s="16">
        <v>457</v>
      </c>
      <c r="K1177" s="16">
        <v>921</v>
      </c>
      <c r="L1177" s="16">
        <v>983</v>
      </c>
      <c r="N1177" s="16">
        <v>157</v>
      </c>
      <c r="O1177" s="16">
        <v>52</v>
      </c>
      <c r="P1177" s="16">
        <v>89</v>
      </c>
      <c r="Q1177" s="16">
        <v>77</v>
      </c>
      <c r="R1177" s="16">
        <v>212</v>
      </c>
      <c r="S1177" s="16">
        <v>155</v>
      </c>
      <c r="T1177" s="16">
        <v>140</v>
      </c>
      <c r="U1177" s="16">
        <v>167</v>
      </c>
      <c r="V1177" s="16">
        <v>248</v>
      </c>
      <c r="W1177" s="16">
        <v>264</v>
      </c>
      <c r="X1177" s="16">
        <v>165</v>
      </c>
      <c r="Y1177" s="16">
        <v>180</v>
      </c>
      <c r="AA1177" s="16">
        <v>514</v>
      </c>
      <c r="AB1177" s="16">
        <v>496</v>
      </c>
      <c r="AC1177" s="16">
        <v>419</v>
      </c>
      <c r="AD1177" s="16">
        <v>477</v>
      </c>
      <c r="AF1177" s="16">
        <v>25</v>
      </c>
      <c r="AG1177" s="16">
        <v>96</v>
      </c>
      <c r="AH1177" s="16">
        <v>115</v>
      </c>
      <c r="AI1177" s="16">
        <v>117</v>
      </c>
      <c r="AJ1177" s="16">
        <v>175</v>
      </c>
      <c r="AK1177" s="16">
        <v>213</v>
      </c>
      <c r="AL1177" s="16">
        <v>169</v>
      </c>
      <c r="AM1177" s="16">
        <v>134</v>
      </c>
      <c r="AN1177" s="16">
        <v>99</v>
      </c>
      <c r="AO1177" s="16">
        <v>131</v>
      </c>
      <c r="AP1177" s="16">
        <v>193</v>
      </c>
      <c r="AQ1177" s="16">
        <v>94</v>
      </c>
      <c r="AR1177" s="16">
        <v>79</v>
      </c>
      <c r="AS1177" s="16">
        <v>46</v>
      </c>
      <c r="AT1177" s="16">
        <v>46</v>
      </c>
      <c r="AU1177" s="16">
        <v>118</v>
      </c>
      <c r="AV1177" s="16">
        <v>59</v>
      </c>
      <c r="AX1177" s="16">
        <v>1583</v>
      </c>
      <c r="AY1177" s="16">
        <v>316</v>
      </c>
      <c r="BA1177" s="16">
        <v>1241</v>
      </c>
      <c r="BB1177" s="16">
        <v>669</v>
      </c>
      <c r="BD1177" s="16">
        <v>490</v>
      </c>
      <c r="BE1177" s="16">
        <v>410</v>
      </c>
      <c r="BF1177" s="16">
        <v>226</v>
      </c>
      <c r="BG1177" s="16">
        <v>430</v>
      </c>
      <c r="BH1177" s="16">
        <v>237</v>
      </c>
      <c r="BI1177" s="16">
        <v>51</v>
      </c>
      <c r="BJ1177" s="16">
        <v>65</v>
      </c>
      <c r="BL1177" s="16">
        <v>349</v>
      </c>
      <c r="BM1177" s="16">
        <v>614</v>
      </c>
      <c r="BN1177" s="16">
        <v>143</v>
      </c>
      <c r="BO1177" s="16">
        <v>101</v>
      </c>
      <c r="BP1177" s="16">
        <v>257</v>
      </c>
      <c r="BQ1177" s="16">
        <v>42</v>
      </c>
      <c r="BR1177" s="16">
        <v>47</v>
      </c>
      <c r="BS1177" s="16">
        <v>356</v>
      </c>
      <c r="BU1177" s="16">
        <v>288</v>
      </c>
      <c r="BV1177" s="16">
        <v>472</v>
      </c>
      <c r="BW1177" s="16">
        <v>126</v>
      </c>
      <c r="BX1177" s="16">
        <v>142</v>
      </c>
      <c r="BY1177" s="16">
        <v>432</v>
      </c>
      <c r="BZ1177" s="16">
        <v>64</v>
      </c>
      <c r="CA1177" s="16">
        <v>123</v>
      </c>
      <c r="CB1177" s="16">
        <v>159</v>
      </c>
      <c r="CC1177" s="16">
        <v>106</v>
      </c>
    </row>
    <row r="1178" spans="2:81" x14ac:dyDescent="0.35">
      <c r="B1178" s="14" t="s">
        <v>117</v>
      </c>
      <c r="C1178" s="18">
        <v>0.37892793666213292</v>
      </c>
      <c r="D1178" s="18">
        <v>0.44982027495642679</v>
      </c>
      <c r="E1178" s="18">
        <v>0.57341503485718526</v>
      </c>
      <c r="F1178" s="18">
        <v>0.51901180679812187</v>
      </c>
      <c r="G1178" s="18">
        <v>0.37381858943133311</v>
      </c>
      <c r="H1178" s="18">
        <v>0.27343679398700232</v>
      </c>
      <c r="I1178" s="18">
        <v>0.18458622624334731</v>
      </c>
      <c r="K1178" s="18">
        <v>0.37634938945368901</v>
      </c>
      <c r="L1178" s="18">
        <v>0.38121534229722631</v>
      </c>
      <c r="N1178" s="18">
        <v>0.39620757535839579</v>
      </c>
      <c r="O1178" s="18">
        <v>0.30626369563575789</v>
      </c>
      <c r="P1178" s="18">
        <v>0.3755435721522084</v>
      </c>
      <c r="Q1178" s="18">
        <v>0.34621334958256311</v>
      </c>
      <c r="R1178" s="18">
        <v>0.40006985128811628</v>
      </c>
      <c r="S1178" s="18">
        <v>0.42640235853977632</v>
      </c>
      <c r="T1178" s="18">
        <v>0.44189939970432102</v>
      </c>
      <c r="U1178" s="18">
        <v>0.38423164592243247</v>
      </c>
      <c r="V1178" s="18">
        <v>0.46440204006398772</v>
      </c>
      <c r="W1178" s="18">
        <v>0.2878055703862627</v>
      </c>
      <c r="X1178" s="18">
        <v>0.31556957050045847</v>
      </c>
      <c r="Y1178" s="18">
        <v>0.35479649698719862</v>
      </c>
      <c r="AA1178" s="18">
        <v>0.39594052350686559</v>
      </c>
      <c r="AB1178" s="18">
        <v>0.31726425040010098</v>
      </c>
      <c r="AC1178" s="18">
        <v>0.43815030194523341</v>
      </c>
      <c r="AD1178" s="18">
        <v>0.37440912813059662</v>
      </c>
      <c r="AF1178" s="18">
        <v>0.30472305419541518</v>
      </c>
      <c r="AG1178" s="18">
        <v>0.46209124026828829</v>
      </c>
      <c r="AH1178" s="18">
        <v>0.37048624905557209</v>
      </c>
      <c r="AI1178" s="18">
        <v>0.35387524898348022</v>
      </c>
      <c r="AJ1178" s="18">
        <v>0.36291968954710518</v>
      </c>
      <c r="AK1178" s="18">
        <v>0.38268542153149221</v>
      </c>
      <c r="AL1178" s="18">
        <v>0.39547916995969568</v>
      </c>
      <c r="AM1178" s="18">
        <v>0.30831374676743439</v>
      </c>
      <c r="AN1178" s="18">
        <v>0.37023801029574582</v>
      </c>
      <c r="AO1178" s="18">
        <v>0.38157542606222072</v>
      </c>
      <c r="AP1178" s="18">
        <v>0.33588559167273152</v>
      </c>
      <c r="AQ1178" s="18">
        <v>0.35988580416660698</v>
      </c>
      <c r="AR1178" s="18">
        <v>0.36387915273504112</v>
      </c>
      <c r="AS1178" s="18">
        <v>0.36819033562297881</v>
      </c>
      <c r="AT1178" s="18">
        <v>0.39761300513882147</v>
      </c>
      <c r="AU1178" s="18">
        <v>0.57486422775894153</v>
      </c>
      <c r="AV1178" s="18">
        <v>0.29063964491000721</v>
      </c>
      <c r="AX1178" s="18">
        <v>0.34723761086379468</v>
      </c>
      <c r="AY1178" s="18">
        <v>0.53217670644546899</v>
      </c>
      <c r="BA1178" s="18">
        <v>0.40489068880121909</v>
      </c>
      <c r="BB1178" s="18">
        <v>0.33075827693443871</v>
      </c>
      <c r="BD1178" s="18">
        <v>0.35227545276494487</v>
      </c>
      <c r="BE1178" s="18">
        <v>0.35211821277351152</v>
      </c>
      <c r="BF1178" s="18">
        <v>0.34546319425077221</v>
      </c>
      <c r="BG1178" s="18">
        <v>0.40334698792250279</v>
      </c>
      <c r="BH1178" s="18">
        <v>0.45005917721936711</v>
      </c>
      <c r="BI1178" s="18">
        <v>0.51456864903875688</v>
      </c>
      <c r="BJ1178" s="18">
        <v>0.3371867926066841</v>
      </c>
      <c r="BL1178" s="18">
        <v>0.34077134311246449</v>
      </c>
      <c r="BM1178" s="18">
        <v>0.46358505440016878</v>
      </c>
      <c r="BN1178" s="18">
        <v>0.3057817526228559</v>
      </c>
      <c r="BO1178" s="18">
        <v>0.34279849981915672</v>
      </c>
      <c r="BP1178" s="18">
        <v>0.38831053290824008</v>
      </c>
      <c r="BQ1178" s="18">
        <v>0.45538753770882179</v>
      </c>
      <c r="BR1178" s="18">
        <v>0.43111370878019473</v>
      </c>
      <c r="BS1178" s="18">
        <v>0.28713576285465747</v>
      </c>
      <c r="BU1178" s="18">
        <v>0.36312329126106802</v>
      </c>
      <c r="BV1178" s="18">
        <v>0.45956694473432569</v>
      </c>
      <c r="BW1178" s="18">
        <v>0.253310633498391</v>
      </c>
      <c r="BX1178" s="18">
        <v>0.39827113569931077</v>
      </c>
      <c r="BY1178" s="18">
        <v>0.40911664315467211</v>
      </c>
      <c r="BZ1178" s="18">
        <v>0.42243330131082713</v>
      </c>
      <c r="CA1178" s="18">
        <v>0.26677928299961251</v>
      </c>
      <c r="CB1178" s="18">
        <v>0.26953583867408348</v>
      </c>
      <c r="CC1178" s="18">
        <v>0.3311744620921559</v>
      </c>
    </row>
    <row r="1179" spans="2:81" x14ac:dyDescent="0.35">
      <c r="B1179" s="14" t="s">
        <v>118</v>
      </c>
      <c r="C1179" s="18">
        <v>0.34154779813321662</v>
      </c>
      <c r="D1179" s="18">
        <v>0.23561293382648679</v>
      </c>
      <c r="E1179" s="18">
        <v>0.19222824081458731</v>
      </c>
      <c r="F1179" s="18">
        <v>0.22672579865069481</v>
      </c>
      <c r="G1179" s="18">
        <v>0.34646706613757489</v>
      </c>
      <c r="H1179" s="18">
        <v>0.38896333196401589</v>
      </c>
      <c r="I1179" s="18">
        <v>0.54074759764255687</v>
      </c>
      <c r="K1179" s="18">
        <v>0.35838436980042881</v>
      </c>
      <c r="L1179" s="18">
        <v>0.32643099427832151</v>
      </c>
      <c r="N1179" s="18">
        <v>0.33925532378391371</v>
      </c>
      <c r="O1179" s="18">
        <v>0.34790755676766238</v>
      </c>
      <c r="P1179" s="18">
        <v>0.27936171481712052</v>
      </c>
      <c r="Q1179" s="18">
        <v>0.29299925037642532</v>
      </c>
      <c r="R1179" s="18">
        <v>0.29541160840057462</v>
      </c>
      <c r="S1179" s="18">
        <v>0.33769595834721422</v>
      </c>
      <c r="T1179" s="18">
        <v>0.30444385912765498</v>
      </c>
      <c r="U1179" s="18">
        <v>0.33979187765682273</v>
      </c>
      <c r="V1179" s="18">
        <v>0.29755663039738561</v>
      </c>
      <c r="W1179" s="18">
        <v>0.42090435208483462</v>
      </c>
      <c r="X1179" s="18">
        <v>0.38682378884030028</v>
      </c>
      <c r="Y1179" s="18">
        <v>0.38408589391258369</v>
      </c>
      <c r="AA1179" s="18">
        <v>0.399544623466219</v>
      </c>
      <c r="AB1179" s="18">
        <v>0.36577078935132168</v>
      </c>
      <c r="AC1179" s="18">
        <v>0.28614662335810098</v>
      </c>
      <c r="AD1179" s="18">
        <v>0.30369230229308453</v>
      </c>
      <c r="AF1179" s="18">
        <v>0.33526678192419263</v>
      </c>
      <c r="AG1179" s="18">
        <v>0.25113170888196562</v>
      </c>
      <c r="AH1179" s="18">
        <v>0.31656921951302042</v>
      </c>
      <c r="AI1179" s="18">
        <v>0.35483576153437679</v>
      </c>
      <c r="AJ1179" s="18">
        <v>0.34822234982508582</v>
      </c>
      <c r="AK1179" s="18">
        <v>0.29493709923722039</v>
      </c>
      <c r="AL1179" s="18">
        <v>0.3394251970136406</v>
      </c>
      <c r="AM1179" s="18">
        <v>0.37796924862412401</v>
      </c>
      <c r="AN1179" s="18">
        <v>0.36914841039714358</v>
      </c>
      <c r="AO1179" s="18">
        <v>0.36806409552527708</v>
      </c>
      <c r="AP1179" s="18">
        <v>0.42962335459278678</v>
      </c>
      <c r="AQ1179" s="18">
        <v>0.36036080292256761</v>
      </c>
      <c r="AR1179" s="18">
        <v>0.43288031856856701</v>
      </c>
      <c r="AS1179" s="18">
        <v>0.2989408718038602</v>
      </c>
      <c r="AT1179" s="18">
        <v>0.40925250516257611</v>
      </c>
      <c r="AU1179" s="18">
        <v>0.21123526544662541</v>
      </c>
      <c r="AV1179" s="18">
        <v>0.27942411772293219</v>
      </c>
      <c r="AX1179" s="18">
        <v>0.36927680017192049</v>
      </c>
      <c r="AY1179" s="18">
        <v>0.20141080290750801</v>
      </c>
      <c r="BA1179" s="18">
        <v>0.32895681433320029</v>
      </c>
      <c r="BB1179" s="18">
        <v>0.36490831869877821</v>
      </c>
      <c r="BD1179" s="18">
        <v>0.34349341466034888</v>
      </c>
      <c r="BE1179" s="18">
        <v>0.34672915484301059</v>
      </c>
      <c r="BF1179" s="18">
        <v>0.39414758419548812</v>
      </c>
      <c r="BG1179" s="18">
        <v>0.3374262133053989</v>
      </c>
      <c r="BH1179" s="18">
        <v>0.32123171523907101</v>
      </c>
      <c r="BI1179" s="18">
        <v>0.27845976437341341</v>
      </c>
      <c r="BJ1179" s="18">
        <v>0.26190061488177829</v>
      </c>
      <c r="BL1179" s="18">
        <v>0.40844535485700267</v>
      </c>
      <c r="BM1179" s="18">
        <v>0.28118176054360011</v>
      </c>
      <c r="BN1179" s="18">
        <v>0.42840691297324018</v>
      </c>
      <c r="BO1179" s="18">
        <v>0.39017694163883843</v>
      </c>
      <c r="BP1179" s="18">
        <v>0.35764217864538639</v>
      </c>
      <c r="BQ1179" s="18">
        <v>0.31452438744272981</v>
      </c>
      <c r="BR1179" s="18">
        <v>0.17139425136976871</v>
      </c>
      <c r="BS1179" s="18">
        <v>0.34555215148490409</v>
      </c>
      <c r="BU1179" s="18">
        <v>0.37971561143612759</v>
      </c>
      <c r="BV1179" s="18">
        <v>0.2811121511045942</v>
      </c>
      <c r="BW1179" s="18">
        <v>0.4643450827188042</v>
      </c>
      <c r="BX1179" s="18">
        <v>0.33160607188237551</v>
      </c>
      <c r="BY1179" s="18">
        <v>0.33262221563039868</v>
      </c>
      <c r="BZ1179" s="18">
        <v>0.32747003776038353</v>
      </c>
      <c r="CA1179" s="18">
        <v>0.31798760960422368</v>
      </c>
      <c r="CB1179" s="18">
        <v>0.3818884768925932</v>
      </c>
      <c r="CC1179" s="18">
        <v>0.38571712537142189</v>
      </c>
    </row>
    <row r="1181" spans="2:81" ht="58" x14ac:dyDescent="0.35">
      <c r="B1181" s="14" t="s">
        <v>277</v>
      </c>
    </row>
    <row r="1182" spans="2:81" x14ac:dyDescent="0.35">
      <c r="B1182" s="15" t="s">
        <v>17</v>
      </c>
    </row>
    <row r="1183" spans="2:81" x14ac:dyDescent="0.35">
      <c r="B1183" s="11" t="s">
        <v>95</v>
      </c>
      <c r="C1183" s="16">
        <v>1906</v>
      </c>
      <c r="D1183" s="16">
        <v>245</v>
      </c>
      <c r="E1183" s="16">
        <v>322</v>
      </c>
      <c r="F1183" s="16">
        <v>330</v>
      </c>
      <c r="G1183" s="16">
        <v>336</v>
      </c>
      <c r="H1183" s="16">
        <v>276</v>
      </c>
      <c r="I1183" s="16">
        <v>397</v>
      </c>
      <c r="K1183" s="16">
        <v>942</v>
      </c>
      <c r="L1183" s="16">
        <v>959</v>
      </c>
      <c r="N1183" s="16">
        <v>158</v>
      </c>
      <c r="O1183" s="16">
        <v>63</v>
      </c>
      <c r="P1183" s="16">
        <v>96</v>
      </c>
      <c r="Q1183" s="16">
        <v>78</v>
      </c>
      <c r="R1183" s="16">
        <v>211</v>
      </c>
      <c r="S1183" s="16">
        <v>156</v>
      </c>
      <c r="T1183" s="16">
        <v>138</v>
      </c>
      <c r="U1183" s="16">
        <v>178</v>
      </c>
      <c r="V1183" s="16">
        <v>270</v>
      </c>
      <c r="W1183" s="16">
        <v>232</v>
      </c>
      <c r="X1183" s="16">
        <v>160</v>
      </c>
      <c r="Y1183" s="16">
        <v>166</v>
      </c>
      <c r="AA1183" s="16">
        <v>527</v>
      </c>
      <c r="AB1183" s="16">
        <v>481</v>
      </c>
      <c r="AC1183" s="16">
        <v>429</v>
      </c>
      <c r="AD1183" s="16">
        <v>463</v>
      </c>
      <c r="AF1183" s="16">
        <v>27</v>
      </c>
      <c r="AG1183" s="16">
        <v>98</v>
      </c>
      <c r="AH1183" s="16">
        <v>113</v>
      </c>
      <c r="AI1183" s="16">
        <v>112</v>
      </c>
      <c r="AJ1183" s="16">
        <v>174</v>
      </c>
      <c r="AK1183" s="16">
        <v>207</v>
      </c>
      <c r="AL1183" s="16">
        <v>170</v>
      </c>
      <c r="AM1183" s="16">
        <v>133</v>
      </c>
      <c r="AN1183" s="16">
        <v>100</v>
      </c>
      <c r="AO1183" s="16">
        <v>131</v>
      </c>
      <c r="AP1183" s="16">
        <v>193</v>
      </c>
      <c r="AQ1183" s="16">
        <v>93</v>
      </c>
      <c r="AR1183" s="16">
        <v>79</v>
      </c>
      <c r="AS1183" s="16">
        <v>47</v>
      </c>
      <c r="AT1183" s="16">
        <v>48</v>
      </c>
      <c r="AU1183" s="16">
        <v>122</v>
      </c>
      <c r="AV1183" s="16">
        <v>59</v>
      </c>
      <c r="AX1183" s="16">
        <v>1557</v>
      </c>
      <c r="AY1183" s="16">
        <v>338</v>
      </c>
      <c r="BA1183" s="16">
        <v>1221</v>
      </c>
      <c r="BB1183" s="16">
        <v>685</v>
      </c>
      <c r="BD1183" s="16">
        <v>474</v>
      </c>
      <c r="BE1183" s="16">
        <v>416</v>
      </c>
      <c r="BF1183" s="16">
        <v>224</v>
      </c>
      <c r="BG1183" s="16">
        <v>439</v>
      </c>
      <c r="BH1183" s="16">
        <v>242</v>
      </c>
      <c r="BI1183" s="16">
        <v>51</v>
      </c>
      <c r="BJ1183" s="16">
        <v>60</v>
      </c>
      <c r="BL1183" s="16">
        <v>334</v>
      </c>
      <c r="BM1183" s="16">
        <v>619</v>
      </c>
      <c r="BN1183" s="16">
        <v>136</v>
      </c>
      <c r="BO1183" s="16">
        <v>105</v>
      </c>
      <c r="BP1183" s="16">
        <v>257</v>
      </c>
      <c r="BQ1183" s="16">
        <v>42</v>
      </c>
      <c r="BR1183" s="16">
        <v>49</v>
      </c>
      <c r="BS1183" s="16">
        <v>364</v>
      </c>
      <c r="BU1183" s="16">
        <v>279</v>
      </c>
      <c r="BV1183" s="16">
        <v>479</v>
      </c>
      <c r="BW1183" s="16">
        <v>122</v>
      </c>
      <c r="BX1183" s="16">
        <v>151</v>
      </c>
      <c r="BY1183" s="16">
        <v>421</v>
      </c>
      <c r="BZ1183" s="16">
        <v>64</v>
      </c>
      <c r="CA1183" s="16">
        <v>123</v>
      </c>
      <c r="CB1183" s="16">
        <v>156</v>
      </c>
      <c r="CC1183" s="16">
        <v>111</v>
      </c>
    </row>
    <row r="1184" spans="2:81" x14ac:dyDescent="0.35">
      <c r="B1184" s="12" t="s">
        <v>96</v>
      </c>
      <c r="C1184" s="16">
        <v>1910</v>
      </c>
      <c r="D1184" s="16">
        <v>202</v>
      </c>
      <c r="E1184" s="16">
        <v>325</v>
      </c>
      <c r="F1184" s="16">
        <v>324</v>
      </c>
      <c r="G1184" s="16">
        <v>294</v>
      </c>
      <c r="H1184" s="16">
        <v>309</v>
      </c>
      <c r="I1184" s="16">
        <v>457</v>
      </c>
      <c r="K1184" s="16">
        <v>921</v>
      </c>
      <c r="L1184" s="16">
        <v>983</v>
      </c>
      <c r="N1184" s="16">
        <v>157</v>
      </c>
      <c r="O1184" s="16">
        <v>52</v>
      </c>
      <c r="P1184" s="16">
        <v>89</v>
      </c>
      <c r="Q1184" s="16">
        <v>77</v>
      </c>
      <c r="R1184" s="16">
        <v>212</v>
      </c>
      <c r="S1184" s="16">
        <v>155</v>
      </c>
      <c r="T1184" s="16">
        <v>140</v>
      </c>
      <c r="U1184" s="16">
        <v>167</v>
      </c>
      <c r="V1184" s="16">
        <v>248</v>
      </c>
      <c r="W1184" s="16">
        <v>264</v>
      </c>
      <c r="X1184" s="16">
        <v>165</v>
      </c>
      <c r="Y1184" s="16">
        <v>180</v>
      </c>
      <c r="AA1184" s="16">
        <v>514</v>
      </c>
      <c r="AB1184" s="16">
        <v>496</v>
      </c>
      <c r="AC1184" s="16">
        <v>419</v>
      </c>
      <c r="AD1184" s="16">
        <v>477</v>
      </c>
      <c r="AF1184" s="16">
        <v>25</v>
      </c>
      <c r="AG1184" s="16">
        <v>96</v>
      </c>
      <c r="AH1184" s="16">
        <v>115</v>
      </c>
      <c r="AI1184" s="16">
        <v>117</v>
      </c>
      <c r="AJ1184" s="16">
        <v>175</v>
      </c>
      <c r="AK1184" s="16">
        <v>213</v>
      </c>
      <c r="AL1184" s="16">
        <v>169</v>
      </c>
      <c r="AM1184" s="16">
        <v>134</v>
      </c>
      <c r="AN1184" s="16">
        <v>99</v>
      </c>
      <c r="AO1184" s="16">
        <v>131</v>
      </c>
      <c r="AP1184" s="16">
        <v>193</v>
      </c>
      <c r="AQ1184" s="16">
        <v>94</v>
      </c>
      <c r="AR1184" s="16">
        <v>79</v>
      </c>
      <c r="AS1184" s="16">
        <v>46</v>
      </c>
      <c r="AT1184" s="16">
        <v>46</v>
      </c>
      <c r="AU1184" s="16">
        <v>118</v>
      </c>
      <c r="AV1184" s="16">
        <v>59</v>
      </c>
      <c r="AX1184" s="16">
        <v>1583</v>
      </c>
      <c r="AY1184" s="16">
        <v>316</v>
      </c>
      <c r="BA1184" s="16">
        <v>1241</v>
      </c>
      <c r="BB1184" s="16">
        <v>669</v>
      </c>
      <c r="BD1184" s="16">
        <v>490</v>
      </c>
      <c r="BE1184" s="16">
        <v>410</v>
      </c>
      <c r="BF1184" s="16">
        <v>226</v>
      </c>
      <c r="BG1184" s="16">
        <v>430</v>
      </c>
      <c r="BH1184" s="16">
        <v>237</v>
      </c>
      <c r="BI1184" s="16">
        <v>51</v>
      </c>
      <c r="BJ1184" s="16">
        <v>65</v>
      </c>
      <c r="BL1184" s="16">
        <v>349</v>
      </c>
      <c r="BM1184" s="16">
        <v>614</v>
      </c>
      <c r="BN1184" s="16">
        <v>143</v>
      </c>
      <c r="BO1184" s="16">
        <v>101</v>
      </c>
      <c r="BP1184" s="16">
        <v>257</v>
      </c>
      <c r="BQ1184" s="16">
        <v>42</v>
      </c>
      <c r="BR1184" s="16">
        <v>47</v>
      </c>
      <c r="BS1184" s="16">
        <v>356</v>
      </c>
      <c r="BU1184" s="16">
        <v>288</v>
      </c>
      <c r="BV1184" s="16">
        <v>472</v>
      </c>
      <c r="BW1184" s="16">
        <v>126</v>
      </c>
      <c r="BX1184" s="16">
        <v>142</v>
      </c>
      <c r="BY1184" s="16">
        <v>432</v>
      </c>
      <c r="BZ1184" s="16">
        <v>64</v>
      </c>
      <c r="CA1184" s="16">
        <v>123</v>
      </c>
      <c r="CB1184" s="16">
        <v>159</v>
      </c>
      <c r="CC1184" s="16">
        <v>106</v>
      </c>
    </row>
    <row r="1185" spans="2:81" x14ac:dyDescent="0.35">
      <c r="B1185" s="14" t="s">
        <v>117</v>
      </c>
      <c r="C1185" s="18">
        <v>0.67768517757108349</v>
      </c>
      <c r="D1185" s="18">
        <v>0.59010863995320761</v>
      </c>
      <c r="E1185" s="18">
        <v>0.74549222714129226</v>
      </c>
      <c r="F1185" s="18">
        <v>0.70983668976184489</v>
      </c>
      <c r="G1185" s="18">
        <v>0.70581182240597951</v>
      </c>
      <c r="H1185" s="18">
        <v>0.64961180635270743</v>
      </c>
      <c r="I1185" s="18">
        <v>0.6462765745524508</v>
      </c>
      <c r="K1185" s="18">
        <v>0.6907973064232007</v>
      </c>
      <c r="L1185" s="18">
        <v>0.66780237946782006</v>
      </c>
      <c r="N1185" s="18">
        <v>0.74877374419818299</v>
      </c>
      <c r="O1185" s="18">
        <v>0.72607364224651461</v>
      </c>
      <c r="P1185" s="18">
        <v>0.70025795284075698</v>
      </c>
      <c r="Q1185" s="18">
        <v>0.70400008191152952</v>
      </c>
      <c r="R1185" s="18">
        <v>0.73400509216460064</v>
      </c>
      <c r="S1185" s="18">
        <v>0.64271512372381201</v>
      </c>
      <c r="T1185" s="18">
        <v>0.64122519631943109</v>
      </c>
      <c r="U1185" s="18">
        <v>0.6931513636754979</v>
      </c>
      <c r="V1185" s="18">
        <v>0.66013714902846599</v>
      </c>
      <c r="W1185" s="18">
        <v>0.66963957603035851</v>
      </c>
      <c r="X1185" s="18">
        <v>0.60847784227206347</v>
      </c>
      <c r="Y1185" s="18">
        <v>0.65648938846645621</v>
      </c>
      <c r="AA1185" s="18">
        <v>0.7434405986266357</v>
      </c>
      <c r="AB1185" s="18">
        <v>0.66750866946402376</v>
      </c>
      <c r="AC1185" s="18">
        <v>0.65511417611451106</v>
      </c>
      <c r="AD1185" s="18">
        <v>0.63621997779325845</v>
      </c>
      <c r="AF1185" s="18">
        <v>0.52836751903554502</v>
      </c>
      <c r="AG1185" s="18">
        <v>0.62111431072961154</v>
      </c>
      <c r="AH1185" s="18">
        <v>0.64155809822329779</v>
      </c>
      <c r="AI1185" s="18">
        <v>0.63477525082198327</v>
      </c>
      <c r="AJ1185" s="18">
        <v>0.64365588306349997</v>
      </c>
      <c r="AK1185" s="18">
        <v>0.66213110776096984</v>
      </c>
      <c r="AL1185" s="18">
        <v>0.66522720835561722</v>
      </c>
      <c r="AM1185" s="18">
        <v>0.69372363472532916</v>
      </c>
      <c r="AN1185" s="18">
        <v>0.60709666094404191</v>
      </c>
      <c r="AO1185" s="18">
        <v>0.73045020641143266</v>
      </c>
      <c r="AP1185" s="18">
        <v>0.71226396777536216</v>
      </c>
      <c r="AQ1185" s="18">
        <v>0.70390151203435103</v>
      </c>
      <c r="AR1185" s="18">
        <v>0.73593348599961894</v>
      </c>
      <c r="AS1185" s="18">
        <v>0.76186084331668402</v>
      </c>
      <c r="AT1185" s="18">
        <v>0.76032887423648465</v>
      </c>
      <c r="AU1185" s="18">
        <v>0.82171242431617375</v>
      </c>
      <c r="AV1185" s="18">
        <v>0.49545516579143373</v>
      </c>
      <c r="AX1185" s="18">
        <v>0.67246788737105967</v>
      </c>
      <c r="AY1185" s="18">
        <v>0.71223481268607336</v>
      </c>
      <c r="BA1185" s="18">
        <v>0.70879389381593805</v>
      </c>
      <c r="BB1185" s="18">
        <v>0.61996801923392497</v>
      </c>
      <c r="BD1185" s="18">
        <v>0.66554785279572459</v>
      </c>
      <c r="BE1185" s="18">
        <v>0.66255750239301892</v>
      </c>
      <c r="BF1185" s="18">
        <v>0.67095572081992905</v>
      </c>
      <c r="BG1185" s="18">
        <v>0.68821396244843958</v>
      </c>
      <c r="BH1185" s="18">
        <v>0.73572753950384917</v>
      </c>
      <c r="BI1185" s="18">
        <v>0.82735069488949098</v>
      </c>
      <c r="BJ1185" s="18">
        <v>0.48763825493899993</v>
      </c>
      <c r="BL1185" s="18">
        <v>0.68195137729776412</v>
      </c>
      <c r="BM1185" s="18">
        <v>0.75669205497929481</v>
      </c>
      <c r="BN1185" s="18">
        <v>0.6454531314235078</v>
      </c>
      <c r="BO1185" s="18">
        <v>0.62277897460565312</v>
      </c>
      <c r="BP1185" s="18">
        <v>0.64586148987273773</v>
      </c>
      <c r="BQ1185" s="18">
        <v>0.70139402290502417</v>
      </c>
      <c r="BR1185" s="18">
        <v>0.53576627571625624</v>
      </c>
      <c r="BS1185" s="18">
        <v>0.60481696214512914</v>
      </c>
      <c r="BU1185" s="18">
        <v>0.7229009457822867</v>
      </c>
      <c r="BV1185" s="18">
        <v>0.76920781216684531</v>
      </c>
      <c r="BW1185" s="18">
        <v>0.63366208814304603</v>
      </c>
      <c r="BX1185" s="18">
        <v>0.61646477495439456</v>
      </c>
      <c r="BY1185" s="18">
        <v>0.68289530645500418</v>
      </c>
      <c r="BZ1185" s="18">
        <v>0.65742959852275096</v>
      </c>
      <c r="CA1185" s="18">
        <v>0.56954514783925225</v>
      </c>
      <c r="CB1185" s="18">
        <v>0.52435529196570552</v>
      </c>
      <c r="CC1185" s="18">
        <v>0.62768281373356738</v>
      </c>
    </row>
    <row r="1186" spans="2:81" x14ac:dyDescent="0.35">
      <c r="B1186" s="14" t="s">
        <v>118</v>
      </c>
      <c r="C1186" s="18">
        <v>8.5467308801964348E-2</v>
      </c>
      <c r="D1186" s="18">
        <v>0.13318799838097531</v>
      </c>
      <c r="E1186" s="18">
        <v>7.0296592422858184E-2</v>
      </c>
      <c r="F1186" s="18">
        <v>5.9598869054212189E-2</v>
      </c>
      <c r="G1186" s="18">
        <v>8.3188684418953829E-2</v>
      </c>
      <c r="H1186" s="18">
        <v>7.0500459839178631E-2</v>
      </c>
      <c r="I1186" s="18">
        <v>0.10509001582377581</v>
      </c>
      <c r="K1186" s="18">
        <v>7.9985959974174584E-2</v>
      </c>
      <c r="L1186" s="18">
        <v>9.1025610947849361E-2</v>
      </c>
      <c r="N1186" s="18">
        <v>8.3890161300245916E-2</v>
      </c>
      <c r="O1186" s="18">
        <v>5.1058380072439652E-2</v>
      </c>
      <c r="P1186" s="18">
        <v>9.4587081003453755E-2</v>
      </c>
      <c r="Q1186" s="18">
        <v>0.1107418632983497</v>
      </c>
      <c r="R1186" s="18">
        <v>4.6197905366074252E-2</v>
      </c>
      <c r="S1186" s="18">
        <v>0.1117239845097871</v>
      </c>
      <c r="T1186" s="18">
        <v>7.5554616939521993E-2</v>
      </c>
      <c r="U1186" s="18">
        <v>8.6473480062515901E-2</v>
      </c>
      <c r="V1186" s="18">
        <v>0.1287065328461838</v>
      </c>
      <c r="W1186" s="18">
        <v>6.8276397004058034E-2</v>
      </c>
      <c r="X1186" s="18">
        <v>7.9800302632685158E-2</v>
      </c>
      <c r="Y1186" s="18">
        <v>8.2713658524766615E-2</v>
      </c>
      <c r="AA1186" s="18">
        <v>7.2186000289339552E-2</v>
      </c>
      <c r="AB1186" s="18">
        <v>9.0031538087595703E-2</v>
      </c>
      <c r="AC1186" s="18">
        <v>9.6323582020731796E-2</v>
      </c>
      <c r="AD1186" s="18">
        <v>8.4722596639335387E-2</v>
      </c>
      <c r="AF1186" s="18">
        <v>0.1741360266229928</v>
      </c>
      <c r="AG1186" s="18">
        <v>7.7790904653183668E-2</v>
      </c>
      <c r="AH1186" s="18">
        <v>0.1064791436010325</v>
      </c>
      <c r="AI1186" s="18">
        <v>0.10129166026724119</v>
      </c>
      <c r="AJ1186" s="18">
        <v>8.3054768362628345E-2</v>
      </c>
      <c r="AK1186" s="18">
        <v>7.6904212398818839E-2</v>
      </c>
      <c r="AL1186" s="18">
        <v>0.1226691225633442</v>
      </c>
      <c r="AM1186" s="18">
        <v>7.8399173368796066E-2</v>
      </c>
      <c r="AN1186" s="18">
        <v>8.6085429742654415E-2</v>
      </c>
      <c r="AO1186" s="18">
        <v>8.9798970380635557E-2</v>
      </c>
      <c r="AP1186" s="18">
        <v>7.3678714177874929E-2</v>
      </c>
      <c r="AQ1186" s="18">
        <v>0.11148916628011429</v>
      </c>
      <c r="AR1186" s="18">
        <v>6.8955603410663577E-2</v>
      </c>
      <c r="AS1186" s="18">
        <v>4.9135981594852711E-2</v>
      </c>
      <c r="AT1186" s="18">
        <v>3.4442148540911731E-2</v>
      </c>
      <c r="AU1186" s="18">
        <v>4.7907602132585853E-2</v>
      </c>
      <c r="AV1186" s="18">
        <v>8.6566401012516503E-2</v>
      </c>
      <c r="AX1186" s="18">
        <v>8.529966055829627E-2</v>
      </c>
      <c r="AY1186" s="18">
        <v>8.5971765580132781E-2</v>
      </c>
      <c r="BA1186" s="18">
        <v>7.9612122642736025E-2</v>
      </c>
      <c r="BB1186" s="18">
        <v>9.6330653466713032E-2</v>
      </c>
      <c r="BD1186" s="18">
        <v>9.2106342484787024E-2</v>
      </c>
      <c r="BE1186" s="18">
        <v>5.5298459270166397E-2</v>
      </c>
      <c r="BF1186" s="18">
        <v>0.1173113578982423</v>
      </c>
      <c r="BG1186" s="18">
        <v>9.8536550206308166E-2</v>
      </c>
      <c r="BH1186" s="18">
        <v>7.5354934137958934E-2</v>
      </c>
      <c r="BI1186" s="18">
        <v>3.2956448810735062E-2</v>
      </c>
      <c r="BJ1186" s="18">
        <v>0.10688973923646269</v>
      </c>
      <c r="BL1186" s="18">
        <v>0.1025741591103479</v>
      </c>
      <c r="BM1186" s="18">
        <v>4.9450475899430142E-2</v>
      </c>
      <c r="BN1186" s="18">
        <v>0.11750774291980751</v>
      </c>
      <c r="BO1186" s="18">
        <v>0.13991315864315959</v>
      </c>
      <c r="BP1186" s="18">
        <v>0.1217877544098922</v>
      </c>
      <c r="BQ1186" s="18">
        <v>5.4128957931279663E-2</v>
      </c>
      <c r="BR1186" s="18">
        <v>6.2415730045954972E-2</v>
      </c>
      <c r="BS1186" s="18">
        <v>8.2950095337071525E-2</v>
      </c>
      <c r="BU1186" s="18">
        <v>0.1148889192573441</v>
      </c>
      <c r="BV1186" s="18">
        <v>4.3212923756299329E-2</v>
      </c>
      <c r="BW1186" s="18">
        <v>8.0342003875519846E-2</v>
      </c>
      <c r="BX1186" s="18">
        <v>0.13933398603664809</v>
      </c>
      <c r="BY1186" s="18">
        <v>8.067403493914857E-2</v>
      </c>
      <c r="BZ1186" s="18">
        <v>0.1117469370924178</v>
      </c>
      <c r="CA1186" s="18">
        <v>0.10263325390405741</v>
      </c>
      <c r="CB1186" s="18">
        <v>0.1030221827823161</v>
      </c>
      <c r="CC1186" s="18">
        <v>8.514989286079197E-2</v>
      </c>
    </row>
    <row r="1188" spans="2:81" ht="58" x14ac:dyDescent="0.35">
      <c r="B1188" s="14" t="s">
        <v>277</v>
      </c>
    </row>
    <row r="1189" spans="2:81" x14ac:dyDescent="0.35">
      <c r="B1189" s="15" t="s">
        <v>17</v>
      </c>
    </row>
    <row r="1190" spans="2:81" x14ac:dyDescent="0.35">
      <c r="B1190" s="11" t="s">
        <v>95</v>
      </c>
      <c r="C1190" s="16">
        <v>1906</v>
      </c>
      <c r="D1190" s="16">
        <v>245</v>
      </c>
      <c r="E1190" s="16">
        <v>322</v>
      </c>
      <c r="F1190" s="16">
        <v>330</v>
      </c>
      <c r="G1190" s="16">
        <v>336</v>
      </c>
      <c r="H1190" s="16">
        <v>276</v>
      </c>
      <c r="I1190" s="16">
        <v>397</v>
      </c>
      <c r="K1190" s="16">
        <v>942</v>
      </c>
      <c r="L1190" s="16">
        <v>959</v>
      </c>
      <c r="N1190" s="16">
        <v>158</v>
      </c>
      <c r="O1190" s="16">
        <v>63</v>
      </c>
      <c r="P1190" s="16">
        <v>96</v>
      </c>
      <c r="Q1190" s="16">
        <v>78</v>
      </c>
      <c r="R1190" s="16">
        <v>211</v>
      </c>
      <c r="S1190" s="16">
        <v>156</v>
      </c>
      <c r="T1190" s="16">
        <v>138</v>
      </c>
      <c r="U1190" s="16">
        <v>178</v>
      </c>
      <c r="V1190" s="16">
        <v>270</v>
      </c>
      <c r="W1190" s="16">
        <v>232</v>
      </c>
      <c r="X1190" s="16">
        <v>160</v>
      </c>
      <c r="Y1190" s="16">
        <v>166</v>
      </c>
      <c r="AA1190" s="16">
        <v>527</v>
      </c>
      <c r="AB1190" s="16">
        <v>481</v>
      </c>
      <c r="AC1190" s="16">
        <v>429</v>
      </c>
      <c r="AD1190" s="16">
        <v>463</v>
      </c>
      <c r="AF1190" s="16">
        <v>27</v>
      </c>
      <c r="AG1190" s="16">
        <v>98</v>
      </c>
      <c r="AH1190" s="16">
        <v>113</v>
      </c>
      <c r="AI1190" s="16">
        <v>112</v>
      </c>
      <c r="AJ1190" s="16">
        <v>174</v>
      </c>
      <c r="AK1190" s="16">
        <v>207</v>
      </c>
      <c r="AL1190" s="16">
        <v>170</v>
      </c>
      <c r="AM1190" s="16">
        <v>133</v>
      </c>
      <c r="AN1190" s="16">
        <v>100</v>
      </c>
      <c r="AO1190" s="16">
        <v>131</v>
      </c>
      <c r="AP1190" s="16">
        <v>193</v>
      </c>
      <c r="AQ1190" s="16">
        <v>93</v>
      </c>
      <c r="AR1190" s="16">
        <v>79</v>
      </c>
      <c r="AS1190" s="16">
        <v>47</v>
      </c>
      <c r="AT1190" s="16">
        <v>48</v>
      </c>
      <c r="AU1190" s="16">
        <v>122</v>
      </c>
      <c r="AV1190" s="16">
        <v>59</v>
      </c>
      <c r="AX1190" s="16">
        <v>1557</v>
      </c>
      <c r="AY1190" s="16">
        <v>338</v>
      </c>
      <c r="BA1190" s="16">
        <v>1221</v>
      </c>
      <c r="BB1190" s="16">
        <v>685</v>
      </c>
      <c r="BD1190" s="16">
        <v>474</v>
      </c>
      <c r="BE1190" s="16">
        <v>416</v>
      </c>
      <c r="BF1190" s="16">
        <v>224</v>
      </c>
      <c r="BG1190" s="16">
        <v>439</v>
      </c>
      <c r="BH1190" s="16">
        <v>242</v>
      </c>
      <c r="BI1190" s="16">
        <v>51</v>
      </c>
      <c r="BJ1190" s="16">
        <v>60</v>
      </c>
      <c r="BL1190" s="16">
        <v>334</v>
      </c>
      <c r="BM1190" s="16">
        <v>619</v>
      </c>
      <c r="BN1190" s="16">
        <v>136</v>
      </c>
      <c r="BO1190" s="16">
        <v>105</v>
      </c>
      <c r="BP1190" s="16">
        <v>257</v>
      </c>
      <c r="BQ1190" s="16">
        <v>42</v>
      </c>
      <c r="BR1190" s="16">
        <v>49</v>
      </c>
      <c r="BS1190" s="16">
        <v>364</v>
      </c>
      <c r="BU1190" s="16">
        <v>279</v>
      </c>
      <c r="BV1190" s="16">
        <v>479</v>
      </c>
      <c r="BW1190" s="16">
        <v>122</v>
      </c>
      <c r="BX1190" s="16">
        <v>151</v>
      </c>
      <c r="BY1190" s="16">
        <v>421</v>
      </c>
      <c r="BZ1190" s="16">
        <v>64</v>
      </c>
      <c r="CA1190" s="16">
        <v>123</v>
      </c>
      <c r="CB1190" s="16">
        <v>156</v>
      </c>
      <c r="CC1190" s="16">
        <v>111</v>
      </c>
    </row>
    <row r="1191" spans="2:81" x14ac:dyDescent="0.35">
      <c r="B1191" s="12" t="s">
        <v>96</v>
      </c>
      <c r="C1191" s="16">
        <v>1910</v>
      </c>
      <c r="D1191" s="16">
        <v>202</v>
      </c>
      <c r="E1191" s="16">
        <v>325</v>
      </c>
      <c r="F1191" s="16">
        <v>324</v>
      </c>
      <c r="G1191" s="16">
        <v>294</v>
      </c>
      <c r="H1191" s="16">
        <v>309</v>
      </c>
      <c r="I1191" s="16">
        <v>457</v>
      </c>
      <c r="K1191" s="16">
        <v>921</v>
      </c>
      <c r="L1191" s="16">
        <v>983</v>
      </c>
      <c r="N1191" s="16">
        <v>157</v>
      </c>
      <c r="O1191" s="16">
        <v>52</v>
      </c>
      <c r="P1191" s="16">
        <v>89</v>
      </c>
      <c r="Q1191" s="16">
        <v>77</v>
      </c>
      <c r="R1191" s="16">
        <v>212</v>
      </c>
      <c r="S1191" s="16">
        <v>155</v>
      </c>
      <c r="T1191" s="16">
        <v>140</v>
      </c>
      <c r="U1191" s="16">
        <v>167</v>
      </c>
      <c r="V1191" s="16">
        <v>248</v>
      </c>
      <c r="W1191" s="16">
        <v>264</v>
      </c>
      <c r="X1191" s="16">
        <v>165</v>
      </c>
      <c r="Y1191" s="16">
        <v>180</v>
      </c>
      <c r="AA1191" s="16">
        <v>514</v>
      </c>
      <c r="AB1191" s="16">
        <v>496</v>
      </c>
      <c r="AC1191" s="16">
        <v>419</v>
      </c>
      <c r="AD1191" s="16">
        <v>477</v>
      </c>
      <c r="AF1191" s="16">
        <v>25</v>
      </c>
      <c r="AG1191" s="16">
        <v>96</v>
      </c>
      <c r="AH1191" s="16">
        <v>115</v>
      </c>
      <c r="AI1191" s="16">
        <v>117</v>
      </c>
      <c r="AJ1191" s="16">
        <v>175</v>
      </c>
      <c r="AK1191" s="16">
        <v>213</v>
      </c>
      <c r="AL1191" s="16">
        <v>169</v>
      </c>
      <c r="AM1191" s="16">
        <v>134</v>
      </c>
      <c r="AN1191" s="16">
        <v>99</v>
      </c>
      <c r="AO1191" s="16">
        <v>131</v>
      </c>
      <c r="AP1191" s="16">
        <v>193</v>
      </c>
      <c r="AQ1191" s="16">
        <v>94</v>
      </c>
      <c r="AR1191" s="16">
        <v>79</v>
      </c>
      <c r="AS1191" s="16">
        <v>46</v>
      </c>
      <c r="AT1191" s="16">
        <v>46</v>
      </c>
      <c r="AU1191" s="16">
        <v>118</v>
      </c>
      <c r="AV1191" s="16">
        <v>59</v>
      </c>
      <c r="AX1191" s="16">
        <v>1583</v>
      </c>
      <c r="AY1191" s="16">
        <v>316</v>
      </c>
      <c r="BA1191" s="16">
        <v>1241</v>
      </c>
      <c r="BB1191" s="16">
        <v>669</v>
      </c>
      <c r="BD1191" s="16">
        <v>490</v>
      </c>
      <c r="BE1191" s="16">
        <v>410</v>
      </c>
      <c r="BF1191" s="16">
        <v>226</v>
      </c>
      <c r="BG1191" s="16">
        <v>430</v>
      </c>
      <c r="BH1191" s="16">
        <v>237</v>
      </c>
      <c r="BI1191" s="16">
        <v>51</v>
      </c>
      <c r="BJ1191" s="16">
        <v>65</v>
      </c>
      <c r="BL1191" s="16">
        <v>349</v>
      </c>
      <c r="BM1191" s="16">
        <v>614</v>
      </c>
      <c r="BN1191" s="16">
        <v>143</v>
      </c>
      <c r="BO1191" s="16">
        <v>101</v>
      </c>
      <c r="BP1191" s="16">
        <v>257</v>
      </c>
      <c r="BQ1191" s="16">
        <v>42</v>
      </c>
      <c r="BR1191" s="16">
        <v>47</v>
      </c>
      <c r="BS1191" s="16">
        <v>356</v>
      </c>
      <c r="BU1191" s="16">
        <v>288</v>
      </c>
      <c r="BV1191" s="16">
        <v>472</v>
      </c>
      <c r="BW1191" s="16">
        <v>126</v>
      </c>
      <c r="BX1191" s="16">
        <v>142</v>
      </c>
      <c r="BY1191" s="16">
        <v>432</v>
      </c>
      <c r="BZ1191" s="16">
        <v>64</v>
      </c>
      <c r="CA1191" s="16">
        <v>123</v>
      </c>
      <c r="CB1191" s="16">
        <v>159</v>
      </c>
      <c r="CC1191" s="16">
        <v>106</v>
      </c>
    </row>
    <row r="1192" spans="2:81" x14ac:dyDescent="0.35">
      <c r="B1192" s="14" t="s">
        <v>117</v>
      </c>
      <c r="C1192" s="18">
        <v>0.58396630864498911</v>
      </c>
      <c r="D1192" s="18">
        <v>0.48473820575811732</v>
      </c>
      <c r="E1192" s="18">
        <v>0.61407437534201936</v>
      </c>
      <c r="F1192" s="18">
        <v>0.66846368619784369</v>
      </c>
      <c r="G1192" s="18">
        <v>0.61433438669623319</v>
      </c>
      <c r="H1192" s="18">
        <v>0.60590647547556797</v>
      </c>
      <c r="I1192" s="18">
        <v>0.51212574890009188</v>
      </c>
      <c r="K1192" s="18">
        <v>0.57781058774404892</v>
      </c>
      <c r="L1192" s="18">
        <v>0.59159098160296808</v>
      </c>
      <c r="N1192" s="18">
        <v>0.59027524917007201</v>
      </c>
      <c r="O1192" s="18">
        <v>0.60109252102871791</v>
      </c>
      <c r="P1192" s="18">
        <v>0.58687577641659028</v>
      </c>
      <c r="Q1192" s="18">
        <v>0.57722176865696673</v>
      </c>
      <c r="R1192" s="18">
        <v>0.66775740068814871</v>
      </c>
      <c r="S1192" s="18">
        <v>0.53836645697408869</v>
      </c>
      <c r="T1192" s="18">
        <v>0.64844406627129003</v>
      </c>
      <c r="U1192" s="18">
        <v>0.55957312067545351</v>
      </c>
      <c r="V1192" s="18">
        <v>0.55202273246318767</v>
      </c>
      <c r="W1192" s="18">
        <v>0.54927279747603341</v>
      </c>
      <c r="X1192" s="18">
        <v>0.56875215541526203</v>
      </c>
      <c r="Y1192" s="18">
        <v>0.59686470481163889</v>
      </c>
      <c r="AA1192" s="18">
        <v>0.63409781422761213</v>
      </c>
      <c r="AB1192" s="18">
        <v>0.58890644644839851</v>
      </c>
      <c r="AC1192" s="18">
        <v>0.57585138442546291</v>
      </c>
      <c r="AD1192" s="18">
        <v>0.52991636040210854</v>
      </c>
      <c r="AF1192" s="18">
        <v>0.47108537028588632</v>
      </c>
      <c r="AG1192" s="18">
        <v>0.52818960732257225</v>
      </c>
      <c r="AH1192" s="18">
        <v>0.57090924171566826</v>
      </c>
      <c r="AI1192" s="18">
        <v>0.47060885298455279</v>
      </c>
      <c r="AJ1192" s="18">
        <v>0.54561548697197837</v>
      </c>
      <c r="AK1192" s="18">
        <v>0.59587754931669201</v>
      </c>
      <c r="AL1192" s="18">
        <v>0.57625145600471761</v>
      </c>
      <c r="AM1192" s="18">
        <v>0.59549287870460899</v>
      </c>
      <c r="AN1192" s="18">
        <v>0.52509789072847224</v>
      </c>
      <c r="AO1192" s="18">
        <v>0.64447289744821035</v>
      </c>
      <c r="AP1192" s="18">
        <v>0.59425274141589102</v>
      </c>
      <c r="AQ1192" s="18">
        <v>0.61493718576899492</v>
      </c>
      <c r="AR1192" s="18">
        <v>0.62109061196906534</v>
      </c>
      <c r="AS1192" s="18">
        <v>0.61263381207870304</v>
      </c>
      <c r="AT1192" s="18">
        <v>0.67922296321675879</v>
      </c>
      <c r="AU1192" s="18">
        <v>0.71865278933451404</v>
      </c>
      <c r="AV1192" s="18">
        <v>0.50555167643047039</v>
      </c>
      <c r="AX1192" s="18">
        <v>0.59102544009289004</v>
      </c>
      <c r="AY1192" s="18">
        <v>0.55619571327978079</v>
      </c>
      <c r="BA1192" s="18">
        <v>0.59804432474174563</v>
      </c>
      <c r="BB1192" s="18">
        <v>0.55784684174914878</v>
      </c>
      <c r="BD1192" s="18">
        <v>0.56411888569011592</v>
      </c>
      <c r="BE1192" s="18">
        <v>0.55213903748052895</v>
      </c>
      <c r="BF1192" s="18">
        <v>0.55928247818250887</v>
      </c>
      <c r="BG1192" s="18">
        <v>0.6240489904874067</v>
      </c>
      <c r="BH1192" s="18">
        <v>0.65385313127797173</v>
      </c>
      <c r="BI1192" s="18">
        <v>0.69063331654633253</v>
      </c>
      <c r="BJ1192" s="18">
        <v>0.41490822254631993</v>
      </c>
      <c r="BL1192" s="18">
        <v>0.6076188787634812</v>
      </c>
      <c r="BM1192" s="18">
        <v>0.6576219374998955</v>
      </c>
      <c r="BN1192" s="18">
        <v>0.57145533794754177</v>
      </c>
      <c r="BO1192" s="18">
        <v>0.64408675069052412</v>
      </c>
      <c r="BP1192" s="18">
        <v>0.51758387002831607</v>
      </c>
      <c r="BQ1192" s="18">
        <v>0.60208679302056745</v>
      </c>
      <c r="BR1192" s="18">
        <v>0.43556372794721471</v>
      </c>
      <c r="BS1192" s="18">
        <v>0.48717621492217739</v>
      </c>
      <c r="BU1192" s="18">
        <v>0.64802000948823335</v>
      </c>
      <c r="BV1192" s="18">
        <v>0.6507898234650642</v>
      </c>
      <c r="BW1192" s="18">
        <v>0.58597968443212822</v>
      </c>
      <c r="BX1192" s="18">
        <v>0.59998214475424172</v>
      </c>
      <c r="BY1192" s="18">
        <v>0.59474124810403572</v>
      </c>
      <c r="BZ1192" s="18">
        <v>0.56472153861823604</v>
      </c>
      <c r="CA1192" s="18">
        <v>0.42715847255330402</v>
      </c>
      <c r="CB1192" s="18">
        <v>0.39495932514523352</v>
      </c>
      <c r="CC1192" s="18">
        <v>0.52079655147395854</v>
      </c>
    </row>
    <row r="1193" spans="2:81" x14ac:dyDescent="0.35">
      <c r="B1193" s="14" t="s">
        <v>118</v>
      </c>
      <c r="C1193" s="18">
        <v>9.7542253447318372E-2</v>
      </c>
      <c r="D1193" s="18">
        <v>0.1461770742521564</v>
      </c>
      <c r="E1193" s="18">
        <v>0.13355722856576091</v>
      </c>
      <c r="F1193" s="18">
        <v>9.406388119638906E-2</v>
      </c>
      <c r="G1193" s="18">
        <v>7.272885323217354E-2</v>
      </c>
      <c r="H1193" s="18">
        <v>4.9017644811934873E-2</v>
      </c>
      <c r="I1193" s="18">
        <v>0.101681717498287</v>
      </c>
      <c r="K1193" s="18">
        <v>0.1011909640316442</v>
      </c>
      <c r="L1193" s="18">
        <v>9.3549775817748509E-2</v>
      </c>
      <c r="N1193" s="18">
        <v>9.9423424740510497E-2</v>
      </c>
      <c r="O1193" s="18">
        <v>5.9411237572071243E-2</v>
      </c>
      <c r="P1193" s="18">
        <v>0.10024852236010399</v>
      </c>
      <c r="Q1193" s="18">
        <v>8.6414268854327042E-2</v>
      </c>
      <c r="R1193" s="18">
        <v>8.3522343265876473E-2</v>
      </c>
      <c r="S1193" s="18">
        <v>5.1485901885127097E-2</v>
      </c>
      <c r="T1193" s="18">
        <v>0.1041480402183647</v>
      </c>
      <c r="U1193" s="18">
        <v>8.5557032563575552E-2</v>
      </c>
      <c r="V1193" s="18">
        <v>0.14652063536883811</v>
      </c>
      <c r="W1193" s="18">
        <v>7.8999279070480904E-2</v>
      </c>
      <c r="X1193" s="18">
        <v>0.1334667502474354</v>
      </c>
      <c r="Y1193" s="18">
        <v>9.9277419890012292E-2</v>
      </c>
      <c r="AA1193" s="18">
        <v>8.1332217283581143E-2</v>
      </c>
      <c r="AB1193" s="18">
        <v>7.9787851654155875E-2</v>
      </c>
      <c r="AC1193" s="18">
        <v>9.4477096063419988E-2</v>
      </c>
      <c r="AD1193" s="18">
        <v>0.13690157369724901</v>
      </c>
      <c r="AF1193" s="18">
        <v>0.22576879837986499</v>
      </c>
      <c r="AG1193" s="18">
        <v>8.9521292654201529E-2</v>
      </c>
      <c r="AH1193" s="18">
        <v>0.11325496006523721</v>
      </c>
      <c r="AI1193" s="18">
        <v>0.1314231959410064</v>
      </c>
      <c r="AJ1193" s="18">
        <v>9.4934542221570217E-2</v>
      </c>
      <c r="AK1193" s="18">
        <v>8.8765703445797983E-2</v>
      </c>
      <c r="AL1193" s="18">
        <v>0.109782048815461</v>
      </c>
      <c r="AM1193" s="18">
        <v>8.5227031367693218E-2</v>
      </c>
      <c r="AN1193" s="18">
        <v>9.4760413629364701E-2</v>
      </c>
      <c r="AO1193" s="18">
        <v>9.154985926552206E-2</v>
      </c>
      <c r="AP1193" s="18">
        <v>7.0575882272474369E-2</v>
      </c>
      <c r="AQ1193" s="18">
        <v>6.8125526157131827E-2</v>
      </c>
      <c r="AR1193" s="18">
        <v>0.104115262214431</v>
      </c>
      <c r="AS1193" s="18">
        <v>0.1270617592424034</v>
      </c>
      <c r="AT1193" s="18">
        <v>0.1260442796495706</v>
      </c>
      <c r="AU1193" s="18">
        <v>9.7468666686098007E-2</v>
      </c>
      <c r="AV1193" s="18">
        <v>8.9990160695639754E-2</v>
      </c>
      <c r="AX1193" s="18">
        <v>9.092950058352943E-2</v>
      </c>
      <c r="AY1193" s="18">
        <v>0.1273596396959662</v>
      </c>
      <c r="BA1193" s="18">
        <v>8.9394624016163937E-2</v>
      </c>
      <c r="BB1193" s="18">
        <v>0.1126588533818534</v>
      </c>
      <c r="BD1193" s="18">
        <v>0.12062705746907219</v>
      </c>
      <c r="BE1193" s="18">
        <v>7.8218960190426873E-2</v>
      </c>
      <c r="BF1193" s="18">
        <v>9.7903776662313952E-2</v>
      </c>
      <c r="BG1193" s="18">
        <v>9.1724875726370531E-2</v>
      </c>
      <c r="BH1193" s="18">
        <v>0.1007618759519319</v>
      </c>
      <c r="BI1193" s="18">
        <v>6.033891147064871E-2</v>
      </c>
      <c r="BJ1193" s="18">
        <v>0.1001289496054973</v>
      </c>
      <c r="BL1193" s="18">
        <v>0.1056893221531017</v>
      </c>
      <c r="BM1193" s="18">
        <v>7.2125587464874158E-2</v>
      </c>
      <c r="BN1193" s="18">
        <v>0.11535995663596139</v>
      </c>
      <c r="BO1193" s="18">
        <v>7.0394220741169466E-2</v>
      </c>
      <c r="BP1193" s="18">
        <v>0.12844884795463579</v>
      </c>
      <c r="BQ1193" s="18">
        <v>0.14374199331760601</v>
      </c>
      <c r="BR1193" s="18">
        <v>2.0259815155179731E-2</v>
      </c>
      <c r="BS1193" s="18">
        <v>0.116490259502344</v>
      </c>
      <c r="BU1193" s="18">
        <v>8.5334516513019626E-2</v>
      </c>
      <c r="BV1193" s="18">
        <v>8.3244577887372981E-2</v>
      </c>
      <c r="BW1193" s="18">
        <v>0.10428469560725311</v>
      </c>
      <c r="BX1193" s="18">
        <v>0.11458644064418939</v>
      </c>
      <c r="BY1193" s="18">
        <v>9.7213156435309866E-2</v>
      </c>
      <c r="BZ1193" s="18">
        <v>0.15801125392752979</v>
      </c>
      <c r="CA1193" s="18">
        <v>0.1365605263611171</v>
      </c>
      <c r="CB1193" s="18">
        <v>7.4629214049831014E-2</v>
      </c>
      <c r="CC1193" s="18">
        <v>0.11763074966153909</v>
      </c>
    </row>
    <row r="1195" spans="2:81" ht="58" x14ac:dyDescent="0.35">
      <c r="B1195" s="14" t="s">
        <v>277</v>
      </c>
    </row>
    <row r="1196" spans="2:81" x14ac:dyDescent="0.35">
      <c r="B1196" s="15" t="s">
        <v>17</v>
      </c>
    </row>
    <row r="1197" spans="2:81" x14ac:dyDescent="0.35">
      <c r="B1197" s="11" t="s">
        <v>95</v>
      </c>
      <c r="C1197" s="16">
        <v>1906</v>
      </c>
      <c r="D1197" s="16">
        <v>245</v>
      </c>
      <c r="E1197" s="16">
        <v>322</v>
      </c>
      <c r="F1197" s="16">
        <v>330</v>
      </c>
      <c r="G1197" s="16">
        <v>336</v>
      </c>
      <c r="H1197" s="16">
        <v>276</v>
      </c>
      <c r="I1197" s="16">
        <v>397</v>
      </c>
      <c r="K1197" s="16">
        <v>942</v>
      </c>
      <c r="L1197" s="16">
        <v>959</v>
      </c>
      <c r="N1197" s="16">
        <v>158</v>
      </c>
      <c r="O1197" s="16">
        <v>63</v>
      </c>
      <c r="P1197" s="16">
        <v>96</v>
      </c>
      <c r="Q1197" s="16">
        <v>78</v>
      </c>
      <c r="R1197" s="16">
        <v>211</v>
      </c>
      <c r="S1197" s="16">
        <v>156</v>
      </c>
      <c r="T1197" s="16">
        <v>138</v>
      </c>
      <c r="U1197" s="16">
        <v>178</v>
      </c>
      <c r="V1197" s="16">
        <v>270</v>
      </c>
      <c r="W1197" s="16">
        <v>232</v>
      </c>
      <c r="X1197" s="16">
        <v>160</v>
      </c>
      <c r="Y1197" s="16">
        <v>166</v>
      </c>
      <c r="AA1197" s="16">
        <v>527</v>
      </c>
      <c r="AB1197" s="16">
        <v>481</v>
      </c>
      <c r="AC1197" s="16">
        <v>429</v>
      </c>
      <c r="AD1197" s="16">
        <v>463</v>
      </c>
      <c r="AF1197" s="16">
        <v>27</v>
      </c>
      <c r="AG1197" s="16">
        <v>98</v>
      </c>
      <c r="AH1197" s="16">
        <v>113</v>
      </c>
      <c r="AI1197" s="16">
        <v>112</v>
      </c>
      <c r="AJ1197" s="16">
        <v>174</v>
      </c>
      <c r="AK1197" s="16">
        <v>207</v>
      </c>
      <c r="AL1197" s="16">
        <v>170</v>
      </c>
      <c r="AM1197" s="16">
        <v>133</v>
      </c>
      <c r="AN1197" s="16">
        <v>100</v>
      </c>
      <c r="AO1197" s="16">
        <v>131</v>
      </c>
      <c r="AP1197" s="16">
        <v>193</v>
      </c>
      <c r="AQ1197" s="16">
        <v>93</v>
      </c>
      <c r="AR1197" s="16">
        <v>79</v>
      </c>
      <c r="AS1197" s="16">
        <v>47</v>
      </c>
      <c r="AT1197" s="16">
        <v>48</v>
      </c>
      <c r="AU1197" s="16">
        <v>122</v>
      </c>
      <c r="AV1197" s="16">
        <v>59</v>
      </c>
      <c r="AX1197" s="16">
        <v>1557</v>
      </c>
      <c r="AY1197" s="16">
        <v>338</v>
      </c>
      <c r="BA1197" s="16">
        <v>1221</v>
      </c>
      <c r="BB1197" s="16">
        <v>685</v>
      </c>
      <c r="BD1197" s="16">
        <v>474</v>
      </c>
      <c r="BE1197" s="16">
        <v>416</v>
      </c>
      <c r="BF1197" s="16">
        <v>224</v>
      </c>
      <c r="BG1197" s="16">
        <v>439</v>
      </c>
      <c r="BH1197" s="16">
        <v>242</v>
      </c>
      <c r="BI1197" s="16">
        <v>51</v>
      </c>
      <c r="BJ1197" s="16">
        <v>60</v>
      </c>
      <c r="BL1197" s="16">
        <v>334</v>
      </c>
      <c r="BM1197" s="16">
        <v>619</v>
      </c>
      <c r="BN1197" s="16">
        <v>136</v>
      </c>
      <c r="BO1197" s="16">
        <v>105</v>
      </c>
      <c r="BP1197" s="16">
        <v>257</v>
      </c>
      <c r="BQ1197" s="16">
        <v>42</v>
      </c>
      <c r="BR1197" s="16">
        <v>49</v>
      </c>
      <c r="BS1197" s="16">
        <v>364</v>
      </c>
      <c r="BU1197" s="16">
        <v>279</v>
      </c>
      <c r="BV1197" s="16">
        <v>479</v>
      </c>
      <c r="BW1197" s="16">
        <v>122</v>
      </c>
      <c r="BX1197" s="16">
        <v>151</v>
      </c>
      <c r="BY1197" s="16">
        <v>421</v>
      </c>
      <c r="BZ1197" s="16">
        <v>64</v>
      </c>
      <c r="CA1197" s="16">
        <v>123</v>
      </c>
      <c r="CB1197" s="16">
        <v>156</v>
      </c>
      <c r="CC1197" s="16">
        <v>111</v>
      </c>
    </row>
    <row r="1198" spans="2:81" x14ac:dyDescent="0.35">
      <c r="B1198" s="12" t="s">
        <v>96</v>
      </c>
      <c r="C1198" s="16">
        <v>1910</v>
      </c>
      <c r="D1198" s="16">
        <v>202</v>
      </c>
      <c r="E1198" s="16">
        <v>325</v>
      </c>
      <c r="F1198" s="16">
        <v>324</v>
      </c>
      <c r="G1198" s="16">
        <v>294</v>
      </c>
      <c r="H1198" s="16">
        <v>309</v>
      </c>
      <c r="I1198" s="16">
        <v>457</v>
      </c>
      <c r="K1198" s="16">
        <v>921</v>
      </c>
      <c r="L1198" s="16">
        <v>983</v>
      </c>
      <c r="N1198" s="16">
        <v>157</v>
      </c>
      <c r="O1198" s="16">
        <v>52</v>
      </c>
      <c r="P1198" s="16">
        <v>89</v>
      </c>
      <c r="Q1198" s="16">
        <v>77</v>
      </c>
      <c r="R1198" s="16">
        <v>212</v>
      </c>
      <c r="S1198" s="16">
        <v>155</v>
      </c>
      <c r="T1198" s="16">
        <v>140</v>
      </c>
      <c r="U1198" s="16">
        <v>167</v>
      </c>
      <c r="V1198" s="16">
        <v>248</v>
      </c>
      <c r="W1198" s="16">
        <v>264</v>
      </c>
      <c r="X1198" s="16">
        <v>165</v>
      </c>
      <c r="Y1198" s="16">
        <v>180</v>
      </c>
      <c r="AA1198" s="16">
        <v>514</v>
      </c>
      <c r="AB1198" s="16">
        <v>496</v>
      </c>
      <c r="AC1198" s="16">
        <v>419</v>
      </c>
      <c r="AD1198" s="16">
        <v>477</v>
      </c>
      <c r="AF1198" s="16">
        <v>25</v>
      </c>
      <c r="AG1198" s="16">
        <v>96</v>
      </c>
      <c r="AH1198" s="16">
        <v>115</v>
      </c>
      <c r="AI1198" s="16">
        <v>117</v>
      </c>
      <c r="AJ1198" s="16">
        <v>175</v>
      </c>
      <c r="AK1198" s="16">
        <v>213</v>
      </c>
      <c r="AL1198" s="16">
        <v>169</v>
      </c>
      <c r="AM1198" s="16">
        <v>134</v>
      </c>
      <c r="AN1198" s="16">
        <v>99</v>
      </c>
      <c r="AO1198" s="16">
        <v>131</v>
      </c>
      <c r="AP1198" s="16">
        <v>193</v>
      </c>
      <c r="AQ1198" s="16">
        <v>94</v>
      </c>
      <c r="AR1198" s="16">
        <v>79</v>
      </c>
      <c r="AS1198" s="16">
        <v>46</v>
      </c>
      <c r="AT1198" s="16">
        <v>46</v>
      </c>
      <c r="AU1198" s="16">
        <v>118</v>
      </c>
      <c r="AV1198" s="16">
        <v>59</v>
      </c>
      <c r="AX1198" s="16">
        <v>1583</v>
      </c>
      <c r="AY1198" s="16">
        <v>316</v>
      </c>
      <c r="BA1198" s="16">
        <v>1241</v>
      </c>
      <c r="BB1198" s="16">
        <v>669</v>
      </c>
      <c r="BD1198" s="16">
        <v>490</v>
      </c>
      <c r="BE1198" s="16">
        <v>410</v>
      </c>
      <c r="BF1198" s="16">
        <v>226</v>
      </c>
      <c r="BG1198" s="16">
        <v>430</v>
      </c>
      <c r="BH1198" s="16">
        <v>237</v>
      </c>
      <c r="BI1198" s="16">
        <v>51</v>
      </c>
      <c r="BJ1198" s="16">
        <v>65</v>
      </c>
      <c r="BL1198" s="16">
        <v>349</v>
      </c>
      <c r="BM1198" s="16">
        <v>614</v>
      </c>
      <c r="BN1198" s="16">
        <v>143</v>
      </c>
      <c r="BO1198" s="16">
        <v>101</v>
      </c>
      <c r="BP1198" s="16">
        <v>257</v>
      </c>
      <c r="BQ1198" s="16">
        <v>42</v>
      </c>
      <c r="BR1198" s="16">
        <v>47</v>
      </c>
      <c r="BS1198" s="16">
        <v>356</v>
      </c>
      <c r="BU1198" s="16">
        <v>288</v>
      </c>
      <c r="BV1198" s="16">
        <v>472</v>
      </c>
      <c r="BW1198" s="16">
        <v>126</v>
      </c>
      <c r="BX1198" s="16">
        <v>142</v>
      </c>
      <c r="BY1198" s="16">
        <v>432</v>
      </c>
      <c r="BZ1198" s="16">
        <v>64</v>
      </c>
      <c r="CA1198" s="16">
        <v>123</v>
      </c>
      <c r="CB1198" s="16">
        <v>159</v>
      </c>
      <c r="CC1198" s="16">
        <v>106</v>
      </c>
    </row>
    <row r="1199" spans="2:81" x14ac:dyDescent="0.35">
      <c r="B1199" s="14" t="s">
        <v>117</v>
      </c>
      <c r="C1199" s="18">
        <v>0.83410933021885003</v>
      </c>
      <c r="D1199" s="18">
        <v>0.65773087375267203</v>
      </c>
      <c r="E1199" s="18">
        <v>0.81793032879356731</v>
      </c>
      <c r="F1199" s="18">
        <v>0.80026236705863218</v>
      </c>
      <c r="G1199" s="18">
        <v>0.84327147863086238</v>
      </c>
      <c r="H1199" s="18">
        <v>0.85374568494215963</v>
      </c>
      <c r="I1199" s="18">
        <v>0.92841729968190578</v>
      </c>
      <c r="K1199" s="18">
        <v>0.82743369976983572</v>
      </c>
      <c r="L1199" s="18">
        <v>0.8416196063807807</v>
      </c>
      <c r="N1199" s="18">
        <v>0.91116168839808143</v>
      </c>
      <c r="O1199" s="18">
        <v>0.82477851101806432</v>
      </c>
      <c r="P1199" s="18">
        <v>0.83297412656618119</v>
      </c>
      <c r="Q1199" s="18">
        <v>0.80026381690908577</v>
      </c>
      <c r="R1199" s="18">
        <v>0.88399804195637444</v>
      </c>
      <c r="S1199" s="18">
        <v>0.82493206789393214</v>
      </c>
      <c r="T1199" s="18">
        <v>0.85813383227329232</v>
      </c>
      <c r="U1199" s="18">
        <v>0.80450659594373386</v>
      </c>
      <c r="V1199" s="18">
        <v>0.7771106128738331</v>
      </c>
      <c r="W1199" s="18">
        <v>0.81727786590164375</v>
      </c>
      <c r="X1199" s="18">
        <v>0.83499764996195192</v>
      </c>
      <c r="Y1199" s="18">
        <v>0.84496445971333811</v>
      </c>
      <c r="AA1199" s="18">
        <v>0.896346362794471</v>
      </c>
      <c r="AB1199" s="18">
        <v>0.84288083332984676</v>
      </c>
      <c r="AC1199" s="18">
        <v>0.82675889385126455</v>
      </c>
      <c r="AD1199" s="18">
        <v>0.76673403313771638</v>
      </c>
      <c r="AF1199" s="18">
        <v>0.60545315103460329</v>
      </c>
      <c r="AG1199" s="18">
        <v>0.73672353961151216</v>
      </c>
      <c r="AH1199" s="18">
        <v>0.85164566101065853</v>
      </c>
      <c r="AI1199" s="18">
        <v>0.81635775956631795</v>
      </c>
      <c r="AJ1199" s="18">
        <v>0.76983504652243562</v>
      </c>
      <c r="AK1199" s="18">
        <v>0.84437815351928602</v>
      </c>
      <c r="AL1199" s="18">
        <v>0.80776599546309047</v>
      </c>
      <c r="AM1199" s="18">
        <v>0.89423765655167275</v>
      </c>
      <c r="AN1199" s="18">
        <v>0.84442944210965143</v>
      </c>
      <c r="AO1199" s="18">
        <v>0.87516041449227699</v>
      </c>
      <c r="AP1199" s="18">
        <v>0.86809245686228587</v>
      </c>
      <c r="AQ1199" s="18">
        <v>0.83307978540250283</v>
      </c>
      <c r="AR1199" s="18">
        <v>0.8539618216362086</v>
      </c>
      <c r="AS1199" s="18">
        <v>0.89242839967670684</v>
      </c>
      <c r="AT1199" s="18">
        <v>0.83939223628386905</v>
      </c>
      <c r="AU1199" s="18">
        <v>0.90756363993639821</v>
      </c>
      <c r="AV1199" s="18">
        <v>0.74133921163442595</v>
      </c>
      <c r="AX1199" s="18">
        <v>0.84835926974424536</v>
      </c>
      <c r="AY1199" s="18">
        <v>0.76986414504073963</v>
      </c>
      <c r="BA1199" s="18">
        <v>0.86213042826201502</v>
      </c>
      <c r="BB1199" s="18">
        <v>0.78212074477518323</v>
      </c>
      <c r="BD1199" s="18">
        <v>0.83652779085462536</v>
      </c>
      <c r="BE1199" s="18">
        <v>0.82297242740801102</v>
      </c>
      <c r="BF1199" s="18">
        <v>0.8333095590374362</v>
      </c>
      <c r="BG1199" s="18">
        <v>0.85534306800136739</v>
      </c>
      <c r="BH1199" s="18">
        <v>0.84265503737721703</v>
      </c>
      <c r="BI1199" s="18">
        <v>0.86630220136995528</v>
      </c>
      <c r="BJ1199" s="18">
        <v>0.69100035461735765</v>
      </c>
      <c r="BL1199" s="18">
        <v>0.87755551658739051</v>
      </c>
      <c r="BM1199" s="18">
        <v>0.85673486502815344</v>
      </c>
      <c r="BN1199" s="18">
        <v>0.86035603662719096</v>
      </c>
      <c r="BO1199" s="18">
        <v>0.78784285112224051</v>
      </c>
      <c r="BP1199" s="18">
        <v>0.82604273537842055</v>
      </c>
      <c r="BQ1199" s="18">
        <v>0.93352030366412608</v>
      </c>
      <c r="BR1199" s="18">
        <v>0.65376396197620523</v>
      </c>
      <c r="BS1199" s="18">
        <v>0.77317062559277383</v>
      </c>
      <c r="BU1199" s="18">
        <v>0.90345296608500059</v>
      </c>
      <c r="BV1199" s="18">
        <v>0.85032389098674299</v>
      </c>
      <c r="BW1199" s="18">
        <v>0.87443055670003178</v>
      </c>
      <c r="BX1199" s="18">
        <v>0.77322423959756881</v>
      </c>
      <c r="BY1199" s="18">
        <v>0.8571867928936926</v>
      </c>
      <c r="BZ1199" s="18">
        <v>0.8226540757460884</v>
      </c>
      <c r="CA1199" s="18">
        <v>0.67097612747628199</v>
      </c>
      <c r="CB1199" s="18">
        <v>0.80391716566598481</v>
      </c>
      <c r="CC1199" s="18">
        <v>0.75394105039800607</v>
      </c>
    </row>
    <row r="1200" spans="2:81" x14ac:dyDescent="0.35">
      <c r="B1200" s="14" t="s">
        <v>118</v>
      </c>
      <c r="C1200" s="18">
        <v>3.4727211799125628E-2</v>
      </c>
      <c r="D1200" s="18">
        <v>0.10567334304289459</v>
      </c>
      <c r="E1200" s="18">
        <v>4.4994147877932968E-2</v>
      </c>
      <c r="F1200" s="18">
        <v>5.3558331735555208E-2</v>
      </c>
      <c r="G1200" s="18">
        <v>1.8087183277943931E-2</v>
      </c>
      <c r="H1200" s="18">
        <v>8.9659233972022578E-3</v>
      </c>
      <c r="I1200" s="18">
        <v>1.083568165051986E-2</v>
      </c>
      <c r="K1200" s="18">
        <v>4.2064900994961942E-2</v>
      </c>
      <c r="L1200" s="18">
        <v>2.8023437819749909E-2</v>
      </c>
      <c r="N1200" s="18">
        <v>2.8960298932569149E-2</v>
      </c>
      <c r="O1200" s="18">
        <v>5.1711059862865193E-2</v>
      </c>
      <c r="P1200" s="18">
        <v>4.0969211676328353E-2</v>
      </c>
      <c r="Q1200" s="18">
        <v>4.7183630640225668E-2</v>
      </c>
      <c r="R1200" s="18">
        <v>2.73404882026646E-2</v>
      </c>
      <c r="S1200" s="18">
        <v>4.270692215554299E-2</v>
      </c>
      <c r="T1200" s="18">
        <v>2.642063707901127E-2</v>
      </c>
      <c r="U1200" s="18">
        <v>2.1798581221506519E-2</v>
      </c>
      <c r="V1200" s="18">
        <v>5.2842704728520047E-2</v>
      </c>
      <c r="W1200" s="18">
        <v>3.6733859306334112E-2</v>
      </c>
      <c r="X1200" s="18">
        <v>1.815371685539189E-2</v>
      </c>
      <c r="Y1200" s="18">
        <v>3.4010208599500019E-2</v>
      </c>
      <c r="AA1200" s="18">
        <v>2.1028633788458061E-2</v>
      </c>
      <c r="AB1200" s="18">
        <v>3.0052070121095589E-2</v>
      </c>
      <c r="AC1200" s="18">
        <v>2.7740293399164371E-2</v>
      </c>
      <c r="AD1200" s="18">
        <v>5.932929393628511E-2</v>
      </c>
      <c r="AF1200" s="18">
        <v>0.1865553477000732</v>
      </c>
      <c r="AG1200" s="18">
        <v>6.2299533865105762E-2</v>
      </c>
      <c r="AH1200" s="18">
        <v>6.3064354224447949E-2</v>
      </c>
      <c r="AI1200" s="18">
        <v>5.1905195694588332E-2</v>
      </c>
      <c r="AJ1200" s="18">
        <v>4.989994635147247E-2</v>
      </c>
      <c r="AK1200" s="18">
        <v>1.6434582621549239E-2</v>
      </c>
      <c r="AL1200" s="18">
        <v>2.9785132352342019E-2</v>
      </c>
      <c r="AM1200" s="18">
        <v>2.8141868968568799E-2</v>
      </c>
      <c r="AN1200" s="18">
        <v>3.6150830467712197E-2</v>
      </c>
      <c r="AO1200" s="18">
        <v>3.3247298679752402E-2</v>
      </c>
      <c r="AP1200" s="18">
        <v>1.0968074502253899E-2</v>
      </c>
      <c r="AQ1200" s="18">
        <v>2.9876770813253319E-2</v>
      </c>
      <c r="AR1200" s="18">
        <v>2.2606483297677261E-2</v>
      </c>
      <c r="AS1200" s="18">
        <v>0</v>
      </c>
      <c r="AT1200" s="18">
        <v>1.527658082079388E-2</v>
      </c>
      <c r="AU1200" s="18">
        <v>7.7885684190048101E-3</v>
      </c>
      <c r="AV1200" s="18">
        <v>8.5027124476964366E-2</v>
      </c>
      <c r="AX1200" s="18">
        <v>2.7944979077603859E-2</v>
      </c>
      <c r="AY1200" s="18">
        <v>6.0616901397933992E-2</v>
      </c>
      <c r="BA1200" s="18">
        <v>2.733582087297921E-2</v>
      </c>
      <c r="BB1200" s="18">
        <v>4.8440734307043112E-2</v>
      </c>
      <c r="BD1200" s="18">
        <v>3.053201548415636E-2</v>
      </c>
      <c r="BE1200" s="18">
        <v>3.96600674707231E-2</v>
      </c>
      <c r="BF1200" s="18">
        <v>3.8710507133890577E-2</v>
      </c>
      <c r="BG1200" s="18">
        <v>3.2019595503083163E-2</v>
      </c>
      <c r="BH1200" s="18">
        <v>2.679781130018109E-2</v>
      </c>
      <c r="BI1200" s="18">
        <v>1.823261361827096E-2</v>
      </c>
      <c r="BJ1200" s="18">
        <v>8.1517190029912104E-2</v>
      </c>
      <c r="BL1200" s="18">
        <v>3.5340591052930012E-2</v>
      </c>
      <c r="BM1200" s="18">
        <v>2.7391026580591029E-2</v>
      </c>
      <c r="BN1200" s="18">
        <v>2.5687086709026929E-2</v>
      </c>
      <c r="BO1200" s="18">
        <v>4.4983128147858882E-2</v>
      </c>
      <c r="BP1200" s="18">
        <v>4.4302194800859493E-2</v>
      </c>
      <c r="BQ1200" s="18">
        <v>4.3598384535927917E-2</v>
      </c>
      <c r="BR1200" s="18">
        <v>5.9035187506892108E-2</v>
      </c>
      <c r="BS1200" s="18">
        <v>3.6290070607445768E-2</v>
      </c>
      <c r="BU1200" s="18">
        <v>1.7349613576738379E-2</v>
      </c>
      <c r="BV1200" s="18">
        <v>2.0154345794844101E-2</v>
      </c>
      <c r="BW1200" s="18">
        <v>1.357318209719212E-2</v>
      </c>
      <c r="BX1200" s="18">
        <v>6.1599462520988753E-2</v>
      </c>
      <c r="BY1200" s="18">
        <v>2.6461888275909121E-2</v>
      </c>
      <c r="BZ1200" s="18">
        <v>7.9333230766618384E-2</v>
      </c>
      <c r="CA1200" s="18">
        <v>7.2521147585561205E-2</v>
      </c>
      <c r="CB1200" s="18">
        <v>4.3904897168653492E-2</v>
      </c>
      <c r="CC1200" s="18">
        <v>8.5541754092892608E-2</v>
      </c>
    </row>
    <row r="1202" spans="2:81" ht="58" x14ac:dyDescent="0.35">
      <c r="B1202" s="14" t="s">
        <v>277</v>
      </c>
    </row>
    <row r="1203" spans="2:81" x14ac:dyDescent="0.35">
      <c r="B1203" s="15" t="s">
        <v>17</v>
      </c>
    </row>
    <row r="1204" spans="2:81" x14ac:dyDescent="0.35">
      <c r="B1204" s="11" t="s">
        <v>95</v>
      </c>
      <c r="C1204" s="16">
        <v>1906</v>
      </c>
      <c r="D1204" s="16">
        <v>245</v>
      </c>
      <c r="E1204" s="16">
        <v>322</v>
      </c>
      <c r="F1204" s="16">
        <v>330</v>
      </c>
      <c r="G1204" s="16">
        <v>336</v>
      </c>
      <c r="H1204" s="16">
        <v>276</v>
      </c>
      <c r="I1204" s="16">
        <v>397</v>
      </c>
      <c r="K1204" s="16">
        <v>942</v>
      </c>
      <c r="L1204" s="16">
        <v>959</v>
      </c>
      <c r="N1204" s="16">
        <v>158</v>
      </c>
      <c r="O1204" s="16">
        <v>63</v>
      </c>
      <c r="P1204" s="16">
        <v>96</v>
      </c>
      <c r="Q1204" s="16">
        <v>78</v>
      </c>
      <c r="R1204" s="16">
        <v>211</v>
      </c>
      <c r="S1204" s="16">
        <v>156</v>
      </c>
      <c r="T1204" s="16">
        <v>138</v>
      </c>
      <c r="U1204" s="16">
        <v>178</v>
      </c>
      <c r="V1204" s="16">
        <v>270</v>
      </c>
      <c r="W1204" s="16">
        <v>232</v>
      </c>
      <c r="X1204" s="16">
        <v>160</v>
      </c>
      <c r="Y1204" s="16">
        <v>166</v>
      </c>
      <c r="AA1204" s="16">
        <v>527</v>
      </c>
      <c r="AB1204" s="16">
        <v>481</v>
      </c>
      <c r="AC1204" s="16">
        <v>429</v>
      </c>
      <c r="AD1204" s="16">
        <v>463</v>
      </c>
      <c r="AF1204" s="16">
        <v>27</v>
      </c>
      <c r="AG1204" s="16">
        <v>98</v>
      </c>
      <c r="AH1204" s="16">
        <v>113</v>
      </c>
      <c r="AI1204" s="16">
        <v>112</v>
      </c>
      <c r="AJ1204" s="16">
        <v>174</v>
      </c>
      <c r="AK1204" s="16">
        <v>207</v>
      </c>
      <c r="AL1204" s="16">
        <v>170</v>
      </c>
      <c r="AM1204" s="16">
        <v>133</v>
      </c>
      <c r="AN1204" s="16">
        <v>100</v>
      </c>
      <c r="AO1204" s="16">
        <v>131</v>
      </c>
      <c r="AP1204" s="16">
        <v>193</v>
      </c>
      <c r="AQ1204" s="16">
        <v>93</v>
      </c>
      <c r="AR1204" s="16">
        <v>79</v>
      </c>
      <c r="AS1204" s="16">
        <v>47</v>
      </c>
      <c r="AT1204" s="16">
        <v>48</v>
      </c>
      <c r="AU1204" s="16">
        <v>122</v>
      </c>
      <c r="AV1204" s="16">
        <v>59</v>
      </c>
      <c r="AX1204" s="16">
        <v>1557</v>
      </c>
      <c r="AY1204" s="16">
        <v>338</v>
      </c>
      <c r="BA1204" s="16">
        <v>1221</v>
      </c>
      <c r="BB1204" s="16">
        <v>685</v>
      </c>
      <c r="BD1204" s="16">
        <v>474</v>
      </c>
      <c r="BE1204" s="16">
        <v>416</v>
      </c>
      <c r="BF1204" s="16">
        <v>224</v>
      </c>
      <c r="BG1204" s="16">
        <v>439</v>
      </c>
      <c r="BH1204" s="16">
        <v>242</v>
      </c>
      <c r="BI1204" s="16">
        <v>51</v>
      </c>
      <c r="BJ1204" s="16">
        <v>60</v>
      </c>
      <c r="BL1204" s="16">
        <v>334</v>
      </c>
      <c r="BM1204" s="16">
        <v>619</v>
      </c>
      <c r="BN1204" s="16">
        <v>136</v>
      </c>
      <c r="BO1204" s="16">
        <v>105</v>
      </c>
      <c r="BP1204" s="16">
        <v>257</v>
      </c>
      <c r="BQ1204" s="16">
        <v>42</v>
      </c>
      <c r="BR1204" s="16">
        <v>49</v>
      </c>
      <c r="BS1204" s="16">
        <v>364</v>
      </c>
      <c r="BU1204" s="16">
        <v>279</v>
      </c>
      <c r="BV1204" s="16">
        <v>479</v>
      </c>
      <c r="BW1204" s="16">
        <v>122</v>
      </c>
      <c r="BX1204" s="16">
        <v>151</v>
      </c>
      <c r="BY1204" s="16">
        <v>421</v>
      </c>
      <c r="BZ1204" s="16">
        <v>64</v>
      </c>
      <c r="CA1204" s="16">
        <v>123</v>
      </c>
      <c r="CB1204" s="16">
        <v>156</v>
      </c>
      <c r="CC1204" s="16">
        <v>111</v>
      </c>
    </row>
    <row r="1205" spans="2:81" x14ac:dyDescent="0.35">
      <c r="B1205" s="12" t="s">
        <v>96</v>
      </c>
      <c r="C1205" s="16">
        <v>1910</v>
      </c>
      <c r="D1205" s="16">
        <v>202</v>
      </c>
      <c r="E1205" s="16">
        <v>325</v>
      </c>
      <c r="F1205" s="16">
        <v>324</v>
      </c>
      <c r="G1205" s="16">
        <v>294</v>
      </c>
      <c r="H1205" s="16">
        <v>309</v>
      </c>
      <c r="I1205" s="16">
        <v>457</v>
      </c>
      <c r="K1205" s="16">
        <v>921</v>
      </c>
      <c r="L1205" s="16">
        <v>983</v>
      </c>
      <c r="N1205" s="16">
        <v>157</v>
      </c>
      <c r="O1205" s="16">
        <v>52</v>
      </c>
      <c r="P1205" s="16">
        <v>89</v>
      </c>
      <c r="Q1205" s="16">
        <v>77</v>
      </c>
      <c r="R1205" s="16">
        <v>212</v>
      </c>
      <c r="S1205" s="16">
        <v>155</v>
      </c>
      <c r="T1205" s="16">
        <v>140</v>
      </c>
      <c r="U1205" s="16">
        <v>167</v>
      </c>
      <c r="V1205" s="16">
        <v>248</v>
      </c>
      <c r="W1205" s="16">
        <v>264</v>
      </c>
      <c r="X1205" s="16">
        <v>165</v>
      </c>
      <c r="Y1205" s="16">
        <v>180</v>
      </c>
      <c r="AA1205" s="16">
        <v>514</v>
      </c>
      <c r="AB1205" s="16">
        <v>496</v>
      </c>
      <c r="AC1205" s="16">
        <v>419</v>
      </c>
      <c r="AD1205" s="16">
        <v>477</v>
      </c>
      <c r="AF1205" s="16">
        <v>25</v>
      </c>
      <c r="AG1205" s="16">
        <v>96</v>
      </c>
      <c r="AH1205" s="16">
        <v>115</v>
      </c>
      <c r="AI1205" s="16">
        <v>117</v>
      </c>
      <c r="AJ1205" s="16">
        <v>175</v>
      </c>
      <c r="AK1205" s="16">
        <v>213</v>
      </c>
      <c r="AL1205" s="16">
        <v>169</v>
      </c>
      <c r="AM1205" s="16">
        <v>134</v>
      </c>
      <c r="AN1205" s="16">
        <v>99</v>
      </c>
      <c r="AO1205" s="16">
        <v>131</v>
      </c>
      <c r="AP1205" s="16">
        <v>193</v>
      </c>
      <c r="AQ1205" s="16">
        <v>94</v>
      </c>
      <c r="AR1205" s="16">
        <v>79</v>
      </c>
      <c r="AS1205" s="16">
        <v>46</v>
      </c>
      <c r="AT1205" s="16">
        <v>46</v>
      </c>
      <c r="AU1205" s="16">
        <v>118</v>
      </c>
      <c r="AV1205" s="16">
        <v>59</v>
      </c>
      <c r="AX1205" s="16">
        <v>1583</v>
      </c>
      <c r="AY1205" s="16">
        <v>316</v>
      </c>
      <c r="BA1205" s="16">
        <v>1241</v>
      </c>
      <c r="BB1205" s="16">
        <v>669</v>
      </c>
      <c r="BD1205" s="16">
        <v>490</v>
      </c>
      <c r="BE1205" s="16">
        <v>410</v>
      </c>
      <c r="BF1205" s="16">
        <v>226</v>
      </c>
      <c r="BG1205" s="16">
        <v>430</v>
      </c>
      <c r="BH1205" s="16">
        <v>237</v>
      </c>
      <c r="BI1205" s="16">
        <v>51</v>
      </c>
      <c r="BJ1205" s="16">
        <v>65</v>
      </c>
      <c r="BL1205" s="16">
        <v>349</v>
      </c>
      <c r="BM1205" s="16">
        <v>614</v>
      </c>
      <c r="BN1205" s="16">
        <v>143</v>
      </c>
      <c r="BO1205" s="16">
        <v>101</v>
      </c>
      <c r="BP1205" s="16">
        <v>257</v>
      </c>
      <c r="BQ1205" s="16">
        <v>42</v>
      </c>
      <c r="BR1205" s="16">
        <v>47</v>
      </c>
      <c r="BS1205" s="16">
        <v>356</v>
      </c>
      <c r="BU1205" s="16">
        <v>288</v>
      </c>
      <c r="BV1205" s="16">
        <v>472</v>
      </c>
      <c r="BW1205" s="16">
        <v>126</v>
      </c>
      <c r="BX1205" s="16">
        <v>142</v>
      </c>
      <c r="BY1205" s="16">
        <v>432</v>
      </c>
      <c r="BZ1205" s="16">
        <v>64</v>
      </c>
      <c r="CA1205" s="16">
        <v>123</v>
      </c>
      <c r="CB1205" s="16">
        <v>159</v>
      </c>
      <c r="CC1205" s="16">
        <v>106</v>
      </c>
    </row>
    <row r="1206" spans="2:81" x14ac:dyDescent="0.35">
      <c r="B1206" s="14" t="s">
        <v>117</v>
      </c>
      <c r="C1206" s="18">
        <v>0.72576363452431081</v>
      </c>
      <c r="D1206" s="18">
        <v>0.62516994971075024</v>
      </c>
      <c r="E1206" s="18">
        <v>0.71950087988199907</v>
      </c>
      <c r="F1206" s="18">
        <v>0.72587449459864872</v>
      </c>
      <c r="G1206" s="18">
        <v>0.72444706601833664</v>
      </c>
      <c r="H1206" s="18">
        <v>0.73550981149196493</v>
      </c>
      <c r="I1206" s="18">
        <v>0.76886543902259508</v>
      </c>
      <c r="K1206" s="18">
        <v>0.7120158591123501</v>
      </c>
      <c r="L1206" s="18">
        <v>0.74018334845629319</v>
      </c>
      <c r="N1206" s="18">
        <v>0.7899344949512308</v>
      </c>
      <c r="O1206" s="18">
        <v>0.80460421777189739</v>
      </c>
      <c r="P1206" s="18">
        <v>0.7164662645424893</v>
      </c>
      <c r="Q1206" s="18">
        <v>0.68832958374501096</v>
      </c>
      <c r="R1206" s="18">
        <v>0.74885436323610532</v>
      </c>
      <c r="S1206" s="18">
        <v>0.78753738841267484</v>
      </c>
      <c r="T1206" s="18">
        <v>0.75685310134251327</v>
      </c>
      <c r="U1206" s="18">
        <v>0.64005009125013435</v>
      </c>
      <c r="V1206" s="18">
        <v>0.6697334862782548</v>
      </c>
      <c r="W1206" s="18">
        <v>0.71436756314701233</v>
      </c>
      <c r="X1206" s="18">
        <v>0.73284829304994303</v>
      </c>
      <c r="Y1206" s="18">
        <v>0.72999623518256862</v>
      </c>
      <c r="AA1206" s="18">
        <v>0.75750472021746462</v>
      </c>
      <c r="AB1206" s="18">
        <v>0.75568024432685399</v>
      </c>
      <c r="AC1206" s="18">
        <v>0.73921270448624365</v>
      </c>
      <c r="AD1206" s="18">
        <v>0.64656401350029169</v>
      </c>
      <c r="AF1206" s="18">
        <v>0.55917122733020996</v>
      </c>
      <c r="AG1206" s="18">
        <v>0.63079959650733675</v>
      </c>
      <c r="AH1206" s="18">
        <v>0.75428805752391992</v>
      </c>
      <c r="AI1206" s="18">
        <v>0.71427299380044018</v>
      </c>
      <c r="AJ1206" s="18">
        <v>0.70365745539055846</v>
      </c>
      <c r="AK1206" s="18">
        <v>0.73669330907208841</v>
      </c>
      <c r="AL1206" s="18">
        <v>0.67634975393277452</v>
      </c>
      <c r="AM1206" s="18">
        <v>0.73472949830962109</v>
      </c>
      <c r="AN1206" s="18">
        <v>0.61598010286849492</v>
      </c>
      <c r="AO1206" s="18">
        <v>0.81506283448764272</v>
      </c>
      <c r="AP1206" s="18">
        <v>0.69195620205421338</v>
      </c>
      <c r="AQ1206" s="18">
        <v>0.76258960084430671</v>
      </c>
      <c r="AR1206" s="18">
        <v>0.85176885992561879</v>
      </c>
      <c r="AS1206" s="18">
        <v>0.83448036914324952</v>
      </c>
      <c r="AT1206" s="18">
        <v>0.85252241614944457</v>
      </c>
      <c r="AU1206" s="18">
        <v>0.78861244954815168</v>
      </c>
      <c r="AV1206" s="18">
        <v>0.62543081951045054</v>
      </c>
      <c r="AX1206" s="18">
        <v>0.7381776158014054</v>
      </c>
      <c r="AY1206" s="18">
        <v>0.66987897370410754</v>
      </c>
      <c r="BA1206" s="18">
        <v>0.74852418423122014</v>
      </c>
      <c r="BB1206" s="18">
        <v>0.68353514007488969</v>
      </c>
      <c r="BD1206" s="18">
        <v>0.7208903664906865</v>
      </c>
      <c r="BE1206" s="18">
        <v>0.71169013490168309</v>
      </c>
      <c r="BF1206" s="18">
        <v>0.73417325705873093</v>
      </c>
      <c r="BG1206" s="18">
        <v>0.75829605141235767</v>
      </c>
      <c r="BH1206" s="18">
        <v>0.7626433212138557</v>
      </c>
      <c r="BI1206" s="18">
        <v>0.76450361647169229</v>
      </c>
      <c r="BJ1206" s="18">
        <v>0.43989759075647639</v>
      </c>
      <c r="BL1206" s="18">
        <v>0.74532099396978557</v>
      </c>
      <c r="BM1206" s="18">
        <v>0.76358265142994486</v>
      </c>
      <c r="BN1206" s="18">
        <v>0.75581496603677911</v>
      </c>
      <c r="BO1206" s="18">
        <v>0.71747758374236259</v>
      </c>
      <c r="BP1206" s="18">
        <v>0.71317244157243698</v>
      </c>
      <c r="BQ1206" s="18">
        <v>0.71985379312664921</v>
      </c>
      <c r="BR1206" s="18">
        <v>0.54224722948748183</v>
      </c>
      <c r="BS1206" s="18">
        <v>0.66580582477191896</v>
      </c>
      <c r="BU1206" s="18">
        <v>0.78014386869895891</v>
      </c>
      <c r="BV1206" s="18">
        <v>0.75863371662958912</v>
      </c>
      <c r="BW1206" s="18">
        <v>0.74656020413930557</v>
      </c>
      <c r="BX1206" s="18">
        <v>0.72068288732350916</v>
      </c>
      <c r="BY1206" s="18">
        <v>0.76104472957997782</v>
      </c>
      <c r="BZ1206" s="18">
        <v>0.68553769912232854</v>
      </c>
      <c r="CA1206" s="18">
        <v>0.54046929144174072</v>
      </c>
      <c r="CB1206" s="18">
        <v>0.60548823942936447</v>
      </c>
      <c r="CC1206" s="18">
        <v>0.68884577002185066</v>
      </c>
    </row>
    <row r="1207" spans="2:81" x14ac:dyDescent="0.35">
      <c r="B1207" s="14" t="s">
        <v>118</v>
      </c>
      <c r="C1207" s="18">
        <v>5.399479518822304E-2</v>
      </c>
      <c r="D1207" s="18">
        <v>0.10555525721048981</v>
      </c>
      <c r="E1207" s="18">
        <v>8.8993563817100108E-2</v>
      </c>
      <c r="F1207" s="18">
        <v>6.557987623635278E-2</v>
      </c>
      <c r="G1207" s="18">
        <v>4.3154176400499428E-2</v>
      </c>
      <c r="H1207" s="18">
        <v>2.176394993682379E-2</v>
      </c>
      <c r="I1207" s="18">
        <v>2.687147795387549E-2</v>
      </c>
      <c r="K1207" s="18">
        <v>5.5276452773497423E-2</v>
      </c>
      <c r="L1207" s="18">
        <v>5.3060690178130712E-2</v>
      </c>
      <c r="N1207" s="18">
        <v>4.9661870898706079E-2</v>
      </c>
      <c r="O1207" s="18">
        <v>2.7213936079901049E-2</v>
      </c>
      <c r="P1207" s="18">
        <v>0.1117284864810599</v>
      </c>
      <c r="Q1207" s="18">
        <v>2.5258978423536839E-2</v>
      </c>
      <c r="R1207" s="18">
        <v>2.7615334233752991E-2</v>
      </c>
      <c r="S1207" s="18">
        <v>4.2039624927598038E-2</v>
      </c>
      <c r="T1207" s="18">
        <v>5.7418058827963928E-2</v>
      </c>
      <c r="U1207" s="18">
        <v>6.4140799538046994E-2</v>
      </c>
      <c r="V1207" s="18">
        <v>0.11003643660563631</v>
      </c>
      <c r="W1207" s="18">
        <v>3.975581460263488E-2</v>
      </c>
      <c r="X1207" s="18">
        <v>4.5584986308547293E-2</v>
      </c>
      <c r="Y1207" s="18">
        <v>2.992510707557041E-2</v>
      </c>
      <c r="AA1207" s="18">
        <v>3.8184547472035188E-2</v>
      </c>
      <c r="AB1207" s="18">
        <v>4.270320308451743E-2</v>
      </c>
      <c r="AC1207" s="18">
        <v>3.9302377741937761E-2</v>
      </c>
      <c r="AD1207" s="18">
        <v>9.6087131627271394E-2</v>
      </c>
      <c r="AF1207" s="18">
        <v>0.14345455368133439</v>
      </c>
      <c r="AG1207" s="18">
        <v>0.1060064303018818</v>
      </c>
      <c r="AH1207" s="18">
        <v>4.8725600482086802E-2</v>
      </c>
      <c r="AI1207" s="18">
        <v>7.9165562277780377E-2</v>
      </c>
      <c r="AJ1207" s="18">
        <v>4.7551537294611083E-2</v>
      </c>
      <c r="AK1207" s="18">
        <v>5.8022883468776758E-2</v>
      </c>
      <c r="AL1207" s="18">
        <v>8.6540890134195331E-2</v>
      </c>
      <c r="AM1207" s="18">
        <v>4.0196486716428712E-2</v>
      </c>
      <c r="AN1207" s="18">
        <v>3.5217165677901313E-2</v>
      </c>
      <c r="AO1207" s="18">
        <v>5.1321342246216282E-2</v>
      </c>
      <c r="AP1207" s="18">
        <v>3.1418233572893792E-2</v>
      </c>
      <c r="AQ1207" s="18">
        <v>3.3927815311878558E-2</v>
      </c>
      <c r="AR1207" s="18">
        <v>3.8135374640573247E-2</v>
      </c>
      <c r="AS1207" s="18">
        <v>0</v>
      </c>
      <c r="AT1207" s="18">
        <v>5.4927776276341961E-2</v>
      </c>
      <c r="AU1207" s="18">
        <v>4.1923048026336861E-2</v>
      </c>
      <c r="AV1207" s="18">
        <v>6.4107133807653441E-2</v>
      </c>
      <c r="AX1207" s="18">
        <v>4.738840244049173E-2</v>
      </c>
      <c r="AY1207" s="18">
        <v>8.2809384795295843E-2</v>
      </c>
      <c r="BA1207" s="18">
        <v>4.7509907890755453E-2</v>
      </c>
      <c r="BB1207" s="18">
        <v>6.6026447796468324E-2</v>
      </c>
      <c r="BD1207" s="18">
        <v>7.2276071309605408E-2</v>
      </c>
      <c r="BE1207" s="18">
        <v>3.4946278644095947E-2</v>
      </c>
      <c r="BF1207" s="18">
        <v>6.8350342845498749E-2</v>
      </c>
      <c r="BG1207" s="18">
        <v>3.5774017650446487E-2</v>
      </c>
      <c r="BH1207" s="18">
        <v>4.4846456615478029E-2</v>
      </c>
      <c r="BI1207" s="18">
        <v>7.8246514132292333E-2</v>
      </c>
      <c r="BJ1207" s="18">
        <v>0.121778600546812</v>
      </c>
      <c r="BL1207" s="18">
        <v>5.5504637724076412E-2</v>
      </c>
      <c r="BM1207" s="18">
        <v>2.8576888747463058E-2</v>
      </c>
      <c r="BN1207" s="18">
        <v>5.4776464917763647E-2</v>
      </c>
      <c r="BO1207" s="18">
        <v>6.388525573946581E-2</v>
      </c>
      <c r="BP1207" s="18">
        <v>8.0646120234188282E-2</v>
      </c>
      <c r="BQ1207" s="18">
        <v>9.9164630390431607E-2</v>
      </c>
      <c r="BR1207" s="18">
        <v>0.1063233652172388</v>
      </c>
      <c r="BS1207" s="18">
        <v>6.1684286738051833E-2</v>
      </c>
      <c r="BU1207" s="18">
        <v>5.0577446191883417E-2</v>
      </c>
      <c r="BV1207" s="18">
        <v>4.2197826824782743E-2</v>
      </c>
      <c r="BW1207" s="18">
        <v>3.2711922044157203E-2</v>
      </c>
      <c r="BX1207" s="18">
        <v>6.02010012844756E-2</v>
      </c>
      <c r="BY1207" s="18">
        <v>5.4064616867028382E-2</v>
      </c>
      <c r="BZ1207" s="18">
        <v>6.6049438359700771E-2</v>
      </c>
      <c r="CA1207" s="18">
        <v>0.1063276233765539</v>
      </c>
      <c r="CB1207" s="18">
        <v>3.5622802411306012E-2</v>
      </c>
      <c r="CC1207" s="18">
        <v>9.2342193270066653E-2</v>
      </c>
    </row>
    <row r="1209" spans="2:81" ht="159.5" x14ac:dyDescent="0.35">
      <c r="B1209" s="14" t="s">
        <v>278</v>
      </c>
    </row>
    <row r="1210" spans="2:81" x14ac:dyDescent="0.35">
      <c r="B1210" s="15" t="s">
        <v>17</v>
      </c>
    </row>
    <row r="1211" spans="2:81" x14ac:dyDescent="0.35">
      <c r="B1211" s="11" t="s">
        <v>95</v>
      </c>
      <c r="C1211" s="16">
        <v>1906</v>
      </c>
      <c r="D1211" s="16">
        <v>245</v>
      </c>
      <c r="E1211" s="16">
        <v>322</v>
      </c>
      <c r="F1211" s="16">
        <v>330</v>
      </c>
      <c r="G1211" s="16">
        <v>336</v>
      </c>
      <c r="H1211" s="16">
        <v>276</v>
      </c>
      <c r="I1211" s="16">
        <v>397</v>
      </c>
      <c r="K1211" s="16">
        <v>942</v>
      </c>
      <c r="L1211" s="16">
        <v>959</v>
      </c>
      <c r="N1211" s="16">
        <v>158</v>
      </c>
      <c r="O1211" s="16">
        <v>63</v>
      </c>
      <c r="P1211" s="16">
        <v>96</v>
      </c>
      <c r="Q1211" s="16">
        <v>78</v>
      </c>
      <c r="R1211" s="16">
        <v>211</v>
      </c>
      <c r="S1211" s="16">
        <v>156</v>
      </c>
      <c r="T1211" s="16">
        <v>138</v>
      </c>
      <c r="U1211" s="16">
        <v>178</v>
      </c>
      <c r="V1211" s="16">
        <v>270</v>
      </c>
      <c r="W1211" s="16">
        <v>232</v>
      </c>
      <c r="X1211" s="16">
        <v>160</v>
      </c>
      <c r="Y1211" s="16">
        <v>166</v>
      </c>
      <c r="AA1211" s="16">
        <v>527</v>
      </c>
      <c r="AB1211" s="16">
        <v>481</v>
      </c>
      <c r="AC1211" s="16">
        <v>429</v>
      </c>
      <c r="AD1211" s="16">
        <v>463</v>
      </c>
      <c r="AF1211" s="16">
        <v>27</v>
      </c>
      <c r="AG1211" s="16">
        <v>98</v>
      </c>
      <c r="AH1211" s="16">
        <v>113</v>
      </c>
      <c r="AI1211" s="16">
        <v>112</v>
      </c>
      <c r="AJ1211" s="16">
        <v>174</v>
      </c>
      <c r="AK1211" s="16">
        <v>207</v>
      </c>
      <c r="AL1211" s="16">
        <v>170</v>
      </c>
      <c r="AM1211" s="16">
        <v>133</v>
      </c>
      <c r="AN1211" s="16">
        <v>100</v>
      </c>
      <c r="AO1211" s="16">
        <v>131</v>
      </c>
      <c r="AP1211" s="16">
        <v>193</v>
      </c>
      <c r="AQ1211" s="16">
        <v>93</v>
      </c>
      <c r="AR1211" s="16">
        <v>79</v>
      </c>
      <c r="AS1211" s="16">
        <v>47</v>
      </c>
      <c r="AT1211" s="16">
        <v>48</v>
      </c>
      <c r="AU1211" s="16">
        <v>122</v>
      </c>
      <c r="AV1211" s="16">
        <v>59</v>
      </c>
      <c r="AX1211" s="16">
        <v>1557</v>
      </c>
      <c r="AY1211" s="16">
        <v>338</v>
      </c>
      <c r="BA1211" s="16">
        <v>1221</v>
      </c>
      <c r="BB1211" s="16">
        <v>685</v>
      </c>
      <c r="BD1211" s="16">
        <v>474</v>
      </c>
      <c r="BE1211" s="16">
        <v>416</v>
      </c>
      <c r="BF1211" s="16">
        <v>224</v>
      </c>
      <c r="BG1211" s="16">
        <v>439</v>
      </c>
      <c r="BH1211" s="16">
        <v>242</v>
      </c>
      <c r="BI1211" s="16">
        <v>51</v>
      </c>
      <c r="BJ1211" s="16">
        <v>60</v>
      </c>
      <c r="BL1211" s="16">
        <v>334</v>
      </c>
      <c r="BM1211" s="16">
        <v>619</v>
      </c>
      <c r="BN1211" s="16">
        <v>136</v>
      </c>
      <c r="BO1211" s="16">
        <v>105</v>
      </c>
      <c r="BP1211" s="16">
        <v>257</v>
      </c>
      <c r="BQ1211" s="16">
        <v>42</v>
      </c>
      <c r="BR1211" s="16">
        <v>49</v>
      </c>
      <c r="BS1211" s="16">
        <v>364</v>
      </c>
      <c r="BU1211" s="16">
        <v>279</v>
      </c>
      <c r="BV1211" s="16">
        <v>479</v>
      </c>
      <c r="BW1211" s="16">
        <v>122</v>
      </c>
      <c r="BX1211" s="16">
        <v>151</v>
      </c>
      <c r="BY1211" s="16">
        <v>421</v>
      </c>
      <c r="BZ1211" s="16">
        <v>64</v>
      </c>
      <c r="CA1211" s="16">
        <v>123</v>
      </c>
      <c r="CB1211" s="16">
        <v>156</v>
      </c>
      <c r="CC1211" s="16">
        <v>111</v>
      </c>
    </row>
    <row r="1212" spans="2:81" x14ac:dyDescent="0.35">
      <c r="B1212" s="12" t="s">
        <v>96</v>
      </c>
      <c r="C1212" s="16">
        <v>1910</v>
      </c>
      <c r="D1212" s="16">
        <v>202</v>
      </c>
      <c r="E1212" s="16">
        <v>325</v>
      </c>
      <c r="F1212" s="16">
        <v>324</v>
      </c>
      <c r="G1212" s="16">
        <v>294</v>
      </c>
      <c r="H1212" s="16">
        <v>309</v>
      </c>
      <c r="I1212" s="16">
        <v>457</v>
      </c>
      <c r="K1212" s="16">
        <v>921</v>
      </c>
      <c r="L1212" s="16">
        <v>983</v>
      </c>
      <c r="N1212" s="16">
        <v>157</v>
      </c>
      <c r="O1212" s="16">
        <v>52</v>
      </c>
      <c r="P1212" s="16">
        <v>89</v>
      </c>
      <c r="Q1212" s="16">
        <v>77</v>
      </c>
      <c r="R1212" s="16">
        <v>212</v>
      </c>
      <c r="S1212" s="16">
        <v>155</v>
      </c>
      <c r="T1212" s="16">
        <v>140</v>
      </c>
      <c r="U1212" s="16">
        <v>167</v>
      </c>
      <c r="V1212" s="16">
        <v>248</v>
      </c>
      <c r="W1212" s="16">
        <v>264</v>
      </c>
      <c r="X1212" s="16">
        <v>165</v>
      </c>
      <c r="Y1212" s="16">
        <v>180</v>
      </c>
      <c r="AA1212" s="16">
        <v>514</v>
      </c>
      <c r="AB1212" s="16">
        <v>496</v>
      </c>
      <c r="AC1212" s="16">
        <v>419</v>
      </c>
      <c r="AD1212" s="16">
        <v>477</v>
      </c>
      <c r="AF1212" s="16">
        <v>25</v>
      </c>
      <c r="AG1212" s="16">
        <v>96</v>
      </c>
      <c r="AH1212" s="16">
        <v>115</v>
      </c>
      <c r="AI1212" s="16">
        <v>117</v>
      </c>
      <c r="AJ1212" s="16">
        <v>175</v>
      </c>
      <c r="AK1212" s="16">
        <v>213</v>
      </c>
      <c r="AL1212" s="16">
        <v>169</v>
      </c>
      <c r="AM1212" s="16">
        <v>134</v>
      </c>
      <c r="AN1212" s="16">
        <v>99</v>
      </c>
      <c r="AO1212" s="16">
        <v>131</v>
      </c>
      <c r="AP1212" s="16">
        <v>193</v>
      </c>
      <c r="AQ1212" s="16">
        <v>94</v>
      </c>
      <c r="AR1212" s="16">
        <v>79</v>
      </c>
      <c r="AS1212" s="16">
        <v>46</v>
      </c>
      <c r="AT1212" s="16">
        <v>46</v>
      </c>
      <c r="AU1212" s="16">
        <v>118</v>
      </c>
      <c r="AV1212" s="16">
        <v>59</v>
      </c>
      <c r="AX1212" s="16">
        <v>1583</v>
      </c>
      <c r="AY1212" s="16">
        <v>316</v>
      </c>
      <c r="BA1212" s="16">
        <v>1241</v>
      </c>
      <c r="BB1212" s="16">
        <v>669</v>
      </c>
      <c r="BD1212" s="16">
        <v>490</v>
      </c>
      <c r="BE1212" s="16">
        <v>410</v>
      </c>
      <c r="BF1212" s="16">
        <v>226</v>
      </c>
      <c r="BG1212" s="16">
        <v>430</v>
      </c>
      <c r="BH1212" s="16">
        <v>237</v>
      </c>
      <c r="BI1212" s="16">
        <v>51</v>
      </c>
      <c r="BJ1212" s="16">
        <v>65</v>
      </c>
      <c r="BL1212" s="16">
        <v>349</v>
      </c>
      <c r="BM1212" s="16">
        <v>614</v>
      </c>
      <c r="BN1212" s="16">
        <v>143</v>
      </c>
      <c r="BO1212" s="16">
        <v>101</v>
      </c>
      <c r="BP1212" s="16">
        <v>257</v>
      </c>
      <c r="BQ1212" s="16">
        <v>42</v>
      </c>
      <c r="BR1212" s="16">
        <v>47</v>
      </c>
      <c r="BS1212" s="16">
        <v>356</v>
      </c>
      <c r="BU1212" s="16">
        <v>288</v>
      </c>
      <c r="BV1212" s="16">
        <v>472</v>
      </c>
      <c r="BW1212" s="16">
        <v>126</v>
      </c>
      <c r="BX1212" s="16">
        <v>142</v>
      </c>
      <c r="BY1212" s="16">
        <v>432</v>
      </c>
      <c r="BZ1212" s="16">
        <v>64</v>
      </c>
      <c r="CA1212" s="16">
        <v>123</v>
      </c>
      <c r="CB1212" s="16">
        <v>159</v>
      </c>
      <c r="CC1212" s="16">
        <v>106</v>
      </c>
    </row>
    <row r="1213" spans="2:81" x14ac:dyDescent="0.35">
      <c r="B1213" s="17" t="s">
        <v>279</v>
      </c>
      <c r="C1213" s="18">
        <v>0.46699874609236652</v>
      </c>
      <c r="D1213" s="18">
        <v>0.32721566285442588</v>
      </c>
      <c r="E1213" s="18">
        <v>0.41226265231762521</v>
      </c>
      <c r="F1213" s="18">
        <v>0.40421606117472819</v>
      </c>
      <c r="G1213" s="18">
        <v>0.44219814761866649</v>
      </c>
      <c r="H1213" s="18">
        <v>0.51480569515095331</v>
      </c>
      <c r="I1213" s="18">
        <v>0.59586550341951694</v>
      </c>
      <c r="K1213" s="18">
        <v>0.44462254377719901</v>
      </c>
      <c r="L1213" s="18">
        <v>0.48924394602361598</v>
      </c>
      <c r="N1213" s="18">
        <v>0.4659367290598978</v>
      </c>
      <c r="O1213" s="18">
        <v>0.59563778401956935</v>
      </c>
      <c r="P1213" s="18">
        <v>0.40583091923147091</v>
      </c>
      <c r="Q1213" s="18">
        <v>0.43009304655648328</v>
      </c>
      <c r="R1213" s="18">
        <v>0.49440182214616879</v>
      </c>
      <c r="S1213" s="18">
        <v>0.46725504249040428</v>
      </c>
      <c r="T1213" s="18">
        <v>0.50679681827757683</v>
      </c>
      <c r="U1213" s="18">
        <v>0.40662221360114748</v>
      </c>
      <c r="V1213" s="18">
        <v>0.46248194069598431</v>
      </c>
      <c r="W1213" s="18">
        <v>0.45458007541424822</v>
      </c>
      <c r="X1213" s="18">
        <v>0.41575522541341142</v>
      </c>
      <c r="Y1213" s="18">
        <v>0.54077064595064794</v>
      </c>
      <c r="AA1213" s="18">
        <v>0.52114672377799198</v>
      </c>
      <c r="AB1213" s="18">
        <v>0.5276733171270126</v>
      </c>
      <c r="AC1213" s="18">
        <v>0.40078113858955322</v>
      </c>
      <c r="AD1213" s="18">
        <v>0.40223797085255131</v>
      </c>
      <c r="AF1213" s="18">
        <v>4.2758166833366383E-2</v>
      </c>
      <c r="AG1213" s="18">
        <v>0.4019092235605663</v>
      </c>
      <c r="AH1213" s="18">
        <v>0.54639751312272833</v>
      </c>
      <c r="AI1213" s="18">
        <v>0.37487331797566381</v>
      </c>
      <c r="AJ1213" s="18">
        <v>0.46252476811479881</v>
      </c>
      <c r="AK1213" s="18">
        <v>0.37936353577071652</v>
      </c>
      <c r="AL1213" s="18">
        <v>0.41475041577933242</v>
      </c>
      <c r="AM1213" s="18">
        <v>0.57066798282145814</v>
      </c>
      <c r="AN1213" s="18">
        <v>0.3739013985142135</v>
      </c>
      <c r="AO1213" s="18">
        <v>0.50019175246708125</v>
      </c>
      <c r="AP1213" s="18">
        <v>0.61002690552345129</v>
      </c>
      <c r="AQ1213" s="18">
        <v>0.50658243031424199</v>
      </c>
      <c r="AR1213" s="18">
        <v>0.50115131942828561</v>
      </c>
      <c r="AS1213" s="18">
        <v>0.59021870424577161</v>
      </c>
      <c r="AT1213" s="18">
        <v>0.49382853864921111</v>
      </c>
      <c r="AU1213" s="18">
        <v>0.4949401611488724</v>
      </c>
      <c r="AV1213" s="18">
        <v>0.35801851017213071</v>
      </c>
      <c r="AX1213" s="18">
        <v>0.47621519493026748</v>
      </c>
      <c r="AY1213" s="18">
        <v>0.42443334137096139</v>
      </c>
      <c r="BA1213" s="18">
        <v>0.46927082834705203</v>
      </c>
      <c r="BB1213" s="18">
        <v>0.46278326737519471</v>
      </c>
      <c r="BD1213" s="18">
        <v>0.44025822141845411</v>
      </c>
      <c r="BE1213" s="18">
        <v>0.48884663860477651</v>
      </c>
      <c r="BF1213" s="18">
        <v>0.47016831809906612</v>
      </c>
      <c r="BG1213" s="18">
        <v>0.496248777251663</v>
      </c>
      <c r="BH1213" s="18">
        <v>0.450399143695209</v>
      </c>
      <c r="BI1213" s="18">
        <v>0.53667842234147745</v>
      </c>
      <c r="BJ1213" s="18">
        <v>0.33119828857516531</v>
      </c>
      <c r="BL1213" s="18">
        <v>0.54178048292970826</v>
      </c>
      <c r="BM1213" s="18">
        <v>0.48981953459770189</v>
      </c>
      <c r="BN1213" s="18">
        <v>0.50387233244568908</v>
      </c>
      <c r="BO1213" s="18">
        <v>0.4566855671361732</v>
      </c>
      <c r="BP1213" s="18">
        <v>0.41070190364008458</v>
      </c>
      <c r="BQ1213" s="18">
        <v>0.51839688328574196</v>
      </c>
      <c r="BR1213" s="18">
        <v>0.29324203437659813</v>
      </c>
      <c r="BS1213" s="18">
        <v>0.40013470401095919</v>
      </c>
      <c r="BU1213" s="18">
        <v>0.53621877660000972</v>
      </c>
      <c r="BV1213" s="18">
        <v>0.48215701746259132</v>
      </c>
      <c r="BW1213" s="18">
        <v>0.52829404976377659</v>
      </c>
      <c r="BX1213" s="18">
        <v>0.38312887980488691</v>
      </c>
      <c r="BY1213" s="18">
        <v>0.45858485516563208</v>
      </c>
      <c r="BZ1213" s="18">
        <v>0.41567949840583129</v>
      </c>
      <c r="CA1213" s="18">
        <v>0.26459372940343462</v>
      </c>
      <c r="CB1213" s="18">
        <v>0.46376523513213841</v>
      </c>
      <c r="CC1213" s="18">
        <v>0.55575753772551129</v>
      </c>
    </row>
    <row r="1214" spans="2:81" x14ac:dyDescent="0.35">
      <c r="B1214" s="17" t="s">
        <v>280</v>
      </c>
      <c r="C1214" s="18">
        <v>0.35103216226007711</v>
      </c>
      <c r="D1214" s="18">
        <v>0.36300733259579693</v>
      </c>
      <c r="E1214" s="18">
        <v>0.35158863563461829</v>
      </c>
      <c r="F1214" s="18">
        <v>0.38428502852725283</v>
      </c>
      <c r="G1214" s="18">
        <v>0.36733736923540411</v>
      </c>
      <c r="H1214" s="18">
        <v>0.33716622683964748</v>
      </c>
      <c r="I1214" s="18">
        <v>0.3206454460850871</v>
      </c>
      <c r="K1214" s="18">
        <v>0.37596991092975979</v>
      </c>
      <c r="L1214" s="18">
        <v>0.3274354504127715</v>
      </c>
      <c r="N1214" s="18">
        <v>0.38478205424772483</v>
      </c>
      <c r="O1214" s="18">
        <v>0.25930749814545051</v>
      </c>
      <c r="P1214" s="18">
        <v>0.37880857677999052</v>
      </c>
      <c r="Q1214" s="18">
        <v>0.32864787056609618</v>
      </c>
      <c r="R1214" s="18">
        <v>0.34161711046235438</v>
      </c>
      <c r="S1214" s="18">
        <v>0.34525359831213248</v>
      </c>
      <c r="T1214" s="18">
        <v>0.34618699503531192</v>
      </c>
      <c r="U1214" s="18">
        <v>0.35290494296797298</v>
      </c>
      <c r="V1214" s="18">
        <v>0.32523807010606631</v>
      </c>
      <c r="W1214" s="18">
        <v>0.3567661079801448</v>
      </c>
      <c r="X1214" s="18">
        <v>0.40428625284859632</v>
      </c>
      <c r="Y1214" s="18">
        <v>0.34034289896572961</v>
      </c>
      <c r="AA1214" s="18">
        <v>0.35576058486989592</v>
      </c>
      <c r="AB1214" s="18">
        <v>0.33168709118235379</v>
      </c>
      <c r="AC1214" s="18">
        <v>0.38116332077474752</v>
      </c>
      <c r="AD1214" s="18">
        <v>0.34084746295155133</v>
      </c>
      <c r="AF1214" s="18">
        <v>0.45812165645189729</v>
      </c>
      <c r="AG1214" s="18">
        <v>0.26912081865806231</v>
      </c>
      <c r="AH1214" s="18">
        <v>0.33132280473311682</v>
      </c>
      <c r="AI1214" s="18">
        <v>0.44682675634672953</v>
      </c>
      <c r="AJ1214" s="18">
        <v>0.32106373113923192</v>
      </c>
      <c r="AK1214" s="18">
        <v>0.4370794992530328</v>
      </c>
      <c r="AL1214" s="18">
        <v>0.37582225487674092</v>
      </c>
      <c r="AM1214" s="18">
        <v>0.31298399088209061</v>
      </c>
      <c r="AN1214" s="18">
        <v>0.40174605509104921</v>
      </c>
      <c r="AO1214" s="18">
        <v>0.36119061414388681</v>
      </c>
      <c r="AP1214" s="18">
        <v>0.26716887927715438</v>
      </c>
      <c r="AQ1214" s="18">
        <v>0.34996696639619351</v>
      </c>
      <c r="AR1214" s="18">
        <v>0.33219913757200009</v>
      </c>
      <c r="AS1214" s="18">
        <v>0.23326614208437541</v>
      </c>
      <c r="AT1214" s="18">
        <v>0.39517336995911367</v>
      </c>
      <c r="AU1214" s="18">
        <v>0.34898836296541341</v>
      </c>
      <c r="AV1214" s="18">
        <v>0.33460421734853529</v>
      </c>
      <c r="AX1214" s="18">
        <v>0.35378146807386779</v>
      </c>
      <c r="AY1214" s="18">
        <v>0.34346302550283969</v>
      </c>
      <c r="BA1214" s="18">
        <v>0.36599665476871551</v>
      </c>
      <c r="BB1214" s="18">
        <v>0.32326798270480023</v>
      </c>
      <c r="BD1214" s="18">
        <v>0.36581410164964662</v>
      </c>
      <c r="BE1214" s="18">
        <v>0.32683622211267882</v>
      </c>
      <c r="BF1214" s="18">
        <v>0.34605468860845839</v>
      </c>
      <c r="BG1214" s="18">
        <v>0.34752816454010033</v>
      </c>
      <c r="BH1214" s="18">
        <v>0.40309361909712788</v>
      </c>
      <c r="BI1214" s="18">
        <v>0.28902300039425483</v>
      </c>
      <c r="BJ1214" s="18">
        <v>0.29099525387714198</v>
      </c>
      <c r="BL1214" s="18">
        <v>0.30926011111324508</v>
      </c>
      <c r="BM1214" s="18">
        <v>0.37200094028741681</v>
      </c>
      <c r="BN1214" s="18">
        <v>0.40090396414764939</v>
      </c>
      <c r="BO1214" s="18">
        <v>0.35952978591375861</v>
      </c>
      <c r="BP1214" s="18">
        <v>0.36228658488490811</v>
      </c>
      <c r="BQ1214" s="18">
        <v>0.37270541608510471</v>
      </c>
      <c r="BR1214" s="18">
        <v>0.30110961146163678</v>
      </c>
      <c r="BS1214" s="18">
        <v>0.32933606373507562</v>
      </c>
      <c r="BU1214" s="18">
        <v>0.3565444993455632</v>
      </c>
      <c r="BV1214" s="18">
        <v>0.37049155789133997</v>
      </c>
      <c r="BW1214" s="18">
        <v>0.35769319336095412</v>
      </c>
      <c r="BX1214" s="18">
        <v>0.37090140776568981</v>
      </c>
      <c r="BY1214" s="18">
        <v>0.35268035467978331</v>
      </c>
      <c r="BZ1214" s="18">
        <v>0.36997799801318998</v>
      </c>
      <c r="CA1214" s="18">
        <v>0.39405933536955001</v>
      </c>
      <c r="CB1214" s="18">
        <v>0.27664422477302059</v>
      </c>
      <c r="CC1214" s="18">
        <v>0.25789686237386278</v>
      </c>
    </row>
    <row r="1215" spans="2:81" x14ac:dyDescent="0.35">
      <c r="B1215" s="17" t="s">
        <v>267</v>
      </c>
      <c r="C1215" s="18">
        <v>0.1163311716142774</v>
      </c>
      <c r="D1215" s="18">
        <v>0.17949729448247409</v>
      </c>
      <c r="E1215" s="18">
        <v>0.15829065252885871</v>
      </c>
      <c r="F1215" s="18">
        <v>0.13911377163899311</v>
      </c>
      <c r="G1215" s="18">
        <v>0.1240581965272335</v>
      </c>
      <c r="H1215" s="18">
        <v>9.6279745045504586E-2</v>
      </c>
      <c r="I1215" s="18">
        <v>5.1003703195812253E-2</v>
      </c>
      <c r="K1215" s="18">
        <v>0.1156943617697303</v>
      </c>
      <c r="L1215" s="18">
        <v>0.1155548861622549</v>
      </c>
      <c r="N1215" s="18">
        <v>7.9162370898718956E-2</v>
      </c>
      <c r="O1215" s="18">
        <v>0.11466199865258569</v>
      </c>
      <c r="P1215" s="18">
        <v>0.13446559904305561</v>
      </c>
      <c r="Q1215" s="18">
        <v>0.17490858875424031</v>
      </c>
      <c r="R1215" s="18">
        <v>0.1145834932256459</v>
      </c>
      <c r="S1215" s="18">
        <v>0.12585564739659419</v>
      </c>
      <c r="T1215" s="18">
        <v>9.266938857574343E-2</v>
      </c>
      <c r="U1215" s="18">
        <v>0.1475102879072098</v>
      </c>
      <c r="V1215" s="18">
        <v>0.14264340773289341</v>
      </c>
      <c r="W1215" s="18">
        <v>9.0561776495586499E-2</v>
      </c>
      <c r="X1215" s="18">
        <v>0.12666307619535239</v>
      </c>
      <c r="Y1215" s="18">
        <v>9.061347542803895E-2</v>
      </c>
      <c r="AA1215" s="18">
        <v>8.7778134321244608E-2</v>
      </c>
      <c r="AB1215" s="18">
        <v>7.8692660037634934E-2</v>
      </c>
      <c r="AC1215" s="18">
        <v>0.14543408323179641</v>
      </c>
      <c r="AD1215" s="18">
        <v>0.16040102338829121</v>
      </c>
      <c r="AF1215" s="18">
        <v>0.24937023098094321</v>
      </c>
      <c r="AG1215" s="18">
        <v>0.20667152355254731</v>
      </c>
      <c r="AH1215" s="18">
        <v>7.61063549947429E-2</v>
      </c>
      <c r="AI1215" s="18">
        <v>0.10295444880215759</v>
      </c>
      <c r="AJ1215" s="18">
        <v>0.15164896809933229</v>
      </c>
      <c r="AK1215" s="18">
        <v>0.1227144382793622</v>
      </c>
      <c r="AL1215" s="18">
        <v>9.1731539497656223E-2</v>
      </c>
      <c r="AM1215" s="18">
        <v>9.560747045836801E-2</v>
      </c>
      <c r="AN1215" s="18">
        <v>0.14851740112207279</v>
      </c>
      <c r="AO1215" s="18">
        <v>7.7507912007597046E-2</v>
      </c>
      <c r="AP1215" s="18">
        <v>8.65479328836017E-2</v>
      </c>
      <c r="AQ1215" s="18">
        <v>0.11432308044049511</v>
      </c>
      <c r="AR1215" s="18">
        <v>0.11876134731359859</v>
      </c>
      <c r="AS1215" s="18">
        <v>0.1765151536698531</v>
      </c>
      <c r="AT1215" s="18">
        <v>8.8065244490460826E-2</v>
      </c>
      <c r="AU1215" s="18">
        <v>0.1240839171823712</v>
      </c>
      <c r="AV1215" s="18">
        <v>9.7844715830379778E-2</v>
      </c>
      <c r="AX1215" s="18">
        <v>0.1116878598600166</v>
      </c>
      <c r="AY1215" s="18">
        <v>0.14023879387624549</v>
      </c>
      <c r="BA1215" s="18">
        <v>0.1026250465057558</v>
      </c>
      <c r="BB1215" s="18">
        <v>0.1417606553271675</v>
      </c>
      <c r="BD1215" s="18">
        <v>0.13357027888477399</v>
      </c>
      <c r="BE1215" s="18">
        <v>0.11028176798025049</v>
      </c>
      <c r="BF1215" s="18">
        <v>0.10485684665784489</v>
      </c>
      <c r="BG1215" s="18">
        <v>0.1110106151712995</v>
      </c>
      <c r="BH1215" s="18">
        <v>8.2549233486957141E-2</v>
      </c>
      <c r="BI1215" s="18">
        <v>0.13167383605643149</v>
      </c>
      <c r="BJ1215" s="18">
        <v>0.21147577146758151</v>
      </c>
      <c r="BL1215" s="18">
        <v>0.106972988221283</v>
      </c>
      <c r="BM1215" s="18">
        <v>8.685984906051665E-2</v>
      </c>
      <c r="BN1215" s="18">
        <v>5.3507487684200952E-2</v>
      </c>
      <c r="BO1215" s="18">
        <v>0.10465711924610049</v>
      </c>
      <c r="BP1215" s="18">
        <v>0.14994788933484271</v>
      </c>
      <c r="BQ1215" s="18">
        <v>6.4239429510938917E-2</v>
      </c>
      <c r="BR1215" s="18">
        <v>0.2241507706385048</v>
      </c>
      <c r="BS1215" s="18">
        <v>0.17241131261151799</v>
      </c>
      <c r="BU1215" s="18">
        <v>7.9885917843895468E-2</v>
      </c>
      <c r="BV1215" s="18">
        <v>0.1003662649463736</v>
      </c>
      <c r="BW1215" s="18">
        <v>7.7762790451736147E-2</v>
      </c>
      <c r="BX1215" s="18">
        <v>0.1569437776029447</v>
      </c>
      <c r="BY1215" s="18">
        <v>0.1156119762138731</v>
      </c>
      <c r="BZ1215" s="18">
        <v>0.1014205737965839</v>
      </c>
      <c r="CA1215" s="18">
        <v>0.19764530929215091</v>
      </c>
      <c r="CB1215" s="18">
        <v>0.17007639360290461</v>
      </c>
      <c r="CC1215" s="18">
        <v>0.1151059079507934</v>
      </c>
    </row>
    <row r="1216" spans="2:81" x14ac:dyDescent="0.35">
      <c r="B1216" s="17" t="s">
        <v>281</v>
      </c>
      <c r="C1216" s="18">
        <v>3.0982217836907341E-2</v>
      </c>
      <c r="D1216" s="18">
        <v>6.9909442864142579E-2</v>
      </c>
      <c r="E1216" s="18">
        <v>5.3676637933928878E-2</v>
      </c>
      <c r="F1216" s="18">
        <v>3.4914847189671097E-2</v>
      </c>
      <c r="G1216" s="18">
        <v>2.410172508808885E-2</v>
      </c>
      <c r="H1216" s="18">
        <v>1.493629056036647E-2</v>
      </c>
      <c r="I1216" s="18">
        <v>1.0126301279043671E-2</v>
      </c>
      <c r="K1216" s="18">
        <v>2.6780489350189712E-2</v>
      </c>
      <c r="L1216" s="18">
        <v>3.5072300987665957E-2</v>
      </c>
      <c r="N1216" s="18">
        <v>3.5164666865790943E-2</v>
      </c>
      <c r="O1216" s="18">
        <v>0</v>
      </c>
      <c r="P1216" s="18">
        <v>4.0236227984599943E-2</v>
      </c>
      <c r="Q1216" s="18">
        <v>2.7752932068095031E-2</v>
      </c>
      <c r="R1216" s="18">
        <v>8.7004274818444794E-3</v>
      </c>
      <c r="S1216" s="18">
        <v>2.9265648208299459E-2</v>
      </c>
      <c r="T1216" s="18">
        <v>1.3569566379065281E-2</v>
      </c>
      <c r="U1216" s="18">
        <v>4.4155920390975892E-2</v>
      </c>
      <c r="V1216" s="18">
        <v>3.5215672452035919E-2</v>
      </c>
      <c r="W1216" s="18">
        <v>5.4546823197519648E-2</v>
      </c>
      <c r="X1216" s="18">
        <v>3.579030167308081E-2</v>
      </c>
      <c r="Y1216" s="18">
        <v>1.733099214753538E-2</v>
      </c>
      <c r="AA1216" s="18">
        <v>1.6867428222708491E-2</v>
      </c>
      <c r="AB1216" s="18">
        <v>2.3756013697330661E-2</v>
      </c>
      <c r="AC1216" s="18">
        <v>4.4137424712456581E-2</v>
      </c>
      <c r="AD1216" s="18">
        <v>4.2384645055776653E-2</v>
      </c>
      <c r="AF1216" s="18">
        <v>0.13593092557384151</v>
      </c>
      <c r="AG1216" s="18">
        <v>3.3144853743253481E-2</v>
      </c>
      <c r="AH1216" s="18">
        <v>2.5627846594460539E-2</v>
      </c>
      <c r="AI1216" s="18">
        <v>4.2611513132144972E-2</v>
      </c>
      <c r="AJ1216" s="18">
        <v>4.3706647257832971E-2</v>
      </c>
      <c r="AK1216" s="18">
        <v>4.0548648625550798E-2</v>
      </c>
      <c r="AL1216" s="18">
        <v>4.6470489897493791E-2</v>
      </c>
      <c r="AM1216" s="18">
        <v>1.323580368489057E-2</v>
      </c>
      <c r="AN1216" s="18">
        <v>1.6866198702731532E-2</v>
      </c>
      <c r="AO1216" s="18">
        <v>2.9315518135060989E-2</v>
      </c>
      <c r="AP1216" s="18">
        <v>0</v>
      </c>
      <c r="AQ1216" s="18">
        <v>2.010978417036486E-2</v>
      </c>
      <c r="AR1216" s="18">
        <v>4.7888195686115541E-2</v>
      </c>
      <c r="AS1216" s="18">
        <v>0</v>
      </c>
      <c r="AT1216" s="18">
        <v>2.2932846901214349E-2</v>
      </c>
      <c r="AU1216" s="18">
        <v>3.1987558703343258E-2</v>
      </c>
      <c r="AV1216" s="18">
        <v>4.5686376656487233E-2</v>
      </c>
      <c r="AX1216" s="18">
        <v>2.6903397502681978E-2</v>
      </c>
      <c r="AY1216" s="18">
        <v>4.9436386581555761E-2</v>
      </c>
      <c r="BA1216" s="18">
        <v>2.5010128095284401E-2</v>
      </c>
      <c r="BB1216" s="18">
        <v>4.2062458066299192E-2</v>
      </c>
      <c r="BD1216" s="18">
        <v>2.776205540219048E-2</v>
      </c>
      <c r="BE1216" s="18">
        <v>3.7587957462765158E-2</v>
      </c>
      <c r="BF1216" s="18">
        <v>2.6102200924651309E-2</v>
      </c>
      <c r="BG1216" s="18">
        <v>2.6216654482935829E-2</v>
      </c>
      <c r="BH1216" s="18">
        <v>3.102837425266361E-2</v>
      </c>
      <c r="BI1216" s="18">
        <v>1.917229444119754E-2</v>
      </c>
      <c r="BJ1216" s="18">
        <v>7.1452150010455143E-2</v>
      </c>
      <c r="BL1216" s="18">
        <v>2.1148420788651409E-2</v>
      </c>
      <c r="BM1216" s="18">
        <v>3.1407095325865317E-2</v>
      </c>
      <c r="BN1216" s="18">
        <v>2.710280128212721E-2</v>
      </c>
      <c r="BO1216" s="18">
        <v>4.5422065315431047E-2</v>
      </c>
      <c r="BP1216" s="18">
        <v>4.1750050709415829E-2</v>
      </c>
      <c r="BQ1216" s="18">
        <v>0</v>
      </c>
      <c r="BR1216" s="18">
        <v>3.7566406156614308E-2</v>
      </c>
      <c r="BS1216" s="18">
        <v>3.2328568767961932E-2</v>
      </c>
      <c r="BU1216" s="18">
        <v>2.0183374337489221E-2</v>
      </c>
      <c r="BV1216" s="18">
        <v>2.8036870558086721E-2</v>
      </c>
      <c r="BW1216" s="18">
        <v>2.179028044662382E-2</v>
      </c>
      <c r="BX1216" s="18">
        <v>4.0716365916677141E-2</v>
      </c>
      <c r="BY1216" s="18">
        <v>3.2963703293195243E-2</v>
      </c>
      <c r="BZ1216" s="18">
        <v>6.4725653030791697E-2</v>
      </c>
      <c r="CA1216" s="18">
        <v>5.3581734392963022E-2</v>
      </c>
      <c r="CB1216" s="18">
        <v>2.671280298731124E-2</v>
      </c>
      <c r="CC1216" s="18">
        <v>2.3156385963116411E-2</v>
      </c>
    </row>
    <row r="1217" spans="2:81" x14ac:dyDescent="0.35">
      <c r="B1217" s="17" t="s">
        <v>282</v>
      </c>
      <c r="C1217" s="18">
        <v>1.433058169168035E-2</v>
      </c>
      <c r="D1217" s="18">
        <v>3.5922511106833539E-2</v>
      </c>
      <c r="E1217" s="18">
        <v>1.7793654975245848E-2</v>
      </c>
      <c r="F1217" s="18">
        <v>1.2901201456631539E-2</v>
      </c>
      <c r="G1217" s="18">
        <v>1.2010830825579759E-2</v>
      </c>
      <c r="H1217" s="18">
        <v>1.8180079636153579E-2</v>
      </c>
      <c r="I1217" s="18">
        <v>2.2258570722021409E-3</v>
      </c>
      <c r="K1217" s="18">
        <v>1.742568110845882E-2</v>
      </c>
      <c r="L1217" s="18">
        <v>1.1501303500079781E-2</v>
      </c>
      <c r="N1217" s="18">
        <v>1.6946478226632151E-2</v>
      </c>
      <c r="O1217" s="18">
        <v>1.627280216616277E-2</v>
      </c>
      <c r="P1217" s="18">
        <v>3.0813114544910831E-2</v>
      </c>
      <c r="Q1217" s="18">
        <v>0</v>
      </c>
      <c r="R1217" s="18">
        <v>1.9877913518641009E-2</v>
      </c>
      <c r="S1217" s="18">
        <v>1.8284031144236448E-2</v>
      </c>
      <c r="T1217" s="18">
        <v>1.9974486865604969E-2</v>
      </c>
      <c r="U1217" s="18">
        <v>1.0552108047488851E-2</v>
      </c>
      <c r="V1217" s="18">
        <v>2.0384010838861349E-2</v>
      </c>
      <c r="W1217" s="18">
        <v>9.2172186392587459E-3</v>
      </c>
      <c r="X1217" s="18">
        <v>0</v>
      </c>
      <c r="Y1217" s="18">
        <v>1.094198750804805E-2</v>
      </c>
      <c r="AA1217" s="18">
        <v>1.059370569266249E-2</v>
      </c>
      <c r="AB1217" s="18">
        <v>1.3988352247438661E-2</v>
      </c>
      <c r="AC1217" s="18">
        <v>1.3414961188009779E-2</v>
      </c>
      <c r="AD1217" s="18">
        <v>1.962587059640666E-2</v>
      </c>
      <c r="AF1217" s="18">
        <v>0</v>
      </c>
      <c r="AG1217" s="18">
        <v>2.8699175733314999E-2</v>
      </c>
      <c r="AH1217" s="18">
        <v>1.3631747315713771E-2</v>
      </c>
      <c r="AI1217" s="18">
        <v>1.59393003944048E-2</v>
      </c>
      <c r="AJ1217" s="18">
        <v>2.1055885388804041E-2</v>
      </c>
      <c r="AK1217" s="18">
        <v>4.352509317018134E-3</v>
      </c>
      <c r="AL1217" s="18">
        <v>3.4226713765238788E-2</v>
      </c>
      <c r="AM1217" s="18">
        <v>0</v>
      </c>
      <c r="AN1217" s="18">
        <v>3.8071200743972723E-2</v>
      </c>
      <c r="AO1217" s="18">
        <v>6.8782202928568542E-3</v>
      </c>
      <c r="AP1217" s="18">
        <v>1.108491225045161E-2</v>
      </c>
      <c r="AQ1217" s="18">
        <v>9.0177386787044511E-3</v>
      </c>
      <c r="AR1217" s="18">
        <v>0</v>
      </c>
      <c r="AS1217" s="18">
        <v>0</v>
      </c>
      <c r="AT1217" s="18">
        <v>0</v>
      </c>
      <c r="AU1217" s="18">
        <v>0</v>
      </c>
      <c r="AV1217" s="18">
        <v>5.284227067417379E-2</v>
      </c>
      <c r="AX1217" s="18">
        <v>1.1529707362163671E-2</v>
      </c>
      <c r="AY1217" s="18">
        <v>2.5475416928537199E-2</v>
      </c>
      <c r="BA1217" s="18">
        <v>1.477118925321563E-2</v>
      </c>
      <c r="BB1217" s="18">
        <v>1.3513106094374479E-2</v>
      </c>
      <c r="BD1217" s="18">
        <v>1.60484620578158E-2</v>
      </c>
      <c r="BE1217" s="18">
        <v>1.1514272837442821E-2</v>
      </c>
      <c r="BF1217" s="18">
        <v>2.4825416976211601E-2</v>
      </c>
      <c r="BG1217" s="18">
        <v>1.2354805718052459E-2</v>
      </c>
      <c r="BH1217" s="18">
        <v>1.62250594063073E-2</v>
      </c>
      <c r="BI1217" s="18">
        <v>0</v>
      </c>
      <c r="BJ1217" s="18">
        <v>0</v>
      </c>
      <c r="BL1217" s="18">
        <v>1.4451333143496489E-2</v>
      </c>
      <c r="BM1217" s="18">
        <v>9.6220169872368762E-3</v>
      </c>
      <c r="BN1217" s="18">
        <v>6.9795529354920198E-3</v>
      </c>
      <c r="BO1217" s="18">
        <v>3.3705462388536722E-2</v>
      </c>
      <c r="BP1217" s="18">
        <v>1.8396344455889731E-2</v>
      </c>
      <c r="BQ1217" s="18">
        <v>2.0095038395194359E-2</v>
      </c>
      <c r="BR1217" s="18">
        <v>0</v>
      </c>
      <c r="BS1217" s="18">
        <v>1.807427183800606E-2</v>
      </c>
      <c r="BU1217" s="18">
        <v>7.1674318730425629E-3</v>
      </c>
      <c r="BV1217" s="18">
        <v>7.572771742412927E-3</v>
      </c>
      <c r="BW1217" s="18">
        <v>0</v>
      </c>
      <c r="BX1217" s="18">
        <v>4.1667441458734439E-2</v>
      </c>
      <c r="BY1217" s="18">
        <v>2.0958679394640991E-2</v>
      </c>
      <c r="BZ1217" s="18">
        <v>1.321425389796241E-2</v>
      </c>
      <c r="CA1217" s="18">
        <v>2.316581116967736E-2</v>
      </c>
      <c r="CB1217" s="18">
        <v>0</v>
      </c>
      <c r="CC1217" s="18">
        <v>2.9250240428605811E-2</v>
      </c>
    </row>
    <row r="1218" spans="2:81" x14ac:dyDescent="0.35">
      <c r="B1218" s="17" t="s">
        <v>151</v>
      </c>
      <c r="C1218" s="18">
        <v>2.0325120504691319E-2</v>
      </c>
      <c r="D1218" s="18">
        <v>2.444775609632683E-2</v>
      </c>
      <c r="E1218" s="18">
        <v>6.3877666097230147E-3</v>
      </c>
      <c r="F1218" s="18">
        <v>2.4569090012723359E-2</v>
      </c>
      <c r="G1218" s="18">
        <v>3.0293730705027271E-2</v>
      </c>
      <c r="H1218" s="18">
        <v>1.8631962767374489E-2</v>
      </c>
      <c r="I1218" s="18">
        <v>2.0133188948337918E-2</v>
      </c>
      <c r="K1218" s="18">
        <v>1.950701306466239E-2</v>
      </c>
      <c r="L1218" s="18">
        <v>2.119211291361181E-2</v>
      </c>
      <c r="N1218" s="18">
        <v>1.8007700701235321E-2</v>
      </c>
      <c r="O1218" s="18">
        <v>1.411991701623173E-2</v>
      </c>
      <c r="P1218" s="18">
        <v>9.8455624159723559E-3</v>
      </c>
      <c r="Q1218" s="18">
        <v>3.8597562055085223E-2</v>
      </c>
      <c r="R1218" s="18">
        <v>2.0819233165345431E-2</v>
      </c>
      <c r="S1218" s="18">
        <v>1.4086032448333169E-2</v>
      </c>
      <c r="T1218" s="18">
        <v>2.080274486669775E-2</v>
      </c>
      <c r="U1218" s="18">
        <v>3.8254527085204881E-2</v>
      </c>
      <c r="V1218" s="18">
        <v>1.403689817415882E-2</v>
      </c>
      <c r="W1218" s="18">
        <v>3.4327998273242101E-2</v>
      </c>
      <c r="X1218" s="18">
        <v>1.7505143869559019E-2</v>
      </c>
      <c r="Y1218" s="18">
        <v>0</v>
      </c>
      <c r="AA1218" s="18">
        <v>7.8534231154964284E-3</v>
      </c>
      <c r="AB1218" s="18">
        <v>2.4202565708229231E-2</v>
      </c>
      <c r="AC1218" s="18">
        <v>1.506907150343662E-2</v>
      </c>
      <c r="AD1218" s="18">
        <v>3.4503027155423041E-2</v>
      </c>
      <c r="AF1218" s="18">
        <v>0.1138190201599516</v>
      </c>
      <c r="AG1218" s="18">
        <v>6.0454404752255629E-2</v>
      </c>
      <c r="AH1218" s="18">
        <v>6.9137332392378544E-3</v>
      </c>
      <c r="AI1218" s="18">
        <v>1.6794663348899411E-2</v>
      </c>
      <c r="AJ1218" s="18">
        <v>0</v>
      </c>
      <c r="AK1218" s="18">
        <v>1.5941368754319649E-2</v>
      </c>
      <c r="AL1218" s="18">
        <v>3.6998586183538087E-2</v>
      </c>
      <c r="AM1218" s="18">
        <v>7.5047521531928793E-3</v>
      </c>
      <c r="AN1218" s="18">
        <v>2.089774582596015E-2</v>
      </c>
      <c r="AO1218" s="18">
        <v>2.491598295351714E-2</v>
      </c>
      <c r="AP1218" s="18">
        <v>2.517137006534103E-2</v>
      </c>
      <c r="AQ1218" s="18">
        <v>0</v>
      </c>
      <c r="AR1218" s="18">
        <v>0</v>
      </c>
      <c r="AS1218" s="18">
        <v>0</v>
      </c>
      <c r="AT1218" s="18">
        <v>0</v>
      </c>
      <c r="AU1218" s="18">
        <v>0</v>
      </c>
      <c r="AV1218" s="18">
        <v>0.1110039093182935</v>
      </c>
      <c r="AX1218" s="18">
        <v>1.9882372271002369E-2</v>
      </c>
      <c r="AY1218" s="18">
        <v>1.6953035739860591E-2</v>
      </c>
      <c r="BA1218" s="18">
        <v>2.2326153029976929E-2</v>
      </c>
      <c r="BB1218" s="18">
        <v>1.6612530432164069E-2</v>
      </c>
      <c r="BD1218" s="18">
        <v>1.654688058711893E-2</v>
      </c>
      <c r="BE1218" s="18">
        <v>2.493314100208624E-2</v>
      </c>
      <c r="BF1218" s="18">
        <v>2.7992528733767789E-2</v>
      </c>
      <c r="BG1218" s="18">
        <v>6.6409828359488554E-3</v>
      </c>
      <c r="BH1218" s="18">
        <v>1.6704570061735091E-2</v>
      </c>
      <c r="BI1218" s="18">
        <v>2.3452446766638681E-2</v>
      </c>
      <c r="BJ1218" s="18">
        <v>9.4878536069656128E-2</v>
      </c>
      <c r="BL1218" s="18">
        <v>6.3866638036156852E-3</v>
      </c>
      <c r="BM1218" s="18">
        <v>1.0290563741262391E-2</v>
      </c>
      <c r="BN1218" s="18">
        <v>7.6338615048412699E-3</v>
      </c>
      <c r="BO1218" s="18">
        <v>0</v>
      </c>
      <c r="BP1218" s="18">
        <v>1.6917226974859159E-2</v>
      </c>
      <c r="BQ1218" s="18">
        <v>2.456323272302036E-2</v>
      </c>
      <c r="BR1218" s="18">
        <v>0.1439311773666459</v>
      </c>
      <c r="BS1218" s="18">
        <v>4.7715079036479167E-2</v>
      </c>
      <c r="BU1218" s="18">
        <v>0</v>
      </c>
      <c r="BV1218" s="18">
        <v>1.137551739919546E-2</v>
      </c>
      <c r="BW1218" s="18">
        <v>1.44596859769093E-2</v>
      </c>
      <c r="BX1218" s="18">
        <v>6.6421274510670468E-3</v>
      </c>
      <c r="BY1218" s="18">
        <v>1.920043125287527E-2</v>
      </c>
      <c r="BZ1218" s="18">
        <v>3.4982022855640851E-2</v>
      </c>
      <c r="CA1218" s="18">
        <v>6.6954080372224209E-2</v>
      </c>
      <c r="CB1218" s="18">
        <v>6.2801343504625309E-2</v>
      </c>
      <c r="CC1218" s="18">
        <v>1.8833065558110259E-2</v>
      </c>
    </row>
    <row r="1220" spans="2:81" ht="174" x14ac:dyDescent="0.35">
      <c r="B1220" s="14" t="s">
        <v>283</v>
      </c>
    </row>
    <row r="1221" spans="2:81" x14ac:dyDescent="0.35">
      <c r="B1221" s="15" t="s">
        <v>17</v>
      </c>
    </row>
    <row r="1222" spans="2:81" x14ac:dyDescent="0.35">
      <c r="B1222" s="11" t="s">
        <v>95</v>
      </c>
      <c r="C1222" s="16">
        <v>1906</v>
      </c>
      <c r="D1222" s="16">
        <v>245</v>
      </c>
      <c r="E1222" s="16">
        <v>322</v>
      </c>
      <c r="F1222" s="16">
        <v>330</v>
      </c>
      <c r="G1222" s="16">
        <v>336</v>
      </c>
      <c r="H1222" s="16">
        <v>276</v>
      </c>
      <c r="I1222" s="16">
        <v>397</v>
      </c>
      <c r="K1222" s="16">
        <v>942</v>
      </c>
      <c r="L1222" s="16">
        <v>959</v>
      </c>
      <c r="N1222" s="16">
        <v>158</v>
      </c>
      <c r="O1222" s="16">
        <v>63</v>
      </c>
      <c r="P1222" s="16">
        <v>96</v>
      </c>
      <c r="Q1222" s="16">
        <v>78</v>
      </c>
      <c r="R1222" s="16">
        <v>211</v>
      </c>
      <c r="S1222" s="16">
        <v>156</v>
      </c>
      <c r="T1222" s="16">
        <v>138</v>
      </c>
      <c r="U1222" s="16">
        <v>178</v>
      </c>
      <c r="V1222" s="16">
        <v>270</v>
      </c>
      <c r="W1222" s="16">
        <v>232</v>
      </c>
      <c r="X1222" s="16">
        <v>160</v>
      </c>
      <c r="Y1222" s="16">
        <v>166</v>
      </c>
      <c r="AA1222" s="16">
        <v>527</v>
      </c>
      <c r="AB1222" s="16">
        <v>481</v>
      </c>
      <c r="AC1222" s="16">
        <v>429</v>
      </c>
      <c r="AD1222" s="16">
        <v>463</v>
      </c>
      <c r="AF1222" s="16">
        <v>27</v>
      </c>
      <c r="AG1222" s="16">
        <v>98</v>
      </c>
      <c r="AH1222" s="16">
        <v>113</v>
      </c>
      <c r="AI1222" s="16">
        <v>112</v>
      </c>
      <c r="AJ1222" s="16">
        <v>174</v>
      </c>
      <c r="AK1222" s="16">
        <v>207</v>
      </c>
      <c r="AL1222" s="16">
        <v>170</v>
      </c>
      <c r="AM1222" s="16">
        <v>133</v>
      </c>
      <c r="AN1222" s="16">
        <v>100</v>
      </c>
      <c r="AO1222" s="16">
        <v>131</v>
      </c>
      <c r="AP1222" s="16">
        <v>193</v>
      </c>
      <c r="AQ1222" s="16">
        <v>93</v>
      </c>
      <c r="AR1222" s="16">
        <v>79</v>
      </c>
      <c r="AS1222" s="16">
        <v>47</v>
      </c>
      <c r="AT1222" s="16">
        <v>48</v>
      </c>
      <c r="AU1222" s="16">
        <v>122</v>
      </c>
      <c r="AV1222" s="16">
        <v>59</v>
      </c>
      <c r="AX1222" s="16">
        <v>1557</v>
      </c>
      <c r="AY1222" s="16">
        <v>338</v>
      </c>
      <c r="BA1222" s="16">
        <v>1221</v>
      </c>
      <c r="BB1222" s="16">
        <v>685</v>
      </c>
      <c r="BD1222" s="16">
        <v>474</v>
      </c>
      <c r="BE1222" s="16">
        <v>416</v>
      </c>
      <c r="BF1222" s="16">
        <v>224</v>
      </c>
      <c r="BG1222" s="16">
        <v>439</v>
      </c>
      <c r="BH1222" s="16">
        <v>242</v>
      </c>
      <c r="BI1222" s="16">
        <v>51</v>
      </c>
      <c r="BJ1222" s="16">
        <v>60</v>
      </c>
      <c r="BL1222" s="16">
        <v>334</v>
      </c>
      <c r="BM1222" s="16">
        <v>619</v>
      </c>
      <c r="BN1222" s="16">
        <v>136</v>
      </c>
      <c r="BO1222" s="16">
        <v>105</v>
      </c>
      <c r="BP1222" s="16">
        <v>257</v>
      </c>
      <c r="BQ1222" s="16">
        <v>42</v>
      </c>
      <c r="BR1222" s="16">
        <v>49</v>
      </c>
      <c r="BS1222" s="16">
        <v>364</v>
      </c>
      <c r="BU1222" s="16">
        <v>279</v>
      </c>
      <c r="BV1222" s="16">
        <v>479</v>
      </c>
      <c r="BW1222" s="16">
        <v>122</v>
      </c>
      <c r="BX1222" s="16">
        <v>151</v>
      </c>
      <c r="BY1222" s="16">
        <v>421</v>
      </c>
      <c r="BZ1222" s="16">
        <v>64</v>
      </c>
      <c r="CA1222" s="16">
        <v>123</v>
      </c>
      <c r="CB1222" s="16">
        <v>156</v>
      </c>
      <c r="CC1222" s="16">
        <v>111</v>
      </c>
    </row>
    <row r="1223" spans="2:81" x14ac:dyDescent="0.35">
      <c r="B1223" s="12" t="s">
        <v>96</v>
      </c>
      <c r="C1223" s="16">
        <v>1910</v>
      </c>
      <c r="D1223" s="16">
        <v>202</v>
      </c>
      <c r="E1223" s="16">
        <v>325</v>
      </c>
      <c r="F1223" s="16">
        <v>324</v>
      </c>
      <c r="G1223" s="16">
        <v>294</v>
      </c>
      <c r="H1223" s="16">
        <v>309</v>
      </c>
      <c r="I1223" s="16">
        <v>457</v>
      </c>
      <c r="K1223" s="16">
        <v>921</v>
      </c>
      <c r="L1223" s="16">
        <v>983</v>
      </c>
      <c r="N1223" s="16">
        <v>157</v>
      </c>
      <c r="O1223" s="16">
        <v>52</v>
      </c>
      <c r="P1223" s="16">
        <v>89</v>
      </c>
      <c r="Q1223" s="16">
        <v>77</v>
      </c>
      <c r="R1223" s="16">
        <v>212</v>
      </c>
      <c r="S1223" s="16">
        <v>155</v>
      </c>
      <c r="T1223" s="16">
        <v>140</v>
      </c>
      <c r="U1223" s="16">
        <v>167</v>
      </c>
      <c r="V1223" s="16">
        <v>248</v>
      </c>
      <c r="W1223" s="16">
        <v>264</v>
      </c>
      <c r="X1223" s="16">
        <v>165</v>
      </c>
      <c r="Y1223" s="16">
        <v>180</v>
      </c>
      <c r="AA1223" s="16">
        <v>514</v>
      </c>
      <c r="AB1223" s="16">
        <v>496</v>
      </c>
      <c r="AC1223" s="16">
        <v>419</v>
      </c>
      <c r="AD1223" s="16">
        <v>477</v>
      </c>
      <c r="AF1223" s="16">
        <v>25</v>
      </c>
      <c r="AG1223" s="16">
        <v>96</v>
      </c>
      <c r="AH1223" s="16">
        <v>115</v>
      </c>
      <c r="AI1223" s="16">
        <v>117</v>
      </c>
      <c r="AJ1223" s="16">
        <v>175</v>
      </c>
      <c r="AK1223" s="16">
        <v>213</v>
      </c>
      <c r="AL1223" s="16">
        <v>169</v>
      </c>
      <c r="AM1223" s="16">
        <v>134</v>
      </c>
      <c r="AN1223" s="16">
        <v>99</v>
      </c>
      <c r="AO1223" s="16">
        <v>131</v>
      </c>
      <c r="AP1223" s="16">
        <v>193</v>
      </c>
      <c r="AQ1223" s="16">
        <v>94</v>
      </c>
      <c r="AR1223" s="16">
        <v>79</v>
      </c>
      <c r="AS1223" s="16">
        <v>46</v>
      </c>
      <c r="AT1223" s="16">
        <v>46</v>
      </c>
      <c r="AU1223" s="16">
        <v>118</v>
      </c>
      <c r="AV1223" s="16">
        <v>59</v>
      </c>
      <c r="AX1223" s="16">
        <v>1583</v>
      </c>
      <c r="AY1223" s="16">
        <v>316</v>
      </c>
      <c r="BA1223" s="16">
        <v>1241</v>
      </c>
      <c r="BB1223" s="16">
        <v>669</v>
      </c>
      <c r="BD1223" s="16">
        <v>490</v>
      </c>
      <c r="BE1223" s="16">
        <v>410</v>
      </c>
      <c r="BF1223" s="16">
        <v>226</v>
      </c>
      <c r="BG1223" s="16">
        <v>430</v>
      </c>
      <c r="BH1223" s="16">
        <v>237</v>
      </c>
      <c r="BI1223" s="16">
        <v>51</v>
      </c>
      <c r="BJ1223" s="16">
        <v>65</v>
      </c>
      <c r="BL1223" s="16">
        <v>349</v>
      </c>
      <c r="BM1223" s="16">
        <v>614</v>
      </c>
      <c r="BN1223" s="16">
        <v>143</v>
      </c>
      <c r="BO1223" s="16">
        <v>101</v>
      </c>
      <c r="BP1223" s="16">
        <v>257</v>
      </c>
      <c r="BQ1223" s="16">
        <v>42</v>
      </c>
      <c r="BR1223" s="16">
        <v>47</v>
      </c>
      <c r="BS1223" s="16">
        <v>356</v>
      </c>
      <c r="BU1223" s="16">
        <v>288</v>
      </c>
      <c r="BV1223" s="16">
        <v>472</v>
      </c>
      <c r="BW1223" s="16">
        <v>126</v>
      </c>
      <c r="BX1223" s="16">
        <v>142</v>
      </c>
      <c r="BY1223" s="16">
        <v>432</v>
      </c>
      <c r="BZ1223" s="16">
        <v>64</v>
      </c>
      <c r="CA1223" s="16">
        <v>123</v>
      </c>
      <c r="CB1223" s="16">
        <v>159</v>
      </c>
      <c r="CC1223" s="16">
        <v>106</v>
      </c>
    </row>
    <row r="1224" spans="2:81" x14ac:dyDescent="0.35">
      <c r="B1224" s="17" t="s">
        <v>279</v>
      </c>
      <c r="C1224" s="18">
        <v>0.43341918534255047</v>
      </c>
      <c r="D1224" s="18">
        <v>0.25977985095990852</v>
      </c>
      <c r="E1224" s="18">
        <v>0.40243295992686778</v>
      </c>
      <c r="F1224" s="18">
        <v>0.38736137129366738</v>
      </c>
      <c r="G1224" s="18">
        <v>0.39248742506582129</v>
      </c>
      <c r="H1224" s="18">
        <v>0.46934658404249452</v>
      </c>
      <c r="I1224" s="18">
        <v>0.56691879922897082</v>
      </c>
      <c r="K1224" s="18">
        <v>0.44058094931424951</v>
      </c>
      <c r="L1224" s="18">
        <v>0.42680225413276862</v>
      </c>
      <c r="N1224" s="18">
        <v>0.45102180809894948</v>
      </c>
      <c r="O1224" s="18">
        <v>0.54290849336072056</v>
      </c>
      <c r="P1224" s="18">
        <v>0.35343832466963249</v>
      </c>
      <c r="Q1224" s="18">
        <v>0.39959732861080233</v>
      </c>
      <c r="R1224" s="18">
        <v>0.42602007608222048</v>
      </c>
      <c r="S1224" s="18">
        <v>0.40282911872207577</v>
      </c>
      <c r="T1224" s="18">
        <v>0.48448684311314499</v>
      </c>
      <c r="U1224" s="18">
        <v>0.37239125313115112</v>
      </c>
      <c r="V1224" s="18">
        <v>0.42866227906304211</v>
      </c>
      <c r="W1224" s="18">
        <v>0.42982608731797861</v>
      </c>
      <c r="X1224" s="18">
        <v>0.42612813564109431</v>
      </c>
      <c r="Y1224" s="18">
        <v>0.5109139893295418</v>
      </c>
      <c r="AA1224" s="18">
        <v>0.50736179341445498</v>
      </c>
      <c r="AB1224" s="18">
        <v>0.48440287707600782</v>
      </c>
      <c r="AC1224" s="18">
        <v>0.37002250321599162</v>
      </c>
      <c r="AD1224" s="18">
        <v>0.35570974421844959</v>
      </c>
      <c r="AF1224" s="18">
        <v>0.1858111494696072</v>
      </c>
      <c r="AG1224" s="18">
        <v>0.36444244947502319</v>
      </c>
      <c r="AH1224" s="18">
        <v>0.456972676323398</v>
      </c>
      <c r="AI1224" s="18">
        <v>0.38985306040029388</v>
      </c>
      <c r="AJ1224" s="18">
        <v>0.37468299507196878</v>
      </c>
      <c r="AK1224" s="18">
        <v>0.35767638754783943</v>
      </c>
      <c r="AL1224" s="18">
        <v>0.38479177734317649</v>
      </c>
      <c r="AM1224" s="18">
        <v>0.52967409231355445</v>
      </c>
      <c r="AN1224" s="18">
        <v>0.36450955786731831</v>
      </c>
      <c r="AO1224" s="18">
        <v>0.47924161646835639</v>
      </c>
      <c r="AP1224" s="18">
        <v>0.55458886761034565</v>
      </c>
      <c r="AQ1224" s="18">
        <v>0.42563003017114931</v>
      </c>
      <c r="AR1224" s="18">
        <v>0.51790448021509417</v>
      </c>
      <c r="AS1224" s="18">
        <v>0.49827536288394542</v>
      </c>
      <c r="AT1224" s="18">
        <v>0.4389307744885404</v>
      </c>
      <c r="AU1224" s="18">
        <v>0.54169670213587306</v>
      </c>
      <c r="AV1224" s="18">
        <v>0.30447406513425568</v>
      </c>
      <c r="AX1224" s="18">
        <v>0.43620878916936029</v>
      </c>
      <c r="AY1224" s="18">
        <v>0.42170392328967382</v>
      </c>
      <c r="BA1224" s="18">
        <v>0.45163208144562939</v>
      </c>
      <c r="BB1224" s="18">
        <v>0.39962812177420132</v>
      </c>
      <c r="BD1224" s="18">
        <v>0.39215324727670892</v>
      </c>
      <c r="BE1224" s="18">
        <v>0.42889780302757519</v>
      </c>
      <c r="BF1224" s="18">
        <v>0.40694751300658388</v>
      </c>
      <c r="BG1224" s="18">
        <v>0.46391878930183528</v>
      </c>
      <c r="BH1224" s="18">
        <v>0.49984480842563828</v>
      </c>
      <c r="BI1224" s="18">
        <v>0.57583960954259716</v>
      </c>
      <c r="BJ1224" s="18">
        <v>0.30803499311739402</v>
      </c>
      <c r="BL1224" s="18">
        <v>0.50797774885177693</v>
      </c>
      <c r="BM1224" s="18">
        <v>0.45242866871768211</v>
      </c>
      <c r="BN1224" s="18">
        <v>0.50981384032906785</v>
      </c>
      <c r="BO1224" s="18">
        <v>0.41603137596928919</v>
      </c>
      <c r="BP1224" s="18">
        <v>0.39842035655852842</v>
      </c>
      <c r="BQ1224" s="18">
        <v>0.4883287378318662</v>
      </c>
      <c r="BR1224" s="18">
        <v>0.19234030536319369</v>
      </c>
      <c r="BS1224" s="18">
        <v>0.35262399529364319</v>
      </c>
      <c r="BU1224" s="18">
        <v>0.53576299120843873</v>
      </c>
      <c r="BV1224" s="18">
        <v>0.47505956347246819</v>
      </c>
      <c r="BW1224" s="18">
        <v>0.49195157181881888</v>
      </c>
      <c r="BX1224" s="18">
        <v>0.35428757963335927</v>
      </c>
      <c r="BY1224" s="18">
        <v>0.42764793647877503</v>
      </c>
      <c r="BZ1224" s="18">
        <v>0.40848034907193181</v>
      </c>
      <c r="CA1224" s="18">
        <v>0.2309220390313346</v>
      </c>
      <c r="CB1224" s="18">
        <v>0.32115035487344201</v>
      </c>
      <c r="CC1224" s="18">
        <v>0.44773002627124497</v>
      </c>
    </row>
    <row r="1225" spans="2:81" x14ac:dyDescent="0.35">
      <c r="B1225" s="17" t="s">
        <v>280</v>
      </c>
      <c r="C1225" s="18">
        <v>0.36926991320372199</v>
      </c>
      <c r="D1225" s="18">
        <v>0.4509675913802475</v>
      </c>
      <c r="E1225" s="18">
        <v>0.35906170721093689</v>
      </c>
      <c r="F1225" s="18">
        <v>0.35748316352896159</v>
      </c>
      <c r="G1225" s="18">
        <v>0.38684891836838919</v>
      </c>
      <c r="H1225" s="18">
        <v>0.35808949140804658</v>
      </c>
      <c r="I1225" s="18">
        <v>0.34501939162413992</v>
      </c>
      <c r="K1225" s="18">
        <v>0.36003845881638757</v>
      </c>
      <c r="L1225" s="18">
        <v>0.37868873520083962</v>
      </c>
      <c r="N1225" s="18">
        <v>0.35231716387354878</v>
      </c>
      <c r="O1225" s="18">
        <v>0.35040663746818979</v>
      </c>
      <c r="P1225" s="18">
        <v>0.39699419220328758</v>
      </c>
      <c r="Q1225" s="18">
        <v>0.35212225752677467</v>
      </c>
      <c r="R1225" s="18">
        <v>0.41273133903832621</v>
      </c>
      <c r="S1225" s="18">
        <v>0.41377068007112822</v>
      </c>
      <c r="T1225" s="18">
        <v>0.3311113800515007</v>
      </c>
      <c r="U1225" s="18">
        <v>0.32975572671752379</v>
      </c>
      <c r="V1225" s="18">
        <v>0.34807737319293552</v>
      </c>
      <c r="W1225" s="18">
        <v>0.36947472914907598</v>
      </c>
      <c r="X1225" s="18">
        <v>0.3681970630040261</v>
      </c>
      <c r="Y1225" s="18">
        <v>0.38984579303735722</v>
      </c>
      <c r="AA1225" s="18">
        <v>0.36504562822952558</v>
      </c>
      <c r="AB1225" s="18">
        <v>0.35864085248681238</v>
      </c>
      <c r="AC1225" s="18">
        <v>0.38567295807701529</v>
      </c>
      <c r="AD1225" s="18">
        <v>0.37082956549235507</v>
      </c>
      <c r="AF1225" s="18">
        <v>0.34954956690703942</v>
      </c>
      <c r="AG1225" s="18">
        <v>0.34176392696951757</v>
      </c>
      <c r="AH1225" s="18">
        <v>0.37121000798193521</v>
      </c>
      <c r="AI1225" s="18">
        <v>0.37575351159060899</v>
      </c>
      <c r="AJ1225" s="18">
        <v>0.36783365458584533</v>
      </c>
      <c r="AK1225" s="18">
        <v>0.45521701996237179</v>
      </c>
      <c r="AL1225" s="18">
        <v>0.37072730078602328</v>
      </c>
      <c r="AM1225" s="18">
        <v>0.3392244970438516</v>
      </c>
      <c r="AN1225" s="18">
        <v>0.39239090303243018</v>
      </c>
      <c r="AO1225" s="18">
        <v>0.42910984269583119</v>
      </c>
      <c r="AP1225" s="18">
        <v>0.31807754377736591</v>
      </c>
      <c r="AQ1225" s="18">
        <v>0.35772858394969009</v>
      </c>
      <c r="AR1225" s="18">
        <v>0.31834889825947738</v>
      </c>
      <c r="AS1225" s="18">
        <v>0.35523283853163068</v>
      </c>
      <c r="AT1225" s="18">
        <v>0.31433172767126022</v>
      </c>
      <c r="AU1225" s="18">
        <v>0.33931015268739428</v>
      </c>
      <c r="AV1225" s="18">
        <v>0.35909316508299899</v>
      </c>
      <c r="AX1225" s="18">
        <v>0.37705897830153778</v>
      </c>
      <c r="AY1225" s="18">
        <v>0.33394953749260903</v>
      </c>
      <c r="BA1225" s="18">
        <v>0.36970820825358508</v>
      </c>
      <c r="BB1225" s="18">
        <v>0.36845672809533547</v>
      </c>
      <c r="BD1225" s="18">
        <v>0.38702299473652602</v>
      </c>
      <c r="BE1225" s="18">
        <v>0.36087435429722969</v>
      </c>
      <c r="BF1225" s="18">
        <v>0.39436338453469871</v>
      </c>
      <c r="BG1225" s="18">
        <v>0.36300271401536149</v>
      </c>
      <c r="BH1225" s="18">
        <v>0.375780768193481</v>
      </c>
      <c r="BI1225" s="18">
        <v>0.20861366071887549</v>
      </c>
      <c r="BJ1225" s="18">
        <v>0.34496733444428979</v>
      </c>
      <c r="BL1225" s="18">
        <v>0.32852430351597273</v>
      </c>
      <c r="BM1225" s="18">
        <v>0.40016299091437152</v>
      </c>
      <c r="BN1225" s="18">
        <v>0.35585533430821792</v>
      </c>
      <c r="BO1225" s="18">
        <v>0.43347548864450502</v>
      </c>
      <c r="BP1225" s="18">
        <v>0.35385345237182791</v>
      </c>
      <c r="BQ1225" s="18">
        <v>0.311467859048842</v>
      </c>
      <c r="BR1225" s="18">
        <v>0.36676282071707422</v>
      </c>
      <c r="BS1225" s="18">
        <v>0.36135911187877451</v>
      </c>
      <c r="BU1225" s="18">
        <v>0.35080182711818292</v>
      </c>
      <c r="BV1225" s="18">
        <v>0.35453042929490097</v>
      </c>
      <c r="BW1225" s="18">
        <v>0.40336601835893948</v>
      </c>
      <c r="BX1225" s="18">
        <v>0.45581078053385338</v>
      </c>
      <c r="BY1225" s="18">
        <v>0.338202253031536</v>
      </c>
      <c r="BZ1225" s="18">
        <v>0.29704359659690399</v>
      </c>
      <c r="CA1225" s="18">
        <v>0.39577163237958901</v>
      </c>
      <c r="CB1225" s="18">
        <v>0.44802681186593307</v>
      </c>
      <c r="CC1225" s="18">
        <v>0.34963212177678737</v>
      </c>
    </row>
    <row r="1226" spans="2:81" x14ac:dyDescent="0.35">
      <c r="B1226" s="17" t="s">
        <v>267</v>
      </c>
      <c r="C1226" s="18">
        <v>0.1330201970310011</v>
      </c>
      <c r="D1226" s="18">
        <v>0.18079740097778541</v>
      </c>
      <c r="E1226" s="18">
        <v>0.16343660199402801</v>
      </c>
      <c r="F1226" s="18">
        <v>0.16719740419282639</v>
      </c>
      <c r="G1226" s="18">
        <v>0.15496129371635939</v>
      </c>
      <c r="H1226" s="18">
        <v>0.1138352124794636</v>
      </c>
      <c r="I1226" s="18">
        <v>6.4890577627984225E-2</v>
      </c>
      <c r="K1226" s="18">
        <v>0.14521699743409239</v>
      </c>
      <c r="L1226" s="18">
        <v>0.1204115932797044</v>
      </c>
      <c r="N1226" s="18">
        <v>0.11760885295975559</v>
      </c>
      <c r="O1226" s="18">
        <v>6.3068775426845455E-2</v>
      </c>
      <c r="P1226" s="18">
        <v>0.1546412831096578</v>
      </c>
      <c r="Q1226" s="18">
        <v>0.1515283705529106</v>
      </c>
      <c r="R1226" s="18">
        <v>0.11074396666649119</v>
      </c>
      <c r="S1226" s="18">
        <v>0.14188109761270781</v>
      </c>
      <c r="T1226" s="18">
        <v>0.1420101752149612</v>
      </c>
      <c r="U1226" s="18">
        <v>0.2063449180408255</v>
      </c>
      <c r="V1226" s="18">
        <v>0.16424423779093489</v>
      </c>
      <c r="W1226" s="18">
        <v>0.108561923377834</v>
      </c>
      <c r="X1226" s="18">
        <v>0.13988840516562309</v>
      </c>
      <c r="Y1226" s="18">
        <v>7.8204443934339368E-2</v>
      </c>
      <c r="AA1226" s="18">
        <v>9.1134540435858113E-2</v>
      </c>
      <c r="AB1226" s="18">
        <v>0.10747968459822051</v>
      </c>
      <c r="AC1226" s="18">
        <v>0.17350411674400759</v>
      </c>
      <c r="AD1226" s="18">
        <v>0.16900605271049671</v>
      </c>
      <c r="AF1226" s="18">
        <v>0.24732969902826951</v>
      </c>
      <c r="AG1226" s="18">
        <v>0.1797117332303704</v>
      </c>
      <c r="AH1226" s="18">
        <v>9.9456324132990589E-2</v>
      </c>
      <c r="AI1226" s="18">
        <v>0.16177669074511469</v>
      </c>
      <c r="AJ1226" s="18">
        <v>0.17881224007004709</v>
      </c>
      <c r="AK1226" s="18">
        <v>0.11332507801877401</v>
      </c>
      <c r="AL1226" s="18">
        <v>0.1582970773292329</v>
      </c>
      <c r="AM1226" s="18">
        <v>9.2596609790404932E-2</v>
      </c>
      <c r="AN1226" s="18">
        <v>0.21152396905448911</v>
      </c>
      <c r="AO1226" s="18">
        <v>5.1673991418010413E-2</v>
      </c>
      <c r="AP1226" s="18">
        <v>8.4706166700610874E-2</v>
      </c>
      <c r="AQ1226" s="18">
        <v>0.16513102063792731</v>
      </c>
      <c r="AR1226" s="18">
        <v>0.12826228235504139</v>
      </c>
      <c r="AS1226" s="18">
        <v>0.12337098211834351</v>
      </c>
      <c r="AT1226" s="18">
        <v>0.21073787918528769</v>
      </c>
      <c r="AU1226" s="18">
        <v>8.7230854483164574E-2</v>
      </c>
      <c r="AV1226" s="18">
        <v>0.17317383236682199</v>
      </c>
      <c r="AX1226" s="18">
        <v>0.12527374776025499</v>
      </c>
      <c r="AY1226" s="18">
        <v>0.17049213283977899</v>
      </c>
      <c r="BA1226" s="18">
        <v>0.12286951615920209</v>
      </c>
      <c r="BB1226" s="18">
        <v>0.15185313280682239</v>
      </c>
      <c r="BD1226" s="18">
        <v>0.1503299818388425</v>
      </c>
      <c r="BE1226" s="18">
        <v>0.1423228051159913</v>
      </c>
      <c r="BF1226" s="18">
        <v>0.1214964966988003</v>
      </c>
      <c r="BG1226" s="18">
        <v>0.13897031988632569</v>
      </c>
      <c r="BH1226" s="18">
        <v>6.5728706117193961E-2</v>
      </c>
      <c r="BI1226" s="18">
        <v>0.15642491024613589</v>
      </c>
      <c r="BJ1226" s="18">
        <v>0.1720175200768064</v>
      </c>
      <c r="BL1226" s="18">
        <v>0.1074851522953381</v>
      </c>
      <c r="BM1226" s="18">
        <v>0.1177936740834457</v>
      </c>
      <c r="BN1226" s="18">
        <v>8.7727695836765554E-2</v>
      </c>
      <c r="BO1226" s="18">
        <v>8.8053013244624223E-2</v>
      </c>
      <c r="BP1226" s="18">
        <v>0.15378465697602811</v>
      </c>
      <c r="BQ1226" s="18">
        <v>0.1100398576646852</v>
      </c>
      <c r="BR1226" s="18">
        <v>0.25580960213109588</v>
      </c>
      <c r="BS1226" s="18">
        <v>0.18669904018558151</v>
      </c>
      <c r="BU1226" s="18">
        <v>9.140759824549273E-2</v>
      </c>
      <c r="BV1226" s="18">
        <v>0.1283393517135612</v>
      </c>
      <c r="BW1226" s="18">
        <v>6.7251397348559533E-2</v>
      </c>
      <c r="BX1226" s="18">
        <v>0.12458831178231621</v>
      </c>
      <c r="BY1226" s="18">
        <v>0.1574145698879035</v>
      </c>
      <c r="BZ1226" s="18">
        <v>0.1204517663656121</v>
      </c>
      <c r="CA1226" s="18">
        <v>0.25800703495128979</v>
      </c>
      <c r="CB1226" s="18">
        <v>0.13282413288842981</v>
      </c>
      <c r="CC1226" s="18">
        <v>0.1201452599105855</v>
      </c>
    </row>
    <row r="1227" spans="2:81" x14ac:dyDescent="0.35">
      <c r="B1227" s="17" t="s">
        <v>281</v>
      </c>
      <c r="C1227" s="18">
        <v>3.073055011311995E-2</v>
      </c>
      <c r="D1227" s="18">
        <v>5.5848906933948887E-2</v>
      </c>
      <c r="E1227" s="18">
        <v>5.2685323417369652E-2</v>
      </c>
      <c r="F1227" s="18">
        <v>4.9088131886375577E-2</v>
      </c>
      <c r="G1227" s="18">
        <v>3.2891135840535407E-2</v>
      </c>
      <c r="H1227" s="18">
        <v>1.068456313524643E-2</v>
      </c>
      <c r="I1227" s="18">
        <v>3.1630097928239159E-3</v>
      </c>
      <c r="K1227" s="18">
        <v>2.9092949727066671E-2</v>
      </c>
      <c r="L1227" s="18">
        <v>3.2416817776667009E-2</v>
      </c>
      <c r="N1227" s="18">
        <v>6.0998720320091571E-2</v>
      </c>
      <c r="O1227" s="18">
        <v>2.949617672801242E-2</v>
      </c>
      <c r="P1227" s="18">
        <v>4.2261273608237747E-2</v>
      </c>
      <c r="Q1227" s="18">
        <v>3.3121467627370553E-2</v>
      </c>
      <c r="R1227" s="18">
        <v>9.2778313999469647E-3</v>
      </c>
      <c r="S1227" s="18">
        <v>1.7014313001034419E-2</v>
      </c>
      <c r="T1227" s="18">
        <v>1.403870830465084E-2</v>
      </c>
      <c r="U1227" s="18">
        <v>5.6923004439680507E-2</v>
      </c>
      <c r="V1227" s="18">
        <v>4.5297924125324532E-2</v>
      </c>
      <c r="W1227" s="18">
        <v>2.6608510759705249E-2</v>
      </c>
      <c r="X1227" s="18">
        <v>2.9040312039515011E-2</v>
      </c>
      <c r="Y1227" s="18">
        <v>1.124632640440334E-2</v>
      </c>
      <c r="AA1227" s="18">
        <v>1.564643985879826E-2</v>
      </c>
      <c r="AB1227" s="18">
        <v>2.4091453352548229E-2</v>
      </c>
      <c r="AC1227" s="18">
        <v>3.3798632994497098E-2</v>
      </c>
      <c r="AD1227" s="18">
        <v>5.1425686834270512E-2</v>
      </c>
      <c r="AF1227" s="18">
        <v>0.10075956863573581</v>
      </c>
      <c r="AG1227" s="18">
        <v>4.1900228966058717E-2</v>
      </c>
      <c r="AH1227" s="18">
        <v>4.6182183869543932E-2</v>
      </c>
      <c r="AI1227" s="18">
        <v>4.8441404126481971E-2</v>
      </c>
      <c r="AJ1227" s="18">
        <v>4.5214132438226723E-2</v>
      </c>
      <c r="AK1227" s="18">
        <v>4.708325454643443E-2</v>
      </c>
      <c r="AL1227" s="18">
        <v>2.6484074088733461E-2</v>
      </c>
      <c r="AM1227" s="18">
        <v>2.1884226978208909E-2</v>
      </c>
      <c r="AN1227" s="18">
        <v>0</v>
      </c>
      <c r="AO1227" s="18">
        <v>1.8739163556580739E-2</v>
      </c>
      <c r="AP1227" s="18">
        <v>4.9475655647587989E-3</v>
      </c>
      <c r="AQ1227" s="18">
        <v>3.9640099133864973E-2</v>
      </c>
      <c r="AR1227" s="18">
        <v>3.5484339170386903E-2</v>
      </c>
      <c r="AS1227" s="18">
        <v>2.3120816466080388E-2</v>
      </c>
      <c r="AT1227" s="18">
        <v>1.917069901217517E-2</v>
      </c>
      <c r="AU1227" s="18">
        <v>1.6853218249078421E-2</v>
      </c>
      <c r="AV1227" s="18">
        <v>3.2566596419028947E-2</v>
      </c>
      <c r="AX1227" s="18">
        <v>2.7451749938897749E-2</v>
      </c>
      <c r="AY1227" s="18">
        <v>4.8143172551802317E-2</v>
      </c>
      <c r="BA1227" s="18">
        <v>2.2305827234746788E-2</v>
      </c>
      <c r="BB1227" s="18">
        <v>4.6361251826765093E-2</v>
      </c>
      <c r="BD1227" s="18">
        <v>3.6149633741625893E-2</v>
      </c>
      <c r="BE1227" s="18">
        <v>2.740737466838945E-2</v>
      </c>
      <c r="BF1227" s="18">
        <v>3.7972105267454981E-2</v>
      </c>
      <c r="BG1227" s="18">
        <v>2.571207141585977E-2</v>
      </c>
      <c r="BH1227" s="18">
        <v>2.716822630078803E-2</v>
      </c>
      <c r="BI1227" s="18">
        <v>3.5669372725752553E-2</v>
      </c>
      <c r="BJ1227" s="18">
        <v>2.798539080186653E-2</v>
      </c>
      <c r="BL1227" s="18">
        <v>3.8067896371320797E-2</v>
      </c>
      <c r="BM1227" s="18">
        <v>1.3969024987583799E-2</v>
      </c>
      <c r="BN1227" s="18">
        <v>2.0077540211931401E-2</v>
      </c>
      <c r="BO1227" s="18">
        <v>3.2776362978408462E-2</v>
      </c>
      <c r="BP1227" s="18">
        <v>7.2930828365150871E-2</v>
      </c>
      <c r="BQ1227" s="18">
        <v>6.6318956693198525E-2</v>
      </c>
      <c r="BR1227" s="18">
        <v>1.5765145553389211E-2</v>
      </c>
      <c r="BS1227" s="18">
        <v>2.3421022193323329E-2</v>
      </c>
      <c r="BU1227" s="18">
        <v>1.7847963042850159E-2</v>
      </c>
      <c r="BV1227" s="18">
        <v>1.988528650189458E-2</v>
      </c>
      <c r="BW1227" s="18">
        <v>8.3117440667178875E-3</v>
      </c>
      <c r="BX1227" s="18">
        <v>2.9285742583590801E-2</v>
      </c>
      <c r="BY1227" s="18">
        <v>4.0454222185053047E-2</v>
      </c>
      <c r="BZ1227" s="18">
        <v>0.13951483667629591</v>
      </c>
      <c r="CA1227" s="18">
        <v>3.8377044173204249E-2</v>
      </c>
      <c r="CB1227" s="18">
        <v>1.1507237260907809E-2</v>
      </c>
      <c r="CC1227" s="18">
        <v>5.7720945520698348E-2</v>
      </c>
    </row>
    <row r="1228" spans="2:81" x14ac:dyDescent="0.35">
      <c r="B1228" s="17" t="s">
        <v>282</v>
      </c>
      <c r="C1228" s="18">
        <v>1.213821620588551E-2</v>
      </c>
      <c r="D1228" s="18">
        <v>1.9758136966130858E-2</v>
      </c>
      <c r="E1228" s="18">
        <v>1.6047289960431761E-2</v>
      </c>
      <c r="F1228" s="18">
        <v>1.6518303903220889E-2</v>
      </c>
      <c r="G1228" s="18">
        <v>2.8134253219608239E-3</v>
      </c>
      <c r="H1228" s="18">
        <v>1.824318273923007E-2</v>
      </c>
      <c r="I1228" s="18">
        <v>4.755178846574914E-3</v>
      </c>
      <c r="K1228" s="18">
        <v>6.7546685833165298E-3</v>
      </c>
      <c r="L1228" s="18">
        <v>1.724254413358503E-2</v>
      </c>
      <c r="N1228" s="18">
        <v>1.171017068208309E-2</v>
      </c>
      <c r="O1228" s="18">
        <v>0</v>
      </c>
      <c r="P1228" s="18">
        <v>8.6553655786175271E-3</v>
      </c>
      <c r="Q1228" s="18">
        <v>2.503301362705691E-2</v>
      </c>
      <c r="R1228" s="18">
        <v>1.4336620326142611E-2</v>
      </c>
      <c r="S1228" s="18">
        <v>4.862594307910079E-3</v>
      </c>
      <c r="T1228" s="18">
        <v>7.5501484490445251E-3</v>
      </c>
      <c r="U1228" s="18">
        <v>1.9056518093399592E-2</v>
      </c>
      <c r="V1228" s="18">
        <v>3.1043168952499321E-3</v>
      </c>
      <c r="W1228" s="18">
        <v>2.1780930942070221E-2</v>
      </c>
      <c r="X1228" s="18">
        <v>1.924094028018249E-2</v>
      </c>
      <c r="Y1228" s="18">
        <v>4.8431915022842543E-3</v>
      </c>
      <c r="AA1228" s="18">
        <v>9.5425024837985928E-3</v>
      </c>
      <c r="AB1228" s="18">
        <v>9.4808014372989215E-3</v>
      </c>
      <c r="AC1228" s="18">
        <v>1.430750900189204E-2</v>
      </c>
      <c r="AD1228" s="18">
        <v>1.5884837024280729E-2</v>
      </c>
      <c r="AF1228" s="18">
        <v>3.8379940329606538E-2</v>
      </c>
      <c r="AG1228" s="18">
        <v>0</v>
      </c>
      <c r="AH1228" s="18">
        <v>1.000977457946676E-2</v>
      </c>
      <c r="AI1228" s="18">
        <v>6.4471134848074381E-3</v>
      </c>
      <c r="AJ1228" s="18">
        <v>2.2120937566131239E-2</v>
      </c>
      <c r="AK1228" s="18">
        <v>0</v>
      </c>
      <c r="AL1228" s="18">
        <v>2.927693665119321E-2</v>
      </c>
      <c r="AM1228" s="18">
        <v>9.115821720787478E-3</v>
      </c>
      <c r="AN1228" s="18">
        <v>1.067782421980216E-2</v>
      </c>
      <c r="AO1228" s="18">
        <v>0</v>
      </c>
      <c r="AP1228" s="18">
        <v>2.19918992034141E-2</v>
      </c>
      <c r="AQ1228" s="18">
        <v>1.187026610736833E-2</v>
      </c>
      <c r="AR1228" s="18">
        <v>0</v>
      </c>
      <c r="AS1228" s="18">
        <v>0</v>
      </c>
      <c r="AT1228" s="18">
        <v>1.6828919642736421E-2</v>
      </c>
      <c r="AU1228" s="18">
        <v>7.0186877289584197E-3</v>
      </c>
      <c r="AV1228" s="18">
        <v>3.8212902427334591E-2</v>
      </c>
      <c r="AX1228" s="18">
        <v>1.2299394469272329E-2</v>
      </c>
      <c r="AY1228" s="18">
        <v>1.173244311304116E-2</v>
      </c>
      <c r="BA1228" s="18">
        <v>1.1696889762753151E-2</v>
      </c>
      <c r="BB1228" s="18">
        <v>1.2957025570957219E-2</v>
      </c>
      <c r="BD1228" s="18">
        <v>1.391626949177494E-2</v>
      </c>
      <c r="BE1228" s="18">
        <v>1.2904171375857519E-2</v>
      </c>
      <c r="BF1228" s="18">
        <v>2.1058978558311139E-2</v>
      </c>
      <c r="BG1228" s="18">
        <v>3.9616618988466464E-3</v>
      </c>
      <c r="BH1228" s="18">
        <v>1.5299970247995939E-2</v>
      </c>
      <c r="BI1228" s="18">
        <v>0</v>
      </c>
      <c r="BJ1228" s="18">
        <v>1.501851436712325E-2</v>
      </c>
      <c r="BL1228" s="18">
        <v>1.1558235161975679E-2</v>
      </c>
      <c r="BM1228" s="18">
        <v>4.6096514876522504E-3</v>
      </c>
      <c r="BN1228" s="18">
        <v>1.8891727809175859E-2</v>
      </c>
      <c r="BO1228" s="18">
        <v>1.097048591785846E-2</v>
      </c>
      <c r="BP1228" s="18">
        <v>1.2775379602529479E-2</v>
      </c>
      <c r="BQ1228" s="18">
        <v>0</v>
      </c>
      <c r="BR1228" s="18">
        <v>4.0718252256879722E-2</v>
      </c>
      <c r="BS1228" s="18">
        <v>2.048199164273137E-2</v>
      </c>
      <c r="BU1228" s="18">
        <v>4.1796203850356234E-3</v>
      </c>
      <c r="BV1228" s="18">
        <v>5.8491470699126389E-3</v>
      </c>
      <c r="BW1228" s="18">
        <v>1.465958243005489E-2</v>
      </c>
      <c r="BX1228" s="18">
        <v>1.6064063720649391E-2</v>
      </c>
      <c r="BY1228" s="18">
        <v>2.3984918914443969E-2</v>
      </c>
      <c r="BZ1228" s="18">
        <v>0</v>
      </c>
      <c r="CA1228" s="18">
        <v>8.2857764529592048E-3</v>
      </c>
      <c r="CB1228" s="18">
        <v>1.305868858128085E-2</v>
      </c>
      <c r="CC1228" s="18">
        <v>1.559429823182004E-2</v>
      </c>
    </row>
    <row r="1229" spans="2:81" x14ac:dyDescent="0.35">
      <c r="B1229" s="17" t="s">
        <v>151</v>
      </c>
      <c r="C1229" s="18">
        <v>2.1421938103720829E-2</v>
      </c>
      <c r="D1229" s="18">
        <v>3.2848112781978703E-2</v>
      </c>
      <c r="E1229" s="18">
        <v>6.3361174903659549E-3</v>
      </c>
      <c r="F1229" s="18">
        <v>2.2351625194948078E-2</v>
      </c>
      <c r="G1229" s="18">
        <v>2.9997801686933941E-2</v>
      </c>
      <c r="H1229" s="18">
        <v>2.9800966195518839E-2</v>
      </c>
      <c r="I1229" s="18">
        <v>1.525304287950619E-2</v>
      </c>
      <c r="K1229" s="18">
        <v>1.8315976124887251E-2</v>
      </c>
      <c r="L1229" s="18">
        <v>2.4438055476435391E-2</v>
      </c>
      <c r="N1229" s="18">
        <v>6.3432840655713472E-3</v>
      </c>
      <c r="O1229" s="18">
        <v>1.411991701623173E-2</v>
      </c>
      <c r="P1229" s="18">
        <v>4.4009560830566868E-2</v>
      </c>
      <c r="Q1229" s="18">
        <v>3.8597562055085223E-2</v>
      </c>
      <c r="R1229" s="18">
        <v>2.6890166486872539E-2</v>
      </c>
      <c r="S1229" s="18">
        <v>1.964219628514359E-2</v>
      </c>
      <c r="T1229" s="18">
        <v>2.080274486669775E-2</v>
      </c>
      <c r="U1229" s="18">
        <v>1.552857957741937E-2</v>
      </c>
      <c r="V1229" s="18">
        <v>1.061386893251309E-2</v>
      </c>
      <c r="W1229" s="18">
        <v>4.3747818453336008E-2</v>
      </c>
      <c r="X1229" s="18">
        <v>1.7505143869559019E-2</v>
      </c>
      <c r="Y1229" s="18">
        <v>4.9462557920739577E-3</v>
      </c>
      <c r="AA1229" s="18">
        <v>1.1269095577564441E-2</v>
      </c>
      <c r="AB1229" s="18">
        <v>1.590433104911217E-2</v>
      </c>
      <c r="AC1229" s="18">
        <v>2.2694279966596391E-2</v>
      </c>
      <c r="AD1229" s="18">
        <v>3.7144113720147511E-2</v>
      </c>
      <c r="AF1229" s="18">
        <v>7.8170075629741431E-2</v>
      </c>
      <c r="AG1229" s="18">
        <v>7.2181661359030175E-2</v>
      </c>
      <c r="AH1229" s="18">
        <v>1.6169033112665682E-2</v>
      </c>
      <c r="AI1229" s="18">
        <v>1.7728219652692851E-2</v>
      </c>
      <c r="AJ1229" s="18">
        <v>1.133604026778081E-2</v>
      </c>
      <c r="AK1229" s="18">
        <v>2.66982599245804E-2</v>
      </c>
      <c r="AL1229" s="18">
        <v>3.042283380164065E-2</v>
      </c>
      <c r="AM1229" s="18">
        <v>7.5047521531928793E-3</v>
      </c>
      <c r="AN1229" s="18">
        <v>2.089774582596015E-2</v>
      </c>
      <c r="AO1229" s="18">
        <v>2.1235385861221309E-2</v>
      </c>
      <c r="AP1229" s="18">
        <v>1.5687957143504599E-2</v>
      </c>
      <c r="AQ1229" s="18">
        <v>0</v>
      </c>
      <c r="AR1229" s="18">
        <v>0</v>
      </c>
      <c r="AS1229" s="18">
        <v>0</v>
      </c>
      <c r="AT1229" s="18">
        <v>0</v>
      </c>
      <c r="AU1229" s="18">
        <v>7.8903847155313567E-3</v>
      </c>
      <c r="AV1229" s="18">
        <v>9.2479438569559938E-2</v>
      </c>
      <c r="AX1229" s="18">
        <v>2.17073403606769E-2</v>
      </c>
      <c r="AY1229" s="18">
        <v>1.3978790713094869E-2</v>
      </c>
      <c r="BA1229" s="18">
        <v>2.1787477144083529E-2</v>
      </c>
      <c r="BB1229" s="18">
        <v>2.0743739925918599E-2</v>
      </c>
      <c r="BD1229" s="18">
        <v>2.0427872914521712E-2</v>
      </c>
      <c r="BE1229" s="18">
        <v>2.7593491514956731E-2</v>
      </c>
      <c r="BF1229" s="18">
        <v>1.8161521934151059E-2</v>
      </c>
      <c r="BG1229" s="18">
        <v>4.4344434817709267E-3</v>
      </c>
      <c r="BH1229" s="18">
        <v>1.6177520714902749E-2</v>
      </c>
      <c r="BI1229" s="18">
        <v>2.3452446766638681E-2</v>
      </c>
      <c r="BJ1229" s="18">
        <v>0.13197624719251999</v>
      </c>
      <c r="BL1229" s="18">
        <v>6.3866638036156852E-3</v>
      </c>
      <c r="BM1229" s="18">
        <v>1.1035989809264599E-2</v>
      </c>
      <c r="BN1229" s="18">
        <v>7.6338615048412699E-3</v>
      </c>
      <c r="BO1229" s="18">
        <v>1.8693273245314689E-2</v>
      </c>
      <c r="BP1229" s="18">
        <v>8.2353261259352495E-3</v>
      </c>
      <c r="BQ1229" s="18">
        <v>2.3844588761408349E-2</v>
      </c>
      <c r="BR1229" s="18">
        <v>0.12860387397836709</v>
      </c>
      <c r="BS1229" s="18">
        <v>5.5414838805946207E-2</v>
      </c>
      <c r="BU1229" s="18">
        <v>0</v>
      </c>
      <c r="BV1229" s="18">
        <v>1.6336221947262398E-2</v>
      </c>
      <c r="BW1229" s="18">
        <v>1.44596859769093E-2</v>
      </c>
      <c r="BX1229" s="18">
        <v>1.9963521746230929E-2</v>
      </c>
      <c r="BY1229" s="18">
        <v>1.2296099502288349E-2</v>
      </c>
      <c r="BZ1229" s="18">
        <v>3.4509451289256102E-2</v>
      </c>
      <c r="CA1229" s="18">
        <v>6.8636473011623081E-2</v>
      </c>
      <c r="CB1229" s="18">
        <v>7.3432774530006462E-2</v>
      </c>
      <c r="CC1229" s="18">
        <v>9.1773482888638357E-3</v>
      </c>
    </row>
    <row r="1231" spans="2:81" ht="159.5" x14ac:dyDescent="0.35">
      <c r="B1231" s="14" t="s">
        <v>284</v>
      </c>
    </row>
    <row r="1232" spans="2:81" x14ac:dyDescent="0.35">
      <c r="B1232" s="15" t="s">
        <v>17</v>
      </c>
    </row>
    <row r="1233" spans="2:81" x14ac:dyDescent="0.35">
      <c r="B1233" s="11" t="s">
        <v>95</v>
      </c>
      <c r="C1233" s="16">
        <v>1906</v>
      </c>
      <c r="D1233" s="16">
        <v>245</v>
      </c>
      <c r="E1233" s="16">
        <v>322</v>
      </c>
      <c r="F1233" s="16">
        <v>330</v>
      </c>
      <c r="G1233" s="16">
        <v>336</v>
      </c>
      <c r="H1233" s="16">
        <v>276</v>
      </c>
      <c r="I1233" s="16">
        <v>397</v>
      </c>
      <c r="K1233" s="16">
        <v>942</v>
      </c>
      <c r="L1233" s="16">
        <v>959</v>
      </c>
      <c r="N1233" s="16">
        <v>158</v>
      </c>
      <c r="O1233" s="16">
        <v>63</v>
      </c>
      <c r="P1233" s="16">
        <v>96</v>
      </c>
      <c r="Q1233" s="16">
        <v>78</v>
      </c>
      <c r="R1233" s="16">
        <v>211</v>
      </c>
      <c r="S1233" s="16">
        <v>156</v>
      </c>
      <c r="T1233" s="16">
        <v>138</v>
      </c>
      <c r="U1233" s="16">
        <v>178</v>
      </c>
      <c r="V1233" s="16">
        <v>270</v>
      </c>
      <c r="W1233" s="16">
        <v>232</v>
      </c>
      <c r="X1233" s="16">
        <v>160</v>
      </c>
      <c r="Y1233" s="16">
        <v>166</v>
      </c>
      <c r="AA1233" s="16">
        <v>527</v>
      </c>
      <c r="AB1233" s="16">
        <v>481</v>
      </c>
      <c r="AC1233" s="16">
        <v>429</v>
      </c>
      <c r="AD1233" s="16">
        <v>463</v>
      </c>
      <c r="AF1233" s="16">
        <v>27</v>
      </c>
      <c r="AG1233" s="16">
        <v>98</v>
      </c>
      <c r="AH1233" s="16">
        <v>113</v>
      </c>
      <c r="AI1233" s="16">
        <v>112</v>
      </c>
      <c r="AJ1233" s="16">
        <v>174</v>
      </c>
      <c r="AK1233" s="16">
        <v>207</v>
      </c>
      <c r="AL1233" s="16">
        <v>170</v>
      </c>
      <c r="AM1233" s="16">
        <v>133</v>
      </c>
      <c r="AN1233" s="16">
        <v>100</v>
      </c>
      <c r="AO1233" s="16">
        <v>131</v>
      </c>
      <c r="AP1233" s="16">
        <v>193</v>
      </c>
      <c r="AQ1233" s="16">
        <v>93</v>
      </c>
      <c r="AR1233" s="16">
        <v>79</v>
      </c>
      <c r="AS1233" s="16">
        <v>47</v>
      </c>
      <c r="AT1233" s="16">
        <v>48</v>
      </c>
      <c r="AU1233" s="16">
        <v>122</v>
      </c>
      <c r="AV1233" s="16">
        <v>59</v>
      </c>
      <c r="AX1233" s="16">
        <v>1557</v>
      </c>
      <c r="AY1233" s="16">
        <v>338</v>
      </c>
      <c r="BA1233" s="16">
        <v>1221</v>
      </c>
      <c r="BB1233" s="16">
        <v>685</v>
      </c>
      <c r="BD1233" s="16">
        <v>474</v>
      </c>
      <c r="BE1233" s="16">
        <v>416</v>
      </c>
      <c r="BF1233" s="16">
        <v>224</v>
      </c>
      <c r="BG1233" s="16">
        <v>439</v>
      </c>
      <c r="BH1233" s="16">
        <v>242</v>
      </c>
      <c r="BI1233" s="16">
        <v>51</v>
      </c>
      <c r="BJ1233" s="16">
        <v>60</v>
      </c>
      <c r="BL1233" s="16">
        <v>334</v>
      </c>
      <c r="BM1233" s="16">
        <v>619</v>
      </c>
      <c r="BN1233" s="16">
        <v>136</v>
      </c>
      <c r="BO1233" s="16">
        <v>105</v>
      </c>
      <c r="BP1233" s="16">
        <v>257</v>
      </c>
      <c r="BQ1233" s="16">
        <v>42</v>
      </c>
      <c r="BR1233" s="16">
        <v>49</v>
      </c>
      <c r="BS1233" s="16">
        <v>364</v>
      </c>
      <c r="BU1233" s="16">
        <v>279</v>
      </c>
      <c r="BV1233" s="16">
        <v>479</v>
      </c>
      <c r="BW1233" s="16">
        <v>122</v>
      </c>
      <c r="BX1233" s="16">
        <v>151</v>
      </c>
      <c r="BY1233" s="16">
        <v>421</v>
      </c>
      <c r="BZ1233" s="16">
        <v>64</v>
      </c>
      <c r="CA1233" s="16">
        <v>123</v>
      </c>
      <c r="CB1233" s="16">
        <v>156</v>
      </c>
      <c r="CC1233" s="16">
        <v>111</v>
      </c>
    </row>
    <row r="1234" spans="2:81" x14ac:dyDescent="0.35">
      <c r="B1234" s="12" t="s">
        <v>96</v>
      </c>
      <c r="C1234" s="16">
        <v>1910</v>
      </c>
      <c r="D1234" s="16">
        <v>202</v>
      </c>
      <c r="E1234" s="16">
        <v>325</v>
      </c>
      <c r="F1234" s="16">
        <v>324</v>
      </c>
      <c r="G1234" s="16">
        <v>294</v>
      </c>
      <c r="H1234" s="16">
        <v>309</v>
      </c>
      <c r="I1234" s="16">
        <v>457</v>
      </c>
      <c r="K1234" s="16">
        <v>921</v>
      </c>
      <c r="L1234" s="16">
        <v>983</v>
      </c>
      <c r="N1234" s="16">
        <v>157</v>
      </c>
      <c r="O1234" s="16">
        <v>52</v>
      </c>
      <c r="P1234" s="16">
        <v>89</v>
      </c>
      <c r="Q1234" s="16">
        <v>77</v>
      </c>
      <c r="R1234" s="16">
        <v>212</v>
      </c>
      <c r="S1234" s="16">
        <v>155</v>
      </c>
      <c r="T1234" s="16">
        <v>140</v>
      </c>
      <c r="U1234" s="16">
        <v>167</v>
      </c>
      <c r="V1234" s="16">
        <v>248</v>
      </c>
      <c r="W1234" s="16">
        <v>264</v>
      </c>
      <c r="X1234" s="16">
        <v>165</v>
      </c>
      <c r="Y1234" s="16">
        <v>180</v>
      </c>
      <c r="AA1234" s="16">
        <v>514</v>
      </c>
      <c r="AB1234" s="16">
        <v>496</v>
      </c>
      <c r="AC1234" s="16">
        <v>419</v>
      </c>
      <c r="AD1234" s="16">
        <v>477</v>
      </c>
      <c r="AF1234" s="16">
        <v>25</v>
      </c>
      <c r="AG1234" s="16">
        <v>96</v>
      </c>
      <c r="AH1234" s="16">
        <v>115</v>
      </c>
      <c r="AI1234" s="16">
        <v>117</v>
      </c>
      <c r="AJ1234" s="16">
        <v>175</v>
      </c>
      <c r="AK1234" s="16">
        <v>213</v>
      </c>
      <c r="AL1234" s="16">
        <v>169</v>
      </c>
      <c r="AM1234" s="16">
        <v>134</v>
      </c>
      <c r="AN1234" s="16">
        <v>99</v>
      </c>
      <c r="AO1234" s="16">
        <v>131</v>
      </c>
      <c r="AP1234" s="16">
        <v>193</v>
      </c>
      <c r="AQ1234" s="16">
        <v>94</v>
      </c>
      <c r="AR1234" s="16">
        <v>79</v>
      </c>
      <c r="AS1234" s="16">
        <v>46</v>
      </c>
      <c r="AT1234" s="16">
        <v>46</v>
      </c>
      <c r="AU1234" s="16">
        <v>118</v>
      </c>
      <c r="AV1234" s="16">
        <v>59</v>
      </c>
      <c r="AX1234" s="16">
        <v>1583</v>
      </c>
      <c r="AY1234" s="16">
        <v>316</v>
      </c>
      <c r="BA1234" s="16">
        <v>1241</v>
      </c>
      <c r="BB1234" s="16">
        <v>669</v>
      </c>
      <c r="BD1234" s="16">
        <v>490</v>
      </c>
      <c r="BE1234" s="16">
        <v>410</v>
      </c>
      <c r="BF1234" s="16">
        <v>226</v>
      </c>
      <c r="BG1234" s="16">
        <v>430</v>
      </c>
      <c r="BH1234" s="16">
        <v>237</v>
      </c>
      <c r="BI1234" s="16">
        <v>51</v>
      </c>
      <c r="BJ1234" s="16">
        <v>65</v>
      </c>
      <c r="BL1234" s="16">
        <v>349</v>
      </c>
      <c r="BM1234" s="16">
        <v>614</v>
      </c>
      <c r="BN1234" s="16">
        <v>143</v>
      </c>
      <c r="BO1234" s="16">
        <v>101</v>
      </c>
      <c r="BP1234" s="16">
        <v>257</v>
      </c>
      <c r="BQ1234" s="16">
        <v>42</v>
      </c>
      <c r="BR1234" s="16">
        <v>47</v>
      </c>
      <c r="BS1234" s="16">
        <v>356</v>
      </c>
      <c r="BU1234" s="16">
        <v>288</v>
      </c>
      <c r="BV1234" s="16">
        <v>472</v>
      </c>
      <c r="BW1234" s="16">
        <v>126</v>
      </c>
      <c r="BX1234" s="16">
        <v>142</v>
      </c>
      <c r="BY1234" s="16">
        <v>432</v>
      </c>
      <c r="BZ1234" s="16">
        <v>64</v>
      </c>
      <c r="CA1234" s="16">
        <v>123</v>
      </c>
      <c r="CB1234" s="16">
        <v>159</v>
      </c>
      <c r="CC1234" s="16">
        <v>106</v>
      </c>
    </row>
    <row r="1235" spans="2:81" x14ac:dyDescent="0.35">
      <c r="B1235" s="17" t="s">
        <v>279</v>
      </c>
      <c r="C1235" s="18">
        <v>0.35777388145830169</v>
      </c>
      <c r="D1235" s="18">
        <v>0.29284735237421949</v>
      </c>
      <c r="E1235" s="18">
        <v>0.37715958896138962</v>
      </c>
      <c r="F1235" s="18">
        <v>0.30858260178890429</v>
      </c>
      <c r="G1235" s="18">
        <v>0.32597071077877848</v>
      </c>
      <c r="H1235" s="18">
        <v>0.34089631682126681</v>
      </c>
      <c r="I1235" s="18">
        <v>0.4394562628100927</v>
      </c>
      <c r="K1235" s="18">
        <v>0.34706924051639909</v>
      </c>
      <c r="L1235" s="18">
        <v>0.36752387954141169</v>
      </c>
      <c r="N1235" s="18">
        <v>0.41682394512680188</v>
      </c>
      <c r="O1235" s="18">
        <v>0.34859839057521669</v>
      </c>
      <c r="P1235" s="18">
        <v>0.29838833107786278</v>
      </c>
      <c r="Q1235" s="18">
        <v>0.29502202506889941</v>
      </c>
      <c r="R1235" s="18">
        <v>0.38969416646641541</v>
      </c>
      <c r="S1235" s="18">
        <v>0.29111819930318622</v>
      </c>
      <c r="T1235" s="18">
        <v>0.32386360677851522</v>
      </c>
      <c r="U1235" s="18">
        <v>0.33546509698714211</v>
      </c>
      <c r="V1235" s="18">
        <v>0.40056415676663398</v>
      </c>
      <c r="W1235" s="18">
        <v>0.31609440768700742</v>
      </c>
      <c r="X1235" s="18">
        <v>0.33386120770949262</v>
      </c>
      <c r="Y1235" s="18">
        <v>0.45609486813360411</v>
      </c>
      <c r="AA1235" s="18">
        <v>0.42473023859633652</v>
      </c>
      <c r="AB1235" s="18">
        <v>0.41418275798403398</v>
      </c>
      <c r="AC1235" s="18">
        <v>0.30548198594347342</v>
      </c>
      <c r="AD1235" s="18">
        <v>0.27306157229699801</v>
      </c>
      <c r="AF1235" s="18">
        <v>0.23104640664315829</v>
      </c>
      <c r="AG1235" s="18">
        <v>0.34627807974501978</v>
      </c>
      <c r="AH1235" s="18">
        <v>0.41943760275318742</v>
      </c>
      <c r="AI1235" s="18">
        <v>0.28690111099571042</v>
      </c>
      <c r="AJ1235" s="18">
        <v>0.30736209830101308</v>
      </c>
      <c r="AK1235" s="18">
        <v>0.31465090594123762</v>
      </c>
      <c r="AL1235" s="18">
        <v>0.32547570351097821</v>
      </c>
      <c r="AM1235" s="18">
        <v>0.40303216967490951</v>
      </c>
      <c r="AN1235" s="18">
        <v>0.2613084585072995</v>
      </c>
      <c r="AO1235" s="18">
        <v>0.41097667623580059</v>
      </c>
      <c r="AP1235" s="18">
        <v>0.38573512075444499</v>
      </c>
      <c r="AQ1235" s="18">
        <v>0.41938247282241731</v>
      </c>
      <c r="AR1235" s="18">
        <v>0.41871683785499419</v>
      </c>
      <c r="AS1235" s="18">
        <v>0.39775301551177028</v>
      </c>
      <c r="AT1235" s="18">
        <v>0.37145908291191948</v>
      </c>
      <c r="AU1235" s="18">
        <v>0.43585033158441588</v>
      </c>
      <c r="AV1235" s="18">
        <v>0.31997417037247322</v>
      </c>
      <c r="AX1235" s="18">
        <v>0.35354117771444799</v>
      </c>
      <c r="AY1235" s="18">
        <v>0.37534932551964872</v>
      </c>
      <c r="BA1235" s="18">
        <v>0.37515543571470777</v>
      </c>
      <c r="BB1235" s="18">
        <v>0.32552523733982769</v>
      </c>
      <c r="BD1235" s="18">
        <v>0.33087170621078621</v>
      </c>
      <c r="BE1235" s="18">
        <v>0.36804175372824471</v>
      </c>
      <c r="BF1235" s="18">
        <v>0.29950212686229222</v>
      </c>
      <c r="BG1235" s="18">
        <v>0.39733728581716621</v>
      </c>
      <c r="BH1235" s="18">
        <v>0.38867410080807152</v>
      </c>
      <c r="BI1235" s="18">
        <v>0.43125638483164352</v>
      </c>
      <c r="BJ1235" s="18">
        <v>0.26540934983104941</v>
      </c>
      <c r="BL1235" s="18">
        <v>0.40672345814822292</v>
      </c>
      <c r="BM1235" s="18">
        <v>0.39743693148573039</v>
      </c>
      <c r="BN1235" s="18">
        <v>0.38178139839979758</v>
      </c>
      <c r="BO1235" s="18">
        <v>0.41238028399405169</v>
      </c>
      <c r="BP1235" s="18">
        <v>0.30652318982944299</v>
      </c>
      <c r="BQ1235" s="18">
        <v>0.46180182782783707</v>
      </c>
      <c r="BR1235" s="18">
        <v>0.12788551816477881</v>
      </c>
      <c r="BS1235" s="18">
        <v>0.2715305288071343</v>
      </c>
      <c r="BU1235" s="18">
        <v>0.42402890281720029</v>
      </c>
      <c r="BV1235" s="18">
        <v>0.40506766230991331</v>
      </c>
      <c r="BW1235" s="18">
        <v>0.37206519178894282</v>
      </c>
      <c r="BX1235" s="18">
        <v>0.32904054566220592</v>
      </c>
      <c r="BY1235" s="18">
        <v>0.33495019846732282</v>
      </c>
      <c r="BZ1235" s="18">
        <v>0.37369837430421199</v>
      </c>
      <c r="CA1235" s="18">
        <v>0.1920413273596473</v>
      </c>
      <c r="CB1235" s="18">
        <v>0.27519956497342879</v>
      </c>
      <c r="CC1235" s="18">
        <v>0.38805581014935642</v>
      </c>
    </row>
    <row r="1236" spans="2:81" x14ac:dyDescent="0.35">
      <c r="B1236" s="17" t="s">
        <v>280</v>
      </c>
      <c r="C1236" s="18">
        <v>0.38906794053127353</v>
      </c>
      <c r="D1236" s="18">
        <v>0.36449622974275919</v>
      </c>
      <c r="E1236" s="18">
        <v>0.36222991931586979</v>
      </c>
      <c r="F1236" s="18">
        <v>0.41178140090277571</v>
      </c>
      <c r="G1236" s="18">
        <v>0.40979252850433412</v>
      </c>
      <c r="H1236" s="18">
        <v>0.40605943424214358</v>
      </c>
      <c r="I1236" s="18">
        <v>0.37807932601704769</v>
      </c>
      <c r="K1236" s="18">
        <v>0.40010645411361989</v>
      </c>
      <c r="L1236" s="18">
        <v>0.37970198596164279</v>
      </c>
      <c r="N1236" s="18">
        <v>0.33273928046487722</v>
      </c>
      <c r="O1236" s="18">
        <v>0.39503361938475778</v>
      </c>
      <c r="P1236" s="18">
        <v>0.46558079053327472</v>
      </c>
      <c r="Q1236" s="18">
        <v>0.35850205538231378</v>
      </c>
      <c r="R1236" s="18">
        <v>0.39713995254161338</v>
      </c>
      <c r="S1236" s="18">
        <v>0.43958247943659617</v>
      </c>
      <c r="T1236" s="18">
        <v>0.43654406560450443</v>
      </c>
      <c r="U1236" s="18">
        <v>0.3513463316544741</v>
      </c>
      <c r="V1236" s="18">
        <v>0.35331096789858268</v>
      </c>
      <c r="W1236" s="18">
        <v>0.41108539931982818</v>
      </c>
      <c r="X1236" s="18">
        <v>0.4158686572039037</v>
      </c>
      <c r="Y1236" s="18">
        <v>0.34919141583310898</v>
      </c>
      <c r="AA1236" s="18">
        <v>0.3682247266849501</v>
      </c>
      <c r="AB1236" s="18">
        <v>0.39519677693604849</v>
      </c>
      <c r="AC1236" s="18">
        <v>0.41073360962688649</v>
      </c>
      <c r="AD1236" s="18">
        <v>0.38520027206833041</v>
      </c>
      <c r="AF1236" s="18">
        <v>0.34720365240509993</v>
      </c>
      <c r="AG1236" s="18">
        <v>0.28539898950438569</v>
      </c>
      <c r="AH1236" s="18">
        <v>0.38012039887366672</v>
      </c>
      <c r="AI1236" s="18">
        <v>0.36796326864317441</v>
      </c>
      <c r="AJ1236" s="18">
        <v>0.40233921991825378</v>
      </c>
      <c r="AK1236" s="18">
        <v>0.43647230460399877</v>
      </c>
      <c r="AL1236" s="18">
        <v>0.3988584462317093</v>
      </c>
      <c r="AM1236" s="18">
        <v>0.42484311614742087</v>
      </c>
      <c r="AN1236" s="18">
        <v>0.40230749468039662</v>
      </c>
      <c r="AO1236" s="18">
        <v>0.42485651852081519</v>
      </c>
      <c r="AP1236" s="18">
        <v>0.42762476956328971</v>
      </c>
      <c r="AQ1236" s="18">
        <v>0.32027126683520751</v>
      </c>
      <c r="AR1236" s="18">
        <v>0.30027879616257869</v>
      </c>
      <c r="AS1236" s="18">
        <v>0.37560759592159759</v>
      </c>
      <c r="AT1236" s="18">
        <v>0.42558789696841598</v>
      </c>
      <c r="AU1236" s="18">
        <v>0.36826144823931428</v>
      </c>
      <c r="AV1236" s="18">
        <v>0.33894805701033842</v>
      </c>
      <c r="AX1236" s="18">
        <v>0.39135426320356043</v>
      </c>
      <c r="AY1236" s="18">
        <v>0.38525531481577219</v>
      </c>
      <c r="BA1236" s="18">
        <v>0.39392048454304618</v>
      </c>
      <c r="BB1236" s="18">
        <v>0.3800648351359539</v>
      </c>
      <c r="BD1236" s="18">
        <v>0.40580473104633302</v>
      </c>
      <c r="BE1236" s="18">
        <v>0.36276592473588698</v>
      </c>
      <c r="BF1236" s="18">
        <v>0.41435470627655963</v>
      </c>
      <c r="BG1236" s="18">
        <v>0.38203886197907322</v>
      </c>
      <c r="BH1236" s="18">
        <v>0.41365790892308879</v>
      </c>
      <c r="BI1236" s="18">
        <v>0.36926957455616333</v>
      </c>
      <c r="BJ1236" s="18">
        <v>0.31274146901988159</v>
      </c>
      <c r="BL1236" s="18">
        <v>0.38225446577068811</v>
      </c>
      <c r="BM1236" s="18">
        <v>0.41663246110730418</v>
      </c>
      <c r="BN1236" s="18">
        <v>0.38049949336360439</v>
      </c>
      <c r="BO1236" s="18">
        <v>0.34809487890508217</v>
      </c>
      <c r="BP1236" s="18">
        <v>0.39180280953138269</v>
      </c>
      <c r="BQ1236" s="18">
        <v>0.26100598890787557</v>
      </c>
      <c r="BR1236" s="18">
        <v>0.41495916030604701</v>
      </c>
      <c r="BS1236" s="18">
        <v>0.37290016888000038</v>
      </c>
      <c r="BU1236" s="18">
        <v>0.41663739590842103</v>
      </c>
      <c r="BV1236" s="18">
        <v>0.39537510682274019</v>
      </c>
      <c r="BW1236" s="18">
        <v>0.40506293029885349</v>
      </c>
      <c r="BX1236" s="18">
        <v>0.38842702398980372</v>
      </c>
      <c r="BY1236" s="18">
        <v>0.3871216955377409</v>
      </c>
      <c r="BZ1236" s="18">
        <v>0.29992283214544108</v>
      </c>
      <c r="CA1236" s="18">
        <v>0.39716008542085129</v>
      </c>
      <c r="CB1236" s="18">
        <v>0.39045305131238411</v>
      </c>
      <c r="CC1236" s="18">
        <v>0.31765856173958651</v>
      </c>
    </row>
    <row r="1237" spans="2:81" x14ac:dyDescent="0.35">
      <c r="B1237" s="17" t="s">
        <v>267</v>
      </c>
      <c r="C1237" s="18">
        <v>0.16562538591248949</v>
      </c>
      <c r="D1237" s="18">
        <v>0.20197789557069221</v>
      </c>
      <c r="E1237" s="18">
        <v>0.18979011842841501</v>
      </c>
      <c r="F1237" s="18">
        <v>0.1780042371580465</v>
      </c>
      <c r="G1237" s="18">
        <v>0.17575370038395879</v>
      </c>
      <c r="H1237" s="18">
        <v>0.1569250759555853</v>
      </c>
      <c r="I1237" s="18">
        <v>0.1229610165172159</v>
      </c>
      <c r="K1237" s="18">
        <v>0.17532562411479641</v>
      </c>
      <c r="L1237" s="18">
        <v>0.15540692480586701</v>
      </c>
      <c r="N1237" s="18">
        <v>0.16232221166455499</v>
      </c>
      <c r="O1237" s="18">
        <v>0.14885766723444749</v>
      </c>
      <c r="P1237" s="18">
        <v>0.13396560624128301</v>
      </c>
      <c r="Q1237" s="18">
        <v>0.21942476796888749</v>
      </c>
      <c r="R1237" s="18">
        <v>0.13233197583424319</v>
      </c>
      <c r="S1237" s="18">
        <v>0.22125902558296059</v>
      </c>
      <c r="T1237" s="18">
        <v>0.14273641803443129</v>
      </c>
      <c r="U1237" s="18">
        <v>0.21755667929715999</v>
      </c>
      <c r="V1237" s="18">
        <v>0.16412820422830479</v>
      </c>
      <c r="W1237" s="18">
        <v>0.16049221291988899</v>
      </c>
      <c r="X1237" s="18">
        <v>0.16307767843231349</v>
      </c>
      <c r="Y1237" s="18">
        <v>0.1388449614187941</v>
      </c>
      <c r="AA1237" s="18">
        <v>0.143151240974251</v>
      </c>
      <c r="AB1237" s="18">
        <v>0.1253285268810499</v>
      </c>
      <c r="AC1237" s="18">
        <v>0.19284090831370379</v>
      </c>
      <c r="AD1237" s="18">
        <v>0.20793982810071701</v>
      </c>
      <c r="AF1237" s="18">
        <v>0.246700001092684</v>
      </c>
      <c r="AG1237" s="18">
        <v>0.18817051264204679</v>
      </c>
      <c r="AH1237" s="18">
        <v>0.1086492725208837</v>
      </c>
      <c r="AI1237" s="18">
        <v>0.2452636203717859</v>
      </c>
      <c r="AJ1237" s="18">
        <v>0.21635719894873329</v>
      </c>
      <c r="AK1237" s="18">
        <v>0.17778769646591089</v>
      </c>
      <c r="AL1237" s="18">
        <v>0.1790596979514649</v>
      </c>
      <c r="AM1237" s="18">
        <v>0.1200324172937652</v>
      </c>
      <c r="AN1237" s="18">
        <v>0.23508899623550769</v>
      </c>
      <c r="AO1237" s="18">
        <v>0.1116858372158156</v>
      </c>
      <c r="AP1237" s="18">
        <v>0.1191131162590552</v>
      </c>
      <c r="AQ1237" s="18">
        <v>0.1579794618390018</v>
      </c>
      <c r="AR1237" s="18">
        <v>0.18646909093267869</v>
      </c>
      <c r="AS1237" s="18">
        <v>0.16917815689375279</v>
      </c>
      <c r="AT1237" s="18">
        <v>0.16017516337706231</v>
      </c>
      <c r="AU1237" s="18">
        <v>0.112113805781065</v>
      </c>
      <c r="AV1237" s="18">
        <v>0.16675754684019151</v>
      </c>
      <c r="AX1237" s="18">
        <v>0.1637358408232264</v>
      </c>
      <c r="AY1237" s="18">
        <v>0.17785125147633751</v>
      </c>
      <c r="BA1237" s="18">
        <v>0.1513163495626452</v>
      </c>
      <c r="BB1237" s="18">
        <v>0.19217347327667719</v>
      </c>
      <c r="BD1237" s="18">
        <v>0.1753313463243189</v>
      </c>
      <c r="BE1237" s="18">
        <v>0.17799630933571989</v>
      </c>
      <c r="BF1237" s="18">
        <v>0.1721938683716504</v>
      </c>
      <c r="BG1237" s="18">
        <v>0.1736785170925299</v>
      </c>
      <c r="BH1237" s="18">
        <v>0.10275973174838619</v>
      </c>
      <c r="BI1237" s="18">
        <v>0.1039307989796685</v>
      </c>
      <c r="BJ1237" s="18">
        <v>0.21659191786838319</v>
      </c>
      <c r="BL1237" s="18">
        <v>0.1429473480695676</v>
      </c>
      <c r="BM1237" s="18">
        <v>0.15068753518373301</v>
      </c>
      <c r="BN1237" s="18">
        <v>0.13901452400720529</v>
      </c>
      <c r="BO1237" s="18">
        <v>0.13845528596830031</v>
      </c>
      <c r="BP1237" s="18">
        <v>0.19326082684936391</v>
      </c>
      <c r="BQ1237" s="18">
        <v>0.15818256296278421</v>
      </c>
      <c r="BR1237" s="18">
        <v>0.29566898910621159</v>
      </c>
      <c r="BS1237" s="18">
        <v>0.19564957954399659</v>
      </c>
      <c r="BU1237" s="18">
        <v>0.1233762001424686</v>
      </c>
      <c r="BV1237" s="18">
        <v>0.15137093997888931</v>
      </c>
      <c r="BW1237" s="18">
        <v>0.1326219427820321</v>
      </c>
      <c r="BX1237" s="18">
        <v>0.17616093261572441</v>
      </c>
      <c r="BY1237" s="18">
        <v>0.17245928589838219</v>
      </c>
      <c r="BZ1237" s="18">
        <v>0.18392050389834511</v>
      </c>
      <c r="CA1237" s="18">
        <v>0.2492541124339874</v>
      </c>
      <c r="CB1237" s="18">
        <v>0.2001833650087721</v>
      </c>
      <c r="CC1237" s="18">
        <v>0.18161478295289979</v>
      </c>
    </row>
    <row r="1238" spans="2:81" x14ac:dyDescent="0.35">
      <c r="B1238" s="17" t="s">
        <v>281</v>
      </c>
      <c r="C1238" s="18">
        <v>3.7080950248766807E-2</v>
      </c>
      <c r="D1238" s="18">
        <v>7.0569536010480646E-2</v>
      </c>
      <c r="E1238" s="18">
        <v>4.2271217865566153E-2</v>
      </c>
      <c r="F1238" s="18">
        <v>5.4003956430602032E-2</v>
      </c>
      <c r="G1238" s="18">
        <v>4.016557243261986E-2</v>
      </c>
      <c r="H1238" s="18">
        <v>2.2857032159497689E-2</v>
      </c>
      <c r="I1238" s="18">
        <v>1.421827824295085E-2</v>
      </c>
      <c r="K1238" s="18">
        <v>3.563037949297311E-2</v>
      </c>
      <c r="L1238" s="18">
        <v>3.8623351039808608E-2</v>
      </c>
      <c r="N1238" s="18">
        <v>4.0630262154842237E-2</v>
      </c>
      <c r="O1238" s="18">
        <v>6.109673480998816E-2</v>
      </c>
      <c r="P1238" s="18">
        <v>6.0478400899241967E-2</v>
      </c>
      <c r="Q1238" s="18">
        <v>3.7836438816332918E-2</v>
      </c>
      <c r="R1238" s="18">
        <v>2.678514145390392E-2</v>
      </c>
      <c r="S1238" s="18">
        <v>2.792481267533669E-2</v>
      </c>
      <c r="T1238" s="18">
        <v>2.823132936463886E-2</v>
      </c>
      <c r="U1238" s="18">
        <v>4.5347596051987432E-2</v>
      </c>
      <c r="V1238" s="18">
        <v>5.0501569332826027E-2</v>
      </c>
      <c r="W1238" s="18">
        <v>3.1021309085586521E-2</v>
      </c>
      <c r="X1238" s="18">
        <v>2.4658629297421301E-2</v>
      </c>
      <c r="Y1238" s="18">
        <v>3.6163224685670972E-2</v>
      </c>
      <c r="AA1238" s="18">
        <v>3.4975314881615642E-2</v>
      </c>
      <c r="AB1238" s="18">
        <v>1.9413873507626411E-2</v>
      </c>
      <c r="AC1238" s="18">
        <v>4.9522056209257273E-2</v>
      </c>
      <c r="AD1238" s="18">
        <v>4.7072856122345332E-2</v>
      </c>
      <c r="AF1238" s="18">
        <v>9.6879864229316326E-2</v>
      </c>
      <c r="AG1238" s="18">
        <v>5.6219198885018452E-2</v>
      </c>
      <c r="AH1238" s="18">
        <v>4.7455646134277912E-2</v>
      </c>
      <c r="AI1238" s="18">
        <v>4.4278955497951897E-2</v>
      </c>
      <c r="AJ1238" s="18">
        <v>4.5598947479358269E-2</v>
      </c>
      <c r="AK1238" s="18">
        <v>3.4951314839634637E-2</v>
      </c>
      <c r="AL1238" s="18">
        <v>1.009620796319506E-2</v>
      </c>
      <c r="AM1238" s="18">
        <v>2.7303370871023629E-2</v>
      </c>
      <c r="AN1238" s="18">
        <v>2.721801895365529E-2</v>
      </c>
      <c r="AO1238" s="18">
        <v>2.9155190899629431E-2</v>
      </c>
      <c r="AP1238" s="18">
        <v>1.498354273822315E-2</v>
      </c>
      <c r="AQ1238" s="18">
        <v>3.91058985797825E-2</v>
      </c>
      <c r="AR1238" s="18">
        <v>8.2546853551136348E-2</v>
      </c>
      <c r="AS1238" s="18">
        <v>3.9490224639215032E-2</v>
      </c>
      <c r="AT1238" s="18">
        <v>2.2932846901214349E-2</v>
      </c>
      <c r="AU1238" s="18">
        <v>5.5235149438194679E-2</v>
      </c>
      <c r="AV1238" s="18">
        <v>4.3347191953294791E-2</v>
      </c>
      <c r="AX1238" s="18">
        <v>3.5870385089049668E-2</v>
      </c>
      <c r="AY1238" s="18">
        <v>4.1390618879302919E-2</v>
      </c>
      <c r="BA1238" s="18">
        <v>3.2306605316561467E-2</v>
      </c>
      <c r="BB1238" s="18">
        <v>4.5938969983151938E-2</v>
      </c>
      <c r="BD1238" s="18">
        <v>3.7649845994461348E-2</v>
      </c>
      <c r="BE1238" s="18">
        <v>3.1020518947578291E-2</v>
      </c>
      <c r="BF1238" s="18">
        <v>4.7530818822359669E-2</v>
      </c>
      <c r="BG1238" s="18">
        <v>2.2993745367864811E-2</v>
      </c>
      <c r="BH1238" s="18">
        <v>5.3205936924554373E-2</v>
      </c>
      <c r="BI1238" s="18">
        <v>7.2090794865885946E-2</v>
      </c>
      <c r="BJ1238" s="18">
        <v>4.1576155159063009E-2</v>
      </c>
      <c r="BL1238" s="18">
        <v>4.3022716647411433E-2</v>
      </c>
      <c r="BM1238" s="18">
        <v>1.7350858195431879E-2</v>
      </c>
      <c r="BN1238" s="18">
        <v>4.9996121842763967E-2</v>
      </c>
      <c r="BO1238" s="18">
        <v>6.3625631329435842E-2</v>
      </c>
      <c r="BP1238" s="18">
        <v>4.8507273355013758E-2</v>
      </c>
      <c r="BQ1238" s="18">
        <v>4.591754937879524E-2</v>
      </c>
      <c r="BR1238" s="18">
        <v>1.5765145553389211E-2</v>
      </c>
      <c r="BS1238" s="18">
        <v>4.6100909672873447E-2</v>
      </c>
      <c r="BU1238" s="18">
        <v>1.701164501967142E-2</v>
      </c>
      <c r="BV1238" s="18">
        <v>2.670341233794353E-2</v>
      </c>
      <c r="BW1238" s="18">
        <v>2.957721438935124E-2</v>
      </c>
      <c r="BX1238" s="18">
        <v>5.8998119017628893E-2</v>
      </c>
      <c r="BY1238" s="18">
        <v>4.9305771682431603E-2</v>
      </c>
      <c r="BZ1238" s="18">
        <v>7.5564290479999713E-2</v>
      </c>
      <c r="CA1238" s="18">
        <v>4.8818117448199583E-2</v>
      </c>
      <c r="CB1238" s="18">
        <v>2.567066376155511E-2</v>
      </c>
      <c r="CC1238" s="18">
        <v>4.7934710241941493E-2</v>
      </c>
    </row>
    <row r="1239" spans="2:81" x14ac:dyDescent="0.35">
      <c r="B1239" s="17" t="s">
        <v>282</v>
      </c>
      <c r="C1239" s="18">
        <v>1.1285036418626101E-2</v>
      </c>
      <c r="D1239" s="18">
        <v>3.343659366164331E-2</v>
      </c>
      <c r="E1239" s="18">
        <v>1.293573236016524E-2</v>
      </c>
      <c r="F1239" s="18">
        <v>6.5339547786837978E-3</v>
      </c>
      <c r="G1239" s="18">
        <v>5.9997382932498273E-3</v>
      </c>
      <c r="H1239" s="18">
        <v>2.1767205160299351E-2</v>
      </c>
      <c r="I1239" s="18">
        <v>0</v>
      </c>
      <c r="K1239" s="18">
        <v>1.249558554828527E-2</v>
      </c>
      <c r="L1239" s="18">
        <v>1.0206521315537939E-2</v>
      </c>
      <c r="N1239" s="18">
        <v>1.728267105819762E-2</v>
      </c>
      <c r="O1239" s="18">
        <v>1.531265635921642E-2</v>
      </c>
      <c r="P1239" s="18">
        <v>0</v>
      </c>
      <c r="Q1239" s="18">
        <v>2.4367937051243641E-2</v>
      </c>
      <c r="R1239" s="18">
        <v>1.380956415649499E-2</v>
      </c>
      <c r="S1239" s="18">
        <v>5.7428078179520723E-3</v>
      </c>
      <c r="T1239" s="18">
        <v>1.3707166928221539E-2</v>
      </c>
      <c r="U1239" s="18">
        <v>1.111401101627498E-2</v>
      </c>
      <c r="V1239" s="18">
        <v>3.2655472095874539E-3</v>
      </c>
      <c r="W1239" s="18">
        <v>1.7444690666867449E-2</v>
      </c>
      <c r="X1239" s="18">
        <v>1.8880448384991689E-2</v>
      </c>
      <c r="Y1239" s="18">
        <v>0</v>
      </c>
      <c r="AA1239" s="18">
        <v>8.1334216768086578E-3</v>
      </c>
      <c r="AB1239" s="18">
        <v>1.0831360286624641E-2</v>
      </c>
      <c r="AC1239" s="18">
        <v>1.1522669340795001E-2</v>
      </c>
      <c r="AD1239" s="18">
        <v>1.5029489093756281E-2</v>
      </c>
      <c r="AF1239" s="18">
        <v>0</v>
      </c>
      <c r="AG1239" s="18">
        <v>8.436171348945096E-3</v>
      </c>
      <c r="AH1239" s="18">
        <v>1.776202074091621E-2</v>
      </c>
      <c r="AI1239" s="18">
        <v>0</v>
      </c>
      <c r="AJ1239" s="18">
        <v>1.0204121209731441E-2</v>
      </c>
      <c r="AK1239" s="18">
        <v>0</v>
      </c>
      <c r="AL1239" s="18">
        <v>2.3609282264970641E-2</v>
      </c>
      <c r="AM1239" s="18">
        <v>0</v>
      </c>
      <c r="AN1239" s="18">
        <v>8.7815497633431782E-3</v>
      </c>
      <c r="AO1239" s="18">
        <v>6.076729926096593E-3</v>
      </c>
      <c r="AP1239" s="18">
        <v>1.70777218117385E-2</v>
      </c>
      <c r="AQ1239" s="18">
        <v>5.2322466210138738E-2</v>
      </c>
      <c r="AR1239" s="18">
        <v>1.1988421498611981E-2</v>
      </c>
      <c r="AS1239" s="18">
        <v>0</v>
      </c>
      <c r="AT1239" s="18">
        <v>1.9845009841387699E-2</v>
      </c>
      <c r="AU1239" s="18">
        <v>0</v>
      </c>
      <c r="AV1239" s="18">
        <v>1.9838035576705201E-2</v>
      </c>
      <c r="AX1239" s="18">
        <v>1.30027230961836E-2</v>
      </c>
      <c r="AY1239" s="18">
        <v>3.066201279248091E-3</v>
      </c>
      <c r="BA1239" s="18">
        <v>9.6290680519880746E-3</v>
      </c>
      <c r="BB1239" s="18">
        <v>1.435741612295997E-2</v>
      </c>
      <c r="BD1239" s="18">
        <v>1.420295798495733E-2</v>
      </c>
      <c r="BE1239" s="18">
        <v>1.048825750577807E-2</v>
      </c>
      <c r="BF1239" s="18">
        <v>2.0882330380485269E-2</v>
      </c>
      <c r="BG1239" s="18">
        <v>4.2986301466078018E-3</v>
      </c>
      <c r="BH1239" s="18">
        <v>7.5708277100626914E-3</v>
      </c>
      <c r="BI1239" s="18">
        <v>0</v>
      </c>
      <c r="BJ1239" s="18">
        <v>2.973252299046435E-2</v>
      </c>
      <c r="BL1239" s="18">
        <v>1.2200656708815569E-2</v>
      </c>
      <c r="BM1239" s="18">
        <v>1.655504524780299E-3</v>
      </c>
      <c r="BN1239" s="18">
        <v>5.7147967260043168E-3</v>
      </c>
      <c r="BO1239" s="18">
        <v>7.9985639098731996E-3</v>
      </c>
      <c r="BP1239" s="18">
        <v>2.3357909954025188E-2</v>
      </c>
      <c r="BQ1239" s="18">
        <v>0</v>
      </c>
      <c r="BR1239" s="18">
        <v>3.963645059338218E-2</v>
      </c>
      <c r="BS1239" s="18">
        <v>1.899541062745386E-2</v>
      </c>
      <c r="BU1239" s="18">
        <v>6.7651765586406896E-3</v>
      </c>
      <c r="BV1239" s="18">
        <v>4.2133923680061358E-3</v>
      </c>
      <c r="BW1239" s="18">
        <v>8.6828064575192078E-3</v>
      </c>
      <c r="BX1239" s="18">
        <v>0</v>
      </c>
      <c r="BY1239" s="18">
        <v>2.8328513370194361E-2</v>
      </c>
      <c r="BZ1239" s="18">
        <v>0</v>
      </c>
      <c r="CA1239" s="18">
        <v>7.0950525709804662E-3</v>
      </c>
      <c r="CB1239" s="18">
        <v>1.6474961548322811E-2</v>
      </c>
      <c r="CC1239" s="18">
        <v>7.6717659745675088E-3</v>
      </c>
    </row>
    <row r="1240" spans="2:81" x14ac:dyDescent="0.35">
      <c r="B1240" s="17" t="s">
        <v>151</v>
      </c>
      <c r="C1240" s="18">
        <v>3.9166805430542337E-2</v>
      </c>
      <c r="D1240" s="18">
        <v>3.6672392640205012E-2</v>
      </c>
      <c r="E1240" s="18">
        <v>1.561342306859427E-2</v>
      </c>
      <c r="F1240" s="18">
        <v>4.1093848940987693E-2</v>
      </c>
      <c r="G1240" s="18">
        <v>4.2317749607058933E-2</v>
      </c>
      <c r="H1240" s="18">
        <v>5.1494935661207088E-2</v>
      </c>
      <c r="I1240" s="18">
        <v>4.5285116412692963E-2</v>
      </c>
      <c r="K1240" s="18">
        <v>2.9372716213926231E-2</v>
      </c>
      <c r="L1240" s="18">
        <v>4.8537337335731859E-2</v>
      </c>
      <c r="N1240" s="18">
        <v>3.020162953072603E-2</v>
      </c>
      <c r="O1240" s="18">
        <v>3.1100931636373421E-2</v>
      </c>
      <c r="P1240" s="18">
        <v>4.1586871248337612E-2</v>
      </c>
      <c r="Q1240" s="18">
        <v>6.4846775712323043E-2</v>
      </c>
      <c r="R1240" s="18">
        <v>4.0239199547329053E-2</v>
      </c>
      <c r="S1240" s="18">
        <v>1.437267518396833E-2</v>
      </c>
      <c r="T1240" s="18">
        <v>5.4917413289688778E-2</v>
      </c>
      <c r="U1240" s="18">
        <v>3.9170284992961317E-2</v>
      </c>
      <c r="V1240" s="18">
        <v>2.8229554564065E-2</v>
      </c>
      <c r="W1240" s="18">
        <v>6.3861980320821479E-2</v>
      </c>
      <c r="X1240" s="18">
        <v>4.3653378971877238E-2</v>
      </c>
      <c r="Y1240" s="18">
        <v>1.97055299288218E-2</v>
      </c>
      <c r="AA1240" s="18">
        <v>2.0785057186038049E-2</v>
      </c>
      <c r="AB1240" s="18">
        <v>3.504670440461663E-2</v>
      </c>
      <c r="AC1240" s="18">
        <v>2.989877056588406E-2</v>
      </c>
      <c r="AD1240" s="18">
        <v>7.1695982317852999E-2</v>
      </c>
      <c r="AF1240" s="18">
        <v>7.8170075629741431E-2</v>
      </c>
      <c r="AG1240" s="18">
        <v>0.11549704787458411</v>
      </c>
      <c r="AH1240" s="18">
        <v>2.657505897706804E-2</v>
      </c>
      <c r="AI1240" s="18">
        <v>5.5593044491377502E-2</v>
      </c>
      <c r="AJ1240" s="18">
        <v>1.813841414290996E-2</v>
      </c>
      <c r="AK1240" s="18">
        <v>3.6137778149218133E-2</v>
      </c>
      <c r="AL1240" s="18">
        <v>6.290066207768201E-2</v>
      </c>
      <c r="AM1240" s="18">
        <v>2.4788926012880842E-2</v>
      </c>
      <c r="AN1240" s="18">
        <v>6.5295481859797555E-2</v>
      </c>
      <c r="AO1240" s="18">
        <v>1.7249047201842609E-2</v>
      </c>
      <c r="AP1240" s="18">
        <v>3.5465728873248392E-2</v>
      </c>
      <c r="AQ1240" s="18">
        <v>1.09384337134523E-2</v>
      </c>
      <c r="AR1240" s="18">
        <v>0</v>
      </c>
      <c r="AS1240" s="18">
        <v>1.7971007033664211E-2</v>
      </c>
      <c r="AT1240" s="18">
        <v>0</v>
      </c>
      <c r="AU1240" s="18">
        <v>2.853926495701032E-2</v>
      </c>
      <c r="AV1240" s="18">
        <v>0.111134998246997</v>
      </c>
      <c r="AX1240" s="18">
        <v>4.2495610073532017E-2</v>
      </c>
      <c r="AY1240" s="18">
        <v>1.7087288029690759E-2</v>
      </c>
      <c r="BA1240" s="18">
        <v>3.7672056811051208E-2</v>
      </c>
      <c r="BB1240" s="18">
        <v>4.1940068141429351E-2</v>
      </c>
      <c r="BD1240" s="18">
        <v>3.6139412439143141E-2</v>
      </c>
      <c r="BE1240" s="18">
        <v>4.9687235746792083E-2</v>
      </c>
      <c r="BF1240" s="18">
        <v>4.5536149286652852E-2</v>
      </c>
      <c r="BG1240" s="18">
        <v>1.9652959596757939E-2</v>
      </c>
      <c r="BH1240" s="18">
        <v>3.4131493885836507E-2</v>
      </c>
      <c r="BI1240" s="18">
        <v>2.3452446766638681E-2</v>
      </c>
      <c r="BJ1240" s="18">
        <v>0.13394858513115829</v>
      </c>
      <c r="BL1240" s="18">
        <v>1.285135465529437E-2</v>
      </c>
      <c r="BM1240" s="18">
        <v>1.6236709503020089E-2</v>
      </c>
      <c r="BN1240" s="18">
        <v>4.2993665660624278E-2</v>
      </c>
      <c r="BO1240" s="18">
        <v>2.9445355893256812E-2</v>
      </c>
      <c r="BP1240" s="18">
        <v>3.6547990480771543E-2</v>
      </c>
      <c r="BQ1240" s="18">
        <v>7.3092070922708002E-2</v>
      </c>
      <c r="BR1240" s="18">
        <v>0.1060847362761911</v>
      </c>
      <c r="BS1240" s="18">
        <v>9.4823402468541526E-2</v>
      </c>
      <c r="BU1240" s="18">
        <v>1.2180679553598049E-2</v>
      </c>
      <c r="BV1240" s="18">
        <v>1.7269486182507621E-2</v>
      </c>
      <c r="BW1240" s="18">
        <v>5.1989914283301068E-2</v>
      </c>
      <c r="BX1240" s="18">
        <v>4.7373378714637163E-2</v>
      </c>
      <c r="BY1240" s="18">
        <v>2.7834535043928028E-2</v>
      </c>
      <c r="BZ1240" s="18">
        <v>6.6893999172001978E-2</v>
      </c>
      <c r="CA1240" s="18">
        <v>0.10563130476633389</v>
      </c>
      <c r="CB1240" s="18">
        <v>9.2018393395536982E-2</v>
      </c>
      <c r="CC1240" s="18">
        <v>5.7064368941648368E-2</v>
      </c>
    </row>
    <row r="1242" spans="2:81" ht="159.5" x14ac:dyDescent="0.35">
      <c r="B1242" s="14" t="s">
        <v>285</v>
      </c>
    </row>
    <row r="1243" spans="2:81" x14ac:dyDescent="0.35">
      <c r="B1243" s="15" t="s">
        <v>17</v>
      </c>
    </row>
    <row r="1244" spans="2:81" x14ac:dyDescent="0.35">
      <c r="B1244" s="11" t="s">
        <v>95</v>
      </c>
      <c r="C1244" s="16">
        <v>1906</v>
      </c>
      <c r="D1244" s="16">
        <v>245</v>
      </c>
      <c r="E1244" s="16">
        <v>322</v>
      </c>
      <c r="F1244" s="16">
        <v>330</v>
      </c>
      <c r="G1244" s="16">
        <v>336</v>
      </c>
      <c r="H1244" s="16">
        <v>276</v>
      </c>
      <c r="I1244" s="16">
        <v>397</v>
      </c>
      <c r="K1244" s="16">
        <v>942</v>
      </c>
      <c r="L1244" s="16">
        <v>959</v>
      </c>
      <c r="N1244" s="16">
        <v>158</v>
      </c>
      <c r="O1244" s="16">
        <v>63</v>
      </c>
      <c r="P1244" s="16">
        <v>96</v>
      </c>
      <c r="Q1244" s="16">
        <v>78</v>
      </c>
      <c r="R1244" s="16">
        <v>211</v>
      </c>
      <c r="S1244" s="16">
        <v>156</v>
      </c>
      <c r="T1244" s="16">
        <v>138</v>
      </c>
      <c r="U1244" s="16">
        <v>178</v>
      </c>
      <c r="V1244" s="16">
        <v>270</v>
      </c>
      <c r="W1244" s="16">
        <v>232</v>
      </c>
      <c r="X1244" s="16">
        <v>160</v>
      </c>
      <c r="Y1244" s="16">
        <v>166</v>
      </c>
      <c r="AA1244" s="16">
        <v>527</v>
      </c>
      <c r="AB1244" s="16">
        <v>481</v>
      </c>
      <c r="AC1244" s="16">
        <v>429</v>
      </c>
      <c r="AD1244" s="16">
        <v>463</v>
      </c>
      <c r="AF1244" s="16">
        <v>27</v>
      </c>
      <c r="AG1244" s="16">
        <v>98</v>
      </c>
      <c r="AH1244" s="16">
        <v>113</v>
      </c>
      <c r="AI1244" s="16">
        <v>112</v>
      </c>
      <c r="AJ1244" s="16">
        <v>174</v>
      </c>
      <c r="AK1244" s="16">
        <v>207</v>
      </c>
      <c r="AL1244" s="16">
        <v>170</v>
      </c>
      <c r="AM1244" s="16">
        <v>133</v>
      </c>
      <c r="AN1244" s="16">
        <v>100</v>
      </c>
      <c r="AO1244" s="16">
        <v>131</v>
      </c>
      <c r="AP1244" s="16">
        <v>193</v>
      </c>
      <c r="AQ1244" s="16">
        <v>93</v>
      </c>
      <c r="AR1244" s="16">
        <v>79</v>
      </c>
      <c r="AS1244" s="16">
        <v>47</v>
      </c>
      <c r="AT1244" s="16">
        <v>48</v>
      </c>
      <c r="AU1244" s="16">
        <v>122</v>
      </c>
      <c r="AV1244" s="16">
        <v>59</v>
      </c>
      <c r="AX1244" s="16">
        <v>1557</v>
      </c>
      <c r="AY1244" s="16">
        <v>338</v>
      </c>
      <c r="BA1244" s="16">
        <v>1221</v>
      </c>
      <c r="BB1244" s="16">
        <v>685</v>
      </c>
      <c r="BD1244" s="16">
        <v>474</v>
      </c>
      <c r="BE1244" s="16">
        <v>416</v>
      </c>
      <c r="BF1244" s="16">
        <v>224</v>
      </c>
      <c r="BG1244" s="16">
        <v>439</v>
      </c>
      <c r="BH1244" s="16">
        <v>242</v>
      </c>
      <c r="BI1244" s="16">
        <v>51</v>
      </c>
      <c r="BJ1244" s="16">
        <v>60</v>
      </c>
      <c r="BL1244" s="16">
        <v>334</v>
      </c>
      <c r="BM1244" s="16">
        <v>619</v>
      </c>
      <c r="BN1244" s="16">
        <v>136</v>
      </c>
      <c r="BO1244" s="16">
        <v>105</v>
      </c>
      <c r="BP1244" s="16">
        <v>257</v>
      </c>
      <c r="BQ1244" s="16">
        <v>42</v>
      </c>
      <c r="BR1244" s="16">
        <v>49</v>
      </c>
      <c r="BS1244" s="16">
        <v>364</v>
      </c>
      <c r="BU1244" s="16">
        <v>279</v>
      </c>
      <c r="BV1244" s="16">
        <v>479</v>
      </c>
      <c r="BW1244" s="16">
        <v>122</v>
      </c>
      <c r="BX1244" s="16">
        <v>151</v>
      </c>
      <c r="BY1244" s="16">
        <v>421</v>
      </c>
      <c r="BZ1244" s="16">
        <v>64</v>
      </c>
      <c r="CA1244" s="16">
        <v>123</v>
      </c>
      <c r="CB1244" s="16">
        <v>156</v>
      </c>
      <c r="CC1244" s="16">
        <v>111</v>
      </c>
    </row>
    <row r="1245" spans="2:81" x14ac:dyDescent="0.35">
      <c r="B1245" s="12" t="s">
        <v>96</v>
      </c>
      <c r="C1245" s="16">
        <v>1910</v>
      </c>
      <c r="D1245" s="16">
        <v>202</v>
      </c>
      <c r="E1245" s="16">
        <v>325</v>
      </c>
      <c r="F1245" s="16">
        <v>324</v>
      </c>
      <c r="G1245" s="16">
        <v>294</v>
      </c>
      <c r="H1245" s="16">
        <v>309</v>
      </c>
      <c r="I1245" s="16">
        <v>457</v>
      </c>
      <c r="K1245" s="16">
        <v>921</v>
      </c>
      <c r="L1245" s="16">
        <v>983</v>
      </c>
      <c r="N1245" s="16">
        <v>157</v>
      </c>
      <c r="O1245" s="16">
        <v>52</v>
      </c>
      <c r="P1245" s="16">
        <v>89</v>
      </c>
      <c r="Q1245" s="16">
        <v>77</v>
      </c>
      <c r="R1245" s="16">
        <v>212</v>
      </c>
      <c r="S1245" s="16">
        <v>155</v>
      </c>
      <c r="T1245" s="16">
        <v>140</v>
      </c>
      <c r="U1245" s="16">
        <v>167</v>
      </c>
      <c r="V1245" s="16">
        <v>248</v>
      </c>
      <c r="W1245" s="16">
        <v>264</v>
      </c>
      <c r="X1245" s="16">
        <v>165</v>
      </c>
      <c r="Y1245" s="16">
        <v>180</v>
      </c>
      <c r="AA1245" s="16">
        <v>514</v>
      </c>
      <c r="AB1245" s="16">
        <v>496</v>
      </c>
      <c r="AC1245" s="16">
        <v>419</v>
      </c>
      <c r="AD1245" s="16">
        <v>477</v>
      </c>
      <c r="AF1245" s="16">
        <v>25</v>
      </c>
      <c r="AG1245" s="16">
        <v>96</v>
      </c>
      <c r="AH1245" s="16">
        <v>115</v>
      </c>
      <c r="AI1245" s="16">
        <v>117</v>
      </c>
      <c r="AJ1245" s="16">
        <v>175</v>
      </c>
      <c r="AK1245" s="16">
        <v>213</v>
      </c>
      <c r="AL1245" s="16">
        <v>169</v>
      </c>
      <c r="AM1245" s="16">
        <v>134</v>
      </c>
      <c r="AN1245" s="16">
        <v>99</v>
      </c>
      <c r="AO1245" s="16">
        <v>131</v>
      </c>
      <c r="AP1245" s="16">
        <v>193</v>
      </c>
      <c r="AQ1245" s="16">
        <v>94</v>
      </c>
      <c r="AR1245" s="16">
        <v>79</v>
      </c>
      <c r="AS1245" s="16">
        <v>46</v>
      </c>
      <c r="AT1245" s="16">
        <v>46</v>
      </c>
      <c r="AU1245" s="16">
        <v>118</v>
      </c>
      <c r="AV1245" s="16">
        <v>59</v>
      </c>
      <c r="AX1245" s="16">
        <v>1583</v>
      </c>
      <c r="AY1245" s="16">
        <v>316</v>
      </c>
      <c r="BA1245" s="16">
        <v>1241</v>
      </c>
      <c r="BB1245" s="16">
        <v>669</v>
      </c>
      <c r="BD1245" s="16">
        <v>490</v>
      </c>
      <c r="BE1245" s="16">
        <v>410</v>
      </c>
      <c r="BF1245" s="16">
        <v>226</v>
      </c>
      <c r="BG1245" s="16">
        <v>430</v>
      </c>
      <c r="BH1245" s="16">
        <v>237</v>
      </c>
      <c r="BI1245" s="16">
        <v>51</v>
      </c>
      <c r="BJ1245" s="16">
        <v>65</v>
      </c>
      <c r="BL1245" s="16">
        <v>349</v>
      </c>
      <c r="BM1245" s="16">
        <v>614</v>
      </c>
      <c r="BN1245" s="16">
        <v>143</v>
      </c>
      <c r="BO1245" s="16">
        <v>101</v>
      </c>
      <c r="BP1245" s="16">
        <v>257</v>
      </c>
      <c r="BQ1245" s="16">
        <v>42</v>
      </c>
      <c r="BR1245" s="16">
        <v>47</v>
      </c>
      <c r="BS1245" s="16">
        <v>356</v>
      </c>
      <c r="BU1245" s="16">
        <v>288</v>
      </c>
      <c r="BV1245" s="16">
        <v>472</v>
      </c>
      <c r="BW1245" s="16">
        <v>126</v>
      </c>
      <c r="BX1245" s="16">
        <v>142</v>
      </c>
      <c r="BY1245" s="16">
        <v>432</v>
      </c>
      <c r="BZ1245" s="16">
        <v>64</v>
      </c>
      <c r="CA1245" s="16">
        <v>123</v>
      </c>
      <c r="CB1245" s="16">
        <v>159</v>
      </c>
      <c r="CC1245" s="16">
        <v>106</v>
      </c>
    </row>
    <row r="1246" spans="2:81" x14ac:dyDescent="0.35">
      <c r="B1246" s="17" t="s">
        <v>279</v>
      </c>
      <c r="C1246" s="18">
        <v>0.36999388886714329</v>
      </c>
      <c r="D1246" s="18">
        <v>0.29110088900763997</v>
      </c>
      <c r="E1246" s="18">
        <v>0.39895641758885347</v>
      </c>
      <c r="F1246" s="18">
        <v>0.28578813849455698</v>
      </c>
      <c r="G1246" s="18">
        <v>0.35349932966781411</v>
      </c>
      <c r="H1246" s="18">
        <v>0.36136945720188141</v>
      </c>
      <c r="I1246" s="18">
        <v>0.4604424283118988</v>
      </c>
      <c r="K1246" s="18">
        <v>0.36097291008422822</v>
      </c>
      <c r="L1246" s="18">
        <v>0.3792460059054889</v>
      </c>
      <c r="N1246" s="18">
        <v>0.39726638079618037</v>
      </c>
      <c r="O1246" s="18">
        <v>0.40003639940719959</v>
      </c>
      <c r="P1246" s="18">
        <v>0.36346420816553793</v>
      </c>
      <c r="Q1246" s="18">
        <v>0.34296636213157639</v>
      </c>
      <c r="R1246" s="18">
        <v>0.36215900968219811</v>
      </c>
      <c r="S1246" s="18">
        <v>0.34078451536437548</v>
      </c>
      <c r="T1246" s="18">
        <v>0.36737566200263772</v>
      </c>
      <c r="U1246" s="18">
        <v>0.32342305543361782</v>
      </c>
      <c r="V1246" s="18">
        <v>0.41202500840064749</v>
      </c>
      <c r="W1246" s="18">
        <v>0.31465229267390449</v>
      </c>
      <c r="X1246" s="18">
        <v>0.35927992306133177</v>
      </c>
      <c r="Y1246" s="18">
        <v>0.46502034462881459</v>
      </c>
      <c r="AA1246" s="18">
        <v>0.43090127019000268</v>
      </c>
      <c r="AB1246" s="18">
        <v>0.4056744865767688</v>
      </c>
      <c r="AC1246" s="18">
        <v>0.32630496266061698</v>
      </c>
      <c r="AD1246" s="18">
        <v>0.30588922766177151</v>
      </c>
      <c r="AF1246" s="18">
        <v>0.14782179142583621</v>
      </c>
      <c r="AG1246" s="18">
        <v>0.2937443081807386</v>
      </c>
      <c r="AH1246" s="18">
        <v>0.35191306678289752</v>
      </c>
      <c r="AI1246" s="18">
        <v>0.37326546752117529</v>
      </c>
      <c r="AJ1246" s="18">
        <v>0.28738649868384408</v>
      </c>
      <c r="AK1246" s="18">
        <v>0.32739390414259711</v>
      </c>
      <c r="AL1246" s="18">
        <v>0.3193690230410105</v>
      </c>
      <c r="AM1246" s="18">
        <v>0.47367347456331971</v>
      </c>
      <c r="AN1246" s="18">
        <v>0.28737833984289501</v>
      </c>
      <c r="AO1246" s="18">
        <v>0.42766231649319397</v>
      </c>
      <c r="AP1246" s="18">
        <v>0.4838461113155012</v>
      </c>
      <c r="AQ1246" s="18">
        <v>0.3981425102518753</v>
      </c>
      <c r="AR1246" s="18">
        <v>0.40428297218076309</v>
      </c>
      <c r="AS1246" s="18">
        <v>0.38015208456621252</v>
      </c>
      <c r="AT1246" s="18">
        <v>0.33900074238154659</v>
      </c>
      <c r="AU1246" s="18">
        <v>0.4546286848106128</v>
      </c>
      <c r="AV1246" s="18">
        <v>0.31919334865986521</v>
      </c>
      <c r="AX1246" s="18">
        <v>0.36733079448933892</v>
      </c>
      <c r="AY1246" s="18">
        <v>0.38598211464578253</v>
      </c>
      <c r="BA1246" s="18">
        <v>0.38782465904265101</v>
      </c>
      <c r="BB1246" s="18">
        <v>0.33691179774538299</v>
      </c>
      <c r="BD1246" s="18">
        <v>0.32261491276881621</v>
      </c>
      <c r="BE1246" s="18">
        <v>0.36952335186506863</v>
      </c>
      <c r="BF1246" s="18">
        <v>0.32044683672598528</v>
      </c>
      <c r="BG1246" s="18">
        <v>0.4107098097813307</v>
      </c>
      <c r="BH1246" s="18">
        <v>0.45838420332349328</v>
      </c>
      <c r="BI1246" s="18">
        <v>0.44269141203418588</v>
      </c>
      <c r="BJ1246" s="18">
        <v>0.25238816308477408</v>
      </c>
      <c r="BL1246" s="18">
        <v>0.41860217365511332</v>
      </c>
      <c r="BM1246" s="18">
        <v>0.40391696839896662</v>
      </c>
      <c r="BN1246" s="18">
        <v>0.36722882380845562</v>
      </c>
      <c r="BO1246" s="18">
        <v>0.35886773289277568</v>
      </c>
      <c r="BP1246" s="18">
        <v>0.3391407781602559</v>
      </c>
      <c r="BQ1246" s="18">
        <v>0.38687046087098381</v>
      </c>
      <c r="BR1246" s="18">
        <v>0.25427838308159101</v>
      </c>
      <c r="BS1246" s="18">
        <v>0.30372958454838778</v>
      </c>
      <c r="BU1246" s="18">
        <v>0.44633329588741311</v>
      </c>
      <c r="BV1246" s="18">
        <v>0.41244612833171962</v>
      </c>
      <c r="BW1246" s="18">
        <v>0.35582577988829978</v>
      </c>
      <c r="BX1246" s="18">
        <v>0.29695150249821523</v>
      </c>
      <c r="BY1246" s="18">
        <v>0.36305364145252389</v>
      </c>
      <c r="BZ1246" s="18">
        <v>0.30730252291229693</v>
      </c>
      <c r="CA1246" s="18">
        <v>0.22435170069076341</v>
      </c>
      <c r="CB1246" s="18">
        <v>0.34015765337331522</v>
      </c>
      <c r="CC1246" s="18">
        <v>0.36792503052047743</v>
      </c>
    </row>
    <row r="1247" spans="2:81" x14ac:dyDescent="0.35">
      <c r="B1247" s="17" t="s">
        <v>280</v>
      </c>
      <c r="C1247" s="18">
        <v>0.39393396633935113</v>
      </c>
      <c r="D1247" s="18">
        <v>0.32271200490593283</v>
      </c>
      <c r="E1247" s="18">
        <v>0.36249983689957921</v>
      </c>
      <c r="F1247" s="18">
        <v>0.45304406295920169</v>
      </c>
      <c r="G1247" s="18">
        <v>0.38103685658758912</v>
      </c>
      <c r="H1247" s="18">
        <v>0.42966263641857128</v>
      </c>
      <c r="I1247" s="18">
        <v>0.38998656930375691</v>
      </c>
      <c r="K1247" s="18">
        <v>0.38499668242915769</v>
      </c>
      <c r="L1247" s="18">
        <v>0.40228993468058027</v>
      </c>
      <c r="N1247" s="18">
        <v>0.34611451730572662</v>
      </c>
      <c r="O1247" s="18">
        <v>0.42963771693461728</v>
      </c>
      <c r="P1247" s="18">
        <v>0.37172201157760981</v>
      </c>
      <c r="Q1247" s="18">
        <v>0.39309299981409052</v>
      </c>
      <c r="R1247" s="18">
        <v>0.41624511095325778</v>
      </c>
      <c r="S1247" s="18">
        <v>0.42628679916036122</v>
      </c>
      <c r="T1247" s="18">
        <v>0.40487596232065942</v>
      </c>
      <c r="U1247" s="18">
        <v>0.35344946586063197</v>
      </c>
      <c r="V1247" s="18">
        <v>0.37091832863113572</v>
      </c>
      <c r="W1247" s="18">
        <v>0.44046937130525382</v>
      </c>
      <c r="X1247" s="18">
        <v>0.39547373401611152</v>
      </c>
      <c r="Y1247" s="18">
        <v>0.37363176336317833</v>
      </c>
      <c r="AA1247" s="18">
        <v>0.3821696289708863</v>
      </c>
      <c r="AB1247" s="18">
        <v>0.39753818598966012</v>
      </c>
      <c r="AC1247" s="18">
        <v>0.42532539651238122</v>
      </c>
      <c r="AD1247" s="18">
        <v>0.37583898448116831</v>
      </c>
      <c r="AF1247" s="18">
        <v>0.36191747131708701</v>
      </c>
      <c r="AG1247" s="18">
        <v>0.34154063087719561</v>
      </c>
      <c r="AH1247" s="18">
        <v>0.41198715260895352</v>
      </c>
      <c r="AI1247" s="18">
        <v>0.36038506483420019</v>
      </c>
      <c r="AJ1247" s="18">
        <v>0.4343234778233368</v>
      </c>
      <c r="AK1247" s="18">
        <v>0.45508575590944611</v>
      </c>
      <c r="AL1247" s="18">
        <v>0.40987281628863431</v>
      </c>
      <c r="AM1247" s="18">
        <v>0.36409763137877049</v>
      </c>
      <c r="AN1247" s="18">
        <v>0.41863839507856843</v>
      </c>
      <c r="AO1247" s="18">
        <v>0.38401321389465232</v>
      </c>
      <c r="AP1247" s="18">
        <v>0.3157767741269803</v>
      </c>
      <c r="AQ1247" s="18">
        <v>0.3711432472565247</v>
      </c>
      <c r="AR1247" s="18">
        <v>0.38731279988427081</v>
      </c>
      <c r="AS1247" s="18">
        <v>0.45515781510147119</v>
      </c>
      <c r="AT1247" s="18">
        <v>0.53671511859847187</v>
      </c>
      <c r="AU1247" s="18">
        <v>0.40597228485044679</v>
      </c>
      <c r="AV1247" s="18">
        <v>0.30450445128371922</v>
      </c>
      <c r="AX1247" s="18">
        <v>0.4050002353258455</v>
      </c>
      <c r="AY1247" s="18">
        <v>0.34318455945764598</v>
      </c>
      <c r="BA1247" s="18">
        <v>0.40139657039386079</v>
      </c>
      <c r="BB1247" s="18">
        <v>0.38008831946561028</v>
      </c>
      <c r="BD1247" s="18">
        <v>0.41793811313248203</v>
      </c>
      <c r="BE1247" s="18">
        <v>0.38786197260867822</v>
      </c>
      <c r="BF1247" s="18">
        <v>0.4227417649349825</v>
      </c>
      <c r="BG1247" s="18">
        <v>0.37637869622960962</v>
      </c>
      <c r="BH1247" s="18">
        <v>0.36165090877675471</v>
      </c>
      <c r="BI1247" s="18">
        <v>0.38393927184706128</v>
      </c>
      <c r="BJ1247" s="18">
        <v>0.39301223237096777</v>
      </c>
      <c r="BL1247" s="18">
        <v>0.39340774685294472</v>
      </c>
      <c r="BM1247" s="18">
        <v>0.41871571081403602</v>
      </c>
      <c r="BN1247" s="18">
        <v>0.42265264182150802</v>
      </c>
      <c r="BO1247" s="18">
        <v>0.42320328490704251</v>
      </c>
      <c r="BP1247" s="18">
        <v>0.39474875654111441</v>
      </c>
      <c r="BQ1247" s="18">
        <v>0.26650556622289229</v>
      </c>
      <c r="BR1247" s="18">
        <v>0.35034367464989041</v>
      </c>
      <c r="BS1247" s="18">
        <v>0.35199540690948899</v>
      </c>
      <c r="BU1247" s="18">
        <v>0.41718494367490311</v>
      </c>
      <c r="BV1247" s="18">
        <v>0.39690219767618512</v>
      </c>
      <c r="BW1247" s="18">
        <v>0.43657873154049742</v>
      </c>
      <c r="BX1247" s="18">
        <v>0.39290031548793869</v>
      </c>
      <c r="BY1247" s="18">
        <v>0.38946938373867512</v>
      </c>
      <c r="BZ1247" s="18">
        <v>0.27015031065976602</v>
      </c>
      <c r="CA1247" s="18">
        <v>0.34823522356653602</v>
      </c>
      <c r="CB1247" s="18">
        <v>0.43518011594045658</v>
      </c>
      <c r="CC1247" s="18">
        <v>0.35169897943275341</v>
      </c>
    </row>
    <row r="1248" spans="2:81" x14ac:dyDescent="0.35">
      <c r="B1248" s="17" t="s">
        <v>267</v>
      </c>
      <c r="C1248" s="18">
        <v>0.15403727779418161</v>
      </c>
      <c r="D1248" s="18">
        <v>0.1903561724913492</v>
      </c>
      <c r="E1248" s="18">
        <v>0.15048584861708469</v>
      </c>
      <c r="F1248" s="18">
        <v>0.1757125502461768</v>
      </c>
      <c r="G1248" s="18">
        <v>0.19457820841289411</v>
      </c>
      <c r="H1248" s="18">
        <v>0.1369619601474113</v>
      </c>
      <c r="I1248" s="18">
        <v>0.1105964310529817</v>
      </c>
      <c r="K1248" s="18">
        <v>0.16457428912556721</v>
      </c>
      <c r="L1248" s="18">
        <v>0.14403314247397209</v>
      </c>
      <c r="N1248" s="18">
        <v>0.16179630782753571</v>
      </c>
      <c r="O1248" s="18">
        <v>0.1109215146367819</v>
      </c>
      <c r="P1248" s="18">
        <v>0.13949186442994521</v>
      </c>
      <c r="Q1248" s="18">
        <v>0.19141742295677749</v>
      </c>
      <c r="R1248" s="18">
        <v>0.15410010417632011</v>
      </c>
      <c r="S1248" s="18">
        <v>0.16697277122783191</v>
      </c>
      <c r="T1248" s="18">
        <v>0.1136560305089872</v>
      </c>
      <c r="U1248" s="18">
        <v>0.21579211966395331</v>
      </c>
      <c r="V1248" s="18">
        <v>0.15909946218352569</v>
      </c>
      <c r="W1248" s="18">
        <v>0.1511353967211139</v>
      </c>
      <c r="X1248" s="18">
        <v>0.1371095605583075</v>
      </c>
      <c r="Y1248" s="18">
        <v>0.12662542137685889</v>
      </c>
      <c r="AA1248" s="18">
        <v>0.12948691776890431</v>
      </c>
      <c r="AB1248" s="18">
        <v>0.1320995808808797</v>
      </c>
      <c r="AC1248" s="18">
        <v>0.1646425800060142</v>
      </c>
      <c r="AD1248" s="18">
        <v>0.19256442379231939</v>
      </c>
      <c r="AF1248" s="18">
        <v>0.20112783571975021</v>
      </c>
      <c r="AG1248" s="18">
        <v>0.26112879918645648</v>
      </c>
      <c r="AH1248" s="18">
        <v>0.1226398046053227</v>
      </c>
      <c r="AI1248" s="18">
        <v>0.1564912322028798</v>
      </c>
      <c r="AJ1248" s="18">
        <v>0.19182375927965681</v>
      </c>
      <c r="AK1248" s="18">
        <v>0.1477754674753432</v>
      </c>
      <c r="AL1248" s="18">
        <v>0.1704385865666791</v>
      </c>
      <c r="AM1248" s="18">
        <v>0.1247809219292897</v>
      </c>
      <c r="AN1248" s="18">
        <v>0.20552656496422991</v>
      </c>
      <c r="AO1248" s="18">
        <v>0.1363684336361928</v>
      </c>
      <c r="AP1248" s="18">
        <v>0.14219771833961839</v>
      </c>
      <c r="AQ1248" s="18">
        <v>0.1501475420566572</v>
      </c>
      <c r="AR1248" s="18">
        <v>0.15618127272393589</v>
      </c>
      <c r="AS1248" s="18">
        <v>0.1284127320177873</v>
      </c>
      <c r="AT1248" s="18">
        <v>8.5273561458475783E-2</v>
      </c>
      <c r="AU1248" s="18">
        <v>8.4718868096741076E-2</v>
      </c>
      <c r="AV1248" s="18">
        <v>0.15303283325106601</v>
      </c>
      <c r="AX1248" s="18">
        <v>0.15001884519549821</v>
      </c>
      <c r="AY1248" s="18">
        <v>0.17069950282231769</v>
      </c>
      <c r="BA1248" s="18">
        <v>0.141732934079003</v>
      </c>
      <c r="BB1248" s="18">
        <v>0.17686598434877129</v>
      </c>
      <c r="BD1248" s="18">
        <v>0.17289878092906391</v>
      </c>
      <c r="BE1248" s="18">
        <v>0.15256451448390501</v>
      </c>
      <c r="BF1248" s="18">
        <v>0.14552884777306421</v>
      </c>
      <c r="BG1248" s="18">
        <v>0.1566067342396458</v>
      </c>
      <c r="BH1248" s="18">
        <v>0.10766065023338869</v>
      </c>
      <c r="BI1248" s="18">
        <v>0.11774298366766001</v>
      </c>
      <c r="BJ1248" s="18">
        <v>0.23200720312768949</v>
      </c>
      <c r="BL1248" s="18">
        <v>0.1255282935478032</v>
      </c>
      <c r="BM1248" s="18">
        <v>0.1415575581131932</v>
      </c>
      <c r="BN1248" s="18">
        <v>0.15469004374670939</v>
      </c>
      <c r="BO1248" s="18">
        <v>0.15620703199345651</v>
      </c>
      <c r="BP1248" s="18">
        <v>0.14978091217816689</v>
      </c>
      <c r="BQ1248" s="18">
        <v>0.18565526083339379</v>
      </c>
      <c r="BR1248" s="18">
        <v>0.2180930255225588</v>
      </c>
      <c r="BS1248" s="18">
        <v>0.19353053052936561</v>
      </c>
      <c r="BU1248" s="18">
        <v>9.5384464327421856E-2</v>
      </c>
      <c r="BV1248" s="18">
        <v>0.15114522061725169</v>
      </c>
      <c r="BW1248" s="18">
        <v>0.1479549801624945</v>
      </c>
      <c r="BX1248" s="18">
        <v>0.18431190595611979</v>
      </c>
      <c r="BY1248" s="18">
        <v>0.16092972897782429</v>
      </c>
      <c r="BZ1248" s="18">
        <v>0.20224658693428399</v>
      </c>
      <c r="CA1248" s="18">
        <v>0.25421870365015142</v>
      </c>
      <c r="CB1248" s="18">
        <v>0.13359193929027829</v>
      </c>
      <c r="CC1248" s="18">
        <v>0.1502946258359123</v>
      </c>
    </row>
    <row r="1249" spans="2:81" x14ac:dyDescent="0.35">
      <c r="B1249" s="17" t="s">
        <v>281</v>
      </c>
      <c r="C1249" s="18">
        <v>3.348348351227895E-2</v>
      </c>
      <c r="D1249" s="18">
        <v>0.10642144038796029</v>
      </c>
      <c r="E1249" s="18">
        <v>5.694066642723937E-2</v>
      </c>
      <c r="F1249" s="18">
        <v>4.4379471442694142E-2</v>
      </c>
      <c r="G1249" s="18">
        <v>1.408378956555603E-2</v>
      </c>
      <c r="H1249" s="18">
        <v>4.1284551777640462E-3</v>
      </c>
      <c r="I1249" s="18">
        <v>9.1665352807118669E-3</v>
      </c>
      <c r="K1249" s="18">
        <v>3.4540292373262393E-2</v>
      </c>
      <c r="L1249" s="18">
        <v>3.1603073126321553E-2</v>
      </c>
      <c r="N1249" s="18">
        <v>4.5023890254532357E-2</v>
      </c>
      <c r="O1249" s="18">
        <v>1.4183520368796E-2</v>
      </c>
      <c r="P1249" s="18">
        <v>4.2116918629567027E-2</v>
      </c>
      <c r="Q1249" s="18">
        <v>3.7927208710508607E-2</v>
      </c>
      <c r="R1249" s="18">
        <v>1.6260365968001959E-2</v>
      </c>
      <c r="S1249" s="18">
        <v>4.1677346904871453E-2</v>
      </c>
      <c r="T1249" s="18">
        <v>5.6048764909462909E-2</v>
      </c>
      <c r="U1249" s="18">
        <v>4.9776872731904322E-2</v>
      </c>
      <c r="V1249" s="18">
        <v>2.7189733455536571E-2</v>
      </c>
      <c r="W1249" s="18">
        <v>2.923391259489461E-2</v>
      </c>
      <c r="X1249" s="18">
        <v>4.047231782173339E-2</v>
      </c>
      <c r="Y1249" s="18">
        <v>1.188315390104702E-2</v>
      </c>
      <c r="AA1249" s="18">
        <v>1.812721987867319E-2</v>
      </c>
      <c r="AB1249" s="18">
        <v>1.9983797157909652E-2</v>
      </c>
      <c r="AC1249" s="18">
        <v>3.9608431616795392E-2</v>
      </c>
      <c r="AD1249" s="18">
        <v>5.8941399916655333E-2</v>
      </c>
      <c r="AF1249" s="18">
        <v>0.182512610391487</v>
      </c>
      <c r="AG1249" s="18">
        <v>3.0391209772558499E-2</v>
      </c>
      <c r="AH1249" s="18">
        <v>2.942351939719217E-2</v>
      </c>
      <c r="AI1249" s="18">
        <v>4.8464760358324241E-2</v>
      </c>
      <c r="AJ1249" s="18">
        <v>5.8653844873629409E-2</v>
      </c>
      <c r="AK1249" s="18">
        <v>3.559870059174107E-2</v>
      </c>
      <c r="AL1249" s="18">
        <v>3.5114005806672483E-2</v>
      </c>
      <c r="AM1249" s="18">
        <v>1.4005080907846039E-2</v>
      </c>
      <c r="AN1249" s="18">
        <v>3.7409659665843448E-2</v>
      </c>
      <c r="AO1249" s="18">
        <v>2.0832794710403859E-2</v>
      </c>
      <c r="AP1249" s="18">
        <v>0</v>
      </c>
      <c r="AQ1249" s="18">
        <v>3.2650846600384961E-2</v>
      </c>
      <c r="AR1249" s="18">
        <v>2.6479913631459819E-2</v>
      </c>
      <c r="AS1249" s="18">
        <v>0</v>
      </c>
      <c r="AT1249" s="18">
        <v>3.9010577561505548E-2</v>
      </c>
      <c r="AU1249" s="18">
        <v>2.3754684353962038E-2</v>
      </c>
      <c r="AV1249" s="18">
        <v>9.4114189599563081E-2</v>
      </c>
      <c r="AX1249" s="18">
        <v>2.870419656394237E-2</v>
      </c>
      <c r="AY1249" s="18">
        <v>5.8491635280517401E-2</v>
      </c>
      <c r="BA1249" s="18">
        <v>2.5431765201843769E-2</v>
      </c>
      <c r="BB1249" s="18">
        <v>4.8422135977131263E-2</v>
      </c>
      <c r="BD1249" s="18">
        <v>2.910547283674679E-2</v>
      </c>
      <c r="BE1249" s="18">
        <v>3.5975333607134508E-2</v>
      </c>
      <c r="BF1249" s="18">
        <v>5.9233626543692547E-2</v>
      </c>
      <c r="BG1249" s="18">
        <v>2.7466534855166751E-2</v>
      </c>
      <c r="BH1249" s="18">
        <v>2.576860753634222E-2</v>
      </c>
      <c r="BI1249" s="18">
        <v>1.823261361827096E-2</v>
      </c>
      <c r="BJ1249" s="18">
        <v>4.1294313296095217E-2</v>
      </c>
      <c r="BL1249" s="18">
        <v>2.8980306092830432E-2</v>
      </c>
      <c r="BM1249" s="18">
        <v>1.2542437406123279E-2</v>
      </c>
      <c r="BN1249" s="18">
        <v>3.3929894183528347E-2</v>
      </c>
      <c r="BO1249" s="18">
        <v>4.3028676961410627E-2</v>
      </c>
      <c r="BP1249" s="18">
        <v>4.6332460777786508E-2</v>
      </c>
      <c r="BQ1249" s="18">
        <v>8.9230514604039898E-2</v>
      </c>
      <c r="BR1249" s="18">
        <v>9.3720159854697532E-2</v>
      </c>
      <c r="BS1249" s="18">
        <v>4.7275751540380211E-2</v>
      </c>
      <c r="BU1249" s="18">
        <v>2.0103690503587381E-2</v>
      </c>
      <c r="BV1249" s="18">
        <v>1.487337897319734E-2</v>
      </c>
      <c r="BW1249" s="18">
        <v>2.1699123738885918E-2</v>
      </c>
      <c r="BX1249" s="18">
        <v>6.7939509845942048E-2</v>
      </c>
      <c r="BY1249" s="18">
        <v>3.5288872892152288E-2</v>
      </c>
      <c r="BZ1249" s="18">
        <v>0.1235859042984795</v>
      </c>
      <c r="CA1249" s="18">
        <v>5.2270774114472777E-2</v>
      </c>
      <c r="CB1249" s="18">
        <v>1.7114276970204609E-2</v>
      </c>
      <c r="CC1249" s="18">
        <v>6.1890098284938438E-2</v>
      </c>
    </row>
    <row r="1250" spans="2:81" x14ac:dyDescent="0.35">
      <c r="B1250" s="17" t="s">
        <v>282</v>
      </c>
      <c r="C1250" s="18">
        <v>1.3699651182312381E-2</v>
      </c>
      <c r="D1250" s="18">
        <v>3.9618010794239218E-2</v>
      </c>
      <c r="E1250" s="18">
        <v>1.549554128955717E-2</v>
      </c>
      <c r="F1250" s="18">
        <v>1.2218262321778641E-2</v>
      </c>
      <c r="G1250" s="18">
        <v>1.222364181385494E-2</v>
      </c>
      <c r="H1250" s="18">
        <v>1.80839085030194E-2</v>
      </c>
      <c r="I1250" s="18">
        <v>0</v>
      </c>
      <c r="K1250" s="18">
        <v>2.115649222915118E-2</v>
      </c>
      <c r="L1250" s="18">
        <v>6.7803308849877534E-3</v>
      </c>
      <c r="N1250" s="18">
        <v>1.8362029067112141E-2</v>
      </c>
      <c r="O1250" s="18">
        <v>0</v>
      </c>
      <c r="P1250" s="18">
        <v>1.0478013078368721E-2</v>
      </c>
      <c r="Q1250" s="18">
        <v>9.5577159912269248E-3</v>
      </c>
      <c r="R1250" s="18">
        <v>1.742680333183793E-2</v>
      </c>
      <c r="S1250" s="18">
        <v>1.112060923699611E-2</v>
      </c>
      <c r="T1250" s="18">
        <v>1.987629016177932E-2</v>
      </c>
      <c r="U1250" s="18">
        <v>2.1163799760532578E-2</v>
      </c>
      <c r="V1250" s="18">
        <v>1.3441217411436951E-2</v>
      </c>
      <c r="W1250" s="18">
        <v>8.595989162716141E-3</v>
      </c>
      <c r="X1250" s="18">
        <v>1.245446378205276E-2</v>
      </c>
      <c r="Y1250" s="18">
        <v>1.204021301547962E-2</v>
      </c>
      <c r="AA1250" s="18">
        <v>1.3020614269827089E-2</v>
      </c>
      <c r="AB1250" s="18">
        <v>1.060824044546391E-2</v>
      </c>
      <c r="AC1250" s="18">
        <v>1.2119825140651609E-2</v>
      </c>
      <c r="AD1250" s="18">
        <v>1.913726759495769E-2</v>
      </c>
      <c r="AF1250" s="18">
        <v>2.8450215516098089E-2</v>
      </c>
      <c r="AG1250" s="18">
        <v>1.8922500096119399E-2</v>
      </c>
      <c r="AH1250" s="18">
        <v>1.538432224908165E-2</v>
      </c>
      <c r="AI1250" s="18">
        <v>7.3370217170444611E-3</v>
      </c>
      <c r="AJ1250" s="18">
        <v>1.2056157177660381E-2</v>
      </c>
      <c r="AK1250" s="18">
        <v>3.4573847719363551E-3</v>
      </c>
      <c r="AL1250" s="18">
        <v>2.3977594347150851E-2</v>
      </c>
      <c r="AM1250" s="18">
        <v>1.5938139067581351E-2</v>
      </c>
      <c r="AN1250" s="18">
        <v>9.4204462368823998E-3</v>
      </c>
      <c r="AO1250" s="18">
        <v>5.7462683838139473E-3</v>
      </c>
      <c r="AP1250" s="18">
        <v>6.1373466856928143E-3</v>
      </c>
      <c r="AQ1250" s="18">
        <v>4.7915853834557827E-2</v>
      </c>
      <c r="AR1250" s="18">
        <v>1.319534718231812E-2</v>
      </c>
      <c r="AS1250" s="18">
        <v>1.83063612808648E-2</v>
      </c>
      <c r="AT1250" s="18">
        <v>0</v>
      </c>
      <c r="AU1250" s="18">
        <v>1.494718328993022E-2</v>
      </c>
      <c r="AV1250" s="18">
        <v>1.598926286413185E-2</v>
      </c>
      <c r="AX1250" s="18">
        <v>1.318798471827122E-2</v>
      </c>
      <c r="AY1250" s="18">
        <v>1.374255397422944E-2</v>
      </c>
      <c r="BA1250" s="18">
        <v>1.2926888845680041E-2</v>
      </c>
      <c r="BB1250" s="18">
        <v>1.513338588834604E-2</v>
      </c>
      <c r="BD1250" s="18">
        <v>1.744244478829609E-2</v>
      </c>
      <c r="BE1250" s="18">
        <v>1.175193026860942E-2</v>
      </c>
      <c r="BF1250" s="18">
        <v>8.3821557572327909E-3</v>
      </c>
      <c r="BG1250" s="18">
        <v>1.3370885066388489E-2</v>
      </c>
      <c r="BH1250" s="18">
        <v>1.8670605103172061E-2</v>
      </c>
      <c r="BI1250" s="18">
        <v>1.3941272066183031E-2</v>
      </c>
      <c r="BJ1250" s="18">
        <v>0</v>
      </c>
      <c r="BL1250" s="18">
        <v>1.882011474479419E-2</v>
      </c>
      <c r="BM1250" s="18">
        <v>6.3157197486312221E-3</v>
      </c>
      <c r="BN1250" s="18">
        <v>7.2013634535610018E-3</v>
      </c>
      <c r="BO1250" s="18">
        <v>7.4550798637419364E-3</v>
      </c>
      <c r="BP1250" s="18">
        <v>3.3263551421490817E-2</v>
      </c>
      <c r="BQ1250" s="18">
        <v>0</v>
      </c>
      <c r="BR1250" s="18">
        <v>0</v>
      </c>
      <c r="BS1250" s="18">
        <v>1.5085699691603749E-2</v>
      </c>
      <c r="BU1250" s="18">
        <v>9.6843942059493988E-3</v>
      </c>
      <c r="BV1250" s="18">
        <v>5.9530276110515354E-3</v>
      </c>
      <c r="BW1250" s="18">
        <v>7.1400739172857337E-3</v>
      </c>
      <c r="BX1250" s="18">
        <v>2.4962586193759451E-2</v>
      </c>
      <c r="BY1250" s="18">
        <v>2.5122843882746201E-2</v>
      </c>
      <c r="BZ1250" s="18">
        <v>3.0710966811139689E-2</v>
      </c>
      <c r="CA1250" s="18">
        <v>6.3581072207122844E-3</v>
      </c>
      <c r="CB1250" s="18">
        <v>1.154583883390427E-2</v>
      </c>
      <c r="CC1250" s="18">
        <v>6.7513376625948354E-3</v>
      </c>
    </row>
    <row r="1251" spans="2:81" x14ac:dyDescent="0.35">
      <c r="B1251" s="17" t="s">
        <v>151</v>
      </c>
      <c r="C1251" s="18">
        <v>3.4851732304732701E-2</v>
      </c>
      <c r="D1251" s="18">
        <v>4.9791482412878431E-2</v>
      </c>
      <c r="E1251" s="18">
        <v>1.562168917768619E-2</v>
      </c>
      <c r="F1251" s="18">
        <v>2.8857514535591499E-2</v>
      </c>
      <c r="G1251" s="18">
        <v>4.4578173952291793E-2</v>
      </c>
      <c r="H1251" s="18">
        <v>4.9793582551352571E-2</v>
      </c>
      <c r="I1251" s="18">
        <v>2.9808036050650799E-2</v>
      </c>
      <c r="K1251" s="18">
        <v>3.3759333758633332E-2</v>
      </c>
      <c r="L1251" s="18">
        <v>3.6047512928649349E-2</v>
      </c>
      <c r="N1251" s="18">
        <v>3.1436874748912713E-2</v>
      </c>
      <c r="O1251" s="18">
        <v>4.5220848652605138E-2</v>
      </c>
      <c r="P1251" s="18">
        <v>7.2726984118971549E-2</v>
      </c>
      <c r="Q1251" s="18">
        <v>2.5038290395820239E-2</v>
      </c>
      <c r="R1251" s="18">
        <v>3.3808605888384163E-2</v>
      </c>
      <c r="S1251" s="18">
        <v>1.315795810556393E-2</v>
      </c>
      <c r="T1251" s="18">
        <v>3.8167290096473572E-2</v>
      </c>
      <c r="U1251" s="18">
        <v>3.6394686549359692E-2</v>
      </c>
      <c r="V1251" s="18">
        <v>1.7326249917717619E-2</v>
      </c>
      <c r="W1251" s="18">
        <v>5.5913037542117003E-2</v>
      </c>
      <c r="X1251" s="18">
        <v>5.5210000760463042E-2</v>
      </c>
      <c r="Y1251" s="18">
        <v>1.079910371462138E-2</v>
      </c>
      <c r="AA1251" s="18">
        <v>2.629434892170637E-2</v>
      </c>
      <c r="AB1251" s="18">
        <v>3.4095708949317828E-2</v>
      </c>
      <c r="AC1251" s="18">
        <v>3.199880406354063E-2</v>
      </c>
      <c r="AD1251" s="18">
        <v>4.7628696553127743E-2</v>
      </c>
      <c r="AF1251" s="18">
        <v>7.8170075629741431E-2</v>
      </c>
      <c r="AG1251" s="18">
        <v>5.4272551886931412E-2</v>
      </c>
      <c r="AH1251" s="18">
        <v>6.8652134356552624E-2</v>
      </c>
      <c r="AI1251" s="18">
        <v>5.4056453366376038E-2</v>
      </c>
      <c r="AJ1251" s="18">
        <v>1.5756262161872519E-2</v>
      </c>
      <c r="AK1251" s="18">
        <v>3.0688787108936098E-2</v>
      </c>
      <c r="AL1251" s="18">
        <v>4.1227973949852857E-2</v>
      </c>
      <c r="AM1251" s="18">
        <v>7.5047521531928793E-3</v>
      </c>
      <c r="AN1251" s="18">
        <v>4.1626594211580853E-2</v>
      </c>
      <c r="AO1251" s="18">
        <v>2.5376972881743239E-2</v>
      </c>
      <c r="AP1251" s="18">
        <v>5.2042049532207341E-2</v>
      </c>
      <c r="AQ1251" s="18">
        <v>0</v>
      </c>
      <c r="AR1251" s="18">
        <v>1.254769439725213E-2</v>
      </c>
      <c r="AS1251" s="18">
        <v>1.7971007033664211E-2</v>
      </c>
      <c r="AT1251" s="18">
        <v>0</v>
      </c>
      <c r="AU1251" s="18">
        <v>1.5978294598307231E-2</v>
      </c>
      <c r="AV1251" s="18">
        <v>0.113165914341655</v>
      </c>
      <c r="AX1251" s="18">
        <v>3.5757943707103862E-2</v>
      </c>
      <c r="AY1251" s="18">
        <v>2.7899633819507118E-2</v>
      </c>
      <c r="BA1251" s="18">
        <v>3.068718243696136E-2</v>
      </c>
      <c r="BB1251" s="18">
        <v>4.2578376574758131E-2</v>
      </c>
      <c r="BD1251" s="18">
        <v>4.0000275544594982E-2</v>
      </c>
      <c r="BE1251" s="18">
        <v>4.232289716660434E-2</v>
      </c>
      <c r="BF1251" s="18">
        <v>4.3666768265042587E-2</v>
      </c>
      <c r="BG1251" s="18">
        <v>1.546733982785871E-2</v>
      </c>
      <c r="BH1251" s="18">
        <v>2.7865025026849059E-2</v>
      </c>
      <c r="BI1251" s="18">
        <v>2.3452446766638681E-2</v>
      </c>
      <c r="BJ1251" s="18">
        <v>8.1298088120473247E-2</v>
      </c>
      <c r="BL1251" s="18">
        <v>1.466136510651393E-2</v>
      </c>
      <c r="BM1251" s="18">
        <v>1.6951605519049642E-2</v>
      </c>
      <c r="BN1251" s="18">
        <v>1.429723298623752E-2</v>
      </c>
      <c r="BO1251" s="18">
        <v>1.123819338157276E-2</v>
      </c>
      <c r="BP1251" s="18">
        <v>3.6733540921185477E-2</v>
      </c>
      <c r="BQ1251" s="18">
        <v>7.1738197468690187E-2</v>
      </c>
      <c r="BR1251" s="18">
        <v>8.3564756891262193E-2</v>
      </c>
      <c r="BS1251" s="18">
        <v>8.8383026780773769E-2</v>
      </c>
      <c r="BU1251" s="18">
        <v>1.130921140072519E-2</v>
      </c>
      <c r="BV1251" s="18">
        <v>1.8680046790594679E-2</v>
      </c>
      <c r="BW1251" s="18">
        <v>3.0801310752536629E-2</v>
      </c>
      <c r="BX1251" s="18">
        <v>3.2934180018024922E-2</v>
      </c>
      <c r="BY1251" s="18">
        <v>2.6135529056078199E-2</v>
      </c>
      <c r="BZ1251" s="18">
        <v>6.6003708384034077E-2</v>
      </c>
      <c r="CA1251" s="18">
        <v>0.1145654907573643</v>
      </c>
      <c r="CB1251" s="18">
        <v>6.2410175591841061E-2</v>
      </c>
      <c r="CC1251" s="18">
        <v>6.1439928263323507E-2</v>
      </c>
    </row>
    <row r="1253" spans="2:81" ht="159.5" x14ac:dyDescent="0.35">
      <c r="B1253" s="14" t="s">
        <v>286</v>
      </c>
    </row>
    <row r="1254" spans="2:81" x14ac:dyDescent="0.35">
      <c r="B1254" s="15" t="s">
        <v>17</v>
      </c>
    </row>
    <row r="1255" spans="2:81" x14ac:dyDescent="0.35">
      <c r="B1255" s="11" t="s">
        <v>95</v>
      </c>
      <c r="C1255" s="16">
        <v>1906</v>
      </c>
      <c r="D1255" s="16">
        <v>245</v>
      </c>
      <c r="E1255" s="16">
        <v>322</v>
      </c>
      <c r="F1255" s="16">
        <v>330</v>
      </c>
      <c r="G1255" s="16">
        <v>336</v>
      </c>
      <c r="H1255" s="16">
        <v>276</v>
      </c>
      <c r="I1255" s="16">
        <v>397</v>
      </c>
      <c r="K1255" s="16">
        <v>942</v>
      </c>
      <c r="L1255" s="16">
        <v>959</v>
      </c>
      <c r="N1255" s="16">
        <v>158</v>
      </c>
      <c r="O1255" s="16">
        <v>63</v>
      </c>
      <c r="P1255" s="16">
        <v>96</v>
      </c>
      <c r="Q1255" s="16">
        <v>78</v>
      </c>
      <c r="R1255" s="16">
        <v>211</v>
      </c>
      <c r="S1255" s="16">
        <v>156</v>
      </c>
      <c r="T1255" s="16">
        <v>138</v>
      </c>
      <c r="U1255" s="16">
        <v>178</v>
      </c>
      <c r="V1255" s="16">
        <v>270</v>
      </c>
      <c r="W1255" s="16">
        <v>232</v>
      </c>
      <c r="X1255" s="16">
        <v>160</v>
      </c>
      <c r="Y1255" s="16">
        <v>166</v>
      </c>
      <c r="AA1255" s="16">
        <v>527</v>
      </c>
      <c r="AB1255" s="16">
        <v>481</v>
      </c>
      <c r="AC1255" s="16">
        <v>429</v>
      </c>
      <c r="AD1255" s="16">
        <v>463</v>
      </c>
      <c r="AF1255" s="16">
        <v>27</v>
      </c>
      <c r="AG1255" s="16">
        <v>98</v>
      </c>
      <c r="AH1255" s="16">
        <v>113</v>
      </c>
      <c r="AI1255" s="16">
        <v>112</v>
      </c>
      <c r="AJ1255" s="16">
        <v>174</v>
      </c>
      <c r="AK1255" s="16">
        <v>207</v>
      </c>
      <c r="AL1255" s="16">
        <v>170</v>
      </c>
      <c r="AM1255" s="16">
        <v>133</v>
      </c>
      <c r="AN1255" s="16">
        <v>100</v>
      </c>
      <c r="AO1255" s="16">
        <v>131</v>
      </c>
      <c r="AP1255" s="16">
        <v>193</v>
      </c>
      <c r="AQ1255" s="16">
        <v>93</v>
      </c>
      <c r="AR1255" s="16">
        <v>79</v>
      </c>
      <c r="AS1255" s="16">
        <v>47</v>
      </c>
      <c r="AT1255" s="16">
        <v>48</v>
      </c>
      <c r="AU1255" s="16">
        <v>122</v>
      </c>
      <c r="AV1255" s="16">
        <v>59</v>
      </c>
      <c r="AX1255" s="16">
        <v>1557</v>
      </c>
      <c r="AY1255" s="16">
        <v>338</v>
      </c>
      <c r="BA1255" s="16">
        <v>1221</v>
      </c>
      <c r="BB1255" s="16">
        <v>685</v>
      </c>
      <c r="BD1255" s="16">
        <v>474</v>
      </c>
      <c r="BE1255" s="16">
        <v>416</v>
      </c>
      <c r="BF1255" s="16">
        <v>224</v>
      </c>
      <c r="BG1255" s="16">
        <v>439</v>
      </c>
      <c r="BH1255" s="16">
        <v>242</v>
      </c>
      <c r="BI1255" s="16">
        <v>51</v>
      </c>
      <c r="BJ1255" s="16">
        <v>60</v>
      </c>
      <c r="BL1255" s="16">
        <v>334</v>
      </c>
      <c r="BM1255" s="16">
        <v>619</v>
      </c>
      <c r="BN1255" s="16">
        <v>136</v>
      </c>
      <c r="BO1255" s="16">
        <v>105</v>
      </c>
      <c r="BP1255" s="16">
        <v>257</v>
      </c>
      <c r="BQ1255" s="16">
        <v>42</v>
      </c>
      <c r="BR1255" s="16">
        <v>49</v>
      </c>
      <c r="BS1255" s="16">
        <v>364</v>
      </c>
      <c r="BU1255" s="16">
        <v>279</v>
      </c>
      <c r="BV1255" s="16">
        <v>479</v>
      </c>
      <c r="BW1255" s="16">
        <v>122</v>
      </c>
      <c r="BX1255" s="16">
        <v>151</v>
      </c>
      <c r="BY1255" s="16">
        <v>421</v>
      </c>
      <c r="BZ1255" s="16">
        <v>64</v>
      </c>
      <c r="CA1255" s="16">
        <v>123</v>
      </c>
      <c r="CB1255" s="16">
        <v>156</v>
      </c>
      <c r="CC1255" s="16">
        <v>111</v>
      </c>
    </row>
    <row r="1256" spans="2:81" x14ac:dyDescent="0.35">
      <c r="B1256" s="12" t="s">
        <v>96</v>
      </c>
      <c r="C1256" s="16">
        <v>1910</v>
      </c>
      <c r="D1256" s="16">
        <v>202</v>
      </c>
      <c r="E1256" s="16">
        <v>325</v>
      </c>
      <c r="F1256" s="16">
        <v>324</v>
      </c>
      <c r="G1256" s="16">
        <v>294</v>
      </c>
      <c r="H1256" s="16">
        <v>309</v>
      </c>
      <c r="I1256" s="16">
        <v>457</v>
      </c>
      <c r="K1256" s="16">
        <v>921</v>
      </c>
      <c r="L1256" s="16">
        <v>983</v>
      </c>
      <c r="N1256" s="16">
        <v>157</v>
      </c>
      <c r="O1256" s="16">
        <v>52</v>
      </c>
      <c r="P1256" s="16">
        <v>89</v>
      </c>
      <c r="Q1256" s="16">
        <v>77</v>
      </c>
      <c r="R1256" s="16">
        <v>212</v>
      </c>
      <c r="S1256" s="16">
        <v>155</v>
      </c>
      <c r="T1256" s="16">
        <v>140</v>
      </c>
      <c r="U1256" s="16">
        <v>167</v>
      </c>
      <c r="V1256" s="16">
        <v>248</v>
      </c>
      <c r="W1256" s="16">
        <v>264</v>
      </c>
      <c r="X1256" s="16">
        <v>165</v>
      </c>
      <c r="Y1256" s="16">
        <v>180</v>
      </c>
      <c r="AA1256" s="16">
        <v>514</v>
      </c>
      <c r="AB1256" s="16">
        <v>496</v>
      </c>
      <c r="AC1256" s="16">
        <v>419</v>
      </c>
      <c r="AD1256" s="16">
        <v>477</v>
      </c>
      <c r="AF1256" s="16">
        <v>25</v>
      </c>
      <c r="AG1256" s="16">
        <v>96</v>
      </c>
      <c r="AH1256" s="16">
        <v>115</v>
      </c>
      <c r="AI1256" s="16">
        <v>117</v>
      </c>
      <c r="AJ1256" s="16">
        <v>175</v>
      </c>
      <c r="AK1256" s="16">
        <v>213</v>
      </c>
      <c r="AL1256" s="16">
        <v>169</v>
      </c>
      <c r="AM1256" s="16">
        <v>134</v>
      </c>
      <c r="AN1256" s="16">
        <v>99</v>
      </c>
      <c r="AO1256" s="16">
        <v>131</v>
      </c>
      <c r="AP1256" s="16">
        <v>193</v>
      </c>
      <c r="AQ1256" s="16">
        <v>94</v>
      </c>
      <c r="AR1256" s="16">
        <v>79</v>
      </c>
      <c r="AS1256" s="16">
        <v>46</v>
      </c>
      <c r="AT1256" s="16">
        <v>46</v>
      </c>
      <c r="AU1256" s="16">
        <v>118</v>
      </c>
      <c r="AV1256" s="16">
        <v>59</v>
      </c>
      <c r="AX1256" s="16">
        <v>1583</v>
      </c>
      <c r="AY1256" s="16">
        <v>316</v>
      </c>
      <c r="BA1256" s="16">
        <v>1241</v>
      </c>
      <c r="BB1256" s="16">
        <v>669</v>
      </c>
      <c r="BD1256" s="16">
        <v>490</v>
      </c>
      <c r="BE1256" s="16">
        <v>410</v>
      </c>
      <c r="BF1256" s="16">
        <v>226</v>
      </c>
      <c r="BG1256" s="16">
        <v>430</v>
      </c>
      <c r="BH1256" s="16">
        <v>237</v>
      </c>
      <c r="BI1256" s="16">
        <v>51</v>
      </c>
      <c r="BJ1256" s="16">
        <v>65</v>
      </c>
      <c r="BL1256" s="16">
        <v>349</v>
      </c>
      <c r="BM1256" s="16">
        <v>614</v>
      </c>
      <c r="BN1256" s="16">
        <v>143</v>
      </c>
      <c r="BO1256" s="16">
        <v>101</v>
      </c>
      <c r="BP1256" s="16">
        <v>257</v>
      </c>
      <c r="BQ1256" s="16">
        <v>42</v>
      </c>
      <c r="BR1256" s="16">
        <v>47</v>
      </c>
      <c r="BS1256" s="16">
        <v>356</v>
      </c>
      <c r="BU1256" s="16">
        <v>288</v>
      </c>
      <c r="BV1256" s="16">
        <v>472</v>
      </c>
      <c r="BW1256" s="16">
        <v>126</v>
      </c>
      <c r="BX1256" s="16">
        <v>142</v>
      </c>
      <c r="BY1256" s="16">
        <v>432</v>
      </c>
      <c r="BZ1256" s="16">
        <v>64</v>
      </c>
      <c r="CA1256" s="16">
        <v>123</v>
      </c>
      <c r="CB1256" s="16">
        <v>159</v>
      </c>
      <c r="CC1256" s="16">
        <v>106</v>
      </c>
    </row>
    <row r="1257" spans="2:81" x14ac:dyDescent="0.35">
      <c r="B1257" s="17" t="s">
        <v>279</v>
      </c>
      <c r="C1257" s="18">
        <v>0.37754414073716919</v>
      </c>
      <c r="D1257" s="18">
        <v>0.27811980504793959</v>
      </c>
      <c r="E1257" s="18">
        <v>0.38904948829188518</v>
      </c>
      <c r="F1257" s="18">
        <v>0.32202517146297371</v>
      </c>
      <c r="G1257" s="18">
        <v>0.34616202185213912</v>
      </c>
      <c r="H1257" s="18">
        <v>0.38717092016881283</v>
      </c>
      <c r="I1257" s="18">
        <v>0.46637366248013828</v>
      </c>
      <c r="K1257" s="18">
        <v>0.36601876982686932</v>
      </c>
      <c r="L1257" s="18">
        <v>0.38918955112894937</v>
      </c>
      <c r="N1257" s="18">
        <v>0.44002824382033939</v>
      </c>
      <c r="O1257" s="18">
        <v>0.41233430468188842</v>
      </c>
      <c r="P1257" s="18">
        <v>0.36650543323042828</v>
      </c>
      <c r="Q1257" s="18">
        <v>0.33485150061455887</v>
      </c>
      <c r="R1257" s="18">
        <v>0.37966060211184072</v>
      </c>
      <c r="S1257" s="18">
        <v>0.35385402617519862</v>
      </c>
      <c r="T1257" s="18">
        <v>0.36310982853360602</v>
      </c>
      <c r="U1257" s="18">
        <v>0.3082741611940984</v>
      </c>
      <c r="V1257" s="18">
        <v>0.42343522638104669</v>
      </c>
      <c r="W1257" s="18">
        <v>0.35524367328180312</v>
      </c>
      <c r="X1257" s="18">
        <v>0.3606489689811182</v>
      </c>
      <c r="Y1257" s="18">
        <v>0.41508189445545862</v>
      </c>
      <c r="AA1257" s="18">
        <v>0.46116760736990942</v>
      </c>
      <c r="AB1257" s="18">
        <v>0.43060625155384319</v>
      </c>
      <c r="AC1257" s="18">
        <v>0.31297791225881161</v>
      </c>
      <c r="AD1257" s="18">
        <v>0.28928336673534438</v>
      </c>
      <c r="AF1257" s="18">
        <v>0.1110696829553712</v>
      </c>
      <c r="AG1257" s="18">
        <v>0.33009463507804238</v>
      </c>
      <c r="AH1257" s="18">
        <v>0.43123345658099649</v>
      </c>
      <c r="AI1257" s="18">
        <v>0.30572750966391449</v>
      </c>
      <c r="AJ1257" s="18">
        <v>0.30941515391935659</v>
      </c>
      <c r="AK1257" s="18">
        <v>0.34733772912087441</v>
      </c>
      <c r="AL1257" s="18">
        <v>0.34313722328413321</v>
      </c>
      <c r="AM1257" s="18">
        <v>0.42045375290322978</v>
      </c>
      <c r="AN1257" s="18">
        <v>0.30248155409134497</v>
      </c>
      <c r="AO1257" s="18">
        <v>0.41280654999489169</v>
      </c>
      <c r="AP1257" s="18">
        <v>0.44994379767065618</v>
      </c>
      <c r="AQ1257" s="18">
        <v>0.43136861713093788</v>
      </c>
      <c r="AR1257" s="18">
        <v>0.40434621424059392</v>
      </c>
      <c r="AS1257" s="18">
        <v>0.50047733788725923</v>
      </c>
      <c r="AT1257" s="18">
        <v>0.39316675530106682</v>
      </c>
      <c r="AU1257" s="18">
        <v>0.46635387658109728</v>
      </c>
      <c r="AV1257" s="18">
        <v>0.32167286592943573</v>
      </c>
      <c r="AX1257" s="18">
        <v>0.3754546228812462</v>
      </c>
      <c r="AY1257" s="18">
        <v>0.39445489084661928</v>
      </c>
      <c r="BA1257" s="18">
        <v>0.39539711509961728</v>
      </c>
      <c r="BB1257" s="18">
        <v>0.34442085336149381</v>
      </c>
      <c r="BD1257" s="18">
        <v>0.34588456197288298</v>
      </c>
      <c r="BE1257" s="18">
        <v>0.363306562923851</v>
      </c>
      <c r="BF1257" s="18">
        <v>0.36752723582639302</v>
      </c>
      <c r="BG1257" s="18">
        <v>0.41123620988537912</v>
      </c>
      <c r="BH1257" s="18">
        <v>0.44814133844390408</v>
      </c>
      <c r="BI1257" s="18">
        <v>0.44914983486648719</v>
      </c>
      <c r="BJ1257" s="18">
        <v>0.2028194340311982</v>
      </c>
      <c r="BL1257" s="18">
        <v>0.43655722907195432</v>
      </c>
      <c r="BM1257" s="18">
        <v>0.42317652264725469</v>
      </c>
      <c r="BN1257" s="18">
        <v>0.38913093015938488</v>
      </c>
      <c r="BO1257" s="18">
        <v>0.34653363525070768</v>
      </c>
      <c r="BP1257" s="18">
        <v>0.32249848646602841</v>
      </c>
      <c r="BQ1257" s="18">
        <v>0.48956216982919409</v>
      </c>
      <c r="BR1257" s="18">
        <v>0.2124629363852385</v>
      </c>
      <c r="BS1257" s="18">
        <v>0.29363149753437562</v>
      </c>
      <c r="BU1257" s="18">
        <v>0.42436478489348811</v>
      </c>
      <c r="BV1257" s="18">
        <v>0.43280744077923711</v>
      </c>
      <c r="BW1257" s="18">
        <v>0.36993252709107949</v>
      </c>
      <c r="BX1257" s="18">
        <v>0.31619334865508431</v>
      </c>
      <c r="BY1257" s="18">
        <v>0.37420912485245811</v>
      </c>
      <c r="BZ1257" s="18">
        <v>0.36709562431874021</v>
      </c>
      <c r="CA1257" s="18">
        <v>0.20709189329181751</v>
      </c>
      <c r="CB1257" s="18">
        <v>0.31090652900532012</v>
      </c>
      <c r="CC1257" s="18">
        <v>0.41303003459367121</v>
      </c>
    </row>
    <row r="1258" spans="2:81" x14ac:dyDescent="0.35">
      <c r="B1258" s="17" t="s">
        <v>280</v>
      </c>
      <c r="C1258" s="18">
        <v>0.39277440373304751</v>
      </c>
      <c r="D1258" s="18">
        <v>0.370633045376349</v>
      </c>
      <c r="E1258" s="18">
        <v>0.36075156000280489</v>
      </c>
      <c r="F1258" s="18">
        <v>0.4068997316397116</v>
      </c>
      <c r="G1258" s="18">
        <v>0.41728881273027463</v>
      </c>
      <c r="H1258" s="18">
        <v>0.40778634954911652</v>
      </c>
      <c r="I1258" s="18">
        <v>0.38938860339080178</v>
      </c>
      <c r="K1258" s="18">
        <v>0.39243810567431958</v>
      </c>
      <c r="L1258" s="18">
        <v>0.39400159293617759</v>
      </c>
      <c r="N1258" s="18">
        <v>0.35345507793378922</v>
      </c>
      <c r="O1258" s="18">
        <v>0.38297449997962418</v>
      </c>
      <c r="P1258" s="18">
        <v>0.3598340704043359</v>
      </c>
      <c r="Q1258" s="18">
        <v>0.40782599055616642</v>
      </c>
      <c r="R1258" s="18">
        <v>0.39338922009306121</v>
      </c>
      <c r="S1258" s="18">
        <v>0.42126451669875392</v>
      </c>
      <c r="T1258" s="18">
        <v>0.43038684603338961</v>
      </c>
      <c r="U1258" s="18">
        <v>0.40324770519317921</v>
      </c>
      <c r="V1258" s="18">
        <v>0.37072735754721781</v>
      </c>
      <c r="W1258" s="18">
        <v>0.38863398910126412</v>
      </c>
      <c r="X1258" s="18">
        <v>0.41572119414569481</v>
      </c>
      <c r="Y1258" s="18">
        <v>0.39093528398038319</v>
      </c>
      <c r="AA1258" s="18">
        <v>0.37424900304902697</v>
      </c>
      <c r="AB1258" s="18">
        <v>0.37923375880460758</v>
      </c>
      <c r="AC1258" s="18">
        <v>0.42581707462877932</v>
      </c>
      <c r="AD1258" s="18">
        <v>0.39689649778440772</v>
      </c>
      <c r="AF1258" s="18">
        <v>0.37127248567886029</v>
      </c>
      <c r="AG1258" s="18">
        <v>0.29587952413473811</v>
      </c>
      <c r="AH1258" s="18">
        <v>0.4121112613582687</v>
      </c>
      <c r="AI1258" s="18">
        <v>0.40902809892210312</v>
      </c>
      <c r="AJ1258" s="18">
        <v>0.38840189276235298</v>
      </c>
      <c r="AK1258" s="18">
        <v>0.42290647457198111</v>
      </c>
      <c r="AL1258" s="18">
        <v>0.37876443386980779</v>
      </c>
      <c r="AM1258" s="18">
        <v>0.42954601298723472</v>
      </c>
      <c r="AN1258" s="18">
        <v>0.39279347030498502</v>
      </c>
      <c r="AO1258" s="18">
        <v>0.41651075606543042</v>
      </c>
      <c r="AP1258" s="18">
        <v>0.40858233459445459</v>
      </c>
      <c r="AQ1258" s="18">
        <v>0.36450976073883101</v>
      </c>
      <c r="AR1258" s="18">
        <v>0.43105195705015398</v>
      </c>
      <c r="AS1258" s="18">
        <v>0.35176072053715668</v>
      </c>
      <c r="AT1258" s="18">
        <v>0.41582737444180012</v>
      </c>
      <c r="AU1258" s="18">
        <v>0.35088715970444362</v>
      </c>
      <c r="AV1258" s="18">
        <v>0.33625801027558161</v>
      </c>
      <c r="AX1258" s="18">
        <v>0.40504604808235761</v>
      </c>
      <c r="AY1258" s="18">
        <v>0.33010816544976551</v>
      </c>
      <c r="BA1258" s="18">
        <v>0.39745584179203042</v>
      </c>
      <c r="BB1258" s="18">
        <v>0.38408875757622118</v>
      </c>
      <c r="BD1258" s="18">
        <v>0.405006194360715</v>
      </c>
      <c r="BE1258" s="18">
        <v>0.41030732836854711</v>
      </c>
      <c r="BF1258" s="18">
        <v>0.38722657415187572</v>
      </c>
      <c r="BG1258" s="18">
        <v>0.38048874181370113</v>
      </c>
      <c r="BH1258" s="18">
        <v>0.3646764064037159</v>
      </c>
      <c r="BI1258" s="18">
        <v>0.37923934183074548</v>
      </c>
      <c r="BJ1258" s="18">
        <v>0.40380993187465258</v>
      </c>
      <c r="BL1258" s="18">
        <v>0.39996137188223818</v>
      </c>
      <c r="BM1258" s="18">
        <v>0.39618823971656258</v>
      </c>
      <c r="BN1258" s="18">
        <v>0.4022532056099668</v>
      </c>
      <c r="BO1258" s="18">
        <v>0.42991040801353431</v>
      </c>
      <c r="BP1258" s="18">
        <v>0.40475392681658923</v>
      </c>
      <c r="BQ1258" s="18">
        <v>0.31157318211798962</v>
      </c>
      <c r="BR1258" s="18">
        <v>0.3319896607886591</v>
      </c>
      <c r="BS1258" s="18">
        <v>0.37442874690991279</v>
      </c>
      <c r="BU1258" s="18">
        <v>0.44152629111997449</v>
      </c>
      <c r="BV1258" s="18">
        <v>0.38106520343479222</v>
      </c>
      <c r="BW1258" s="18">
        <v>0.4281752557517382</v>
      </c>
      <c r="BX1258" s="18">
        <v>0.38912173358225383</v>
      </c>
      <c r="BY1258" s="18">
        <v>0.3671576499779442</v>
      </c>
      <c r="BZ1258" s="18">
        <v>0.33849700761698592</v>
      </c>
      <c r="CA1258" s="18">
        <v>0.42540623505066621</v>
      </c>
      <c r="CB1258" s="18">
        <v>0.39271868424007489</v>
      </c>
      <c r="CC1258" s="18">
        <v>0.37437809930194282</v>
      </c>
    </row>
    <row r="1259" spans="2:81" x14ac:dyDescent="0.35">
      <c r="B1259" s="17" t="s">
        <v>267</v>
      </c>
      <c r="C1259" s="18">
        <v>0.15219061619817201</v>
      </c>
      <c r="D1259" s="18">
        <v>0.18768928720514511</v>
      </c>
      <c r="E1259" s="18">
        <v>0.16214422764946579</v>
      </c>
      <c r="F1259" s="18">
        <v>0.19548243894484399</v>
      </c>
      <c r="G1259" s="18">
        <v>0.1559515153985209</v>
      </c>
      <c r="H1259" s="18">
        <v>0.14250445768701081</v>
      </c>
      <c r="I1259" s="18">
        <v>0.1028482525113477</v>
      </c>
      <c r="K1259" s="18">
        <v>0.16251582909532539</v>
      </c>
      <c r="L1259" s="18">
        <v>0.1403747670978136</v>
      </c>
      <c r="N1259" s="18">
        <v>0.14880285962475351</v>
      </c>
      <c r="O1259" s="18">
        <v>0.17638775795345971</v>
      </c>
      <c r="P1259" s="18">
        <v>0.20271180373994699</v>
      </c>
      <c r="Q1259" s="18">
        <v>0.12854322662894049</v>
      </c>
      <c r="R1259" s="18">
        <v>0.13742595966199669</v>
      </c>
      <c r="S1259" s="18">
        <v>0.1623973805618546</v>
      </c>
      <c r="T1259" s="18">
        <v>0.122730291046937</v>
      </c>
      <c r="U1259" s="18">
        <v>0.20908291850747501</v>
      </c>
      <c r="V1259" s="18">
        <v>0.1285057130156651</v>
      </c>
      <c r="W1259" s="18">
        <v>0.17296233447923179</v>
      </c>
      <c r="X1259" s="18">
        <v>0.13100141985614289</v>
      </c>
      <c r="Y1259" s="18">
        <v>0.13361195877008261</v>
      </c>
      <c r="AA1259" s="18">
        <v>0.1179558327190416</v>
      </c>
      <c r="AB1259" s="18">
        <v>0.12893663128688351</v>
      </c>
      <c r="AC1259" s="18">
        <v>0.1856244492460013</v>
      </c>
      <c r="AD1259" s="18">
        <v>0.1838923854609931</v>
      </c>
      <c r="AF1259" s="18">
        <v>0.20677394815304101</v>
      </c>
      <c r="AG1259" s="18">
        <v>0.22127697138347741</v>
      </c>
      <c r="AH1259" s="18">
        <v>7.8088346878836506E-2</v>
      </c>
      <c r="AI1259" s="18">
        <v>0.21792567933936971</v>
      </c>
      <c r="AJ1259" s="18">
        <v>0.22272934261357469</v>
      </c>
      <c r="AK1259" s="18">
        <v>0.15670507074221271</v>
      </c>
      <c r="AL1259" s="18">
        <v>0.16380056774884089</v>
      </c>
      <c r="AM1259" s="18">
        <v>0.1196975641719069</v>
      </c>
      <c r="AN1259" s="18">
        <v>0.23384763078074139</v>
      </c>
      <c r="AO1259" s="18">
        <v>9.9716982089925466E-2</v>
      </c>
      <c r="AP1259" s="18">
        <v>0.1036565478066698</v>
      </c>
      <c r="AQ1259" s="18">
        <v>0.13250471482115761</v>
      </c>
      <c r="AR1259" s="18">
        <v>0.1102671903489872</v>
      </c>
      <c r="AS1259" s="18">
        <v>0.1230113670470705</v>
      </c>
      <c r="AT1259" s="18">
        <v>0.13671871187483339</v>
      </c>
      <c r="AU1259" s="18">
        <v>0.12097007999765361</v>
      </c>
      <c r="AV1259" s="18">
        <v>0.16952182074228089</v>
      </c>
      <c r="AX1259" s="18">
        <v>0.14644540204038201</v>
      </c>
      <c r="AY1259" s="18">
        <v>0.182608799013424</v>
      </c>
      <c r="BA1259" s="18">
        <v>0.13676349297047019</v>
      </c>
      <c r="BB1259" s="18">
        <v>0.18081313173406771</v>
      </c>
      <c r="BD1259" s="18">
        <v>0.1694681205477907</v>
      </c>
      <c r="BE1259" s="18">
        <v>0.13704385745785169</v>
      </c>
      <c r="BF1259" s="18">
        <v>0.14061052084603709</v>
      </c>
      <c r="BG1259" s="18">
        <v>0.16680557055837689</v>
      </c>
      <c r="BH1259" s="18">
        <v>0.12946955509478719</v>
      </c>
      <c r="BI1259" s="18">
        <v>0.1072579814353614</v>
      </c>
      <c r="BJ1259" s="18">
        <v>0.17943877981182871</v>
      </c>
      <c r="BL1259" s="18">
        <v>0.1238793814241442</v>
      </c>
      <c r="BM1259" s="18">
        <v>0.1331254398756605</v>
      </c>
      <c r="BN1259" s="18">
        <v>0.1075604020645374</v>
      </c>
      <c r="BO1259" s="18">
        <v>0.15533016971629759</v>
      </c>
      <c r="BP1259" s="18">
        <v>0.17243969727899011</v>
      </c>
      <c r="BQ1259" s="18">
        <v>0.1342683985935253</v>
      </c>
      <c r="BR1259" s="18">
        <v>0.1959489267600906</v>
      </c>
      <c r="BS1259" s="18">
        <v>0.21158827932834831</v>
      </c>
      <c r="BU1259" s="18">
        <v>0.1058841818532433</v>
      </c>
      <c r="BV1259" s="18">
        <v>0.1277563079403308</v>
      </c>
      <c r="BW1259" s="18">
        <v>0.1266155614123837</v>
      </c>
      <c r="BX1259" s="18">
        <v>0.19600728794344591</v>
      </c>
      <c r="BY1259" s="18">
        <v>0.1803992778015194</v>
      </c>
      <c r="BZ1259" s="18">
        <v>0.13556675373358559</v>
      </c>
      <c r="CA1259" s="18">
        <v>0.23565824991809911</v>
      </c>
      <c r="CB1259" s="18">
        <v>0.16682993748325031</v>
      </c>
      <c r="CC1259" s="18">
        <v>0.13479402525100981</v>
      </c>
    </row>
    <row r="1260" spans="2:81" x14ac:dyDescent="0.35">
      <c r="B1260" s="17" t="s">
        <v>281</v>
      </c>
      <c r="C1260" s="18">
        <v>3.7470790173080082E-2</v>
      </c>
      <c r="D1260" s="18">
        <v>7.9762329097710291E-2</v>
      </c>
      <c r="E1260" s="18">
        <v>5.9541708655463099E-2</v>
      </c>
      <c r="F1260" s="18">
        <v>4.0168259781235477E-2</v>
      </c>
      <c r="G1260" s="18">
        <v>3.2701544095406612E-2</v>
      </c>
      <c r="H1260" s="18">
        <v>3.3279222734495927E-2</v>
      </c>
      <c r="I1260" s="18">
        <v>7.0719072781564906E-3</v>
      </c>
      <c r="K1260" s="18">
        <v>4.3323308085815568E-2</v>
      </c>
      <c r="L1260" s="18">
        <v>3.2172168988843848E-2</v>
      </c>
      <c r="N1260" s="18">
        <v>4.5508995474457428E-2</v>
      </c>
      <c r="O1260" s="18">
        <v>1.4183520368796E-2</v>
      </c>
      <c r="P1260" s="18">
        <v>2.0198108171344199E-2</v>
      </c>
      <c r="Q1260" s="18">
        <v>7.760415833036037E-2</v>
      </c>
      <c r="R1260" s="18">
        <v>2.722076636239338E-2</v>
      </c>
      <c r="S1260" s="18">
        <v>4.920727433622258E-2</v>
      </c>
      <c r="T1260" s="18">
        <v>3.7975093026653382E-2</v>
      </c>
      <c r="U1260" s="18">
        <v>3.2588777892709947E-2</v>
      </c>
      <c r="V1260" s="18">
        <v>4.4420649654061423E-2</v>
      </c>
      <c r="W1260" s="18">
        <v>2.0784774796488461E-2</v>
      </c>
      <c r="X1260" s="18">
        <v>3.6623020625262417E-2</v>
      </c>
      <c r="Y1260" s="18">
        <v>5.033721782713689E-2</v>
      </c>
      <c r="AA1260" s="18">
        <v>2.356193319256213E-2</v>
      </c>
      <c r="AB1260" s="18">
        <v>2.0826145717637089E-2</v>
      </c>
      <c r="AC1260" s="18">
        <v>4.0120538223507501E-2</v>
      </c>
      <c r="AD1260" s="18">
        <v>6.7722056810197842E-2</v>
      </c>
      <c r="AF1260" s="18">
        <v>0.19414945334516909</v>
      </c>
      <c r="AG1260" s="18">
        <v>7.7803009930267203E-2</v>
      </c>
      <c r="AH1260" s="18">
        <v>5.6840012703546029E-2</v>
      </c>
      <c r="AI1260" s="18">
        <v>3.2494859889370051E-2</v>
      </c>
      <c r="AJ1260" s="18">
        <v>5.2850054110752352E-2</v>
      </c>
      <c r="AK1260" s="18">
        <v>1.308566723843844E-2</v>
      </c>
      <c r="AL1260" s="18">
        <v>4.7531937306868922E-2</v>
      </c>
      <c r="AM1260" s="18">
        <v>2.2797917784435798E-2</v>
      </c>
      <c r="AN1260" s="18">
        <v>2.1468648625413641E-2</v>
      </c>
      <c r="AO1260" s="18">
        <v>3.6686896742374298E-2</v>
      </c>
      <c r="AP1260" s="18">
        <v>5.0595007822588538E-3</v>
      </c>
      <c r="AQ1260" s="18">
        <v>5.1084348231152613E-2</v>
      </c>
      <c r="AR1260" s="18">
        <v>4.5296132383235127E-2</v>
      </c>
      <c r="AS1260" s="18">
        <v>2.475057452851372E-2</v>
      </c>
      <c r="AT1260" s="18">
        <v>3.9010577561505548E-2</v>
      </c>
      <c r="AU1260" s="18">
        <v>4.1634724202850922E-2</v>
      </c>
      <c r="AV1260" s="18">
        <v>2.7357929089162941E-2</v>
      </c>
      <c r="AX1260" s="18">
        <v>3.2586635963270522E-2</v>
      </c>
      <c r="AY1260" s="18">
        <v>6.3134955066397561E-2</v>
      </c>
      <c r="BA1260" s="18">
        <v>3.217029936835223E-2</v>
      </c>
      <c r="BB1260" s="18">
        <v>4.7304987914741407E-2</v>
      </c>
      <c r="BD1260" s="18">
        <v>4.1777770635165343E-2</v>
      </c>
      <c r="BE1260" s="18">
        <v>2.830754551020195E-2</v>
      </c>
      <c r="BF1260" s="18">
        <v>5.2179869211332282E-2</v>
      </c>
      <c r="BG1260" s="18">
        <v>2.4485928579332562E-2</v>
      </c>
      <c r="BH1260" s="18">
        <v>3.6950394724759972E-2</v>
      </c>
      <c r="BI1260" s="18">
        <v>4.0900395100767047E-2</v>
      </c>
      <c r="BJ1260" s="18">
        <v>9.7190971248194549E-2</v>
      </c>
      <c r="BL1260" s="18">
        <v>2.0547997828738201E-2</v>
      </c>
      <c r="BM1260" s="18">
        <v>2.6485778800706881E-2</v>
      </c>
      <c r="BN1260" s="18">
        <v>6.1039045831996708E-2</v>
      </c>
      <c r="BO1260" s="18">
        <v>5.2253553729037908E-2</v>
      </c>
      <c r="BP1260" s="18">
        <v>5.0499229157891568E-2</v>
      </c>
      <c r="BQ1260" s="18">
        <v>4.0751660697882899E-2</v>
      </c>
      <c r="BR1260" s="18">
        <v>7.9030977361995908E-2</v>
      </c>
      <c r="BS1260" s="18">
        <v>4.4016666443477313E-2</v>
      </c>
      <c r="BU1260" s="18">
        <v>1.6717827160206838E-2</v>
      </c>
      <c r="BV1260" s="18">
        <v>2.9523925553298521E-2</v>
      </c>
      <c r="BW1260" s="18">
        <v>3.182144940378185E-2</v>
      </c>
      <c r="BX1260" s="18">
        <v>5.7966864649246323E-2</v>
      </c>
      <c r="BY1260" s="18">
        <v>3.7820049566651512E-2</v>
      </c>
      <c r="BZ1260" s="18">
        <v>0.1105232696629016</v>
      </c>
      <c r="CA1260" s="18">
        <v>3.087993683671144E-2</v>
      </c>
      <c r="CB1260" s="18">
        <v>5.1321092957545417E-2</v>
      </c>
      <c r="CC1260" s="18">
        <v>5.0103770728457522E-2</v>
      </c>
    </row>
    <row r="1261" spans="2:81" x14ac:dyDescent="0.35">
      <c r="B1261" s="17" t="s">
        <v>282</v>
      </c>
      <c r="C1261" s="18">
        <v>1.1205678451986129E-2</v>
      </c>
      <c r="D1261" s="18">
        <v>3.2114499034465907E-2</v>
      </c>
      <c r="E1261" s="18">
        <v>9.4325596112325646E-3</v>
      </c>
      <c r="F1261" s="18">
        <v>1.340068819571646E-2</v>
      </c>
      <c r="G1261" s="18">
        <v>6.0175035611914592E-3</v>
      </c>
      <c r="H1261" s="18">
        <v>1.078394730971511E-2</v>
      </c>
      <c r="I1261" s="18">
        <v>5.2895216104590064E-3</v>
      </c>
      <c r="K1261" s="18">
        <v>1.405228421694815E-2</v>
      </c>
      <c r="L1261" s="18">
        <v>8.5937964218506472E-3</v>
      </c>
      <c r="N1261" s="18">
        <v>0</v>
      </c>
      <c r="O1261" s="18">
        <v>0</v>
      </c>
      <c r="P1261" s="18">
        <v>0</v>
      </c>
      <c r="Q1261" s="18">
        <v>0</v>
      </c>
      <c r="R1261" s="18">
        <v>1.360882992960216E-2</v>
      </c>
      <c r="S1261" s="18">
        <v>0</v>
      </c>
      <c r="T1261" s="18">
        <v>1.347453839333005E-2</v>
      </c>
      <c r="U1261" s="18">
        <v>1.7142305728260188E-2</v>
      </c>
      <c r="V1261" s="18">
        <v>1.5656578489703629E-2</v>
      </c>
      <c r="W1261" s="18">
        <v>1.8298291178698939E-2</v>
      </c>
      <c r="X1261" s="18">
        <v>2.4814841456134482E-2</v>
      </c>
      <c r="Y1261" s="18">
        <v>5.0873891748645797E-3</v>
      </c>
      <c r="AA1261" s="18">
        <v>6.8584394101231707E-3</v>
      </c>
      <c r="AB1261" s="18">
        <v>1.201913425037518E-2</v>
      </c>
      <c r="AC1261" s="18">
        <v>1.1016865678910651E-2</v>
      </c>
      <c r="AD1261" s="18">
        <v>1.5294885548176001E-2</v>
      </c>
      <c r="AF1261" s="18">
        <v>3.856435423781699E-2</v>
      </c>
      <c r="AG1261" s="18">
        <v>2.2659575864963699E-2</v>
      </c>
      <c r="AH1261" s="18">
        <v>8.2508733021108074E-3</v>
      </c>
      <c r="AI1261" s="18">
        <v>8.8218231336558046E-3</v>
      </c>
      <c r="AJ1261" s="18">
        <v>1.4548592764040949E-2</v>
      </c>
      <c r="AK1261" s="18">
        <v>1.4935449004985829E-2</v>
      </c>
      <c r="AL1261" s="18">
        <v>2.456284504695944E-2</v>
      </c>
      <c r="AM1261" s="18">
        <v>0</v>
      </c>
      <c r="AN1261" s="18">
        <v>0</v>
      </c>
      <c r="AO1261" s="18">
        <v>1.3043429246156899E-2</v>
      </c>
      <c r="AP1261" s="18">
        <v>0</v>
      </c>
      <c r="AQ1261" s="18">
        <v>1.118647859327598E-2</v>
      </c>
      <c r="AR1261" s="18">
        <v>9.0385059770297684E-3</v>
      </c>
      <c r="AS1261" s="18">
        <v>0</v>
      </c>
      <c r="AT1261" s="18">
        <v>1.527658082079388E-2</v>
      </c>
      <c r="AU1261" s="18">
        <v>0</v>
      </c>
      <c r="AV1261" s="18">
        <v>3.7586057274409237E-2</v>
      </c>
      <c r="AX1261" s="18">
        <v>1.135809014594274E-2</v>
      </c>
      <c r="AY1261" s="18">
        <v>8.125289777046768E-3</v>
      </c>
      <c r="BA1261" s="18">
        <v>1.019425473249577E-2</v>
      </c>
      <c r="BB1261" s="18">
        <v>1.308221049864168E-2</v>
      </c>
      <c r="BD1261" s="18">
        <v>7.9341780023071459E-3</v>
      </c>
      <c r="BE1261" s="18">
        <v>1.555628420520609E-2</v>
      </c>
      <c r="BF1261" s="18">
        <v>2.595868669041226E-2</v>
      </c>
      <c r="BG1261" s="18">
        <v>6.4910212633367374E-3</v>
      </c>
      <c r="BH1261" s="18">
        <v>4.5847846179300983E-3</v>
      </c>
      <c r="BI1261" s="18">
        <v>0</v>
      </c>
      <c r="BJ1261" s="18">
        <v>2.1392454177475369E-2</v>
      </c>
      <c r="BL1261" s="18">
        <v>9.9919141712090688E-3</v>
      </c>
      <c r="BM1261" s="18">
        <v>1.1363841596805421E-2</v>
      </c>
      <c r="BN1261" s="18">
        <v>1.4429548250981869E-2</v>
      </c>
      <c r="BO1261" s="18">
        <v>8.5171534266804665E-3</v>
      </c>
      <c r="BP1261" s="18">
        <v>1.5035876566263231E-2</v>
      </c>
      <c r="BQ1261" s="18">
        <v>0</v>
      </c>
      <c r="BR1261" s="18">
        <v>3.4630211327535861E-2</v>
      </c>
      <c r="BS1261" s="18">
        <v>7.0140235366912456E-3</v>
      </c>
      <c r="BU1261" s="18">
        <v>1.150691497308726E-2</v>
      </c>
      <c r="BV1261" s="18">
        <v>1.034668783640046E-2</v>
      </c>
      <c r="BW1261" s="18">
        <v>0</v>
      </c>
      <c r="BX1261" s="18">
        <v>5.0473708810729809E-3</v>
      </c>
      <c r="BY1261" s="18">
        <v>1.846672602038733E-2</v>
      </c>
      <c r="BZ1261" s="18">
        <v>0</v>
      </c>
      <c r="CA1261" s="18">
        <v>0</v>
      </c>
      <c r="CB1261" s="18">
        <v>1.699455474012378E-2</v>
      </c>
      <c r="CC1261" s="18">
        <v>1.7320626312112029E-2</v>
      </c>
    </row>
    <row r="1262" spans="2:81" x14ac:dyDescent="0.35">
      <c r="B1262" s="17" t="s">
        <v>151</v>
      </c>
      <c r="C1262" s="18">
        <v>2.8814370706545179E-2</v>
      </c>
      <c r="D1262" s="18">
        <v>5.1681034238390017E-2</v>
      </c>
      <c r="E1262" s="18">
        <v>1.9080455789148552E-2</v>
      </c>
      <c r="F1262" s="18">
        <v>2.202370997551872E-2</v>
      </c>
      <c r="G1262" s="18">
        <v>4.1878602362467418E-2</v>
      </c>
      <c r="H1262" s="18">
        <v>1.8475102550848839E-2</v>
      </c>
      <c r="I1262" s="18">
        <v>2.9028052729096528E-2</v>
      </c>
      <c r="K1262" s="18">
        <v>2.1651703100721981E-2</v>
      </c>
      <c r="L1262" s="18">
        <v>3.5668123426364842E-2</v>
      </c>
      <c r="N1262" s="18">
        <v>1.220482314666047E-2</v>
      </c>
      <c r="O1262" s="18">
        <v>1.411991701623173E-2</v>
      </c>
      <c r="P1262" s="18">
        <v>5.0750584453944647E-2</v>
      </c>
      <c r="Q1262" s="18">
        <v>5.1175123869974068E-2</v>
      </c>
      <c r="R1262" s="18">
        <v>4.8694621841105852E-2</v>
      </c>
      <c r="S1262" s="18">
        <v>1.3276802227970201E-2</v>
      </c>
      <c r="T1262" s="18">
        <v>3.232340296608411E-2</v>
      </c>
      <c r="U1262" s="18">
        <v>2.966413148427708E-2</v>
      </c>
      <c r="V1262" s="18">
        <v>1.725447491230522E-2</v>
      </c>
      <c r="W1262" s="18">
        <v>4.407693716251368E-2</v>
      </c>
      <c r="X1262" s="18">
        <v>3.119055493564718E-2</v>
      </c>
      <c r="Y1262" s="18">
        <v>4.9462557920739577E-3</v>
      </c>
      <c r="AA1262" s="18">
        <v>1.6207184259336541E-2</v>
      </c>
      <c r="AB1262" s="18">
        <v>2.8378078386653311E-2</v>
      </c>
      <c r="AC1262" s="18">
        <v>2.4443159963989661E-2</v>
      </c>
      <c r="AD1262" s="18">
        <v>4.6910807660881147E-2</v>
      </c>
      <c r="AF1262" s="18">
        <v>7.8170075629741431E-2</v>
      </c>
      <c r="AG1262" s="18">
        <v>5.228628360851114E-2</v>
      </c>
      <c r="AH1262" s="18">
        <v>1.347604917624157E-2</v>
      </c>
      <c r="AI1262" s="18">
        <v>2.6002029051586929E-2</v>
      </c>
      <c r="AJ1262" s="18">
        <v>1.205496382992235E-2</v>
      </c>
      <c r="AK1262" s="18">
        <v>4.5029609321507562E-2</v>
      </c>
      <c r="AL1262" s="18">
        <v>4.2202992743389713E-2</v>
      </c>
      <c r="AM1262" s="18">
        <v>7.5047521531928793E-3</v>
      </c>
      <c r="AN1262" s="18">
        <v>4.9408696197514777E-2</v>
      </c>
      <c r="AO1262" s="18">
        <v>2.1235385861221309E-2</v>
      </c>
      <c r="AP1262" s="18">
        <v>3.2757819145960702E-2</v>
      </c>
      <c r="AQ1262" s="18">
        <v>9.346080484644817E-3</v>
      </c>
      <c r="AR1262" s="18">
        <v>0</v>
      </c>
      <c r="AS1262" s="18">
        <v>0</v>
      </c>
      <c r="AT1262" s="18">
        <v>0</v>
      </c>
      <c r="AU1262" s="18">
        <v>2.0154159513954769E-2</v>
      </c>
      <c r="AV1262" s="18">
        <v>0.1076033166891299</v>
      </c>
      <c r="AX1262" s="18">
        <v>2.9109200886801061E-2</v>
      </c>
      <c r="AY1262" s="18">
        <v>2.156789984674691E-2</v>
      </c>
      <c r="BA1262" s="18">
        <v>2.8018996037034071E-2</v>
      </c>
      <c r="BB1262" s="18">
        <v>3.0290058914834099E-2</v>
      </c>
      <c r="BD1262" s="18">
        <v>2.992917448113875E-2</v>
      </c>
      <c r="BE1262" s="18">
        <v>4.5478421534342242E-2</v>
      </c>
      <c r="BF1262" s="18">
        <v>2.6497113273949741E-2</v>
      </c>
      <c r="BG1262" s="18">
        <v>1.049252789987357E-2</v>
      </c>
      <c r="BH1262" s="18">
        <v>1.6177520714902749E-2</v>
      </c>
      <c r="BI1262" s="18">
        <v>2.3452446766638681E-2</v>
      </c>
      <c r="BJ1262" s="18">
        <v>9.5348428856650527E-2</v>
      </c>
      <c r="BL1262" s="18">
        <v>9.0621056217157978E-3</v>
      </c>
      <c r="BM1262" s="18">
        <v>9.6601773630097167E-3</v>
      </c>
      <c r="BN1262" s="18">
        <v>2.558686808313217E-2</v>
      </c>
      <c r="BO1262" s="18">
        <v>7.4550798637419364E-3</v>
      </c>
      <c r="BP1262" s="18">
        <v>3.477278371423756E-2</v>
      </c>
      <c r="BQ1262" s="18">
        <v>2.3844588761408349E-2</v>
      </c>
      <c r="BR1262" s="18">
        <v>0.1459372873764799</v>
      </c>
      <c r="BS1262" s="18">
        <v>6.9320786247194913E-2</v>
      </c>
      <c r="BU1262" s="18">
        <v>0</v>
      </c>
      <c r="BV1262" s="18">
        <v>1.8500434455940861E-2</v>
      </c>
      <c r="BW1262" s="18">
        <v>4.3455206341016663E-2</v>
      </c>
      <c r="BX1262" s="18">
        <v>3.5663394288896762E-2</v>
      </c>
      <c r="BY1262" s="18">
        <v>2.1947171781039311E-2</v>
      </c>
      <c r="BZ1262" s="18">
        <v>4.8317344667786713E-2</v>
      </c>
      <c r="CA1262" s="18">
        <v>0.1009636849027058</v>
      </c>
      <c r="CB1262" s="18">
        <v>6.1229201573685589E-2</v>
      </c>
      <c r="CC1262" s="18">
        <v>1.03734438128065E-2</v>
      </c>
    </row>
    <row r="1264" spans="2:81" ht="159.5" x14ac:dyDescent="0.35">
      <c r="B1264" s="14" t="s">
        <v>287</v>
      </c>
    </row>
    <row r="1265" spans="2:81" x14ac:dyDescent="0.35">
      <c r="B1265" s="15" t="s">
        <v>17</v>
      </c>
    </row>
    <row r="1266" spans="2:81" x14ac:dyDescent="0.35">
      <c r="B1266" s="11" t="s">
        <v>95</v>
      </c>
      <c r="C1266" s="16">
        <v>1906</v>
      </c>
      <c r="D1266" s="16">
        <v>245</v>
      </c>
      <c r="E1266" s="16">
        <v>322</v>
      </c>
      <c r="F1266" s="16">
        <v>330</v>
      </c>
      <c r="G1266" s="16">
        <v>336</v>
      </c>
      <c r="H1266" s="16">
        <v>276</v>
      </c>
      <c r="I1266" s="16">
        <v>397</v>
      </c>
      <c r="K1266" s="16">
        <v>942</v>
      </c>
      <c r="L1266" s="16">
        <v>959</v>
      </c>
      <c r="N1266" s="16">
        <v>158</v>
      </c>
      <c r="O1266" s="16">
        <v>63</v>
      </c>
      <c r="P1266" s="16">
        <v>96</v>
      </c>
      <c r="Q1266" s="16">
        <v>78</v>
      </c>
      <c r="R1266" s="16">
        <v>211</v>
      </c>
      <c r="S1266" s="16">
        <v>156</v>
      </c>
      <c r="T1266" s="16">
        <v>138</v>
      </c>
      <c r="U1266" s="16">
        <v>178</v>
      </c>
      <c r="V1266" s="16">
        <v>270</v>
      </c>
      <c r="W1266" s="16">
        <v>232</v>
      </c>
      <c r="X1266" s="16">
        <v>160</v>
      </c>
      <c r="Y1266" s="16">
        <v>166</v>
      </c>
      <c r="AA1266" s="16">
        <v>527</v>
      </c>
      <c r="AB1266" s="16">
        <v>481</v>
      </c>
      <c r="AC1266" s="16">
        <v>429</v>
      </c>
      <c r="AD1266" s="16">
        <v>463</v>
      </c>
      <c r="AF1266" s="16">
        <v>27</v>
      </c>
      <c r="AG1266" s="16">
        <v>98</v>
      </c>
      <c r="AH1266" s="16">
        <v>113</v>
      </c>
      <c r="AI1266" s="16">
        <v>112</v>
      </c>
      <c r="AJ1266" s="16">
        <v>174</v>
      </c>
      <c r="AK1266" s="16">
        <v>207</v>
      </c>
      <c r="AL1266" s="16">
        <v>170</v>
      </c>
      <c r="AM1266" s="16">
        <v>133</v>
      </c>
      <c r="AN1266" s="16">
        <v>100</v>
      </c>
      <c r="AO1266" s="16">
        <v>131</v>
      </c>
      <c r="AP1266" s="16">
        <v>193</v>
      </c>
      <c r="AQ1266" s="16">
        <v>93</v>
      </c>
      <c r="AR1266" s="16">
        <v>79</v>
      </c>
      <c r="AS1266" s="16">
        <v>47</v>
      </c>
      <c r="AT1266" s="16">
        <v>48</v>
      </c>
      <c r="AU1266" s="16">
        <v>122</v>
      </c>
      <c r="AV1266" s="16">
        <v>59</v>
      </c>
      <c r="AX1266" s="16">
        <v>1557</v>
      </c>
      <c r="AY1266" s="16">
        <v>338</v>
      </c>
      <c r="BA1266" s="16">
        <v>1221</v>
      </c>
      <c r="BB1266" s="16">
        <v>685</v>
      </c>
      <c r="BD1266" s="16">
        <v>474</v>
      </c>
      <c r="BE1266" s="16">
        <v>416</v>
      </c>
      <c r="BF1266" s="16">
        <v>224</v>
      </c>
      <c r="BG1266" s="16">
        <v>439</v>
      </c>
      <c r="BH1266" s="16">
        <v>242</v>
      </c>
      <c r="BI1266" s="16">
        <v>51</v>
      </c>
      <c r="BJ1266" s="16">
        <v>60</v>
      </c>
      <c r="BL1266" s="16">
        <v>334</v>
      </c>
      <c r="BM1266" s="16">
        <v>619</v>
      </c>
      <c r="BN1266" s="16">
        <v>136</v>
      </c>
      <c r="BO1266" s="16">
        <v>105</v>
      </c>
      <c r="BP1266" s="16">
        <v>257</v>
      </c>
      <c r="BQ1266" s="16">
        <v>42</v>
      </c>
      <c r="BR1266" s="16">
        <v>49</v>
      </c>
      <c r="BS1266" s="16">
        <v>364</v>
      </c>
      <c r="BU1266" s="16">
        <v>279</v>
      </c>
      <c r="BV1266" s="16">
        <v>479</v>
      </c>
      <c r="BW1266" s="16">
        <v>122</v>
      </c>
      <c r="BX1266" s="16">
        <v>151</v>
      </c>
      <c r="BY1266" s="16">
        <v>421</v>
      </c>
      <c r="BZ1266" s="16">
        <v>64</v>
      </c>
      <c r="CA1266" s="16">
        <v>123</v>
      </c>
      <c r="CB1266" s="16">
        <v>156</v>
      </c>
      <c r="CC1266" s="16">
        <v>111</v>
      </c>
    </row>
    <row r="1267" spans="2:81" x14ac:dyDescent="0.35">
      <c r="B1267" s="12" t="s">
        <v>96</v>
      </c>
      <c r="C1267" s="16">
        <v>1910</v>
      </c>
      <c r="D1267" s="16">
        <v>202</v>
      </c>
      <c r="E1267" s="16">
        <v>325</v>
      </c>
      <c r="F1267" s="16">
        <v>324</v>
      </c>
      <c r="G1267" s="16">
        <v>294</v>
      </c>
      <c r="H1267" s="16">
        <v>309</v>
      </c>
      <c r="I1267" s="16">
        <v>457</v>
      </c>
      <c r="K1267" s="16">
        <v>921</v>
      </c>
      <c r="L1267" s="16">
        <v>983</v>
      </c>
      <c r="N1267" s="16">
        <v>157</v>
      </c>
      <c r="O1267" s="16">
        <v>52</v>
      </c>
      <c r="P1267" s="16">
        <v>89</v>
      </c>
      <c r="Q1267" s="16">
        <v>77</v>
      </c>
      <c r="R1267" s="16">
        <v>212</v>
      </c>
      <c r="S1267" s="16">
        <v>155</v>
      </c>
      <c r="T1267" s="16">
        <v>140</v>
      </c>
      <c r="U1267" s="16">
        <v>167</v>
      </c>
      <c r="V1267" s="16">
        <v>248</v>
      </c>
      <c r="W1267" s="16">
        <v>264</v>
      </c>
      <c r="X1267" s="16">
        <v>165</v>
      </c>
      <c r="Y1267" s="16">
        <v>180</v>
      </c>
      <c r="AA1267" s="16">
        <v>514</v>
      </c>
      <c r="AB1267" s="16">
        <v>496</v>
      </c>
      <c r="AC1267" s="16">
        <v>419</v>
      </c>
      <c r="AD1267" s="16">
        <v>477</v>
      </c>
      <c r="AF1267" s="16">
        <v>25</v>
      </c>
      <c r="AG1267" s="16">
        <v>96</v>
      </c>
      <c r="AH1267" s="16">
        <v>115</v>
      </c>
      <c r="AI1267" s="16">
        <v>117</v>
      </c>
      <c r="AJ1267" s="16">
        <v>175</v>
      </c>
      <c r="AK1267" s="16">
        <v>213</v>
      </c>
      <c r="AL1267" s="16">
        <v>169</v>
      </c>
      <c r="AM1267" s="16">
        <v>134</v>
      </c>
      <c r="AN1267" s="16">
        <v>99</v>
      </c>
      <c r="AO1267" s="16">
        <v>131</v>
      </c>
      <c r="AP1267" s="16">
        <v>193</v>
      </c>
      <c r="AQ1267" s="16">
        <v>94</v>
      </c>
      <c r="AR1267" s="16">
        <v>79</v>
      </c>
      <c r="AS1267" s="16">
        <v>46</v>
      </c>
      <c r="AT1267" s="16">
        <v>46</v>
      </c>
      <c r="AU1267" s="16">
        <v>118</v>
      </c>
      <c r="AV1267" s="16">
        <v>59</v>
      </c>
      <c r="AX1267" s="16">
        <v>1583</v>
      </c>
      <c r="AY1267" s="16">
        <v>316</v>
      </c>
      <c r="BA1267" s="16">
        <v>1241</v>
      </c>
      <c r="BB1267" s="16">
        <v>669</v>
      </c>
      <c r="BD1267" s="16">
        <v>490</v>
      </c>
      <c r="BE1267" s="16">
        <v>410</v>
      </c>
      <c r="BF1267" s="16">
        <v>226</v>
      </c>
      <c r="BG1267" s="16">
        <v>430</v>
      </c>
      <c r="BH1267" s="16">
        <v>237</v>
      </c>
      <c r="BI1267" s="16">
        <v>51</v>
      </c>
      <c r="BJ1267" s="16">
        <v>65</v>
      </c>
      <c r="BL1267" s="16">
        <v>349</v>
      </c>
      <c r="BM1267" s="16">
        <v>614</v>
      </c>
      <c r="BN1267" s="16">
        <v>143</v>
      </c>
      <c r="BO1267" s="16">
        <v>101</v>
      </c>
      <c r="BP1267" s="16">
        <v>257</v>
      </c>
      <c r="BQ1267" s="16">
        <v>42</v>
      </c>
      <c r="BR1267" s="16">
        <v>47</v>
      </c>
      <c r="BS1267" s="16">
        <v>356</v>
      </c>
      <c r="BU1267" s="16">
        <v>288</v>
      </c>
      <c r="BV1267" s="16">
        <v>472</v>
      </c>
      <c r="BW1267" s="16">
        <v>126</v>
      </c>
      <c r="BX1267" s="16">
        <v>142</v>
      </c>
      <c r="BY1267" s="16">
        <v>432</v>
      </c>
      <c r="BZ1267" s="16">
        <v>64</v>
      </c>
      <c r="CA1267" s="16">
        <v>123</v>
      </c>
      <c r="CB1267" s="16">
        <v>159</v>
      </c>
      <c r="CC1267" s="16">
        <v>106</v>
      </c>
    </row>
    <row r="1268" spans="2:81" x14ac:dyDescent="0.35">
      <c r="B1268" s="17" t="s">
        <v>279</v>
      </c>
      <c r="C1268" s="18">
        <v>0.49345112816017839</v>
      </c>
      <c r="D1268" s="18">
        <v>0.31419406135231681</v>
      </c>
      <c r="E1268" s="18">
        <v>0.41615383552223711</v>
      </c>
      <c r="F1268" s="18">
        <v>0.40284123622929302</v>
      </c>
      <c r="G1268" s="18">
        <v>0.46785571856811209</v>
      </c>
      <c r="H1268" s="18">
        <v>0.53891985094872474</v>
      </c>
      <c r="I1268" s="18">
        <v>0.67763734226627292</v>
      </c>
      <c r="K1268" s="18">
        <v>0.47289348822898691</v>
      </c>
      <c r="L1268" s="18">
        <v>0.51412305355985155</v>
      </c>
      <c r="N1268" s="18">
        <v>0.52230829371873555</v>
      </c>
      <c r="O1268" s="18">
        <v>0.61153897432189819</v>
      </c>
      <c r="P1268" s="18">
        <v>0.46702025305704581</v>
      </c>
      <c r="Q1268" s="18">
        <v>0.5007555983213835</v>
      </c>
      <c r="R1268" s="18">
        <v>0.47090452788303733</v>
      </c>
      <c r="S1268" s="18">
        <v>0.47144898249848738</v>
      </c>
      <c r="T1268" s="18">
        <v>0.55312425768481477</v>
      </c>
      <c r="U1268" s="18">
        <v>0.38991920759844578</v>
      </c>
      <c r="V1268" s="18">
        <v>0.45721487624718832</v>
      </c>
      <c r="W1268" s="18">
        <v>0.49742056822454012</v>
      </c>
      <c r="X1268" s="18">
        <v>0.48507472773653321</v>
      </c>
      <c r="Y1268" s="18">
        <v>0.59103633589460647</v>
      </c>
      <c r="AA1268" s="18">
        <v>0.5608204992141208</v>
      </c>
      <c r="AB1268" s="18">
        <v>0.54949689419665471</v>
      </c>
      <c r="AC1268" s="18">
        <v>0.41632082318460922</v>
      </c>
      <c r="AD1268" s="18">
        <v>0.42904246419773728</v>
      </c>
      <c r="AF1268" s="18">
        <v>0.19852767984892891</v>
      </c>
      <c r="AG1268" s="18">
        <v>0.39249787055106178</v>
      </c>
      <c r="AH1268" s="18">
        <v>0.47238402841605609</v>
      </c>
      <c r="AI1268" s="18">
        <v>0.50123106180194288</v>
      </c>
      <c r="AJ1268" s="18">
        <v>0.48800305799025478</v>
      </c>
      <c r="AK1268" s="18">
        <v>0.43214316089225541</v>
      </c>
      <c r="AL1268" s="18">
        <v>0.50511201267110617</v>
      </c>
      <c r="AM1268" s="18">
        <v>0.60794711475476404</v>
      </c>
      <c r="AN1268" s="18">
        <v>0.36844692548562558</v>
      </c>
      <c r="AO1268" s="18">
        <v>0.55552941650529053</v>
      </c>
      <c r="AP1268" s="18">
        <v>0.58017418295414247</v>
      </c>
      <c r="AQ1268" s="18">
        <v>0.52315627114510987</v>
      </c>
      <c r="AR1268" s="18">
        <v>0.53557253287040429</v>
      </c>
      <c r="AS1268" s="18">
        <v>0.52266929491253045</v>
      </c>
      <c r="AT1268" s="18">
        <v>0.45251353870595051</v>
      </c>
      <c r="AU1268" s="18">
        <v>0.50830556206143351</v>
      </c>
      <c r="AV1268" s="18">
        <v>0.41590438284039072</v>
      </c>
      <c r="AX1268" s="18">
        <v>0.5115025877027467</v>
      </c>
      <c r="AY1268" s="18">
        <v>0.41075767889542802</v>
      </c>
      <c r="BA1268" s="18">
        <v>0.51166387374845612</v>
      </c>
      <c r="BB1268" s="18">
        <v>0.45966034384753779</v>
      </c>
      <c r="BD1268" s="18">
        <v>0.46379351064254848</v>
      </c>
      <c r="BE1268" s="18">
        <v>0.51461434553912544</v>
      </c>
      <c r="BF1268" s="18">
        <v>0.49354277379237349</v>
      </c>
      <c r="BG1268" s="18">
        <v>0.51887235137175081</v>
      </c>
      <c r="BH1268" s="18">
        <v>0.49855153373642491</v>
      </c>
      <c r="BI1268" s="18">
        <v>0.49628247184710489</v>
      </c>
      <c r="BJ1268" s="18">
        <v>0.39353404220898458</v>
      </c>
      <c r="BL1268" s="18">
        <v>0.56518173919191572</v>
      </c>
      <c r="BM1268" s="18">
        <v>0.54049110770762643</v>
      </c>
      <c r="BN1268" s="18">
        <v>0.52592565939407299</v>
      </c>
      <c r="BO1268" s="18">
        <v>0.44182211976649138</v>
      </c>
      <c r="BP1268" s="18">
        <v>0.44326720863497349</v>
      </c>
      <c r="BQ1268" s="18">
        <v>0.51391404205287128</v>
      </c>
      <c r="BR1268" s="18">
        <v>0.33536791549305811</v>
      </c>
      <c r="BS1268" s="18">
        <v>0.39840709035914168</v>
      </c>
      <c r="BU1268" s="18">
        <v>0.56345085515830939</v>
      </c>
      <c r="BV1268" s="18">
        <v>0.54022210538465132</v>
      </c>
      <c r="BW1268" s="18">
        <v>0.56132981935716053</v>
      </c>
      <c r="BX1268" s="18">
        <v>0.37084222412567103</v>
      </c>
      <c r="BY1268" s="18">
        <v>0.48407568735054052</v>
      </c>
      <c r="BZ1268" s="18">
        <v>0.4123186852664969</v>
      </c>
      <c r="CA1268" s="18">
        <v>0.33332013066979382</v>
      </c>
      <c r="CB1268" s="18">
        <v>0.45776694395812467</v>
      </c>
      <c r="CC1268" s="18">
        <v>0.50455458173429468</v>
      </c>
    </row>
    <row r="1269" spans="2:81" x14ac:dyDescent="0.35">
      <c r="B1269" s="17" t="s">
        <v>280</v>
      </c>
      <c r="C1269" s="18">
        <v>0.31924177856263769</v>
      </c>
      <c r="D1269" s="18">
        <v>0.31710616192466268</v>
      </c>
      <c r="E1269" s="18">
        <v>0.37237065036221217</v>
      </c>
      <c r="F1269" s="18">
        <v>0.34748999176940182</v>
      </c>
      <c r="G1269" s="18">
        <v>0.32596214396086293</v>
      </c>
      <c r="H1269" s="18">
        <v>0.30925256568470982</v>
      </c>
      <c r="I1269" s="18">
        <v>0.26480901425115561</v>
      </c>
      <c r="K1269" s="18">
        <v>0.33777103837440581</v>
      </c>
      <c r="L1269" s="18">
        <v>0.30138246746856628</v>
      </c>
      <c r="N1269" s="18">
        <v>0.28002692010278929</v>
      </c>
      <c r="O1269" s="18">
        <v>0.26433542094718959</v>
      </c>
      <c r="P1269" s="18">
        <v>0.34437118728490368</v>
      </c>
      <c r="Q1269" s="18">
        <v>0.25810188372509368</v>
      </c>
      <c r="R1269" s="18">
        <v>0.35419999218909359</v>
      </c>
      <c r="S1269" s="18">
        <v>0.35689687999129072</v>
      </c>
      <c r="T1269" s="18">
        <v>0.28005001111493127</v>
      </c>
      <c r="U1269" s="18">
        <v>0.34721507042178029</v>
      </c>
      <c r="V1269" s="18">
        <v>0.3295696012724823</v>
      </c>
      <c r="W1269" s="18">
        <v>0.31870939534963499</v>
      </c>
      <c r="X1269" s="18">
        <v>0.32683769611872843</v>
      </c>
      <c r="Y1269" s="18">
        <v>0.29355622821236921</v>
      </c>
      <c r="AA1269" s="18">
        <v>0.31412822106603389</v>
      </c>
      <c r="AB1269" s="18">
        <v>0.29643576798013588</v>
      </c>
      <c r="AC1269" s="18">
        <v>0.36918597020807209</v>
      </c>
      <c r="AD1269" s="18">
        <v>0.30561690421382909</v>
      </c>
      <c r="AF1269" s="18">
        <v>0.27484813202621061</v>
      </c>
      <c r="AG1269" s="18">
        <v>0.23470106125943929</v>
      </c>
      <c r="AH1269" s="18">
        <v>0.36914097604124491</v>
      </c>
      <c r="AI1269" s="18">
        <v>0.30261500736461888</v>
      </c>
      <c r="AJ1269" s="18">
        <v>0.30091930592035349</v>
      </c>
      <c r="AK1269" s="18">
        <v>0.39795947551174737</v>
      </c>
      <c r="AL1269" s="18">
        <v>0.29709721176641762</v>
      </c>
      <c r="AM1269" s="18">
        <v>0.23381536939636671</v>
      </c>
      <c r="AN1269" s="18">
        <v>0.41206445304496192</v>
      </c>
      <c r="AO1269" s="18">
        <v>0.28906009262028709</v>
      </c>
      <c r="AP1269" s="18">
        <v>0.28013690690759491</v>
      </c>
      <c r="AQ1269" s="18">
        <v>0.28815351498653913</v>
      </c>
      <c r="AR1269" s="18">
        <v>0.34412415629503817</v>
      </c>
      <c r="AS1269" s="18">
        <v>0.31665782591058811</v>
      </c>
      <c r="AT1269" s="18">
        <v>0.37154886496950029</v>
      </c>
      <c r="AU1269" s="18">
        <v>0.37139383783780289</v>
      </c>
      <c r="AV1269" s="18">
        <v>0.35107353823116788</v>
      </c>
      <c r="AX1269" s="18">
        <v>0.31811839691230193</v>
      </c>
      <c r="AY1269" s="18">
        <v>0.32886570655085362</v>
      </c>
      <c r="BA1269" s="18">
        <v>0.32719158807055759</v>
      </c>
      <c r="BB1269" s="18">
        <v>0.30449220128958793</v>
      </c>
      <c r="BD1269" s="18">
        <v>0.33657639857946758</v>
      </c>
      <c r="BE1269" s="18">
        <v>0.28553720098161861</v>
      </c>
      <c r="BF1269" s="18">
        <v>0.32219231499716872</v>
      </c>
      <c r="BG1269" s="18">
        <v>0.33633685668414492</v>
      </c>
      <c r="BH1269" s="18">
        <v>0.33539637583715781</v>
      </c>
      <c r="BI1269" s="18">
        <v>0.31383222664824911</v>
      </c>
      <c r="BJ1269" s="18">
        <v>0.22245404096167601</v>
      </c>
      <c r="BL1269" s="18">
        <v>0.28970479548419698</v>
      </c>
      <c r="BM1269" s="18">
        <v>0.31617904497332949</v>
      </c>
      <c r="BN1269" s="18">
        <v>0.37482747674178679</v>
      </c>
      <c r="BO1269" s="18">
        <v>0.39772326126969948</v>
      </c>
      <c r="BP1269" s="18">
        <v>0.33468939399115882</v>
      </c>
      <c r="BQ1269" s="18">
        <v>0.29400949211359168</v>
      </c>
      <c r="BR1269" s="18">
        <v>0.27904409742803582</v>
      </c>
      <c r="BS1269" s="18">
        <v>0.3060022625587866</v>
      </c>
      <c r="BU1269" s="18">
        <v>0.31688341883908289</v>
      </c>
      <c r="BV1269" s="18">
        <v>0.29553145107620232</v>
      </c>
      <c r="BW1269" s="18">
        <v>0.31270083646225932</v>
      </c>
      <c r="BX1269" s="18">
        <v>0.39377847720842868</v>
      </c>
      <c r="BY1269" s="18">
        <v>0.32852066139710362</v>
      </c>
      <c r="BZ1269" s="18">
        <v>0.36112828097986632</v>
      </c>
      <c r="CA1269" s="18">
        <v>0.32141667673260921</v>
      </c>
      <c r="CB1269" s="18">
        <v>0.30240940183006199</v>
      </c>
      <c r="CC1269" s="18">
        <v>0.29870439435235252</v>
      </c>
    </row>
    <row r="1270" spans="2:81" x14ac:dyDescent="0.35">
      <c r="B1270" s="17" t="s">
        <v>267</v>
      </c>
      <c r="C1270" s="18">
        <v>0.12728638208531731</v>
      </c>
      <c r="D1270" s="18">
        <v>0.24819961769382651</v>
      </c>
      <c r="E1270" s="18">
        <v>0.14843965304956699</v>
      </c>
      <c r="F1270" s="18">
        <v>0.1697502761587347</v>
      </c>
      <c r="G1270" s="18">
        <v>0.14922584702379099</v>
      </c>
      <c r="H1270" s="18">
        <v>9.6268421804028115E-2</v>
      </c>
      <c r="I1270" s="18">
        <v>3.5536480733218113E-2</v>
      </c>
      <c r="K1270" s="18">
        <v>0.131978909190302</v>
      </c>
      <c r="L1270" s="18">
        <v>0.1216809032942051</v>
      </c>
      <c r="N1270" s="18">
        <v>0.15734173577793209</v>
      </c>
      <c r="O1270" s="18">
        <v>6.1439214569159607E-2</v>
      </c>
      <c r="P1270" s="18">
        <v>0.12929167253370749</v>
      </c>
      <c r="Q1270" s="18">
        <v>0.16191631653509581</v>
      </c>
      <c r="R1270" s="18">
        <v>0.1047066116308895</v>
      </c>
      <c r="S1270" s="18">
        <v>0.13304628920941911</v>
      </c>
      <c r="T1270" s="18">
        <v>0.1105533133911438</v>
      </c>
      <c r="U1270" s="18">
        <v>0.17993006338311199</v>
      </c>
      <c r="V1270" s="18">
        <v>0.15454728764470749</v>
      </c>
      <c r="W1270" s="18">
        <v>0.11079969316080659</v>
      </c>
      <c r="X1270" s="18">
        <v>0.12189656854918859</v>
      </c>
      <c r="Y1270" s="18">
        <v>8.165738652779006E-2</v>
      </c>
      <c r="AA1270" s="18">
        <v>8.4423691782396004E-2</v>
      </c>
      <c r="AB1270" s="18">
        <v>0.11217644566960561</v>
      </c>
      <c r="AC1270" s="18">
        <v>0.14353966147132871</v>
      </c>
      <c r="AD1270" s="18">
        <v>0.17471999271180011</v>
      </c>
      <c r="AF1270" s="18">
        <v>0.34403743982952728</v>
      </c>
      <c r="AG1270" s="18">
        <v>0.24979579273199271</v>
      </c>
      <c r="AH1270" s="18">
        <v>9.407428095706849E-2</v>
      </c>
      <c r="AI1270" s="18">
        <v>0.14731265564425011</v>
      </c>
      <c r="AJ1270" s="18">
        <v>0.15621119351681129</v>
      </c>
      <c r="AK1270" s="18">
        <v>0.1127942469110229</v>
      </c>
      <c r="AL1270" s="18">
        <v>0.11754135514362769</v>
      </c>
      <c r="AM1270" s="18">
        <v>0.11775331342857059</v>
      </c>
      <c r="AN1270" s="18">
        <v>0.15720595283899549</v>
      </c>
      <c r="AO1270" s="18">
        <v>9.9191120037981639E-2</v>
      </c>
      <c r="AP1270" s="18">
        <v>0.10104383734176101</v>
      </c>
      <c r="AQ1270" s="18">
        <v>0.1111794414800729</v>
      </c>
      <c r="AR1270" s="18">
        <v>8.4876467146747417E-2</v>
      </c>
      <c r="AS1270" s="18">
        <v>0.14290207943327421</v>
      </c>
      <c r="AT1270" s="18">
        <v>0.12009296782824989</v>
      </c>
      <c r="AU1270" s="18">
        <v>8.8322080920237564E-2</v>
      </c>
      <c r="AV1270" s="18">
        <v>0.12977044313854649</v>
      </c>
      <c r="AX1270" s="18">
        <v>0.1130875029420578</v>
      </c>
      <c r="AY1270" s="18">
        <v>0.19395100761884709</v>
      </c>
      <c r="BA1270" s="18">
        <v>0.1073040516279771</v>
      </c>
      <c r="BB1270" s="18">
        <v>0.1643603430252033</v>
      </c>
      <c r="BD1270" s="18">
        <v>0.12940190433506221</v>
      </c>
      <c r="BE1270" s="18">
        <v>0.138262136925835</v>
      </c>
      <c r="BF1270" s="18">
        <v>0.1230669796757391</v>
      </c>
      <c r="BG1270" s="18">
        <v>0.10857338053293231</v>
      </c>
      <c r="BH1270" s="18">
        <v>0.1105752207725255</v>
      </c>
      <c r="BI1270" s="18">
        <v>0.13076348201225479</v>
      </c>
      <c r="BJ1270" s="18">
        <v>0.23957583711765959</v>
      </c>
      <c r="BL1270" s="18">
        <v>0.1005071459876042</v>
      </c>
      <c r="BM1270" s="18">
        <v>0.10916908961773671</v>
      </c>
      <c r="BN1270" s="18">
        <v>6.9312097565083719E-2</v>
      </c>
      <c r="BO1270" s="18">
        <v>0.1118284018013298</v>
      </c>
      <c r="BP1270" s="18">
        <v>0.15173263058781389</v>
      </c>
      <c r="BQ1270" s="18">
        <v>0.167513233110517</v>
      </c>
      <c r="BR1270" s="18">
        <v>0.1979811016716396</v>
      </c>
      <c r="BS1270" s="18">
        <v>0.18072383459131691</v>
      </c>
      <c r="BU1270" s="18">
        <v>9.1787970148335812E-2</v>
      </c>
      <c r="BV1270" s="18">
        <v>0.1206596426221216</v>
      </c>
      <c r="BW1270" s="18">
        <v>8.8239672606112846E-2</v>
      </c>
      <c r="BX1270" s="18">
        <v>0.15986531925923039</v>
      </c>
      <c r="BY1270" s="18">
        <v>0.1215905212487105</v>
      </c>
      <c r="BZ1270" s="18">
        <v>0.12850938975230911</v>
      </c>
      <c r="CA1270" s="18">
        <v>0.2239403296345997</v>
      </c>
      <c r="CB1270" s="18">
        <v>0.1471607958034547</v>
      </c>
      <c r="CC1270" s="18">
        <v>0.1368237307389418</v>
      </c>
    </row>
    <row r="1271" spans="2:81" x14ac:dyDescent="0.35">
      <c r="B1271" s="17" t="s">
        <v>281</v>
      </c>
      <c r="C1271" s="18">
        <v>2.3124537360072091E-2</v>
      </c>
      <c r="D1271" s="18">
        <v>6.3105902288757995E-2</v>
      </c>
      <c r="E1271" s="18">
        <v>4.0654677729609387E-2</v>
      </c>
      <c r="F1271" s="18">
        <v>3.6318037791976447E-2</v>
      </c>
      <c r="G1271" s="18">
        <v>1.149021976651928E-2</v>
      </c>
      <c r="H1271" s="18">
        <v>9.9849368840444399E-3</v>
      </c>
      <c r="I1271" s="18">
        <v>0</v>
      </c>
      <c r="K1271" s="18">
        <v>2.2813334189675131E-2</v>
      </c>
      <c r="L1271" s="18">
        <v>2.3530396180520489E-2</v>
      </c>
      <c r="N1271" s="18">
        <v>1.7526494914168661E-2</v>
      </c>
      <c r="O1271" s="18">
        <v>1.627280216616277E-2</v>
      </c>
      <c r="P1271" s="18">
        <v>2.05349978628937E-2</v>
      </c>
      <c r="Q1271" s="18">
        <v>3.1698223858859773E-2</v>
      </c>
      <c r="R1271" s="18">
        <v>3.0530811634277549E-2</v>
      </c>
      <c r="S1271" s="18">
        <v>1.2861764160618711E-2</v>
      </c>
      <c r="T1271" s="18">
        <v>5.9766892962594496E-3</v>
      </c>
      <c r="U1271" s="18">
        <v>3.8749033186988677E-2</v>
      </c>
      <c r="V1271" s="18">
        <v>3.7600499447329037E-2</v>
      </c>
      <c r="W1271" s="18">
        <v>1.653398629462402E-2</v>
      </c>
      <c r="X1271" s="18">
        <v>2.3121097531231399E-2</v>
      </c>
      <c r="Y1271" s="18">
        <v>1.6279598116475991E-2</v>
      </c>
      <c r="AA1271" s="18">
        <v>2.260010671717191E-2</v>
      </c>
      <c r="AB1271" s="18">
        <v>5.6895967145215078E-3</v>
      </c>
      <c r="AC1271" s="18">
        <v>3.4803000545458762E-2</v>
      </c>
      <c r="AD1271" s="18">
        <v>3.1735543699150569E-2</v>
      </c>
      <c r="AF1271" s="18">
        <v>7.0395559994523252E-2</v>
      </c>
      <c r="AG1271" s="18">
        <v>8.3223320408193253E-3</v>
      </c>
      <c r="AH1271" s="18">
        <v>3.017343191012839E-2</v>
      </c>
      <c r="AI1271" s="18">
        <v>1.6107311445883839E-2</v>
      </c>
      <c r="AJ1271" s="18">
        <v>2.7802687547341689E-2</v>
      </c>
      <c r="AK1271" s="18">
        <v>7.9149128334227489E-3</v>
      </c>
      <c r="AL1271" s="18">
        <v>2.604214861431816E-2</v>
      </c>
      <c r="AM1271" s="18">
        <v>3.2979450267105997E-2</v>
      </c>
      <c r="AN1271" s="18">
        <v>3.041258224040097E-2</v>
      </c>
      <c r="AO1271" s="18">
        <v>3.413357947962628E-2</v>
      </c>
      <c r="AP1271" s="18">
        <v>5.6785798866686383E-3</v>
      </c>
      <c r="AQ1271" s="18">
        <v>5.2702655316711131E-2</v>
      </c>
      <c r="AR1271" s="18">
        <v>2.3438422189197901E-2</v>
      </c>
      <c r="AS1271" s="18">
        <v>0</v>
      </c>
      <c r="AT1271" s="18">
        <v>3.9015708853562862E-2</v>
      </c>
      <c r="AU1271" s="18">
        <v>1.6574726008512071E-2</v>
      </c>
      <c r="AV1271" s="18">
        <v>2.911650801357632E-2</v>
      </c>
      <c r="AX1271" s="18">
        <v>2.0613238978918869E-2</v>
      </c>
      <c r="AY1271" s="18">
        <v>3.079182126173478E-2</v>
      </c>
      <c r="BA1271" s="18">
        <v>1.720571558445155E-2</v>
      </c>
      <c r="BB1271" s="18">
        <v>3.4105947550838747E-2</v>
      </c>
      <c r="BD1271" s="18">
        <v>2.243124780561348E-2</v>
      </c>
      <c r="BE1271" s="18">
        <v>2.9328100893718199E-2</v>
      </c>
      <c r="BF1271" s="18">
        <v>2.583537323362917E-2</v>
      </c>
      <c r="BG1271" s="18">
        <v>1.6357613677393419E-2</v>
      </c>
      <c r="BH1271" s="18">
        <v>2.7790947692744171E-2</v>
      </c>
      <c r="BI1271" s="18">
        <v>1.3941272066183031E-2</v>
      </c>
      <c r="BJ1271" s="18">
        <v>1.4702624310775391E-2</v>
      </c>
      <c r="BL1271" s="18">
        <v>1.90591860566349E-2</v>
      </c>
      <c r="BM1271" s="18">
        <v>1.4934486536216049E-2</v>
      </c>
      <c r="BN1271" s="18">
        <v>0</v>
      </c>
      <c r="BO1271" s="18">
        <v>3.2222553795820119E-2</v>
      </c>
      <c r="BP1271" s="18">
        <v>2.799688290640806E-2</v>
      </c>
      <c r="BQ1271" s="18">
        <v>0</v>
      </c>
      <c r="BR1271" s="18">
        <v>3.7111019686849128E-2</v>
      </c>
      <c r="BS1271" s="18">
        <v>4.5299246682014009E-2</v>
      </c>
      <c r="BU1271" s="18">
        <v>1.8048661010630119E-2</v>
      </c>
      <c r="BV1271" s="18">
        <v>1.795493147885438E-2</v>
      </c>
      <c r="BW1271" s="18">
        <v>2.3269985597558079E-2</v>
      </c>
      <c r="BX1271" s="18">
        <v>5.1576055105499452E-2</v>
      </c>
      <c r="BY1271" s="18">
        <v>2.1356052534338119E-2</v>
      </c>
      <c r="BZ1271" s="18">
        <v>6.3061621145686933E-2</v>
      </c>
      <c r="CA1271" s="18">
        <v>2.9287913836242671E-2</v>
      </c>
      <c r="CB1271" s="18">
        <v>1.7020726536951469E-2</v>
      </c>
      <c r="CC1271" s="18">
        <v>6.7513376625948354E-3</v>
      </c>
    </row>
    <row r="1272" spans="2:81" x14ac:dyDescent="0.35">
      <c r="B1272" s="17" t="s">
        <v>282</v>
      </c>
      <c r="C1272" s="18">
        <v>1.179424441639562E-2</v>
      </c>
      <c r="D1272" s="18">
        <v>2.011098316866438E-2</v>
      </c>
      <c r="E1272" s="18">
        <v>1.2990880541706121E-2</v>
      </c>
      <c r="F1272" s="18">
        <v>1.5322124022468429E-2</v>
      </c>
      <c r="G1272" s="18">
        <v>8.8309288831522822E-3</v>
      </c>
      <c r="H1272" s="18">
        <v>1.529376731709557E-2</v>
      </c>
      <c r="I1272" s="18">
        <v>4.3048791247876734E-3</v>
      </c>
      <c r="K1272" s="18">
        <v>1.3112327269612201E-2</v>
      </c>
      <c r="L1272" s="18">
        <v>1.061748699725922E-2</v>
      </c>
      <c r="N1272" s="18">
        <v>1.693501640528516E-2</v>
      </c>
      <c r="O1272" s="18">
        <v>1.531265635921642E-2</v>
      </c>
      <c r="P1272" s="18">
        <v>1.984455066268789E-2</v>
      </c>
      <c r="Q1272" s="18">
        <v>1.179037523635478E-2</v>
      </c>
      <c r="R1272" s="18">
        <v>9.6214294185425729E-3</v>
      </c>
      <c r="S1272" s="18">
        <v>6.5450120119430006E-3</v>
      </c>
      <c r="T1272" s="18">
        <v>7.4978490970706033E-3</v>
      </c>
      <c r="U1272" s="18">
        <v>1.1287498945715929E-2</v>
      </c>
      <c r="V1272" s="18">
        <v>1.0448924159477979E-2</v>
      </c>
      <c r="W1272" s="18">
        <v>1.800781581473368E-2</v>
      </c>
      <c r="X1272" s="18">
        <v>1.273145719682413E-2</v>
      </c>
      <c r="Y1272" s="18">
        <v>5.0873891748645797E-3</v>
      </c>
      <c r="AA1272" s="18">
        <v>5.5012287012020846E-3</v>
      </c>
      <c r="AB1272" s="18">
        <v>1.238382112106799E-2</v>
      </c>
      <c r="AC1272" s="18">
        <v>1.206075386173959E-2</v>
      </c>
      <c r="AD1272" s="18">
        <v>1.7817449207925311E-2</v>
      </c>
      <c r="AF1272" s="18">
        <v>0</v>
      </c>
      <c r="AG1272" s="18">
        <v>3.3360074702092277E-2</v>
      </c>
      <c r="AH1272" s="18">
        <v>1.000977457946676E-2</v>
      </c>
      <c r="AI1272" s="18">
        <v>2.4714918293476631E-2</v>
      </c>
      <c r="AJ1272" s="18">
        <v>1.50087911953166E-2</v>
      </c>
      <c r="AK1272" s="18">
        <v>9.5210473253400027E-3</v>
      </c>
      <c r="AL1272" s="18">
        <v>1.3187221101426351E-2</v>
      </c>
      <c r="AM1272" s="18">
        <v>0</v>
      </c>
      <c r="AN1272" s="18">
        <v>0</v>
      </c>
      <c r="AO1272" s="18">
        <v>6.076729926096593E-3</v>
      </c>
      <c r="AP1272" s="18">
        <v>1.554379619419974E-2</v>
      </c>
      <c r="AQ1272" s="18">
        <v>1.118647859327598E-2</v>
      </c>
      <c r="AR1272" s="18">
        <v>1.1988421498611981E-2</v>
      </c>
      <c r="AS1272" s="18">
        <v>0</v>
      </c>
      <c r="AT1272" s="18">
        <v>1.6828919642736421E-2</v>
      </c>
      <c r="AU1272" s="18">
        <v>1.5403793172013959E-2</v>
      </c>
      <c r="AV1272" s="18">
        <v>0</v>
      </c>
      <c r="AX1272" s="18">
        <v>1.2447982861391449E-2</v>
      </c>
      <c r="AY1272" s="18">
        <v>8.9135721221086667E-3</v>
      </c>
      <c r="BA1272" s="18">
        <v>9.9808583899161155E-3</v>
      </c>
      <c r="BB1272" s="18">
        <v>1.5158686960180121E-2</v>
      </c>
      <c r="BD1272" s="18">
        <v>1.055064723923833E-2</v>
      </c>
      <c r="BE1272" s="18">
        <v>9.5641914513315118E-3</v>
      </c>
      <c r="BF1272" s="18">
        <v>8.3128291184964408E-3</v>
      </c>
      <c r="BG1272" s="18">
        <v>1.080230456976315E-2</v>
      </c>
      <c r="BH1272" s="18">
        <v>1.083739163464943E-2</v>
      </c>
      <c r="BI1272" s="18">
        <v>2.172810065956951E-2</v>
      </c>
      <c r="BJ1272" s="18">
        <v>4.9829069096977853E-2</v>
      </c>
      <c r="BL1272" s="18">
        <v>1.074303626112625E-2</v>
      </c>
      <c r="BM1272" s="18">
        <v>7.9691525897356164E-3</v>
      </c>
      <c r="BN1272" s="18">
        <v>1.3342379290249611E-2</v>
      </c>
      <c r="BO1272" s="18">
        <v>1.640366336665906E-2</v>
      </c>
      <c r="BP1272" s="18">
        <v>1.9138539816078989E-2</v>
      </c>
      <c r="BQ1272" s="18">
        <v>2.456323272302036E-2</v>
      </c>
      <c r="BR1272" s="18">
        <v>4.4774565617450961E-2</v>
      </c>
      <c r="BS1272" s="18">
        <v>6.2775254444115787E-3</v>
      </c>
      <c r="BU1272" s="18">
        <v>3.6717771630113082E-3</v>
      </c>
      <c r="BV1272" s="18">
        <v>6.3991184045100154E-3</v>
      </c>
      <c r="BW1272" s="18">
        <v>0</v>
      </c>
      <c r="BX1272" s="18">
        <v>5.9897291653817708E-3</v>
      </c>
      <c r="BY1272" s="18">
        <v>2.5052691955771689E-2</v>
      </c>
      <c r="BZ1272" s="18">
        <v>1.6152484378151411E-2</v>
      </c>
      <c r="CA1272" s="18">
        <v>0</v>
      </c>
      <c r="CB1272" s="18">
        <v>1.430514022040304E-2</v>
      </c>
      <c r="CC1272" s="18">
        <v>3.3065615400696378E-2</v>
      </c>
    </row>
    <row r="1273" spans="2:81" x14ac:dyDescent="0.35">
      <c r="B1273" s="17" t="s">
        <v>151</v>
      </c>
      <c r="C1273" s="18">
        <v>2.510192941539886E-2</v>
      </c>
      <c r="D1273" s="18">
        <v>3.7283273571771393E-2</v>
      </c>
      <c r="E1273" s="18">
        <v>9.3903027946681712E-3</v>
      </c>
      <c r="F1273" s="18">
        <v>2.8278334028125601E-2</v>
      </c>
      <c r="G1273" s="18">
        <v>3.6635141797562297E-2</v>
      </c>
      <c r="H1273" s="18">
        <v>3.0280457361397319E-2</v>
      </c>
      <c r="I1273" s="18">
        <v>1.7712283624565839E-2</v>
      </c>
      <c r="K1273" s="18">
        <v>2.1430902747017901E-2</v>
      </c>
      <c r="L1273" s="18">
        <v>2.8665692499597349E-2</v>
      </c>
      <c r="N1273" s="18">
        <v>5.8615390810891196E-3</v>
      </c>
      <c r="O1273" s="18">
        <v>3.1100931636373421E-2</v>
      </c>
      <c r="P1273" s="18">
        <v>1.8937338598761431E-2</v>
      </c>
      <c r="Q1273" s="18">
        <v>3.5737602323212707E-2</v>
      </c>
      <c r="R1273" s="18">
        <v>3.0036627244159491E-2</v>
      </c>
      <c r="S1273" s="18">
        <v>1.9201072128241171E-2</v>
      </c>
      <c r="T1273" s="18">
        <v>4.2797879415780081E-2</v>
      </c>
      <c r="U1273" s="18">
        <v>3.2899126463957137E-2</v>
      </c>
      <c r="V1273" s="18">
        <v>1.0618811228814791E-2</v>
      </c>
      <c r="W1273" s="18">
        <v>3.8528541155660651E-2</v>
      </c>
      <c r="X1273" s="18">
        <v>3.03384528674943E-2</v>
      </c>
      <c r="Y1273" s="18">
        <v>1.2383062073893629E-2</v>
      </c>
      <c r="AA1273" s="18">
        <v>1.252625251907535E-2</v>
      </c>
      <c r="AB1273" s="18">
        <v>2.3817474318014242E-2</v>
      </c>
      <c r="AC1273" s="18">
        <v>2.408979072879151E-2</v>
      </c>
      <c r="AD1273" s="18">
        <v>4.106764596955767E-2</v>
      </c>
      <c r="AF1273" s="18">
        <v>0.1121911883008101</v>
      </c>
      <c r="AG1273" s="18">
        <v>8.1322868714594598E-2</v>
      </c>
      <c r="AH1273" s="18">
        <v>2.4217508096035439E-2</v>
      </c>
      <c r="AI1273" s="18">
        <v>8.0190454498275734E-3</v>
      </c>
      <c r="AJ1273" s="18">
        <v>1.205496382992235E-2</v>
      </c>
      <c r="AK1273" s="18">
        <v>3.9667156526211701E-2</v>
      </c>
      <c r="AL1273" s="18">
        <v>4.1020050703104168E-2</v>
      </c>
      <c r="AM1273" s="18">
        <v>7.5047521531928793E-3</v>
      </c>
      <c r="AN1273" s="18">
        <v>3.1870086390015873E-2</v>
      </c>
      <c r="AO1273" s="18">
        <v>1.6009061430717939E-2</v>
      </c>
      <c r="AP1273" s="18">
        <v>1.74226967156332E-2</v>
      </c>
      <c r="AQ1273" s="18">
        <v>1.3621638478290969E-2</v>
      </c>
      <c r="AR1273" s="18">
        <v>0</v>
      </c>
      <c r="AS1273" s="18">
        <v>1.7770799743607339E-2</v>
      </c>
      <c r="AT1273" s="18">
        <v>0</v>
      </c>
      <c r="AU1273" s="18">
        <v>0</v>
      </c>
      <c r="AV1273" s="18">
        <v>7.4135127776318643E-2</v>
      </c>
      <c r="AX1273" s="18">
        <v>2.4230290602583381E-2</v>
      </c>
      <c r="AY1273" s="18">
        <v>2.6720213551027851E-2</v>
      </c>
      <c r="BA1273" s="18">
        <v>2.6653912578641439E-2</v>
      </c>
      <c r="BB1273" s="18">
        <v>2.222247732665214E-2</v>
      </c>
      <c r="BD1273" s="18">
        <v>3.7246291398069883E-2</v>
      </c>
      <c r="BE1273" s="18">
        <v>2.2694024208371251E-2</v>
      </c>
      <c r="BF1273" s="18">
        <v>2.704972918259315E-2</v>
      </c>
      <c r="BG1273" s="18">
        <v>9.0574931640153566E-3</v>
      </c>
      <c r="BH1273" s="18">
        <v>1.6848530326498311E-2</v>
      </c>
      <c r="BI1273" s="18">
        <v>2.3452446766638681E-2</v>
      </c>
      <c r="BJ1273" s="18">
        <v>7.9904386303926545E-2</v>
      </c>
      <c r="BL1273" s="18">
        <v>1.4804097018521719E-2</v>
      </c>
      <c r="BM1273" s="18">
        <v>1.1257118575355669E-2</v>
      </c>
      <c r="BN1273" s="18">
        <v>1.6592387008806851E-2</v>
      </c>
      <c r="BO1273" s="18">
        <v>0</v>
      </c>
      <c r="BP1273" s="18">
        <v>2.317534406356676E-2</v>
      </c>
      <c r="BQ1273" s="18">
        <v>0</v>
      </c>
      <c r="BR1273" s="18">
        <v>0.10572130010296631</v>
      </c>
      <c r="BS1273" s="18">
        <v>6.3290040364329392E-2</v>
      </c>
      <c r="BU1273" s="18">
        <v>6.1573176806305136E-3</v>
      </c>
      <c r="BV1273" s="18">
        <v>1.923275103366056E-2</v>
      </c>
      <c r="BW1273" s="18">
        <v>1.44596859769093E-2</v>
      </c>
      <c r="BX1273" s="18">
        <v>1.7948195135788689E-2</v>
      </c>
      <c r="BY1273" s="18">
        <v>1.9404385513535499E-2</v>
      </c>
      <c r="BZ1273" s="18">
        <v>1.882953847748943E-2</v>
      </c>
      <c r="CA1273" s="18">
        <v>9.2034949126754639E-2</v>
      </c>
      <c r="CB1273" s="18">
        <v>6.1336991651004202E-2</v>
      </c>
      <c r="CC1273" s="18">
        <v>2.010034011111975E-2</v>
      </c>
    </row>
    <row r="1275" spans="2:81" ht="101.5" x14ac:dyDescent="0.35">
      <c r="B1275" s="14" t="s">
        <v>288</v>
      </c>
    </row>
    <row r="1276" spans="2:81" x14ac:dyDescent="0.35">
      <c r="B1276" s="15" t="s">
        <v>17</v>
      </c>
    </row>
    <row r="1277" spans="2:81" x14ac:dyDescent="0.35">
      <c r="B1277" s="11" t="s">
        <v>95</v>
      </c>
      <c r="C1277" s="16">
        <v>1906</v>
      </c>
      <c r="D1277" s="16">
        <v>245</v>
      </c>
      <c r="E1277" s="16">
        <v>322</v>
      </c>
      <c r="F1277" s="16">
        <v>330</v>
      </c>
      <c r="G1277" s="16">
        <v>336</v>
      </c>
      <c r="H1277" s="16">
        <v>276</v>
      </c>
      <c r="I1277" s="16">
        <v>397</v>
      </c>
      <c r="K1277" s="16">
        <v>942</v>
      </c>
      <c r="L1277" s="16">
        <v>959</v>
      </c>
      <c r="N1277" s="16">
        <v>158</v>
      </c>
      <c r="O1277" s="16">
        <v>63</v>
      </c>
      <c r="P1277" s="16">
        <v>96</v>
      </c>
      <c r="Q1277" s="16">
        <v>78</v>
      </c>
      <c r="R1277" s="16">
        <v>211</v>
      </c>
      <c r="S1277" s="16">
        <v>156</v>
      </c>
      <c r="T1277" s="16">
        <v>138</v>
      </c>
      <c r="U1277" s="16">
        <v>178</v>
      </c>
      <c r="V1277" s="16">
        <v>270</v>
      </c>
      <c r="W1277" s="16">
        <v>232</v>
      </c>
      <c r="X1277" s="16">
        <v>160</v>
      </c>
      <c r="Y1277" s="16">
        <v>166</v>
      </c>
      <c r="AA1277" s="16">
        <v>527</v>
      </c>
      <c r="AB1277" s="16">
        <v>481</v>
      </c>
      <c r="AC1277" s="16">
        <v>429</v>
      </c>
      <c r="AD1277" s="16">
        <v>463</v>
      </c>
      <c r="AF1277" s="16">
        <v>27</v>
      </c>
      <c r="AG1277" s="16">
        <v>98</v>
      </c>
      <c r="AH1277" s="16">
        <v>113</v>
      </c>
      <c r="AI1277" s="16">
        <v>112</v>
      </c>
      <c r="AJ1277" s="16">
        <v>174</v>
      </c>
      <c r="AK1277" s="16">
        <v>207</v>
      </c>
      <c r="AL1277" s="16">
        <v>170</v>
      </c>
      <c r="AM1277" s="16">
        <v>133</v>
      </c>
      <c r="AN1277" s="16">
        <v>100</v>
      </c>
      <c r="AO1277" s="16">
        <v>131</v>
      </c>
      <c r="AP1277" s="16">
        <v>193</v>
      </c>
      <c r="AQ1277" s="16">
        <v>93</v>
      </c>
      <c r="AR1277" s="16">
        <v>79</v>
      </c>
      <c r="AS1277" s="16">
        <v>47</v>
      </c>
      <c r="AT1277" s="16">
        <v>48</v>
      </c>
      <c r="AU1277" s="16">
        <v>122</v>
      </c>
      <c r="AV1277" s="16">
        <v>59</v>
      </c>
      <c r="AX1277" s="16">
        <v>1557</v>
      </c>
      <c r="AY1277" s="16">
        <v>338</v>
      </c>
      <c r="BA1277" s="16">
        <v>1221</v>
      </c>
      <c r="BB1277" s="16">
        <v>685</v>
      </c>
      <c r="BD1277" s="16">
        <v>474</v>
      </c>
      <c r="BE1277" s="16">
        <v>416</v>
      </c>
      <c r="BF1277" s="16">
        <v>224</v>
      </c>
      <c r="BG1277" s="16">
        <v>439</v>
      </c>
      <c r="BH1277" s="16">
        <v>242</v>
      </c>
      <c r="BI1277" s="16">
        <v>51</v>
      </c>
      <c r="BJ1277" s="16">
        <v>60</v>
      </c>
      <c r="BL1277" s="16">
        <v>334</v>
      </c>
      <c r="BM1277" s="16">
        <v>619</v>
      </c>
      <c r="BN1277" s="16">
        <v>136</v>
      </c>
      <c r="BO1277" s="16">
        <v>105</v>
      </c>
      <c r="BP1277" s="16">
        <v>257</v>
      </c>
      <c r="BQ1277" s="16">
        <v>42</v>
      </c>
      <c r="BR1277" s="16">
        <v>49</v>
      </c>
      <c r="BS1277" s="16">
        <v>364</v>
      </c>
      <c r="BU1277" s="16">
        <v>279</v>
      </c>
      <c r="BV1277" s="16">
        <v>479</v>
      </c>
      <c r="BW1277" s="16">
        <v>122</v>
      </c>
      <c r="BX1277" s="16">
        <v>151</v>
      </c>
      <c r="BY1277" s="16">
        <v>421</v>
      </c>
      <c r="BZ1277" s="16">
        <v>64</v>
      </c>
      <c r="CA1277" s="16">
        <v>123</v>
      </c>
      <c r="CB1277" s="16">
        <v>156</v>
      </c>
      <c r="CC1277" s="16">
        <v>111</v>
      </c>
    </row>
    <row r="1278" spans="2:81" x14ac:dyDescent="0.35">
      <c r="B1278" s="12" t="s">
        <v>96</v>
      </c>
      <c r="C1278" s="16">
        <v>1910</v>
      </c>
      <c r="D1278" s="16">
        <v>202</v>
      </c>
      <c r="E1278" s="16">
        <v>325</v>
      </c>
      <c r="F1278" s="16">
        <v>324</v>
      </c>
      <c r="G1278" s="16">
        <v>294</v>
      </c>
      <c r="H1278" s="16">
        <v>309</v>
      </c>
      <c r="I1278" s="16">
        <v>457</v>
      </c>
      <c r="K1278" s="16">
        <v>921</v>
      </c>
      <c r="L1278" s="16">
        <v>983</v>
      </c>
      <c r="N1278" s="16">
        <v>157</v>
      </c>
      <c r="O1278" s="16">
        <v>52</v>
      </c>
      <c r="P1278" s="16">
        <v>89</v>
      </c>
      <c r="Q1278" s="16">
        <v>77</v>
      </c>
      <c r="R1278" s="16">
        <v>212</v>
      </c>
      <c r="S1278" s="16">
        <v>155</v>
      </c>
      <c r="T1278" s="16">
        <v>140</v>
      </c>
      <c r="U1278" s="16">
        <v>167</v>
      </c>
      <c r="V1278" s="16">
        <v>248</v>
      </c>
      <c r="W1278" s="16">
        <v>264</v>
      </c>
      <c r="X1278" s="16">
        <v>165</v>
      </c>
      <c r="Y1278" s="16">
        <v>180</v>
      </c>
      <c r="AA1278" s="16">
        <v>514</v>
      </c>
      <c r="AB1278" s="16">
        <v>496</v>
      </c>
      <c r="AC1278" s="16">
        <v>419</v>
      </c>
      <c r="AD1278" s="16">
        <v>477</v>
      </c>
      <c r="AF1278" s="16">
        <v>25</v>
      </c>
      <c r="AG1278" s="16">
        <v>96</v>
      </c>
      <c r="AH1278" s="16">
        <v>115</v>
      </c>
      <c r="AI1278" s="16">
        <v>117</v>
      </c>
      <c r="AJ1278" s="16">
        <v>175</v>
      </c>
      <c r="AK1278" s="16">
        <v>213</v>
      </c>
      <c r="AL1278" s="16">
        <v>169</v>
      </c>
      <c r="AM1278" s="16">
        <v>134</v>
      </c>
      <c r="AN1278" s="16">
        <v>99</v>
      </c>
      <c r="AO1278" s="16">
        <v>131</v>
      </c>
      <c r="AP1278" s="16">
        <v>193</v>
      </c>
      <c r="AQ1278" s="16">
        <v>94</v>
      </c>
      <c r="AR1278" s="16">
        <v>79</v>
      </c>
      <c r="AS1278" s="16">
        <v>46</v>
      </c>
      <c r="AT1278" s="16">
        <v>46</v>
      </c>
      <c r="AU1278" s="16">
        <v>118</v>
      </c>
      <c r="AV1278" s="16">
        <v>59</v>
      </c>
      <c r="AX1278" s="16">
        <v>1583</v>
      </c>
      <c r="AY1278" s="16">
        <v>316</v>
      </c>
      <c r="BA1278" s="16">
        <v>1241</v>
      </c>
      <c r="BB1278" s="16">
        <v>669</v>
      </c>
      <c r="BD1278" s="16">
        <v>490</v>
      </c>
      <c r="BE1278" s="16">
        <v>410</v>
      </c>
      <c r="BF1278" s="16">
        <v>226</v>
      </c>
      <c r="BG1278" s="16">
        <v>430</v>
      </c>
      <c r="BH1278" s="16">
        <v>237</v>
      </c>
      <c r="BI1278" s="16">
        <v>51</v>
      </c>
      <c r="BJ1278" s="16">
        <v>65</v>
      </c>
      <c r="BL1278" s="16">
        <v>349</v>
      </c>
      <c r="BM1278" s="16">
        <v>614</v>
      </c>
      <c r="BN1278" s="16">
        <v>143</v>
      </c>
      <c r="BO1278" s="16">
        <v>101</v>
      </c>
      <c r="BP1278" s="16">
        <v>257</v>
      </c>
      <c r="BQ1278" s="16">
        <v>42</v>
      </c>
      <c r="BR1278" s="16">
        <v>47</v>
      </c>
      <c r="BS1278" s="16">
        <v>356</v>
      </c>
      <c r="BU1278" s="16">
        <v>288</v>
      </c>
      <c r="BV1278" s="16">
        <v>472</v>
      </c>
      <c r="BW1278" s="16">
        <v>126</v>
      </c>
      <c r="BX1278" s="16">
        <v>142</v>
      </c>
      <c r="BY1278" s="16">
        <v>432</v>
      </c>
      <c r="BZ1278" s="16">
        <v>64</v>
      </c>
      <c r="CA1278" s="16">
        <v>123</v>
      </c>
      <c r="CB1278" s="16">
        <v>159</v>
      </c>
      <c r="CC1278" s="16">
        <v>106</v>
      </c>
    </row>
    <row r="1279" spans="2:81" x14ac:dyDescent="0.35">
      <c r="B1279" s="14" t="s">
        <v>117</v>
      </c>
      <c r="C1279" s="18">
        <v>0.81803090835244352</v>
      </c>
      <c r="D1279" s="18">
        <v>0.69022299545022281</v>
      </c>
      <c r="E1279" s="18">
        <v>0.76385128795224344</v>
      </c>
      <c r="F1279" s="18">
        <v>0.78850108970198096</v>
      </c>
      <c r="G1279" s="18">
        <v>0.80953551685407066</v>
      </c>
      <c r="H1279" s="18">
        <v>0.85197192199060079</v>
      </c>
      <c r="I1279" s="18">
        <v>0.91651094950460399</v>
      </c>
      <c r="K1279" s="18">
        <v>0.82059245470695874</v>
      </c>
      <c r="L1279" s="18">
        <v>0.81667939643638754</v>
      </c>
      <c r="N1279" s="18">
        <v>0.85071878330762263</v>
      </c>
      <c r="O1279" s="18">
        <v>0.85494528216501986</v>
      </c>
      <c r="P1279" s="18">
        <v>0.78463949601146132</v>
      </c>
      <c r="Q1279" s="18">
        <v>0.75874091712257963</v>
      </c>
      <c r="R1279" s="18">
        <v>0.83601893260852322</v>
      </c>
      <c r="S1279" s="18">
        <v>0.81250864080253682</v>
      </c>
      <c r="T1279" s="18">
        <v>0.85298381331288864</v>
      </c>
      <c r="U1279" s="18">
        <v>0.75952715656912051</v>
      </c>
      <c r="V1279" s="18">
        <v>0.78772001080205056</v>
      </c>
      <c r="W1279" s="18">
        <v>0.81134618339439291</v>
      </c>
      <c r="X1279" s="18">
        <v>0.82004147826200768</v>
      </c>
      <c r="Y1279" s="18">
        <v>0.88111354491637761</v>
      </c>
      <c r="AA1279" s="18">
        <v>0.8769073086478878</v>
      </c>
      <c r="AB1279" s="18">
        <v>0.85936040830936644</v>
      </c>
      <c r="AC1279" s="18">
        <v>0.78194445936430057</v>
      </c>
      <c r="AD1279" s="18">
        <v>0.74308543380410252</v>
      </c>
      <c r="AF1279" s="18">
        <v>0.5008798232852637</v>
      </c>
      <c r="AG1279" s="18">
        <v>0.67103004221862861</v>
      </c>
      <c r="AH1279" s="18">
        <v>0.87772031785584514</v>
      </c>
      <c r="AI1279" s="18">
        <v>0.82170007432239334</v>
      </c>
      <c r="AJ1279" s="18">
        <v>0.78358849925403073</v>
      </c>
      <c r="AK1279" s="18">
        <v>0.81644303502374926</v>
      </c>
      <c r="AL1279" s="18">
        <v>0.79057267065607328</v>
      </c>
      <c r="AM1279" s="18">
        <v>0.88365197370354875</v>
      </c>
      <c r="AN1279" s="18">
        <v>0.77564745360526266</v>
      </c>
      <c r="AO1279" s="18">
        <v>0.86138236661096801</v>
      </c>
      <c r="AP1279" s="18">
        <v>0.87719578480060567</v>
      </c>
      <c r="AQ1279" s="18">
        <v>0.85654939671043551</v>
      </c>
      <c r="AR1279" s="18">
        <v>0.83335045700028565</v>
      </c>
      <c r="AS1279" s="18">
        <v>0.82348484633014696</v>
      </c>
      <c r="AT1279" s="18">
        <v>0.88900190860832473</v>
      </c>
      <c r="AU1279" s="18">
        <v>0.84392852411428576</v>
      </c>
      <c r="AV1279" s="18">
        <v>0.692622727520666</v>
      </c>
      <c r="AX1279" s="18">
        <v>0.82999666300413533</v>
      </c>
      <c r="AY1279" s="18">
        <v>0.76789636687380103</v>
      </c>
      <c r="BA1279" s="18">
        <v>0.83526748311576737</v>
      </c>
      <c r="BB1279" s="18">
        <v>0.78605125007999488</v>
      </c>
      <c r="BD1279" s="18">
        <v>0.80607232306810073</v>
      </c>
      <c r="BE1279" s="18">
        <v>0.81568286071745522</v>
      </c>
      <c r="BF1279" s="18">
        <v>0.81622300670752457</v>
      </c>
      <c r="BG1279" s="18">
        <v>0.84377694179176332</v>
      </c>
      <c r="BH1279" s="18">
        <v>0.85349276279233699</v>
      </c>
      <c r="BI1279" s="18">
        <v>0.82570142273573222</v>
      </c>
      <c r="BJ1279" s="18">
        <v>0.62219354245230729</v>
      </c>
      <c r="BL1279" s="18">
        <v>0.85104059404295329</v>
      </c>
      <c r="BM1279" s="18">
        <v>0.8618204748851187</v>
      </c>
      <c r="BN1279" s="18">
        <v>0.90477629659333847</v>
      </c>
      <c r="BO1279" s="18">
        <v>0.81621535304993176</v>
      </c>
      <c r="BP1279" s="18">
        <v>0.77298848852499269</v>
      </c>
      <c r="BQ1279" s="18">
        <v>0.89110229937084662</v>
      </c>
      <c r="BR1279" s="18">
        <v>0.59435164583823497</v>
      </c>
      <c r="BS1279" s="18">
        <v>0.72947076774603481</v>
      </c>
      <c r="BU1279" s="18">
        <v>0.89276327594557292</v>
      </c>
      <c r="BV1279" s="18">
        <v>0.85264857535393124</v>
      </c>
      <c r="BW1279" s="18">
        <v>0.88598724312473065</v>
      </c>
      <c r="BX1279" s="18">
        <v>0.75403028757057666</v>
      </c>
      <c r="BY1279" s="18">
        <v>0.81126520984541539</v>
      </c>
      <c r="BZ1279" s="18">
        <v>0.78565749641902127</v>
      </c>
      <c r="CA1279" s="18">
        <v>0.65865306477298458</v>
      </c>
      <c r="CB1279" s="18">
        <v>0.74040945990515894</v>
      </c>
      <c r="CC1279" s="18">
        <v>0.81365440009937406</v>
      </c>
    </row>
    <row r="1280" spans="2:81" x14ac:dyDescent="0.35">
      <c r="B1280" s="14" t="s">
        <v>118</v>
      </c>
      <c r="C1280" s="18">
        <v>4.5312799528587688E-2</v>
      </c>
      <c r="D1280" s="18">
        <v>0.1058319539709761</v>
      </c>
      <c r="E1280" s="18">
        <v>7.1470292909174726E-2</v>
      </c>
      <c r="F1280" s="18">
        <v>4.7816048646302643E-2</v>
      </c>
      <c r="G1280" s="18">
        <v>3.6112555913668597E-2</v>
      </c>
      <c r="H1280" s="18">
        <v>3.3116370196520049E-2</v>
      </c>
      <c r="I1280" s="18">
        <v>1.235215835124581E-2</v>
      </c>
      <c r="K1280" s="18">
        <v>4.4206170458648532E-2</v>
      </c>
      <c r="L1280" s="18">
        <v>4.6573604487745737E-2</v>
      </c>
      <c r="N1280" s="18">
        <v>5.2111145092423088E-2</v>
      </c>
      <c r="O1280" s="18">
        <v>1.627280216616277E-2</v>
      </c>
      <c r="P1280" s="18">
        <v>7.1049342529510784E-2</v>
      </c>
      <c r="Q1280" s="18">
        <v>2.7752932068095031E-2</v>
      </c>
      <c r="R1280" s="18">
        <v>2.857834100048549E-2</v>
      </c>
      <c r="S1280" s="18">
        <v>4.7549679352535908E-2</v>
      </c>
      <c r="T1280" s="18">
        <v>3.3544053244670247E-2</v>
      </c>
      <c r="U1280" s="18">
        <v>5.4708028438464743E-2</v>
      </c>
      <c r="V1280" s="18">
        <v>5.5599683290897269E-2</v>
      </c>
      <c r="W1280" s="18">
        <v>6.376404183677839E-2</v>
      </c>
      <c r="X1280" s="18">
        <v>3.579030167308081E-2</v>
      </c>
      <c r="Y1280" s="18">
        <v>2.8272979655583421E-2</v>
      </c>
      <c r="AA1280" s="18">
        <v>2.7461133915370979E-2</v>
      </c>
      <c r="AB1280" s="18">
        <v>3.774436594476932E-2</v>
      </c>
      <c r="AC1280" s="18">
        <v>5.7552385900466359E-2</v>
      </c>
      <c r="AD1280" s="18">
        <v>6.2010515652183303E-2</v>
      </c>
      <c r="AF1280" s="18">
        <v>0.13593092557384151</v>
      </c>
      <c r="AG1280" s="18">
        <v>6.1844029476568481E-2</v>
      </c>
      <c r="AH1280" s="18">
        <v>3.9259593910174313E-2</v>
      </c>
      <c r="AI1280" s="18">
        <v>5.8550813526549769E-2</v>
      </c>
      <c r="AJ1280" s="18">
        <v>6.4762532646637019E-2</v>
      </c>
      <c r="AK1280" s="18">
        <v>4.490115794256893E-2</v>
      </c>
      <c r="AL1280" s="18">
        <v>8.0697203662732586E-2</v>
      </c>
      <c r="AM1280" s="18">
        <v>1.323580368489057E-2</v>
      </c>
      <c r="AN1280" s="18">
        <v>5.4937399446704248E-2</v>
      </c>
      <c r="AO1280" s="18">
        <v>3.6193738427917843E-2</v>
      </c>
      <c r="AP1280" s="18">
        <v>1.108491225045161E-2</v>
      </c>
      <c r="AQ1280" s="18">
        <v>2.9127522849069311E-2</v>
      </c>
      <c r="AR1280" s="18">
        <v>4.7888195686115541E-2</v>
      </c>
      <c r="AS1280" s="18">
        <v>0</v>
      </c>
      <c r="AT1280" s="18">
        <v>2.2932846901214349E-2</v>
      </c>
      <c r="AU1280" s="18">
        <v>3.1987558703343258E-2</v>
      </c>
      <c r="AV1280" s="18">
        <v>9.8528647330661023E-2</v>
      </c>
      <c r="AX1280" s="18">
        <v>3.8433104864845649E-2</v>
      </c>
      <c r="AY1280" s="18">
        <v>7.4911803510092967E-2</v>
      </c>
      <c r="BA1280" s="18">
        <v>3.9781317348500038E-2</v>
      </c>
      <c r="BB1280" s="18">
        <v>5.5575564160673663E-2</v>
      </c>
      <c r="BD1280" s="18">
        <v>4.3810517460006283E-2</v>
      </c>
      <c r="BE1280" s="18">
        <v>4.910223030020798E-2</v>
      </c>
      <c r="BF1280" s="18">
        <v>5.0927617900862913E-2</v>
      </c>
      <c r="BG1280" s="18">
        <v>3.8571460200988297E-2</v>
      </c>
      <c r="BH1280" s="18">
        <v>4.725343365897091E-2</v>
      </c>
      <c r="BI1280" s="18">
        <v>1.917229444119754E-2</v>
      </c>
      <c r="BJ1280" s="18">
        <v>7.1452150010455143E-2</v>
      </c>
      <c r="BL1280" s="18">
        <v>3.5599753932147898E-2</v>
      </c>
      <c r="BM1280" s="18">
        <v>4.1029112313102203E-2</v>
      </c>
      <c r="BN1280" s="18">
        <v>3.408235421761923E-2</v>
      </c>
      <c r="BO1280" s="18">
        <v>7.9127527703967776E-2</v>
      </c>
      <c r="BP1280" s="18">
        <v>6.0146395165305559E-2</v>
      </c>
      <c r="BQ1280" s="18">
        <v>2.0095038395194359E-2</v>
      </c>
      <c r="BR1280" s="18">
        <v>3.7566406156614308E-2</v>
      </c>
      <c r="BS1280" s="18">
        <v>5.0402840605967988E-2</v>
      </c>
      <c r="BU1280" s="18">
        <v>2.7350806210531781E-2</v>
      </c>
      <c r="BV1280" s="18">
        <v>3.5609642300499643E-2</v>
      </c>
      <c r="BW1280" s="18">
        <v>2.179028044662382E-2</v>
      </c>
      <c r="BX1280" s="18">
        <v>8.238380737541158E-2</v>
      </c>
      <c r="BY1280" s="18">
        <v>5.3922382687836223E-2</v>
      </c>
      <c r="BZ1280" s="18">
        <v>7.7939906928754105E-2</v>
      </c>
      <c r="CA1280" s="18">
        <v>7.6747545562640379E-2</v>
      </c>
      <c r="CB1280" s="18">
        <v>2.671280298731124E-2</v>
      </c>
      <c r="CC1280" s="18">
        <v>5.2406626391722229E-2</v>
      </c>
    </row>
    <row r="1282" spans="2:81" ht="101.5" x14ac:dyDescent="0.35">
      <c r="B1282" s="14" t="s">
        <v>288</v>
      </c>
    </row>
    <row r="1283" spans="2:81" x14ac:dyDescent="0.35">
      <c r="B1283" s="15" t="s">
        <v>17</v>
      </c>
    </row>
    <row r="1284" spans="2:81" x14ac:dyDescent="0.35">
      <c r="B1284" s="11" t="s">
        <v>95</v>
      </c>
      <c r="C1284" s="16">
        <v>1906</v>
      </c>
      <c r="D1284" s="16">
        <v>245</v>
      </c>
      <c r="E1284" s="16">
        <v>322</v>
      </c>
      <c r="F1284" s="16">
        <v>330</v>
      </c>
      <c r="G1284" s="16">
        <v>336</v>
      </c>
      <c r="H1284" s="16">
        <v>276</v>
      </c>
      <c r="I1284" s="16">
        <v>397</v>
      </c>
      <c r="K1284" s="16">
        <v>942</v>
      </c>
      <c r="L1284" s="16">
        <v>959</v>
      </c>
      <c r="N1284" s="16">
        <v>158</v>
      </c>
      <c r="O1284" s="16">
        <v>63</v>
      </c>
      <c r="P1284" s="16">
        <v>96</v>
      </c>
      <c r="Q1284" s="16">
        <v>78</v>
      </c>
      <c r="R1284" s="16">
        <v>211</v>
      </c>
      <c r="S1284" s="16">
        <v>156</v>
      </c>
      <c r="T1284" s="16">
        <v>138</v>
      </c>
      <c r="U1284" s="16">
        <v>178</v>
      </c>
      <c r="V1284" s="16">
        <v>270</v>
      </c>
      <c r="W1284" s="16">
        <v>232</v>
      </c>
      <c r="X1284" s="16">
        <v>160</v>
      </c>
      <c r="Y1284" s="16">
        <v>166</v>
      </c>
      <c r="AA1284" s="16">
        <v>527</v>
      </c>
      <c r="AB1284" s="16">
        <v>481</v>
      </c>
      <c r="AC1284" s="16">
        <v>429</v>
      </c>
      <c r="AD1284" s="16">
        <v>463</v>
      </c>
      <c r="AF1284" s="16">
        <v>27</v>
      </c>
      <c r="AG1284" s="16">
        <v>98</v>
      </c>
      <c r="AH1284" s="16">
        <v>113</v>
      </c>
      <c r="AI1284" s="16">
        <v>112</v>
      </c>
      <c r="AJ1284" s="16">
        <v>174</v>
      </c>
      <c r="AK1284" s="16">
        <v>207</v>
      </c>
      <c r="AL1284" s="16">
        <v>170</v>
      </c>
      <c r="AM1284" s="16">
        <v>133</v>
      </c>
      <c r="AN1284" s="16">
        <v>100</v>
      </c>
      <c r="AO1284" s="16">
        <v>131</v>
      </c>
      <c r="AP1284" s="16">
        <v>193</v>
      </c>
      <c r="AQ1284" s="16">
        <v>93</v>
      </c>
      <c r="AR1284" s="16">
        <v>79</v>
      </c>
      <c r="AS1284" s="16">
        <v>47</v>
      </c>
      <c r="AT1284" s="16">
        <v>48</v>
      </c>
      <c r="AU1284" s="16">
        <v>122</v>
      </c>
      <c r="AV1284" s="16">
        <v>59</v>
      </c>
      <c r="AX1284" s="16">
        <v>1557</v>
      </c>
      <c r="AY1284" s="16">
        <v>338</v>
      </c>
      <c r="BA1284" s="16">
        <v>1221</v>
      </c>
      <c r="BB1284" s="16">
        <v>685</v>
      </c>
      <c r="BD1284" s="16">
        <v>474</v>
      </c>
      <c r="BE1284" s="16">
        <v>416</v>
      </c>
      <c r="BF1284" s="16">
        <v>224</v>
      </c>
      <c r="BG1284" s="16">
        <v>439</v>
      </c>
      <c r="BH1284" s="16">
        <v>242</v>
      </c>
      <c r="BI1284" s="16">
        <v>51</v>
      </c>
      <c r="BJ1284" s="16">
        <v>60</v>
      </c>
      <c r="BL1284" s="16">
        <v>334</v>
      </c>
      <c r="BM1284" s="16">
        <v>619</v>
      </c>
      <c r="BN1284" s="16">
        <v>136</v>
      </c>
      <c r="BO1284" s="16">
        <v>105</v>
      </c>
      <c r="BP1284" s="16">
        <v>257</v>
      </c>
      <c r="BQ1284" s="16">
        <v>42</v>
      </c>
      <c r="BR1284" s="16">
        <v>49</v>
      </c>
      <c r="BS1284" s="16">
        <v>364</v>
      </c>
      <c r="BU1284" s="16">
        <v>279</v>
      </c>
      <c r="BV1284" s="16">
        <v>479</v>
      </c>
      <c r="BW1284" s="16">
        <v>122</v>
      </c>
      <c r="BX1284" s="16">
        <v>151</v>
      </c>
      <c r="BY1284" s="16">
        <v>421</v>
      </c>
      <c r="BZ1284" s="16">
        <v>64</v>
      </c>
      <c r="CA1284" s="16">
        <v>123</v>
      </c>
      <c r="CB1284" s="16">
        <v>156</v>
      </c>
      <c r="CC1284" s="16">
        <v>111</v>
      </c>
    </row>
    <row r="1285" spans="2:81" x14ac:dyDescent="0.35">
      <c r="B1285" s="12" t="s">
        <v>96</v>
      </c>
      <c r="C1285" s="16">
        <v>1910</v>
      </c>
      <c r="D1285" s="16">
        <v>202</v>
      </c>
      <c r="E1285" s="16">
        <v>325</v>
      </c>
      <c r="F1285" s="16">
        <v>324</v>
      </c>
      <c r="G1285" s="16">
        <v>294</v>
      </c>
      <c r="H1285" s="16">
        <v>309</v>
      </c>
      <c r="I1285" s="16">
        <v>457</v>
      </c>
      <c r="K1285" s="16">
        <v>921</v>
      </c>
      <c r="L1285" s="16">
        <v>983</v>
      </c>
      <c r="N1285" s="16">
        <v>157</v>
      </c>
      <c r="O1285" s="16">
        <v>52</v>
      </c>
      <c r="P1285" s="16">
        <v>89</v>
      </c>
      <c r="Q1285" s="16">
        <v>77</v>
      </c>
      <c r="R1285" s="16">
        <v>212</v>
      </c>
      <c r="S1285" s="16">
        <v>155</v>
      </c>
      <c r="T1285" s="16">
        <v>140</v>
      </c>
      <c r="U1285" s="16">
        <v>167</v>
      </c>
      <c r="V1285" s="16">
        <v>248</v>
      </c>
      <c r="W1285" s="16">
        <v>264</v>
      </c>
      <c r="X1285" s="16">
        <v>165</v>
      </c>
      <c r="Y1285" s="16">
        <v>180</v>
      </c>
      <c r="AA1285" s="16">
        <v>514</v>
      </c>
      <c r="AB1285" s="16">
        <v>496</v>
      </c>
      <c r="AC1285" s="16">
        <v>419</v>
      </c>
      <c r="AD1285" s="16">
        <v>477</v>
      </c>
      <c r="AF1285" s="16">
        <v>25</v>
      </c>
      <c r="AG1285" s="16">
        <v>96</v>
      </c>
      <c r="AH1285" s="16">
        <v>115</v>
      </c>
      <c r="AI1285" s="16">
        <v>117</v>
      </c>
      <c r="AJ1285" s="16">
        <v>175</v>
      </c>
      <c r="AK1285" s="16">
        <v>213</v>
      </c>
      <c r="AL1285" s="16">
        <v>169</v>
      </c>
      <c r="AM1285" s="16">
        <v>134</v>
      </c>
      <c r="AN1285" s="16">
        <v>99</v>
      </c>
      <c r="AO1285" s="16">
        <v>131</v>
      </c>
      <c r="AP1285" s="16">
        <v>193</v>
      </c>
      <c r="AQ1285" s="16">
        <v>94</v>
      </c>
      <c r="AR1285" s="16">
        <v>79</v>
      </c>
      <c r="AS1285" s="16">
        <v>46</v>
      </c>
      <c r="AT1285" s="16">
        <v>46</v>
      </c>
      <c r="AU1285" s="16">
        <v>118</v>
      </c>
      <c r="AV1285" s="16">
        <v>59</v>
      </c>
      <c r="AX1285" s="16">
        <v>1583</v>
      </c>
      <c r="AY1285" s="16">
        <v>316</v>
      </c>
      <c r="BA1285" s="16">
        <v>1241</v>
      </c>
      <c r="BB1285" s="16">
        <v>669</v>
      </c>
      <c r="BD1285" s="16">
        <v>490</v>
      </c>
      <c r="BE1285" s="16">
        <v>410</v>
      </c>
      <c r="BF1285" s="16">
        <v>226</v>
      </c>
      <c r="BG1285" s="16">
        <v>430</v>
      </c>
      <c r="BH1285" s="16">
        <v>237</v>
      </c>
      <c r="BI1285" s="16">
        <v>51</v>
      </c>
      <c r="BJ1285" s="16">
        <v>65</v>
      </c>
      <c r="BL1285" s="16">
        <v>349</v>
      </c>
      <c r="BM1285" s="16">
        <v>614</v>
      </c>
      <c r="BN1285" s="16">
        <v>143</v>
      </c>
      <c r="BO1285" s="16">
        <v>101</v>
      </c>
      <c r="BP1285" s="16">
        <v>257</v>
      </c>
      <c r="BQ1285" s="16">
        <v>42</v>
      </c>
      <c r="BR1285" s="16">
        <v>47</v>
      </c>
      <c r="BS1285" s="16">
        <v>356</v>
      </c>
      <c r="BU1285" s="16">
        <v>288</v>
      </c>
      <c r="BV1285" s="16">
        <v>472</v>
      </c>
      <c r="BW1285" s="16">
        <v>126</v>
      </c>
      <c r="BX1285" s="16">
        <v>142</v>
      </c>
      <c r="BY1285" s="16">
        <v>432</v>
      </c>
      <c r="BZ1285" s="16">
        <v>64</v>
      </c>
      <c r="CA1285" s="16">
        <v>123</v>
      </c>
      <c r="CB1285" s="16">
        <v>159</v>
      </c>
      <c r="CC1285" s="16">
        <v>106</v>
      </c>
    </row>
    <row r="1286" spans="2:81" x14ac:dyDescent="0.35">
      <c r="B1286" s="14" t="s">
        <v>117</v>
      </c>
      <c r="C1286" s="18">
        <v>0.80268909854627246</v>
      </c>
      <c r="D1286" s="18">
        <v>0.71074744234015608</v>
      </c>
      <c r="E1286" s="18">
        <v>0.76149466713780467</v>
      </c>
      <c r="F1286" s="18">
        <v>0.74484453482262913</v>
      </c>
      <c r="G1286" s="18">
        <v>0.77933634343421043</v>
      </c>
      <c r="H1286" s="18">
        <v>0.82743607545054099</v>
      </c>
      <c r="I1286" s="18">
        <v>0.91193819085311068</v>
      </c>
      <c r="K1286" s="18">
        <v>0.80061940813063703</v>
      </c>
      <c r="L1286" s="18">
        <v>0.80549098933360819</v>
      </c>
      <c r="N1286" s="18">
        <v>0.80333897197249837</v>
      </c>
      <c r="O1286" s="18">
        <v>0.89331513082891034</v>
      </c>
      <c r="P1286" s="18">
        <v>0.75043251687292012</v>
      </c>
      <c r="Q1286" s="18">
        <v>0.75171958613757695</v>
      </c>
      <c r="R1286" s="18">
        <v>0.83875141512054663</v>
      </c>
      <c r="S1286" s="18">
        <v>0.81659979879320399</v>
      </c>
      <c r="T1286" s="18">
        <v>0.8155982231646457</v>
      </c>
      <c r="U1286" s="18">
        <v>0.70214697984867491</v>
      </c>
      <c r="V1286" s="18">
        <v>0.77673965225597752</v>
      </c>
      <c r="W1286" s="18">
        <v>0.79930081646705453</v>
      </c>
      <c r="X1286" s="18">
        <v>0.7943251986451203</v>
      </c>
      <c r="Y1286" s="18">
        <v>0.90075978236689902</v>
      </c>
      <c r="AA1286" s="18">
        <v>0.87240742164398055</v>
      </c>
      <c r="AB1286" s="18">
        <v>0.84304372956282014</v>
      </c>
      <c r="AC1286" s="18">
        <v>0.75569546129300691</v>
      </c>
      <c r="AD1286" s="18">
        <v>0.72653930971080471</v>
      </c>
      <c r="AF1286" s="18">
        <v>0.53536071637664662</v>
      </c>
      <c r="AG1286" s="18">
        <v>0.70620637644454076</v>
      </c>
      <c r="AH1286" s="18">
        <v>0.82818268430533315</v>
      </c>
      <c r="AI1286" s="18">
        <v>0.76560657199090287</v>
      </c>
      <c r="AJ1286" s="18">
        <v>0.74251664965781417</v>
      </c>
      <c r="AK1286" s="18">
        <v>0.81289340751021122</v>
      </c>
      <c r="AL1286" s="18">
        <v>0.75551907812919983</v>
      </c>
      <c r="AM1286" s="18">
        <v>0.86889858935740605</v>
      </c>
      <c r="AN1286" s="18">
        <v>0.7569004608997485</v>
      </c>
      <c r="AO1286" s="18">
        <v>0.90835145916418769</v>
      </c>
      <c r="AP1286" s="18">
        <v>0.8726664113877115</v>
      </c>
      <c r="AQ1286" s="18">
        <v>0.78335861412083951</v>
      </c>
      <c r="AR1286" s="18">
        <v>0.8362533784745716</v>
      </c>
      <c r="AS1286" s="18">
        <v>0.85350820141557604</v>
      </c>
      <c r="AT1286" s="18">
        <v>0.75326250215980062</v>
      </c>
      <c r="AU1286" s="18">
        <v>0.88100685482326735</v>
      </c>
      <c r="AV1286" s="18">
        <v>0.66356723021725461</v>
      </c>
      <c r="AX1286" s="18">
        <v>0.81326776747089813</v>
      </c>
      <c r="AY1286" s="18">
        <v>0.75565346078228279</v>
      </c>
      <c r="BA1286" s="18">
        <v>0.82134028969921458</v>
      </c>
      <c r="BB1286" s="18">
        <v>0.76808484986953673</v>
      </c>
      <c r="BD1286" s="18">
        <v>0.77917624201323488</v>
      </c>
      <c r="BE1286" s="18">
        <v>0.78977215732480499</v>
      </c>
      <c r="BF1286" s="18">
        <v>0.8013108975412826</v>
      </c>
      <c r="BG1286" s="18">
        <v>0.82692150331719683</v>
      </c>
      <c r="BH1286" s="18">
        <v>0.87562557661911933</v>
      </c>
      <c r="BI1286" s="18">
        <v>0.78445327026147271</v>
      </c>
      <c r="BJ1286" s="18">
        <v>0.65300232756168386</v>
      </c>
      <c r="BL1286" s="18">
        <v>0.83650205236774955</v>
      </c>
      <c r="BM1286" s="18">
        <v>0.85259165963205352</v>
      </c>
      <c r="BN1286" s="18">
        <v>0.86566917463728577</v>
      </c>
      <c r="BO1286" s="18">
        <v>0.84950686461379421</v>
      </c>
      <c r="BP1286" s="18">
        <v>0.75227380893035634</v>
      </c>
      <c r="BQ1286" s="18">
        <v>0.79979659688070814</v>
      </c>
      <c r="BR1286" s="18">
        <v>0.55910312608026791</v>
      </c>
      <c r="BS1286" s="18">
        <v>0.71398310717241764</v>
      </c>
      <c r="BU1286" s="18">
        <v>0.88656481832662171</v>
      </c>
      <c r="BV1286" s="18">
        <v>0.82958999276736911</v>
      </c>
      <c r="BW1286" s="18">
        <v>0.89531759017775847</v>
      </c>
      <c r="BX1286" s="18">
        <v>0.81009836016721271</v>
      </c>
      <c r="BY1286" s="18">
        <v>0.76585018951031103</v>
      </c>
      <c r="BZ1286" s="18">
        <v>0.70552394566883581</v>
      </c>
      <c r="CA1286" s="18">
        <v>0.62669367141092358</v>
      </c>
      <c r="CB1286" s="18">
        <v>0.76917716673937508</v>
      </c>
      <c r="CC1286" s="18">
        <v>0.7973621480480324</v>
      </c>
    </row>
    <row r="1287" spans="2:81" x14ac:dyDescent="0.35">
      <c r="B1287" s="14" t="s">
        <v>118</v>
      </c>
      <c r="C1287" s="18">
        <v>4.2868766319005457E-2</v>
      </c>
      <c r="D1287" s="18">
        <v>7.5607043900079746E-2</v>
      </c>
      <c r="E1287" s="18">
        <v>6.8732613377801413E-2</v>
      </c>
      <c r="F1287" s="18">
        <v>6.5606435789596476E-2</v>
      </c>
      <c r="G1287" s="18">
        <v>3.5704561162496228E-2</v>
      </c>
      <c r="H1287" s="18">
        <v>2.8927745874476499E-2</v>
      </c>
      <c r="I1287" s="18">
        <v>7.9181886393988304E-3</v>
      </c>
      <c r="K1287" s="18">
        <v>3.5847618310383203E-2</v>
      </c>
      <c r="L1287" s="18">
        <v>4.9659361910252039E-2</v>
      </c>
      <c r="N1287" s="18">
        <v>7.2708891002174661E-2</v>
      </c>
      <c r="O1287" s="18">
        <v>2.949617672801242E-2</v>
      </c>
      <c r="P1287" s="18">
        <v>5.0916639186855267E-2</v>
      </c>
      <c r="Q1287" s="18">
        <v>5.8154481254427459E-2</v>
      </c>
      <c r="R1287" s="18">
        <v>2.3614451726089569E-2</v>
      </c>
      <c r="S1287" s="18">
        <v>2.1876907308944499E-2</v>
      </c>
      <c r="T1287" s="18">
        <v>2.158885675369537E-2</v>
      </c>
      <c r="U1287" s="18">
        <v>7.5979522533080102E-2</v>
      </c>
      <c r="V1287" s="18">
        <v>4.8402241020574457E-2</v>
      </c>
      <c r="W1287" s="18">
        <v>4.8389441701775469E-2</v>
      </c>
      <c r="X1287" s="18">
        <v>4.8281252319697501E-2</v>
      </c>
      <c r="Y1287" s="18">
        <v>1.6089517906687591E-2</v>
      </c>
      <c r="AA1287" s="18">
        <v>2.5188942342596859E-2</v>
      </c>
      <c r="AB1287" s="18">
        <v>3.3572254789847149E-2</v>
      </c>
      <c r="AC1287" s="18">
        <v>4.8106141996389143E-2</v>
      </c>
      <c r="AD1287" s="18">
        <v>6.7310523858551227E-2</v>
      </c>
      <c r="AF1287" s="18">
        <v>0.13913950896534241</v>
      </c>
      <c r="AG1287" s="18">
        <v>4.1900228966058717E-2</v>
      </c>
      <c r="AH1287" s="18">
        <v>5.6191958449010697E-2</v>
      </c>
      <c r="AI1287" s="18">
        <v>5.4888517611289413E-2</v>
      </c>
      <c r="AJ1287" s="18">
        <v>6.7335070004357969E-2</v>
      </c>
      <c r="AK1287" s="18">
        <v>4.708325454643443E-2</v>
      </c>
      <c r="AL1287" s="18">
        <v>5.5761010739926682E-2</v>
      </c>
      <c r="AM1287" s="18">
        <v>3.100004869899638E-2</v>
      </c>
      <c r="AN1287" s="18">
        <v>1.067782421980216E-2</v>
      </c>
      <c r="AO1287" s="18">
        <v>1.8739163556580739E-2</v>
      </c>
      <c r="AP1287" s="18">
        <v>2.69394647681729E-2</v>
      </c>
      <c r="AQ1287" s="18">
        <v>5.15103652412333E-2</v>
      </c>
      <c r="AR1287" s="18">
        <v>3.5484339170386903E-2</v>
      </c>
      <c r="AS1287" s="18">
        <v>2.3120816466080388E-2</v>
      </c>
      <c r="AT1287" s="18">
        <v>3.5999618654911587E-2</v>
      </c>
      <c r="AU1287" s="18">
        <v>2.3871905978036841E-2</v>
      </c>
      <c r="AV1287" s="18">
        <v>7.0779498846363531E-2</v>
      </c>
      <c r="AX1287" s="18">
        <v>3.9751144408170083E-2</v>
      </c>
      <c r="AY1287" s="18">
        <v>5.9875615664843479E-2</v>
      </c>
      <c r="BA1287" s="18">
        <v>3.4002716997499939E-2</v>
      </c>
      <c r="BB1287" s="18">
        <v>5.9318277397722302E-2</v>
      </c>
      <c r="BD1287" s="18">
        <v>5.0065903233400821E-2</v>
      </c>
      <c r="BE1287" s="18">
        <v>4.0311546044246971E-2</v>
      </c>
      <c r="BF1287" s="18">
        <v>5.903108382576612E-2</v>
      </c>
      <c r="BG1287" s="18">
        <v>2.9673733314706411E-2</v>
      </c>
      <c r="BH1287" s="18">
        <v>4.2468196548783983E-2</v>
      </c>
      <c r="BI1287" s="18">
        <v>3.5669372725752553E-2</v>
      </c>
      <c r="BJ1287" s="18">
        <v>4.3003905168989782E-2</v>
      </c>
      <c r="BL1287" s="18">
        <v>4.9626131533296473E-2</v>
      </c>
      <c r="BM1287" s="18">
        <v>1.8578676475236051E-2</v>
      </c>
      <c r="BN1287" s="18">
        <v>3.8969268021107263E-2</v>
      </c>
      <c r="BO1287" s="18">
        <v>4.374684889626692E-2</v>
      </c>
      <c r="BP1287" s="18">
        <v>8.5706207967680345E-2</v>
      </c>
      <c r="BQ1287" s="18">
        <v>6.6318956693198525E-2</v>
      </c>
      <c r="BR1287" s="18">
        <v>5.6483397810268933E-2</v>
      </c>
      <c r="BS1287" s="18">
        <v>4.3903013836054702E-2</v>
      </c>
      <c r="BU1287" s="18">
        <v>2.2027583427885779E-2</v>
      </c>
      <c r="BV1287" s="18">
        <v>2.5734433571807221E-2</v>
      </c>
      <c r="BW1287" s="18">
        <v>2.2971326496772779E-2</v>
      </c>
      <c r="BX1287" s="18">
        <v>4.5349806304240188E-2</v>
      </c>
      <c r="BY1287" s="18">
        <v>6.4439141099497013E-2</v>
      </c>
      <c r="BZ1287" s="18">
        <v>0.13951483667629591</v>
      </c>
      <c r="CA1287" s="18">
        <v>4.6662820626163462E-2</v>
      </c>
      <c r="CB1287" s="18">
        <v>2.4565925842188661E-2</v>
      </c>
      <c r="CC1287" s="18">
        <v>7.3315243752518383E-2</v>
      </c>
    </row>
    <row r="1289" spans="2:81" ht="101.5" x14ac:dyDescent="0.35">
      <c r="B1289" s="14" t="s">
        <v>288</v>
      </c>
    </row>
    <row r="1290" spans="2:81" x14ac:dyDescent="0.35">
      <c r="B1290" s="15" t="s">
        <v>17</v>
      </c>
    </row>
    <row r="1291" spans="2:81" x14ac:dyDescent="0.35">
      <c r="B1291" s="11" t="s">
        <v>95</v>
      </c>
      <c r="C1291" s="16">
        <v>1906</v>
      </c>
      <c r="D1291" s="16">
        <v>245</v>
      </c>
      <c r="E1291" s="16">
        <v>322</v>
      </c>
      <c r="F1291" s="16">
        <v>330</v>
      </c>
      <c r="G1291" s="16">
        <v>336</v>
      </c>
      <c r="H1291" s="16">
        <v>276</v>
      </c>
      <c r="I1291" s="16">
        <v>397</v>
      </c>
      <c r="K1291" s="16">
        <v>942</v>
      </c>
      <c r="L1291" s="16">
        <v>959</v>
      </c>
      <c r="N1291" s="16">
        <v>158</v>
      </c>
      <c r="O1291" s="16">
        <v>63</v>
      </c>
      <c r="P1291" s="16">
        <v>96</v>
      </c>
      <c r="Q1291" s="16">
        <v>78</v>
      </c>
      <c r="R1291" s="16">
        <v>211</v>
      </c>
      <c r="S1291" s="16">
        <v>156</v>
      </c>
      <c r="T1291" s="16">
        <v>138</v>
      </c>
      <c r="U1291" s="16">
        <v>178</v>
      </c>
      <c r="V1291" s="16">
        <v>270</v>
      </c>
      <c r="W1291" s="16">
        <v>232</v>
      </c>
      <c r="X1291" s="16">
        <v>160</v>
      </c>
      <c r="Y1291" s="16">
        <v>166</v>
      </c>
      <c r="AA1291" s="16">
        <v>527</v>
      </c>
      <c r="AB1291" s="16">
        <v>481</v>
      </c>
      <c r="AC1291" s="16">
        <v>429</v>
      </c>
      <c r="AD1291" s="16">
        <v>463</v>
      </c>
      <c r="AF1291" s="16">
        <v>27</v>
      </c>
      <c r="AG1291" s="16">
        <v>98</v>
      </c>
      <c r="AH1291" s="16">
        <v>113</v>
      </c>
      <c r="AI1291" s="16">
        <v>112</v>
      </c>
      <c r="AJ1291" s="16">
        <v>174</v>
      </c>
      <c r="AK1291" s="16">
        <v>207</v>
      </c>
      <c r="AL1291" s="16">
        <v>170</v>
      </c>
      <c r="AM1291" s="16">
        <v>133</v>
      </c>
      <c r="AN1291" s="16">
        <v>100</v>
      </c>
      <c r="AO1291" s="16">
        <v>131</v>
      </c>
      <c r="AP1291" s="16">
        <v>193</v>
      </c>
      <c r="AQ1291" s="16">
        <v>93</v>
      </c>
      <c r="AR1291" s="16">
        <v>79</v>
      </c>
      <c r="AS1291" s="16">
        <v>47</v>
      </c>
      <c r="AT1291" s="16">
        <v>48</v>
      </c>
      <c r="AU1291" s="16">
        <v>122</v>
      </c>
      <c r="AV1291" s="16">
        <v>59</v>
      </c>
      <c r="AX1291" s="16">
        <v>1557</v>
      </c>
      <c r="AY1291" s="16">
        <v>338</v>
      </c>
      <c r="BA1291" s="16">
        <v>1221</v>
      </c>
      <c r="BB1291" s="16">
        <v>685</v>
      </c>
      <c r="BD1291" s="16">
        <v>474</v>
      </c>
      <c r="BE1291" s="16">
        <v>416</v>
      </c>
      <c r="BF1291" s="16">
        <v>224</v>
      </c>
      <c r="BG1291" s="16">
        <v>439</v>
      </c>
      <c r="BH1291" s="16">
        <v>242</v>
      </c>
      <c r="BI1291" s="16">
        <v>51</v>
      </c>
      <c r="BJ1291" s="16">
        <v>60</v>
      </c>
      <c r="BL1291" s="16">
        <v>334</v>
      </c>
      <c r="BM1291" s="16">
        <v>619</v>
      </c>
      <c r="BN1291" s="16">
        <v>136</v>
      </c>
      <c r="BO1291" s="16">
        <v>105</v>
      </c>
      <c r="BP1291" s="16">
        <v>257</v>
      </c>
      <c r="BQ1291" s="16">
        <v>42</v>
      </c>
      <c r="BR1291" s="16">
        <v>49</v>
      </c>
      <c r="BS1291" s="16">
        <v>364</v>
      </c>
      <c r="BU1291" s="16">
        <v>279</v>
      </c>
      <c r="BV1291" s="16">
        <v>479</v>
      </c>
      <c r="BW1291" s="16">
        <v>122</v>
      </c>
      <c r="BX1291" s="16">
        <v>151</v>
      </c>
      <c r="BY1291" s="16">
        <v>421</v>
      </c>
      <c r="BZ1291" s="16">
        <v>64</v>
      </c>
      <c r="CA1291" s="16">
        <v>123</v>
      </c>
      <c r="CB1291" s="16">
        <v>156</v>
      </c>
      <c r="CC1291" s="16">
        <v>111</v>
      </c>
    </row>
    <row r="1292" spans="2:81" x14ac:dyDescent="0.35">
      <c r="B1292" s="12" t="s">
        <v>96</v>
      </c>
      <c r="C1292" s="16">
        <v>1910</v>
      </c>
      <c r="D1292" s="16">
        <v>202</v>
      </c>
      <c r="E1292" s="16">
        <v>325</v>
      </c>
      <c r="F1292" s="16">
        <v>324</v>
      </c>
      <c r="G1292" s="16">
        <v>294</v>
      </c>
      <c r="H1292" s="16">
        <v>309</v>
      </c>
      <c r="I1292" s="16">
        <v>457</v>
      </c>
      <c r="K1292" s="16">
        <v>921</v>
      </c>
      <c r="L1292" s="16">
        <v>983</v>
      </c>
      <c r="N1292" s="16">
        <v>157</v>
      </c>
      <c r="O1292" s="16">
        <v>52</v>
      </c>
      <c r="P1292" s="16">
        <v>89</v>
      </c>
      <c r="Q1292" s="16">
        <v>77</v>
      </c>
      <c r="R1292" s="16">
        <v>212</v>
      </c>
      <c r="S1292" s="16">
        <v>155</v>
      </c>
      <c r="T1292" s="16">
        <v>140</v>
      </c>
      <c r="U1292" s="16">
        <v>167</v>
      </c>
      <c r="V1292" s="16">
        <v>248</v>
      </c>
      <c r="W1292" s="16">
        <v>264</v>
      </c>
      <c r="X1292" s="16">
        <v>165</v>
      </c>
      <c r="Y1292" s="16">
        <v>180</v>
      </c>
      <c r="AA1292" s="16">
        <v>514</v>
      </c>
      <c r="AB1292" s="16">
        <v>496</v>
      </c>
      <c r="AC1292" s="16">
        <v>419</v>
      </c>
      <c r="AD1292" s="16">
        <v>477</v>
      </c>
      <c r="AF1292" s="16">
        <v>25</v>
      </c>
      <c r="AG1292" s="16">
        <v>96</v>
      </c>
      <c r="AH1292" s="16">
        <v>115</v>
      </c>
      <c r="AI1292" s="16">
        <v>117</v>
      </c>
      <c r="AJ1292" s="16">
        <v>175</v>
      </c>
      <c r="AK1292" s="16">
        <v>213</v>
      </c>
      <c r="AL1292" s="16">
        <v>169</v>
      </c>
      <c r="AM1292" s="16">
        <v>134</v>
      </c>
      <c r="AN1292" s="16">
        <v>99</v>
      </c>
      <c r="AO1292" s="16">
        <v>131</v>
      </c>
      <c r="AP1292" s="16">
        <v>193</v>
      </c>
      <c r="AQ1292" s="16">
        <v>94</v>
      </c>
      <c r="AR1292" s="16">
        <v>79</v>
      </c>
      <c r="AS1292" s="16">
        <v>46</v>
      </c>
      <c r="AT1292" s="16">
        <v>46</v>
      </c>
      <c r="AU1292" s="16">
        <v>118</v>
      </c>
      <c r="AV1292" s="16">
        <v>59</v>
      </c>
      <c r="AX1292" s="16">
        <v>1583</v>
      </c>
      <c r="AY1292" s="16">
        <v>316</v>
      </c>
      <c r="BA1292" s="16">
        <v>1241</v>
      </c>
      <c r="BB1292" s="16">
        <v>669</v>
      </c>
      <c r="BD1292" s="16">
        <v>490</v>
      </c>
      <c r="BE1292" s="16">
        <v>410</v>
      </c>
      <c r="BF1292" s="16">
        <v>226</v>
      </c>
      <c r="BG1292" s="16">
        <v>430</v>
      </c>
      <c r="BH1292" s="16">
        <v>237</v>
      </c>
      <c r="BI1292" s="16">
        <v>51</v>
      </c>
      <c r="BJ1292" s="16">
        <v>65</v>
      </c>
      <c r="BL1292" s="16">
        <v>349</v>
      </c>
      <c r="BM1292" s="16">
        <v>614</v>
      </c>
      <c r="BN1292" s="16">
        <v>143</v>
      </c>
      <c r="BO1292" s="16">
        <v>101</v>
      </c>
      <c r="BP1292" s="16">
        <v>257</v>
      </c>
      <c r="BQ1292" s="16">
        <v>42</v>
      </c>
      <c r="BR1292" s="16">
        <v>47</v>
      </c>
      <c r="BS1292" s="16">
        <v>356</v>
      </c>
      <c r="BU1292" s="16">
        <v>288</v>
      </c>
      <c r="BV1292" s="16">
        <v>472</v>
      </c>
      <c r="BW1292" s="16">
        <v>126</v>
      </c>
      <c r="BX1292" s="16">
        <v>142</v>
      </c>
      <c r="BY1292" s="16">
        <v>432</v>
      </c>
      <c r="BZ1292" s="16">
        <v>64</v>
      </c>
      <c r="CA1292" s="16">
        <v>123</v>
      </c>
      <c r="CB1292" s="16">
        <v>159</v>
      </c>
      <c r="CC1292" s="16">
        <v>106</v>
      </c>
    </row>
    <row r="1293" spans="2:81" x14ac:dyDescent="0.35">
      <c r="B1293" s="14" t="s">
        <v>117</v>
      </c>
      <c r="C1293" s="18">
        <v>0.74684182198957516</v>
      </c>
      <c r="D1293" s="18">
        <v>0.65734358211697863</v>
      </c>
      <c r="E1293" s="18">
        <v>0.73938950827725947</v>
      </c>
      <c r="F1293" s="18">
        <v>0.72036400269167999</v>
      </c>
      <c r="G1293" s="18">
        <v>0.7357632392831126</v>
      </c>
      <c r="H1293" s="18">
        <v>0.74695575106341039</v>
      </c>
      <c r="I1293" s="18">
        <v>0.81753558882714039</v>
      </c>
      <c r="K1293" s="18">
        <v>0.74717569463001898</v>
      </c>
      <c r="L1293" s="18">
        <v>0.74722586550305459</v>
      </c>
      <c r="N1293" s="18">
        <v>0.74956322559167909</v>
      </c>
      <c r="O1293" s="18">
        <v>0.74363200995997447</v>
      </c>
      <c r="P1293" s="18">
        <v>0.7639691216111375</v>
      </c>
      <c r="Q1293" s="18">
        <v>0.65352408045121324</v>
      </c>
      <c r="R1293" s="18">
        <v>0.7868341190080288</v>
      </c>
      <c r="S1293" s="18">
        <v>0.73070067873978239</v>
      </c>
      <c r="T1293" s="18">
        <v>0.76040767238301954</v>
      </c>
      <c r="U1293" s="18">
        <v>0.68681142864161615</v>
      </c>
      <c r="V1293" s="18">
        <v>0.75387512466521667</v>
      </c>
      <c r="W1293" s="18">
        <v>0.7271798070068356</v>
      </c>
      <c r="X1293" s="18">
        <v>0.74972986491339633</v>
      </c>
      <c r="Y1293" s="18">
        <v>0.80528628396671309</v>
      </c>
      <c r="AA1293" s="18">
        <v>0.79295496528128662</v>
      </c>
      <c r="AB1293" s="18">
        <v>0.80937953492008252</v>
      </c>
      <c r="AC1293" s="18">
        <v>0.71621559557035996</v>
      </c>
      <c r="AD1293" s="18">
        <v>0.65826184436532831</v>
      </c>
      <c r="AF1293" s="18">
        <v>0.57825005904825821</v>
      </c>
      <c r="AG1293" s="18">
        <v>0.63167706924940559</v>
      </c>
      <c r="AH1293" s="18">
        <v>0.7995580016268542</v>
      </c>
      <c r="AI1293" s="18">
        <v>0.65486437963888477</v>
      </c>
      <c r="AJ1293" s="18">
        <v>0.70970131821926685</v>
      </c>
      <c r="AK1293" s="18">
        <v>0.75112321054523634</v>
      </c>
      <c r="AL1293" s="18">
        <v>0.72433414974268739</v>
      </c>
      <c r="AM1293" s="18">
        <v>0.82787528582233039</v>
      </c>
      <c r="AN1293" s="18">
        <v>0.66361595318769617</v>
      </c>
      <c r="AO1293" s="18">
        <v>0.83583319475661577</v>
      </c>
      <c r="AP1293" s="18">
        <v>0.8133598903177347</v>
      </c>
      <c r="AQ1293" s="18">
        <v>0.73965373965762471</v>
      </c>
      <c r="AR1293" s="18">
        <v>0.71899563401757294</v>
      </c>
      <c r="AS1293" s="18">
        <v>0.77336061143336798</v>
      </c>
      <c r="AT1293" s="18">
        <v>0.79704697988033546</v>
      </c>
      <c r="AU1293" s="18">
        <v>0.80411177982373028</v>
      </c>
      <c r="AV1293" s="18">
        <v>0.65892222738281159</v>
      </c>
      <c r="AX1293" s="18">
        <v>0.74489544091800841</v>
      </c>
      <c r="AY1293" s="18">
        <v>0.76060464033542097</v>
      </c>
      <c r="BA1293" s="18">
        <v>0.76907592025775406</v>
      </c>
      <c r="BB1293" s="18">
        <v>0.70559007247578165</v>
      </c>
      <c r="BD1293" s="18">
        <v>0.73667643725711929</v>
      </c>
      <c r="BE1293" s="18">
        <v>0.73080767846413175</v>
      </c>
      <c r="BF1293" s="18">
        <v>0.71385683313885184</v>
      </c>
      <c r="BG1293" s="18">
        <v>0.77937614779623943</v>
      </c>
      <c r="BH1293" s="18">
        <v>0.80233200973116026</v>
      </c>
      <c r="BI1293" s="18">
        <v>0.8005259593878068</v>
      </c>
      <c r="BJ1293" s="18">
        <v>0.578150818850931</v>
      </c>
      <c r="BL1293" s="18">
        <v>0.78897792391891097</v>
      </c>
      <c r="BM1293" s="18">
        <v>0.81406939259303468</v>
      </c>
      <c r="BN1293" s="18">
        <v>0.76228089176340208</v>
      </c>
      <c r="BO1293" s="18">
        <v>0.76047516289913386</v>
      </c>
      <c r="BP1293" s="18">
        <v>0.69832599936082573</v>
      </c>
      <c r="BQ1293" s="18">
        <v>0.7228078167357127</v>
      </c>
      <c r="BR1293" s="18">
        <v>0.54284467847082585</v>
      </c>
      <c r="BS1293" s="18">
        <v>0.64443069768713468</v>
      </c>
      <c r="BU1293" s="18">
        <v>0.84066629872562126</v>
      </c>
      <c r="BV1293" s="18">
        <v>0.80044276913265344</v>
      </c>
      <c r="BW1293" s="18">
        <v>0.77712812208779636</v>
      </c>
      <c r="BX1293" s="18">
        <v>0.71746756965200964</v>
      </c>
      <c r="BY1293" s="18">
        <v>0.72207189400506366</v>
      </c>
      <c r="BZ1293" s="18">
        <v>0.67362120644965318</v>
      </c>
      <c r="CA1293" s="18">
        <v>0.58920141278049865</v>
      </c>
      <c r="CB1293" s="18">
        <v>0.66565261628581296</v>
      </c>
      <c r="CC1293" s="18">
        <v>0.70571437188894282</v>
      </c>
    </row>
    <row r="1294" spans="2:81" x14ac:dyDescent="0.35">
      <c r="B1294" s="14" t="s">
        <v>118</v>
      </c>
      <c r="C1294" s="18">
        <v>4.8365986667392911E-2</v>
      </c>
      <c r="D1294" s="18">
        <v>0.104006129672124</v>
      </c>
      <c r="E1294" s="18">
        <v>5.520695022573139E-2</v>
      </c>
      <c r="F1294" s="18">
        <v>6.0537911209285832E-2</v>
      </c>
      <c r="G1294" s="18">
        <v>4.6165310725869678E-2</v>
      </c>
      <c r="H1294" s="18">
        <v>4.462423731979704E-2</v>
      </c>
      <c r="I1294" s="18">
        <v>1.421827824295085E-2</v>
      </c>
      <c r="K1294" s="18">
        <v>4.8125965041258378E-2</v>
      </c>
      <c r="L1294" s="18">
        <v>4.8829872355346547E-2</v>
      </c>
      <c r="N1294" s="18">
        <v>5.7912933213039863E-2</v>
      </c>
      <c r="O1294" s="18">
        <v>7.6409391169204574E-2</v>
      </c>
      <c r="P1294" s="18">
        <v>6.0478400899241967E-2</v>
      </c>
      <c r="Q1294" s="18">
        <v>6.2204375867576558E-2</v>
      </c>
      <c r="R1294" s="18">
        <v>4.0594705610398907E-2</v>
      </c>
      <c r="S1294" s="18">
        <v>3.3667620493288773E-2</v>
      </c>
      <c r="T1294" s="18">
        <v>4.1938496292860387E-2</v>
      </c>
      <c r="U1294" s="18">
        <v>5.6461607068262407E-2</v>
      </c>
      <c r="V1294" s="18">
        <v>5.3767116542413479E-2</v>
      </c>
      <c r="W1294" s="18">
        <v>4.846599975245397E-2</v>
      </c>
      <c r="X1294" s="18">
        <v>4.3539077682412997E-2</v>
      </c>
      <c r="Y1294" s="18">
        <v>3.6163224685670972E-2</v>
      </c>
      <c r="AA1294" s="18">
        <v>4.3108736558424302E-2</v>
      </c>
      <c r="AB1294" s="18">
        <v>3.024523379425105E-2</v>
      </c>
      <c r="AC1294" s="18">
        <v>6.1044725550052269E-2</v>
      </c>
      <c r="AD1294" s="18">
        <v>6.2102345216101612E-2</v>
      </c>
      <c r="AF1294" s="18">
        <v>9.6879864229316326E-2</v>
      </c>
      <c r="AG1294" s="18">
        <v>6.4655370233963547E-2</v>
      </c>
      <c r="AH1294" s="18">
        <v>6.5217666875194119E-2</v>
      </c>
      <c r="AI1294" s="18">
        <v>4.4278955497951897E-2</v>
      </c>
      <c r="AJ1294" s="18">
        <v>5.5803068689089713E-2</v>
      </c>
      <c r="AK1294" s="18">
        <v>3.4951314839634637E-2</v>
      </c>
      <c r="AL1294" s="18">
        <v>3.3705490228165713E-2</v>
      </c>
      <c r="AM1294" s="18">
        <v>2.7303370871023629E-2</v>
      </c>
      <c r="AN1294" s="18">
        <v>3.599956871699847E-2</v>
      </c>
      <c r="AO1294" s="18">
        <v>3.5231920825726022E-2</v>
      </c>
      <c r="AP1294" s="18">
        <v>3.2061264549961652E-2</v>
      </c>
      <c r="AQ1294" s="18">
        <v>9.1428364789921238E-2</v>
      </c>
      <c r="AR1294" s="18">
        <v>9.4535275049748319E-2</v>
      </c>
      <c r="AS1294" s="18">
        <v>3.9490224639215032E-2</v>
      </c>
      <c r="AT1294" s="18">
        <v>4.2777856742602052E-2</v>
      </c>
      <c r="AU1294" s="18">
        <v>5.5235149438194679E-2</v>
      </c>
      <c r="AV1294" s="18">
        <v>6.3185227529999999E-2</v>
      </c>
      <c r="AX1294" s="18">
        <v>4.8873108185233272E-2</v>
      </c>
      <c r="AY1294" s="18">
        <v>4.4456820158551007E-2</v>
      </c>
      <c r="BA1294" s="18">
        <v>4.1935673368549538E-2</v>
      </c>
      <c r="BB1294" s="18">
        <v>6.0296386106111911E-2</v>
      </c>
      <c r="BD1294" s="18">
        <v>5.1852803979418681E-2</v>
      </c>
      <c r="BE1294" s="18">
        <v>4.1508776453356357E-2</v>
      </c>
      <c r="BF1294" s="18">
        <v>6.8413149202844942E-2</v>
      </c>
      <c r="BG1294" s="18">
        <v>2.7292375514472611E-2</v>
      </c>
      <c r="BH1294" s="18">
        <v>6.0776764634617057E-2</v>
      </c>
      <c r="BI1294" s="18">
        <v>7.2090794865885946E-2</v>
      </c>
      <c r="BJ1294" s="18">
        <v>7.1308678149527363E-2</v>
      </c>
      <c r="BL1294" s="18">
        <v>5.5223373356227012E-2</v>
      </c>
      <c r="BM1294" s="18">
        <v>1.900636272021218E-2</v>
      </c>
      <c r="BN1294" s="18">
        <v>5.5710918568768281E-2</v>
      </c>
      <c r="BO1294" s="18">
        <v>7.1624195239309046E-2</v>
      </c>
      <c r="BP1294" s="18">
        <v>7.186518330903896E-2</v>
      </c>
      <c r="BQ1294" s="18">
        <v>4.591754937879524E-2</v>
      </c>
      <c r="BR1294" s="18">
        <v>5.5401596146771398E-2</v>
      </c>
      <c r="BS1294" s="18">
        <v>6.5096320300327304E-2</v>
      </c>
      <c r="BU1294" s="18">
        <v>2.377682157831211E-2</v>
      </c>
      <c r="BV1294" s="18">
        <v>3.0916804705949669E-2</v>
      </c>
      <c r="BW1294" s="18">
        <v>3.8260020846870441E-2</v>
      </c>
      <c r="BX1294" s="18">
        <v>5.8998119017628893E-2</v>
      </c>
      <c r="BY1294" s="18">
        <v>7.7634285052625956E-2</v>
      </c>
      <c r="BZ1294" s="18">
        <v>7.5564290479999713E-2</v>
      </c>
      <c r="CA1294" s="18">
        <v>5.5913170019180052E-2</v>
      </c>
      <c r="CB1294" s="18">
        <v>4.2145625309877928E-2</v>
      </c>
      <c r="CC1294" s="18">
        <v>5.5606476216508993E-2</v>
      </c>
    </row>
    <row r="1296" spans="2:81" ht="101.5" x14ac:dyDescent="0.35">
      <c r="B1296" s="14" t="s">
        <v>288</v>
      </c>
    </row>
    <row r="1297" spans="2:81" x14ac:dyDescent="0.35">
      <c r="B1297" s="15" t="s">
        <v>17</v>
      </c>
    </row>
    <row r="1298" spans="2:81" x14ac:dyDescent="0.35">
      <c r="B1298" s="11" t="s">
        <v>95</v>
      </c>
      <c r="C1298" s="16">
        <v>1906</v>
      </c>
      <c r="D1298" s="16">
        <v>245</v>
      </c>
      <c r="E1298" s="16">
        <v>322</v>
      </c>
      <c r="F1298" s="16">
        <v>330</v>
      </c>
      <c r="G1298" s="16">
        <v>336</v>
      </c>
      <c r="H1298" s="16">
        <v>276</v>
      </c>
      <c r="I1298" s="16">
        <v>397</v>
      </c>
      <c r="K1298" s="16">
        <v>942</v>
      </c>
      <c r="L1298" s="16">
        <v>959</v>
      </c>
      <c r="N1298" s="16">
        <v>158</v>
      </c>
      <c r="O1298" s="16">
        <v>63</v>
      </c>
      <c r="P1298" s="16">
        <v>96</v>
      </c>
      <c r="Q1298" s="16">
        <v>78</v>
      </c>
      <c r="R1298" s="16">
        <v>211</v>
      </c>
      <c r="S1298" s="16">
        <v>156</v>
      </c>
      <c r="T1298" s="16">
        <v>138</v>
      </c>
      <c r="U1298" s="16">
        <v>178</v>
      </c>
      <c r="V1298" s="16">
        <v>270</v>
      </c>
      <c r="W1298" s="16">
        <v>232</v>
      </c>
      <c r="X1298" s="16">
        <v>160</v>
      </c>
      <c r="Y1298" s="16">
        <v>166</v>
      </c>
      <c r="AA1298" s="16">
        <v>527</v>
      </c>
      <c r="AB1298" s="16">
        <v>481</v>
      </c>
      <c r="AC1298" s="16">
        <v>429</v>
      </c>
      <c r="AD1298" s="16">
        <v>463</v>
      </c>
      <c r="AF1298" s="16">
        <v>27</v>
      </c>
      <c r="AG1298" s="16">
        <v>98</v>
      </c>
      <c r="AH1298" s="16">
        <v>113</v>
      </c>
      <c r="AI1298" s="16">
        <v>112</v>
      </c>
      <c r="AJ1298" s="16">
        <v>174</v>
      </c>
      <c r="AK1298" s="16">
        <v>207</v>
      </c>
      <c r="AL1298" s="16">
        <v>170</v>
      </c>
      <c r="AM1298" s="16">
        <v>133</v>
      </c>
      <c r="AN1298" s="16">
        <v>100</v>
      </c>
      <c r="AO1298" s="16">
        <v>131</v>
      </c>
      <c r="AP1298" s="16">
        <v>193</v>
      </c>
      <c r="AQ1298" s="16">
        <v>93</v>
      </c>
      <c r="AR1298" s="16">
        <v>79</v>
      </c>
      <c r="AS1298" s="16">
        <v>47</v>
      </c>
      <c r="AT1298" s="16">
        <v>48</v>
      </c>
      <c r="AU1298" s="16">
        <v>122</v>
      </c>
      <c r="AV1298" s="16">
        <v>59</v>
      </c>
      <c r="AX1298" s="16">
        <v>1557</v>
      </c>
      <c r="AY1298" s="16">
        <v>338</v>
      </c>
      <c r="BA1298" s="16">
        <v>1221</v>
      </c>
      <c r="BB1298" s="16">
        <v>685</v>
      </c>
      <c r="BD1298" s="16">
        <v>474</v>
      </c>
      <c r="BE1298" s="16">
        <v>416</v>
      </c>
      <c r="BF1298" s="16">
        <v>224</v>
      </c>
      <c r="BG1298" s="16">
        <v>439</v>
      </c>
      <c r="BH1298" s="16">
        <v>242</v>
      </c>
      <c r="BI1298" s="16">
        <v>51</v>
      </c>
      <c r="BJ1298" s="16">
        <v>60</v>
      </c>
      <c r="BL1298" s="16">
        <v>334</v>
      </c>
      <c r="BM1298" s="16">
        <v>619</v>
      </c>
      <c r="BN1298" s="16">
        <v>136</v>
      </c>
      <c r="BO1298" s="16">
        <v>105</v>
      </c>
      <c r="BP1298" s="16">
        <v>257</v>
      </c>
      <c r="BQ1298" s="16">
        <v>42</v>
      </c>
      <c r="BR1298" s="16">
        <v>49</v>
      </c>
      <c r="BS1298" s="16">
        <v>364</v>
      </c>
      <c r="BU1298" s="16">
        <v>279</v>
      </c>
      <c r="BV1298" s="16">
        <v>479</v>
      </c>
      <c r="BW1298" s="16">
        <v>122</v>
      </c>
      <c r="BX1298" s="16">
        <v>151</v>
      </c>
      <c r="BY1298" s="16">
        <v>421</v>
      </c>
      <c r="BZ1298" s="16">
        <v>64</v>
      </c>
      <c r="CA1298" s="16">
        <v>123</v>
      </c>
      <c r="CB1298" s="16">
        <v>156</v>
      </c>
      <c r="CC1298" s="16">
        <v>111</v>
      </c>
    </row>
    <row r="1299" spans="2:81" x14ac:dyDescent="0.35">
      <c r="B1299" s="12" t="s">
        <v>96</v>
      </c>
      <c r="C1299" s="16">
        <v>1910</v>
      </c>
      <c r="D1299" s="16">
        <v>202</v>
      </c>
      <c r="E1299" s="16">
        <v>325</v>
      </c>
      <c r="F1299" s="16">
        <v>324</v>
      </c>
      <c r="G1299" s="16">
        <v>294</v>
      </c>
      <c r="H1299" s="16">
        <v>309</v>
      </c>
      <c r="I1299" s="16">
        <v>457</v>
      </c>
      <c r="K1299" s="16">
        <v>921</v>
      </c>
      <c r="L1299" s="16">
        <v>983</v>
      </c>
      <c r="N1299" s="16">
        <v>157</v>
      </c>
      <c r="O1299" s="16">
        <v>52</v>
      </c>
      <c r="P1299" s="16">
        <v>89</v>
      </c>
      <c r="Q1299" s="16">
        <v>77</v>
      </c>
      <c r="R1299" s="16">
        <v>212</v>
      </c>
      <c r="S1299" s="16">
        <v>155</v>
      </c>
      <c r="T1299" s="16">
        <v>140</v>
      </c>
      <c r="U1299" s="16">
        <v>167</v>
      </c>
      <c r="V1299" s="16">
        <v>248</v>
      </c>
      <c r="W1299" s="16">
        <v>264</v>
      </c>
      <c r="X1299" s="16">
        <v>165</v>
      </c>
      <c r="Y1299" s="16">
        <v>180</v>
      </c>
      <c r="AA1299" s="16">
        <v>514</v>
      </c>
      <c r="AB1299" s="16">
        <v>496</v>
      </c>
      <c r="AC1299" s="16">
        <v>419</v>
      </c>
      <c r="AD1299" s="16">
        <v>477</v>
      </c>
      <c r="AF1299" s="16">
        <v>25</v>
      </c>
      <c r="AG1299" s="16">
        <v>96</v>
      </c>
      <c r="AH1299" s="16">
        <v>115</v>
      </c>
      <c r="AI1299" s="16">
        <v>117</v>
      </c>
      <c r="AJ1299" s="16">
        <v>175</v>
      </c>
      <c r="AK1299" s="16">
        <v>213</v>
      </c>
      <c r="AL1299" s="16">
        <v>169</v>
      </c>
      <c r="AM1299" s="16">
        <v>134</v>
      </c>
      <c r="AN1299" s="16">
        <v>99</v>
      </c>
      <c r="AO1299" s="16">
        <v>131</v>
      </c>
      <c r="AP1299" s="16">
        <v>193</v>
      </c>
      <c r="AQ1299" s="16">
        <v>94</v>
      </c>
      <c r="AR1299" s="16">
        <v>79</v>
      </c>
      <c r="AS1299" s="16">
        <v>46</v>
      </c>
      <c r="AT1299" s="16">
        <v>46</v>
      </c>
      <c r="AU1299" s="16">
        <v>118</v>
      </c>
      <c r="AV1299" s="16">
        <v>59</v>
      </c>
      <c r="AX1299" s="16">
        <v>1583</v>
      </c>
      <c r="AY1299" s="16">
        <v>316</v>
      </c>
      <c r="BA1299" s="16">
        <v>1241</v>
      </c>
      <c r="BB1299" s="16">
        <v>669</v>
      </c>
      <c r="BD1299" s="16">
        <v>490</v>
      </c>
      <c r="BE1299" s="16">
        <v>410</v>
      </c>
      <c r="BF1299" s="16">
        <v>226</v>
      </c>
      <c r="BG1299" s="16">
        <v>430</v>
      </c>
      <c r="BH1299" s="16">
        <v>237</v>
      </c>
      <c r="BI1299" s="16">
        <v>51</v>
      </c>
      <c r="BJ1299" s="16">
        <v>65</v>
      </c>
      <c r="BL1299" s="16">
        <v>349</v>
      </c>
      <c r="BM1299" s="16">
        <v>614</v>
      </c>
      <c r="BN1299" s="16">
        <v>143</v>
      </c>
      <c r="BO1299" s="16">
        <v>101</v>
      </c>
      <c r="BP1299" s="16">
        <v>257</v>
      </c>
      <c r="BQ1299" s="16">
        <v>42</v>
      </c>
      <c r="BR1299" s="16">
        <v>47</v>
      </c>
      <c r="BS1299" s="16">
        <v>356</v>
      </c>
      <c r="BU1299" s="16">
        <v>288</v>
      </c>
      <c r="BV1299" s="16">
        <v>472</v>
      </c>
      <c r="BW1299" s="16">
        <v>126</v>
      </c>
      <c r="BX1299" s="16">
        <v>142</v>
      </c>
      <c r="BY1299" s="16">
        <v>432</v>
      </c>
      <c r="BZ1299" s="16">
        <v>64</v>
      </c>
      <c r="CA1299" s="16">
        <v>123</v>
      </c>
      <c r="CB1299" s="16">
        <v>159</v>
      </c>
      <c r="CC1299" s="16">
        <v>106</v>
      </c>
    </row>
    <row r="1300" spans="2:81" x14ac:dyDescent="0.35">
      <c r="B1300" s="14" t="s">
        <v>117</v>
      </c>
      <c r="C1300" s="18">
        <v>0.76392785520649431</v>
      </c>
      <c r="D1300" s="18">
        <v>0.61381289391357274</v>
      </c>
      <c r="E1300" s="18">
        <v>0.76145625448843268</v>
      </c>
      <c r="F1300" s="18">
        <v>0.73883220145375872</v>
      </c>
      <c r="G1300" s="18">
        <v>0.73453618625540318</v>
      </c>
      <c r="H1300" s="18">
        <v>0.79103209362045268</v>
      </c>
      <c r="I1300" s="18">
        <v>0.85042899761565571</v>
      </c>
      <c r="K1300" s="18">
        <v>0.7459695925133859</v>
      </c>
      <c r="L1300" s="18">
        <v>0.78153594058606912</v>
      </c>
      <c r="N1300" s="18">
        <v>0.743380898101907</v>
      </c>
      <c r="O1300" s="18">
        <v>0.82967411634181687</v>
      </c>
      <c r="P1300" s="18">
        <v>0.73518621974314757</v>
      </c>
      <c r="Q1300" s="18">
        <v>0.7360593619456669</v>
      </c>
      <c r="R1300" s="18">
        <v>0.77840412063545594</v>
      </c>
      <c r="S1300" s="18">
        <v>0.76707131452473665</v>
      </c>
      <c r="T1300" s="18">
        <v>0.77225162432329708</v>
      </c>
      <c r="U1300" s="18">
        <v>0.67687252129424991</v>
      </c>
      <c r="V1300" s="18">
        <v>0.7829433370317832</v>
      </c>
      <c r="W1300" s="18">
        <v>0.75512166397915825</v>
      </c>
      <c r="X1300" s="18">
        <v>0.75475365707744324</v>
      </c>
      <c r="Y1300" s="18">
        <v>0.83865210799199286</v>
      </c>
      <c r="AA1300" s="18">
        <v>0.81307089916088904</v>
      </c>
      <c r="AB1300" s="18">
        <v>0.80321267256642881</v>
      </c>
      <c r="AC1300" s="18">
        <v>0.75163035917299825</v>
      </c>
      <c r="AD1300" s="18">
        <v>0.68172821214293977</v>
      </c>
      <c r="AF1300" s="18">
        <v>0.50973926274292325</v>
      </c>
      <c r="AG1300" s="18">
        <v>0.63528493905793426</v>
      </c>
      <c r="AH1300" s="18">
        <v>0.76390021939185093</v>
      </c>
      <c r="AI1300" s="18">
        <v>0.73365053235537547</v>
      </c>
      <c r="AJ1300" s="18">
        <v>0.72170997650718094</v>
      </c>
      <c r="AK1300" s="18">
        <v>0.78247966005204317</v>
      </c>
      <c r="AL1300" s="18">
        <v>0.72924183932964481</v>
      </c>
      <c r="AM1300" s="18">
        <v>0.83777110594209026</v>
      </c>
      <c r="AN1300" s="18">
        <v>0.70601673492146333</v>
      </c>
      <c r="AO1300" s="18">
        <v>0.81167553038784623</v>
      </c>
      <c r="AP1300" s="18">
        <v>0.7996228854424815</v>
      </c>
      <c r="AQ1300" s="18">
        <v>0.7692857575084</v>
      </c>
      <c r="AR1300" s="18">
        <v>0.79159577206503395</v>
      </c>
      <c r="AS1300" s="18">
        <v>0.83530989966768376</v>
      </c>
      <c r="AT1300" s="18">
        <v>0.87571586098001852</v>
      </c>
      <c r="AU1300" s="18">
        <v>0.86060096966105959</v>
      </c>
      <c r="AV1300" s="18">
        <v>0.62369779994358443</v>
      </c>
      <c r="AX1300" s="18">
        <v>0.77233102981518442</v>
      </c>
      <c r="AY1300" s="18">
        <v>0.72916667410342839</v>
      </c>
      <c r="BA1300" s="18">
        <v>0.78922122943651174</v>
      </c>
      <c r="BB1300" s="18">
        <v>0.71700011721099333</v>
      </c>
      <c r="BD1300" s="18">
        <v>0.74055302590129823</v>
      </c>
      <c r="BE1300" s="18">
        <v>0.75738532447374673</v>
      </c>
      <c r="BF1300" s="18">
        <v>0.7431886016609679</v>
      </c>
      <c r="BG1300" s="18">
        <v>0.78708850601094027</v>
      </c>
      <c r="BH1300" s="18">
        <v>0.82003511210024804</v>
      </c>
      <c r="BI1300" s="18">
        <v>0.82663068388124716</v>
      </c>
      <c r="BJ1300" s="18">
        <v>0.6454003954557419</v>
      </c>
      <c r="BL1300" s="18">
        <v>0.81200992050805798</v>
      </c>
      <c r="BM1300" s="18">
        <v>0.82263267921300254</v>
      </c>
      <c r="BN1300" s="18">
        <v>0.78988146562996353</v>
      </c>
      <c r="BO1300" s="18">
        <v>0.78207101779981825</v>
      </c>
      <c r="BP1300" s="18">
        <v>0.73388953470137031</v>
      </c>
      <c r="BQ1300" s="18">
        <v>0.65337602709387621</v>
      </c>
      <c r="BR1300" s="18">
        <v>0.60462205773148137</v>
      </c>
      <c r="BS1300" s="18">
        <v>0.65572499145787688</v>
      </c>
      <c r="BU1300" s="18">
        <v>0.86351823956231621</v>
      </c>
      <c r="BV1300" s="18">
        <v>0.80934832600790474</v>
      </c>
      <c r="BW1300" s="18">
        <v>0.7924045114287972</v>
      </c>
      <c r="BX1300" s="18">
        <v>0.68985181798615391</v>
      </c>
      <c r="BY1300" s="18">
        <v>0.75252302519119896</v>
      </c>
      <c r="BZ1300" s="18">
        <v>0.57745283357206278</v>
      </c>
      <c r="CA1300" s="18">
        <v>0.57258692425729929</v>
      </c>
      <c r="CB1300" s="18">
        <v>0.77533776931377174</v>
      </c>
      <c r="CC1300" s="18">
        <v>0.71962400995323084</v>
      </c>
    </row>
    <row r="1301" spans="2:81" x14ac:dyDescent="0.35">
      <c r="B1301" s="14" t="s">
        <v>118</v>
      </c>
      <c r="C1301" s="18">
        <v>4.7183134694591317E-2</v>
      </c>
      <c r="D1301" s="18">
        <v>0.14603945118219949</v>
      </c>
      <c r="E1301" s="18">
        <v>7.2436207716796541E-2</v>
      </c>
      <c r="F1301" s="18">
        <v>5.6597733764472788E-2</v>
      </c>
      <c r="G1301" s="18">
        <v>2.6307431379410971E-2</v>
      </c>
      <c r="H1301" s="18">
        <v>2.2212363680783449E-2</v>
      </c>
      <c r="I1301" s="18">
        <v>9.1665352807118669E-3</v>
      </c>
      <c r="K1301" s="18">
        <v>5.569678460241357E-2</v>
      </c>
      <c r="L1301" s="18">
        <v>3.8383404011309297E-2</v>
      </c>
      <c r="N1301" s="18">
        <v>6.3385919321644502E-2</v>
      </c>
      <c r="O1301" s="18">
        <v>1.4183520368796E-2</v>
      </c>
      <c r="P1301" s="18">
        <v>5.2594931707935742E-2</v>
      </c>
      <c r="Q1301" s="18">
        <v>4.7484924701735542E-2</v>
      </c>
      <c r="R1301" s="18">
        <v>3.3687169299839892E-2</v>
      </c>
      <c r="S1301" s="18">
        <v>5.2797956141867552E-2</v>
      </c>
      <c r="T1301" s="18">
        <v>7.5925055071242226E-2</v>
      </c>
      <c r="U1301" s="18">
        <v>7.0940672492436907E-2</v>
      </c>
      <c r="V1301" s="18">
        <v>4.063095086697352E-2</v>
      </c>
      <c r="W1301" s="18">
        <v>3.7829901757610751E-2</v>
      </c>
      <c r="X1301" s="18">
        <v>5.2926781603786152E-2</v>
      </c>
      <c r="Y1301" s="18">
        <v>2.3923366916526641E-2</v>
      </c>
      <c r="AA1301" s="18">
        <v>3.114783414850027E-2</v>
      </c>
      <c r="AB1301" s="18">
        <v>3.0592037603373569E-2</v>
      </c>
      <c r="AC1301" s="18">
        <v>5.1728256757447001E-2</v>
      </c>
      <c r="AD1301" s="18">
        <v>7.807866751161302E-2</v>
      </c>
      <c r="AF1301" s="18">
        <v>0.21096282590758511</v>
      </c>
      <c r="AG1301" s="18">
        <v>4.9313709868677891E-2</v>
      </c>
      <c r="AH1301" s="18">
        <v>4.4807841646273813E-2</v>
      </c>
      <c r="AI1301" s="18">
        <v>5.5801782075368712E-2</v>
      </c>
      <c r="AJ1301" s="18">
        <v>7.0710002051289786E-2</v>
      </c>
      <c r="AK1301" s="18">
        <v>3.9056085363677433E-2</v>
      </c>
      <c r="AL1301" s="18">
        <v>5.9091600153823337E-2</v>
      </c>
      <c r="AM1301" s="18">
        <v>2.9943219975427392E-2</v>
      </c>
      <c r="AN1301" s="18">
        <v>4.6830105902725849E-2</v>
      </c>
      <c r="AO1301" s="18">
        <v>2.6579063094217811E-2</v>
      </c>
      <c r="AP1301" s="18">
        <v>6.1373466856928143E-3</v>
      </c>
      <c r="AQ1301" s="18">
        <v>8.0566700434942795E-2</v>
      </c>
      <c r="AR1301" s="18">
        <v>3.9675260813777938E-2</v>
      </c>
      <c r="AS1301" s="18">
        <v>1.83063612808648E-2</v>
      </c>
      <c r="AT1301" s="18">
        <v>3.9010577561505548E-2</v>
      </c>
      <c r="AU1301" s="18">
        <v>3.8701867643892253E-2</v>
      </c>
      <c r="AV1301" s="18">
        <v>0.11010345246369491</v>
      </c>
      <c r="AX1301" s="18">
        <v>4.1892181282213593E-2</v>
      </c>
      <c r="AY1301" s="18">
        <v>7.2234189254746839E-2</v>
      </c>
      <c r="BA1301" s="18">
        <v>3.8358654047523803E-2</v>
      </c>
      <c r="BB1301" s="18">
        <v>6.3555521865477305E-2</v>
      </c>
      <c r="BD1301" s="18">
        <v>4.654791762504288E-2</v>
      </c>
      <c r="BE1301" s="18">
        <v>4.7727263875743928E-2</v>
      </c>
      <c r="BF1301" s="18">
        <v>6.7615782300925339E-2</v>
      </c>
      <c r="BG1301" s="18">
        <v>4.0837419921555249E-2</v>
      </c>
      <c r="BH1301" s="18">
        <v>4.4439212639514281E-2</v>
      </c>
      <c r="BI1301" s="18">
        <v>3.2173885684454E-2</v>
      </c>
      <c r="BJ1301" s="18">
        <v>4.1294313296095217E-2</v>
      </c>
      <c r="BL1301" s="18">
        <v>4.7800420837624619E-2</v>
      </c>
      <c r="BM1301" s="18">
        <v>1.8858157154754501E-2</v>
      </c>
      <c r="BN1301" s="18">
        <v>4.1131257637089351E-2</v>
      </c>
      <c r="BO1301" s="18">
        <v>5.0483756825152569E-2</v>
      </c>
      <c r="BP1301" s="18">
        <v>7.9596012199277338E-2</v>
      </c>
      <c r="BQ1301" s="18">
        <v>8.9230514604039898E-2</v>
      </c>
      <c r="BR1301" s="18">
        <v>9.3720159854697532E-2</v>
      </c>
      <c r="BS1301" s="18">
        <v>6.2361451231983958E-2</v>
      </c>
      <c r="BU1301" s="18">
        <v>2.9788084709536779E-2</v>
      </c>
      <c r="BV1301" s="18">
        <v>2.082640658424887E-2</v>
      </c>
      <c r="BW1301" s="18">
        <v>2.8839197656171649E-2</v>
      </c>
      <c r="BX1301" s="18">
        <v>9.2902096039701509E-2</v>
      </c>
      <c r="BY1301" s="18">
        <v>6.041171677489849E-2</v>
      </c>
      <c r="BZ1301" s="18">
        <v>0.1542968711096192</v>
      </c>
      <c r="CA1301" s="18">
        <v>5.8628881335185068E-2</v>
      </c>
      <c r="CB1301" s="18">
        <v>2.866011580410888E-2</v>
      </c>
      <c r="CC1301" s="18">
        <v>6.8641435947533275E-2</v>
      </c>
    </row>
    <row r="1303" spans="2:81" ht="101.5" x14ac:dyDescent="0.35">
      <c r="B1303" s="14" t="s">
        <v>288</v>
      </c>
    </row>
    <row r="1304" spans="2:81" x14ac:dyDescent="0.35">
      <c r="B1304" s="15" t="s">
        <v>17</v>
      </c>
    </row>
    <row r="1305" spans="2:81" x14ac:dyDescent="0.35">
      <c r="B1305" s="11" t="s">
        <v>95</v>
      </c>
      <c r="C1305" s="16">
        <v>1906</v>
      </c>
      <c r="D1305" s="16">
        <v>245</v>
      </c>
      <c r="E1305" s="16">
        <v>322</v>
      </c>
      <c r="F1305" s="16">
        <v>330</v>
      </c>
      <c r="G1305" s="16">
        <v>336</v>
      </c>
      <c r="H1305" s="16">
        <v>276</v>
      </c>
      <c r="I1305" s="16">
        <v>397</v>
      </c>
      <c r="K1305" s="16">
        <v>942</v>
      </c>
      <c r="L1305" s="16">
        <v>959</v>
      </c>
      <c r="N1305" s="16">
        <v>158</v>
      </c>
      <c r="O1305" s="16">
        <v>63</v>
      </c>
      <c r="P1305" s="16">
        <v>96</v>
      </c>
      <c r="Q1305" s="16">
        <v>78</v>
      </c>
      <c r="R1305" s="16">
        <v>211</v>
      </c>
      <c r="S1305" s="16">
        <v>156</v>
      </c>
      <c r="T1305" s="16">
        <v>138</v>
      </c>
      <c r="U1305" s="16">
        <v>178</v>
      </c>
      <c r="V1305" s="16">
        <v>270</v>
      </c>
      <c r="W1305" s="16">
        <v>232</v>
      </c>
      <c r="X1305" s="16">
        <v>160</v>
      </c>
      <c r="Y1305" s="16">
        <v>166</v>
      </c>
      <c r="AA1305" s="16">
        <v>527</v>
      </c>
      <c r="AB1305" s="16">
        <v>481</v>
      </c>
      <c r="AC1305" s="16">
        <v>429</v>
      </c>
      <c r="AD1305" s="16">
        <v>463</v>
      </c>
      <c r="AF1305" s="16">
        <v>27</v>
      </c>
      <c r="AG1305" s="16">
        <v>98</v>
      </c>
      <c r="AH1305" s="16">
        <v>113</v>
      </c>
      <c r="AI1305" s="16">
        <v>112</v>
      </c>
      <c r="AJ1305" s="16">
        <v>174</v>
      </c>
      <c r="AK1305" s="16">
        <v>207</v>
      </c>
      <c r="AL1305" s="16">
        <v>170</v>
      </c>
      <c r="AM1305" s="16">
        <v>133</v>
      </c>
      <c r="AN1305" s="16">
        <v>100</v>
      </c>
      <c r="AO1305" s="16">
        <v>131</v>
      </c>
      <c r="AP1305" s="16">
        <v>193</v>
      </c>
      <c r="AQ1305" s="16">
        <v>93</v>
      </c>
      <c r="AR1305" s="16">
        <v>79</v>
      </c>
      <c r="AS1305" s="16">
        <v>47</v>
      </c>
      <c r="AT1305" s="16">
        <v>48</v>
      </c>
      <c r="AU1305" s="16">
        <v>122</v>
      </c>
      <c r="AV1305" s="16">
        <v>59</v>
      </c>
      <c r="AX1305" s="16">
        <v>1557</v>
      </c>
      <c r="AY1305" s="16">
        <v>338</v>
      </c>
      <c r="BA1305" s="16">
        <v>1221</v>
      </c>
      <c r="BB1305" s="16">
        <v>685</v>
      </c>
      <c r="BD1305" s="16">
        <v>474</v>
      </c>
      <c r="BE1305" s="16">
        <v>416</v>
      </c>
      <c r="BF1305" s="16">
        <v>224</v>
      </c>
      <c r="BG1305" s="16">
        <v>439</v>
      </c>
      <c r="BH1305" s="16">
        <v>242</v>
      </c>
      <c r="BI1305" s="16">
        <v>51</v>
      </c>
      <c r="BJ1305" s="16">
        <v>60</v>
      </c>
      <c r="BL1305" s="16">
        <v>334</v>
      </c>
      <c r="BM1305" s="16">
        <v>619</v>
      </c>
      <c r="BN1305" s="16">
        <v>136</v>
      </c>
      <c r="BO1305" s="16">
        <v>105</v>
      </c>
      <c r="BP1305" s="16">
        <v>257</v>
      </c>
      <c r="BQ1305" s="16">
        <v>42</v>
      </c>
      <c r="BR1305" s="16">
        <v>49</v>
      </c>
      <c r="BS1305" s="16">
        <v>364</v>
      </c>
      <c r="BU1305" s="16">
        <v>279</v>
      </c>
      <c r="BV1305" s="16">
        <v>479</v>
      </c>
      <c r="BW1305" s="16">
        <v>122</v>
      </c>
      <c r="BX1305" s="16">
        <v>151</v>
      </c>
      <c r="BY1305" s="16">
        <v>421</v>
      </c>
      <c r="BZ1305" s="16">
        <v>64</v>
      </c>
      <c r="CA1305" s="16">
        <v>123</v>
      </c>
      <c r="CB1305" s="16">
        <v>156</v>
      </c>
      <c r="CC1305" s="16">
        <v>111</v>
      </c>
    </row>
    <row r="1306" spans="2:81" x14ac:dyDescent="0.35">
      <c r="B1306" s="12" t="s">
        <v>96</v>
      </c>
      <c r="C1306" s="16">
        <v>1910</v>
      </c>
      <c r="D1306" s="16">
        <v>202</v>
      </c>
      <c r="E1306" s="16">
        <v>325</v>
      </c>
      <c r="F1306" s="16">
        <v>324</v>
      </c>
      <c r="G1306" s="16">
        <v>294</v>
      </c>
      <c r="H1306" s="16">
        <v>309</v>
      </c>
      <c r="I1306" s="16">
        <v>457</v>
      </c>
      <c r="K1306" s="16">
        <v>921</v>
      </c>
      <c r="L1306" s="16">
        <v>983</v>
      </c>
      <c r="N1306" s="16">
        <v>157</v>
      </c>
      <c r="O1306" s="16">
        <v>52</v>
      </c>
      <c r="P1306" s="16">
        <v>89</v>
      </c>
      <c r="Q1306" s="16">
        <v>77</v>
      </c>
      <c r="R1306" s="16">
        <v>212</v>
      </c>
      <c r="S1306" s="16">
        <v>155</v>
      </c>
      <c r="T1306" s="16">
        <v>140</v>
      </c>
      <c r="U1306" s="16">
        <v>167</v>
      </c>
      <c r="V1306" s="16">
        <v>248</v>
      </c>
      <c r="W1306" s="16">
        <v>264</v>
      </c>
      <c r="X1306" s="16">
        <v>165</v>
      </c>
      <c r="Y1306" s="16">
        <v>180</v>
      </c>
      <c r="AA1306" s="16">
        <v>514</v>
      </c>
      <c r="AB1306" s="16">
        <v>496</v>
      </c>
      <c r="AC1306" s="16">
        <v>419</v>
      </c>
      <c r="AD1306" s="16">
        <v>477</v>
      </c>
      <c r="AF1306" s="16">
        <v>25</v>
      </c>
      <c r="AG1306" s="16">
        <v>96</v>
      </c>
      <c r="AH1306" s="16">
        <v>115</v>
      </c>
      <c r="AI1306" s="16">
        <v>117</v>
      </c>
      <c r="AJ1306" s="16">
        <v>175</v>
      </c>
      <c r="AK1306" s="16">
        <v>213</v>
      </c>
      <c r="AL1306" s="16">
        <v>169</v>
      </c>
      <c r="AM1306" s="16">
        <v>134</v>
      </c>
      <c r="AN1306" s="16">
        <v>99</v>
      </c>
      <c r="AO1306" s="16">
        <v>131</v>
      </c>
      <c r="AP1306" s="16">
        <v>193</v>
      </c>
      <c r="AQ1306" s="16">
        <v>94</v>
      </c>
      <c r="AR1306" s="16">
        <v>79</v>
      </c>
      <c r="AS1306" s="16">
        <v>46</v>
      </c>
      <c r="AT1306" s="16">
        <v>46</v>
      </c>
      <c r="AU1306" s="16">
        <v>118</v>
      </c>
      <c r="AV1306" s="16">
        <v>59</v>
      </c>
      <c r="AX1306" s="16">
        <v>1583</v>
      </c>
      <c r="AY1306" s="16">
        <v>316</v>
      </c>
      <c r="BA1306" s="16">
        <v>1241</v>
      </c>
      <c r="BB1306" s="16">
        <v>669</v>
      </c>
      <c r="BD1306" s="16">
        <v>490</v>
      </c>
      <c r="BE1306" s="16">
        <v>410</v>
      </c>
      <c r="BF1306" s="16">
        <v>226</v>
      </c>
      <c r="BG1306" s="16">
        <v>430</v>
      </c>
      <c r="BH1306" s="16">
        <v>237</v>
      </c>
      <c r="BI1306" s="16">
        <v>51</v>
      </c>
      <c r="BJ1306" s="16">
        <v>65</v>
      </c>
      <c r="BL1306" s="16">
        <v>349</v>
      </c>
      <c r="BM1306" s="16">
        <v>614</v>
      </c>
      <c r="BN1306" s="16">
        <v>143</v>
      </c>
      <c r="BO1306" s="16">
        <v>101</v>
      </c>
      <c r="BP1306" s="16">
        <v>257</v>
      </c>
      <c r="BQ1306" s="16">
        <v>42</v>
      </c>
      <c r="BR1306" s="16">
        <v>47</v>
      </c>
      <c r="BS1306" s="16">
        <v>356</v>
      </c>
      <c r="BU1306" s="16">
        <v>288</v>
      </c>
      <c r="BV1306" s="16">
        <v>472</v>
      </c>
      <c r="BW1306" s="16">
        <v>126</v>
      </c>
      <c r="BX1306" s="16">
        <v>142</v>
      </c>
      <c r="BY1306" s="16">
        <v>432</v>
      </c>
      <c r="BZ1306" s="16">
        <v>64</v>
      </c>
      <c r="CA1306" s="16">
        <v>123</v>
      </c>
      <c r="CB1306" s="16">
        <v>159</v>
      </c>
      <c r="CC1306" s="16">
        <v>106</v>
      </c>
    </row>
    <row r="1307" spans="2:81" x14ac:dyDescent="0.35">
      <c r="B1307" s="14" t="s">
        <v>117</v>
      </c>
      <c r="C1307" s="18">
        <v>0.77031854447021664</v>
      </c>
      <c r="D1307" s="18">
        <v>0.64875285042428854</v>
      </c>
      <c r="E1307" s="18">
        <v>0.74980104829469008</v>
      </c>
      <c r="F1307" s="18">
        <v>0.72892490310268532</v>
      </c>
      <c r="G1307" s="18">
        <v>0.76345083458241358</v>
      </c>
      <c r="H1307" s="18">
        <v>0.79495726971792924</v>
      </c>
      <c r="I1307" s="18">
        <v>0.85576226587094006</v>
      </c>
      <c r="K1307" s="18">
        <v>0.7584568755011889</v>
      </c>
      <c r="L1307" s="18">
        <v>0.78319114406512702</v>
      </c>
      <c r="N1307" s="18">
        <v>0.79348332175412861</v>
      </c>
      <c r="O1307" s="18">
        <v>0.79530880466151255</v>
      </c>
      <c r="P1307" s="18">
        <v>0.72633950363476418</v>
      </c>
      <c r="Q1307" s="18">
        <v>0.74267749117072523</v>
      </c>
      <c r="R1307" s="18">
        <v>0.77304982220490182</v>
      </c>
      <c r="S1307" s="18">
        <v>0.77511854287395254</v>
      </c>
      <c r="T1307" s="18">
        <v>0.79349667456699557</v>
      </c>
      <c r="U1307" s="18">
        <v>0.71152186638727755</v>
      </c>
      <c r="V1307" s="18">
        <v>0.79416258392826444</v>
      </c>
      <c r="W1307" s="18">
        <v>0.74387766238306718</v>
      </c>
      <c r="X1307" s="18">
        <v>0.77637016312681295</v>
      </c>
      <c r="Y1307" s="18">
        <v>0.80601717843584186</v>
      </c>
      <c r="AA1307" s="18">
        <v>0.83541661041893645</v>
      </c>
      <c r="AB1307" s="18">
        <v>0.80984001035845088</v>
      </c>
      <c r="AC1307" s="18">
        <v>0.73879498688759093</v>
      </c>
      <c r="AD1307" s="18">
        <v>0.6861798645197521</v>
      </c>
      <c r="AF1307" s="18">
        <v>0.48234216863423152</v>
      </c>
      <c r="AG1307" s="18">
        <v>0.62597415921278055</v>
      </c>
      <c r="AH1307" s="18">
        <v>0.84334471793926524</v>
      </c>
      <c r="AI1307" s="18">
        <v>0.71475560858601761</v>
      </c>
      <c r="AJ1307" s="18">
        <v>0.69781704668170974</v>
      </c>
      <c r="AK1307" s="18">
        <v>0.7702442036928554</v>
      </c>
      <c r="AL1307" s="18">
        <v>0.72190165715394106</v>
      </c>
      <c r="AM1307" s="18">
        <v>0.84999976589046455</v>
      </c>
      <c r="AN1307" s="18">
        <v>0.69527502439632993</v>
      </c>
      <c r="AO1307" s="18">
        <v>0.82931730606032206</v>
      </c>
      <c r="AP1307" s="18">
        <v>0.85852613226511076</v>
      </c>
      <c r="AQ1307" s="18">
        <v>0.79587837786976889</v>
      </c>
      <c r="AR1307" s="18">
        <v>0.83539817129074789</v>
      </c>
      <c r="AS1307" s="18">
        <v>0.85223805842441602</v>
      </c>
      <c r="AT1307" s="18">
        <v>0.80899412974286689</v>
      </c>
      <c r="AU1307" s="18">
        <v>0.8172410362855409</v>
      </c>
      <c r="AV1307" s="18">
        <v>0.65793087620501733</v>
      </c>
      <c r="AX1307" s="18">
        <v>0.78050067096360376</v>
      </c>
      <c r="AY1307" s="18">
        <v>0.72456305629638473</v>
      </c>
      <c r="BA1307" s="18">
        <v>0.7928529568916477</v>
      </c>
      <c r="BB1307" s="18">
        <v>0.72850961093771505</v>
      </c>
      <c r="BD1307" s="18">
        <v>0.75089075633359803</v>
      </c>
      <c r="BE1307" s="18">
        <v>0.7736138912923981</v>
      </c>
      <c r="BF1307" s="18">
        <v>0.75475380997826869</v>
      </c>
      <c r="BG1307" s="18">
        <v>0.79172495169908019</v>
      </c>
      <c r="BH1307" s="18">
        <v>0.81281774484762004</v>
      </c>
      <c r="BI1307" s="18">
        <v>0.82838917669723278</v>
      </c>
      <c r="BJ1307" s="18">
        <v>0.60662936590585081</v>
      </c>
      <c r="BL1307" s="18">
        <v>0.8365186009541925</v>
      </c>
      <c r="BM1307" s="18">
        <v>0.81936476236381739</v>
      </c>
      <c r="BN1307" s="18">
        <v>0.79138413576935174</v>
      </c>
      <c r="BO1307" s="18">
        <v>0.7764440432642421</v>
      </c>
      <c r="BP1307" s="18">
        <v>0.72725241328261769</v>
      </c>
      <c r="BQ1307" s="18">
        <v>0.80113535194718377</v>
      </c>
      <c r="BR1307" s="18">
        <v>0.5444525971738976</v>
      </c>
      <c r="BS1307" s="18">
        <v>0.66806024444428835</v>
      </c>
      <c r="BU1307" s="18">
        <v>0.8658910760134626</v>
      </c>
      <c r="BV1307" s="18">
        <v>0.81387264421402938</v>
      </c>
      <c r="BW1307" s="18">
        <v>0.7981077828428178</v>
      </c>
      <c r="BX1307" s="18">
        <v>0.70531508223733808</v>
      </c>
      <c r="BY1307" s="18">
        <v>0.74136677483040225</v>
      </c>
      <c r="BZ1307" s="18">
        <v>0.70559263193572608</v>
      </c>
      <c r="CA1307" s="18">
        <v>0.63249812834248376</v>
      </c>
      <c r="CB1307" s="18">
        <v>0.70362521324539506</v>
      </c>
      <c r="CC1307" s="18">
        <v>0.78740813389561404</v>
      </c>
    </row>
    <row r="1308" spans="2:81" x14ac:dyDescent="0.35">
      <c r="B1308" s="14" t="s">
        <v>118</v>
      </c>
      <c r="C1308" s="18">
        <v>4.8676468625066208E-2</v>
      </c>
      <c r="D1308" s="18">
        <v>0.1118768281321762</v>
      </c>
      <c r="E1308" s="18">
        <v>6.8974268266695671E-2</v>
      </c>
      <c r="F1308" s="18">
        <v>5.3568947976951928E-2</v>
      </c>
      <c r="G1308" s="18">
        <v>3.8719047656598067E-2</v>
      </c>
      <c r="H1308" s="18">
        <v>4.4063170044211043E-2</v>
      </c>
      <c r="I1308" s="18">
        <v>1.23614288886155E-2</v>
      </c>
      <c r="K1308" s="18">
        <v>5.737559230276372E-2</v>
      </c>
      <c r="L1308" s="18">
        <v>4.0765965410694487E-2</v>
      </c>
      <c r="N1308" s="18">
        <v>4.5508995474457428E-2</v>
      </c>
      <c r="O1308" s="18">
        <v>1.4183520368796E-2</v>
      </c>
      <c r="P1308" s="18">
        <v>2.0198108171344199E-2</v>
      </c>
      <c r="Q1308" s="18">
        <v>7.760415833036037E-2</v>
      </c>
      <c r="R1308" s="18">
        <v>4.0829596291995542E-2</v>
      </c>
      <c r="S1308" s="18">
        <v>4.920727433622258E-2</v>
      </c>
      <c r="T1308" s="18">
        <v>5.1449631419983433E-2</v>
      </c>
      <c r="U1308" s="18">
        <v>4.9731083620970139E-2</v>
      </c>
      <c r="V1308" s="18">
        <v>6.0077228143765052E-2</v>
      </c>
      <c r="W1308" s="18">
        <v>3.9083065975187403E-2</v>
      </c>
      <c r="X1308" s="18">
        <v>6.1437862081396899E-2</v>
      </c>
      <c r="Y1308" s="18">
        <v>5.5424607002001469E-2</v>
      </c>
      <c r="AA1308" s="18">
        <v>3.0420372602685309E-2</v>
      </c>
      <c r="AB1308" s="18">
        <v>3.2845279968012273E-2</v>
      </c>
      <c r="AC1308" s="18">
        <v>5.1137403902418152E-2</v>
      </c>
      <c r="AD1308" s="18">
        <v>8.3016942358373841E-2</v>
      </c>
      <c r="AF1308" s="18">
        <v>0.2327138075829861</v>
      </c>
      <c r="AG1308" s="18">
        <v>0.1004625857952309</v>
      </c>
      <c r="AH1308" s="18">
        <v>6.5090886005656837E-2</v>
      </c>
      <c r="AI1308" s="18">
        <v>4.1316683023025852E-2</v>
      </c>
      <c r="AJ1308" s="18">
        <v>6.7398646874793286E-2</v>
      </c>
      <c r="AK1308" s="18">
        <v>2.8021116243424269E-2</v>
      </c>
      <c r="AL1308" s="18">
        <v>7.2094782353828352E-2</v>
      </c>
      <c r="AM1308" s="18">
        <v>2.2797917784435798E-2</v>
      </c>
      <c r="AN1308" s="18">
        <v>2.1468648625413641E-2</v>
      </c>
      <c r="AO1308" s="18">
        <v>4.97303259885312E-2</v>
      </c>
      <c r="AP1308" s="18">
        <v>5.0595007822588538E-3</v>
      </c>
      <c r="AQ1308" s="18">
        <v>6.2270826824428603E-2</v>
      </c>
      <c r="AR1308" s="18">
        <v>5.4334638360264892E-2</v>
      </c>
      <c r="AS1308" s="18">
        <v>2.475057452851372E-2</v>
      </c>
      <c r="AT1308" s="18">
        <v>5.428715838229943E-2</v>
      </c>
      <c r="AU1308" s="18">
        <v>4.1634724202850922E-2</v>
      </c>
      <c r="AV1308" s="18">
        <v>6.4943986363572181E-2</v>
      </c>
      <c r="AX1308" s="18">
        <v>4.394472610921326E-2</v>
      </c>
      <c r="AY1308" s="18">
        <v>7.1260244843444329E-2</v>
      </c>
      <c r="BA1308" s="18">
        <v>4.2364554100848002E-2</v>
      </c>
      <c r="BB1308" s="18">
        <v>6.0387198413383088E-2</v>
      </c>
      <c r="BD1308" s="18">
        <v>4.971194863747249E-2</v>
      </c>
      <c r="BE1308" s="18">
        <v>4.3863829715408038E-2</v>
      </c>
      <c r="BF1308" s="18">
        <v>7.8138555901744539E-2</v>
      </c>
      <c r="BG1308" s="18">
        <v>3.0976949842669299E-2</v>
      </c>
      <c r="BH1308" s="18">
        <v>4.1535179342690069E-2</v>
      </c>
      <c r="BI1308" s="18">
        <v>4.0900395100767047E-2</v>
      </c>
      <c r="BJ1308" s="18">
        <v>0.11858342542566989</v>
      </c>
      <c r="BL1308" s="18">
        <v>3.053991199994727E-2</v>
      </c>
      <c r="BM1308" s="18">
        <v>3.7849620397512301E-2</v>
      </c>
      <c r="BN1308" s="18">
        <v>7.5468594082978582E-2</v>
      </c>
      <c r="BO1308" s="18">
        <v>6.0770707155718383E-2</v>
      </c>
      <c r="BP1308" s="18">
        <v>6.5535105724154802E-2</v>
      </c>
      <c r="BQ1308" s="18">
        <v>4.0751660697882899E-2</v>
      </c>
      <c r="BR1308" s="18">
        <v>0.1136611886895318</v>
      </c>
      <c r="BS1308" s="18">
        <v>5.1030689980168562E-2</v>
      </c>
      <c r="BU1308" s="18">
        <v>2.8224742133294099E-2</v>
      </c>
      <c r="BV1308" s="18">
        <v>3.9870613389698967E-2</v>
      </c>
      <c r="BW1308" s="18">
        <v>3.182144940378185E-2</v>
      </c>
      <c r="BX1308" s="18">
        <v>6.3014235530319304E-2</v>
      </c>
      <c r="BY1308" s="18">
        <v>5.6286775587038852E-2</v>
      </c>
      <c r="BZ1308" s="18">
        <v>0.1105232696629016</v>
      </c>
      <c r="CA1308" s="18">
        <v>3.087993683671144E-2</v>
      </c>
      <c r="CB1308" s="18">
        <v>6.8315647697669193E-2</v>
      </c>
      <c r="CC1308" s="18">
        <v>6.7424397040569545E-2</v>
      </c>
    </row>
    <row r="1310" spans="2:81" ht="101.5" x14ac:dyDescent="0.35">
      <c r="B1310" s="14" t="s">
        <v>288</v>
      </c>
    </row>
    <row r="1311" spans="2:81" x14ac:dyDescent="0.35">
      <c r="B1311" s="15" t="s">
        <v>17</v>
      </c>
    </row>
    <row r="1312" spans="2:81" x14ac:dyDescent="0.35">
      <c r="B1312" s="11" t="s">
        <v>95</v>
      </c>
      <c r="C1312" s="16">
        <v>1906</v>
      </c>
      <c r="D1312" s="16">
        <v>245</v>
      </c>
      <c r="E1312" s="16">
        <v>322</v>
      </c>
      <c r="F1312" s="16">
        <v>330</v>
      </c>
      <c r="G1312" s="16">
        <v>336</v>
      </c>
      <c r="H1312" s="16">
        <v>276</v>
      </c>
      <c r="I1312" s="16">
        <v>397</v>
      </c>
      <c r="K1312" s="16">
        <v>942</v>
      </c>
      <c r="L1312" s="16">
        <v>959</v>
      </c>
      <c r="N1312" s="16">
        <v>158</v>
      </c>
      <c r="O1312" s="16">
        <v>63</v>
      </c>
      <c r="P1312" s="16">
        <v>96</v>
      </c>
      <c r="Q1312" s="16">
        <v>78</v>
      </c>
      <c r="R1312" s="16">
        <v>211</v>
      </c>
      <c r="S1312" s="16">
        <v>156</v>
      </c>
      <c r="T1312" s="16">
        <v>138</v>
      </c>
      <c r="U1312" s="16">
        <v>178</v>
      </c>
      <c r="V1312" s="16">
        <v>270</v>
      </c>
      <c r="W1312" s="16">
        <v>232</v>
      </c>
      <c r="X1312" s="16">
        <v>160</v>
      </c>
      <c r="Y1312" s="16">
        <v>166</v>
      </c>
      <c r="AA1312" s="16">
        <v>527</v>
      </c>
      <c r="AB1312" s="16">
        <v>481</v>
      </c>
      <c r="AC1312" s="16">
        <v>429</v>
      </c>
      <c r="AD1312" s="16">
        <v>463</v>
      </c>
      <c r="AF1312" s="16">
        <v>27</v>
      </c>
      <c r="AG1312" s="16">
        <v>98</v>
      </c>
      <c r="AH1312" s="16">
        <v>113</v>
      </c>
      <c r="AI1312" s="16">
        <v>112</v>
      </c>
      <c r="AJ1312" s="16">
        <v>174</v>
      </c>
      <c r="AK1312" s="16">
        <v>207</v>
      </c>
      <c r="AL1312" s="16">
        <v>170</v>
      </c>
      <c r="AM1312" s="16">
        <v>133</v>
      </c>
      <c r="AN1312" s="16">
        <v>100</v>
      </c>
      <c r="AO1312" s="16">
        <v>131</v>
      </c>
      <c r="AP1312" s="16">
        <v>193</v>
      </c>
      <c r="AQ1312" s="16">
        <v>93</v>
      </c>
      <c r="AR1312" s="16">
        <v>79</v>
      </c>
      <c r="AS1312" s="16">
        <v>47</v>
      </c>
      <c r="AT1312" s="16">
        <v>48</v>
      </c>
      <c r="AU1312" s="16">
        <v>122</v>
      </c>
      <c r="AV1312" s="16">
        <v>59</v>
      </c>
      <c r="AX1312" s="16">
        <v>1557</v>
      </c>
      <c r="AY1312" s="16">
        <v>338</v>
      </c>
      <c r="BA1312" s="16">
        <v>1221</v>
      </c>
      <c r="BB1312" s="16">
        <v>685</v>
      </c>
      <c r="BD1312" s="16">
        <v>474</v>
      </c>
      <c r="BE1312" s="16">
        <v>416</v>
      </c>
      <c r="BF1312" s="16">
        <v>224</v>
      </c>
      <c r="BG1312" s="16">
        <v>439</v>
      </c>
      <c r="BH1312" s="16">
        <v>242</v>
      </c>
      <c r="BI1312" s="16">
        <v>51</v>
      </c>
      <c r="BJ1312" s="16">
        <v>60</v>
      </c>
      <c r="BL1312" s="16">
        <v>334</v>
      </c>
      <c r="BM1312" s="16">
        <v>619</v>
      </c>
      <c r="BN1312" s="16">
        <v>136</v>
      </c>
      <c r="BO1312" s="16">
        <v>105</v>
      </c>
      <c r="BP1312" s="16">
        <v>257</v>
      </c>
      <c r="BQ1312" s="16">
        <v>42</v>
      </c>
      <c r="BR1312" s="16">
        <v>49</v>
      </c>
      <c r="BS1312" s="16">
        <v>364</v>
      </c>
      <c r="BU1312" s="16">
        <v>279</v>
      </c>
      <c r="BV1312" s="16">
        <v>479</v>
      </c>
      <c r="BW1312" s="16">
        <v>122</v>
      </c>
      <c r="BX1312" s="16">
        <v>151</v>
      </c>
      <c r="BY1312" s="16">
        <v>421</v>
      </c>
      <c r="BZ1312" s="16">
        <v>64</v>
      </c>
      <c r="CA1312" s="16">
        <v>123</v>
      </c>
      <c r="CB1312" s="16">
        <v>156</v>
      </c>
      <c r="CC1312" s="16">
        <v>111</v>
      </c>
    </row>
    <row r="1313" spans="2:81" x14ac:dyDescent="0.35">
      <c r="B1313" s="12" t="s">
        <v>96</v>
      </c>
      <c r="C1313" s="16">
        <v>1910</v>
      </c>
      <c r="D1313" s="16">
        <v>202</v>
      </c>
      <c r="E1313" s="16">
        <v>325</v>
      </c>
      <c r="F1313" s="16">
        <v>324</v>
      </c>
      <c r="G1313" s="16">
        <v>294</v>
      </c>
      <c r="H1313" s="16">
        <v>309</v>
      </c>
      <c r="I1313" s="16">
        <v>457</v>
      </c>
      <c r="K1313" s="16">
        <v>921</v>
      </c>
      <c r="L1313" s="16">
        <v>983</v>
      </c>
      <c r="N1313" s="16">
        <v>157</v>
      </c>
      <c r="O1313" s="16">
        <v>52</v>
      </c>
      <c r="P1313" s="16">
        <v>89</v>
      </c>
      <c r="Q1313" s="16">
        <v>77</v>
      </c>
      <c r="R1313" s="16">
        <v>212</v>
      </c>
      <c r="S1313" s="16">
        <v>155</v>
      </c>
      <c r="T1313" s="16">
        <v>140</v>
      </c>
      <c r="U1313" s="16">
        <v>167</v>
      </c>
      <c r="V1313" s="16">
        <v>248</v>
      </c>
      <c r="W1313" s="16">
        <v>264</v>
      </c>
      <c r="X1313" s="16">
        <v>165</v>
      </c>
      <c r="Y1313" s="16">
        <v>180</v>
      </c>
      <c r="AA1313" s="16">
        <v>514</v>
      </c>
      <c r="AB1313" s="16">
        <v>496</v>
      </c>
      <c r="AC1313" s="16">
        <v>419</v>
      </c>
      <c r="AD1313" s="16">
        <v>477</v>
      </c>
      <c r="AF1313" s="16">
        <v>25</v>
      </c>
      <c r="AG1313" s="16">
        <v>96</v>
      </c>
      <c r="AH1313" s="16">
        <v>115</v>
      </c>
      <c r="AI1313" s="16">
        <v>117</v>
      </c>
      <c r="AJ1313" s="16">
        <v>175</v>
      </c>
      <c r="AK1313" s="16">
        <v>213</v>
      </c>
      <c r="AL1313" s="16">
        <v>169</v>
      </c>
      <c r="AM1313" s="16">
        <v>134</v>
      </c>
      <c r="AN1313" s="16">
        <v>99</v>
      </c>
      <c r="AO1313" s="16">
        <v>131</v>
      </c>
      <c r="AP1313" s="16">
        <v>193</v>
      </c>
      <c r="AQ1313" s="16">
        <v>94</v>
      </c>
      <c r="AR1313" s="16">
        <v>79</v>
      </c>
      <c r="AS1313" s="16">
        <v>46</v>
      </c>
      <c r="AT1313" s="16">
        <v>46</v>
      </c>
      <c r="AU1313" s="16">
        <v>118</v>
      </c>
      <c r="AV1313" s="16">
        <v>59</v>
      </c>
      <c r="AX1313" s="16">
        <v>1583</v>
      </c>
      <c r="AY1313" s="16">
        <v>316</v>
      </c>
      <c r="BA1313" s="16">
        <v>1241</v>
      </c>
      <c r="BB1313" s="16">
        <v>669</v>
      </c>
      <c r="BD1313" s="16">
        <v>490</v>
      </c>
      <c r="BE1313" s="16">
        <v>410</v>
      </c>
      <c r="BF1313" s="16">
        <v>226</v>
      </c>
      <c r="BG1313" s="16">
        <v>430</v>
      </c>
      <c r="BH1313" s="16">
        <v>237</v>
      </c>
      <c r="BI1313" s="16">
        <v>51</v>
      </c>
      <c r="BJ1313" s="16">
        <v>65</v>
      </c>
      <c r="BL1313" s="16">
        <v>349</v>
      </c>
      <c r="BM1313" s="16">
        <v>614</v>
      </c>
      <c r="BN1313" s="16">
        <v>143</v>
      </c>
      <c r="BO1313" s="16">
        <v>101</v>
      </c>
      <c r="BP1313" s="16">
        <v>257</v>
      </c>
      <c r="BQ1313" s="16">
        <v>42</v>
      </c>
      <c r="BR1313" s="16">
        <v>47</v>
      </c>
      <c r="BS1313" s="16">
        <v>356</v>
      </c>
      <c r="BU1313" s="16">
        <v>288</v>
      </c>
      <c r="BV1313" s="16">
        <v>472</v>
      </c>
      <c r="BW1313" s="16">
        <v>126</v>
      </c>
      <c r="BX1313" s="16">
        <v>142</v>
      </c>
      <c r="BY1313" s="16">
        <v>432</v>
      </c>
      <c r="BZ1313" s="16">
        <v>64</v>
      </c>
      <c r="CA1313" s="16">
        <v>123</v>
      </c>
      <c r="CB1313" s="16">
        <v>159</v>
      </c>
      <c r="CC1313" s="16">
        <v>106</v>
      </c>
    </row>
    <row r="1314" spans="2:81" x14ac:dyDescent="0.35">
      <c r="B1314" s="14" t="s">
        <v>117</v>
      </c>
      <c r="C1314" s="18">
        <v>0.81269290672281613</v>
      </c>
      <c r="D1314" s="18">
        <v>0.63130022327697954</v>
      </c>
      <c r="E1314" s="18">
        <v>0.78852448588444934</v>
      </c>
      <c r="F1314" s="18">
        <v>0.75033122799869478</v>
      </c>
      <c r="G1314" s="18">
        <v>0.79381786252897502</v>
      </c>
      <c r="H1314" s="18">
        <v>0.84817241663343457</v>
      </c>
      <c r="I1314" s="18">
        <v>0.94244635651742847</v>
      </c>
      <c r="K1314" s="18">
        <v>0.81066452660339272</v>
      </c>
      <c r="L1314" s="18">
        <v>0.81550552102841789</v>
      </c>
      <c r="N1314" s="18">
        <v>0.80233521382152495</v>
      </c>
      <c r="O1314" s="18">
        <v>0.87587439526908772</v>
      </c>
      <c r="P1314" s="18">
        <v>0.81139144034194954</v>
      </c>
      <c r="Q1314" s="18">
        <v>0.75885748204647718</v>
      </c>
      <c r="R1314" s="18">
        <v>0.82510452007213086</v>
      </c>
      <c r="S1314" s="18">
        <v>0.82834586248977815</v>
      </c>
      <c r="T1314" s="18">
        <v>0.8331742687997461</v>
      </c>
      <c r="U1314" s="18">
        <v>0.73713427802022613</v>
      </c>
      <c r="V1314" s="18">
        <v>0.78678447751967062</v>
      </c>
      <c r="W1314" s="18">
        <v>0.81612996357417522</v>
      </c>
      <c r="X1314" s="18">
        <v>0.81191242385526152</v>
      </c>
      <c r="Y1314" s="18">
        <v>0.88459256410697562</v>
      </c>
      <c r="AA1314" s="18">
        <v>0.87494872028015469</v>
      </c>
      <c r="AB1314" s="18">
        <v>0.84593266217679064</v>
      </c>
      <c r="AC1314" s="18">
        <v>0.78550679339268137</v>
      </c>
      <c r="AD1314" s="18">
        <v>0.73465936841156643</v>
      </c>
      <c r="AF1314" s="18">
        <v>0.47337581187513939</v>
      </c>
      <c r="AG1314" s="18">
        <v>0.62719893181050113</v>
      </c>
      <c r="AH1314" s="18">
        <v>0.84152500445730105</v>
      </c>
      <c r="AI1314" s="18">
        <v>0.80384606916656176</v>
      </c>
      <c r="AJ1314" s="18">
        <v>0.78892236391060822</v>
      </c>
      <c r="AK1314" s="18">
        <v>0.83010263640400273</v>
      </c>
      <c r="AL1314" s="18">
        <v>0.80220922443752374</v>
      </c>
      <c r="AM1314" s="18">
        <v>0.84176248415113064</v>
      </c>
      <c r="AN1314" s="18">
        <v>0.7805113785305875</v>
      </c>
      <c r="AO1314" s="18">
        <v>0.84458950912557762</v>
      </c>
      <c r="AP1314" s="18">
        <v>0.86031108986173732</v>
      </c>
      <c r="AQ1314" s="18">
        <v>0.81130978613164895</v>
      </c>
      <c r="AR1314" s="18">
        <v>0.87969668916544252</v>
      </c>
      <c r="AS1314" s="18">
        <v>0.83932712082311856</v>
      </c>
      <c r="AT1314" s="18">
        <v>0.82406240367545069</v>
      </c>
      <c r="AU1314" s="18">
        <v>0.8796993998992364</v>
      </c>
      <c r="AV1314" s="18">
        <v>0.7669779210715586</v>
      </c>
      <c r="AX1314" s="18">
        <v>0.82962098461504863</v>
      </c>
      <c r="AY1314" s="18">
        <v>0.73962338544628159</v>
      </c>
      <c r="BA1314" s="18">
        <v>0.83885546181901371</v>
      </c>
      <c r="BB1314" s="18">
        <v>0.76415254513712572</v>
      </c>
      <c r="BD1314" s="18">
        <v>0.80036990922201612</v>
      </c>
      <c r="BE1314" s="18">
        <v>0.80015154652074405</v>
      </c>
      <c r="BF1314" s="18">
        <v>0.81573508878954215</v>
      </c>
      <c r="BG1314" s="18">
        <v>0.85520920805589573</v>
      </c>
      <c r="BH1314" s="18">
        <v>0.83394790957358267</v>
      </c>
      <c r="BI1314" s="18">
        <v>0.810114698495354</v>
      </c>
      <c r="BJ1314" s="18">
        <v>0.61598808317066067</v>
      </c>
      <c r="BL1314" s="18">
        <v>0.85488653467611275</v>
      </c>
      <c r="BM1314" s="18">
        <v>0.85667015268095592</v>
      </c>
      <c r="BN1314" s="18">
        <v>0.90075313613585983</v>
      </c>
      <c r="BO1314" s="18">
        <v>0.83954538103619103</v>
      </c>
      <c r="BP1314" s="18">
        <v>0.77795660262613231</v>
      </c>
      <c r="BQ1314" s="18">
        <v>0.80792353416646301</v>
      </c>
      <c r="BR1314" s="18">
        <v>0.61441201292109393</v>
      </c>
      <c r="BS1314" s="18">
        <v>0.70440935291792828</v>
      </c>
      <c r="BU1314" s="18">
        <v>0.88033427399739228</v>
      </c>
      <c r="BV1314" s="18">
        <v>0.83575355646085359</v>
      </c>
      <c r="BW1314" s="18">
        <v>0.87403065581941985</v>
      </c>
      <c r="BX1314" s="18">
        <v>0.76462070133409976</v>
      </c>
      <c r="BY1314" s="18">
        <v>0.81259634874764419</v>
      </c>
      <c r="BZ1314" s="18">
        <v>0.77344696624636322</v>
      </c>
      <c r="CA1314" s="18">
        <v>0.65473680740240292</v>
      </c>
      <c r="CB1314" s="18">
        <v>0.76017634578818671</v>
      </c>
      <c r="CC1314" s="18">
        <v>0.80325897608664709</v>
      </c>
    </row>
    <row r="1315" spans="2:81" x14ac:dyDescent="0.35">
      <c r="B1315" s="14" t="s">
        <v>118</v>
      </c>
      <c r="C1315" s="18">
        <v>3.4918781776467712E-2</v>
      </c>
      <c r="D1315" s="18">
        <v>8.3216885457422368E-2</v>
      </c>
      <c r="E1315" s="18">
        <v>5.3645558271315508E-2</v>
      </c>
      <c r="F1315" s="18">
        <v>5.1640161814444883E-2</v>
      </c>
      <c r="G1315" s="18">
        <v>2.032114864967156E-2</v>
      </c>
      <c r="H1315" s="18">
        <v>2.527870420114001E-2</v>
      </c>
      <c r="I1315" s="18">
        <v>4.3048791247876734E-3</v>
      </c>
      <c r="K1315" s="18">
        <v>3.5925661459287328E-2</v>
      </c>
      <c r="L1315" s="18">
        <v>3.4147883177779711E-2</v>
      </c>
      <c r="N1315" s="18">
        <v>3.4461511319453818E-2</v>
      </c>
      <c r="O1315" s="18">
        <v>3.1585458525379188E-2</v>
      </c>
      <c r="P1315" s="18">
        <v>4.0379548525581593E-2</v>
      </c>
      <c r="Q1315" s="18">
        <v>4.3488599095214547E-2</v>
      </c>
      <c r="R1315" s="18">
        <v>4.0152241052820122E-2</v>
      </c>
      <c r="S1315" s="18">
        <v>1.9406776172561709E-2</v>
      </c>
      <c r="T1315" s="18">
        <v>1.347453839333005E-2</v>
      </c>
      <c r="U1315" s="18">
        <v>5.0036532132704613E-2</v>
      </c>
      <c r="V1315" s="18">
        <v>4.8049423606807022E-2</v>
      </c>
      <c r="W1315" s="18">
        <v>3.45418021093577E-2</v>
      </c>
      <c r="X1315" s="18">
        <v>3.5852554728055527E-2</v>
      </c>
      <c r="Y1315" s="18">
        <v>2.136698729134057E-2</v>
      </c>
      <c r="AA1315" s="18">
        <v>2.8101335418374E-2</v>
      </c>
      <c r="AB1315" s="18">
        <v>1.8073417835589502E-2</v>
      </c>
      <c r="AC1315" s="18">
        <v>4.6863754407198338E-2</v>
      </c>
      <c r="AD1315" s="18">
        <v>4.9552992907075877E-2</v>
      </c>
      <c r="AF1315" s="18">
        <v>7.0395559994523252E-2</v>
      </c>
      <c r="AG1315" s="18">
        <v>4.1682406742911599E-2</v>
      </c>
      <c r="AH1315" s="18">
        <v>4.0183206489595162E-2</v>
      </c>
      <c r="AI1315" s="18">
        <v>4.0822229739360477E-2</v>
      </c>
      <c r="AJ1315" s="18">
        <v>4.2811478742658282E-2</v>
      </c>
      <c r="AK1315" s="18">
        <v>1.743596015876275E-2</v>
      </c>
      <c r="AL1315" s="18">
        <v>3.9229369715744512E-2</v>
      </c>
      <c r="AM1315" s="18">
        <v>3.2979450267105997E-2</v>
      </c>
      <c r="AN1315" s="18">
        <v>3.041258224040097E-2</v>
      </c>
      <c r="AO1315" s="18">
        <v>4.0210309405722872E-2</v>
      </c>
      <c r="AP1315" s="18">
        <v>2.1222376080868379E-2</v>
      </c>
      <c r="AQ1315" s="18">
        <v>6.3889133909987114E-2</v>
      </c>
      <c r="AR1315" s="18">
        <v>3.5426843687809878E-2</v>
      </c>
      <c r="AS1315" s="18">
        <v>0</v>
      </c>
      <c r="AT1315" s="18">
        <v>5.5844628496299287E-2</v>
      </c>
      <c r="AU1315" s="18">
        <v>3.1978519180526042E-2</v>
      </c>
      <c r="AV1315" s="18">
        <v>2.911650801357632E-2</v>
      </c>
      <c r="AX1315" s="18">
        <v>3.3061221840310309E-2</v>
      </c>
      <c r="AY1315" s="18">
        <v>3.9705393383843449E-2</v>
      </c>
      <c r="BA1315" s="18">
        <v>2.7186573974367668E-2</v>
      </c>
      <c r="BB1315" s="18">
        <v>4.9264634511018868E-2</v>
      </c>
      <c r="BD1315" s="18">
        <v>3.2981895044851807E-2</v>
      </c>
      <c r="BE1315" s="18">
        <v>3.8892292345049713E-2</v>
      </c>
      <c r="BF1315" s="18">
        <v>3.4148202352125623E-2</v>
      </c>
      <c r="BG1315" s="18">
        <v>2.7159918247156571E-2</v>
      </c>
      <c r="BH1315" s="18">
        <v>3.8628339327393603E-2</v>
      </c>
      <c r="BI1315" s="18">
        <v>3.5669372725752553E-2</v>
      </c>
      <c r="BJ1315" s="18">
        <v>6.4531693407753235E-2</v>
      </c>
      <c r="BL1315" s="18">
        <v>2.980222231776115E-2</v>
      </c>
      <c r="BM1315" s="18">
        <v>2.2903639125951669E-2</v>
      </c>
      <c r="BN1315" s="18">
        <v>1.3342379290249611E-2</v>
      </c>
      <c r="BO1315" s="18">
        <v>4.8626217162479182E-2</v>
      </c>
      <c r="BP1315" s="18">
        <v>4.7135422722487053E-2</v>
      </c>
      <c r="BQ1315" s="18">
        <v>2.456323272302036E-2</v>
      </c>
      <c r="BR1315" s="18">
        <v>8.1885585304300096E-2</v>
      </c>
      <c r="BS1315" s="18">
        <v>5.1576772126425592E-2</v>
      </c>
      <c r="BU1315" s="18">
        <v>2.1720438173641429E-2</v>
      </c>
      <c r="BV1315" s="18">
        <v>2.4354049883364391E-2</v>
      </c>
      <c r="BW1315" s="18">
        <v>2.3269985597558079E-2</v>
      </c>
      <c r="BX1315" s="18">
        <v>5.7565784270881222E-2</v>
      </c>
      <c r="BY1315" s="18">
        <v>4.6408744490109823E-2</v>
      </c>
      <c r="BZ1315" s="18">
        <v>7.9214105523838341E-2</v>
      </c>
      <c r="CA1315" s="18">
        <v>2.9287913836242671E-2</v>
      </c>
      <c r="CB1315" s="18">
        <v>3.132586675735452E-2</v>
      </c>
      <c r="CC1315" s="18">
        <v>3.9816953063291208E-2</v>
      </c>
    </row>
    <row r="1317" spans="2:81" ht="261" x14ac:dyDescent="0.35">
      <c r="B1317" s="14" t="s">
        <v>289</v>
      </c>
    </row>
    <row r="1318" spans="2:81" x14ac:dyDescent="0.35">
      <c r="B1318" s="15" t="s">
        <v>17</v>
      </c>
    </row>
    <row r="1319" spans="2:81" x14ac:dyDescent="0.35">
      <c r="B1319" s="11" t="s">
        <v>95</v>
      </c>
      <c r="C1319" s="16">
        <v>1906</v>
      </c>
      <c r="D1319" s="16">
        <v>245</v>
      </c>
      <c r="E1319" s="16">
        <v>322</v>
      </c>
      <c r="F1319" s="16">
        <v>330</v>
      </c>
      <c r="G1319" s="16">
        <v>336</v>
      </c>
      <c r="H1319" s="16">
        <v>276</v>
      </c>
      <c r="I1319" s="16">
        <v>397</v>
      </c>
      <c r="K1319" s="16">
        <v>942</v>
      </c>
      <c r="L1319" s="16">
        <v>959</v>
      </c>
      <c r="N1319" s="16">
        <v>158</v>
      </c>
      <c r="O1319" s="16">
        <v>63</v>
      </c>
      <c r="P1319" s="16">
        <v>96</v>
      </c>
      <c r="Q1319" s="16">
        <v>78</v>
      </c>
      <c r="R1319" s="16">
        <v>211</v>
      </c>
      <c r="S1319" s="16">
        <v>156</v>
      </c>
      <c r="T1319" s="16">
        <v>138</v>
      </c>
      <c r="U1319" s="16">
        <v>178</v>
      </c>
      <c r="V1319" s="16">
        <v>270</v>
      </c>
      <c r="W1319" s="16">
        <v>232</v>
      </c>
      <c r="X1319" s="16">
        <v>160</v>
      </c>
      <c r="Y1319" s="16">
        <v>166</v>
      </c>
      <c r="AA1319" s="16">
        <v>527</v>
      </c>
      <c r="AB1319" s="16">
        <v>481</v>
      </c>
      <c r="AC1319" s="16">
        <v>429</v>
      </c>
      <c r="AD1319" s="16">
        <v>463</v>
      </c>
      <c r="AF1319" s="16">
        <v>27</v>
      </c>
      <c r="AG1319" s="16">
        <v>98</v>
      </c>
      <c r="AH1319" s="16">
        <v>113</v>
      </c>
      <c r="AI1319" s="16">
        <v>112</v>
      </c>
      <c r="AJ1319" s="16">
        <v>174</v>
      </c>
      <c r="AK1319" s="16">
        <v>207</v>
      </c>
      <c r="AL1319" s="16">
        <v>170</v>
      </c>
      <c r="AM1319" s="16">
        <v>133</v>
      </c>
      <c r="AN1319" s="16">
        <v>100</v>
      </c>
      <c r="AO1319" s="16">
        <v>131</v>
      </c>
      <c r="AP1319" s="16">
        <v>193</v>
      </c>
      <c r="AQ1319" s="16">
        <v>93</v>
      </c>
      <c r="AR1319" s="16">
        <v>79</v>
      </c>
      <c r="AS1319" s="16">
        <v>47</v>
      </c>
      <c r="AT1319" s="16">
        <v>48</v>
      </c>
      <c r="AU1319" s="16">
        <v>122</v>
      </c>
      <c r="AV1319" s="16">
        <v>59</v>
      </c>
      <c r="AX1319" s="16">
        <v>1557</v>
      </c>
      <c r="AY1319" s="16">
        <v>338</v>
      </c>
      <c r="BA1319" s="16">
        <v>1221</v>
      </c>
      <c r="BB1319" s="16">
        <v>685</v>
      </c>
      <c r="BD1319" s="16">
        <v>474</v>
      </c>
      <c r="BE1319" s="16">
        <v>416</v>
      </c>
      <c r="BF1319" s="16">
        <v>224</v>
      </c>
      <c r="BG1319" s="16">
        <v>439</v>
      </c>
      <c r="BH1319" s="16">
        <v>242</v>
      </c>
      <c r="BI1319" s="16">
        <v>51</v>
      </c>
      <c r="BJ1319" s="16">
        <v>60</v>
      </c>
      <c r="BL1319" s="16">
        <v>334</v>
      </c>
      <c r="BM1319" s="16">
        <v>619</v>
      </c>
      <c r="BN1319" s="16">
        <v>136</v>
      </c>
      <c r="BO1319" s="16">
        <v>105</v>
      </c>
      <c r="BP1319" s="16">
        <v>257</v>
      </c>
      <c r="BQ1319" s="16">
        <v>42</v>
      </c>
      <c r="BR1319" s="16">
        <v>49</v>
      </c>
      <c r="BS1319" s="16">
        <v>364</v>
      </c>
      <c r="BU1319" s="16">
        <v>279</v>
      </c>
      <c r="BV1319" s="16">
        <v>479</v>
      </c>
      <c r="BW1319" s="16">
        <v>122</v>
      </c>
      <c r="BX1319" s="16">
        <v>151</v>
      </c>
      <c r="BY1319" s="16">
        <v>421</v>
      </c>
      <c r="BZ1319" s="16">
        <v>64</v>
      </c>
      <c r="CA1319" s="16">
        <v>123</v>
      </c>
      <c r="CB1319" s="16">
        <v>156</v>
      </c>
      <c r="CC1319" s="16">
        <v>111</v>
      </c>
    </row>
    <row r="1320" spans="2:81" x14ac:dyDescent="0.35">
      <c r="B1320" s="12" t="s">
        <v>96</v>
      </c>
      <c r="C1320" s="16">
        <v>1910</v>
      </c>
      <c r="D1320" s="16">
        <v>202</v>
      </c>
      <c r="E1320" s="16">
        <v>325</v>
      </c>
      <c r="F1320" s="16">
        <v>324</v>
      </c>
      <c r="G1320" s="16">
        <v>294</v>
      </c>
      <c r="H1320" s="16">
        <v>309</v>
      </c>
      <c r="I1320" s="16">
        <v>457</v>
      </c>
      <c r="K1320" s="16">
        <v>921</v>
      </c>
      <c r="L1320" s="16">
        <v>983</v>
      </c>
      <c r="N1320" s="16">
        <v>157</v>
      </c>
      <c r="O1320" s="16">
        <v>52</v>
      </c>
      <c r="P1320" s="16">
        <v>89</v>
      </c>
      <c r="Q1320" s="16">
        <v>77</v>
      </c>
      <c r="R1320" s="16">
        <v>212</v>
      </c>
      <c r="S1320" s="16">
        <v>155</v>
      </c>
      <c r="T1320" s="16">
        <v>140</v>
      </c>
      <c r="U1320" s="16">
        <v>167</v>
      </c>
      <c r="V1320" s="16">
        <v>248</v>
      </c>
      <c r="W1320" s="16">
        <v>264</v>
      </c>
      <c r="X1320" s="16">
        <v>165</v>
      </c>
      <c r="Y1320" s="16">
        <v>180</v>
      </c>
      <c r="AA1320" s="16">
        <v>514</v>
      </c>
      <c r="AB1320" s="16">
        <v>496</v>
      </c>
      <c r="AC1320" s="16">
        <v>419</v>
      </c>
      <c r="AD1320" s="16">
        <v>477</v>
      </c>
      <c r="AF1320" s="16">
        <v>25</v>
      </c>
      <c r="AG1320" s="16">
        <v>96</v>
      </c>
      <c r="AH1320" s="16">
        <v>115</v>
      </c>
      <c r="AI1320" s="16">
        <v>117</v>
      </c>
      <c r="AJ1320" s="16">
        <v>175</v>
      </c>
      <c r="AK1320" s="16">
        <v>213</v>
      </c>
      <c r="AL1320" s="16">
        <v>169</v>
      </c>
      <c r="AM1320" s="16">
        <v>134</v>
      </c>
      <c r="AN1320" s="16">
        <v>99</v>
      </c>
      <c r="AO1320" s="16">
        <v>131</v>
      </c>
      <c r="AP1320" s="16">
        <v>193</v>
      </c>
      <c r="AQ1320" s="16">
        <v>94</v>
      </c>
      <c r="AR1320" s="16">
        <v>79</v>
      </c>
      <c r="AS1320" s="16">
        <v>46</v>
      </c>
      <c r="AT1320" s="16">
        <v>46</v>
      </c>
      <c r="AU1320" s="16">
        <v>118</v>
      </c>
      <c r="AV1320" s="16">
        <v>59</v>
      </c>
      <c r="AX1320" s="16">
        <v>1583</v>
      </c>
      <c r="AY1320" s="16">
        <v>316</v>
      </c>
      <c r="BA1320" s="16">
        <v>1241</v>
      </c>
      <c r="BB1320" s="16">
        <v>669</v>
      </c>
      <c r="BD1320" s="16">
        <v>490</v>
      </c>
      <c r="BE1320" s="16">
        <v>410</v>
      </c>
      <c r="BF1320" s="16">
        <v>226</v>
      </c>
      <c r="BG1320" s="16">
        <v>430</v>
      </c>
      <c r="BH1320" s="16">
        <v>237</v>
      </c>
      <c r="BI1320" s="16">
        <v>51</v>
      </c>
      <c r="BJ1320" s="16">
        <v>65</v>
      </c>
      <c r="BL1320" s="16">
        <v>349</v>
      </c>
      <c r="BM1320" s="16">
        <v>614</v>
      </c>
      <c r="BN1320" s="16">
        <v>143</v>
      </c>
      <c r="BO1320" s="16">
        <v>101</v>
      </c>
      <c r="BP1320" s="16">
        <v>257</v>
      </c>
      <c r="BQ1320" s="16">
        <v>42</v>
      </c>
      <c r="BR1320" s="16">
        <v>47</v>
      </c>
      <c r="BS1320" s="16">
        <v>356</v>
      </c>
      <c r="BU1320" s="16">
        <v>288</v>
      </c>
      <c r="BV1320" s="16">
        <v>472</v>
      </c>
      <c r="BW1320" s="16">
        <v>126</v>
      </c>
      <c r="BX1320" s="16">
        <v>142</v>
      </c>
      <c r="BY1320" s="16">
        <v>432</v>
      </c>
      <c r="BZ1320" s="16">
        <v>64</v>
      </c>
      <c r="CA1320" s="16">
        <v>123</v>
      </c>
      <c r="CB1320" s="16">
        <v>159</v>
      </c>
      <c r="CC1320" s="16">
        <v>106</v>
      </c>
    </row>
    <row r="1321" spans="2:81" x14ac:dyDescent="0.35">
      <c r="B1321" s="17" t="s">
        <v>74</v>
      </c>
      <c r="C1321" s="18">
        <v>0.81655815670420528</v>
      </c>
      <c r="D1321" s="18">
        <v>0.72827475484736104</v>
      </c>
      <c r="E1321" s="18">
        <v>0.78375996932470227</v>
      </c>
      <c r="F1321" s="18">
        <v>0.77752096166142093</v>
      </c>
      <c r="G1321" s="18">
        <v>0.84254353340024757</v>
      </c>
      <c r="H1321" s="18">
        <v>0.83297614346303139</v>
      </c>
      <c r="I1321" s="18">
        <v>0.87876937546314782</v>
      </c>
      <c r="K1321" s="18">
        <v>0.80915996640695231</v>
      </c>
      <c r="L1321" s="18">
        <v>0.8255239644130602</v>
      </c>
      <c r="N1321" s="18">
        <v>0.87033691887332443</v>
      </c>
      <c r="O1321" s="18">
        <v>0.90413704501105419</v>
      </c>
      <c r="P1321" s="18">
        <v>0.7146103506061201</v>
      </c>
      <c r="Q1321" s="18">
        <v>0.78018408862698418</v>
      </c>
      <c r="R1321" s="18">
        <v>0.86121615140191488</v>
      </c>
      <c r="S1321" s="18">
        <v>0.82732147521521859</v>
      </c>
      <c r="T1321" s="18">
        <v>0.85221388801098241</v>
      </c>
      <c r="U1321" s="18">
        <v>0.79437247668444066</v>
      </c>
      <c r="V1321" s="18">
        <v>0.77146995201143209</v>
      </c>
      <c r="W1321" s="18">
        <v>0.83047024553367577</v>
      </c>
      <c r="X1321" s="18">
        <v>0.78971930224097076</v>
      </c>
      <c r="Y1321" s="18">
        <v>0.80762269922131069</v>
      </c>
      <c r="AA1321" s="18">
        <v>0.8570110053995813</v>
      </c>
      <c r="AB1321" s="18">
        <v>0.83633230864212926</v>
      </c>
      <c r="AC1321" s="18">
        <v>0.82388599926433015</v>
      </c>
      <c r="AD1321" s="18">
        <v>0.74573271566499888</v>
      </c>
      <c r="AF1321" s="18">
        <v>0.89196462989485725</v>
      </c>
      <c r="AG1321" s="18">
        <v>0.68788289031826866</v>
      </c>
      <c r="AH1321" s="18">
        <v>0.83237542660371711</v>
      </c>
      <c r="AI1321" s="18">
        <v>0.74035133319960722</v>
      </c>
      <c r="AJ1321" s="18">
        <v>0.84910010342828779</v>
      </c>
      <c r="AK1321" s="18">
        <v>0.84084457486164954</v>
      </c>
      <c r="AL1321" s="18">
        <v>0.86267734475562363</v>
      </c>
      <c r="AM1321" s="18">
        <v>0.7664052656146203</v>
      </c>
      <c r="AN1321" s="18">
        <v>0.73480774380338321</v>
      </c>
      <c r="AO1321" s="18">
        <v>0.89185293910011498</v>
      </c>
      <c r="AP1321" s="18">
        <v>0.83816720859021843</v>
      </c>
      <c r="AQ1321" s="18">
        <v>0.76956384884369666</v>
      </c>
      <c r="AR1321" s="18">
        <v>0.87376793090926053</v>
      </c>
      <c r="AS1321" s="18">
        <v>0.75264417201624878</v>
      </c>
      <c r="AT1321" s="18">
        <v>0.85517182692302163</v>
      </c>
      <c r="AU1321" s="18">
        <v>0.85407260785028882</v>
      </c>
      <c r="AV1321" s="18">
        <v>0.75303188624631712</v>
      </c>
      <c r="AX1321" s="18">
        <v>0.83315578897653764</v>
      </c>
      <c r="AY1321" s="18">
        <v>0.74842382581667366</v>
      </c>
      <c r="BA1321" s="18">
        <v>0.84185404861202784</v>
      </c>
      <c r="BB1321" s="18">
        <v>0.76962574756742774</v>
      </c>
      <c r="BD1321" s="18">
        <v>0.80865166610328798</v>
      </c>
      <c r="BE1321" s="18">
        <v>0.81463475133019614</v>
      </c>
      <c r="BF1321" s="18">
        <v>0.84749562787642263</v>
      </c>
      <c r="BG1321" s="18">
        <v>0.83283634865803646</v>
      </c>
      <c r="BH1321" s="18">
        <v>0.82787610617970242</v>
      </c>
      <c r="BI1321" s="18">
        <v>0.7502858694004837</v>
      </c>
      <c r="BJ1321" s="18">
        <v>0.68297945936430282</v>
      </c>
      <c r="BL1321" s="18">
        <v>0.84252425815756615</v>
      </c>
      <c r="BM1321" s="18">
        <v>0.86731863691482669</v>
      </c>
      <c r="BN1321" s="18">
        <v>0.81925440441913111</v>
      </c>
      <c r="BO1321" s="18">
        <v>0.83341175733096362</v>
      </c>
      <c r="BP1321" s="18">
        <v>0.77763865167498814</v>
      </c>
      <c r="BQ1321" s="18">
        <v>0.86437924388877208</v>
      </c>
      <c r="BR1321" s="18">
        <v>0.61298399896783962</v>
      </c>
      <c r="BS1321" s="18">
        <v>0.74721501558401715</v>
      </c>
      <c r="BU1321" s="18">
        <v>0.84975522748737831</v>
      </c>
      <c r="BV1321" s="18">
        <v>0.85536093033190019</v>
      </c>
      <c r="BW1321" s="18">
        <v>0.84956731729395008</v>
      </c>
      <c r="BX1321" s="18">
        <v>0.77979652796734988</v>
      </c>
      <c r="BY1321" s="18">
        <v>0.81352286399630158</v>
      </c>
      <c r="BZ1321" s="18">
        <v>0.81152085433422438</v>
      </c>
      <c r="CA1321" s="18">
        <v>0.6436531468578981</v>
      </c>
      <c r="CB1321" s="18">
        <v>0.76745462963766609</v>
      </c>
      <c r="CC1321" s="18">
        <v>0.85302195902784095</v>
      </c>
    </row>
    <row r="1322" spans="2:81" x14ac:dyDescent="0.35">
      <c r="B1322" s="17" t="s">
        <v>75</v>
      </c>
      <c r="C1322" s="18">
        <v>8.1351653663722878E-2</v>
      </c>
      <c r="D1322" s="18">
        <v>0.17635522991320851</v>
      </c>
      <c r="E1322" s="18">
        <v>0.1159821268172226</v>
      </c>
      <c r="F1322" s="18">
        <v>0.110305586339881</v>
      </c>
      <c r="G1322" s="18">
        <v>4.8335988880154709E-2</v>
      </c>
      <c r="H1322" s="18">
        <v>6.2508447561635622E-2</v>
      </c>
      <c r="I1322" s="18">
        <v>2.818122866371978E-2</v>
      </c>
      <c r="K1322" s="18">
        <v>9.2135362903204149E-2</v>
      </c>
      <c r="L1322" s="18">
        <v>6.9728504069625524E-2</v>
      </c>
      <c r="N1322" s="18">
        <v>6.0433626912582701E-2</v>
      </c>
      <c r="O1322" s="18">
        <v>1.3030415711105039E-2</v>
      </c>
      <c r="P1322" s="18">
        <v>0.12879959266621999</v>
      </c>
      <c r="Q1322" s="18">
        <v>7.8629826659710397E-2</v>
      </c>
      <c r="R1322" s="18">
        <v>5.5358903861528197E-2</v>
      </c>
      <c r="S1322" s="18">
        <v>5.5093123125428543E-2</v>
      </c>
      <c r="T1322" s="18">
        <v>6.5062809251769591E-2</v>
      </c>
      <c r="U1322" s="18">
        <v>7.7471952926660773E-2</v>
      </c>
      <c r="V1322" s="18">
        <v>0.1280998681985743</v>
      </c>
      <c r="W1322" s="18">
        <v>8.0103627892507037E-2</v>
      </c>
      <c r="X1322" s="18">
        <v>9.654419001848244E-2</v>
      </c>
      <c r="Y1322" s="18">
        <v>9.0027245981752282E-2</v>
      </c>
      <c r="AA1322" s="18">
        <v>7.1907701556803191E-2</v>
      </c>
      <c r="AB1322" s="18">
        <v>6.7850862129754899E-2</v>
      </c>
      <c r="AC1322" s="18">
        <v>7.5184211573330911E-2</v>
      </c>
      <c r="AD1322" s="18">
        <v>0.1115996118877265</v>
      </c>
      <c r="AF1322" s="18">
        <v>2.9865294475401261E-2</v>
      </c>
      <c r="AG1322" s="18">
        <v>0.15609900151682071</v>
      </c>
      <c r="AH1322" s="18">
        <v>8.980591902832509E-2</v>
      </c>
      <c r="AI1322" s="18">
        <v>0.1064146609390622</v>
      </c>
      <c r="AJ1322" s="18">
        <v>6.2978198089099754E-2</v>
      </c>
      <c r="AK1322" s="18">
        <v>7.8587548861421816E-2</v>
      </c>
      <c r="AL1322" s="18">
        <v>5.9102704643872121E-2</v>
      </c>
      <c r="AM1322" s="18">
        <v>9.356511520748402E-2</v>
      </c>
      <c r="AN1322" s="18">
        <v>7.1118286670572614E-2</v>
      </c>
      <c r="AO1322" s="18">
        <v>4.9126910331990403E-2</v>
      </c>
      <c r="AP1322" s="18">
        <v>6.4081021886504094E-2</v>
      </c>
      <c r="AQ1322" s="18">
        <v>9.2228875668933494E-2</v>
      </c>
      <c r="AR1322" s="18">
        <v>7.7124534158263786E-2</v>
      </c>
      <c r="AS1322" s="18">
        <v>6.5591524469034337E-2</v>
      </c>
      <c r="AT1322" s="18">
        <v>0.14482817307697829</v>
      </c>
      <c r="AU1322" s="18">
        <v>8.7670725837897714E-2</v>
      </c>
      <c r="AV1322" s="18">
        <v>0.1000076862529916</v>
      </c>
      <c r="AX1322" s="18">
        <v>6.817139290250479E-2</v>
      </c>
      <c r="AY1322" s="18">
        <v>0.14726480457025951</v>
      </c>
      <c r="BA1322" s="18">
        <v>6.2431137955744551E-2</v>
      </c>
      <c r="BB1322" s="18">
        <v>0.1164555902049394</v>
      </c>
      <c r="BD1322" s="18">
        <v>8.4242949031052491E-2</v>
      </c>
      <c r="BE1322" s="18">
        <v>6.3184757715432652E-2</v>
      </c>
      <c r="BF1322" s="18">
        <v>6.2930639480922035E-2</v>
      </c>
      <c r="BG1322" s="18">
        <v>9.8029449183954329E-2</v>
      </c>
      <c r="BH1322" s="18">
        <v>8.5919911433612828E-2</v>
      </c>
      <c r="BI1322" s="18">
        <v>0.13118171331981229</v>
      </c>
      <c r="BJ1322" s="18">
        <v>7.1920218706693975E-2</v>
      </c>
      <c r="BL1322" s="18">
        <v>5.9181886654753102E-2</v>
      </c>
      <c r="BM1322" s="18">
        <v>6.8894029068082979E-2</v>
      </c>
      <c r="BN1322" s="18">
        <v>9.2762328829096866E-2</v>
      </c>
      <c r="BO1322" s="18">
        <v>7.6388689562121539E-2</v>
      </c>
      <c r="BP1322" s="18">
        <v>0.14570296095660559</v>
      </c>
      <c r="BQ1322" s="18">
        <v>3.7653059010468129E-2</v>
      </c>
      <c r="BR1322" s="18">
        <v>0.1290501758934155</v>
      </c>
      <c r="BS1322" s="18">
        <v>7.3648292936114371E-2</v>
      </c>
      <c r="BU1322" s="18">
        <v>5.7898270389500121E-2</v>
      </c>
      <c r="BV1322" s="18">
        <v>7.566774190817184E-2</v>
      </c>
      <c r="BW1322" s="18">
        <v>6.7323807237093483E-2</v>
      </c>
      <c r="BX1322" s="18">
        <v>7.6134004175464995E-2</v>
      </c>
      <c r="BY1322" s="18">
        <v>0.1099897144934583</v>
      </c>
      <c r="BZ1322" s="18">
        <v>8.8408941282980921E-2</v>
      </c>
      <c r="CA1322" s="18">
        <v>0.11482046377923311</v>
      </c>
      <c r="CB1322" s="18">
        <v>5.4496388771088471E-2</v>
      </c>
      <c r="CC1322" s="18">
        <v>7.4524207306014778E-2</v>
      </c>
    </row>
    <row r="1323" spans="2:81" x14ac:dyDescent="0.35">
      <c r="B1323" s="17" t="s">
        <v>151</v>
      </c>
      <c r="C1323" s="18">
        <v>0.1020901896320717</v>
      </c>
      <c r="D1323" s="18">
        <v>9.53700152394302E-2</v>
      </c>
      <c r="E1323" s="18">
        <v>0.10025790385807511</v>
      </c>
      <c r="F1323" s="18">
        <v>0.11217345199869801</v>
      </c>
      <c r="G1323" s="18">
        <v>0.10912047771959781</v>
      </c>
      <c r="H1323" s="18">
        <v>0.104515408975333</v>
      </c>
      <c r="I1323" s="18">
        <v>9.3049395873132323E-2</v>
      </c>
      <c r="K1323" s="18">
        <v>9.8704670689843427E-2</v>
      </c>
      <c r="L1323" s="18">
        <v>0.1047475315173142</v>
      </c>
      <c r="N1323" s="18">
        <v>6.9229454214092725E-2</v>
      </c>
      <c r="O1323" s="18">
        <v>8.2832539277840775E-2</v>
      </c>
      <c r="P1323" s="18">
        <v>0.15659005672765991</v>
      </c>
      <c r="Q1323" s="18">
        <v>0.1411860847133056</v>
      </c>
      <c r="R1323" s="18">
        <v>8.3424944736557025E-2</v>
      </c>
      <c r="S1323" s="18">
        <v>0.11758540165935299</v>
      </c>
      <c r="T1323" s="18">
        <v>8.2723302737247997E-2</v>
      </c>
      <c r="U1323" s="18">
        <v>0.12815557038889849</v>
      </c>
      <c r="V1323" s="18">
        <v>0.1004301797899938</v>
      </c>
      <c r="W1323" s="18">
        <v>8.9426126573817183E-2</v>
      </c>
      <c r="X1323" s="18">
        <v>0.1137365077405469</v>
      </c>
      <c r="Y1323" s="18">
        <v>0.1023500547969369</v>
      </c>
      <c r="AA1323" s="18">
        <v>7.1081293043615421E-2</v>
      </c>
      <c r="AB1323" s="18">
        <v>9.581682922811581E-2</v>
      </c>
      <c r="AC1323" s="18">
        <v>0.1009297891623389</v>
      </c>
      <c r="AD1323" s="18">
        <v>0.1426676724472746</v>
      </c>
      <c r="AF1323" s="18">
        <v>7.8170075629741431E-2</v>
      </c>
      <c r="AG1323" s="18">
        <v>0.15601810816491071</v>
      </c>
      <c r="AH1323" s="18">
        <v>7.7818654367957887E-2</v>
      </c>
      <c r="AI1323" s="18">
        <v>0.15323400586133071</v>
      </c>
      <c r="AJ1323" s="18">
        <v>8.7921698482612484E-2</v>
      </c>
      <c r="AK1323" s="18">
        <v>8.0567876276928782E-2</v>
      </c>
      <c r="AL1323" s="18">
        <v>7.8219950600504462E-2</v>
      </c>
      <c r="AM1323" s="18">
        <v>0.1400296191778958</v>
      </c>
      <c r="AN1323" s="18">
        <v>0.194073969526044</v>
      </c>
      <c r="AO1323" s="18">
        <v>5.9020150567894787E-2</v>
      </c>
      <c r="AP1323" s="18">
        <v>9.7751769523277535E-2</v>
      </c>
      <c r="AQ1323" s="18">
        <v>0.13820727548736991</v>
      </c>
      <c r="AR1323" s="18">
        <v>4.9107534932475577E-2</v>
      </c>
      <c r="AS1323" s="18">
        <v>0.1817643035147169</v>
      </c>
      <c r="AT1323" s="18">
        <v>0</v>
      </c>
      <c r="AU1323" s="18">
        <v>5.8256666311813532E-2</v>
      </c>
      <c r="AV1323" s="18">
        <v>0.14696042750069141</v>
      </c>
      <c r="AX1323" s="18">
        <v>9.8672818120957601E-2</v>
      </c>
      <c r="AY1323" s="18">
        <v>0.10431136961306681</v>
      </c>
      <c r="BA1323" s="18">
        <v>9.5714813432227625E-2</v>
      </c>
      <c r="BB1323" s="18">
        <v>0.113918662227633</v>
      </c>
      <c r="BD1323" s="18">
        <v>0.1071053848656594</v>
      </c>
      <c r="BE1323" s="18">
        <v>0.12218049095437131</v>
      </c>
      <c r="BF1323" s="18">
        <v>8.957373264265539E-2</v>
      </c>
      <c r="BG1323" s="18">
        <v>6.9134202158009125E-2</v>
      </c>
      <c r="BH1323" s="18">
        <v>8.6203982386684599E-2</v>
      </c>
      <c r="BI1323" s="18">
        <v>0.11853241727970409</v>
      </c>
      <c r="BJ1323" s="18">
        <v>0.24510032192900311</v>
      </c>
      <c r="BL1323" s="18">
        <v>9.8293855187680565E-2</v>
      </c>
      <c r="BM1323" s="18">
        <v>6.3787334017090289E-2</v>
      </c>
      <c r="BN1323" s="18">
        <v>8.7983266751771899E-2</v>
      </c>
      <c r="BO1323" s="18">
        <v>9.0199553106914757E-2</v>
      </c>
      <c r="BP1323" s="18">
        <v>7.6658387368406397E-2</v>
      </c>
      <c r="BQ1323" s="18">
        <v>9.7967697100759685E-2</v>
      </c>
      <c r="BR1323" s="18">
        <v>0.25796582513874478</v>
      </c>
      <c r="BS1323" s="18">
        <v>0.17913669147986849</v>
      </c>
      <c r="BU1323" s="18">
        <v>9.2346502123121649E-2</v>
      </c>
      <c r="BV1323" s="18">
        <v>6.8971327759927953E-2</v>
      </c>
      <c r="BW1323" s="18">
        <v>8.3108875468956386E-2</v>
      </c>
      <c r="BX1323" s="18">
        <v>0.14406946785718519</v>
      </c>
      <c r="BY1323" s="18">
        <v>7.6487421510240003E-2</v>
      </c>
      <c r="BZ1323" s="18">
        <v>0.1000702043827946</v>
      </c>
      <c r="CA1323" s="18">
        <v>0.2415263893628688</v>
      </c>
      <c r="CB1323" s="18">
        <v>0.17804898159124549</v>
      </c>
      <c r="CC1323" s="18">
        <v>7.2453833666144343E-2</v>
      </c>
    </row>
    <row r="1325" spans="2:81" ht="101.5" x14ac:dyDescent="0.35">
      <c r="B1325" s="14" t="s">
        <v>290</v>
      </c>
    </row>
    <row r="1326" spans="2:81" x14ac:dyDescent="0.35">
      <c r="B1326" s="15" t="s">
        <v>17</v>
      </c>
    </row>
    <row r="1327" spans="2:81" x14ac:dyDescent="0.35">
      <c r="B1327" s="11" t="s">
        <v>95</v>
      </c>
      <c r="C1327" s="16">
        <v>1906</v>
      </c>
      <c r="D1327" s="16">
        <v>245</v>
      </c>
      <c r="E1327" s="16">
        <v>322</v>
      </c>
      <c r="F1327" s="16">
        <v>330</v>
      </c>
      <c r="G1327" s="16">
        <v>336</v>
      </c>
      <c r="H1327" s="16">
        <v>276</v>
      </c>
      <c r="I1327" s="16">
        <v>397</v>
      </c>
      <c r="K1327" s="16">
        <v>942</v>
      </c>
      <c r="L1327" s="16">
        <v>959</v>
      </c>
      <c r="N1327" s="16">
        <v>158</v>
      </c>
      <c r="O1327" s="16">
        <v>63</v>
      </c>
      <c r="P1327" s="16">
        <v>96</v>
      </c>
      <c r="Q1327" s="16">
        <v>78</v>
      </c>
      <c r="R1327" s="16">
        <v>211</v>
      </c>
      <c r="S1327" s="16">
        <v>156</v>
      </c>
      <c r="T1327" s="16">
        <v>138</v>
      </c>
      <c r="U1327" s="16">
        <v>178</v>
      </c>
      <c r="V1327" s="16">
        <v>270</v>
      </c>
      <c r="W1327" s="16">
        <v>232</v>
      </c>
      <c r="X1327" s="16">
        <v>160</v>
      </c>
      <c r="Y1327" s="16">
        <v>166</v>
      </c>
      <c r="AA1327" s="16">
        <v>527</v>
      </c>
      <c r="AB1327" s="16">
        <v>481</v>
      </c>
      <c r="AC1327" s="16">
        <v>429</v>
      </c>
      <c r="AD1327" s="16">
        <v>463</v>
      </c>
      <c r="AF1327" s="16">
        <v>27</v>
      </c>
      <c r="AG1327" s="16">
        <v>98</v>
      </c>
      <c r="AH1327" s="16">
        <v>113</v>
      </c>
      <c r="AI1327" s="16">
        <v>112</v>
      </c>
      <c r="AJ1327" s="16">
        <v>174</v>
      </c>
      <c r="AK1327" s="16">
        <v>207</v>
      </c>
      <c r="AL1327" s="16">
        <v>170</v>
      </c>
      <c r="AM1327" s="16">
        <v>133</v>
      </c>
      <c r="AN1327" s="16">
        <v>100</v>
      </c>
      <c r="AO1327" s="16">
        <v>131</v>
      </c>
      <c r="AP1327" s="16">
        <v>193</v>
      </c>
      <c r="AQ1327" s="16">
        <v>93</v>
      </c>
      <c r="AR1327" s="16">
        <v>79</v>
      </c>
      <c r="AS1327" s="16">
        <v>47</v>
      </c>
      <c r="AT1327" s="16">
        <v>48</v>
      </c>
      <c r="AU1327" s="16">
        <v>122</v>
      </c>
      <c r="AV1327" s="16">
        <v>59</v>
      </c>
      <c r="AX1327" s="16">
        <v>1557</v>
      </c>
      <c r="AY1327" s="16">
        <v>338</v>
      </c>
      <c r="BA1327" s="16">
        <v>1221</v>
      </c>
      <c r="BB1327" s="16">
        <v>685</v>
      </c>
      <c r="BD1327" s="16">
        <v>474</v>
      </c>
      <c r="BE1327" s="16">
        <v>416</v>
      </c>
      <c r="BF1327" s="16">
        <v>224</v>
      </c>
      <c r="BG1327" s="16">
        <v>439</v>
      </c>
      <c r="BH1327" s="16">
        <v>242</v>
      </c>
      <c r="BI1327" s="16">
        <v>51</v>
      </c>
      <c r="BJ1327" s="16">
        <v>60</v>
      </c>
      <c r="BL1327" s="16">
        <v>334</v>
      </c>
      <c r="BM1327" s="16">
        <v>619</v>
      </c>
      <c r="BN1327" s="16">
        <v>136</v>
      </c>
      <c r="BO1327" s="16">
        <v>105</v>
      </c>
      <c r="BP1327" s="16">
        <v>257</v>
      </c>
      <c r="BQ1327" s="16">
        <v>42</v>
      </c>
      <c r="BR1327" s="16">
        <v>49</v>
      </c>
      <c r="BS1327" s="16">
        <v>364</v>
      </c>
      <c r="BU1327" s="16">
        <v>279</v>
      </c>
      <c r="BV1327" s="16">
        <v>479</v>
      </c>
      <c r="BW1327" s="16">
        <v>122</v>
      </c>
      <c r="BX1327" s="16">
        <v>151</v>
      </c>
      <c r="BY1327" s="16">
        <v>421</v>
      </c>
      <c r="BZ1327" s="16">
        <v>64</v>
      </c>
      <c r="CA1327" s="16">
        <v>123</v>
      </c>
      <c r="CB1327" s="16">
        <v>156</v>
      </c>
      <c r="CC1327" s="16">
        <v>111</v>
      </c>
    </row>
    <row r="1328" spans="2:81" x14ac:dyDescent="0.35">
      <c r="B1328" s="12" t="s">
        <v>96</v>
      </c>
      <c r="C1328" s="16">
        <v>1910</v>
      </c>
      <c r="D1328" s="16">
        <v>202</v>
      </c>
      <c r="E1328" s="16">
        <v>325</v>
      </c>
      <c r="F1328" s="16">
        <v>324</v>
      </c>
      <c r="G1328" s="16">
        <v>294</v>
      </c>
      <c r="H1328" s="16">
        <v>309</v>
      </c>
      <c r="I1328" s="16">
        <v>457</v>
      </c>
      <c r="K1328" s="16">
        <v>921</v>
      </c>
      <c r="L1328" s="16">
        <v>983</v>
      </c>
      <c r="N1328" s="16">
        <v>157</v>
      </c>
      <c r="O1328" s="16">
        <v>52</v>
      </c>
      <c r="P1328" s="16">
        <v>89</v>
      </c>
      <c r="Q1328" s="16">
        <v>77</v>
      </c>
      <c r="R1328" s="16">
        <v>212</v>
      </c>
      <c r="S1328" s="16">
        <v>155</v>
      </c>
      <c r="T1328" s="16">
        <v>140</v>
      </c>
      <c r="U1328" s="16">
        <v>167</v>
      </c>
      <c r="V1328" s="16">
        <v>248</v>
      </c>
      <c r="W1328" s="16">
        <v>264</v>
      </c>
      <c r="X1328" s="16">
        <v>165</v>
      </c>
      <c r="Y1328" s="16">
        <v>180</v>
      </c>
      <c r="AA1328" s="16">
        <v>514</v>
      </c>
      <c r="AB1328" s="16">
        <v>496</v>
      </c>
      <c r="AC1328" s="16">
        <v>419</v>
      </c>
      <c r="AD1328" s="16">
        <v>477</v>
      </c>
      <c r="AF1328" s="16">
        <v>25</v>
      </c>
      <c r="AG1328" s="16">
        <v>96</v>
      </c>
      <c r="AH1328" s="16">
        <v>115</v>
      </c>
      <c r="AI1328" s="16">
        <v>117</v>
      </c>
      <c r="AJ1328" s="16">
        <v>175</v>
      </c>
      <c r="AK1328" s="16">
        <v>213</v>
      </c>
      <c r="AL1328" s="16">
        <v>169</v>
      </c>
      <c r="AM1328" s="16">
        <v>134</v>
      </c>
      <c r="AN1328" s="16">
        <v>99</v>
      </c>
      <c r="AO1328" s="16">
        <v>131</v>
      </c>
      <c r="AP1328" s="16">
        <v>193</v>
      </c>
      <c r="AQ1328" s="16">
        <v>94</v>
      </c>
      <c r="AR1328" s="16">
        <v>79</v>
      </c>
      <c r="AS1328" s="16">
        <v>46</v>
      </c>
      <c r="AT1328" s="16">
        <v>46</v>
      </c>
      <c r="AU1328" s="16">
        <v>118</v>
      </c>
      <c r="AV1328" s="16">
        <v>59</v>
      </c>
      <c r="AX1328" s="16">
        <v>1583</v>
      </c>
      <c r="AY1328" s="16">
        <v>316</v>
      </c>
      <c r="BA1328" s="16">
        <v>1241</v>
      </c>
      <c r="BB1328" s="16">
        <v>669</v>
      </c>
      <c r="BD1328" s="16">
        <v>490</v>
      </c>
      <c r="BE1328" s="16">
        <v>410</v>
      </c>
      <c r="BF1328" s="16">
        <v>226</v>
      </c>
      <c r="BG1328" s="16">
        <v>430</v>
      </c>
      <c r="BH1328" s="16">
        <v>237</v>
      </c>
      <c r="BI1328" s="16">
        <v>51</v>
      </c>
      <c r="BJ1328" s="16">
        <v>65</v>
      </c>
      <c r="BL1328" s="16">
        <v>349</v>
      </c>
      <c r="BM1328" s="16">
        <v>614</v>
      </c>
      <c r="BN1328" s="16">
        <v>143</v>
      </c>
      <c r="BO1328" s="16">
        <v>101</v>
      </c>
      <c r="BP1328" s="16">
        <v>257</v>
      </c>
      <c r="BQ1328" s="16">
        <v>42</v>
      </c>
      <c r="BR1328" s="16">
        <v>47</v>
      </c>
      <c r="BS1328" s="16">
        <v>356</v>
      </c>
      <c r="BU1328" s="16">
        <v>288</v>
      </c>
      <c r="BV1328" s="16">
        <v>472</v>
      </c>
      <c r="BW1328" s="16">
        <v>126</v>
      </c>
      <c r="BX1328" s="16">
        <v>142</v>
      </c>
      <c r="BY1328" s="16">
        <v>432</v>
      </c>
      <c r="BZ1328" s="16">
        <v>64</v>
      </c>
      <c r="CA1328" s="16">
        <v>123</v>
      </c>
      <c r="CB1328" s="16">
        <v>159</v>
      </c>
      <c r="CC1328" s="16">
        <v>106</v>
      </c>
    </row>
    <row r="1329" spans="2:81" ht="58" x14ac:dyDescent="0.35">
      <c r="B1329" s="17" t="s">
        <v>291</v>
      </c>
      <c r="C1329" s="18">
        <v>0.209589899829944</v>
      </c>
      <c r="D1329" s="18">
        <v>0.18316400254141571</v>
      </c>
      <c r="E1329" s="18">
        <v>0.17110090325250021</v>
      </c>
      <c r="F1329" s="18">
        <v>0.15344202276253249</v>
      </c>
      <c r="G1329" s="18">
        <v>0.19486022123901039</v>
      </c>
      <c r="H1329" s="18">
        <v>0.23058893981606399</v>
      </c>
      <c r="I1329" s="18">
        <v>0.28373462322405713</v>
      </c>
      <c r="K1329" s="18">
        <v>0.21357692683679191</v>
      </c>
      <c r="L1329" s="18">
        <v>0.20491559934223849</v>
      </c>
      <c r="N1329" s="18">
        <v>0.27312766457131271</v>
      </c>
      <c r="O1329" s="18">
        <v>0.30846290742622468</v>
      </c>
      <c r="P1329" s="18">
        <v>0.18589338735865621</v>
      </c>
      <c r="Q1329" s="18">
        <v>0.31833333814498072</v>
      </c>
      <c r="R1329" s="18">
        <v>0.19004091325370151</v>
      </c>
      <c r="S1329" s="18">
        <v>0.20390218673301511</v>
      </c>
      <c r="T1329" s="18">
        <v>0.16412966874805629</v>
      </c>
      <c r="U1329" s="18">
        <v>0.17127419655962789</v>
      </c>
      <c r="V1329" s="18">
        <v>0.1520596444539469</v>
      </c>
      <c r="W1329" s="18">
        <v>0.24677831433072051</v>
      </c>
      <c r="X1329" s="18">
        <v>0.1593897154159489</v>
      </c>
      <c r="Y1329" s="18">
        <v>0.26037245449194069</v>
      </c>
      <c r="AA1329" s="18">
        <v>0.21398186660700191</v>
      </c>
      <c r="AB1329" s="18">
        <v>0.1874542020349424</v>
      </c>
      <c r="AC1329" s="18">
        <v>0.22065830784000701</v>
      </c>
      <c r="AD1329" s="18">
        <v>0.21602311723131201</v>
      </c>
      <c r="AF1329" s="18">
        <v>0.20677605655526329</v>
      </c>
      <c r="AG1329" s="18">
        <v>0.2376371512189682</v>
      </c>
      <c r="AH1329" s="18">
        <v>0.2479711407929118</v>
      </c>
      <c r="AI1329" s="18">
        <v>0.18641599701498521</v>
      </c>
      <c r="AJ1329" s="18">
        <v>0.2316629393407855</v>
      </c>
      <c r="AK1329" s="18">
        <v>0.23708378513311359</v>
      </c>
      <c r="AL1329" s="18">
        <v>0.20382931799928289</v>
      </c>
      <c r="AM1329" s="18">
        <v>0.2112210415701129</v>
      </c>
      <c r="AN1329" s="18">
        <v>0.18458486799643309</v>
      </c>
      <c r="AO1329" s="18">
        <v>0.17457335473010299</v>
      </c>
      <c r="AP1329" s="18">
        <v>0.23977299979233699</v>
      </c>
      <c r="AQ1329" s="18">
        <v>0.21056966612599129</v>
      </c>
      <c r="AR1329" s="18">
        <v>0.13232658271788611</v>
      </c>
      <c r="AS1329" s="18">
        <v>0.27169194552717901</v>
      </c>
      <c r="AT1329" s="18">
        <v>0.19994666035226191</v>
      </c>
      <c r="AU1329" s="18">
        <v>0.17986956131543849</v>
      </c>
      <c r="AV1329" s="18">
        <v>0.1261416069546783</v>
      </c>
      <c r="AX1329" s="18">
        <v>0.2197787367398441</v>
      </c>
      <c r="AY1329" s="18">
        <v>0.15932881475583119</v>
      </c>
      <c r="BA1329" s="18">
        <v>0.2049508243055346</v>
      </c>
      <c r="BB1329" s="18">
        <v>0.21819694920070229</v>
      </c>
      <c r="BD1329" s="18">
        <v>0.22098692012701029</v>
      </c>
      <c r="BE1329" s="18">
        <v>0.2057781811567376</v>
      </c>
      <c r="BF1329" s="18">
        <v>0.21365199294264009</v>
      </c>
      <c r="BG1329" s="18">
        <v>0.22333441353052549</v>
      </c>
      <c r="BH1329" s="18">
        <v>0.17043626253538369</v>
      </c>
      <c r="BI1329" s="18">
        <v>0.28110767634463779</v>
      </c>
      <c r="BJ1329" s="18">
        <v>0.12886562481421199</v>
      </c>
      <c r="BL1329" s="18">
        <v>0.22812450048288799</v>
      </c>
      <c r="BM1329" s="18">
        <v>0.19322978757599879</v>
      </c>
      <c r="BN1329" s="18">
        <v>0.23747955048692079</v>
      </c>
      <c r="BO1329" s="18">
        <v>0.19173906571799501</v>
      </c>
      <c r="BP1329" s="18">
        <v>0.22503131535873269</v>
      </c>
      <c r="BQ1329" s="18">
        <v>0.32567530337404171</v>
      </c>
      <c r="BR1329" s="18">
        <v>0.1028170289042571</v>
      </c>
      <c r="BS1329" s="18">
        <v>0.20290423375476091</v>
      </c>
      <c r="BU1329" s="18">
        <v>0.22390266682828111</v>
      </c>
      <c r="BV1329" s="18">
        <v>0.17897758101539371</v>
      </c>
      <c r="BW1329" s="18">
        <v>0.23658522163813031</v>
      </c>
      <c r="BX1329" s="18">
        <v>0.20639136062224581</v>
      </c>
      <c r="BY1329" s="18">
        <v>0.22353382336544411</v>
      </c>
      <c r="BZ1329" s="18">
        <v>0.30636314411237781</v>
      </c>
      <c r="CA1329" s="18">
        <v>0.18998412388774061</v>
      </c>
      <c r="CB1329" s="18">
        <v>0.19072477361167081</v>
      </c>
      <c r="CC1329" s="18">
        <v>0.21512249330053199</v>
      </c>
    </row>
    <row r="1330" spans="2:81" ht="43.5" x14ac:dyDescent="0.35">
      <c r="B1330" s="17" t="s">
        <v>292</v>
      </c>
      <c r="C1330" s="18">
        <v>0.18942005220423361</v>
      </c>
      <c r="D1330" s="18">
        <v>0.17337628296487809</v>
      </c>
      <c r="E1330" s="18">
        <v>0.1795996001669565</v>
      </c>
      <c r="F1330" s="18">
        <v>0.1972906282854357</v>
      </c>
      <c r="G1330" s="18">
        <v>0.18809317262505129</v>
      </c>
      <c r="H1330" s="18">
        <v>0.1978105996360626</v>
      </c>
      <c r="I1330" s="18">
        <v>0.1930930777838428</v>
      </c>
      <c r="K1330" s="18">
        <v>0.18880911542473949</v>
      </c>
      <c r="L1330" s="18">
        <v>0.18898067201501681</v>
      </c>
      <c r="N1330" s="18">
        <v>0.1163082906303398</v>
      </c>
      <c r="O1330" s="18">
        <v>0.18028595843798831</v>
      </c>
      <c r="P1330" s="18">
        <v>0.1897907951053007</v>
      </c>
      <c r="Q1330" s="18">
        <v>8.9426732466524855E-2</v>
      </c>
      <c r="R1330" s="18">
        <v>0.16578801957033629</v>
      </c>
      <c r="S1330" s="18">
        <v>0.20603272531254491</v>
      </c>
      <c r="T1330" s="18">
        <v>0.16303265835838579</v>
      </c>
      <c r="U1330" s="18">
        <v>0.214247596464059</v>
      </c>
      <c r="V1330" s="18">
        <v>0.2078985303974111</v>
      </c>
      <c r="W1330" s="18">
        <v>0.2225177020906059</v>
      </c>
      <c r="X1330" s="18">
        <v>0.2330674596916594</v>
      </c>
      <c r="Y1330" s="18">
        <v>0.19542439355629809</v>
      </c>
      <c r="AA1330" s="18">
        <v>0.16553971953160521</v>
      </c>
      <c r="AB1330" s="18">
        <v>0.20699486698536321</v>
      </c>
      <c r="AC1330" s="18">
        <v>0.2054635622220877</v>
      </c>
      <c r="AD1330" s="18">
        <v>0.18318156037832359</v>
      </c>
      <c r="AF1330" s="18">
        <v>0.25346903072021681</v>
      </c>
      <c r="AG1330" s="18">
        <v>0.190861463014593</v>
      </c>
      <c r="AH1330" s="18">
        <v>0.20850632240217801</v>
      </c>
      <c r="AI1330" s="18">
        <v>0.20930605351237441</v>
      </c>
      <c r="AJ1330" s="18">
        <v>0.15730121092826091</v>
      </c>
      <c r="AK1330" s="18">
        <v>0.16719873703712321</v>
      </c>
      <c r="AL1330" s="18">
        <v>0.21307546726425389</v>
      </c>
      <c r="AM1330" s="18">
        <v>0.2206079936161075</v>
      </c>
      <c r="AN1330" s="18">
        <v>8.3443377819308898E-2</v>
      </c>
      <c r="AO1330" s="18">
        <v>0.26222360218256008</v>
      </c>
      <c r="AP1330" s="18">
        <v>0.19928837852034759</v>
      </c>
      <c r="AQ1330" s="18">
        <v>0.15536367087521519</v>
      </c>
      <c r="AR1330" s="18">
        <v>0.2722042455656542</v>
      </c>
      <c r="AS1330" s="18">
        <v>0.15630751265034501</v>
      </c>
      <c r="AT1330" s="18">
        <v>0.24629769372970711</v>
      </c>
      <c r="AU1330" s="18">
        <v>0.13118466236724921</v>
      </c>
      <c r="AV1330" s="18">
        <v>0.14403830979288981</v>
      </c>
      <c r="AX1330" s="18">
        <v>0.18891543453756929</v>
      </c>
      <c r="AY1330" s="18">
        <v>0.19218328116014599</v>
      </c>
      <c r="BA1330" s="18">
        <v>0.19580974308091109</v>
      </c>
      <c r="BB1330" s="18">
        <v>0.17756502105630911</v>
      </c>
      <c r="BD1330" s="18">
        <v>0.19049914601613799</v>
      </c>
      <c r="BE1330" s="18">
        <v>0.2010627633783911</v>
      </c>
      <c r="BF1330" s="18">
        <v>0.23482190624113439</v>
      </c>
      <c r="BG1330" s="18">
        <v>0.17023209754690691</v>
      </c>
      <c r="BH1330" s="18">
        <v>0.157467531012565</v>
      </c>
      <c r="BI1330" s="18">
        <v>0.15827842563492381</v>
      </c>
      <c r="BJ1330" s="18">
        <v>0.21832342949527761</v>
      </c>
      <c r="BL1330" s="18">
        <v>0.1837256655079704</v>
      </c>
      <c r="BM1330" s="18">
        <v>0.19917207392275241</v>
      </c>
      <c r="BN1330" s="18">
        <v>0.25621897672624272</v>
      </c>
      <c r="BO1330" s="18">
        <v>0.15683342272146089</v>
      </c>
      <c r="BP1330" s="18">
        <v>0.16510892364188151</v>
      </c>
      <c r="BQ1330" s="18">
        <v>0.10026600111513</v>
      </c>
      <c r="BR1330" s="18">
        <v>0.19070793321642771</v>
      </c>
      <c r="BS1330" s="18">
        <v>0.1885137479698453</v>
      </c>
      <c r="BU1330" s="18">
        <v>0.1913538675077037</v>
      </c>
      <c r="BV1330" s="18">
        <v>0.18848160847529169</v>
      </c>
      <c r="BW1330" s="18">
        <v>0.24896381799868769</v>
      </c>
      <c r="BX1330" s="18">
        <v>0.18990298531518571</v>
      </c>
      <c r="BY1330" s="18">
        <v>0.17430287096592009</v>
      </c>
      <c r="BZ1330" s="18">
        <v>0.1283397722760902</v>
      </c>
      <c r="CA1330" s="18">
        <v>0.19538318785614889</v>
      </c>
      <c r="CB1330" s="18">
        <v>0.16472636838299609</v>
      </c>
      <c r="CC1330" s="18">
        <v>0.2452555497578266</v>
      </c>
    </row>
    <row r="1331" spans="2:81" ht="43.5" x14ac:dyDescent="0.35">
      <c r="B1331" s="17" t="s">
        <v>293</v>
      </c>
      <c r="C1331" s="18">
        <v>0.2377076570567134</v>
      </c>
      <c r="D1331" s="18">
        <v>0.27416435770330561</v>
      </c>
      <c r="E1331" s="18">
        <v>0.28071071831417033</v>
      </c>
      <c r="F1331" s="18">
        <v>0.28968026500112298</v>
      </c>
      <c r="G1331" s="18">
        <v>0.24444332975145849</v>
      </c>
      <c r="H1331" s="18">
        <v>0.2199709449738593</v>
      </c>
      <c r="I1331" s="18">
        <v>0.1618173778286478</v>
      </c>
      <c r="K1331" s="18">
        <v>0.2321107222228278</v>
      </c>
      <c r="L1331" s="18">
        <v>0.2441265154601085</v>
      </c>
      <c r="N1331" s="18">
        <v>0.18503090033964481</v>
      </c>
      <c r="O1331" s="18">
        <v>0.21007799047670331</v>
      </c>
      <c r="P1331" s="18">
        <v>0.29737717636247413</v>
      </c>
      <c r="Q1331" s="18">
        <v>0.16697051963533591</v>
      </c>
      <c r="R1331" s="18">
        <v>0.29697342236988811</v>
      </c>
      <c r="S1331" s="18">
        <v>0.2797420772610118</v>
      </c>
      <c r="T1331" s="18">
        <v>0.2945495741137738</v>
      </c>
      <c r="U1331" s="18">
        <v>0.22346110477894829</v>
      </c>
      <c r="V1331" s="18">
        <v>0.29299324031737528</v>
      </c>
      <c r="W1331" s="18">
        <v>0.15948865519163191</v>
      </c>
      <c r="X1331" s="18">
        <v>0.24048207128311319</v>
      </c>
      <c r="Y1331" s="18">
        <v>0.1914075147010732</v>
      </c>
      <c r="AA1331" s="18">
        <v>0.291435266500914</v>
      </c>
      <c r="AB1331" s="18">
        <v>0.23460006831356489</v>
      </c>
      <c r="AC1331" s="18">
        <v>0.18226875241778201</v>
      </c>
      <c r="AD1331" s="18">
        <v>0.2321194073411588</v>
      </c>
      <c r="AF1331" s="18">
        <v>7.5420738425161046E-2</v>
      </c>
      <c r="AG1331" s="18">
        <v>0.234435222143905</v>
      </c>
      <c r="AH1331" s="18">
        <v>0.2734742329246056</v>
      </c>
      <c r="AI1331" s="18">
        <v>0.22708919416430809</v>
      </c>
      <c r="AJ1331" s="18">
        <v>0.24554578455339041</v>
      </c>
      <c r="AK1331" s="18">
        <v>0.2094503991366598</v>
      </c>
      <c r="AL1331" s="18">
        <v>0.21729947853369061</v>
      </c>
      <c r="AM1331" s="18">
        <v>0.22743676697372919</v>
      </c>
      <c r="AN1331" s="18">
        <v>0.2687261763262252</v>
      </c>
      <c r="AO1331" s="18">
        <v>0.25259345119323151</v>
      </c>
      <c r="AP1331" s="18">
        <v>0.19508159012340809</v>
      </c>
      <c r="AQ1331" s="18">
        <v>0.28737865245847283</v>
      </c>
      <c r="AR1331" s="18">
        <v>0.17962802438828079</v>
      </c>
      <c r="AS1331" s="18">
        <v>0.29485075907981739</v>
      </c>
      <c r="AT1331" s="18">
        <v>0.27973927543786342</v>
      </c>
      <c r="AU1331" s="18">
        <v>0.35946500681328097</v>
      </c>
      <c r="AV1331" s="18">
        <v>0.15692957159819129</v>
      </c>
      <c r="AX1331" s="18">
        <v>0.2234537143007049</v>
      </c>
      <c r="AY1331" s="18">
        <v>0.31683965861258612</v>
      </c>
      <c r="BA1331" s="18">
        <v>0.23948983827564019</v>
      </c>
      <c r="BB1331" s="18">
        <v>0.2344011099530437</v>
      </c>
      <c r="BD1331" s="18">
        <v>0.21514855368579411</v>
      </c>
      <c r="BE1331" s="18">
        <v>0.23235763817279581</v>
      </c>
      <c r="BF1331" s="18">
        <v>0.15765527300542301</v>
      </c>
      <c r="BG1331" s="18">
        <v>0.28175014957291938</v>
      </c>
      <c r="BH1331" s="18">
        <v>0.28402885915244053</v>
      </c>
      <c r="BI1331" s="18">
        <v>0.29735835179929387</v>
      </c>
      <c r="BJ1331" s="18">
        <v>0.21217316768369751</v>
      </c>
      <c r="BL1331" s="18">
        <v>0.21710129600994441</v>
      </c>
      <c r="BM1331" s="18">
        <v>0.28639482137206562</v>
      </c>
      <c r="BN1331" s="18">
        <v>0.16565127971927171</v>
      </c>
      <c r="BO1331" s="18">
        <v>0.23091260847680101</v>
      </c>
      <c r="BP1331" s="18">
        <v>0.23238839669390229</v>
      </c>
      <c r="BQ1331" s="18">
        <v>0.2079815263330044</v>
      </c>
      <c r="BR1331" s="18">
        <v>0.23176100579739939</v>
      </c>
      <c r="BS1331" s="18">
        <v>0.21291264073500821</v>
      </c>
      <c r="BU1331" s="18">
        <v>0.23087837748456011</v>
      </c>
      <c r="BV1331" s="18">
        <v>0.30543122009750501</v>
      </c>
      <c r="BW1331" s="18">
        <v>0.1760879105438371</v>
      </c>
      <c r="BX1331" s="18">
        <v>0.25174785073354949</v>
      </c>
      <c r="BY1331" s="18">
        <v>0.22048148919454019</v>
      </c>
      <c r="BZ1331" s="18">
        <v>0.15189371086070799</v>
      </c>
      <c r="CA1331" s="18">
        <v>0.1989153271511522</v>
      </c>
      <c r="CB1331" s="18">
        <v>0.20580693616439211</v>
      </c>
      <c r="CC1331" s="18">
        <v>0.22385345238635621</v>
      </c>
    </row>
    <row r="1332" spans="2:81" ht="43.5" x14ac:dyDescent="0.35">
      <c r="B1332" s="17" t="s">
        <v>294</v>
      </c>
      <c r="C1332" s="18">
        <v>0.18930843626028979</v>
      </c>
      <c r="D1332" s="18">
        <v>0.17265475923278889</v>
      </c>
      <c r="E1332" s="18">
        <v>0.16301814679831031</v>
      </c>
      <c r="F1332" s="18">
        <v>0.16929438815672029</v>
      </c>
      <c r="G1332" s="18">
        <v>0.21248167070818269</v>
      </c>
      <c r="H1332" s="18">
        <v>0.20032013503361229</v>
      </c>
      <c r="I1332" s="18">
        <v>0.20720019063476289</v>
      </c>
      <c r="K1332" s="18">
        <v>0.19332873209609461</v>
      </c>
      <c r="L1332" s="18">
        <v>0.18545754061953251</v>
      </c>
      <c r="N1332" s="18">
        <v>0.2440257013972025</v>
      </c>
      <c r="O1332" s="18">
        <v>0.19367096804044959</v>
      </c>
      <c r="P1332" s="18">
        <v>0.13115262400382541</v>
      </c>
      <c r="Q1332" s="18">
        <v>0.164454774583188</v>
      </c>
      <c r="R1332" s="18">
        <v>0.17011324607882761</v>
      </c>
      <c r="S1332" s="18">
        <v>0.17974848984424679</v>
      </c>
      <c r="T1332" s="18">
        <v>0.168634014323152</v>
      </c>
      <c r="U1332" s="18">
        <v>0.20008423519410251</v>
      </c>
      <c r="V1332" s="18">
        <v>0.1727985206859359</v>
      </c>
      <c r="W1332" s="18">
        <v>0.19906765039401561</v>
      </c>
      <c r="X1332" s="18">
        <v>0.17634398373538071</v>
      </c>
      <c r="Y1332" s="18">
        <v>0.23694870518630759</v>
      </c>
      <c r="AA1332" s="18">
        <v>0.17725963984766879</v>
      </c>
      <c r="AB1332" s="18">
        <v>0.21806436059536319</v>
      </c>
      <c r="AC1332" s="18">
        <v>0.20360083337008569</v>
      </c>
      <c r="AD1332" s="18">
        <v>0.16126796057149409</v>
      </c>
      <c r="AF1332" s="18">
        <v>0.1074744177016471</v>
      </c>
      <c r="AG1332" s="18">
        <v>0.1181578590705346</v>
      </c>
      <c r="AH1332" s="18">
        <v>0.13880244649609089</v>
      </c>
      <c r="AI1332" s="18">
        <v>0.16580001201111769</v>
      </c>
      <c r="AJ1332" s="18">
        <v>0.23041125214397681</v>
      </c>
      <c r="AK1332" s="18">
        <v>0.21145382746563629</v>
      </c>
      <c r="AL1332" s="18">
        <v>0.15556307219922269</v>
      </c>
      <c r="AM1332" s="18">
        <v>0.22740844007398131</v>
      </c>
      <c r="AN1332" s="18">
        <v>0.22478358046561411</v>
      </c>
      <c r="AO1332" s="18">
        <v>0.15262812161651421</v>
      </c>
      <c r="AP1332" s="18">
        <v>0.21991562435330431</v>
      </c>
      <c r="AQ1332" s="18">
        <v>0.19222715275348151</v>
      </c>
      <c r="AR1332" s="18">
        <v>0.30498218549271028</v>
      </c>
      <c r="AS1332" s="18">
        <v>0.1098120598085663</v>
      </c>
      <c r="AT1332" s="18">
        <v>0.114505907019908</v>
      </c>
      <c r="AU1332" s="18">
        <v>0.17907482308304221</v>
      </c>
      <c r="AV1332" s="18">
        <v>0.19539908678824541</v>
      </c>
      <c r="AX1332" s="18">
        <v>0.19437915179015131</v>
      </c>
      <c r="AY1332" s="18">
        <v>0.1674996376593223</v>
      </c>
      <c r="BA1332" s="18">
        <v>0.19295070716850751</v>
      </c>
      <c r="BB1332" s="18">
        <v>0.18255079557007969</v>
      </c>
      <c r="BD1332" s="18">
        <v>0.1813638500546321</v>
      </c>
      <c r="BE1332" s="18">
        <v>0.22009722895502951</v>
      </c>
      <c r="BF1332" s="18">
        <v>0.16507330496956901</v>
      </c>
      <c r="BG1332" s="18">
        <v>0.18159427249287799</v>
      </c>
      <c r="BH1332" s="18">
        <v>0.21079477507960251</v>
      </c>
      <c r="BI1332" s="18">
        <v>0.16197065526983179</v>
      </c>
      <c r="BJ1332" s="18">
        <v>0.13294024894681131</v>
      </c>
      <c r="BL1332" s="18">
        <v>0.21476084886260161</v>
      </c>
      <c r="BM1332" s="18">
        <v>0.1600511031955007</v>
      </c>
      <c r="BN1332" s="18">
        <v>0.1839032179370681</v>
      </c>
      <c r="BO1332" s="18">
        <v>0.27133258270214161</v>
      </c>
      <c r="BP1332" s="18">
        <v>0.21807839772056359</v>
      </c>
      <c r="BQ1332" s="18">
        <v>0.1746673221553269</v>
      </c>
      <c r="BR1332" s="18">
        <v>7.9799350855288276E-2</v>
      </c>
      <c r="BS1332" s="18">
        <v>0.18916240609968199</v>
      </c>
      <c r="BU1332" s="18">
        <v>0.2310584559857336</v>
      </c>
      <c r="BV1332" s="18">
        <v>0.1541600836814595</v>
      </c>
      <c r="BW1332" s="18">
        <v>0.17406479940487049</v>
      </c>
      <c r="BX1332" s="18">
        <v>0.19332733788991399</v>
      </c>
      <c r="BY1332" s="18">
        <v>0.22370105071744359</v>
      </c>
      <c r="BZ1332" s="18">
        <v>0.18763666875858079</v>
      </c>
      <c r="CA1332" s="18">
        <v>0.11160752179609899</v>
      </c>
      <c r="CB1332" s="18">
        <v>0.19998618056418949</v>
      </c>
      <c r="CC1332" s="18">
        <v>0.18008962647931609</v>
      </c>
    </row>
    <row r="1333" spans="2:81" ht="43.5" x14ac:dyDescent="0.35">
      <c r="B1333" s="17" t="s">
        <v>295</v>
      </c>
      <c r="C1333" s="18">
        <v>9.1748007100051807E-2</v>
      </c>
      <c r="D1333" s="18">
        <v>0.1206020377608172</v>
      </c>
      <c r="E1333" s="18">
        <v>0.1488123147944905</v>
      </c>
      <c r="F1333" s="18">
        <v>0.1014861466550913</v>
      </c>
      <c r="G1333" s="18">
        <v>6.7952355956257413E-2</v>
      </c>
      <c r="H1333" s="18">
        <v>6.5839219499811821E-2</v>
      </c>
      <c r="I1333" s="18">
        <v>6.4344459703358045E-2</v>
      </c>
      <c r="K1333" s="18">
        <v>0.10187256635278551</v>
      </c>
      <c r="L1333" s="18">
        <v>8.2714705598146435E-2</v>
      </c>
      <c r="N1333" s="18">
        <v>7.5554795202712036E-2</v>
      </c>
      <c r="O1333" s="18">
        <v>2.8840691594545189E-2</v>
      </c>
      <c r="P1333" s="18">
        <v>0.1129671430371709</v>
      </c>
      <c r="Q1333" s="18">
        <v>0.16250086976518921</v>
      </c>
      <c r="R1333" s="18">
        <v>9.320785590007602E-2</v>
      </c>
      <c r="S1333" s="18">
        <v>4.7249483610396097E-2</v>
      </c>
      <c r="T1333" s="18">
        <v>0.146625269970663</v>
      </c>
      <c r="U1333" s="18">
        <v>0.1074832066661693</v>
      </c>
      <c r="V1333" s="18">
        <v>0.10423828084326139</v>
      </c>
      <c r="W1333" s="18">
        <v>8.0281388609745249E-2</v>
      </c>
      <c r="X1333" s="18">
        <v>8.6754616795897688E-2</v>
      </c>
      <c r="Y1333" s="18">
        <v>6.6791553004721546E-2</v>
      </c>
      <c r="AA1333" s="18">
        <v>9.5004804188538697E-2</v>
      </c>
      <c r="AB1333" s="18">
        <v>8.6949940800625167E-2</v>
      </c>
      <c r="AC1333" s="18">
        <v>8.8064221318440689E-2</v>
      </c>
      <c r="AD1333" s="18">
        <v>9.7157649665047224E-2</v>
      </c>
      <c r="AF1333" s="18">
        <v>0.27868968096797031</v>
      </c>
      <c r="AG1333" s="18">
        <v>0.121638749190516</v>
      </c>
      <c r="AH1333" s="18">
        <v>7.2785008340265814E-2</v>
      </c>
      <c r="AI1333" s="18">
        <v>8.8096477927783495E-2</v>
      </c>
      <c r="AJ1333" s="18">
        <v>6.9142088382288358E-2</v>
      </c>
      <c r="AK1333" s="18">
        <v>9.8100749382524402E-2</v>
      </c>
      <c r="AL1333" s="18">
        <v>0.11976018216989449</v>
      </c>
      <c r="AM1333" s="18">
        <v>6.9865621355201676E-2</v>
      </c>
      <c r="AN1333" s="18">
        <v>0.1038992333221047</v>
      </c>
      <c r="AO1333" s="18">
        <v>9.1547419526465626E-2</v>
      </c>
      <c r="AP1333" s="18">
        <v>6.6579610062240668E-2</v>
      </c>
      <c r="AQ1333" s="18">
        <v>7.4043911325213055E-2</v>
      </c>
      <c r="AR1333" s="18">
        <v>8.8407721497073058E-2</v>
      </c>
      <c r="AS1333" s="18">
        <v>0.12479375243572879</v>
      </c>
      <c r="AT1333" s="18">
        <v>0.1172946697215172</v>
      </c>
      <c r="AU1333" s="18">
        <v>7.4041119070338543E-2</v>
      </c>
      <c r="AV1333" s="18">
        <v>0.1065042223510386</v>
      </c>
      <c r="AX1333" s="18">
        <v>8.6581852371043835E-2</v>
      </c>
      <c r="AY1333" s="18">
        <v>0.1174597970053121</v>
      </c>
      <c r="BA1333" s="18">
        <v>9.1189626612678182E-2</v>
      </c>
      <c r="BB1333" s="18">
        <v>9.2783991187227244E-2</v>
      </c>
      <c r="BD1333" s="18">
        <v>9.7845772727097907E-2</v>
      </c>
      <c r="BE1333" s="18">
        <v>6.1095957314974317E-2</v>
      </c>
      <c r="BF1333" s="18">
        <v>0.13316277297879109</v>
      </c>
      <c r="BG1333" s="18">
        <v>8.8707670550234333E-2</v>
      </c>
      <c r="BH1333" s="18">
        <v>0.1078987430155148</v>
      </c>
      <c r="BI1333" s="18">
        <v>3.9504755964293023E-2</v>
      </c>
      <c r="BJ1333" s="18">
        <v>9.7452711216170163E-2</v>
      </c>
      <c r="BL1333" s="18">
        <v>9.5396241431987883E-2</v>
      </c>
      <c r="BM1333" s="18">
        <v>9.1940689413347015E-2</v>
      </c>
      <c r="BN1333" s="18">
        <v>6.1896976512529053E-2</v>
      </c>
      <c r="BO1333" s="18">
        <v>0.1153414208466028</v>
      </c>
      <c r="BP1333" s="18">
        <v>0.1068941241786082</v>
      </c>
      <c r="BQ1333" s="18">
        <v>0.1143995772912713</v>
      </c>
      <c r="BR1333" s="18">
        <v>0.1088944249927631</v>
      </c>
      <c r="BS1333" s="18">
        <v>7.7197194535131602E-2</v>
      </c>
      <c r="BU1333" s="18">
        <v>6.6375963133617752E-2</v>
      </c>
      <c r="BV1333" s="18">
        <v>0.1164165557538938</v>
      </c>
      <c r="BW1333" s="18">
        <v>8.8650020035077992E-2</v>
      </c>
      <c r="BX1333" s="18">
        <v>8.7270211238395276E-2</v>
      </c>
      <c r="BY1333" s="18">
        <v>9.4108214755482367E-2</v>
      </c>
      <c r="BZ1333" s="18">
        <v>0.13963327178845861</v>
      </c>
      <c r="CA1333" s="18">
        <v>0.106611305028222</v>
      </c>
      <c r="CB1333" s="18">
        <v>3.8238431143129172E-2</v>
      </c>
      <c r="CC1333" s="18">
        <v>8.500132809632871E-2</v>
      </c>
    </row>
    <row r="1334" spans="2:81" x14ac:dyDescent="0.35">
      <c r="B1334" s="17" t="s">
        <v>296</v>
      </c>
      <c r="C1334" s="18">
        <v>2.7984484859898012E-3</v>
      </c>
      <c r="D1334" s="18">
        <v>0</v>
      </c>
      <c r="E1334" s="18">
        <v>0</v>
      </c>
      <c r="F1334" s="18">
        <v>0</v>
      </c>
      <c r="G1334" s="18">
        <v>5.5531464638271799E-3</v>
      </c>
      <c r="H1334" s="18">
        <v>3.4645860916045438E-3</v>
      </c>
      <c r="I1334" s="18">
        <v>5.7870325622476843E-3</v>
      </c>
      <c r="K1334" s="18">
        <v>4.2322875859099546E-3</v>
      </c>
      <c r="L1334" s="18">
        <v>1.4687779925989691E-3</v>
      </c>
      <c r="N1334" s="18">
        <v>0</v>
      </c>
      <c r="O1334" s="18">
        <v>1.4659976568790881E-2</v>
      </c>
      <c r="P1334" s="18">
        <v>0</v>
      </c>
      <c r="Q1334" s="18">
        <v>0</v>
      </c>
      <c r="R1334" s="18">
        <v>0</v>
      </c>
      <c r="S1334" s="18">
        <v>0</v>
      </c>
      <c r="T1334" s="18">
        <v>7.6273728455447214E-3</v>
      </c>
      <c r="U1334" s="18">
        <v>0</v>
      </c>
      <c r="V1334" s="18">
        <v>3.492537303140746E-3</v>
      </c>
      <c r="W1334" s="18">
        <v>9.9907100959486569E-3</v>
      </c>
      <c r="X1334" s="18">
        <v>0</v>
      </c>
      <c r="Y1334" s="18">
        <v>0</v>
      </c>
      <c r="AA1334" s="18">
        <v>0</v>
      </c>
      <c r="AB1334" s="18">
        <v>6.8675447116544157E-3</v>
      </c>
      <c r="AC1334" s="18">
        <v>2.5533403146493741E-3</v>
      </c>
      <c r="AD1334" s="18">
        <v>1.8192629672734511E-3</v>
      </c>
      <c r="AF1334" s="18">
        <v>0</v>
      </c>
      <c r="AG1334" s="18">
        <v>0</v>
      </c>
      <c r="AH1334" s="18">
        <v>0</v>
      </c>
      <c r="AI1334" s="18">
        <v>0</v>
      </c>
      <c r="AJ1334" s="18">
        <v>0</v>
      </c>
      <c r="AK1334" s="18">
        <v>1.2391059086490521E-2</v>
      </c>
      <c r="AL1334" s="18">
        <v>6.3166208739358718E-3</v>
      </c>
      <c r="AM1334" s="18">
        <v>0</v>
      </c>
      <c r="AN1334" s="18">
        <v>0</v>
      </c>
      <c r="AO1334" s="18">
        <v>5.8177181177208274E-3</v>
      </c>
      <c r="AP1334" s="18">
        <v>0</v>
      </c>
      <c r="AQ1334" s="18">
        <v>0</v>
      </c>
      <c r="AR1334" s="18">
        <v>0</v>
      </c>
      <c r="AS1334" s="18">
        <v>0</v>
      </c>
      <c r="AT1334" s="18">
        <v>0</v>
      </c>
      <c r="AU1334" s="18">
        <v>7.3683843600140034E-3</v>
      </c>
      <c r="AV1334" s="18">
        <v>0</v>
      </c>
      <c r="AX1334" s="18">
        <v>3.3764222120695039E-3</v>
      </c>
      <c r="AY1334" s="18">
        <v>0</v>
      </c>
      <c r="BA1334" s="18">
        <v>3.6074064847741289E-3</v>
      </c>
      <c r="BB1334" s="18">
        <v>1.297558621668614E-3</v>
      </c>
      <c r="BD1334" s="18">
        <v>5.1288951155496329E-3</v>
      </c>
      <c r="BE1334" s="18">
        <v>1.86214571918292E-3</v>
      </c>
      <c r="BF1334" s="18">
        <v>3.840436420898746E-3</v>
      </c>
      <c r="BG1334" s="18">
        <v>0</v>
      </c>
      <c r="BH1334" s="18">
        <v>0</v>
      </c>
      <c r="BI1334" s="18">
        <v>2.3452446766638681E-2</v>
      </c>
      <c r="BJ1334" s="18">
        <v>0</v>
      </c>
      <c r="BL1334" s="18">
        <v>0</v>
      </c>
      <c r="BM1334" s="18">
        <v>1.742391207097696E-3</v>
      </c>
      <c r="BN1334" s="18">
        <v>0</v>
      </c>
      <c r="BO1334" s="18">
        <v>0</v>
      </c>
      <c r="BP1334" s="18">
        <v>5.6101179034215029E-3</v>
      </c>
      <c r="BQ1334" s="18">
        <v>0</v>
      </c>
      <c r="BR1334" s="18">
        <v>1.8297153974636372E-2</v>
      </c>
      <c r="BS1334" s="18">
        <v>5.5186959285585639E-3</v>
      </c>
      <c r="BU1334" s="18">
        <v>0</v>
      </c>
      <c r="BV1334" s="18">
        <v>0</v>
      </c>
      <c r="BW1334" s="18">
        <v>0</v>
      </c>
      <c r="BX1334" s="18">
        <v>0</v>
      </c>
      <c r="BY1334" s="18">
        <v>5.8249185265778821E-3</v>
      </c>
      <c r="BZ1334" s="18">
        <v>1.882953847748943E-2</v>
      </c>
      <c r="CA1334" s="18">
        <v>7.0693231864059703E-3</v>
      </c>
      <c r="CB1334" s="18">
        <v>0</v>
      </c>
      <c r="CC1334" s="18">
        <v>7.2393970415691126E-3</v>
      </c>
    </row>
    <row r="1335" spans="2:81" x14ac:dyDescent="0.35">
      <c r="B1335" s="17" t="s">
        <v>151</v>
      </c>
      <c r="C1335" s="18">
        <v>7.9427499062777629E-2</v>
      </c>
      <c r="D1335" s="18">
        <v>7.6038559796794414E-2</v>
      </c>
      <c r="E1335" s="18">
        <v>5.6758316673572208E-2</v>
      </c>
      <c r="F1335" s="18">
        <v>8.8806549139097191E-2</v>
      </c>
      <c r="G1335" s="18">
        <v>8.6616103256212537E-2</v>
      </c>
      <c r="H1335" s="18">
        <v>8.2005574948985374E-2</v>
      </c>
      <c r="I1335" s="18">
        <v>8.4023238263083624E-2</v>
      </c>
      <c r="K1335" s="18">
        <v>6.6069649480850715E-2</v>
      </c>
      <c r="L1335" s="18">
        <v>9.2336188972358263E-2</v>
      </c>
      <c r="N1335" s="18">
        <v>0.1059526478587882</v>
      </c>
      <c r="O1335" s="18">
        <v>6.4001507455298035E-2</v>
      </c>
      <c r="P1335" s="18">
        <v>8.2818874132572759E-2</v>
      </c>
      <c r="Q1335" s="18">
        <v>9.8313765404781608E-2</v>
      </c>
      <c r="R1335" s="18">
        <v>8.3876542827170539E-2</v>
      </c>
      <c r="S1335" s="18">
        <v>8.3325037238785329E-2</v>
      </c>
      <c r="T1335" s="18">
        <v>5.5401441640424473E-2</v>
      </c>
      <c r="U1335" s="18">
        <v>8.3449660337092904E-2</v>
      </c>
      <c r="V1335" s="18">
        <v>6.6519245998928653E-2</v>
      </c>
      <c r="W1335" s="18">
        <v>8.1875579287332301E-2</v>
      </c>
      <c r="X1335" s="18">
        <v>0.10396215307800009</v>
      </c>
      <c r="Y1335" s="18">
        <v>4.9055379059658823E-2</v>
      </c>
      <c r="AA1335" s="18">
        <v>5.6778703324271443E-2</v>
      </c>
      <c r="AB1335" s="18">
        <v>5.9069016558486738E-2</v>
      </c>
      <c r="AC1335" s="18">
        <v>9.7390982516947597E-2</v>
      </c>
      <c r="AD1335" s="18">
        <v>0.1084310418453909</v>
      </c>
      <c r="AF1335" s="18">
        <v>7.8170075629741431E-2</v>
      </c>
      <c r="AG1335" s="18">
        <v>9.7269555361483157E-2</v>
      </c>
      <c r="AH1335" s="18">
        <v>5.8460849043948111E-2</v>
      </c>
      <c r="AI1335" s="18">
        <v>0.1232922653694313</v>
      </c>
      <c r="AJ1335" s="18">
        <v>6.5936724651298129E-2</v>
      </c>
      <c r="AK1335" s="18">
        <v>6.4321442758452071E-2</v>
      </c>
      <c r="AL1335" s="18">
        <v>8.4155860959719622E-2</v>
      </c>
      <c r="AM1335" s="18">
        <v>4.3460136410867538E-2</v>
      </c>
      <c r="AN1335" s="18">
        <v>0.13456276407031389</v>
      </c>
      <c r="AO1335" s="18">
        <v>6.061633263340481E-2</v>
      </c>
      <c r="AP1335" s="18">
        <v>7.9361797148362376E-2</v>
      </c>
      <c r="AQ1335" s="18">
        <v>8.0416946461626157E-2</v>
      </c>
      <c r="AR1335" s="18">
        <v>2.2451240338395319E-2</v>
      </c>
      <c r="AS1335" s="18">
        <v>4.2543970498363587E-2</v>
      </c>
      <c r="AT1335" s="18">
        <v>4.2215793738742298E-2</v>
      </c>
      <c r="AU1335" s="18">
        <v>6.8996442990636536E-2</v>
      </c>
      <c r="AV1335" s="18">
        <v>0.27098720251495673</v>
      </c>
      <c r="AX1335" s="18">
        <v>8.35146880486171E-2</v>
      </c>
      <c r="AY1335" s="18">
        <v>4.6688810806802289E-2</v>
      </c>
      <c r="BA1335" s="18">
        <v>7.2001854071954363E-2</v>
      </c>
      <c r="BB1335" s="18">
        <v>9.320457441096941E-2</v>
      </c>
      <c r="BD1335" s="18">
        <v>8.9026862273777915E-2</v>
      </c>
      <c r="BE1335" s="18">
        <v>7.7746085302888721E-2</v>
      </c>
      <c r="BF1335" s="18">
        <v>9.1794313441543846E-2</v>
      </c>
      <c r="BG1335" s="18">
        <v>5.4381396306535851E-2</v>
      </c>
      <c r="BH1335" s="18">
        <v>6.9373829204493448E-2</v>
      </c>
      <c r="BI1335" s="18">
        <v>3.8327688220380872E-2</v>
      </c>
      <c r="BJ1335" s="18">
        <v>0.21024481784383139</v>
      </c>
      <c r="BL1335" s="18">
        <v>6.0891447704607617E-2</v>
      </c>
      <c r="BM1335" s="18">
        <v>6.7469133313237617E-2</v>
      </c>
      <c r="BN1335" s="18">
        <v>9.4849998617967529E-2</v>
      </c>
      <c r="BO1335" s="18">
        <v>3.3840899534998969E-2</v>
      </c>
      <c r="BP1335" s="18">
        <v>4.6888724502890208E-2</v>
      </c>
      <c r="BQ1335" s="18">
        <v>7.7010269731225919E-2</v>
      </c>
      <c r="BR1335" s="18">
        <v>0.26772310225922791</v>
      </c>
      <c r="BS1335" s="18">
        <v>0.12379108097701361</v>
      </c>
      <c r="BU1335" s="18">
        <v>5.6430669060103883E-2</v>
      </c>
      <c r="BV1335" s="18">
        <v>5.6532950976456262E-2</v>
      </c>
      <c r="BW1335" s="18">
        <v>7.5648230379396164E-2</v>
      </c>
      <c r="BX1335" s="18">
        <v>7.1360254200709683E-2</v>
      </c>
      <c r="BY1335" s="18">
        <v>5.8047632474591743E-2</v>
      </c>
      <c r="BZ1335" s="18">
        <v>6.7303893726295055E-2</v>
      </c>
      <c r="CA1335" s="18">
        <v>0.19042921109423111</v>
      </c>
      <c r="CB1335" s="18">
        <v>0.2005173101336224</v>
      </c>
      <c r="CC1335" s="18">
        <v>4.3438152938071108E-2</v>
      </c>
    </row>
    <row r="1337" spans="2:81" ht="43.5" x14ac:dyDescent="0.35">
      <c r="B1337" s="14" t="s">
        <v>297</v>
      </c>
    </row>
    <row r="1338" spans="2:81" x14ac:dyDescent="0.35">
      <c r="B1338" s="15" t="s">
        <v>17</v>
      </c>
    </row>
    <row r="1339" spans="2:81" x14ac:dyDescent="0.35">
      <c r="B1339" s="11" t="s">
        <v>95</v>
      </c>
      <c r="C1339" s="16">
        <v>1906</v>
      </c>
      <c r="D1339" s="16">
        <v>245</v>
      </c>
      <c r="E1339" s="16">
        <v>322</v>
      </c>
      <c r="F1339" s="16">
        <v>330</v>
      </c>
      <c r="G1339" s="16">
        <v>336</v>
      </c>
      <c r="H1339" s="16">
        <v>276</v>
      </c>
      <c r="I1339" s="16">
        <v>397</v>
      </c>
      <c r="K1339" s="16">
        <v>942</v>
      </c>
      <c r="L1339" s="16">
        <v>959</v>
      </c>
      <c r="N1339" s="16">
        <v>158</v>
      </c>
      <c r="O1339" s="16">
        <v>63</v>
      </c>
      <c r="P1339" s="16">
        <v>96</v>
      </c>
      <c r="Q1339" s="16">
        <v>78</v>
      </c>
      <c r="R1339" s="16">
        <v>211</v>
      </c>
      <c r="S1339" s="16">
        <v>156</v>
      </c>
      <c r="T1339" s="16">
        <v>138</v>
      </c>
      <c r="U1339" s="16">
        <v>178</v>
      </c>
      <c r="V1339" s="16">
        <v>270</v>
      </c>
      <c r="W1339" s="16">
        <v>232</v>
      </c>
      <c r="X1339" s="16">
        <v>160</v>
      </c>
      <c r="Y1339" s="16">
        <v>166</v>
      </c>
      <c r="AA1339" s="16">
        <v>527</v>
      </c>
      <c r="AB1339" s="16">
        <v>481</v>
      </c>
      <c r="AC1339" s="16">
        <v>429</v>
      </c>
      <c r="AD1339" s="16">
        <v>463</v>
      </c>
      <c r="AF1339" s="16">
        <v>27</v>
      </c>
      <c r="AG1339" s="16">
        <v>98</v>
      </c>
      <c r="AH1339" s="16">
        <v>113</v>
      </c>
      <c r="AI1339" s="16">
        <v>112</v>
      </c>
      <c r="AJ1339" s="16">
        <v>174</v>
      </c>
      <c r="AK1339" s="16">
        <v>207</v>
      </c>
      <c r="AL1339" s="16">
        <v>170</v>
      </c>
      <c r="AM1339" s="16">
        <v>133</v>
      </c>
      <c r="AN1339" s="16">
        <v>100</v>
      </c>
      <c r="AO1339" s="16">
        <v>131</v>
      </c>
      <c r="AP1339" s="16">
        <v>193</v>
      </c>
      <c r="AQ1339" s="16">
        <v>93</v>
      </c>
      <c r="AR1339" s="16">
        <v>79</v>
      </c>
      <c r="AS1339" s="16">
        <v>47</v>
      </c>
      <c r="AT1339" s="16">
        <v>48</v>
      </c>
      <c r="AU1339" s="16">
        <v>122</v>
      </c>
      <c r="AV1339" s="16">
        <v>59</v>
      </c>
      <c r="AX1339" s="16">
        <v>1557</v>
      </c>
      <c r="AY1339" s="16">
        <v>338</v>
      </c>
      <c r="BA1339" s="16">
        <v>1221</v>
      </c>
      <c r="BB1339" s="16">
        <v>685</v>
      </c>
      <c r="BD1339" s="16">
        <v>474</v>
      </c>
      <c r="BE1339" s="16">
        <v>416</v>
      </c>
      <c r="BF1339" s="16">
        <v>224</v>
      </c>
      <c r="BG1339" s="16">
        <v>439</v>
      </c>
      <c r="BH1339" s="16">
        <v>242</v>
      </c>
      <c r="BI1339" s="16">
        <v>51</v>
      </c>
      <c r="BJ1339" s="16">
        <v>60</v>
      </c>
      <c r="BL1339" s="16">
        <v>334</v>
      </c>
      <c r="BM1339" s="16">
        <v>619</v>
      </c>
      <c r="BN1339" s="16">
        <v>136</v>
      </c>
      <c r="BO1339" s="16">
        <v>105</v>
      </c>
      <c r="BP1339" s="16">
        <v>257</v>
      </c>
      <c r="BQ1339" s="16">
        <v>42</v>
      </c>
      <c r="BR1339" s="16">
        <v>49</v>
      </c>
      <c r="BS1339" s="16">
        <v>364</v>
      </c>
      <c r="BU1339" s="16">
        <v>279</v>
      </c>
      <c r="BV1339" s="16">
        <v>479</v>
      </c>
      <c r="BW1339" s="16">
        <v>122</v>
      </c>
      <c r="BX1339" s="16">
        <v>151</v>
      </c>
      <c r="BY1339" s="16">
        <v>421</v>
      </c>
      <c r="BZ1339" s="16">
        <v>64</v>
      </c>
      <c r="CA1339" s="16">
        <v>123</v>
      </c>
      <c r="CB1339" s="16">
        <v>156</v>
      </c>
      <c r="CC1339" s="16">
        <v>111</v>
      </c>
    </row>
    <row r="1340" spans="2:81" x14ac:dyDescent="0.35">
      <c r="B1340" s="12" t="s">
        <v>96</v>
      </c>
      <c r="C1340" s="16">
        <v>1910</v>
      </c>
      <c r="D1340" s="16">
        <v>202</v>
      </c>
      <c r="E1340" s="16">
        <v>325</v>
      </c>
      <c r="F1340" s="16">
        <v>324</v>
      </c>
      <c r="G1340" s="16">
        <v>294</v>
      </c>
      <c r="H1340" s="16">
        <v>309</v>
      </c>
      <c r="I1340" s="16">
        <v>457</v>
      </c>
      <c r="K1340" s="16">
        <v>921</v>
      </c>
      <c r="L1340" s="16">
        <v>983</v>
      </c>
      <c r="N1340" s="16">
        <v>157</v>
      </c>
      <c r="O1340" s="16">
        <v>52</v>
      </c>
      <c r="P1340" s="16">
        <v>89</v>
      </c>
      <c r="Q1340" s="16">
        <v>77</v>
      </c>
      <c r="R1340" s="16">
        <v>212</v>
      </c>
      <c r="S1340" s="16">
        <v>155</v>
      </c>
      <c r="T1340" s="16">
        <v>140</v>
      </c>
      <c r="U1340" s="16">
        <v>167</v>
      </c>
      <c r="V1340" s="16">
        <v>248</v>
      </c>
      <c r="W1340" s="16">
        <v>264</v>
      </c>
      <c r="X1340" s="16">
        <v>165</v>
      </c>
      <c r="Y1340" s="16">
        <v>180</v>
      </c>
      <c r="AA1340" s="16">
        <v>514</v>
      </c>
      <c r="AB1340" s="16">
        <v>496</v>
      </c>
      <c r="AC1340" s="16">
        <v>419</v>
      </c>
      <c r="AD1340" s="16">
        <v>477</v>
      </c>
      <c r="AF1340" s="16">
        <v>25</v>
      </c>
      <c r="AG1340" s="16">
        <v>96</v>
      </c>
      <c r="AH1340" s="16">
        <v>115</v>
      </c>
      <c r="AI1340" s="16">
        <v>117</v>
      </c>
      <c r="AJ1340" s="16">
        <v>175</v>
      </c>
      <c r="AK1340" s="16">
        <v>213</v>
      </c>
      <c r="AL1340" s="16">
        <v>169</v>
      </c>
      <c r="AM1340" s="16">
        <v>134</v>
      </c>
      <c r="AN1340" s="16">
        <v>99</v>
      </c>
      <c r="AO1340" s="16">
        <v>131</v>
      </c>
      <c r="AP1340" s="16">
        <v>193</v>
      </c>
      <c r="AQ1340" s="16">
        <v>94</v>
      </c>
      <c r="AR1340" s="16">
        <v>79</v>
      </c>
      <c r="AS1340" s="16">
        <v>46</v>
      </c>
      <c r="AT1340" s="16">
        <v>46</v>
      </c>
      <c r="AU1340" s="16">
        <v>118</v>
      </c>
      <c r="AV1340" s="16">
        <v>59</v>
      </c>
      <c r="AX1340" s="16">
        <v>1583</v>
      </c>
      <c r="AY1340" s="16">
        <v>316</v>
      </c>
      <c r="BA1340" s="16">
        <v>1241</v>
      </c>
      <c r="BB1340" s="16">
        <v>669</v>
      </c>
      <c r="BD1340" s="16">
        <v>490</v>
      </c>
      <c r="BE1340" s="16">
        <v>410</v>
      </c>
      <c r="BF1340" s="16">
        <v>226</v>
      </c>
      <c r="BG1340" s="16">
        <v>430</v>
      </c>
      <c r="BH1340" s="16">
        <v>237</v>
      </c>
      <c r="BI1340" s="16">
        <v>51</v>
      </c>
      <c r="BJ1340" s="16">
        <v>65</v>
      </c>
      <c r="BL1340" s="16">
        <v>349</v>
      </c>
      <c r="BM1340" s="16">
        <v>614</v>
      </c>
      <c r="BN1340" s="16">
        <v>143</v>
      </c>
      <c r="BO1340" s="16">
        <v>101</v>
      </c>
      <c r="BP1340" s="16">
        <v>257</v>
      </c>
      <c r="BQ1340" s="16">
        <v>42</v>
      </c>
      <c r="BR1340" s="16">
        <v>47</v>
      </c>
      <c r="BS1340" s="16">
        <v>356</v>
      </c>
      <c r="BU1340" s="16">
        <v>288</v>
      </c>
      <c r="BV1340" s="16">
        <v>472</v>
      </c>
      <c r="BW1340" s="16">
        <v>126</v>
      </c>
      <c r="BX1340" s="16">
        <v>142</v>
      </c>
      <c r="BY1340" s="16">
        <v>432</v>
      </c>
      <c r="BZ1340" s="16">
        <v>64</v>
      </c>
      <c r="CA1340" s="16">
        <v>123</v>
      </c>
      <c r="CB1340" s="16">
        <v>159</v>
      </c>
      <c r="CC1340" s="16">
        <v>106</v>
      </c>
    </row>
    <row r="1341" spans="2:81" ht="72.5" x14ac:dyDescent="0.35">
      <c r="B1341" s="17" t="s">
        <v>298</v>
      </c>
      <c r="C1341" s="18">
        <v>0.41671398640856427</v>
      </c>
      <c r="D1341" s="18">
        <v>0.31449964010415221</v>
      </c>
      <c r="E1341" s="18">
        <v>0.40264531588217678</v>
      </c>
      <c r="F1341" s="18">
        <v>0.43177186506236398</v>
      </c>
      <c r="G1341" s="18">
        <v>0.39607937332489268</v>
      </c>
      <c r="H1341" s="18">
        <v>0.42823554075896508</v>
      </c>
      <c r="I1341" s="18">
        <v>0.46671107235633502</v>
      </c>
      <c r="K1341" s="18">
        <v>0.40973142410181751</v>
      </c>
      <c r="L1341" s="18">
        <v>0.42334156774314108</v>
      </c>
      <c r="N1341" s="18">
        <v>0.46407936136101707</v>
      </c>
      <c r="O1341" s="18">
        <v>0.50148662199151062</v>
      </c>
      <c r="P1341" s="18">
        <v>0.39664108921346458</v>
      </c>
      <c r="Q1341" s="18">
        <v>0.36935554388265213</v>
      </c>
      <c r="R1341" s="18">
        <v>0.45773967548718508</v>
      </c>
      <c r="S1341" s="18">
        <v>0.3944206433773691</v>
      </c>
      <c r="T1341" s="18">
        <v>0.40468105629030698</v>
      </c>
      <c r="U1341" s="18">
        <v>0.34943162985651482</v>
      </c>
      <c r="V1341" s="18">
        <v>0.44520531147388442</v>
      </c>
      <c r="W1341" s="18">
        <v>0.37048738936574538</v>
      </c>
      <c r="X1341" s="18">
        <v>0.36128334164437392</v>
      </c>
      <c r="Y1341" s="18">
        <v>0.50310936931925465</v>
      </c>
      <c r="AA1341" s="18">
        <v>0.47305847900048859</v>
      </c>
      <c r="AB1341" s="18">
        <v>0.46686658852267071</v>
      </c>
      <c r="AC1341" s="18">
        <v>0.39641274596779158</v>
      </c>
      <c r="AD1341" s="18">
        <v>0.32237667680363707</v>
      </c>
      <c r="AF1341" s="18">
        <v>0.24313622398022081</v>
      </c>
      <c r="AG1341" s="18">
        <v>0.29317864412865369</v>
      </c>
      <c r="AH1341" s="18">
        <v>0.45343500261561132</v>
      </c>
      <c r="AI1341" s="18">
        <v>0.35660401896064009</v>
      </c>
      <c r="AJ1341" s="18">
        <v>0.38883042984733018</v>
      </c>
      <c r="AK1341" s="18">
        <v>0.44002307293040782</v>
      </c>
      <c r="AL1341" s="18">
        <v>0.33090804441875499</v>
      </c>
      <c r="AM1341" s="18">
        <v>0.42532768734382642</v>
      </c>
      <c r="AN1341" s="18">
        <v>0.3524303124811311</v>
      </c>
      <c r="AO1341" s="18">
        <v>0.41347548110733268</v>
      </c>
      <c r="AP1341" s="18">
        <v>0.41838375812094292</v>
      </c>
      <c r="AQ1341" s="18">
        <v>0.43809145639669289</v>
      </c>
      <c r="AR1341" s="18">
        <v>0.50908940262358626</v>
      </c>
      <c r="AS1341" s="18">
        <v>0.50786838768958242</v>
      </c>
      <c r="AT1341" s="18">
        <v>0.59187389720936723</v>
      </c>
      <c r="AU1341" s="18">
        <v>0.58198647784606894</v>
      </c>
      <c r="AV1341" s="18">
        <v>0.37880359257775009</v>
      </c>
      <c r="AX1341" s="18">
        <v>0.42555427119580491</v>
      </c>
      <c r="AY1341" s="18">
        <v>0.38372498907444791</v>
      </c>
      <c r="BA1341" s="18">
        <v>0.45268750652874162</v>
      </c>
      <c r="BB1341" s="18">
        <v>0.34997097649523651</v>
      </c>
      <c r="BD1341" s="18">
        <v>0.39719730162560762</v>
      </c>
      <c r="BE1341" s="18">
        <v>0.39682903582460782</v>
      </c>
      <c r="BF1341" s="18">
        <v>0.42861226317219298</v>
      </c>
      <c r="BG1341" s="18">
        <v>0.43606017512976031</v>
      </c>
      <c r="BH1341" s="18">
        <v>0.46067271793773418</v>
      </c>
      <c r="BI1341" s="18">
        <v>0.51140500499900932</v>
      </c>
      <c r="BJ1341" s="18">
        <v>0.28420545556748422</v>
      </c>
      <c r="BL1341" s="18">
        <v>0.45366056906900148</v>
      </c>
      <c r="BM1341" s="18">
        <v>0.45109528072965038</v>
      </c>
      <c r="BN1341" s="18">
        <v>0.45874102660458332</v>
      </c>
      <c r="BO1341" s="18">
        <v>0.40361305937303332</v>
      </c>
      <c r="BP1341" s="18">
        <v>0.39386778803832212</v>
      </c>
      <c r="BQ1341" s="18">
        <v>0.44218994672892731</v>
      </c>
      <c r="BR1341" s="18">
        <v>0.2459813870957557</v>
      </c>
      <c r="BS1341" s="18">
        <v>0.34419401591227961</v>
      </c>
      <c r="BU1341" s="18">
        <v>0.47544112750485962</v>
      </c>
      <c r="BV1341" s="18">
        <v>0.46159821488977842</v>
      </c>
      <c r="BW1341" s="18">
        <v>0.49393993387632279</v>
      </c>
      <c r="BX1341" s="18">
        <v>0.34957631542708167</v>
      </c>
      <c r="BY1341" s="18">
        <v>0.38933465318223098</v>
      </c>
      <c r="BZ1341" s="18">
        <v>0.38425762676444353</v>
      </c>
      <c r="CA1341" s="18">
        <v>0.30054260639877572</v>
      </c>
      <c r="CB1341" s="18">
        <v>0.36609315862813802</v>
      </c>
      <c r="CC1341" s="18">
        <v>0.39673042324188951</v>
      </c>
    </row>
    <row r="1342" spans="2:81" ht="72.5" x14ac:dyDescent="0.35">
      <c r="B1342" s="17" t="s">
        <v>299</v>
      </c>
      <c r="C1342" s="18">
        <v>0.34230864200746408</v>
      </c>
      <c r="D1342" s="18">
        <v>0.45081294778211811</v>
      </c>
      <c r="E1342" s="18">
        <v>0.39584506439259348</v>
      </c>
      <c r="F1342" s="18">
        <v>0.38497684649284541</v>
      </c>
      <c r="G1342" s="18">
        <v>0.34240453311489372</v>
      </c>
      <c r="H1342" s="18">
        <v>0.322874058970748</v>
      </c>
      <c r="I1342" s="18">
        <v>0.23909668149083199</v>
      </c>
      <c r="K1342" s="18">
        <v>0.36113415064852949</v>
      </c>
      <c r="L1342" s="18">
        <v>0.32636068048161948</v>
      </c>
      <c r="N1342" s="18">
        <v>0.31570845771383138</v>
      </c>
      <c r="O1342" s="18">
        <v>0.35960594185414629</v>
      </c>
      <c r="P1342" s="18">
        <v>0.32911496967375059</v>
      </c>
      <c r="Q1342" s="18">
        <v>0.32133137713291071</v>
      </c>
      <c r="R1342" s="18">
        <v>0.3320780023379446</v>
      </c>
      <c r="S1342" s="18">
        <v>0.39213159456137148</v>
      </c>
      <c r="T1342" s="18">
        <v>0.35371414990805489</v>
      </c>
      <c r="U1342" s="18">
        <v>0.37469032977463418</v>
      </c>
      <c r="V1342" s="18">
        <v>0.34095706917709762</v>
      </c>
      <c r="W1342" s="18">
        <v>0.3275533317014091</v>
      </c>
      <c r="X1342" s="18">
        <v>0.37968245572736509</v>
      </c>
      <c r="Y1342" s="18">
        <v>0.29548670111957792</v>
      </c>
      <c r="AA1342" s="18">
        <v>0.3363689291516449</v>
      </c>
      <c r="AB1342" s="18">
        <v>0.33998508380969023</v>
      </c>
      <c r="AC1342" s="18">
        <v>0.35859238749229327</v>
      </c>
      <c r="AD1342" s="18">
        <v>0.33828488685606151</v>
      </c>
      <c r="AF1342" s="18">
        <v>0.37357504663676799</v>
      </c>
      <c r="AG1342" s="18">
        <v>0.31479635881769952</v>
      </c>
      <c r="AH1342" s="18">
        <v>0.32393350972444912</v>
      </c>
      <c r="AI1342" s="18">
        <v>0.34099556747879722</v>
      </c>
      <c r="AJ1342" s="18">
        <v>0.34328494554333611</v>
      </c>
      <c r="AK1342" s="18">
        <v>0.35542904837170403</v>
      </c>
      <c r="AL1342" s="18">
        <v>0.36301804903065682</v>
      </c>
      <c r="AM1342" s="18">
        <v>0.35408126842645887</v>
      </c>
      <c r="AN1342" s="18">
        <v>0.3648905685576832</v>
      </c>
      <c r="AO1342" s="18">
        <v>0.3809016772546599</v>
      </c>
      <c r="AP1342" s="18">
        <v>0.39513093842730229</v>
      </c>
      <c r="AQ1342" s="18">
        <v>0.31696363119341342</v>
      </c>
      <c r="AR1342" s="18">
        <v>0.32435111312235709</v>
      </c>
      <c r="AS1342" s="18">
        <v>0.2496454794909409</v>
      </c>
      <c r="AT1342" s="18">
        <v>0.23901667655844211</v>
      </c>
      <c r="AU1342" s="18">
        <v>0.2865254098958922</v>
      </c>
      <c r="AV1342" s="18">
        <v>0.30659321613215851</v>
      </c>
      <c r="AX1342" s="18">
        <v>0.32355694058661</v>
      </c>
      <c r="AY1342" s="18">
        <v>0.43848434524848079</v>
      </c>
      <c r="BA1342" s="18">
        <v>0.33337987924485579</v>
      </c>
      <c r="BB1342" s="18">
        <v>0.35887450766608409</v>
      </c>
      <c r="BD1342" s="18">
        <v>0.33435551836530508</v>
      </c>
      <c r="BE1342" s="18">
        <v>0.32905556868025732</v>
      </c>
      <c r="BF1342" s="18">
        <v>0.30266512192222511</v>
      </c>
      <c r="BG1342" s="18">
        <v>0.37261324002317858</v>
      </c>
      <c r="BH1342" s="18">
        <v>0.35447240201260399</v>
      </c>
      <c r="BI1342" s="18">
        <v>0.3774255099635685</v>
      </c>
      <c r="BJ1342" s="18">
        <v>0.35117271103787839</v>
      </c>
      <c r="BL1342" s="18">
        <v>0.3187009560658477</v>
      </c>
      <c r="BM1342" s="18">
        <v>0.37578538619745888</v>
      </c>
      <c r="BN1342" s="18">
        <v>0.33100047436809932</v>
      </c>
      <c r="BO1342" s="18">
        <v>0.32109500853485401</v>
      </c>
      <c r="BP1342" s="18">
        <v>0.35519812063520212</v>
      </c>
      <c r="BQ1342" s="18">
        <v>0.2417399141071242</v>
      </c>
      <c r="BR1342" s="18">
        <v>0.31954243913067681</v>
      </c>
      <c r="BS1342" s="18">
        <v>0.32380555135051581</v>
      </c>
      <c r="BU1342" s="18">
        <v>0.31979151389359117</v>
      </c>
      <c r="BV1342" s="18">
        <v>0.36744644577804031</v>
      </c>
      <c r="BW1342" s="18">
        <v>0.29197231338425561</v>
      </c>
      <c r="BX1342" s="18">
        <v>0.36365835296613419</v>
      </c>
      <c r="BY1342" s="18">
        <v>0.35795397479739849</v>
      </c>
      <c r="BZ1342" s="18">
        <v>0.29900188532266048</v>
      </c>
      <c r="CA1342" s="18">
        <v>0.29031366257468588</v>
      </c>
      <c r="CB1342" s="18">
        <v>0.29220677706463272</v>
      </c>
      <c r="CC1342" s="18">
        <v>0.4208115048835232</v>
      </c>
    </row>
    <row r="1343" spans="2:81" ht="29" x14ac:dyDescent="0.35">
      <c r="B1343" s="17" t="s">
        <v>300</v>
      </c>
      <c r="C1343" s="18">
        <v>0.13150440826744081</v>
      </c>
      <c r="D1343" s="18">
        <v>0.1326167870380319</v>
      </c>
      <c r="E1343" s="18">
        <v>9.7396076880322383E-2</v>
      </c>
      <c r="F1343" s="18">
        <v>9.6949281719585514E-2</v>
      </c>
      <c r="G1343" s="18">
        <v>0.1398184492921701</v>
      </c>
      <c r="H1343" s="18">
        <v>0.13830168736734311</v>
      </c>
      <c r="I1343" s="18">
        <v>0.1698237751393977</v>
      </c>
      <c r="K1343" s="18">
        <v>0.13528795020646239</v>
      </c>
      <c r="L1343" s="18">
        <v>0.12860904528538999</v>
      </c>
      <c r="N1343" s="18">
        <v>0.1185081996268311</v>
      </c>
      <c r="O1343" s="18">
        <v>7.3041808191836241E-2</v>
      </c>
      <c r="P1343" s="18">
        <v>0.1013233246440296</v>
      </c>
      <c r="Q1343" s="18">
        <v>0.12472887570422719</v>
      </c>
      <c r="R1343" s="18">
        <v>0.1036924160410486</v>
      </c>
      <c r="S1343" s="18">
        <v>0.13695196571997689</v>
      </c>
      <c r="T1343" s="18">
        <v>0.1371544050320557</v>
      </c>
      <c r="U1343" s="18">
        <v>0.14220601092980831</v>
      </c>
      <c r="V1343" s="18">
        <v>0.12876661391245181</v>
      </c>
      <c r="W1343" s="18">
        <v>0.18435689474018921</v>
      </c>
      <c r="X1343" s="18">
        <v>0.13399783211514971</v>
      </c>
      <c r="Y1343" s="18">
        <v>0.115262561527173</v>
      </c>
      <c r="AA1343" s="18">
        <v>0.1004355436825701</v>
      </c>
      <c r="AB1343" s="18">
        <v>0.10940319064304101</v>
      </c>
      <c r="AC1343" s="18">
        <v>0.15840682737764741</v>
      </c>
      <c r="AD1343" s="18">
        <v>0.16134671643247839</v>
      </c>
      <c r="AF1343" s="18">
        <v>0.30511865375326969</v>
      </c>
      <c r="AG1343" s="18">
        <v>0.18608315680842349</v>
      </c>
      <c r="AH1343" s="18">
        <v>0.1308252141935029</v>
      </c>
      <c r="AI1343" s="18">
        <v>0.1700817497857158</v>
      </c>
      <c r="AJ1343" s="18">
        <v>0.1167514954650995</v>
      </c>
      <c r="AK1343" s="18">
        <v>0.1362695684922875</v>
      </c>
      <c r="AL1343" s="18">
        <v>0.18325672428269801</v>
      </c>
      <c r="AM1343" s="18">
        <v>0.1234724455946284</v>
      </c>
      <c r="AN1343" s="18">
        <v>0.1670495102177722</v>
      </c>
      <c r="AO1343" s="18">
        <v>0.1046488297099407</v>
      </c>
      <c r="AP1343" s="18">
        <v>8.141021034109007E-2</v>
      </c>
      <c r="AQ1343" s="18">
        <v>0.1611689997992998</v>
      </c>
      <c r="AR1343" s="18">
        <v>0.1186877166962175</v>
      </c>
      <c r="AS1343" s="18">
        <v>0.1030280397268391</v>
      </c>
      <c r="AT1343" s="18">
        <v>0.1092948194490226</v>
      </c>
      <c r="AU1343" s="18">
        <v>5.8204784930942152E-2</v>
      </c>
      <c r="AV1343" s="18">
        <v>0.1094230784047299</v>
      </c>
      <c r="AX1343" s="18">
        <v>0.13721227486225929</v>
      </c>
      <c r="AY1343" s="18">
        <v>0.10163420562104521</v>
      </c>
      <c r="BA1343" s="18">
        <v>0.1185465616745482</v>
      </c>
      <c r="BB1343" s="18">
        <v>0.15554558301807991</v>
      </c>
      <c r="BD1343" s="18">
        <v>0.15533226000387659</v>
      </c>
      <c r="BE1343" s="18">
        <v>0.13909254223393441</v>
      </c>
      <c r="BF1343" s="18">
        <v>0.14879221628941641</v>
      </c>
      <c r="BG1343" s="18">
        <v>0.10557704641226701</v>
      </c>
      <c r="BH1343" s="18">
        <v>0.1013847915249068</v>
      </c>
      <c r="BI1343" s="18">
        <v>7.7819083508070638E-2</v>
      </c>
      <c r="BJ1343" s="18">
        <v>0.1678461542024153</v>
      </c>
      <c r="BL1343" s="18">
        <v>0.14703325220830499</v>
      </c>
      <c r="BM1343" s="18">
        <v>0.1004649451323084</v>
      </c>
      <c r="BN1343" s="18">
        <v>0.118570466272097</v>
      </c>
      <c r="BO1343" s="18">
        <v>0.12575303020362341</v>
      </c>
      <c r="BP1343" s="18">
        <v>0.15345304917205069</v>
      </c>
      <c r="BQ1343" s="18">
        <v>0.17184732930746721</v>
      </c>
      <c r="BR1343" s="18">
        <v>0.1618830675582752</v>
      </c>
      <c r="BS1343" s="18">
        <v>0.15200125230779751</v>
      </c>
      <c r="BU1343" s="18">
        <v>0.1153406301168691</v>
      </c>
      <c r="BV1343" s="18">
        <v>0.1025920096763282</v>
      </c>
      <c r="BW1343" s="18">
        <v>0.11315651780712679</v>
      </c>
      <c r="BX1343" s="18">
        <v>0.12785909461591979</v>
      </c>
      <c r="BY1343" s="18">
        <v>0.17138660121065749</v>
      </c>
      <c r="BZ1343" s="18">
        <v>0.18882381507514981</v>
      </c>
      <c r="CA1343" s="18">
        <v>0.1799464595669229</v>
      </c>
      <c r="CB1343" s="18">
        <v>0.13050370229260011</v>
      </c>
      <c r="CC1343" s="18">
        <v>7.9076960097756152E-2</v>
      </c>
    </row>
    <row r="1344" spans="2:81" x14ac:dyDescent="0.35">
      <c r="B1344" s="17" t="s">
        <v>151</v>
      </c>
      <c r="C1344" s="18">
        <v>0.10947296331653079</v>
      </c>
      <c r="D1344" s="18">
        <v>0.1020706250756977</v>
      </c>
      <c r="E1344" s="18">
        <v>0.1041135428449072</v>
      </c>
      <c r="F1344" s="18">
        <v>8.6302006725205119E-2</v>
      </c>
      <c r="G1344" s="18">
        <v>0.1216976442680434</v>
      </c>
      <c r="H1344" s="18">
        <v>0.11058871290294379</v>
      </c>
      <c r="I1344" s="18">
        <v>0.1243684710134353</v>
      </c>
      <c r="K1344" s="18">
        <v>9.384647504319063E-2</v>
      </c>
      <c r="L1344" s="18">
        <v>0.1216887064898494</v>
      </c>
      <c r="N1344" s="18">
        <v>0.1017039812983202</v>
      </c>
      <c r="O1344" s="18">
        <v>6.5865627962506765E-2</v>
      </c>
      <c r="P1344" s="18">
        <v>0.17292061646875509</v>
      </c>
      <c r="Q1344" s="18">
        <v>0.1845842032802103</v>
      </c>
      <c r="R1344" s="18">
        <v>0.1064899061338217</v>
      </c>
      <c r="S1344" s="18">
        <v>7.6495796341282521E-2</v>
      </c>
      <c r="T1344" s="18">
        <v>0.10445038876958231</v>
      </c>
      <c r="U1344" s="18">
        <v>0.13367202943904261</v>
      </c>
      <c r="V1344" s="18">
        <v>8.5071005436566191E-2</v>
      </c>
      <c r="W1344" s="18">
        <v>0.1176023841926563</v>
      </c>
      <c r="X1344" s="18">
        <v>0.12503637051311131</v>
      </c>
      <c r="Y1344" s="18">
        <v>8.6141368033994345E-2</v>
      </c>
      <c r="AA1344" s="18">
        <v>9.0137048165296343E-2</v>
      </c>
      <c r="AB1344" s="18">
        <v>8.3745137024598168E-2</v>
      </c>
      <c r="AC1344" s="18">
        <v>8.6588039162267733E-2</v>
      </c>
      <c r="AD1344" s="18">
        <v>0.1779917199078232</v>
      </c>
      <c r="AF1344" s="18">
        <v>7.8170075629741431E-2</v>
      </c>
      <c r="AG1344" s="18">
        <v>0.20594184024522341</v>
      </c>
      <c r="AH1344" s="18">
        <v>9.1806273466436841E-2</v>
      </c>
      <c r="AI1344" s="18">
        <v>0.1323186637748468</v>
      </c>
      <c r="AJ1344" s="18">
        <v>0.15113312914423421</v>
      </c>
      <c r="AK1344" s="18">
        <v>6.8278310205600712E-2</v>
      </c>
      <c r="AL1344" s="18">
        <v>0.12281718226789019</v>
      </c>
      <c r="AM1344" s="18">
        <v>9.7118598635086387E-2</v>
      </c>
      <c r="AN1344" s="18">
        <v>0.1156296087434133</v>
      </c>
      <c r="AO1344" s="18">
        <v>0.1009740119280667</v>
      </c>
      <c r="AP1344" s="18">
        <v>0.10507509311066481</v>
      </c>
      <c r="AQ1344" s="18">
        <v>8.3775912610593972E-2</v>
      </c>
      <c r="AR1344" s="18">
        <v>4.7871767557839062E-2</v>
      </c>
      <c r="AS1344" s="18">
        <v>0.13945809309263749</v>
      </c>
      <c r="AT1344" s="18">
        <v>5.9814606783167967E-2</v>
      </c>
      <c r="AU1344" s="18">
        <v>7.3283327327097025E-2</v>
      </c>
      <c r="AV1344" s="18">
        <v>0.20518011288536181</v>
      </c>
      <c r="AX1344" s="18">
        <v>0.1136765133553258</v>
      </c>
      <c r="AY1344" s="18">
        <v>7.6156460056026248E-2</v>
      </c>
      <c r="BA1344" s="18">
        <v>9.5386052551854603E-2</v>
      </c>
      <c r="BB1344" s="18">
        <v>0.13560893282059949</v>
      </c>
      <c r="BD1344" s="18">
        <v>0.1131149200052106</v>
      </c>
      <c r="BE1344" s="18">
        <v>0.13502285326120059</v>
      </c>
      <c r="BF1344" s="18">
        <v>0.1199303986161657</v>
      </c>
      <c r="BG1344" s="18">
        <v>8.574953843479402E-2</v>
      </c>
      <c r="BH1344" s="18">
        <v>8.3470088524755112E-2</v>
      </c>
      <c r="BI1344" s="18">
        <v>3.3350401529351537E-2</v>
      </c>
      <c r="BJ1344" s="18">
        <v>0.19677567919222211</v>
      </c>
      <c r="BL1344" s="18">
        <v>8.0605222656845568E-2</v>
      </c>
      <c r="BM1344" s="18">
        <v>7.2654387940582155E-2</v>
      </c>
      <c r="BN1344" s="18">
        <v>9.1688032755220264E-2</v>
      </c>
      <c r="BO1344" s="18">
        <v>0.14953890188848931</v>
      </c>
      <c r="BP1344" s="18">
        <v>9.7481042154425171E-2</v>
      </c>
      <c r="BQ1344" s="18">
        <v>0.1442228098564815</v>
      </c>
      <c r="BR1344" s="18">
        <v>0.27259310621529231</v>
      </c>
      <c r="BS1344" s="18">
        <v>0.17999918042940721</v>
      </c>
      <c r="BU1344" s="18">
        <v>8.9426728484680126E-2</v>
      </c>
      <c r="BV1344" s="18">
        <v>6.8363329655853039E-2</v>
      </c>
      <c r="BW1344" s="18">
        <v>0.10093123493229481</v>
      </c>
      <c r="BX1344" s="18">
        <v>0.15890623699086431</v>
      </c>
      <c r="BY1344" s="18">
        <v>8.1324770809712926E-2</v>
      </c>
      <c r="BZ1344" s="18">
        <v>0.12791667283774619</v>
      </c>
      <c r="CA1344" s="18">
        <v>0.22919727145961541</v>
      </c>
      <c r="CB1344" s="18">
        <v>0.21119636201462921</v>
      </c>
      <c r="CC1344" s="18">
        <v>0.103381111776831</v>
      </c>
    </row>
    <row r="1346" spans="2:81" ht="232" x14ac:dyDescent="0.35">
      <c r="B1346" s="14" t="s">
        <v>301</v>
      </c>
    </row>
    <row r="1347" spans="2:81" x14ac:dyDescent="0.35">
      <c r="B1347" s="15" t="s">
        <v>17</v>
      </c>
    </row>
    <row r="1348" spans="2:81" x14ac:dyDescent="0.35">
      <c r="B1348" s="11" t="s">
        <v>95</v>
      </c>
      <c r="C1348" s="16">
        <v>1906</v>
      </c>
      <c r="D1348" s="16">
        <v>245</v>
      </c>
      <c r="E1348" s="16">
        <v>322</v>
      </c>
      <c r="F1348" s="16">
        <v>330</v>
      </c>
      <c r="G1348" s="16">
        <v>336</v>
      </c>
      <c r="H1348" s="16">
        <v>276</v>
      </c>
      <c r="I1348" s="16">
        <v>397</v>
      </c>
      <c r="K1348" s="16">
        <v>942</v>
      </c>
      <c r="L1348" s="16">
        <v>959</v>
      </c>
      <c r="N1348" s="16">
        <v>158</v>
      </c>
      <c r="O1348" s="16">
        <v>63</v>
      </c>
      <c r="P1348" s="16">
        <v>96</v>
      </c>
      <c r="Q1348" s="16">
        <v>78</v>
      </c>
      <c r="R1348" s="16">
        <v>211</v>
      </c>
      <c r="S1348" s="16">
        <v>156</v>
      </c>
      <c r="T1348" s="16">
        <v>138</v>
      </c>
      <c r="U1348" s="16">
        <v>178</v>
      </c>
      <c r="V1348" s="16">
        <v>270</v>
      </c>
      <c r="W1348" s="16">
        <v>232</v>
      </c>
      <c r="X1348" s="16">
        <v>160</v>
      </c>
      <c r="Y1348" s="16">
        <v>166</v>
      </c>
      <c r="AA1348" s="16">
        <v>527</v>
      </c>
      <c r="AB1348" s="16">
        <v>481</v>
      </c>
      <c r="AC1348" s="16">
        <v>429</v>
      </c>
      <c r="AD1348" s="16">
        <v>463</v>
      </c>
      <c r="AF1348" s="16">
        <v>27</v>
      </c>
      <c r="AG1348" s="16">
        <v>98</v>
      </c>
      <c r="AH1348" s="16">
        <v>113</v>
      </c>
      <c r="AI1348" s="16">
        <v>112</v>
      </c>
      <c r="AJ1348" s="16">
        <v>174</v>
      </c>
      <c r="AK1348" s="16">
        <v>207</v>
      </c>
      <c r="AL1348" s="16">
        <v>170</v>
      </c>
      <c r="AM1348" s="16">
        <v>133</v>
      </c>
      <c r="AN1348" s="16">
        <v>100</v>
      </c>
      <c r="AO1348" s="16">
        <v>131</v>
      </c>
      <c r="AP1348" s="16">
        <v>193</v>
      </c>
      <c r="AQ1348" s="16">
        <v>93</v>
      </c>
      <c r="AR1348" s="16">
        <v>79</v>
      </c>
      <c r="AS1348" s="16">
        <v>47</v>
      </c>
      <c r="AT1348" s="16">
        <v>48</v>
      </c>
      <c r="AU1348" s="16">
        <v>122</v>
      </c>
      <c r="AV1348" s="16">
        <v>59</v>
      </c>
      <c r="AX1348" s="16">
        <v>1557</v>
      </c>
      <c r="AY1348" s="16">
        <v>338</v>
      </c>
      <c r="BA1348" s="16">
        <v>1221</v>
      </c>
      <c r="BB1348" s="16">
        <v>685</v>
      </c>
      <c r="BD1348" s="16">
        <v>474</v>
      </c>
      <c r="BE1348" s="16">
        <v>416</v>
      </c>
      <c r="BF1348" s="16">
        <v>224</v>
      </c>
      <c r="BG1348" s="16">
        <v>439</v>
      </c>
      <c r="BH1348" s="16">
        <v>242</v>
      </c>
      <c r="BI1348" s="16">
        <v>51</v>
      </c>
      <c r="BJ1348" s="16">
        <v>60</v>
      </c>
      <c r="BL1348" s="16">
        <v>334</v>
      </c>
      <c r="BM1348" s="16">
        <v>619</v>
      </c>
      <c r="BN1348" s="16">
        <v>136</v>
      </c>
      <c r="BO1348" s="16">
        <v>105</v>
      </c>
      <c r="BP1348" s="16">
        <v>257</v>
      </c>
      <c r="BQ1348" s="16">
        <v>42</v>
      </c>
      <c r="BR1348" s="16">
        <v>49</v>
      </c>
      <c r="BS1348" s="16">
        <v>364</v>
      </c>
      <c r="BU1348" s="16">
        <v>279</v>
      </c>
      <c r="BV1348" s="16">
        <v>479</v>
      </c>
      <c r="BW1348" s="16">
        <v>122</v>
      </c>
      <c r="BX1348" s="16">
        <v>151</v>
      </c>
      <c r="BY1348" s="16">
        <v>421</v>
      </c>
      <c r="BZ1348" s="16">
        <v>64</v>
      </c>
      <c r="CA1348" s="16">
        <v>123</v>
      </c>
      <c r="CB1348" s="16">
        <v>156</v>
      </c>
      <c r="CC1348" s="16">
        <v>111</v>
      </c>
    </row>
    <row r="1349" spans="2:81" x14ac:dyDescent="0.35">
      <c r="B1349" s="12" t="s">
        <v>96</v>
      </c>
      <c r="C1349" s="16">
        <v>1910</v>
      </c>
      <c r="D1349" s="16">
        <v>202</v>
      </c>
      <c r="E1349" s="16">
        <v>325</v>
      </c>
      <c r="F1349" s="16">
        <v>324</v>
      </c>
      <c r="G1349" s="16">
        <v>294</v>
      </c>
      <c r="H1349" s="16">
        <v>309</v>
      </c>
      <c r="I1349" s="16">
        <v>457</v>
      </c>
      <c r="K1349" s="16">
        <v>921</v>
      </c>
      <c r="L1349" s="16">
        <v>983</v>
      </c>
      <c r="N1349" s="16">
        <v>157</v>
      </c>
      <c r="O1349" s="16">
        <v>52</v>
      </c>
      <c r="P1349" s="16">
        <v>89</v>
      </c>
      <c r="Q1349" s="16">
        <v>77</v>
      </c>
      <c r="R1349" s="16">
        <v>212</v>
      </c>
      <c r="S1349" s="16">
        <v>155</v>
      </c>
      <c r="T1349" s="16">
        <v>140</v>
      </c>
      <c r="U1349" s="16">
        <v>167</v>
      </c>
      <c r="V1349" s="16">
        <v>248</v>
      </c>
      <c r="W1349" s="16">
        <v>264</v>
      </c>
      <c r="X1349" s="16">
        <v>165</v>
      </c>
      <c r="Y1349" s="16">
        <v>180</v>
      </c>
      <c r="AA1349" s="16">
        <v>514</v>
      </c>
      <c r="AB1349" s="16">
        <v>496</v>
      </c>
      <c r="AC1349" s="16">
        <v>419</v>
      </c>
      <c r="AD1349" s="16">
        <v>477</v>
      </c>
      <c r="AF1349" s="16">
        <v>25</v>
      </c>
      <c r="AG1349" s="16">
        <v>96</v>
      </c>
      <c r="AH1349" s="16">
        <v>115</v>
      </c>
      <c r="AI1349" s="16">
        <v>117</v>
      </c>
      <c r="AJ1349" s="16">
        <v>175</v>
      </c>
      <c r="AK1349" s="16">
        <v>213</v>
      </c>
      <c r="AL1349" s="16">
        <v>169</v>
      </c>
      <c r="AM1349" s="16">
        <v>134</v>
      </c>
      <c r="AN1349" s="16">
        <v>99</v>
      </c>
      <c r="AO1349" s="16">
        <v>131</v>
      </c>
      <c r="AP1349" s="16">
        <v>193</v>
      </c>
      <c r="AQ1349" s="16">
        <v>94</v>
      </c>
      <c r="AR1349" s="16">
        <v>79</v>
      </c>
      <c r="AS1349" s="16">
        <v>46</v>
      </c>
      <c r="AT1349" s="16">
        <v>46</v>
      </c>
      <c r="AU1349" s="16">
        <v>118</v>
      </c>
      <c r="AV1349" s="16">
        <v>59</v>
      </c>
      <c r="AX1349" s="16">
        <v>1583</v>
      </c>
      <c r="AY1349" s="16">
        <v>316</v>
      </c>
      <c r="BA1349" s="16">
        <v>1241</v>
      </c>
      <c r="BB1349" s="16">
        <v>669</v>
      </c>
      <c r="BD1349" s="16">
        <v>490</v>
      </c>
      <c r="BE1349" s="16">
        <v>410</v>
      </c>
      <c r="BF1349" s="16">
        <v>226</v>
      </c>
      <c r="BG1349" s="16">
        <v>430</v>
      </c>
      <c r="BH1349" s="16">
        <v>237</v>
      </c>
      <c r="BI1349" s="16">
        <v>51</v>
      </c>
      <c r="BJ1349" s="16">
        <v>65</v>
      </c>
      <c r="BL1349" s="16">
        <v>349</v>
      </c>
      <c r="BM1349" s="16">
        <v>614</v>
      </c>
      <c r="BN1349" s="16">
        <v>143</v>
      </c>
      <c r="BO1349" s="16">
        <v>101</v>
      </c>
      <c r="BP1349" s="16">
        <v>257</v>
      </c>
      <c r="BQ1349" s="16">
        <v>42</v>
      </c>
      <c r="BR1349" s="16">
        <v>47</v>
      </c>
      <c r="BS1349" s="16">
        <v>356</v>
      </c>
      <c r="BU1349" s="16">
        <v>288</v>
      </c>
      <c r="BV1349" s="16">
        <v>472</v>
      </c>
      <c r="BW1349" s="16">
        <v>126</v>
      </c>
      <c r="BX1349" s="16">
        <v>142</v>
      </c>
      <c r="BY1349" s="16">
        <v>432</v>
      </c>
      <c r="BZ1349" s="16">
        <v>64</v>
      </c>
      <c r="CA1349" s="16">
        <v>123</v>
      </c>
      <c r="CB1349" s="16">
        <v>159</v>
      </c>
      <c r="CC1349" s="16">
        <v>106</v>
      </c>
    </row>
    <row r="1350" spans="2:81" x14ac:dyDescent="0.35">
      <c r="B1350" s="17" t="s">
        <v>302</v>
      </c>
      <c r="C1350" s="18">
        <v>0.35371970501768069</v>
      </c>
      <c r="D1350" s="18">
        <v>0.3314865215871271</v>
      </c>
      <c r="E1350" s="18">
        <v>0.40671316604740282</v>
      </c>
      <c r="F1350" s="18">
        <v>0.35788110529646577</v>
      </c>
      <c r="G1350" s="18">
        <v>0.37476262414525668</v>
      </c>
      <c r="H1350" s="18">
        <v>0.31868867561817521</v>
      </c>
      <c r="I1350" s="18">
        <v>0.33306929561331272</v>
      </c>
      <c r="K1350" s="18">
        <v>0.34548169830273318</v>
      </c>
      <c r="L1350" s="18">
        <v>0.36318647213320482</v>
      </c>
      <c r="N1350" s="18">
        <v>0.32459688548884008</v>
      </c>
      <c r="O1350" s="18">
        <v>0.41339653366663098</v>
      </c>
      <c r="P1350" s="18">
        <v>0.30948930921831869</v>
      </c>
      <c r="Q1350" s="18">
        <v>0.35636244210385443</v>
      </c>
      <c r="R1350" s="18">
        <v>0.37556949581291349</v>
      </c>
      <c r="S1350" s="18">
        <v>0.37590159026057007</v>
      </c>
      <c r="T1350" s="18">
        <v>0.34411251403250198</v>
      </c>
      <c r="U1350" s="18">
        <v>0.34138625328825029</v>
      </c>
      <c r="V1350" s="18">
        <v>0.39924395750687242</v>
      </c>
      <c r="W1350" s="18">
        <v>0.32261074219529251</v>
      </c>
      <c r="X1350" s="18">
        <v>0.37977140743135912</v>
      </c>
      <c r="Y1350" s="18">
        <v>0.31572371688584072</v>
      </c>
      <c r="AA1350" s="18">
        <v>0.38525028647120352</v>
      </c>
      <c r="AB1350" s="18">
        <v>0.34885036034375633</v>
      </c>
      <c r="AC1350" s="18">
        <v>0.33970430993544359</v>
      </c>
      <c r="AD1350" s="18">
        <v>0.33837306674936651</v>
      </c>
      <c r="AF1350" s="18">
        <v>0.44688090619981757</v>
      </c>
      <c r="AG1350" s="18">
        <v>0.27144195649050529</v>
      </c>
      <c r="AH1350" s="18">
        <v>0.44951875511370037</v>
      </c>
      <c r="AI1350" s="18">
        <v>0.27557201472628651</v>
      </c>
      <c r="AJ1350" s="18">
        <v>0.30626441953420669</v>
      </c>
      <c r="AK1350" s="18">
        <v>0.35680999080198261</v>
      </c>
      <c r="AL1350" s="18">
        <v>0.34203529842083558</v>
      </c>
      <c r="AM1350" s="18">
        <v>0.34274520002345749</v>
      </c>
      <c r="AN1350" s="18">
        <v>0.37814117146358511</v>
      </c>
      <c r="AO1350" s="18">
        <v>0.31027350077980381</v>
      </c>
      <c r="AP1350" s="18">
        <v>0.40210233668669698</v>
      </c>
      <c r="AQ1350" s="18">
        <v>0.37035522972087009</v>
      </c>
      <c r="AR1350" s="18">
        <v>0.33703899645457602</v>
      </c>
      <c r="AS1350" s="18">
        <v>0.3758535983304373</v>
      </c>
      <c r="AT1350" s="18">
        <v>0.34763968402672712</v>
      </c>
      <c r="AU1350" s="18">
        <v>0.49574771591901801</v>
      </c>
      <c r="AV1350" s="18">
        <v>0.20020881247891009</v>
      </c>
      <c r="AX1350" s="18">
        <v>0.34646307817983041</v>
      </c>
      <c r="AY1350" s="18">
        <v>0.39647437293103521</v>
      </c>
      <c r="BA1350" s="18">
        <v>0.36425001163680581</v>
      </c>
      <c r="BB1350" s="18">
        <v>0.33418243547267312</v>
      </c>
      <c r="BD1350" s="18">
        <v>0.33433008275483428</v>
      </c>
      <c r="BE1350" s="18">
        <v>0.34848265628538871</v>
      </c>
      <c r="BF1350" s="18">
        <v>0.31320906252526398</v>
      </c>
      <c r="BG1350" s="18">
        <v>0.3597240609177329</v>
      </c>
      <c r="BH1350" s="18">
        <v>0.4288071195361432</v>
      </c>
      <c r="BI1350" s="18">
        <v>0.49316690010299569</v>
      </c>
      <c r="BJ1350" s="18">
        <v>0.2496477203668421</v>
      </c>
      <c r="BL1350" s="18">
        <v>0.32191762818099878</v>
      </c>
      <c r="BM1350" s="18">
        <v>0.43741355147409949</v>
      </c>
      <c r="BN1350" s="18">
        <v>0.32409131975587813</v>
      </c>
      <c r="BO1350" s="18">
        <v>0.3421653669052811</v>
      </c>
      <c r="BP1350" s="18">
        <v>0.33891973668554959</v>
      </c>
      <c r="BQ1350" s="18">
        <v>0.27075378117360172</v>
      </c>
      <c r="BR1350" s="18">
        <v>0.29744350578831369</v>
      </c>
      <c r="BS1350" s="18">
        <v>0.2836026780303208</v>
      </c>
      <c r="BU1350" s="18">
        <v>0.29155161901739179</v>
      </c>
      <c r="BV1350" s="18">
        <v>0.40659323887988352</v>
      </c>
      <c r="BW1350" s="18">
        <v>0.40663386283647368</v>
      </c>
      <c r="BX1350" s="18">
        <v>0.31039653824712232</v>
      </c>
      <c r="BY1350" s="18">
        <v>0.37862511005049931</v>
      </c>
      <c r="BZ1350" s="18">
        <v>0.25437019379264519</v>
      </c>
      <c r="CA1350" s="18">
        <v>0.22599371548563971</v>
      </c>
      <c r="CB1350" s="18">
        <v>0.3466637949191298</v>
      </c>
      <c r="CC1350" s="18">
        <v>0.39907747154479462</v>
      </c>
    </row>
    <row r="1351" spans="2:81" x14ac:dyDescent="0.35">
      <c r="B1351" s="17" t="s">
        <v>303</v>
      </c>
      <c r="C1351" s="18">
        <v>0.41141676831164581</v>
      </c>
      <c r="D1351" s="18">
        <v>0.34147618272322772</v>
      </c>
      <c r="E1351" s="18">
        <v>0.387885639487492</v>
      </c>
      <c r="F1351" s="18">
        <v>0.39547193153958549</v>
      </c>
      <c r="G1351" s="18">
        <v>0.40399682898502792</v>
      </c>
      <c r="H1351" s="18">
        <v>0.44711352514963443</v>
      </c>
      <c r="I1351" s="18">
        <v>0.45100958583612522</v>
      </c>
      <c r="K1351" s="18">
        <v>0.41888792806437369</v>
      </c>
      <c r="L1351" s="18">
        <v>0.40447512805085573</v>
      </c>
      <c r="N1351" s="18">
        <v>0.41266970238316553</v>
      </c>
      <c r="O1351" s="18">
        <v>0.44717927651980749</v>
      </c>
      <c r="P1351" s="18">
        <v>0.43312874579844668</v>
      </c>
      <c r="Q1351" s="18">
        <v>0.33513695735762888</v>
      </c>
      <c r="R1351" s="18">
        <v>0.41863958453096678</v>
      </c>
      <c r="S1351" s="18">
        <v>0.40115334332374258</v>
      </c>
      <c r="T1351" s="18">
        <v>0.42405614175106998</v>
      </c>
      <c r="U1351" s="18">
        <v>0.39068868056653028</v>
      </c>
      <c r="V1351" s="18">
        <v>0.37769422008542769</v>
      </c>
      <c r="W1351" s="18">
        <v>0.45455667471065242</v>
      </c>
      <c r="X1351" s="18">
        <v>0.36570936944171051</v>
      </c>
      <c r="Y1351" s="18">
        <v>0.45670751504297941</v>
      </c>
      <c r="AA1351" s="18">
        <v>0.43234831365448012</v>
      </c>
      <c r="AB1351" s="18">
        <v>0.43290178239341859</v>
      </c>
      <c r="AC1351" s="18">
        <v>0.40964452216497538</v>
      </c>
      <c r="AD1351" s="18">
        <v>0.36643881433191711</v>
      </c>
      <c r="AF1351" s="18">
        <v>6.2350735790542462E-2</v>
      </c>
      <c r="AG1351" s="18">
        <v>0.37308632521224261</v>
      </c>
      <c r="AH1351" s="18">
        <v>0.34349484287085508</v>
      </c>
      <c r="AI1351" s="18">
        <v>0.35131391390976152</v>
      </c>
      <c r="AJ1351" s="18">
        <v>0.42760529863229918</v>
      </c>
      <c r="AK1351" s="18">
        <v>0.43782504399004779</v>
      </c>
      <c r="AL1351" s="18">
        <v>0.37667339376241848</v>
      </c>
      <c r="AM1351" s="18">
        <v>0.46830111142868808</v>
      </c>
      <c r="AN1351" s="18">
        <v>0.4030884210765624</v>
      </c>
      <c r="AO1351" s="18">
        <v>0.52241626918145723</v>
      </c>
      <c r="AP1351" s="18">
        <v>0.40490174917889937</v>
      </c>
      <c r="AQ1351" s="18">
        <v>0.40344142006776512</v>
      </c>
      <c r="AR1351" s="18">
        <v>0.52878856116064243</v>
      </c>
      <c r="AS1351" s="18">
        <v>0.43719957312751501</v>
      </c>
      <c r="AT1351" s="18">
        <v>0.47166641158490469</v>
      </c>
      <c r="AU1351" s="18">
        <v>0.35628053053160741</v>
      </c>
      <c r="AV1351" s="18">
        <v>0.38755792377034431</v>
      </c>
      <c r="AX1351" s="18">
        <v>0.41733738010693711</v>
      </c>
      <c r="AY1351" s="18">
        <v>0.38291899743673841</v>
      </c>
      <c r="BA1351" s="18">
        <v>0.43807750738677842</v>
      </c>
      <c r="BB1351" s="18">
        <v>0.36195210745989442</v>
      </c>
      <c r="BD1351" s="18">
        <v>0.39771494278386083</v>
      </c>
      <c r="BE1351" s="18">
        <v>0.41501536408288969</v>
      </c>
      <c r="BF1351" s="18">
        <v>0.39997563996876839</v>
      </c>
      <c r="BG1351" s="18">
        <v>0.45194795265149201</v>
      </c>
      <c r="BH1351" s="18">
        <v>0.40949834608914232</v>
      </c>
      <c r="BI1351" s="18">
        <v>0.29024649261325969</v>
      </c>
      <c r="BJ1351" s="18">
        <v>0.36550402609250521</v>
      </c>
      <c r="BL1351" s="18">
        <v>0.43713963752613988</v>
      </c>
      <c r="BM1351" s="18">
        <v>0.39172411686967312</v>
      </c>
      <c r="BN1351" s="18">
        <v>0.44536555961292851</v>
      </c>
      <c r="BO1351" s="18">
        <v>0.45515335032924581</v>
      </c>
      <c r="BP1351" s="18">
        <v>0.40131494395968331</v>
      </c>
      <c r="BQ1351" s="18">
        <v>0.44526755031670462</v>
      </c>
      <c r="BR1351" s="18">
        <v>0.31698101722445088</v>
      </c>
      <c r="BS1351" s="18">
        <v>0.40999068893768059</v>
      </c>
      <c r="BU1351" s="18">
        <v>0.47910839224425289</v>
      </c>
      <c r="BV1351" s="18">
        <v>0.43870623362360711</v>
      </c>
      <c r="BW1351" s="18">
        <v>0.38146869460073107</v>
      </c>
      <c r="BX1351" s="18">
        <v>0.48710632444923602</v>
      </c>
      <c r="BY1351" s="18">
        <v>0.36902850179234858</v>
      </c>
      <c r="BZ1351" s="18">
        <v>0.43177633617852318</v>
      </c>
      <c r="CA1351" s="18">
        <v>0.34639865581012158</v>
      </c>
      <c r="CB1351" s="18">
        <v>0.36144437531202239</v>
      </c>
      <c r="CC1351" s="18">
        <v>0.35080178973682219</v>
      </c>
    </row>
    <row r="1352" spans="2:81" x14ac:dyDescent="0.35">
      <c r="B1352" s="17" t="s">
        <v>304</v>
      </c>
      <c r="C1352" s="18">
        <v>0.1633671027297755</v>
      </c>
      <c r="D1352" s="18">
        <v>0.2303442355550952</v>
      </c>
      <c r="E1352" s="18">
        <v>0.15464198775661581</v>
      </c>
      <c r="F1352" s="18">
        <v>0.14786555483879599</v>
      </c>
      <c r="G1352" s="18">
        <v>0.14709700146857749</v>
      </c>
      <c r="H1352" s="18">
        <v>0.18716791758708451</v>
      </c>
      <c r="I1352" s="18">
        <v>0.1453277001979327</v>
      </c>
      <c r="K1352" s="18">
        <v>0.17155249676501219</v>
      </c>
      <c r="L1352" s="18">
        <v>0.15544903616500941</v>
      </c>
      <c r="N1352" s="18">
        <v>0.16701449767880169</v>
      </c>
      <c r="O1352" s="18">
        <v>0.12530427279732981</v>
      </c>
      <c r="P1352" s="18">
        <v>0.21106632681121981</v>
      </c>
      <c r="Q1352" s="18">
        <v>0.2222790163742287</v>
      </c>
      <c r="R1352" s="18">
        <v>0.14245108577507831</v>
      </c>
      <c r="S1352" s="18">
        <v>0.14379886162108349</v>
      </c>
      <c r="T1352" s="18">
        <v>0.15755951420281131</v>
      </c>
      <c r="U1352" s="18">
        <v>0.15773980681064581</v>
      </c>
      <c r="V1352" s="18">
        <v>0.15487085159440001</v>
      </c>
      <c r="W1352" s="18">
        <v>0.14376238843675351</v>
      </c>
      <c r="X1352" s="18">
        <v>0.18001128686491691</v>
      </c>
      <c r="Y1352" s="18">
        <v>0.19882119484658639</v>
      </c>
      <c r="AA1352" s="18">
        <v>0.12798418450476029</v>
      </c>
      <c r="AB1352" s="18">
        <v>0.15361431051935129</v>
      </c>
      <c r="AC1352" s="18">
        <v>0.19085818854919701</v>
      </c>
      <c r="AD1352" s="18">
        <v>0.1873302323082206</v>
      </c>
      <c r="AF1352" s="18">
        <v>0.37694933784968843</v>
      </c>
      <c r="AG1352" s="18">
        <v>0.2000313633531125</v>
      </c>
      <c r="AH1352" s="18">
        <v>0.1661129307043836</v>
      </c>
      <c r="AI1352" s="18">
        <v>0.22601488474353229</v>
      </c>
      <c r="AJ1352" s="18">
        <v>0.20857368344012381</v>
      </c>
      <c r="AK1352" s="18">
        <v>0.1501014497628104</v>
      </c>
      <c r="AL1352" s="18">
        <v>0.20656070870643339</v>
      </c>
      <c r="AM1352" s="18">
        <v>0.1354951573508921</v>
      </c>
      <c r="AN1352" s="18">
        <v>0.16674299181673791</v>
      </c>
      <c r="AO1352" s="18">
        <v>0.1011663796308435</v>
      </c>
      <c r="AP1352" s="18">
        <v>0.15952428112810771</v>
      </c>
      <c r="AQ1352" s="18">
        <v>0.16139076783637091</v>
      </c>
      <c r="AR1352" s="18">
        <v>0.1096845053496579</v>
      </c>
      <c r="AS1352" s="18">
        <v>0.1029098645570283</v>
      </c>
      <c r="AT1352" s="18">
        <v>0.1485884039248378</v>
      </c>
      <c r="AU1352" s="18">
        <v>7.5575211871292569E-2</v>
      </c>
      <c r="AV1352" s="18">
        <v>0.19108376026007029</v>
      </c>
      <c r="AX1352" s="18">
        <v>0.1646687372042285</v>
      </c>
      <c r="AY1352" s="18">
        <v>0.1590573981238399</v>
      </c>
      <c r="BA1352" s="18">
        <v>0.13939348453171621</v>
      </c>
      <c r="BB1352" s="18">
        <v>0.20784624827088569</v>
      </c>
      <c r="BD1352" s="18">
        <v>0.18710359570993459</v>
      </c>
      <c r="BE1352" s="18">
        <v>0.15713850101584989</v>
      </c>
      <c r="BF1352" s="18">
        <v>0.21494149928344669</v>
      </c>
      <c r="BG1352" s="18">
        <v>0.13797028548520229</v>
      </c>
      <c r="BH1352" s="18">
        <v>0.11370441796185669</v>
      </c>
      <c r="BI1352" s="18">
        <v>9.7738189312885609E-2</v>
      </c>
      <c r="BJ1352" s="18">
        <v>0.24591091574827389</v>
      </c>
      <c r="BL1352" s="18">
        <v>0.1843895548963905</v>
      </c>
      <c r="BM1352" s="18">
        <v>0.13536348534106879</v>
      </c>
      <c r="BN1352" s="18">
        <v>0.13997475533590861</v>
      </c>
      <c r="BO1352" s="18">
        <v>0.17524345299962879</v>
      </c>
      <c r="BP1352" s="18">
        <v>0.19826692507756899</v>
      </c>
      <c r="BQ1352" s="18">
        <v>0.1120010710548411</v>
      </c>
      <c r="BR1352" s="18">
        <v>0.21021239322732821</v>
      </c>
      <c r="BS1352" s="18">
        <v>0.17163119769481669</v>
      </c>
      <c r="BU1352" s="18">
        <v>0.1808283126482042</v>
      </c>
      <c r="BV1352" s="18">
        <v>0.1202851078765325</v>
      </c>
      <c r="BW1352" s="18">
        <v>0.13978558405555999</v>
      </c>
      <c r="BX1352" s="18">
        <v>0.1238468648789889</v>
      </c>
      <c r="BY1352" s="18">
        <v>0.18783035492266151</v>
      </c>
      <c r="BZ1352" s="18">
        <v>0.18379256371590419</v>
      </c>
      <c r="CA1352" s="18">
        <v>0.25846728860164631</v>
      </c>
      <c r="CB1352" s="18">
        <v>0.15714546094800791</v>
      </c>
      <c r="CC1352" s="18">
        <v>0.17604853342850599</v>
      </c>
    </row>
    <row r="1353" spans="2:81" x14ac:dyDescent="0.35">
      <c r="B1353" s="17" t="s">
        <v>305</v>
      </c>
      <c r="C1353" s="18">
        <v>3.3549679989582637E-2</v>
      </c>
      <c r="D1353" s="18">
        <v>4.4755053061088221E-2</v>
      </c>
      <c r="E1353" s="18">
        <v>2.8956407577397481E-2</v>
      </c>
      <c r="F1353" s="18">
        <v>4.2577601263847707E-2</v>
      </c>
      <c r="G1353" s="18">
        <v>2.6325209884915921E-2</v>
      </c>
      <c r="H1353" s="18">
        <v>2.9294116036886281E-2</v>
      </c>
      <c r="I1353" s="18">
        <v>3.2985420726701853E-2</v>
      </c>
      <c r="K1353" s="18">
        <v>3.5388207672757972E-2</v>
      </c>
      <c r="L1353" s="18">
        <v>3.097344929906402E-2</v>
      </c>
      <c r="N1353" s="18">
        <v>4.0825953530900627E-2</v>
      </c>
      <c r="O1353" s="18">
        <v>0</v>
      </c>
      <c r="P1353" s="18">
        <v>1.7747141761406598E-2</v>
      </c>
      <c r="Q1353" s="18">
        <v>3.737577268640091E-2</v>
      </c>
      <c r="R1353" s="18">
        <v>2.4595808401987201E-2</v>
      </c>
      <c r="S1353" s="18">
        <v>4.649661226182826E-2</v>
      </c>
      <c r="T1353" s="18">
        <v>2.883828433992176E-2</v>
      </c>
      <c r="U1353" s="18">
        <v>6.4160185013809601E-2</v>
      </c>
      <c r="V1353" s="18">
        <v>3.6086272153128762E-2</v>
      </c>
      <c r="W1353" s="18">
        <v>3.2476568701050153E-2</v>
      </c>
      <c r="X1353" s="18">
        <v>3.0936353686115459E-2</v>
      </c>
      <c r="Y1353" s="18">
        <v>1.8208281977669549E-2</v>
      </c>
      <c r="AA1353" s="18">
        <v>2.5072566338085529E-2</v>
      </c>
      <c r="AB1353" s="18">
        <v>3.1402539428698938E-2</v>
      </c>
      <c r="AC1353" s="18">
        <v>2.780969719083836E-2</v>
      </c>
      <c r="AD1353" s="18">
        <v>5.0212835586594798E-2</v>
      </c>
      <c r="AF1353" s="18">
        <v>3.5648944530210148E-2</v>
      </c>
      <c r="AG1353" s="18">
        <v>8.3696330224159399E-2</v>
      </c>
      <c r="AH1353" s="18">
        <v>2.7397422134819379E-2</v>
      </c>
      <c r="AI1353" s="18">
        <v>7.9528899966339564E-2</v>
      </c>
      <c r="AJ1353" s="18">
        <v>3.5019048506312878E-2</v>
      </c>
      <c r="AK1353" s="18">
        <v>1.0326962639022221E-2</v>
      </c>
      <c r="AL1353" s="18">
        <v>5.3077361274924142E-2</v>
      </c>
      <c r="AM1353" s="18">
        <v>2.2326112044592668E-2</v>
      </c>
      <c r="AN1353" s="18">
        <v>2.1693740295320611E-2</v>
      </c>
      <c r="AO1353" s="18">
        <v>2.8273498176864861E-2</v>
      </c>
      <c r="AP1353" s="18">
        <v>1.286949847111568E-2</v>
      </c>
      <c r="AQ1353" s="18">
        <v>3.0018606178533181E-2</v>
      </c>
      <c r="AR1353" s="18">
        <v>1.3425955986465231E-2</v>
      </c>
      <c r="AS1353" s="18">
        <v>3.7624978808722398E-2</v>
      </c>
      <c r="AT1353" s="18">
        <v>1.527658082079388E-2</v>
      </c>
      <c r="AU1353" s="18">
        <v>4.0045369512244459E-2</v>
      </c>
      <c r="AV1353" s="18">
        <v>5.110487924286207E-2</v>
      </c>
      <c r="AX1353" s="18">
        <v>3.4119183436251102E-2</v>
      </c>
      <c r="AY1353" s="18">
        <v>2.2995148815541579E-2</v>
      </c>
      <c r="BA1353" s="18">
        <v>2.8687517625159951E-2</v>
      </c>
      <c r="BB1353" s="18">
        <v>4.2570630672328212E-2</v>
      </c>
      <c r="BD1353" s="18">
        <v>4.1831081904938769E-2</v>
      </c>
      <c r="BE1353" s="18">
        <v>3.7833322680351777E-2</v>
      </c>
      <c r="BF1353" s="18">
        <v>3.5122800986971139E-2</v>
      </c>
      <c r="BG1353" s="18">
        <v>2.447185006079609E-2</v>
      </c>
      <c r="BH1353" s="18">
        <v>1.1119320578293349E-2</v>
      </c>
      <c r="BI1353" s="18">
        <v>8.0100517950902519E-2</v>
      </c>
      <c r="BJ1353" s="18">
        <v>4.4065270172161657E-2</v>
      </c>
      <c r="BL1353" s="18">
        <v>2.9638397692976982E-2</v>
      </c>
      <c r="BM1353" s="18">
        <v>1.529866675123534E-2</v>
      </c>
      <c r="BN1353" s="18">
        <v>6.6463420890712818E-2</v>
      </c>
      <c r="BO1353" s="18">
        <v>2.7437829765844281E-2</v>
      </c>
      <c r="BP1353" s="18">
        <v>3.7545241260693918E-2</v>
      </c>
      <c r="BQ1353" s="18">
        <v>8.9806725506254528E-2</v>
      </c>
      <c r="BR1353" s="18">
        <v>1.8297153974636372E-2</v>
      </c>
      <c r="BS1353" s="18">
        <v>4.9938107540333412E-2</v>
      </c>
      <c r="BU1353" s="18">
        <v>3.0763772716230459E-2</v>
      </c>
      <c r="BV1353" s="18">
        <v>1.27474426248478E-2</v>
      </c>
      <c r="BW1353" s="18">
        <v>4.1492294998456032E-2</v>
      </c>
      <c r="BX1353" s="18">
        <v>4.0216138441793073E-2</v>
      </c>
      <c r="BY1353" s="18">
        <v>3.093339006171579E-2</v>
      </c>
      <c r="BZ1353" s="18">
        <v>7.6026336007980644E-2</v>
      </c>
      <c r="CA1353" s="18">
        <v>5.9230355043810558E-2</v>
      </c>
      <c r="CB1353" s="18">
        <v>4.6033098098222702E-2</v>
      </c>
      <c r="CC1353" s="18">
        <v>5.2074828183306367E-2</v>
      </c>
    </row>
    <row r="1354" spans="2:81" x14ac:dyDescent="0.35">
      <c r="B1354" s="17" t="s">
        <v>151</v>
      </c>
      <c r="C1354" s="18">
        <v>3.7946743951315309E-2</v>
      </c>
      <c r="D1354" s="18">
        <v>5.1938007073461689E-2</v>
      </c>
      <c r="E1354" s="18">
        <v>2.180279913109201E-2</v>
      </c>
      <c r="F1354" s="18">
        <v>5.620380706130506E-2</v>
      </c>
      <c r="G1354" s="18">
        <v>4.7818335516222082E-2</v>
      </c>
      <c r="H1354" s="18">
        <v>1.773576560821959E-2</v>
      </c>
      <c r="I1354" s="18">
        <v>3.7607997625927508E-2</v>
      </c>
      <c r="K1354" s="18">
        <v>2.8689669195122811E-2</v>
      </c>
      <c r="L1354" s="18">
        <v>4.5915914351866052E-2</v>
      </c>
      <c r="N1354" s="18">
        <v>5.4892960918291947E-2</v>
      </c>
      <c r="O1354" s="18">
        <v>1.411991701623173E-2</v>
      </c>
      <c r="P1354" s="18">
        <v>2.8568476410608161E-2</v>
      </c>
      <c r="Q1354" s="18">
        <v>4.8845811477887267E-2</v>
      </c>
      <c r="R1354" s="18">
        <v>3.8744025479054117E-2</v>
      </c>
      <c r="S1354" s="18">
        <v>3.2649592532775322E-2</v>
      </c>
      <c r="T1354" s="18">
        <v>4.5433545673694932E-2</v>
      </c>
      <c r="U1354" s="18">
        <v>4.6025074320763873E-2</v>
      </c>
      <c r="V1354" s="18">
        <v>3.2104698660171273E-2</v>
      </c>
      <c r="W1354" s="18">
        <v>4.6593625956251557E-2</v>
      </c>
      <c r="X1354" s="18">
        <v>4.3571582575897987E-2</v>
      </c>
      <c r="Y1354" s="18">
        <v>1.0539291246923861E-2</v>
      </c>
      <c r="AA1354" s="18">
        <v>2.9344649031470441E-2</v>
      </c>
      <c r="AB1354" s="18">
        <v>3.3231007314774803E-2</v>
      </c>
      <c r="AC1354" s="18">
        <v>3.1983282159545497E-2</v>
      </c>
      <c r="AD1354" s="18">
        <v>5.7645051023901023E-2</v>
      </c>
      <c r="AF1354" s="18">
        <v>7.8170075629741431E-2</v>
      </c>
      <c r="AG1354" s="18">
        <v>7.1744024719980176E-2</v>
      </c>
      <c r="AH1354" s="18">
        <v>1.347604917624157E-2</v>
      </c>
      <c r="AI1354" s="18">
        <v>6.7570286654080033E-2</v>
      </c>
      <c r="AJ1354" s="18">
        <v>2.2537549887057352E-2</v>
      </c>
      <c r="AK1354" s="18">
        <v>4.4936552806136967E-2</v>
      </c>
      <c r="AL1354" s="18">
        <v>2.165323783538841E-2</v>
      </c>
      <c r="AM1354" s="18">
        <v>3.1132419152369611E-2</v>
      </c>
      <c r="AN1354" s="18">
        <v>3.033367534779377E-2</v>
      </c>
      <c r="AO1354" s="18">
        <v>3.7870352231030711E-2</v>
      </c>
      <c r="AP1354" s="18">
        <v>2.06021345351802E-2</v>
      </c>
      <c r="AQ1354" s="18">
        <v>3.4793976196460803E-2</v>
      </c>
      <c r="AR1354" s="18">
        <v>1.1061981048658321E-2</v>
      </c>
      <c r="AS1354" s="18">
        <v>4.6411985176297063E-2</v>
      </c>
      <c r="AT1354" s="18">
        <v>1.6828919642736421E-2</v>
      </c>
      <c r="AU1354" s="18">
        <v>3.2351172165837737E-2</v>
      </c>
      <c r="AV1354" s="18">
        <v>0.17004462424781339</v>
      </c>
      <c r="AX1354" s="18">
        <v>3.7411621072752921E-2</v>
      </c>
      <c r="AY1354" s="18">
        <v>3.8554082692844993E-2</v>
      </c>
      <c r="BA1354" s="18">
        <v>2.9591478819539632E-2</v>
      </c>
      <c r="BB1354" s="18">
        <v>5.3448578124218618E-2</v>
      </c>
      <c r="BD1354" s="18">
        <v>3.9020296846431407E-2</v>
      </c>
      <c r="BE1354" s="18">
        <v>4.1530155935519973E-2</v>
      </c>
      <c r="BF1354" s="18">
        <v>3.6750997235549747E-2</v>
      </c>
      <c r="BG1354" s="18">
        <v>2.5885850884776719E-2</v>
      </c>
      <c r="BH1354" s="18">
        <v>3.6870795834564332E-2</v>
      </c>
      <c r="BI1354" s="18">
        <v>3.8747900019956497E-2</v>
      </c>
      <c r="BJ1354" s="18">
        <v>9.4872067620217104E-2</v>
      </c>
      <c r="BL1354" s="18">
        <v>2.6914781703493519E-2</v>
      </c>
      <c r="BM1354" s="18">
        <v>2.0200179563923209E-2</v>
      </c>
      <c r="BN1354" s="18">
        <v>2.4104944404572011E-2</v>
      </c>
      <c r="BO1354" s="18">
        <v>0</v>
      </c>
      <c r="BP1354" s="18">
        <v>2.3953153016504442E-2</v>
      </c>
      <c r="BQ1354" s="18">
        <v>8.217087194859822E-2</v>
      </c>
      <c r="BR1354" s="18">
        <v>0.1570659297852707</v>
      </c>
      <c r="BS1354" s="18">
        <v>8.4837327796848438E-2</v>
      </c>
      <c r="BU1354" s="18">
        <v>1.774790337392057E-2</v>
      </c>
      <c r="BV1354" s="18">
        <v>2.166797699512896E-2</v>
      </c>
      <c r="BW1354" s="18">
        <v>3.0619563508779059E-2</v>
      </c>
      <c r="BX1354" s="18">
        <v>3.8434133982859678E-2</v>
      </c>
      <c r="BY1354" s="18">
        <v>3.3582643172774741E-2</v>
      </c>
      <c r="BZ1354" s="18">
        <v>5.403457030494678E-2</v>
      </c>
      <c r="CA1354" s="18">
        <v>0.1099099850587818</v>
      </c>
      <c r="CB1354" s="18">
        <v>8.8713270722617199E-2</v>
      </c>
      <c r="CC1354" s="18">
        <v>2.1997377106570841E-2</v>
      </c>
    </row>
    <row r="1356" spans="2:81" ht="232" x14ac:dyDescent="0.35">
      <c r="B1356" s="14" t="s">
        <v>306</v>
      </c>
    </row>
    <row r="1357" spans="2:81" x14ac:dyDescent="0.35">
      <c r="B1357" s="15" t="s">
        <v>17</v>
      </c>
    </row>
    <row r="1358" spans="2:81" x14ac:dyDescent="0.35">
      <c r="B1358" s="11" t="s">
        <v>95</v>
      </c>
      <c r="C1358" s="16">
        <v>1906</v>
      </c>
      <c r="D1358" s="16">
        <v>245</v>
      </c>
      <c r="E1358" s="16">
        <v>322</v>
      </c>
      <c r="F1358" s="16">
        <v>330</v>
      </c>
      <c r="G1358" s="16">
        <v>336</v>
      </c>
      <c r="H1358" s="16">
        <v>276</v>
      </c>
      <c r="I1358" s="16">
        <v>397</v>
      </c>
      <c r="K1358" s="16">
        <v>942</v>
      </c>
      <c r="L1358" s="16">
        <v>959</v>
      </c>
      <c r="N1358" s="16">
        <v>158</v>
      </c>
      <c r="O1358" s="16">
        <v>63</v>
      </c>
      <c r="P1358" s="16">
        <v>96</v>
      </c>
      <c r="Q1358" s="16">
        <v>78</v>
      </c>
      <c r="R1358" s="16">
        <v>211</v>
      </c>
      <c r="S1358" s="16">
        <v>156</v>
      </c>
      <c r="T1358" s="16">
        <v>138</v>
      </c>
      <c r="U1358" s="16">
        <v>178</v>
      </c>
      <c r="V1358" s="16">
        <v>270</v>
      </c>
      <c r="W1358" s="16">
        <v>232</v>
      </c>
      <c r="X1358" s="16">
        <v>160</v>
      </c>
      <c r="Y1358" s="16">
        <v>166</v>
      </c>
      <c r="AA1358" s="16">
        <v>527</v>
      </c>
      <c r="AB1358" s="16">
        <v>481</v>
      </c>
      <c r="AC1358" s="16">
        <v>429</v>
      </c>
      <c r="AD1358" s="16">
        <v>463</v>
      </c>
      <c r="AF1358" s="16">
        <v>27</v>
      </c>
      <c r="AG1358" s="16">
        <v>98</v>
      </c>
      <c r="AH1358" s="16">
        <v>113</v>
      </c>
      <c r="AI1358" s="16">
        <v>112</v>
      </c>
      <c r="AJ1358" s="16">
        <v>174</v>
      </c>
      <c r="AK1358" s="16">
        <v>207</v>
      </c>
      <c r="AL1358" s="16">
        <v>170</v>
      </c>
      <c r="AM1358" s="16">
        <v>133</v>
      </c>
      <c r="AN1358" s="16">
        <v>100</v>
      </c>
      <c r="AO1358" s="16">
        <v>131</v>
      </c>
      <c r="AP1358" s="16">
        <v>193</v>
      </c>
      <c r="AQ1358" s="16">
        <v>93</v>
      </c>
      <c r="AR1358" s="16">
        <v>79</v>
      </c>
      <c r="AS1358" s="16">
        <v>47</v>
      </c>
      <c r="AT1358" s="16">
        <v>48</v>
      </c>
      <c r="AU1358" s="16">
        <v>122</v>
      </c>
      <c r="AV1358" s="16">
        <v>59</v>
      </c>
      <c r="AX1358" s="16">
        <v>1557</v>
      </c>
      <c r="AY1358" s="16">
        <v>338</v>
      </c>
      <c r="BA1358" s="16">
        <v>1221</v>
      </c>
      <c r="BB1358" s="16">
        <v>685</v>
      </c>
      <c r="BD1358" s="16">
        <v>474</v>
      </c>
      <c r="BE1358" s="16">
        <v>416</v>
      </c>
      <c r="BF1358" s="16">
        <v>224</v>
      </c>
      <c r="BG1358" s="16">
        <v>439</v>
      </c>
      <c r="BH1358" s="16">
        <v>242</v>
      </c>
      <c r="BI1358" s="16">
        <v>51</v>
      </c>
      <c r="BJ1358" s="16">
        <v>60</v>
      </c>
      <c r="BL1358" s="16">
        <v>334</v>
      </c>
      <c r="BM1358" s="16">
        <v>619</v>
      </c>
      <c r="BN1358" s="16">
        <v>136</v>
      </c>
      <c r="BO1358" s="16">
        <v>105</v>
      </c>
      <c r="BP1358" s="16">
        <v>257</v>
      </c>
      <c r="BQ1358" s="16">
        <v>42</v>
      </c>
      <c r="BR1358" s="16">
        <v>49</v>
      </c>
      <c r="BS1358" s="16">
        <v>364</v>
      </c>
      <c r="BU1358" s="16">
        <v>279</v>
      </c>
      <c r="BV1358" s="16">
        <v>479</v>
      </c>
      <c r="BW1358" s="16">
        <v>122</v>
      </c>
      <c r="BX1358" s="16">
        <v>151</v>
      </c>
      <c r="BY1358" s="16">
        <v>421</v>
      </c>
      <c r="BZ1358" s="16">
        <v>64</v>
      </c>
      <c r="CA1358" s="16">
        <v>123</v>
      </c>
      <c r="CB1358" s="16">
        <v>156</v>
      </c>
      <c r="CC1358" s="16">
        <v>111</v>
      </c>
    </row>
    <row r="1359" spans="2:81" x14ac:dyDescent="0.35">
      <c r="B1359" s="12" t="s">
        <v>96</v>
      </c>
      <c r="C1359" s="16">
        <v>1910</v>
      </c>
      <c r="D1359" s="16">
        <v>202</v>
      </c>
      <c r="E1359" s="16">
        <v>325</v>
      </c>
      <c r="F1359" s="16">
        <v>324</v>
      </c>
      <c r="G1359" s="16">
        <v>294</v>
      </c>
      <c r="H1359" s="16">
        <v>309</v>
      </c>
      <c r="I1359" s="16">
        <v>457</v>
      </c>
      <c r="K1359" s="16">
        <v>921</v>
      </c>
      <c r="L1359" s="16">
        <v>983</v>
      </c>
      <c r="N1359" s="16">
        <v>157</v>
      </c>
      <c r="O1359" s="16">
        <v>52</v>
      </c>
      <c r="P1359" s="16">
        <v>89</v>
      </c>
      <c r="Q1359" s="16">
        <v>77</v>
      </c>
      <c r="R1359" s="16">
        <v>212</v>
      </c>
      <c r="S1359" s="16">
        <v>155</v>
      </c>
      <c r="T1359" s="16">
        <v>140</v>
      </c>
      <c r="U1359" s="16">
        <v>167</v>
      </c>
      <c r="V1359" s="16">
        <v>248</v>
      </c>
      <c r="W1359" s="16">
        <v>264</v>
      </c>
      <c r="X1359" s="16">
        <v>165</v>
      </c>
      <c r="Y1359" s="16">
        <v>180</v>
      </c>
      <c r="AA1359" s="16">
        <v>514</v>
      </c>
      <c r="AB1359" s="16">
        <v>496</v>
      </c>
      <c r="AC1359" s="16">
        <v>419</v>
      </c>
      <c r="AD1359" s="16">
        <v>477</v>
      </c>
      <c r="AF1359" s="16">
        <v>25</v>
      </c>
      <c r="AG1359" s="16">
        <v>96</v>
      </c>
      <c r="AH1359" s="16">
        <v>115</v>
      </c>
      <c r="AI1359" s="16">
        <v>117</v>
      </c>
      <c r="AJ1359" s="16">
        <v>175</v>
      </c>
      <c r="AK1359" s="16">
        <v>213</v>
      </c>
      <c r="AL1359" s="16">
        <v>169</v>
      </c>
      <c r="AM1359" s="16">
        <v>134</v>
      </c>
      <c r="AN1359" s="16">
        <v>99</v>
      </c>
      <c r="AO1359" s="16">
        <v>131</v>
      </c>
      <c r="AP1359" s="16">
        <v>193</v>
      </c>
      <c r="AQ1359" s="16">
        <v>94</v>
      </c>
      <c r="AR1359" s="16">
        <v>79</v>
      </c>
      <c r="AS1359" s="16">
        <v>46</v>
      </c>
      <c r="AT1359" s="16">
        <v>46</v>
      </c>
      <c r="AU1359" s="16">
        <v>118</v>
      </c>
      <c r="AV1359" s="16">
        <v>59</v>
      </c>
      <c r="AX1359" s="16">
        <v>1583</v>
      </c>
      <c r="AY1359" s="16">
        <v>316</v>
      </c>
      <c r="BA1359" s="16">
        <v>1241</v>
      </c>
      <c r="BB1359" s="16">
        <v>669</v>
      </c>
      <c r="BD1359" s="16">
        <v>490</v>
      </c>
      <c r="BE1359" s="16">
        <v>410</v>
      </c>
      <c r="BF1359" s="16">
        <v>226</v>
      </c>
      <c r="BG1359" s="16">
        <v>430</v>
      </c>
      <c r="BH1359" s="16">
        <v>237</v>
      </c>
      <c r="BI1359" s="16">
        <v>51</v>
      </c>
      <c r="BJ1359" s="16">
        <v>65</v>
      </c>
      <c r="BL1359" s="16">
        <v>349</v>
      </c>
      <c r="BM1359" s="16">
        <v>614</v>
      </c>
      <c r="BN1359" s="16">
        <v>143</v>
      </c>
      <c r="BO1359" s="16">
        <v>101</v>
      </c>
      <c r="BP1359" s="16">
        <v>257</v>
      </c>
      <c r="BQ1359" s="16">
        <v>42</v>
      </c>
      <c r="BR1359" s="16">
        <v>47</v>
      </c>
      <c r="BS1359" s="16">
        <v>356</v>
      </c>
      <c r="BU1359" s="16">
        <v>288</v>
      </c>
      <c r="BV1359" s="16">
        <v>472</v>
      </c>
      <c r="BW1359" s="16">
        <v>126</v>
      </c>
      <c r="BX1359" s="16">
        <v>142</v>
      </c>
      <c r="BY1359" s="16">
        <v>432</v>
      </c>
      <c r="BZ1359" s="16">
        <v>64</v>
      </c>
      <c r="CA1359" s="16">
        <v>123</v>
      </c>
      <c r="CB1359" s="16">
        <v>159</v>
      </c>
      <c r="CC1359" s="16">
        <v>106</v>
      </c>
    </row>
    <row r="1360" spans="2:81" x14ac:dyDescent="0.35">
      <c r="B1360" s="17" t="s">
        <v>302</v>
      </c>
      <c r="C1360" s="18">
        <v>0.30053353017299628</v>
      </c>
      <c r="D1360" s="18">
        <v>0.31254424878194548</v>
      </c>
      <c r="E1360" s="18">
        <v>0.3573523536330665</v>
      </c>
      <c r="F1360" s="18">
        <v>0.33081709188531322</v>
      </c>
      <c r="G1360" s="18">
        <v>0.27385785311483879</v>
      </c>
      <c r="H1360" s="18">
        <v>0.2664152838311426</v>
      </c>
      <c r="I1360" s="18">
        <v>0.27358483652156518</v>
      </c>
      <c r="K1360" s="18">
        <v>0.29490606532491009</v>
      </c>
      <c r="L1360" s="18">
        <v>0.30626272710552932</v>
      </c>
      <c r="N1360" s="18">
        <v>0.27331105694705049</v>
      </c>
      <c r="O1360" s="18">
        <v>0.32860254287500862</v>
      </c>
      <c r="P1360" s="18">
        <v>0.25887299074969561</v>
      </c>
      <c r="Q1360" s="18">
        <v>0.25984462513170908</v>
      </c>
      <c r="R1360" s="18">
        <v>0.34309166526478502</v>
      </c>
      <c r="S1360" s="18">
        <v>0.33039917227573568</v>
      </c>
      <c r="T1360" s="18">
        <v>0.28538189417108872</v>
      </c>
      <c r="U1360" s="18">
        <v>0.31619572030098109</v>
      </c>
      <c r="V1360" s="18">
        <v>0.35688412938385111</v>
      </c>
      <c r="W1360" s="18">
        <v>0.23996594259869011</v>
      </c>
      <c r="X1360" s="18">
        <v>0.28663107485626022</v>
      </c>
      <c r="Y1360" s="18">
        <v>0.29952264905023102</v>
      </c>
      <c r="AA1360" s="18">
        <v>0.34515859256788051</v>
      </c>
      <c r="AB1360" s="18">
        <v>0.30150270085750402</v>
      </c>
      <c r="AC1360" s="18">
        <v>0.27565077539697452</v>
      </c>
      <c r="AD1360" s="18">
        <v>0.27414926087788632</v>
      </c>
      <c r="AF1360" s="18">
        <v>0.14977520541823541</v>
      </c>
      <c r="AG1360" s="18">
        <v>0.27229955890565483</v>
      </c>
      <c r="AH1360" s="18">
        <v>0.36541713327021408</v>
      </c>
      <c r="AI1360" s="18">
        <v>0.23771689501559259</v>
      </c>
      <c r="AJ1360" s="18">
        <v>0.25287631673052929</v>
      </c>
      <c r="AK1360" s="18">
        <v>0.28035442249897502</v>
      </c>
      <c r="AL1360" s="18">
        <v>0.3052670244265861</v>
      </c>
      <c r="AM1360" s="18">
        <v>0.33193811777882998</v>
      </c>
      <c r="AN1360" s="18">
        <v>0.24545329910103991</v>
      </c>
      <c r="AO1360" s="18">
        <v>0.35091974966209077</v>
      </c>
      <c r="AP1360" s="18">
        <v>0.29187015975218339</v>
      </c>
      <c r="AQ1360" s="18">
        <v>0.3113423489452336</v>
      </c>
      <c r="AR1360" s="18">
        <v>0.31984859176460739</v>
      </c>
      <c r="AS1360" s="18">
        <v>0.32564606642094368</v>
      </c>
      <c r="AT1360" s="18">
        <v>0.29719595877562549</v>
      </c>
      <c r="AU1360" s="18">
        <v>0.45990222845894563</v>
      </c>
      <c r="AV1360" s="18">
        <v>0.1674963562109075</v>
      </c>
      <c r="AX1360" s="18">
        <v>0.2889174099950737</v>
      </c>
      <c r="AY1360" s="18">
        <v>0.3577841041669752</v>
      </c>
      <c r="BA1360" s="18">
        <v>0.31612027769783618</v>
      </c>
      <c r="BB1360" s="18">
        <v>0.27161485774139771</v>
      </c>
      <c r="BD1360" s="18">
        <v>0.28195649308909421</v>
      </c>
      <c r="BE1360" s="18">
        <v>0.3004643659963544</v>
      </c>
      <c r="BF1360" s="18">
        <v>0.24743675071409171</v>
      </c>
      <c r="BG1360" s="18">
        <v>0.29746439844930023</v>
      </c>
      <c r="BH1360" s="18">
        <v>0.38343194002785419</v>
      </c>
      <c r="BI1360" s="18">
        <v>0.45663182928486179</v>
      </c>
      <c r="BJ1360" s="18">
        <v>0.22006763916090591</v>
      </c>
      <c r="BL1360" s="18">
        <v>0.25544039675980351</v>
      </c>
      <c r="BM1360" s="18">
        <v>0.3657124162123071</v>
      </c>
      <c r="BN1360" s="18">
        <v>0.29301194700126459</v>
      </c>
      <c r="BO1360" s="18">
        <v>0.29856534642422639</v>
      </c>
      <c r="BP1360" s="18">
        <v>0.31845386284669769</v>
      </c>
      <c r="BQ1360" s="18">
        <v>0.24634851348324571</v>
      </c>
      <c r="BR1360" s="18">
        <v>0.2030387244101145</v>
      </c>
      <c r="BS1360" s="18">
        <v>0.24224833504959201</v>
      </c>
      <c r="BU1360" s="18">
        <v>0.28835661851338318</v>
      </c>
      <c r="BV1360" s="18">
        <v>0.3304985199175165</v>
      </c>
      <c r="BW1360" s="18">
        <v>0.34370035453476327</v>
      </c>
      <c r="BX1360" s="18">
        <v>0.32207758850508772</v>
      </c>
      <c r="BY1360" s="18">
        <v>0.3106148342448522</v>
      </c>
      <c r="BZ1360" s="18">
        <v>0.22275937385220321</v>
      </c>
      <c r="CA1360" s="18">
        <v>0.19039475082702961</v>
      </c>
      <c r="CB1360" s="18">
        <v>0.227134231987973</v>
      </c>
      <c r="CC1360" s="18">
        <v>0.36326046617707342</v>
      </c>
    </row>
    <row r="1361" spans="2:81" x14ac:dyDescent="0.35">
      <c r="B1361" s="17" t="s">
        <v>303</v>
      </c>
      <c r="C1361" s="18">
        <v>0.43509461543905581</v>
      </c>
      <c r="D1361" s="18">
        <v>0.35054924031815421</v>
      </c>
      <c r="E1361" s="18">
        <v>0.39559170665170168</v>
      </c>
      <c r="F1361" s="18">
        <v>0.41979316526600141</v>
      </c>
      <c r="G1361" s="18">
        <v>0.43145401591280252</v>
      </c>
      <c r="H1361" s="18">
        <v>0.50430802206103276</v>
      </c>
      <c r="I1361" s="18">
        <v>0.46694641458647612</v>
      </c>
      <c r="K1361" s="18">
        <v>0.45113982566135752</v>
      </c>
      <c r="L1361" s="18">
        <v>0.4222102518978052</v>
      </c>
      <c r="N1361" s="18">
        <v>0.41866343804080131</v>
      </c>
      <c r="O1361" s="18">
        <v>0.48318429672409519</v>
      </c>
      <c r="P1361" s="18">
        <v>0.4586881950652455</v>
      </c>
      <c r="Q1361" s="18">
        <v>0.43095269049508639</v>
      </c>
      <c r="R1361" s="18">
        <v>0.41104356873924253</v>
      </c>
      <c r="S1361" s="18">
        <v>0.44685926020092348</v>
      </c>
      <c r="T1361" s="18">
        <v>0.46218521298161591</v>
      </c>
      <c r="U1361" s="18">
        <v>0.39354099449100288</v>
      </c>
      <c r="V1361" s="18">
        <v>0.39619182400926523</v>
      </c>
      <c r="W1361" s="18">
        <v>0.48990160272510791</v>
      </c>
      <c r="X1361" s="18">
        <v>0.46515283868046592</v>
      </c>
      <c r="Y1361" s="18">
        <v>0.40698096698392461</v>
      </c>
      <c r="AA1361" s="18">
        <v>0.43644966613878883</v>
      </c>
      <c r="AB1361" s="18">
        <v>0.45996373339889779</v>
      </c>
      <c r="AC1361" s="18">
        <v>0.43985383835320269</v>
      </c>
      <c r="AD1361" s="18">
        <v>0.40213458982867351</v>
      </c>
      <c r="AF1361" s="18">
        <v>0.2570607006199484</v>
      </c>
      <c r="AG1361" s="18">
        <v>0.33413891406522489</v>
      </c>
      <c r="AH1361" s="18">
        <v>0.42747469055142412</v>
      </c>
      <c r="AI1361" s="18">
        <v>0.37544918104584962</v>
      </c>
      <c r="AJ1361" s="18">
        <v>0.48473946178103627</v>
      </c>
      <c r="AK1361" s="18">
        <v>0.44754030624161589</v>
      </c>
      <c r="AL1361" s="18">
        <v>0.41574241805802631</v>
      </c>
      <c r="AM1361" s="18">
        <v>0.42112577259353451</v>
      </c>
      <c r="AN1361" s="18">
        <v>0.44556882443079743</v>
      </c>
      <c r="AO1361" s="18">
        <v>0.47231856217592988</v>
      </c>
      <c r="AP1361" s="18">
        <v>0.50429613936258799</v>
      </c>
      <c r="AQ1361" s="18">
        <v>0.39929705366748108</v>
      </c>
      <c r="AR1361" s="18">
        <v>0.44855743580379659</v>
      </c>
      <c r="AS1361" s="18">
        <v>0.3820318590094236</v>
      </c>
      <c r="AT1361" s="18">
        <v>0.50828462688559828</v>
      </c>
      <c r="AU1361" s="18">
        <v>0.39460597912456852</v>
      </c>
      <c r="AV1361" s="18">
        <v>0.48061028908061432</v>
      </c>
      <c r="AX1361" s="18">
        <v>0.44683625732840321</v>
      </c>
      <c r="AY1361" s="18">
        <v>0.37461740719394021</v>
      </c>
      <c r="BA1361" s="18">
        <v>0.44384778006776948</v>
      </c>
      <c r="BB1361" s="18">
        <v>0.41885454352961971</v>
      </c>
      <c r="BD1361" s="18">
        <v>0.42389082907437181</v>
      </c>
      <c r="BE1361" s="18">
        <v>0.40765376747022791</v>
      </c>
      <c r="BF1361" s="18">
        <v>0.55670152400329198</v>
      </c>
      <c r="BG1361" s="18">
        <v>0.45463167127342352</v>
      </c>
      <c r="BH1361" s="18">
        <v>0.40574374824755949</v>
      </c>
      <c r="BI1361" s="18">
        <v>0.35265209987136309</v>
      </c>
      <c r="BJ1361" s="18">
        <v>0.31191264251822892</v>
      </c>
      <c r="BL1361" s="18">
        <v>0.52319468763267785</v>
      </c>
      <c r="BM1361" s="18">
        <v>0.42824665858693672</v>
      </c>
      <c r="BN1361" s="18">
        <v>0.44346003673283252</v>
      </c>
      <c r="BO1361" s="18">
        <v>0.44800446554209811</v>
      </c>
      <c r="BP1361" s="18">
        <v>0.38448891457377049</v>
      </c>
      <c r="BQ1361" s="18">
        <v>0.46434567471683957</v>
      </c>
      <c r="BR1361" s="18">
        <v>0.4567919423128794</v>
      </c>
      <c r="BS1361" s="18">
        <v>0.38365309543103382</v>
      </c>
      <c r="BU1361" s="18">
        <v>0.50352463455169993</v>
      </c>
      <c r="BV1361" s="18">
        <v>0.46801015195093731</v>
      </c>
      <c r="BW1361" s="18">
        <v>0.40937951943285561</v>
      </c>
      <c r="BX1361" s="18">
        <v>0.417035583528303</v>
      </c>
      <c r="BY1361" s="18">
        <v>0.40105815890689922</v>
      </c>
      <c r="BZ1361" s="18">
        <v>0.41108909198069338</v>
      </c>
      <c r="CA1361" s="18">
        <v>0.3268391458587791</v>
      </c>
      <c r="CB1361" s="18">
        <v>0.47668978610533708</v>
      </c>
      <c r="CC1361" s="18">
        <v>0.37368284544528763</v>
      </c>
    </row>
    <row r="1362" spans="2:81" x14ac:dyDescent="0.35">
      <c r="B1362" s="17" t="s">
        <v>304</v>
      </c>
      <c r="C1362" s="18">
        <v>0.1821221461165333</v>
      </c>
      <c r="D1362" s="18">
        <v>0.232377918490698</v>
      </c>
      <c r="E1362" s="18">
        <v>0.1869476890112855</v>
      </c>
      <c r="F1362" s="18">
        <v>0.14760978062004809</v>
      </c>
      <c r="G1362" s="18">
        <v>0.20979313501937361</v>
      </c>
      <c r="H1362" s="18">
        <v>0.1578782005100815</v>
      </c>
      <c r="I1362" s="18">
        <v>0.1795403008238001</v>
      </c>
      <c r="K1362" s="18">
        <v>0.19058643832519381</v>
      </c>
      <c r="L1362" s="18">
        <v>0.1741456563395482</v>
      </c>
      <c r="N1362" s="18">
        <v>0.20609159012840439</v>
      </c>
      <c r="O1362" s="18">
        <v>0.1527749027041938</v>
      </c>
      <c r="P1362" s="18">
        <v>0.24433868322271249</v>
      </c>
      <c r="Q1362" s="18">
        <v>0.22646707953272341</v>
      </c>
      <c r="R1362" s="18">
        <v>0.1588990758379272</v>
      </c>
      <c r="S1362" s="18">
        <v>0.16077776997335849</v>
      </c>
      <c r="T1362" s="18">
        <v>0.1508148974661192</v>
      </c>
      <c r="U1362" s="18">
        <v>0.19754998527231071</v>
      </c>
      <c r="V1362" s="18">
        <v>0.17522016356764489</v>
      </c>
      <c r="W1362" s="18">
        <v>0.1773107913131004</v>
      </c>
      <c r="X1362" s="18">
        <v>0.13681135983943651</v>
      </c>
      <c r="Y1362" s="18">
        <v>0.23382971218666279</v>
      </c>
      <c r="AA1362" s="18">
        <v>0.15486224362682441</v>
      </c>
      <c r="AB1362" s="18">
        <v>0.16692668499314789</v>
      </c>
      <c r="AC1362" s="18">
        <v>0.2105225923026342</v>
      </c>
      <c r="AD1362" s="18">
        <v>0.20372777840222531</v>
      </c>
      <c r="AF1362" s="18">
        <v>0.31598906016545347</v>
      </c>
      <c r="AG1362" s="18">
        <v>0.24011108914092741</v>
      </c>
      <c r="AH1362" s="18">
        <v>0.1408567856449896</v>
      </c>
      <c r="AI1362" s="18">
        <v>0.27999417961791562</v>
      </c>
      <c r="AJ1362" s="18">
        <v>0.18897534285121989</v>
      </c>
      <c r="AK1362" s="18">
        <v>0.20384317937780169</v>
      </c>
      <c r="AL1362" s="18">
        <v>0.17310887974511729</v>
      </c>
      <c r="AM1362" s="18">
        <v>0.1877152223258188</v>
      </c>
      <c r="AN1362" s="18">
        <v>0.2252371968757092</v>
      </c>
      <c r="AO1362" s="18">
        <v>0.10626259539833199</v>
      </c>
      <c r="AP1362" s="18">
        <v>0.1517607286734422</v>
      </c>
      <c r="AQ1362" s="18">
        <v>0.19285381580637739</v>
      </c>
      <c r="AR1362" s="18">
        <v>0.1784742581557881</v>
      </c>
      <c r="AS1362" s="18">
        <v>0.20537088428164041</v>
      </c>
      <c r="AT1362" s="18">
        <v>0.17294219110032871</v>
      </c>
      <c r="AU1362" s="18">
        <v>0.1004692899070828</v>
      </c>
      <c r="AV1362" s="18">
        <v>0.16734975507330191</v>
      </c>
      <c r="AX1362" s="18">
        <v>0.1821862600518068</v>
      </c>
      <c r="AY1362" s="18">
        <v>0.18780855982787489</v>
      </c>
      <c r="BA1362" s="18">
        <v>0.16714717188041989</v>
      </c>
      <c r="BB1362" s="18">
        <v>0.20990577281066261</v>
      </c>
      <c r="BD1362" s="18">
        <v>0.21948839161959441</v>
      </c>
      <c r="BE1362" s="18">
        <v>0.19599548799131611</v>
      </c>
      <c r="BF1362" s="18">
        <v>0.12540186676389881</v>
      </c>
      <c r="BG1362" s="18">
        <v>0.17766579303042621</v>
      </c>
      <c r="BH1362" s="18">
        <v>0.14496806548160851</v>
      </c>
      <c r="BI1362" s="18">
        <v>5.6130527795329628E-2</v>
      </c>
      <c r="BJ1362" s="18">
        <v>0.27472276568076309</v>
      </c>
      <c r="BL1362" s="18">
        <v>0.14978070569188001</v>
      </c>
      <c r="BM1362" s="18">
        <v>0.16025266828311571</v>
      </c>
      <c r="BN1362" s="18">
        <v>0.16352538429483501</v>
      </c>
      <c r="BO1362" s="18">
        <v>0.20349171271935551</v>
      </c>
      <c r="BP1362" s="18">
        <v>0.2256741887973911</v>
      </c>
      <c r="BQ1362" s="18">
        <v>0.20681732510511361</v>
      </c>
      <c r="BR1362" s="18">
        <v>0.10431579979395179</v>
      </c>
      <c r="BS1362" s="18">
        <v>0.22899124658680581</v>
      </c>
      <c r="BU1362" s="18">
        <v>0.15861559825162899</v>
      </c>
      <c r="BV1362" s="18">
        <v>0.15037102341778871</v>
      </c>
      <c r="BW1362" s="18">
        <v>0.15049734172414789</v>
      </c>
      <c r="BX1362" s="18">
        <v>0.20990820041882291</v>
      </c>
      <c r="BY1362" s="18">
        <v>0.20817915041620741</v>
      </c>
      <c r="BZ1362" s="18">
        <v>0.25011093053180822</v>
      </c>
      <c r="CA1362" s="18">
        <v>0.29069863514377697</v>
      </c>
      <c r="CB1362" s="18">
        <v>0.139922467620332</v>
      </c>
      <c r="CC1362" s="18">
        <v>0.17808472374443091</v>
      </c>
    </row>
    <row r="1363" spans="2:81" x14ac:dyDescent="0.35">
      <c r="B1363" s="17" t="s">
        <v>305</v>
      </c>
      <c r="C1363" s="18">
        <v>3.8446325493653948E-2</v>
      </c>
      <c r="D1363" s="18">
        <v>5.4104691700773262E-2</v>
      </c>
      <c r="E1363" s="18">
        <v>2.8326119148526389E-2</v>
      </c>
      <c r="F1363" s="18">
        <v>3.9268200553771587E-2</v>
      </c>
      <c r="G1363" s="18">
        <v>3.9165672801522042E-2</v>
      </c>
      <c r="H1363" s="18">
        <v>4.449901564512318E-2</v>
      </c>
      <c r="I1363" s="18">
        <v>3.3580579830011052E-2</v>
      </c>
      <c r="K1363" s="18">
        <v>3.7858680924301828E-2</v>
      </c>
      <c r="L1363" s="18">
        <v>3.816759837850621E-2</v>
      </c>
      <c r="N1363" s="18">
        <v>3.720162410866748E-2</v>
      </c>
      <c r="O1363" s="18">
        <v>0</v>
      </c>
      <c r="P1363" s="18">
        <v>1.938486660940451E-2</v>
      </c>
      <c r="Q1363" s="18">
        <v>2.3572899118753741E-2</v>
      </c>
      <c r="R1363" s="18">
        <v>5.2119743455878213E-2</v>
      </c>
      <c r="S1363" s="18">
        <v>1.95187157513277E-2</v>
      </c>
      <c r="T1363" s="18">
        <v>4.7641926688397201E-2</v>
      </c>
      <c r="U1363" s="18">
        <v>5.0588257562601602E-2</v>
      </c>
      <c r="V1363" s="18">
        <v>3.945824385022758E-2</v>
      </c>
      <c r="W1363" s="18">
        <v>5.5224564475460147E-2</v>
      </c>
      <c r="X1363" s="18">
        <v>3.5434533236700122E-2</v>
      </c>
      <c r="Y1363" s="18">
        <v>2.4961910427355311E-2</v>
      </c>
      <c r="AA1363" s="18">
        <v>3.0529249174052489E-2</v>
      </c>
      <c r="AB1363" s="18">
        <v>3.3818563941986853E-2</v>
      </c>
      <c r="AC1363" s="18">
        <v>3.7499741778411887E-2</v>
      </c>
      <c r="AD1363" s="18">
        <v>5.2911918684577779E-2</v>
      </c>
      <c r="AF1363" s="18">
        <v>0.1347806813068044</v>
      </c>
      <c r="AG1363" s="18">
        <v>8.0574438129576154E-2</v>
      </c>
      <c r="AH1363" s="18">
        <v>3.1447439770636743E-2</v>
      </c>
      <c r="AI1363" s="18">
        <v>5.5434906773076949E-2</v>
      </c>
      <c r="AJ1363" s="18">
        <v>4.0366713803280989E-2</v>
      </c>
      <c r="AK1363" s="18">
        <v>8.2601710033491319E-3</v>
      </c>
      <c r="AL1363" s="18">
        <v>7.2610936528277756E-2</v>
      </c>
      <c r="AM1363" s="18">
        <v>3.8431717756698049E-2</v>
      </c>
      <c r="AN1363" s="18">
        <v>2.9470852785994921E-2</v>
      </c>
      <c r="AO1363" s="18">
        <v>3.9594035570941807E-2</v>
      </c>
      <c r="AP1363" s="18">
        <v>2.0891533672565809E-2</v>
      </c>
      <c r="AQ1363" s="18">
        <v>6.1809401115957979E-2</v>
      </c>
      <c r="AR1363" s="18">
        <v>4.2057733227149473E-2</v>
      </c>
      <c r="AS1363" s="18">
        <v>1.7770799743607339E-2</v>
      </c>
      <c r="AT1363" s="18">
        <v>2.1577223238447359E-2</v>
      </c>
      <c r="AU1363" s="18">
        <v>1.6070384408461539E-2</v>
      </c>
      <c r="AV1363" s="18">
        <v>1.598926286413185E-2</v>
      </c>
      <c r="AX1363" s="18">
        <v>3.6902065638614888E-2</v>
      </c>
      <c r="AY1363" s="18">
        <v>4.1316935148126552E-2</v>
      </c>
      <c r="BA1363" s="18">
        <v>3.5405566509548701E-2</v>
      </c>
      <c r="BB1363" s="18">
        <v>4.4087958737834193E-2</v>
      </c>
      <c r="BD1363" s="18">
        <v>3.3939251538816578E-2</v>
      </c>
      <c r="BE1363" s="18">
        <v>4.9841513452115162E-2</v>
      </c>
      <c r="BF1363" s="18">
        <v>3.6800053514468453E-2</v>
      </c>
      <c r="BG1363" s="18">
        <v>3.2800982173702503E-2</v>
      </c>
      <c r="BH1363" s="18">
        <v>3.3921659814513519E-2</v>
      </c>
      <c r="BI1363" s="18">
        <v>7.6672742366448818E-2</v>
      </c>
      <c r="BJ1363" s="18">
        <v>3.004742764765796E-2</v>
      </c>
      <c r="BL1363" s="18">
        <v>2.7232428846439651E-2</v>
      </c>
      <c r="BM1363" s="18">
        <v>2.8256274058972169E-2</v>
      </c>
      <c r="BN1363" s="18">
        <v>5.2334686433775167E-2</v>
      </c>
      <c r="BO1363" s="18">
        <v>3.4965112248652272E-2</v>
      </c>
      <c r="BP1363" s="18">
        <v>4.3841440145070527E-2</v>
      </c>
      <c r="BQ1363" s="18">
        <v>2.3844588761408349E-2</v>
      </c>
      <c r="BR1363" s="18">
        <v>5.4453390919290849E-2</v>
      </c>
      <c r="BS1363" s="18">
        <v>5.8143714329315879E-2</v>
      </c>
      <c r="BU1363" s="18">
        <v>1.7000791079921911E-2</v>
      </c>
      <c r="BV1363" s="18">
        <v>3.1706587467109318E-2</v>
      </c>
      <c r="BW1363" s="18">
        <v>5.525895888850426E-2</v>
      </c>
      <c r="BX1363" s="18">
        <v>2.7630361098686881E-2</v>
      </c>
      <c r="BY1363" s="18">
        <v>3.9820019054076748E-2</v>
      </c>
      <c r="BZ1363" s="18">
        <v>6.0574013098714408E-2</v>
      </c>
      <c r="CA1363" s="18">
        <v>6.2838143128050555E-2</v>
      </c>
      <c r="CB1363" s="18">
        <v>4.3938156274798502E-2</v>
      </c>
      <c r="CC1363" s="18">
        <v>6.5856181715972087E-2</v>
      </c>
    </row>
    <row r="1364" spans="2:81" x14ac:dyDescent="0.35">
      <c r="B1364" s="17" t="s">
        <v>151</v>
      </c>
      <c r="C1364" s="18">
        <v>4.3803382777760663E-2</v>
      </c>
      <c r="D1364" s="18">
        <v>5.0423900708428913E-2</v>
      </c>
      <c r="E1364" s="18">
        <v>3.1782131555419868E-2</v>
      </c>
      <c r="F1364" s="18">
        <v>6.251176167486569E-2</v>
      </c>
      <c r="G1364" s="18">
        <v>4.5729323151463178E-2</v>
      </c>
      <c r="H1364" s="18">
        <v>2.689947795262004E-2</v>
      </c>
      <c r="I1364" s="18">
        <v>4.6347868238147592E-2</v>
      </c>
      <c r="K1364" s="18">
        <v>2.5508989764236639E-2</v>
      </c>
      <c r="L1364" s="18">
        <v>5.9213766278611031E-2</v>
      </c>
      <c r="N1364" s="18">
        <v>6.4732290775076251E-2</v>
      </c>
      <c r="O1364" s="18">
        <v>3.5438257696702433E-2</v>
      </c>
      <c r="P1364" s="18">
        <v>1.871526435294182E-2</v>
      </c>
      <c r="Q1364" s="18">
        <v>5.9162705721727528E-2</v>
      </c>
      <c r="R1364" s="18">
        <v>3.4845946702167209E-2</v>
      </c>
      <c r="S1364" s="18">
        <v>4.2445081798654492E-2</v>
      </c>
      <c r="T1364" s="18">
        <v>5.3976068692778982E-2</v>
      </c>
      <c r="U1364" s="18">
        <v>4.2125042373103577E-2</v>
      </c>
      <c r="V1364" s="18">
        <v>3.2245639189011202E-2</v>
      </c>
      <c r="W1364" s="18">
        <v>3.7597098887641463E-2</v>
      </c>
      <c r="X1364" s="18">
        <v>7.5970193387137147E-2</v>
      </c>
      <c r="Y1364" s="18">
        <v>3.470476135182618E-2</v>
      </c>
      <c r="AA1364" s="18">
        <v>3.3000248492453643E-2</v>
      </c>
      <c r="AB1364" s="18">
        <v>3.7788316808463361E-2</v>
      </c>
      <c r="AC1364" s="18">
        <v>3.6473052168776603E-2</v>
      </c>
      <c r="AD1364" s="18">
        <v>6.7076452206637188E-2</v>
      </c>
      <c r="AF1364" s="18">
        <v>0.14239435248955809</v>
      </c>
      <c r="AG1364" s="18">
        <v>7.2875999758616805E-2</v>
      </c>
      <c r="AH1364" s="18">
        <v>3.4803950762735757E-2</v>
      </c>
      <c r="AI1364" s="18">
        <v>5.1404837547565287E-2</v>
      </c>
      <c r="AJ1364" s="18">
        <v>3.3042164833933373E-2</v>
      </c>
      <c r="AK1364" s="18">
        <v>6.0001920878258203E-2</v>
      </c>
      <c r="AL1364" s="18">
        <v>3.3270741241992662E-2</v>
      </c>
      <c r="AM1364" s="18">
        <v>2.0789169545118821E-2</v>
      </c>
      <c r="AN1364" s="18">
        <v>5.4269826806458463E-2</v>
      </c>
      <c r="AO1364" s="18">
        <v>3.0905057192705501E-2</v>
      </c>
      <c r="AP1364" s="18">
        <v>3.1181438539220709E-2</v>
      </c>
      <c r="AQ1364" s="18">
        <v>3.469738046494996E-2</v>
      </c>
      <c r="AR1364" s="18">
        <v>1.1061981048658321E-2</v>
      </c>
      <c r="AS1364" s="18">
        <v>6.9180390544384865E-2</v>
      </c>
      <c r="AT1364" s="18">
        <v>0</v>
      </c>
      <c r="AU1364" s="18">
        <v>2.8952118100941851E-2</v>
      </c>
      <c r="AV1364" s="18">
        <v>0.16855433677104459</v>
      </c>
      <c r="AX1364" s="18">
        <v>4.5158006986101402E-2</v>
      </c>
      <c r="AY1364" s="18">
        <v>3.847299366308319E-2</v>
      </c>
      <c r="BA1364" s="18">
        <v>3.7479203844425851E-2</v>
      </c>
      <c r="BB1364" s="18">
        <v>5.5536867180485963E-2</v>
      </c>
      <c r="BD1364" s="18">
        <v>4.0725034678123093E-2</v>
      </c>
      <c r="BE1364" s="18">
        <v>4.6044865089986453E-2</v>
      </c>
      <c r="BF1364" s="18">
        <v>3.3659805004249137E-2</v>
      </c>
      <c r="BG1364" s="18">
        <v>3.7437155073147557E-2</v>
      </c>
      <c r="BH1364" s="18">
        <v>3.193458642846423E-2</v>
      </c>
      <c r="BI1364" s="18">
        <v>5.7912800681996508E-2</v>
      </c>
      <c r="BJ1364" s="18">
        <v>0.16324952499244411</v>
      </c>
      <c r="BL1364" s="18">
        <v>4.4351781069199049E-2</v>
      </c>
      <c r="BM1364" s="18">
        <v>1.7531982858668159E-2</v>
      </c>
      <c r="BN1364" s="18">
        <v>4.7667945537292748E-2</v>
      </c>
      <c r="BO1364" s="18">
        <v>1.497336306566774E-2</v>
      </c>
      <c r="BP1364" s="18">
        <v>2.754159363707024E-2</v>
      </c>
      <c r="BQ1364" s="18">
        <v>5.864389793339278E-2</v>
      </c>
      <c r="BR1364" s="18">
        <v>0.18140014256376341</v>
      </c>
      <c r="BS1364" s="18">
        <v>8.6963608603252696E-2</v>
      </c>
      <c r="BU1364" s="18">
        <v>3.2502357603365978E-2</v>
      </c>
      <c r="BV1364" s="18">
        <v>1.941371724664814E-2</v>
      </c>
      <c r="BW1364" s="18">
        <v>4.1163825419728919E-2</v>
      </c>
      <c r="BX1364" s="18">
        <v>2.3348266449099521E-2</v>
      </c>
      <c r="BY1364" s="18">
        <v>4.0327837377964373E-2</v>
      </c>
      <c r="BZ1364" s="18">
        <v>5.5466590536580783E-2</v>
      </c>
      <c r="CA1364" s="18">
        <v>0.12922932504236359</v>
      </c>
      <c r="CB1364" s="18">
        <v>0.1123153580115594</v>
      </c>
      <c r="CC1364" s="18">
        <v>1.9115782917235979E-2</v>
      </c>
    </row>
    <row r="1366" spans="2:81" ht="246.5" x14ac:dyDescent="0.35">
      <c r="B1366" s="14" t="s">
        <v>307</v>
      </c>
    </row>
    <row r="1367" spans="2:81" x14ac:dyDescent="0.35">
      <c r="B1367" s="15" t="s">
        <v>17</v>
      </c>
    </row>
    <row r="1368" spans="2:81" x14ac:dyDescent="0.35">
      <c r="B1368" s="11" t="s">
        <v>95</v>
      </c>
      <c r="C1368" s="16">
        <v>1906</v>
      </c>
      <c r="D1368" s="16">
        <v>245</v>
      </c>
      <c r="E1368" s="16">
        <v>322</v>
      </c>
      <c r="F1368" s="16">
        <v>330</v>
      </c>
      <c r="G1368" s="16">
        <v>336</v>
      </c>
      <c r="H1368" s="16">
        <v>276</v>
      </c>
      <c r="I1368" s="16">
        <v>397</v>
      </c>
      <c r="K1368" s="16">
        <v>942</v>
      </c>
      <c r="L1368" s="16">
        <v>959</v>
      </c>
      <c r="N1368" s="16">
        <v>158</v>
      </c>
      <c r="O1368" s="16">
        <v>63</v>
      </c>
      <c r="P1368" s="16">
        <v>96</v>
      </c>
      <c r="Q1368" s="16">
        <v>78</v>
      </c>
      <c r="R1368" s="16">
        <v>211</v>
      </c>
      <c r="S1368" s="16">
        <v>156</v>
      </c>
      <c r="T1368" s="16">
        <v>138</v>
      </c>
      <c r="U1368" s="16">
        <v>178</v>
      </c>
      <c r="V1368" s="16">
        <v>270</v>
      </c>
      <c r="W1368" s="16">
        <v>232</v>
      </c>
      <c r="X1368" s="16">
        <v>160</v>
      </c>
      <c r="Y1368" s="16">
        <v>166</v>
      </c>
      <c r="AA1368" s="16">
        <v>527</v>
      </c>
      <c r="AB1368" s="16">
        <v>481</v>
      </c>
      <c r="AC1368" s="16">
        <v>429</v>
      </c>
      <c r="AD1368" s="16">
        <v>463</v>
      </c>
      <c r="AF1368" s="16">
        <v>27</v>
      </c>
      <c r="AG1368" s="16">
        <v>98</v>
      </c>
      <c r="AH1368" s="16">
        <v>113</v>
      </c>
      <c r="AI1368" s="16">
        <v>112</v>
      </c>
      <c r="AJ1368" s="16">
        <v>174</v>
      </c>
      <c r="AK1368" s="16">
        <v>207</v>
      </c>
      <c r="AL1368" s="16">
        <v>170</v>
      </c>
      <c r="AM1368" s="16">
        <v>133</v>
      </c>
      <c r="AN1368" s="16">
        <v>100</v>
      </c>
      <c r="AO1368" s="16">
        <v>131</v>
      </c>
      <c r="AP1368" s="16">
        <v>193</v>
      </c>
      <c r="AQ1368" s="16">
        <v>93</v>
      </c>
      <c r="AR1368" s="16">
        <v>79</v>
      </c>
      <c r="AS1368" s="16">
        <v>47</v>
      </c>
      <c r="AT1368" s="16">
        <v>48</v>
      </c>
      <c r="AU1368" s="16">
        <v>122</v>
      </c>
      <c r="AV1368" s="16">
        <v>59</v>
      </c>
      <c r="AX1368" s="16">
        <v>1557</v>
      </c>
      <c r="AY1368" s="16">
        <v>338</v>
      </c>
      <c r="BA1368" s="16">
        <v>1221</v>
      </c>
      <c r="BB1368" s="16">
        <v>685</v>
      </c>
      <c r="BD1368" s="16">
        <v>474</v>
      </c>
      <c r="BE1368" s="16">
        <v>416</v>
      </c>
      <c r="BF1368" s="16">
        <v>224</v>
      </c>
      <c r="BG1368" s="16">
        <v>439</v>
      </c>
      <c r="BH1368" s="16">
        <v>242</v>
      </c>
      <c r="BI1368" s="16">
        <v>51</v>
      </c>
      <c r="BJ1368" s="16">
        <v>60</v>
      </c>
      <c r="BL1368" s="16">
        <v>334</v>
      </c>
      <c r="BM1368" s="16">
        <v>619</v>
      </c>
      <c r="BN1368" s="16">
        <v>136</v>
      </c>
      <c r="BO1368" s="16">
        <v>105</v>
      </c>
      <c r="BP1368" s="16">
        <v>257</v>
      </c>
      <c r="BQ1368" s="16">
        <v>42</v>
      </c>
      <c r="BR1368" s="16">
        <v>49</v>
      </c>
      <c r="BS1368" s="16">
        <v>364</v>
      </c>
      <c r="BU1368" s="16">
        <v>279</v>
      </c>
      <c r="BV1368" s="16">
        <v>479</v>
      </c>
      <c r="BW1368" s="16">
        <v>122</v>
      </c>
      <c r="BX1368" s="16">
        <v>151</v>
      </c>
      <c r="BY1368" s="16">
        <v>421</v>
      </c>
      <c r="BZ1368" s="16">
        <v>64</v>
      </c>
      <c r="CA1368" s="16">
        <v>123</v>
      </c>
      <c r="CB1368" s="16">
        <v>156</v>
      </c>
      <c r="CC1368" s="16">
        <v>111</v>
      </c>
    </row>
    <row r="1369" spans="2:81" x14ac:dyDescent="0.35">
      <c r="B1369" s="12" t="s">
        <v>96</v>
      </c>
      <c r="C1369" s="16">
        <v>1910</v>
      </c>
      <c r="D1369" s="16">
        <v>202</v>
      </c>
      <c r="E1369" s="16">
        <v>325</v>
      </c>
      <c r="F1369" s="16">
        <v>324</v>
      </c>
      <c r="G1369" s="16">
        <v>294</v>
      </c>
      <c r="H1369" s="16">
        <v>309</v>
      </c>
      <c r="I1369" s="16">
        <v>457</v>
      </c>
      <c r="K1369" s="16">
        <v>921</v>
      </c>
      <c r="L1369" s="16">
        <v>983</v>
      </c>
      <c r="N1369" s="16">
        <v>157</v>
      </c>
      <c r="O1369" s="16">
        <v>52</v>
      </c>
      <c r="P1369" s="16">
        <v>89</v>
      </c>
      <c r="Q1369" s="16">
        <v>77</v>
      </c>
      <c r="R1369" s="16">
        <v>212</v>
      </c>
      <c r="S1369" s="16">
        <v>155</v>
      </c>
      <c r="T1369" s="16">
        <v>140</v>
      </c>
      <c r="U1369" s="16">
        <v>167</v>
      </c>
      <c r="V1369" s="16">
        <v>248</v>
      </c>
      <c r="W1369" s="16">
        <v>264</v>
      </c>
      <c r="X1369" s="16">
        <v>165</v>
      </c>
      <c r="Y1369" s="16">
        <v>180</v>
      </c>
      <c r="AA1369" s="16">
        <v>514</v>
      </c>
      <c r="AB1369" s="16">
        <v>496</v>
      </c>
      <c r="AC1369" s="16">
        <v>419</v>
      </c>
      <c r="AD1369" s="16">
        <v>477</v>
      </c>
      <c r="AF1369" s="16">
        <v>25</v>
      </c>
      <c r="AG1369" s="16">
        <v>96</v>
      </c>
      <c r="AH1369" s="16">
        <v>115</v>
      </c>
      <c r="AI1369" s="16">
        <v>117</v>
      </c>
      <c r="AJ1369" s="16">
        <v>175</v>
      </c>
      <c r="AK1369" s="16">
        <v>213</v>
      </c>
      <c r="AL1369" s="16">
        <v>169</v>
      </c>
      <c r="AM1369" s="16">
        <v>134</v>
      </c>
      <c r="AN1369" s="16">
        <v>99</v>
      </c>
      <c r="AO1369" s="16">
        <v>131</v>
      </c>
      <c r="AP1369" s="16">
        <v>193</v>
      </c>
      <c r="AQ1369" s="16">
        <v>94</v>
      </c>
      <c r="AR1369" s="16">
        <v>79</v>
      </c>
      <c r="AS1369" s="16">
        <v>46</v>
      </c>
      <c r="AT1369" s="16">
        <v>46</v>
      </c>
      <c r="AU1369" s="16">
        <v>118</v>
      </c>
      <c r="AV1369" s="16">
        <v>59</v>
      </c>
      <c r="AX1369" s="16">
        <v>1583</v>
      </c>
      <c r="AY1369" s="16">
        <v>316</v>
      </c>
      <c r="BA1369" s="16">
        <v>1241</v>
      </c>
      <c r="BB1369" s="16">
        <v>669</v>
      </c>
      <c r="BD1369" s="16">
        <v>490</v>
      </c>
      <c r="BE1369" s="16">
        <v>410</v>
      </c>
      <c r="BF1369" s="16">
        <v>226</v>
      </c>
      <c r="BG1369" s="16">
        <v>430</v>
      </c>
      <c r="BH1369" s="16">
        <v>237</v>
      </c>
      <c r="BI1369" s="16">
        <v>51</v>
      </c>
      <c r="BJ1369" s="16">
        <v>65</v>
      </c>
      <c r="BL1369" s="16">
        <v>349</v>
      </c>
      <c r="BM1369" s="16">
        <v>614</v>
      </c>
      <c r="BN1369" s="16">
        <v>143</v>
      </c>
      <c r="BO1369" s="16">
        <v>101</v>
      </c>
      <c r="BP1369" s="16">
        <v>257</v>
      </c>
      <c r="BQ1369" s="16">
        <v>42</v>
      </c>
      <c r="BR1369" s="16">
        <v>47</v>
      </c>
      <c r="BS1369" s="16">
        <v>356</v>
      </c>
      <c r="BU1369" s="16">
        <v>288</v>
      </c>
      <c r="BV1369" s="16">
        <v>472</v>
      </c>
      <c r="BW1369" s="16">
        <v>126</v>
      </c>
      <c r="BX1369" s="16">
        <v>142</v>
      </c>
      <c r="BY1369" s="16">
        <v>432</v>
      </c>
      <c r="BZ1369" s="16">
        <v>64</v>
      </c>
      <c r="CA1369" s="16">
        <v>123</v>
      </c>
      <c r="CB1369" s="16">
        <v>159</v>
      </c>
      <c r="CC1369" s="16">
        <v>106</v>
      </c>
    </row>
    <row r="1370" spans="2:81" x14ac:dyDescent="0.35">
      <c r="B1370" s="17" t="s">
        <v>302</v>
      </c>
      <c r="C1370" s="18">
        <v>0.34742409248977241</v>
      </c>
      <c r="D1370" s="18">
        <v>0.32181581014334493</v>
      </c>
      <c r="E1370" s="18">
        <v>0.36684300984124069</v>
      </c>
      <c r="F1370" s="18">
        <v>0.38254743655046058</v>
      </c>
      <c r="G1370" s="18">
        <v>0.33101466059808088</v>
      </c>
      <c r="H1370" s="18">
        <v>0.32210860002350961</v>
      </c>
      <c r="I1370" s="18">
        <v>0.34770696815183372</v>
      </c>
      <c r="K1370" s="18">
        <v>0.33551250734562932</v>
      </c>
      <c r="L1370" s="18">
        <v>0.35927316724593739</v>
      </c>
      <c r="N1370" s="18">
        <v>0.33158702383167571</v>
      </c>
      <c r="O1370" s="18">
        <v>0.36901310101325902</v>
      </c>
      <c r="P1370" s="18">
        <v>0.28792124408870862</v>
      </c>
      <c r="Q1370" s="18">
        <v>0.35083316761876548</v>
      </c>
      <c r="R1370" s="18">
        <v>0.39594921960930218</v>
      </c>
      <c r="S1370" s="18">
        <v>0.34448073887108938</v>
      </c>
      <c r="T1370" s="18">
        <v>0.40783725264323772</v>
      </c>
      <c r="U1370" s="18">
        <v>0.29035150837881968</v>
      </c>
      <c r="V1370" s="18">
        <v>0.40308460988482259</v>
      </c>
      <c r="W1370" s="18">
        <v>0.32080418738475919</v>
      </c>
      <c r="X1370" s="18">
        <v>0.29594143325355421</v>
      </c>
      <c r="Y1370" s="18">
        <v>0.34385590923068221</v>
      </c>
      <c r="AA1370" s="18">
        <v>0.38816629431356597</v>
      </c>
      <c r="AB1370" s="18">
        <v>0.33297836040677542</v>
      </c>
      <c r="AC1370" s="18">
        <v>0.32015801470030852</v>
      </c>
      <c r="AD1370" s="18">
        <v>0.34370100861685648</v>
      </c>
      <c r="AF1370" s="18">
        <v>0.33069582481373572</v>
      </c>
      <c r="AG1370" s="18">
        <v>0.34711713289262791</v>
      </c>
      <c r="AH1370" s="18">
        <v>0.42097963436703412</v>
      </c>
      <c r="AI1370" s="18">
        <v>0.29437639330054621</v>
      </c>
      <c r="AJ1370" s="18">
        <v>0.33457722242047228</v>
      </c>
      <c r="AK1370" s="18">
        <v>0.3430576985242671</v>
      </c>
      <c r="AL1370" s="18">
        <v>0.29739571936791742</v>
      </c>
      <c r="AM1370" s="18">
        <v>0.35463492429116622</v>
      </c>
      <c r="AN1370" s="18">
        <v>0.27779701675168089</v>
      </c>
      <c r="AO1370" s="18">
        <v>0.3356474523882339</v>
      </c>
      <c r="AP1370" s="18">
        <v>0.36153475717356048</v>
      </c>
      <c r="AQ1370" s="18">
        <v>0.3410575329354496</v>
      </c>
      <c r="AR1370" s="18">
        <v>0.3716074136809453</v>
      </c>
      <c r="AS1370" s="18">
        <v>0.39407708533168839</v>
      </c>
      <c r="AT1370" s="18">
        <v>0.38192092406429312</v>
      </c>
      <c r="AU1370" s="18">
        <v>0.51293315366582237</v>
      </c>
      <c r="AV1370" s="18">
        <v>0.17833021067138249</v>
      </c>
      <c r="AX1370" s="18">
        <v>0.33165772289865619</v>
      </c>
      <c r="AY1370" s="18">
        <v>0.43254837629659559</v>
      </c>
      <c r="BA1370" s="18">
        <v>0.37697258229192171</v>
      </c>
      <c r="BB1370" s="18">
        <v>0.29260168030435652</v>
      </c>
      <c r="BD1370" s="18">
        <v>0.33364373620642562</v>
      </c>
      <c r="BE1370" s="18">
        <v>0.337400387638086</v>
      </c>
      <c r="BF1370" s="18">
        <v>0.30491506160998982</v>
      </c>
      <c r="BG1370" s="18">
        <v>0.35059435487891022</v>
      </c>
      <c r="BH1370" s="18">
        <v>0.42211755772676418</v>
      </c>
      <c r="BI1370" s="18">
        <v>0.50714535939807692</v>
      </c>
      <c r="BJ1370" s="18">
        <v>0.24245736060174311</v>
      </c>
      <c r="BL1370" s="18">
        <v>0.30085949696492859</v>
      </c>
      <c r="BM1370" s="18">
        <v>0.41648896924937601</v>
      </c>
      <c r="BN1370" s="18">
        <v>0.37410414365339761</v>
      </c>
      <c r="BO1370" s="18">
        <v>0.3369157862950069</v>
      </c>
      <c r="BP1370" s="18">
        <v>0.34894508046423522</v>
      </c>
      <c r="BQ1370" s="18">
        <v>0.3337831507020641</v>
      </c>
      <c r="BR1370" s="18">
        <v>0.23797110279112879</v>
      </c>
      <c r="BS1370" s="18">
        <v>0.28125021541971162</v>
      </c>
      <c r="BU1370" s="18">
        <v>0.30297863461278762</v>
      </c>
      <c r="BV1370" s="18">
        <v>0.38962270239696029</v>
      </c>
      <c r="BW1370" s="18">
        <v>0.37193597759556363</v>
      </c>
      <c r="BX1370" s="18">
        <v>0.29092675193651912</v>
      </c>
      <c r="BY1370" s="18">
        <v>0.37973874616312941</v>
      </c>
      <c r="BZ1370" s="18">
        <v>0.33743764582656638</v>
      </c>
      <c r="CA1370" s="18">
        <v>0.28790876964365281</v>
      </c>
      <c r="CB1370" s="18">
        <v>0.2581001310723896</v>
      </c>
      <c r="CC1370" s="18">
        <v>0.40401007943302453</v>
      </c>
    </row>
    <row r="1371" spans="2:81" x14ac:dyDescent="0.35">
      <c r="B1371" s="17" t="s">
        <v>303</v>
      </c>
      <c r="C1371" s="18">
        <v>0.41885953275291671</v>
      </c>
      <c r="D1371" s="18">
        <v>0.42541182296020802</v>
      </c>
      <c r="E1371" s="18">
        <v>0.43383668718815732</v>
      </c>
      <c r="F1371" s="18">
        <v>0.39619490409597291</v>
      </c>
      <c r="G1371" s="18">
        <v>0.42361481137301171</v>
      </c>
      <c r="H1371" s="18">
        <v>0.4447173475322489</v>
      </c>
      <c r="I1371" s="18">
        <v>0.40084166747200117</v>
      </c>
      <c r="K1371" s="18">
        <v>0.42714289829176239</v>
      </c>
      <c r="L1371" s="18">
        <v>0.41316774788056299</v>
      </c>
      <c r="N1371" s="18">
        <v>0.42237249291298162</v>
      </c>
      <c r="O1371" s="18">
        <v>0.44725637898360271</v>
      </c>
      <c r="P1371" s="18">
        <v>0.43050018474281432</v>
      </c>
      <c r="Q1371" s="18">
        <v>0.40337147737821349</v>
      </c>
      <c r="R1371" s="18">
        <v>0.41752815159370721</v>
      </c>
      <c r="S1371" s="18">
        <v>0.4505585585672045</v>
      </c>
      <c r="T1371" s="18">
        <v>0.34997331311431001</v>
      </c>
      <c r="U1371" s="18">
        <v>0.4508759574571527</v>
      </c>
      <c r="V1371" s="18">
        <v>0.37332672028103392</v>
      </c>
      <c r="W1371" s="18">
        <v>0.4458951931187452</v>
      </c>
      <c r="X1371" s="18">
        <v>0.39929195197080281</v>
      </c>
      <c r="Y1371" s="18">
        <v>0.44762563181504311</v>
      </c>
      <c r="AA1371" s="18">
        <v>0.43254596267335349</v>
      </c>
      <c r="AB1371" s="18">
        <v>0.45659061641191301</v>
      </c>
      <c r="AC1371" s="18">
        <v>0.41206498785317291</v>
      </c>
      <c r="AD1371" s="18">
        <v>0.36787035675086432</v>
      </c>
      <c r="AF1371" s="18">
        <v>0.46364345963150899</v>
      </c>
      <c r="AG1371" s="18">
        <v>0.30721269222061143</v>
      </c>
      <c r="AH1371" s="18">
        <v>0.323969103815135</v>
      </c>
      <c r="AI1371" s="18">
        <v>0.38325910678101183</v>
      </c>
      <c r="AJ1371" s="18">
        <v>0.42539249057239858</v>
      </c>
      <c r="AK1371" s="18">
        <v>0.42631678828900188</v>
      </c>
      <c r="AL1371" s="18">
        <v>0.46685748878948302</v>
      </c>
      <c r="AM1371" s="18">
        <v>0.44079549653438732</v>
      </c>
      <c r="AN1371" s="18">
        <v>0.43127924587117272</v>
      </c>
      <c r="AO1371" s="18">
        <v>0.44888859659077068</v>
      </c>
      <c r="AP1371" s="18">
        <v>0.47998005313208841</v>
      </c>
      <c r="AQ1371" s="18">
        <v>0.45553248253332962</v>
      </c>
      <c r="AR1371" s="18">
        <v>0.39736722978173561</v>
      </c>
      <c r="AS1371" s="18">
        <v>0.33457648642503229</v>
      </c>
      <c r="AT1371" s="18">
        <v>0.49494416024106508</v>
      </c>
      <c r="AU1371" s="18">
        <v>0.32952057486442737</v>
      </c>
      <c r="AV1371" s="18">
        <v>0.47083758152926841</v>
      </c>
      <c r="AX1371" s="18">
        <v>0.42875728125841162</v>
      </c>
      <c r="AY1371" s="18">
        <v>0.37109302067944139</v>
      </c>
      <c r="BA1371" s="18">
        <v>0.41206203964171811</v>
      </c>
      <c r="BB1371" s="18">
        <v>0.43147117455474432</v>
      </c>
      <c r="BD1371" s="18">
        <v>0.40984281510774617</v>
      </c>
      <c r="BE1371" s="18">
        <v>0.4321982347924595</v>
      </c>
      <c r="BF1371" s="18">
        <v>0.45509369176924941</v>
      </c>
      <c r="BG1371" s="18">
        <v>0.43726251128758209</v>
      </c>
      <c r="BH1371" s="18">
        <v>0.41712914505314191</v>
      </c>
      <c r="BI1371" s="18">
        <v>0.25186284306164092</v>
      </c>
      <c r="BJ1371" s="18">
        <v>0.29172963658251427</v>
      </c>
      <c r="BL1371" s="18">
        <v>0.46950771042576223</v>
      </c>
      <c r="BM1371" s="18">
        <v>0.42193052757662058</v>
      </c>
      <c r="BN1371" s="18">
        <v>0.44372726767243359</v>
      </c>
      <c r="BO1371" s="18">
        <v>0.47368307219772471</v>
      </c>
      <c r="BP1371" s="18">
        <v>0.37897869658002242</v>
      </c>
      <c r="BQ1371" s="18">
        <v>0.34610539109671712</v>
      </c>
      <c r="BR1371" s="18">
        <v>0.32240456382052068</v>
      </c>
      <c r="BS1371" s="18">
        <v>0.38851202815020103</v>
      </c>
      <c r="BU1371" s="18">
        <v>0.50000623216365037</v>
      </c>
      <c r="BV1371" s="18">
        <v>0.4415131116924465</v>
      </c>
      <c r="BW1371" s="18">
        <v>0.44152732673940298</v>
      </c>
      <c r="BX1371" s="18">
        <v>0.46552801116080861</v>
      </c>
      <c r="BY1371" s="18">
        <v>0.36597936735946479</v>
      </c>
      <c r="BZ1371" s="18">
        <v>0.30869560988289529</v>
      </c>
      <c r="CA1371" s="18">
        <v>0.31031254137961178</v>
      </c>
      <c r="CB1371" s="18">
        <v>0.42912222948837991</v>
      </c>
      <c r="CC1371" s="18">
        <v>0.40008536075409601</v>
      </c>
    </row>
    <row r="1372" spans="2:81" x14ac:dyDescent="0.35">
      <c r="B1372" s="17" t="s">
        <v>304</v>
      </c>
      <c r="C1372" s="18">
        <v>0.15673485142017729</v>
      </c>
      <c r="D1372" s="18">
        <v>0.1716751257076625</v>
      </c>
      <c r="E1372" s="18">
        <v>0.16472486028516911</v>
      </c>
      <c r="F1372" s="18">
        <v>0.12225219114226241</v>
      </c>
      <c r="G1372" s="18">
        <v>0.1588896358671717</v>
      </c>
      <c r="H1372" s="18">
        <v>0.17242667664985589</v>
      </c>
      <c r="I1372" s="18">
        <v>0.156905813166661</v>
      </c>
      <c r="K1372" s="18">
        <v>0.1656486745224536</v>
      </c>
      <c r="L1372" s="18">
        <v>0.14715607349695389</v>
      </c>
      <c r="N1372" s="18">
        <v>0.17398339641810079</v>
      </c>
      <c r="O1372" s="18">
        <v>0.1162686459563331</v>
      </c>
      <c r="P1372" s="18">
        <v>0.22355240620614009</v>
      </c>
      <c r="Q1372" s="18">
        <v>0.16668727137151559</v>
      </c>
      <c r="R1372" s="18">
        <v>0.11886858833384879</v>
      </c>
      <c r="S1372" s="18">
        <v>0.14066655676467391</v>
      </c>
      <c r="T1372" s="18">
        <v>0.16514978637608979</v>
      </c>
      <c r="U1372" s="18">
        <v>0.14856787964023321</v>
      </c>
      <c r="V1372" s="18">
        <v>0.1650626480412086</v>
      </c>
      <c r="W1372" s="18">
        <v>0.14471145998930651</v>
      </c>
      <c r="X1372" s="18">
        <v>0.1851376365230965</v>
      </c>
      <c r="Y1372" s="18">
        <v>0.155677109304905</v>
      </c>
      <c r="AA1372" s="18">
        <v>0.1183589026253698</v>
      </c>
      <c r="AB1372" s="18">
        <v>0.13828790115355291</v>
      </c>
      <c r="AC1372" s="18">
        <v>0.19389269156514979</v>
      </c>
      <c r="AD1372" s="18">
        <v>0.1858151915792389</v>
      </c>
      <c r="AF1372" s="18">
        <v>5.9513406175219052E-2</v>
      </c>
      <c r="AG1372" s="18">
        <v>0.19066701127431521</v>
      </c>
      <c r="AH1372" s="18">
        <v>0.17746295280718469</v>
      </c>
      <c r="AI1372" s="18">
        <v>0.22360671385032729</v>
      </c>
      <c r="AJ1372" s="18">
        <v>0.1780547488136317</v>
      </c>
      <c r="AK1372" s="18">
        <v>0.15881568844803931</v>
      </c>
      <c r="AL1372" s="18">
        <v>0.16743628447269729</v>
      </c>
      <c r="AM1372" s="18">
        <v>0.13939638541882579</v>
      </c>
      <c r="AN1372" s="18">
        <v>0.18763127200642751</v>
      </c>
      <c r="AO1372" s="18">
        <v>0.14056795230767541</v>
      </c>
      <c r="AP1372" s="18">
        <v>0.1213966476862242</v>
      </c>
      <c r="AQ1372" s="18">
        <v>0.13939169262484599</v>
      </c>
      <c r="AR1372" s="18">
        <v>0.1694669407762075</v>
      </c>
      <c r="AS1372" s="18">
        <v>0.20716364332337489</v>
      </c>
      <c r="AT1372" s="18">
        <v>6.0396123624796627E-2</v>
      </c>
      <c r="AU1372" s="18">
        <v>0.1021060271664927</v>
      </c>
      <c r="AV1372" s="18">
        <v>0.16280124597986151</v>
      </c>
      <c r="AX1372" s="18">
        <v>0.1581636838831971</v>
      </c>
      <c r="AY1372" s="18">
        <v>0.1482686452639243</v>
      </c>
      <c r="BA1372" s="18">
        <v>0.14576259560733079</v>
      </c>
      <c r="BB1372" s="18">
        <v>0.17709208574258761</v>
      </c>
      <c r="BD1372" s="18">
        <v>0.17209994991460981</v>
      </c>
      <c r="BE1372" s="18">
        <v>0.1585677368147187</v>
      </c>
      <c r="BF1372" s="18">
        <v>0.16490753888856161</v>
      </c>
      <c r="BG1372" s="18">
        <v>0.1405576511986423</v>
      </c>
      <c r="BH1372" s="18">
        <v>0.1198047902135774</v>
      </c>
      <c r="BI1372" s="18">
        <v>9.6078883743220975E-2</v>
      </c>
      <c r="BJ1372" s="18">
        <v>0.29130729783146692</v>
      </c>
      <c r="BL1372" s="18">
        <v>0.1535166961815102</v>
      </c>
      <c r="BM1372" s="18">
        <v>0.1254291643630342</v>
      </c>
      <c r="BN1372" s="18">
        <v>0.1096762322559804</v>
      </c>
      <c r="BO1372" s="18">
        <v>0.15369438201101429</v>
      </c>
      <c r="BP1372" s="18">
        <v>0.1877209449145161</v>
      </c>
      <c r="BQ1372" s="18">
        <v>0.2394656320721677</v>
      </c>
      <c r="BR1372" s="18">
        <v>0.1774339055200756</v>
      </c>
      <c r="BS1372" s="18">
        <v>0.1988136811646059</v>
      </c>
      <c r="BU1372" s="18">
        <v>0.1471529480334629</v>
      </c>
      <c r="BV1372" s="18">
        <v>0.1249298094848139</v>
      </c>
      <c r="BW1372" s="18">
        <v>0.1152849150208393</v>
      </c>
      <c r="BX1372" s="18">
        <v>0.17627184377355079</v>
      </c>
      <c r="BY1372" s="18">
        <v>0.16413948756620481</v>
      </c>
      <c r="BZ1372" s="18">
        <v>0.28200548717074619</v>
      </c>
      <c r="CA1372" s="18">
        <v>0.23979532381022731</v>
      </c>
      <c r="CB1372" s="18">
        <v>0.16293982944610361</v>
      </c>
      <c r="CC1372" s="18">
        <v>0.13653139440110409</v>
      </c>
    </row>
    <row r="1373" spans="2:81" x14ac:dyDescent="0.35">
      <c r="B1373" s="17" t="s">
        <v>305</v>
      </c>
      <c r="C1373" s="18">
        <v>3.0649370886312491E-2</v>
      </c>
      <c r="D1373" s="18">
        <v>4.0920227352821463E-2</v>
      </c>
      <c r="E1373" s="18">
        <v>1.8774897259267131E-2</v>
      </c>
      <c r="F1373" s="18">
        <v>2.7285602439390041E-2</v>
      </c>
      <c r="G1373" s="18">
        <v>2.9570289035913539E-2</v>
      </c>
      <c r="H1373" s="18">
        <v>2.1765149099149589E-2</v>
      </c>
      <c r="I1373" s="18">
        <v>4.3639300574865342E-2</v>
      </c>
      <c r="K1373" s="18">
        <v>3.9996333680501928E-2</v>
      </c>
      <c r="L1373" s="18">
        <v>2.2042770647495939E-2</v>
      </c>
      <c r="N1373" s="18">
        <v>3.550966082889441E-2</v>
      </c>
      <c r="O1373" s="18">
        <v>1.531265635921642E-2</v>
      </c>
      <c r="P1373" s="18">
        <v>1.9619775777450579E-2</v>
      </c>
      <c r="Q1373" s="18">
        <v>2.2132656513677029E-2</v>
      </c>
      <c r="R1373" s="18">
        <v>2.343667375913009E-2</v>
      </c>
      <c r="S1373" s="18">
        <v>1.9802216727314369E-2</v>
      </c>
      <c r="T1373" s="18">
        <v>4.1644359509383243E-2</v>
      </c>
      <c r="U1373" s="18">
        <v>3.9945980743999618E-2</v>
      </c>
      <c r="V1373" s="18">
        <v>2.9095361911106309E-2</v>
      </c>
      <c r="W1373" s="18">
        <v>3.5661491380126503E-2</v>
      </c>
      <c r="X1373" s="18">
        <v>4.2526187217152067E-2</v>
      </c>
      <c r="Y1373" s="18">
        <v>2.449916495738835E-2</v>
      </c>
      <c r="AA1373" s="18">
        <v>2.248129967966744E-2</v>
      </c>
      <c r="AB1373" s="18">
        <v>3.0255374666043531E-2</v>
      </c>
      <c r="AC1373" s="18">
        <v>3.4733777138483461E-2</v>
      </c>
      <c r="AD1373" s="18">
        <v>3.6504787811740928E-2</v>
      </c>
      <c r="AF1373" s="18">
        <v>3.8111939274393512E-2</v>
      </c>
      <c r="AG1373" s="18">
        <v>6.8108077250626564E-2</v>
      </c>
      <c r="AH1373" s="18">
        <v>4.4085747728120558E-2</v>
      </c>
      <c r="AI1373" s="18">
        <v>3.7651717204335161E-2</v>
      </c>
      <c r="AJ1373" s="18">
        <v>3.4467952680143257E-2</v>
      </c>
      <c r="AK1373" s="18">
        <v>1.729608218336413E-2</v>
      </c>
      <c r="AL1373" s="18">
        <v>3.100373300949805E-2</v>
      </c>
      <c r="AM1373" s="18">
        <v>3.7599676624636508E-2</v>
      </c>
      <c r="AN1373" s="18">
        <v>3.3362061998469937E-2</v>
      </c>
      <c r="AO1373" s="18">
        <v>3.4126049902524658E-2</v>
      </c>
      <c r="AP1373" s="18">
        <v>1.6832287198131471E-2</v>
      </c>
      <c r="AQ1373" s="18">
        <v>3.1325239321222567E-2</v>
      </c>
      <c r="AR1373" s="18">
        <v>3.9847844465199241E-2</v>
      </c>
      <c r="AS1373" s="18">
        <v>1.7770799743607339E-2</v>
      </c>
      <c r="AT1373" s="18">
        <v>4.141332588941201E-2</v>
      </c>
      <c r="AU1373" s="18">
        <v>1.438707208897242E-2</v>
      </c>
      <c r="AV1373" s="18">
        <v>0</v>
      </c>
      <c r="AX1373" s="18">
        <v>3.1782186421019813E-2</v>
      </c>
      <c r="AY1373" s="18">
        <v>2.3306791588182389E-2</v>
      </c>
      <c r="BA1373" s="18">
        <v>2.4014247671937491E-2</v>
      </c>
      <c r="BB1373" s="18">
        <v>4.2959761779218009E-2</v>
      </c>
      <c r="BD1373" s="18">
        <v>3.4368218003869827E-2</v>
      </c>
      <c r="BE1373" s="18">
        <v>2.8493417257927402E-2</v>
      </c>
      <c r="BF1373" s="18">
        <v>3.5815157479323602E-2</v>
      </c>
      <c r="BG1373" s="18">
        <v>3.2091417009848917E-2</v>
      </c>
      <c r="BH1373" s="18">
        <v>7.1834117713407376E-3</v>
      </c>
      <c r="BI1373" s="18">
        <v>6.7373298483186156E-2</v>
      </c>
      <c r="BJ1373" s="18">
        <v>4.5618986373537888E-2</v>
      </c>
      <c r="BL1373" s="18">
        <v>3.2408131775754953E-2</v>
      </c>
      <c r="BM1373" s="18">
        <v>1.593949508066347E-2</v>
      </c>
      <c r="BN1373" s="18">
        <v>2.536052174262346E-2</v>
      </c>
      <c r="BO1373" s="18">
        <v>2.7816129736107979E-2</v>
      </c>
      <c r="BP1373" s="18">
        <v>5.3239263401845767E-2</v>
      </c>
      <c r="BQ1373" s="18">
        <v>2.200192819565859E-2</v>
      </c>
      <c r="BR1373" s="18">
        <v>9.677299965836561E-2</v>
      </c>
      <c r="BS1373" s="18">
        <v>3.3098185790708119E-2</v>
      </c>
      <c r="BU1373" s="18">
        <v>2.1016305580724402E-2</v>
      </c>
      <c r="BV1373" s="18">
        <v>2.0261419674849859E-2</v>
      </c>
      <c r="BW1373" s="18">
        <v>2.8703821931117118E-2</v>
      </c>
      <c r="BX1373" s="18">
        <v>3.0163968780485679E-2</v>
      </c>
      <c r="BY1373" s="18">
        <v>4.9815753795350269E-2</v>
      </c>
      <c r="BZ1373" s="18">
        <v>1.446820153833096E-2</v>
      </c>
      <c r="CA1373" s="18">
        <v>4.7407353474348969E-2</v>
      </c>
      <c r="CB1373" s="18">
        <v>2.2819332247202732E-2</v>
      </c>
      <c r="CC1373" s="18">
        <v>2.994254188509924E-2</v>
      </c>
    </row>
    <row r="1374" spans="2:81" x14ac:dyDescent="0.35">
      <c r="B1374" s="17" t="s">
        <v>151</v>
      </c>
      <c r="C1374" s="18">
        <v>4.6332152450821021E-2</v>
      </c>
      <c r="D1374" s="18">
        <v>4.0177013835963081E-2</v>
      </c>
      <c r="E1374" s="18">
        <v>1.582054542616582E-2</v>
      </c>
      <c r="F1374" s="18">
        <v>7.1719865771914026E-2</v>
      </c>
      <c r="G1374" s="18">
        <v>5.6910603125822197E-2</v>
      </c>
      <c r="H1374" s="18">
        <v>3.8982226695236009E-2</v>
      </c>
      <c r="I1374" s="18">
        <v>5.0906250634638862E-2</v>
      </c>
      <c r="K1374" s="18">
        <v>3.1699586159652827E-2</v>
      </c>
      <c r="L1374" s="18">
        <v>5.836024072904962E-2</v>
      </c>
      <c r="N1374" s="18">
        <v>3.6547426008347518E-2</v>
      </c>
      <c r="O1374" s="18">
        <v>5.2149217687588879E-2</v>
      </c>
      <c r="P1374" s="18">
        <v>3.8406389184886543E-2</v>
      </c>
      <c r="Q1374" s="18">
        <v>5.6975427117828679E-2</v>
      </c>
      <c r="R1374" s="18">
        <v>4.4217366704011718E-2</v>
      </c>
      <c r="S1374" s="18">
        <v>4.4491929069717787E-2</v>
      </c>
      <c r="T1374" s="18">
        <v>3.5395288356979242E-2</v>
      </c>
      <c r="U1374" s="18">
        <v>7.0258673779794681E-2</v>
      </c>
      <c r="V1374" s="18">
        <v>2.9430659881828549E-2</v>
      </c>
      <c r="W1374" s="18">
        <v>5.292766812706258E-2</v>
      </c>
      <c r="X1374" s="18">
        <v>7.7102791035394455E-2</v>
      </c>
      <c r="Y1374" s="18">
        <v>2.8342184691981388E-2</v>
      </c>
      <c r="AA1374" s="18">
        <v>3.8447540708043272E-2</v>
      </c>
      <c r="AB1374" s="18">
        <v>4.1887747361715202E-2</v>
      </c>
      <c r="AC1374" s="18">
        <v>3.9150528742885327E-2</v>
      </c>
      <c r="AD1374" s="18">
        <v>6.6108655241299427E-2</v>
      </c>
      <c r="AF1374" s="18">
        <v>0.10803537010514271</v>
      </c>
      <c r="AG1374" s="18">
        <v>8.6895086361818988E-2</v>
      </c>
      <c r="AH1374" s="18">
        <v>3.3502561282525788E-2</v>
      </c>
      <c r="AI1374" s="18">
        <v>6.1106068863779492E-2</v>
      </c>
      <c r="AJ1374" s="18">
        <v>2.7507585513354159E-2</v>
      </c>
      <c r="AK1374" s="18">
        <v>5.4513742555327691E-2</v>
      </c>
      <c r="AL1374" s="18">
        <v>3.7306774360404388E-2</v>
      </c>
      <c r="AM1374" s="18">
        <v>2.7573517130984281E-2</v>
      </c>
      <c r="AN1374" s="18">
        <v>6.9930403372248734E-2</v>
      </c>
      <c r="AO1374" s="18">
        <v>4.0769948810795487E-2</v>
      </c>
      <c r="AP1374" s="18">
        <v>2.0256254809995228E-2</v>
      </c>
      <c r="AQ1374" s="18">
        <v>3.2693052585152149E-2</v>
      </c>
      <c r="AR1374" s="18">
        <v>2.1710571295912071E-2</v>
      </c>
      <c r="AS1374" s="18">
        <v>4.6411985176297063E-2</v>
      </c>
      <c r="AT1374" s="18">
        <v>2.1325466180432979E-2</v>
      </c>
      <c r="AU1374" s="18">
        <v>4.1053172214285283E-2</v>
      </c>
      <c r="AV1374" s="18">
        <v>0.18803096181948781</v>
      </c>
      <c r="AX1374" s="18">
        <v>4.9639125538715252E-2</v>
      </c>
      <c r="AY1374" s="18">
        <v>2.4783166171856351E-2</v>
      </c>
      <c r="BA1374" s="18">
        <v>4.1188534787092008E-2</v>
      </c>
      <c r="BB1374" s="18">
        <v>5.5875297619093843E-2</v>
      </c>
      <c r="BD1374" s="18">
        <v>5.0045280767348592E-2</v>
      </c>
      <c r="BE1374" s="18">
        <v>4.3340223496808383E-2</v>
      </c>
      <c r="BF1374" s="18">
        <v>3.9268550252875851E-2</v>
      </c>
      <c r="BG1374" s="18">
        <v>3.9494065625016402E-2</v>
      </c>
      <c r="BH1374" s="18">
        <v>3.3765095235175888E-2</v>
      </c>
      <c r="BI1374" s="18">
        <v>7.7539615313875127E-2</v>
      </c>
      <c r="BJ1374" s="18">
        <v>0.1288867186107378</v>
      </c>
      <c r="BL1374" s="18">
        <v>4.3707964652043962E-2</v>
      </c>
      <c r="BM1374" s="18">
        <v>2.0211843730305771E-2</v>
      </c>
      <c r="BN1374" s="18">
        <v>4.7131834675564928E-2</v>
      </c>
      <c r="BO1374" s="18">
        <v>7.890629760146194E-3</v>
      </c>
      <c r="BP1374" s="18">
        <v>3.1116014639380539E-2</v>
      </c>
      <c r="BQ1374" s="18">
        <v>5.864389793339278E-2</v>
      </c>
      <c r="BR1374" s="18">
        <v>0.16541742820990929</v>
      </c>
      <c r="BS1374" s="18">
        <v>9.8325889474773498E-2</v>
      </c>
      <c r="BU1374" s="18">
        <v>2.8845879609374792E-2</v>
      </c>
      <c r="BV1374" s="18">
        <v>2.3672956750929421E-2</v>
      </c>
      <c r="BW1374" s="18">
        <v>4.2547958713077073E-2</v>
      </c>
      <c r="BX1374" s="18">
        <v>3.7109424348635761E-2</v>
      </c>
      <c r="BY1374" s="18">
        <v>4.0326645115850643E-2</v>
      </c>
      <c r="BZ1374" s="18">
        <v>5.7393055581461128E-2</v>
      </c>
      <c r="CA1374" s="18">
        <v>0.1145760116921591</v>
      </c>
      <c r="CB1374" s="18">
        <v>0.12701847774592431</v>
      </c>
      <c r="CC1374" s="18">
        <v>2.9430623526676181E-2</v>
      </c>
    </row>
    <row r="1376" spans="2:81" ht="246.5" x14ac:dyDescent="0.35">
      <c r="B1376" s="14" t="s">
        <v>308</v>
      </c>
    </row>
    <row r="1377" spans="2:81" x14ac:dyDescent="0.35">
      <c r="B1377" s="15" t="s">
        <v>17</v>
      </c>
    </row>
    <row r="1378" spans="2:81" x14ac:dyDescent="0.35">
      <c r="B1378" s="11" t="s">
        <v>95</v>
      </c>
      <c r="C1378" s="16">
        <v>1906</v>
      </c>
      <c r="D1378" s="16">
        <v>245</v>
      </c>
      <c r="E1378" s="16">
        <v>322</v>
      </c>
      <c r="F1378" s="16">
        <v>330</v>
      </c>
      <c r="G1378" s="16">
        <v>336</v>
      </c>
      <c r="H1378" s="16">
        <v>276</v>
      </c>
      <c r="I1378" s="16">
        <v>397</v>
      </c>
      <c r="K1378" s="16">
        <v>942</v>
      </c>
      <c r="L1378" s="16">
        <v>959</v>
      </c>
      <c r="N1378" s="16">
        <v>158</v>
      </c>
      <c r="O1378" s="16">
        <v>63</v>
      </c>
      <c r="P1378" s="16">
        <v>96</v>
      </c>
      <c r="Q1378" s="16">
        <v>78</v>
      </c>
      <c r="R1378" s="16">
        <v>211</v>
      </c>
      <c r="S1378" s="16">
        <v>156</v>
      </c>
      <c r="T1378" s="16">
        <v>138</v>
      </c>
      <c r="U1378" s="16">
        <v>178</v>
      </c>
      <c r="V1378" s="16">
        <v>270</v>
      </c>
      <c r="W1378" s="16">
        <v>232</v>
      </c>
      <c r="X1378" s="16">
        <v>160</v>
      </c>
      <c r="Y1378" s="16">
        <v>166</v>
      </c>
      <c r="AA1378" s="16">
        <v>527</v>
      </c>
      <c r="AB1378" s="16">
        <v>481</v>
      </c>
      <c r="AC1378" s="16">
        <v>429</v>
      </c>
      <c r="AD1378" s="16">
        <v>463</v>
      </c>
      <c r="AF1378" s="16">
        <v>27</v>
      </c>
      <c r="AG1378" s="16">
        <v>98</v>
      </c>
      <c r="AH1378" s="16">
        <v>113</v>
      </c>
      <c r="AI1378" s="16">
        <v>112</v>
      </c>
      <c r="AJ1378" s="16">
        <v>174</v>
      </c>
      <c r="AK1378" s="16">
        <v>207</v>
      </c>
      <c r="AL1378" s="16">
        <v>170</v>
      </c>
      <c r="AM1378" s="16">
        <v>133</v>
      </c>
      <c r="AN1378" s="16">
        <v>100</v>
      </c>
      <c r="AO1378" s="16">
        <v>131</v>
      </c>
      <c r="AP1378" s="16">
        <v>193</v>
      </c>
      <c r="AQ1378" s="16">
        <v>93</v>
      </c>
      <c r="AR1378" s="16">
        <v>79</v>
      </c>
      <c r="AS1378" s="16">
        <v>47</v>
      </c>
      <c r="AT1378" s="16">
        <v>48</v>
      </c>
      <c r="AU1378" s="16">
        <v>122</v>
      </c>
      <c r="AV1378" s="16">
        <v>59</v>
      </c>
      <c r="AX1378" s="16">
        <v>1557</v>
      </c>
      <c r="AY1378" s="16">
        <v>338</v>
      </c>
      <c r="BA1378" s="16">
        <v>1221</v>
      </c>
      <c r="BB1378" s="16">
        <v>685</v>
      </c>
      <c r="BD1378" s="16">
        <v>474</v>
      </c>
      <c r="BE1378" s="16">
        <v>416</v>
      </c>
      <c r="BF1378" s="16">
        <v>224</v>
      </c>
      <c r="BG1378" s="16">
        <v>439</v>
      </c>
      <c r="BH1378" s="16">
        <v>242</v>
      </c>
      <c r="BI1378" s="16">
        <v>51</v>
      </c>
      <c r="BJ1378" s="16">
        <v>60</v>
      </c>
      <c r="BL1378" s="16">
        <v>334</v>
      </c>
      <c r="BM1378" s="16">
        <v>619</v>
      </c>
      <c r="BN1378" s="16">
        <v>136</v>
      </c>
      <c r="BO1378" s="16">
        <v>105</v>
      </c>
      <c r="BP1378" s="16">
        <v>257</v>
      </c>
      <c r="BQ1378" s="16">
        <v>42</v>
      </c>
      <c r="BR1378" s="16">
        <v>49</v>
      </c>
      <c r="BS1378" s="16">
        <v>364</v>
      </c>
      <c r="BU1378" s="16">
        <v>279</v>
      </c>
      <c r="BV1378" s="16">
        <v>479</v>
      </c>
      <c r="BW1378" s="16">
        <v>122</v>
      </c>
      <c r="BX1378" s="16">
        <v>151</v>
      </c>
      <c r="BY1378" s="16">
        <v>421</v>
      </c>
      <c r="BZ1378" s="16">
        <v>64</v>
      </c>
      <c r="CA1378" s="16">
        <v>123</v>
      </c>
      <c r="CB1378" s="16">
        <v>156</v>
      </c>
      <c r="CC1378" s="16">
        <v>111</v>
      </c>
    </row>
    <row r="1379" spans="2:81" x14ac:dyDescent="0.35">
      <c r="B1379" s="12" t="s">
        <v>96</v>
      </c>
      <c r="C1379" s="16">
        <v>1910</v>
      </c>
      <c r="D1379" s="16">
        <v>202</v>
      </c>
      <c r="E1379" s="16">
        <v>325</v>
      </c>
      <c r="F1379" s="16">
        <v>324</v>
      </c>
      <c r="G1379" s="16">
        <v>294</v>
      </c>
      <c r="H1379" s="16">
        <v>309</v>
      </c>
      <c r="I1379" s="16">
        <v>457</v>
      </c>
      <c r="K1379" s="16">
        <v>921</v>
      </c>
      <c r="L1379" s="16">
        <v>983</v>
      </c>
      <c r="N1379" s="16">
        <v>157</v>
      </c>
      <c r="O1379" s="16">
        <v>52</v>
      </c>
      <c r="P1379" s="16">
        <v>89</v>
      </c>
      <c r="Q1379" s="16">
        <v>77</v>
      </c>
      <c r="R1379" s="16">
        <v>212</v>
      </c>
      <c r="S1379" s="16">
        <v>155</v>
      </c>
      <c r="T1379" s="16">
        <v>140</v>
      </c>
      <c r="U1379" s="16">
        <v>167</v>
      </c>
      <c r="V1379" s="16">
        <v>248</v>
      </c>
      <c r="W1379" s="16">
        <v>264</v>
      </c>
      <c r="X1379" s="16">
        <v>165</v>
      </c>
      <c r="Y1379" s="16">
        <v>180</v>
      </c>
      <c r="AA1379" s="16">
        <v>514</v>
      </c>
      <c r="AB1379" s="16">
        <v>496</v>
      </c>
      <c r="AC1379" s="16">
        <v>419</v>
      </c>
      <c r="AD1379" s="16">
        <v>477</v>
      </c>
      <c r="AF1379" s="16">
        <v>25</v>
      </c>
      <c r="AG1379" s="16">
        <v>96</v>
      </c>
      <c r="AH1379" s="16">
        <v>115</v>
      </c>
      <c r="AI1379" s="16">
        <v>117</v>
      </c>
      <c r="AJ1379" s="16">
        <v>175</v>
      </c>
      <c r="AK1379" s="16">
        <v>213</v>
      </c>
      <c r="AL1379" s="16">
        <v>169</v>
      </c>
      <c r="AM1379" s="16">
        <v>134</v>
      </c>
      <c r="AN1379" s="16">
        <v>99</v>
      </c>
      <c r="AO1379" s="16">
        <v>131</v>
      </c>
      <c r="AP1379" s="16">
        <v>193</v>
      </c>
      <c r="AQ1379" s="16">
        <v>94</v>
      </c>
      <c r="AR1379" s="16">
        <v>79</v>
      </c>
      <c r="AS1379" s="16">
        <v>46</v>
      </c>
      <c r="AT1379" s="16">
        <v>46</v>
      </c>
      <c r="AU1379" s="16">
        <v>118</v>
      </c>
      <c r="AV1379" s="16">
        <v>59</v>
      </c>
      <c r="AX1379" s="16">
        <v>1583</v>
      </c>
      <c r="AY1379" s="16">
        <v>316</v>
      </c>
      <c r="BA1379" s="16">
        <v>1241</v>
      </c>
      <c r="BB1379" s="16">
        <v>669</v>
      </c>
      <c r="BD1379" s="16">
        <v>490</v>
      </c>
      <c r="BE1379" s="16">
        <v>410</v>
      </c>
      <c r="BF1379" s="16">
        <v>226</v>
      </c>
      <c r="BG1379" s="16">
        <v>430</v>
      </c>
      <c r="BH1379" s="16">
        <v>237</v>
      </c>
      <c r="BI1379" s="16">
        <v>51</v>
      </c>
      <c r="BJ1379" s="16">
        <v>65</v>
      </c>
      <c r="BL1379" s="16">
        <v>349</v>
      </c>
      <c r="BM1379" s="16">
        <v>614</v>
      </c>
      <c r="BN1379" s="16">
        <v>143</v>
      </c>
      <c r="BO1379" s="16">
        <v>101</v>
      </c>
      <c r="BP1379" s="16">
        <v>257</v>
      </c>
      <c r="BQ1379" s="16">
        <v>42</v>
      </c>
      <c r="BR1379" s="16">
        <v>47</v>
      </c>
      <c r="BS1379" s="16">
        <v>356</v>
      </c>
      <c r="BU1379" s="16">
        <v>288</v>
      </c>
      <c r="BV1379" s="16">
        <v>472</v>
      </c>
      <c r="BW1379" s="16">
        <v>126</v>
      </c>
      <c r="BX1379" s="16">
        <v>142</v>
      </c>
      <c r="BY1379" s="16">
        <v>432</v>
      </c>
      <c r="BZ1379" s="16">
        <v>64</v>
      </c>
      <c r="CA1379" s="16">
        <v>123</v>
      </c>
      <c r="CB1379" s="16">
        <v>159</v>
      </c>
      <c r="CC1379" s="16">
        <v>106</v>
      </c>
    </row>
    <row r="1380" spans="2:81" x14ac:dyDescent="0.35">
      <c r="B1380" s="17" t="s">
        <v>302</v>
      </c>
      <c r="C1380" s="18">
        <v>0.26034637190984988</v>
      </c>
      <c r="D1380" s="18">
        <v>0.31316294197050593</v>
      </c>
      <c r="E1380" s="18">
        <v>0.31591901439283909</v>
      </c>
      <c r="F1380" s="18">
        <v>0.3283792260951352</v>
      </c>
      <c r="G1380" s="18">
        <v>0.2318935380180755</v>
      </c>
      <c r="H1380" s="18">
        <v>0.21707302276205359</v>
      </c>
      <c r="I1380" s="18">
        <v>0.19680703270597921</v>
      </c>
      <c r="K1380" s="18">
        <v>0.25397862862778348</v>
      </c>
      <c r="L1380" s="18">
        <v>0.26759933583983481</v>
      </c>
      <c r="N1380" s="18">
        <v>0.2329391575955769</v>
      </c>
      <c r="O1380" s="18">
        <v>0.24563172012437351</v>
      </c>
      <c r="P1380" s="18">
        <v>0.2003060974337588</v>
      </c>
      <c r="Q1380" s="18">
        <v>0.2379828738735289</v>
      </c>
      <c r="R1380" s="18">
        <v>0.32103188636370911</v>
      </c>
      <c r="S1380" s="18">
        <v>0.28501436703508659</v>
      </c>
      <c r="T1380" s="18">
        <v>0.277753583944501</v>
      </c>
      <c r="U1380" s="18">
        <v>0.25683465288030111</v>
      </c>
      <c r="V1380" s="18">
        <v>0.31150964254365182</v>
      </c>
      <c r="W1380" s="18">
        <v>0.22270539572689099</v>
      </c>
      <c r="X1380" s="18">
        <v>0.21051256468660559</v>
      </c>
      <c r="Y1380" s="18">
        <v>0.25515474914272063</v>
      </c>
      <c r="AA1380" s="18">
        <v>0.28173168937689108</v>
      </c>
      <c r="AB1380" s="18">
        <v>0.25519274227047212</v>
      </c>
      <c r="AC1380" s="18">
        <v>0.2581147487655539</v>
      </c>
      <c r="AD1380" s="18">
        <v>0.24517029966319681</v>
      </c>
      <c r="AF1380" s="18">
        <v>0.28716742845517412</v>
      </c>
      <c r="AG1380" s="18">
        <v>0.30207990463432077</v>
      </c>
      <c r="AH1380" s="18">
        <v>0.29170170359159459</v>
      </c>
      <c r="AI1380" s="18">
        <v>0.2251853700249096</v>
      </c>
      <c r="AJ1380" s="18">
        <v>0.19012357654873421</v>
      </c>
      <c r="AK1380" s="18">
        <v>0.25003113573419161</v>
      </c>
      <c r="AL1380" s="18">
        <v>0.25248543788175321</v>
      </c>
      <c r="AM1380" s="18">
        <v>0.3326300591508321</v>
      </c>
      <c r="AN1380" s="18">
        <v>0.23284828557781759</v>
      </c>
      <c r="AO1380" s="18">
        <v>0.2480375209455388</v>
      </c>
      <c r="AP1380" s="18">
        <v>0.28660187124947639</v>
      </c>
      <c r="AQ1380" s="18">
        <v>0.2277285118673808</v>
      </c>
      <c r="AR1380" s="18">
        <v>0.29987870472934181</v>
      </c>
      <c r="AS1380" s="18">
        <v>0.23584901893189561</v>
      </c>
      <c r="AT1380" s="18">
        <v>0.32829421820272509</v>
      </c>
      <c r="AU1380" s="18">
        <v>0.32980892243464632</v>
      </c>
      <c r="AV1380" s="18">
        <v>0.1063796803292828</v>
      </c>
      <c r="AX1380" s="18">
        <v>0.24491429069316481</v>
      </c>
      <c r="AY1380" s="18">
        <v>0.34342987412936732</v>
      </c>
      <c r="BA1380" s="18">
        <v>0.27763203747221171</v>
      </c>
      <c r="BB1380" s="18">
        <v>0.2282756336520145</v>
      </c>
      <c r="BD1380" s="18">
        <v>0.26060698727771991</v>
      </c>
      <c r="BE1380" s="18">
        <v>0.2374674510051118</v>
      </c>
      <c r="BF1380" s="18">
        <v>0.2356236700493943</v>
      </c>
      <c r="BG1380" s="18">
        <v>0.29358949752758662</v>
      </c>
      <c r="BH1380" s="18">
        <v>0.29685139117108322</v>
      </c>
      <c r="BI1380" s="18">
        <v>0.23942212370417801</v>
      </c>
      <c r="BJ1380" s="18">
        <v>0.15113482193558991</v>
      </c>
      <c r="BL1380" s="18">
        <v>0.21493812021960329</v>
      </c>
      <c r="BM1380" s="18">
        <v>0.32386565275075901</v>
      </c>
      <c r="BN1380" s="18">
        <v>0.23407980231275169</v>
      </c>
      <c r="BO1380" s="18">
        <v>0.25723769164184218</v>
      </c>
      <c r="BP1380" s="18">
        <v>0.2683343500938915</v>
      </c>
      <c r="BQ1380" s="18">
        <v>0.30266642492263179</v>
      </c>
      <c r="BR1380" s="18">
        <v>0.1679066062077931</v>
      </c>
      <c r="BS1380" s="18">
        <v>0.20825817447851469</v>
      </c>
      <c r="BU1380" s="18">
        <v>0.2121562916951284</v>
      </c>
      <c r="BV1380" s="18">
        <v>0.31196269429863022</v>
      </c>
      <c r="BW1380" s="18">
        <v>0.23993195828288899</v>
      </c>
      <c r="BX1380" s="18">
        <v>0.25484624944875911</v>
      </c>
      <c r="BY1380" s="18">
        <v>0.27972400213406501</v>
      </c>
      <c r="BZ1380" s="18">
        <v>0.27116189836463928</v>
      </c>
      <c r="CA1380" s="18">
        <v>0.18105135874800979</v>
      </c>
      <c r="CB1380" s="18">
        <v>0.19208059627048019</v>
      </c>
      <c r="CC1380" s="18">
        <v>0.30195196483741299</v>
      </c>
    </row>
    <row r="1381" spans="2:81" x14ac:dyDescent="0.35">
      <c r="B1381" s="17" t="s">
        <v>303</v>
      </c>
      <c r="C1381" s="18">
        <v>0.42269265607443213</v>
      </c>
      <c r="D1381" s="18">
        <v>0.37320729914222989</v>
      </c>
      <c r="E1381" s="18">
        <v>0.41398191619104602</v>
      </c>
      <c r="F1381" s="18">
        <v>0.38969381823539828</v>
      </c>
      <c r="G1381" s="18">
        <v>0.46501849344982182</v>
      </c>
      <c r="H1381" s="18">
        <v>0.45431837953136373</v>
      </c>
      <c r="I1381" s="18">
        <v>0.42554511862946509</v>
      </c>
      <c r="K1381" s="18">
        <v>0.43899622878193068</v>
      </c>
      <c r="L1381" s="18">
        <v>0.4084762234109629</v>
      </c>
      <c r="N1381" s="18">
        <v>0.45850488294315478</v>
      </c>
      <c r="O1381" s="18">
        <v>0.45209881455378043</v>
      </c>
      <c r="P1381" s="18">
        <v>0.47590404888076437</v>
      </c>
      <c r="Q1381" s="18">
        <v>0.44910988926623269</v>
      </c>
      <c r="R1381" s="18">
        <v>0.41842408161363209</v>
      </c>
      <c r="S1381" s="18">
        <v>0.41353506565933879</v>
      </c>
      <c r="T1381" s="18">
        <v>0.37359983329958257</v>
      </c>
      <c r="U1381" s="18">
        <v>0.37539560221415519</v>
      </c>
      <c r="V1381" s="18">
        <v>0.43465774295749521</v>
      </c>
      <c r="W1381" s="18">
        <v>0.40059423172630981</v>
      </c>
      <c r="X1381" s="18">
        <v>0.47303687523068022</v>
      </c>
      <c r="Y1381" s="18">
        <v>0.41010517524716322</v>
      </c>
      <c r="AA1381" s="18">
        <v>0.44226547579487879</v>
      </c>
      <c r="AB1381" s="18">
        <v>0.42924230590949441</v>
      </c>
      <c r="AC1381" s="18">
        <v>0.43435438985299729</v>
      </c>
      <c r="AD1381" s="18">
        <v>0.38411980569942361</v>
      </c>
      <c r="AF1381" s="18">
        <v>0.39889148991158441</v>
      </c>
      <c r="AG1381" s="18">
        <v>0.34470941973426328</v>
      </c>
      <c r="AH1381" s="18">
        <v>0.44896565082724732</v>
      </c>
      <c r="AI1381" s="18">
        <v>0.30985029592140251</v>
      </c>
      <c r="AJ1381" s="18">
        <v>0.43507172049650011</v>
      </c>
      <c r="AK1381" s="18">
        <v>0.44329881170199192</v>
      </c>
      <c r="AL1381" s="18">
        <v>0.43075851467446552</v>
      </c>
      <c r="AM1381" s="18">
        <v>0.40570480197279679</v>
      </c>
      <c r="AN1381" s="18">
        <v>0.41841576438977163</v>
      </c>
      <c r="AO1381" s="18">
        <v>0.46093817886304278</v>
      </c>
      <c r="AP1381" s="18">
        <v>0.41425500805558702</v>
      </c>
      <c r="AQ1381" s="18">
        <v>0.40141413529710063</v>
      </c>
      <c r="AR1381" s="18">
        <v>0.44602516749353899</v>
      </c>
      <c r="AS1381" s="18">
        <v>0.47075011319187859</v>
      </c>
      <c r="AT1381" s="18">
        <v>0.46116458871946742</v>
      </c>
      <c r="AU1381" s="18">
        <v>0.46674343893270759</v>
      </c>
      <c r="AV1381" s="18">
        <v>0.43393967259636429</v>
      </c>
      <c r="AX1381" s="18">
        <v>0.42447795423687718</v>
      </c>
      <c r="AY1381" s="18">
        <v>0.41630001896943808</v>
      </c>
      <c r="BA1381" s="18">
        <v>0.43098798943911532</v>
      </c>
      <c r="BB1381" s="18">
        <v>0.40730201553817641</v>
      </c>
      <c r="BD1381" s="18">
        <v>0.39052052672505072</v>
      </c>
      <c r="BE1381" s="18">
        <v>0.4300607055204993</v>
      </c>
      <c r="BF1381" s="18">
        <v>0.41828620633845792</v>
      </c>
      <c r="BG1381" s="18">
        <v>0.44419427609814621</v>
      </c>
      <c r="BH1381" s="18">
        <v>0.41909163522623849</v>
      </c>
      <c r="BI1381" s="18">
        <v>0.60065955332850263</v>
      </c>
      <c r="BJ1381" s="18">
        <v>0.36473724604384561</v>
      </c>
      <c r="BL1381" s="18">
        <v>0.46531583173512397</v>
      </c>
      <c r="BM1381" s="18">
        <v>0.43898948317940462</v>
      </c>
      <c r="BN1381" s="18">
        <v>0.42690821483188351</v>
      </c>
      <c r="BO1381" s="18">
        <v>0.45446450395946159</v>
      </c>
      <c r="BP1381" s="18">
        <v>0.36684091170724781</v>
      </c>
      <c r="BQ1381" s="18">
        <v>0.43021944460373751</v>
      </c>
      <c r="BR1381" s="18">
        <v>0.46852788633103959</v>
      </c>
      <c r="BS1381" s="18">
        <v>0.37538481598676232</v>
      </c>
      <c r="BU1381" s="18">
        <v>0.47090025632797627</v>
      </c>
      <c r="BV1381" s="18">
        <v>0.44052258570296149</v>
      </c>
      <c r="BW1381" s="18">
        <v>0.44264801161749262</v>
      </c>
      <c r="BX1381" s="18">
        <v>0.4828822080129298</v>
      </c>
      <c r="BY1381" s="18">
        <v>0.38968567745017008</v>
      </c>
      <c r="BZ1381" s="18">
        <v>0.4052970694497684</v>
      </c>
      <c r="CA1381" s="18">
        <v>0.31718625980576037</v>
      </c>
      <c r="CB1381" s="18">
        <v>0.40843333777714808</v>
      </c>
      <c r="CC1381" s="18">
        <v>0.39639244457638512</v>
      </c>
    </row>
    <row r="1382" spans="2:81" x14ac:dyDescent="0.35">
      <c r="B1382" s="17" t="s">
        <v>304</v>
      </c>
      <c r="C1382" s="18">
        <v>0.21798852602475099</v>
      </c>
      <c r="D1382" s="18">
        <v>0.19968911951136381</v>
      </c>
      <c r="E1382" s="18">
        <v>0.22078846924621601</v>
      </c>
      <c r="F1382" s="18">
        <v>0.1642621661030213</v>
      </c>
      <c r="G1382" s="18">
        <v>0.2091515609171451</v>
      </c>
      <c r="H1382" s="18">
        <v>0.22974176090776341</v>
      </c>
      <c r="I1382" s="18">
        <v>0.25992778912777093</v>
      </c>
      <c r="K1382" s="18">
        <v>0.22717655058833189</v>
      </c>
      <c r="L1382" s="18">
        <v>0.20951112720858539</v>
      </c>
      <c r="N1382" s="18">
        <v>0.1823061421683887</v>
      </c>
      <c r="O1382" s="18">
        <v>0.18564995076954141</v>
      </c>
      <c r="P1382" s="18">
        <v>0.26417158288303799</v>
      </c>
      <c r="Q1382" s="18">
        <v>0.1963775655049855</v>
      </c>
      <c r="R1382" s="18">
        <v>0.17293864727950531</v>
      </c>
      <c r="S1382" s="18">
        <v>0.1836961090209181</v>
      </c>
      <c r="T1382" s="18">
        <v>0.23409069613708999</v>
      </c>
      <c r="U1382" s="18">
        <v>0.24786681835912441</v>
      </c>
      <c r="V1382" s="18">
        <v>0.16465250977713669</v>
      </c>
      <c r="W1382" s="18">
        <v>0.28066418152208661</v>
      </c>
      <c r="X1382" s="18">
        <v>0.22125369931953329</v>
      </c>
      <c r="Y1382" s="18">
        <v>0.26577521629679862</v>
      </c>
      <c r="AA1382" s="18">
        <v>0.20861806646157399</v>
      </c>
      <c r="AB1382" s="18">
        <v>0.206511230883276</v>
      </c>
      <c r="AC1382" s="18">
        <v>0.21396117577931409</v>
      </c>
      <c r="AD1382" s="18">
        <v>0.2438138358557943</v>
      </c>
      <c r="AF1382" s="18">
        <v>0.16779377225370529</v>
      </c>
      <c r="AG1382" s="18">
        <v>0.22752538229947261</v>
      </c>
      <c r="AH1382" s="18">
        <v>0.18838467355331709</v>
      </c>
      <c r="AI1382" s="18">
        <v>0.3152112126509643</v>
      </c>
      <c r="AJ1382" s="18">
        <v>0.25497390707735762</v>
      </c>
      <c r="AK1382" s="18">
        <v>0.20032164549575701</v>
      </c>
      <c r="AL1382" s="18">
        <v>0.21305400385271131</v>
      </c>
      <c r="AM1382" s="18">
        <v>0.17207330339613339</v>
      </c>
      <c r="AN1382" s="18">
        <v>0.25030788070334592</v>
      </c>
      <c r="AO1382" s="18">
        <v>0.21639910445936389</v>
      </c>
      <c r="AP1382" s="18">
        <v>0.22992799062318081</v>
      </c>
      <c r="AQ1382" s="18">
        <v>0.27477203611254208</v>
      </c>
      <c r="AR1382" s="18">
        <v>0.19610255787550929</v>
      </c>
      <c r="AS1382" s="18">
        <v>0.2097800983917987</v>
      </c>
      <c r="AT1382" s="18">
        <v>0.1682647146430262</v>
      </c>
      <c r="AU1382" s="18">
        <v>0.13763487362995591</v>
      </c>
      <c r="AV1382" s="18">
        <v>0.21592533550844209</v>
      </c>
      <c r="AX1382" s="18">
        <v>0.22824085952788131</v>
      </c>
      <c r="AY1382" s="18">
        <v>0.16470096373437679</v>
      </c>
      <c r="BA1382" s="18">
        <v>0.20122538327350151</v>
      </c>
      <c r="BB1382" s="18">
        <v>0.24908980827590449</v>
      </c>
      <c r="BD1382" s="18">
        <v>0.24656513392952031</v>
      </c>
      <c r="BE1382" s="18">
        <v>0.23106341762277521</v>
      </c>
      <c r="BF1382" s="18">
        <v>0.21060976249343111</v>
      </c>
      <c r="BG1382" s="18">
        <v>0.1863121322439224</v>
      </c>
      <c r="BH1382" s="18">
        <v>0.19793570041364211</v>
      </c>
      <c r="BI1382" s="18">
        <v>0.1162740618181039</v>
      </c>
      <c r="BJ1382" s="18">
        <v>0.30902067228086733</v>
      </c>
      <c r="BL1382" s="18">
        <v>0.22566996975694861</v>
      </c>
      <c r="BM1382" s="18">
        <v>0.1758035604578071</v>
      </c>
      <c r="BN1382" s="18">
        <v>0.2400600508272453</v>
      </c>
      <c r="BO1382" s="18">
        <v>0.2156765280642165</v>
      </c>
      <c r="BP1382" s="18">
        <v>0.28365392004969348</v>
      </c>
      <c r="BQ1382" s="18">
        <v>0.16006241105580951</v>
      </c>
      <c r="BR1382" s="18">
        <v>0.1663834983283575</v>
      </c>
      <c r="BS1382" s="18">
        <v>0.2412344800758035</v>
      </c>
      <c r="BU1382" s="18">
        <v>0.23670374208787481</v>
      </c>
      <c r="BV1382" s="18">
        <v>0.17580127211883129</v>
      </c>
      <c r="BW1382" s="18">
        <v>0.23514522972862109</v>
      </c>
      <c r="BX1382" s="18">
        <v>0.19394514629899709</v>
      </c>
      <c r="BY1382" s="18">
        <v>0.24316048610897151</v>
      </c>
      <c r="BZ1382" s="18">
        <v>0.2020105016240247</v>
      </c>
      <c r="CA1382" s="18">
        <v>0.27897840464236551</v>
      </c>
      <c r="CB1382" s="18">
        <v>0.2141479369773272</v>
      </c>
      <c r="CC1382" s="18">
        <v>0.2088023360699362</v>
      </c>
    </row>
    <row r="1383" spans="2:81" x14ac:dyDescent="0.35">
      <c r="B1383" s="17" t="s">
        <v>305</v>
      </c>
      <c r="C1383" s="18">
        <v>5.0400713165104943E-2</v>
      </c>
      <c r="D1383" s="18">
        <v>6.4329525511109167E-2</v>
      </c>
      <c r="E1383" s="18">
        <v>2.3582008775644061E-2</v>
      </c>
      <c r="F1383" s="18">
        <v>5.5917405535701299E-2</v>
      </c>
      <c r="G1383" s="18">
        <v>4.0576081909668313E-2</v>
      </c>
      <c r="H1383" s="18">
        <v>5.1688887387292957E-2</v>
      </c>
      <c r="I1383" s="18">
        <v>6.4848942073171809E-2</v>
      </c>
      <c r="K1383" s="18">
        <v>4.4897615281320677E-2</v>
      </c>
      <c r="L1383" s="18">
        <v>5.5806122312825397E-2</v>
      </c>
      <c r="N1383" s="18">
        <v>5.2320833122757773E-2</v>
      </c>
      <c r="O1383" s="18">
        <v>6.8537568295789483E-2</v>
      </c>
      <c r="P1383" s="18">
        <v>3.6793301303866377E-2</v>
      </c>
      <c r="Q1383" s="18">
        <v>7.8557235193577907E-2</v>
      </c>
      <c r="R1383" s="18">
        <v>3.852045830985195E-2</v>
      </c>
      <c r="S1383" s="18">
        <v>6.5430696134448366E-2</v>
      </c>
      <c r="T1383" s="18">
        <v>5.897932704000667E-2</v>
      </c>
      <c r="U1383" s="18">
        <v>5.1391292324454378E-2</v>
      </c>
      <c r="V1383" s="18">
        <v>5.9172249070476579E-2</v>
      </c>
      <c r="W1383" s="18">
        <v>5.3527752900500727E-2</v>
      </c>
      <c r="X1383" s="18">
        <v>3.8811567227191243E-2</v>
      </c>
      <c r="Y1383" s="18">
        <v>2.5580452333847391E-2</v>
      </c>
      <c r="AA1383" s="18">
        <v>3.9664341070556573E-2</v>
      </c>
      <c r="AB1383" s="18">
        <v>6.1141983113030179E-2</v>
      </c>
      <c r="AC1383" s="18">
        <v>4.0851041044607121E-2</v>
      </c>
      <c r="AD1383" s="18">
        <v>5.8444599411440347E-2</v>
      </c>
      <c r="AF1383" s="18">
        <v>6.7977233749794766E-2</v>
      </c>
      <c r="AG1383" s="18">
        <v>5.8806020223216231E-2</v>
      </c>
      <c r="AH1383" s="18">
        <v>2.969838313624866E-2</v>
      </c>
      <c r="AI1383" s="18">
        <v>5.2128538170226398E-2</v>
      </c>
      <c r="AJ1383" s="18">
        <v>8.6272937963060639E-2</v>
      </c>
      <c r="AK1383" s="18">
        <v>3.2909699118515948E-2</v>
      </c>
      <c r="AL1383" s="18">
        <v>6.2146931969526253E-2</v>
      </c>
      <c r="AM1383" s="18">
        <v>4.4132357352431227E-2</v>
      </c>
      <c r="AN1383" s="18">
        <v>5.2382197052849078E-2</v>
      </c>
      <c r="AO1383" s="18">
        <v>2.2329032203964878E-2</v>
      </c>
      <c r="AP1383" s="18">
        <v>4.1985471782987602E-2</v>
      </c>
      <c r="AQ1383" s="18">
        <v>7.2326369971478843E-2</v>
      </c>
      <c r="AR1383" s="18">
        <v>4.6931588852951553E-2</v>
      </c>
      <c r="AS1383" s="18">
        <v>4.0891616209687738E-2</v>
      </c>
      <c r="AT1383" s="18">
        <v>4.2276478434781252E-2</v>
      </c>
      <c r="AU1383" s="18">
        <v>3.9410357207028228E-2</v>
      </c>
      <c r="AV1383" s="18">
        <v>9.6097377298490702E-2</v>
      </c>
      <c r="AX1383" s="18">
        <v>5.2372959777512398E-2</v>
      </c>
      <c r="AY1383" s="18">
        <v>3.6077717290231077E-2</v>
      </c>
      <c r="BA1383" s="18">
        <v>4.788345556742675E-2</v>
      </c>
      <c r="BB1383" s="18">
        <v>5.5071074815423407E-2</v>
      </c>
      <c r="BD1383" s="18">
        <v>4.9437910248203189E-2</v>
      </c>
      <c r="BE1383" s="18">
        <v>5.5454364456170198E-2</v>
      </c>
      <c r="BF1383" s="18">
        <v>6.6023570952843905E-2</v>
      </c>
      <c r="BG1383" s="18">
        <v>4.5852204326378702E-2</v>
      </c>
      <c r="BH1383" s="18">
        <v>3.9520343416957107E-2</v>
      </c>
      <c r="BI1383" s="18">
        <v>2.6472903382419099E-2</v>
      </c>
      <c r="BJ1383" s="18">
        <v>6.0167836603860478E-2</v>
      </c>
      <c r="BL1383" s="18">
        <v>5.7718292151615731E-2</v>
      </c>
      <c r="BM1383" s="18">
        <v>2.613656844033586E-2</v>
      </c>
      <c r="BN1383" s="18">
        <v>5.086546563227215E-2</v>
      </c>
      <c r="BO1383" s="18">
        <v>6.4104122907799377E-2</v>
      </c>
      <c r="BP1383" s="18">
        <v>5.4269969608853767E-2</v>
      </c>
      <c r="BQ1383" s="18">
        <v>2.3844588761408349E-2</v>
      </c>
      <c r="BR1383" s="18">
        <v>7.4278286801539181E-2</v>
      </c>
      <c r="BS1383" s="18">
        <v>7.8170673278844416E-2</v>
      </c>
      <c r="BU1383" s="18">
        <v>5.6393311711787651E-2</v>
      </c>
      <c r="BV1383" s="18">
        <v>3.5670802743831997E-2</v>
      </c>
      <c r="BW1383" s="18">
        <v>3.3627416956505521E-2</v>
      </c>
      <c r="BX1383" s="18">
        <v>2.9549515836052521E-2</v>
      </c>
      <c r="BY1383" s="18">
        <v>5.3133369681640813E-2</v>
      </c>
      <c r="BZ1383" s="18">
        <v>3.324858270218544E-2</v>
      </c>
      <c r="CA1383" s="18">
        <v>8.7536291708044667E-2</v>
      </c>
      <c r="CB1383" s="18">
        <v>7.6783978862097091E-2</v>
      </c>
      <c r="CC1383" s="18">
        <v>6.4348133445971359E-2</v>
      </c>
    </row>
    <row r="1384" spans="2:81" x14ac:dyDescent="0.35">
      <c r="B1384" s="17" t="s">
        <v>151</v>
      </c>
      <c r="C1384" s="18">
        <v>4.8571732825862093E-2</v>
      </c>
      <c r="D1384" s="18">
        <v>4.9611113864791112E-2</v>
      </c>
      <c r="E1384" s="18">
        <v>2.572859139425502E-2</v>
      </c>
      <c r="F1384" s="18">
        <v>6.1747384030743813E-2</v>
      </c>
      <c r="G1384" s="18">
        <v>5.3360325705289251E-2</v>
      </c>
      <c r="H1384" s="18">
        <v>4.7177949411526497E-2</v>
      </c>
      <c r="I1384" s="18">
        <v>5.2871117463612893E-2</v>
      </c>
      <c r="K1384" s="18">
        <v>3.4950976720633159E-2</v>
      </c>
      <c r="L1384" s="18">
        <v>5.8607191227791587E-2</v>
      </c>
      <c r="N1384" s="18">
        <v>7.3928984170121601E-2</v>
      </c>
      <c r="O1384" s="18">
        <v>4.8081946256515101E-2</v>
      </c>
      <c r="P1384" s="18">
        <v>2.2824969498572389E-2</v>
      </c>
      <c r="Q1384" s="18">
        <v>3.7972436161675192E-2</v>
      </c>
      <c r="R1384" s="18">
        <v>4.9084926433301639E-2</v>
      </c>
      <c r="S1384" s="18">
        <v>5.2323762150208147E-2</v>
      </c>
      <c r="T1384" s="18">
        <v>5.5576559578819767E-2</v>
      </c>
      <c r="U1384" s="18">
        <v>6.8511634221964796E-2</v>
      </c>
      <c r="V1384" s="18">
        <v>3.0007855651239809E-2</v>
      </c>
      <c r="W1384" s="18">
        <v>4.2508438124211873E-2</v>
      </c>
      <c r="X1384" s="18">
        <v>5.6385293535989707E-2</v>
      </c>
      <c r="Y1384" s="18">
        <v>4.3384406979470241E-2</v>
      </c>
      <c r="AA1384" s="18">
        <v>2.7720427296099321E-2</v>
      </c>
      <c r="AB1384" s="18">
        <v>4.7911737823727311E-2</v>
      </c>
      <c r="AC1384" s="18">
        <v>5.2718644557527512E-2</v>
      </c>
      <c r="AD1384" s="18">
        <v>6.845145937014506E-2</v>
      </c>
      <c r="AF1384" s="18">
        <v>7.8170075629741431E-2</v>
      </c>
      <c r="AG1384" s="18">
        <v>6.6879273108727183E-2</v>
      </c>
      <c r="AH1384" s="18">
        <v>4.1249588891592477E-2</v>
      </c>
      <c r="AI1384" s="18">
        <v>9.7624583232497258E-2</v>
      </c>
      <c r="AJ1384" s="18">
        <v>3.3557857914347587E-2</v>
      </c>
      <c r="AK1384" s="18">
        <v>7.3438707949543713E-2</v>
      </c>
      <c r="AL1384" s="18">
        <v>4.1555111621543787E-2</v>
      </c>
      <c r="AM1384" s="18">
        <v>4.5459478127806589E-2</v>
      </c>
      <c r="AN1384" s="18">
        <v>4.604587227621558E-2</v>
      </c>
      <c r="AO1384" s="18">
        <v>5.2296163528089648E-2</v>
      </c>
      <c r="AP1384" s="18">
        <v>2.7229658288768069E-2</v>
      </c>
      <c r="AQ1384" s="18">
        <v>2.3758946751497648E-2</v>
      </c>
      <c r="AR1384" s="18">
        <v>1.1061981048658321E-2</v>
      </c>
      <c r="AS1384" s="18">
        <v>4.2729153274739223E-2</v>
      </c>
      <c r="AT1384" s="18">
        <v>0</v>
      </c>
      <c r="AU1384" s="18">
        <v>2.6402407795662192E-2</v>
      </c>
      <c r="AV1384" s="18">
        <v>0.14765793426742019</v>
      </c>
      <c r="AX1384" s="18">
        <v>4.9993935764564311E-2</v>
      </c>
      <c r="AY1384" s="18">
        <v>3.94914258765868E-2</v>
      </c>
      <c r="BA1384" s="18">
        <v>4.2271134247744889E-2</v>
      </c>
      <c r="BB1384" s="18">
        <v>6.0261467718481343E-2</v>
      </c>
      <c r="BD1384" s="18">
        <v>5.2869441819505821E-2</v>
      </c>
      <c r="BE1384" s="18">
        <v>4.5954061395443509E-2</v>
      </c>
      <c r="BF1384" s="18">
        <v>6.9456790165872959E-2</v>
      </c>
      <c r="BG1384" s="18">
        <v>3.0051889803965951E-2</v>
      </c>
      <c r="BH1384" s="18">
        <v>4.6600929772079289E-2</v>
      </c>
      <c r="BI1384" s="18">
        <v>1.7171357766796298E-2</v>
      </c>
      <c r="BJ1384" s="18">
        <v>0.1149394231358368</v>
      </c>
      <c r="BL1384" s="18">
        <v>3.635778613670821E-2</v>
      </c>
      <c r="BM1384" s="18">
        <v>3.5204735171693362E-2</v>
      </c>
      <c r="BN1384" s="18">
        <v>4.8086466395847217E-2</v>
      </c>
      <c r="BO1384" s="18">
        <v>8.5171534266804665E-3</v>
      </c>
      <c r="BP1384" s="18">
        <v>2.6900848540313681E-2</v>
      </c>
      <c r="BQ1384" s="18">
        <v>8.320713065641315E-2</v>
      </c>
      <c r="BR1384" s="18">
        <v>0.1229037223312705</v>
      </c>
      <c r="BS1384" s="18">
        <v>9.6951856180075152E-2</v>
      </c>
      <c r="BU1384" s="18">
        <v>2.3846398177232941E-2</v>
      </c>
      <c r="BV1384" s="18">
        <v>3.6042645135744913E-2</v>
      </c>
      <c r="BW1384" s="18">
        <v>4.8647383414491673E-2</v>
      </c>
      <c r="BX1384" s="18">
        <v>3.8776880403261563E-2</v>
      </c>
      <c r="BY1384" s="18">
        <v>3.4296464625152519E-2</v>
      </c>
      <c r="BZ1384" s="18">
        <v>8.828194785938237E-2</v>
      </c>
      <c r="CA1384" s="18">
        <v>0.1352476850958198</v>
      </c>
      <c r="CB1384" s="18">
        <v>0.1085541501129475</v>
      </c>
      <c r="CC1384" s="18">
        <v>2.8505121070294411E-2</v>
      </c>
    </row>
    <row r="1386" spans="2:81" ht="261" x14ac:dyDescent="0.35">
      <c r="B1386" s="14" t="s">
        <v>309</v>
      </c>
    </row>
    <row r="1387" spans="2:81" x14ac:dyDescent="0.35">
      <c r="B1387" s="15" t="s">
        <v>17</v>
      </c>
    </row>
    <row r="1388" spans="2:81" x14ac:dyDescent="0.35">
      <c r="B1388" s="11" t="s">
        <v>95</v>
      </c>
      <c r="C1388" s="16">
        <v>1906</v>
      </c>
      <c r="D1388" s="16">
        <v>245</v>
      </c>
      <c r="E1388" s="16">
        <v>322</v>
      </c>
      <c r="F1388" s="16">
        <v>330</v>
      </c>
      <c r="G1388" s="16">
        <v>336</v>
      </c>
      <c r="H1388" s="16">
        <v>276</v>
      </c>
      <c r="I1388" s="16">
        <v>397</v>
      </c>
      <c r="K1388" s="16">
        <v>942</v>
      </c>
      <c r="L1388" s="16">
        <v>959</v>
      </c>
      <c r="N1388" s="16">
        <v>158</v>
      </c>
      <c r="O1388" s="16">
        <v>63</v>
      </c>
      <c r="P1388" s="16">
        <v>96</v>
      </c>
      <c r="Q1388" s="16">
        <v>78</v>
      </c>
      <c r="R1388" s="16">
        <v>211</v>
      </c>
      <c r="S1388" s="16">
        <v>156</v>
      </c>
      <c r="T1388" s="16">
        <v>138</v>
      </c>
      <c r="U1388" s="16">
        <v>178</v>
      </c>
      <c r="V1388" s="16">
        <v>270</v>
      </c>
      <c r="W1388" s="16">
        <v>232</v>
      </c>
      <c r="X1388" s="16">
        <v>160</v>
      </c>
      <c r="Y1388" s="16">
        <v>166</v>
      </c>
      <c r="AA1388" s="16">
        <v>527</v>
      </c>
      <c r="AB1388" s="16">
        <v>481</v>
      </c>
      <c r="AC1388" s="16">
        <v>429</v>
      </c>
      <c r="AD1388" s="16">
        <v>463</v>
      </c>
      <c r="AF1388" s="16">
        <v>27</v>
      </c>
      <c r="AG1388" s="16">
        <v>98</v>
      </c>
      <c r="AH1388" s="16">
        <v>113</v>
      </c>
      <c r="AI1388" s="16">
        <v>112</v>
      </c>
      <c r="AJ1388" s="16">
        <v>174</v>
      </c>
      <c r="AK1388" s="16">
        <v>207</v>
      </c>
      <c r="AL1388" s="16">
        <v>170</v>
      </c>
      <c r="AM1388" s="16">
        <v>133</v>
      </c>
      <c r="AN1388" s="16">
        <v>100</v>
      </c>
      <c r="AO1388" s="16">
        <v>131</v>
      </c>
      <c r="AP1388" s="16">
        <v>193</v>
      </c>
      <c r="AQ1388" s="16">
        <v>93</v>
      </c>
      <c r="AR1388" s="16">
        <v>79</v>
      </c>
      <c r="AS1388" s="16">
        <v>47</v>
      </c>
      <c r="AT1388" s="16">
        <v>48</v>
      </c>
      <c r="AU1388" s="16">
        <v>122</v>
      </c>
      <c r="AV1388" s="16">
        <v>59</v>
      </c>
      <c r="AX1388" s="16">
        <v>1557</v>
      </c>
      <c r="AY1388" s="16">
        <v>338</v>
      </c>
      <c r="BA1388" s="16">
        <v>1221</v>
      </c>
      <c r="BB1388" s="16">
        <v>685</v>
      </c>
      <c r="BD1388" s="16">
        <v>474</v>
      </c>
      <c r="BE1388" s="16">
        <v>416</v>
      </c>
      <c r="BF1388" s="16">
        <v>224</v>
      </c>
      <c r="BG1388" s="16">
        <v>439</v>
      </c>
      <c r="BH1388" s="16">
        <v>242</v>
      </c>
      <c r="BI1388" s="16">
        <v>51</v>
      </c>
      <c r="BJ1388" s="16">
        <v>60</v>
      </c>
      <c r="BL1388" s="16">
        <v>334</v>
      </c>
      <c r="BM1388" s="16">
        <v>619</v>
      </c>
      <c r="BN1388" s="16">
        <v>136</v>
      </c>
      <c r="BO1388" s="16">
        <v>105</v>
      </c>
      <c r="BP1388" s="16">
        <v>257</v>
      </c>
      <c r="BQ1388" s="16">
        <v>42</v>
      </c>
      <c r="BR1388" s="16">
        <v>49</v>
      </c>
      <c r="BS1388" s="16">
        <v>364</v>
      </c>
      <c r="BU1388" s="16">
        <v>279</v>
      </c>
      <c r="BV1388" s="16">
        <v>479</v>
      </c>
      <c r="BW1388" s="16">
        <v>122</v>
      </c>
      <c r="BX1388" s="16">
        <v>151</v>
      </c>
      <c r="BY1388" s="16">
        <v>421</v>
      </c>
      <c r="BZ1388" s="16">
        <v>64</v>
      </c>
      <c r="CA1388" s="16">
        <v>123</v>
      </c>
      <c r="CB1388" s="16">
        <v>156</v>
      </c>
      <c r="CC1388" s="16">
        <v>111</v>
      </c>
    </row>
    <row r="1389" spans="2:81" x14ac:dyDescent="0.35">
      <c r="B1389" s="12" t="s">
        <v>96</v>
      </c>
      <c r="C1389" s="16">
        <v>1910</v>
      </c>
      <c r="D1389" s="16">
        <v>202</v>
      </c>
      <c r="E1389" s="16">
        <v>325</v>
      </c>
      <c r="F1389" s="16">
        <v>324</v>
      </c>
      <c r="G1389" s="16">
        <v>294</v>
      </c>
      <c r="H1389" s="16">
        <v>309</v>
      </c>
      <c r="I1389" s="16">
        <v>457</v>
      </c>
      <c r="K1389" s="16">
        <v>921</v>
      </c>
      <c r="L1389" s="16">
        <v>983</v>
      </c>
      <c r="N1389" s="16">
        <v>157</v>
      </c>
      <c r="O1389" s="16">
        <v>52</v>
      </c>
      <c r="P1389" s="16">
        <v>89</v>
      </c>
      <c r="Q1389" s="16">
        <v>77</v>
      </c>
      <c r="R1389" s="16">
        <v>212</v>
      </c>
      <c r="S1389" s="16">
        <v>155</v>
      </c>
      <c r="T1389" s="16">
        <v>140</v>
      </c>
      <c r="U1389" s="16">
        <v>167</v>
      </c>
      <c r="V1389" s="16">
        <v>248</v>
      </c>
      <c r="W1389" s="16">
        <v>264</v>
      </c>
      <c r="X1389" s="16">
        <v>165</v>
      </c>
      <c r="Y1389" s="16">
        <v>180</v>
      </c>
      <c r="AA1389" s="16">
        <v>514</v>
      </c>
      <c r="AB1389" s="16">
        <v>496</v>
      </c>
      <c r="AC1389" s="16">
        <v>419</v>
      </c>
      <c r="AD1389" s="16">
        <v>477</v>
      </c>
      <c r="AF1389" s="16">
        <v>25</v>
      </c>
      <c r="AG1389" s="16">
        <v>96</v>
      </c>
      <c r="AH1389" s="16">
        <v>115</v>
      </c>
      <c r="AI1389" s="16">
        <v>117</v>
      </c>
      <c r="AJ1389" s="16">
        <v>175</v>
      </c>
      <c r="AK1389" s="16">
        <v>213</v>
      </c>
      <c r="AL1389" s="16">
        <v>169</v>
      </c>
      <c r="AM1389" s="16">
        <v>134</v>
      </c>
      <c r="AN1389" s="16">
        <v>99</v>
      </c>
      <c r="AO1389" s="16">
        <v>131</v>
      </c>
      <c r="AP1389" s="16">
        <v>193</v>
      </c>
      <c r="AQ1389" s="16">
        <v>94</v>
      </c>
      <c r="AR1389" s="16">
        <v>79</v>
      </c>
      <c r="AS1389" s="16">
        <v>46</v>
      </c>
      <c r="AT1389" s="16">
        <v>46</v>
      </c>
      <c r="AU1389" s="16">
        <v>118</v>
      </c>
      <c r="AV1389" s="16">
        <v>59</v>
      </c>
      <c r="AX1389" s="16">
        <v>1583</v>
      </c>
      <c r="AY1389" s="16">
        <v>316</v>
      </c>
      <c r="BA1389" s="16">
        <v>1241</v>
      </c>
      <c r="BB1389" s="16">
        <v>669</v>
      </c>
      <c r="BD1389" s="16">
        <v>490</v>
      </c>
      <c r="BE1389" s="16">
        <v>410</v>
      </c>
      <c r="BF1389" s="16">
        <v>226</v>
      </c>
      <c r="BG1389" s="16">
        <v>430</v>
      </c>
      <c r="BH1389" s="16">
        <v>237</v>
      </c>
      <c r="BI1389" s="16">
        <v>51</v>
      </c>
      <c r="BJ1389" s="16">
        <v>65</v>
      </c>
      <c r="BL1389" s="16">
        <v>349</v>
      </c>
      <c r="BM1389" s="16">
        <v>614</v>
      </c>
      <c r="BN1389" s="16">
        <v>143</v>
      </c>
      <c r="BO1389" s="16">
        <v>101</v>
      </c>
      <c r="BP1389" s="16">
        <v>257</v>
      </c>
      <c r="BQ1389" s="16">
        <v>42</v>
      </c>
      <c r="BR1389" s="16">
        <v>47</v>
      </c>
      <c r="BS1389" s="16">
        <v>356</v>
      </c>
      <c r="BU1389" s="16">
        <v>288</v>
      </c>
      <c r="BV1389" s="16">
        <v>472</v>
      </c>
      <c r="BW1389" s="16">
        <v>126</v>
      </c>
      <c r="BX1389" s="16">
        <v>142</v>
      </c>
      <c r="BY1389" s="16">
        <v>432</v>
      </c>
      <c r="BZ1389" s="16">
        <v>64</v>
      </c>
      <c r="CA1389" s="16">
        <v>123</v>
      </c>
      <c r="CB1389" s="16">
        <v>159</v>
      </c>
      <c r="CC1389" s="16">
        <v>106</v>
      </c>
    </row>
    <row r="1390" spans="2:81" x14ac:dyDescent="0.35">
      <c r="B1390" s="17" t="s">
        <v>302</v>
      </c>
      <c r="C1390" s="18">
        <v>0.315089898551558</v>
      </c>
      <c r="D1390" s="18">
        <v>0.34836861548988168</v>
      </c>
      <c r="E1390" s="18">
        <v>0.38292570407091059</v>
      </c>
      <c r="F1390" s="18">
        <v>0.33420723915055889</v>
      </c>
      <c r="G1390" s="18">
        <v>0.30645642719509142</v>
      </c>
      <c r="H1390" s="18">
        <v>0.27209147927169569</v>
      </c>
      <c r="I1390" s="18">
        <v>0.27322119081200719</v>
      </c>
      <c r="K1390" s="18">
        <v>0.30308304933722241</v>
      </c>
      <c r="L1390" s="18">
        <v>0.32789716910960442</v>
      </c>
      <c r="N1390" s="18">
        <v>0.27883336030658917</v>
      </c>
      <c r="O1390" s="18">
        <v>0.19834963668035849</v>
      </c>
      <c r="P1390" s="18">
        <v>0.29640978820944269</v>
      </c>
      <c r="Q1390" s="18">
        <v>0.34981284139459862</v>
      </c>
      <c r="R1390" s="18">
        <v>0.36861172725533647</v>
      </c>
      <c r="S1390" s="18">
        <v>0.33151928827975141</v>
      </c>
      <c r="T1390" s="18">
        <v>0.32299229645220873</v>
      </c>
      <c r="U1390" s="18">
        <v>0.29811028384582261</v>
      </c>
      <c r="V1390" s="18">
        <v>0.33149470106449408</v>
      </c>
      <c r="W1390" s="18">
        <v>0.26186071952546452</v>
      </c>
      <c r="X1390" s="18">
        <v>0.32841891081013158</v>
      </c>
      <c r="Y1390" s="18">
        <v>0.35049308406045482</v>
      </c>
      <c r="AA1390" s="18">
        <v>0.31699828685626491</v>
      </c>
      <c r="AB1390" s="18">
        <v>0.3047423764279103</v>
      </c>
      <c r="AC1390" s="18">
        <v>0.31271554919735839</v>
      </c>
      <c r="AD1390" s="18">
        <v>0.32684179419967607</v>
      </c>
      <c r="AF1390" s="18">
        <v>0.36155929482545113</v>
      </c>
      <c r="AG1390" s="18">
        <v>0.31512493515210838</v>
      </c>
      <c r="AH1390" s="18">
        <v>0.39802551926668112</v>
      </c>
      <c r="AI1390" s="18">
        <v>0.30385817988812341</v>
      </c>
      <c r="AJ1390" s="18">
        <v>0.35287326365308769</v>
      </c>
      <c r="AK1390" s="18">
        <v>0.30470505631292039</v>
      </c>
      <c r="AL1390" s="18">
        <v>0.29709898325355882</v>
      </c>
      <c r="AM1390" s="18">
        <v>0.3096758862671799</v>
      </c>
      <c r="AN1390" s="18">
        <v>0.1984527151167097</v>
      </c>
      <c r="AO1390" s="18">
        <v>0.30020237252136711</v>
      </c>
      <c r="AP1390" s="18">
        <v>0.33241377638178782</v>
      </c>
      <c r="AQ1390" s="18">
        <v>0.26938195206229981</v>
      </c>
      <c r="AR1390" s="18">
        <v>0.37371280766170079</v>
      </c>
      <c r="AS1390" s="18">
        <v>0.31223223588725652</v>
      </c>
      <c r="AT1390" s="18">
        <v>0.17466922146367991</v>
      </c>
      <c r="AU1390" s="18">
        <v>0.44700277811961209</v>
      </c>
      <c r="AV1390" s="18">
        <v>0.15902800379743581</v>
      </c>
      <c r="AX1390" s="18">
        <v>0.29963574268076648</v>
      </c>
      <c r="AY1390" s="18">
        <v>0.4027771607770807</v>
      </c>
      <c r="BA1390" s="18">
        <v>0.33301060757702311</v>
      </c>
      <c r="BB1390" s="18">
        <v>0.28184094053619801</v>
      </c>
      <c r="BD1390" s="18">
        <v>0.31850678693048168</v>
      </c>
      <c r="BE1390" s="18">
        <v>0.31146244522419497</v>
      </c>
      <c r="BF1390" s="18">
        <v>0.28984743075853509</v>
      </c>
      <c r="BG1390" s="18">
        <v>0.301747752726576</v>
      </c>
      <c r="BH1390" s="18">
        <v>0.37061212643125041</v>
      </c>
      <c r="BI1390" s="18">
        <v>0.44504117360301099</v>
      </c>
      <c r="BJ1390" s="18">
        <v>0.18258174647633479</v>
      </c>
      <c r="BL1390" s="18">
        <v>0.3052199302916081</v>
      </c>
      <c r="BM1390" s="18">
        <v>0.36860310557273102</v>
      </c>
      <c r="BN1390" s="18">
        <v>0.29253459869157478</v>
      </c>
      <c r="BO1390" s="18">
        <v>0.30684725905834709</v>
      </c>
      <c r="BP1390" s="18">
        <v>0.34233391803290408</v>
      </c>
      <c r="BQ1390" s="18">
        <v>0.31533148958987001</v>
      </c>
      <c r="BR1390" s="18">
        <v>0.25827245556303852</v>
      </c>
      <c r="BS1390" s="18">
        <v>0.23159947200725281</v>
      </c>
      <c r="BU1390" s="18">
        <v>0.2963321381831111</v>
      </c>
      <c r="BV1390" s="18">
        <v>0.33640399599186782</v>
      </c>
      <c r="BW1390" s="18">
        <v>0.31023764564818229</v>
      </c>
      <c r="BX1390" s="18">
        <v>0.30830589120793761</v>
      </c>
      <c r="BY1390" s="18">
        <v>0.35907882732672208</v>
      </c>
      <c r="BZ1390" s="18">
        <v>0.283642920777264</v>
      </c>
      <c r="CA1390" s="18">
        <v>0.23913819904502021</v>
      </c>
      <c r="CB1390" s="18">
        <v>0.22979673759031191</v>
      </c>
      <c r="CC1390" s="18">
        <v>0.34149219168484579</v>
      </c>
    </row>
    <row r="1391" spans="2:81" x14ac:dyDescent="0.35">
      <c r="B1391" s="17" t="s">
        <v>303</v>
      </c>
      <c r="C1391" s="18">
        <v>0.40773916048310421</v>
      </c>
      <c r="D1391" s="18">
        <v>0.39152906649445812</v>
      </c>
      <c r="E1391" s="18">
        <v>0.3979274893246838</v>
      </c>
      <c r="F1391" s="18">
        <v>0.43124699155326318</v>
      </c>
      <c r="G1391" s="18">
        <v>0.4161404869917793</v>
      </c>
      <c r="H1391" s="18">
        <v>0.42146469082269927</v>
      </c>
      <c r="I1391" s="18">
        <v>0.39052254159458888</v>
      </c>
      <c r="K1391" s="18">
        <v>0.40799906657715518</v>
      </c>
      <c r="L1391" s="18">
        <v>0.40848165427568278</v>
      </c>
      <c r="N1391" s="18">
        <v>0.45730537629749868</v>
      </c>
      <c r="O1391" s="18">
        <v>0.51259202935876891</v>
      </c>
      <c r="P1391" s="18">
        <v>0.39987517358703689</v>
      </c>
      <c r="Q1391" s="18">
        <v>0.36968387876161851</v>
      </c>
      <c r="R1391" s="18">
        <v>0.43335377990613999</v>
      </c>
      <c r="S1391" s="18">
        <v>0.42976851976280511</v>
      </c>
      <c r="T1391" s="18">
        <v>0.43558739175261951</v>
      </c>
      <c r="U1391" s="18">
        <v>0.38530780005385001</v>
      </c>
      <c r="V1391" s="18">
        <v>0.41079769171557212</v>
      </c>
      <c r="W1391" s="18">
        <v>0.38161657777244179</v>
      </c>
      <c r="X1391" s="18">
        <v>0.37189992094870078</v>
      </c>
      <c r="Y1391" s="18">
        <v>0.37134795992237951</v>
      </c>
      <c r="AA1391" s="18">
        <v>0.41801577509766008</v>
      </c>
      <c r="AB1391" s="18">
        <v>0.44763148277513481</v>
      </c>
      <c r="AC1391" s="18">
        <v>0.41010907781271672</v>
      </c>
      <c r="AD1391" s="18">
        <v>0.35116863645752</v>
      </c>
      <c r="AF1391" s="18">
        <v>0.2904160220932705</v>
      </c>
      <c r="AG1391" s="18">
        <v>0.3400372721858545</v>
      </c>
      <c r="AH1391" s="18">
        <v>0.29855334399420702</v>
      </c>
      <c r="AI1391" s="18">
        <v>0.33111512550757949</v>
      </c>
      <c r="AJ1391" s="18">
        <v>0.37381315016838818</v>
      </c>
      <c r="AK1391" s="18">
        <v>0.43681864425201972</v>
      </c>
      <c r="AL1391" s="18">
        <v>0.41721180062299912</v>
      </c>
      <c r="AM1391" s="18">
        <v>0.42401086143447858</v>
      </c>
      <c r="AN1391" s="18">
        <v>0.48144422574143581</v>
      </c>
      <c r="AO1391" s="18">
        <v>0.48024505713711713</v>
      </c>
      <c r="AP1391" s="18">
        <v>0.43745741411231698</v>
      </c>
      <c r="AQ1391" s="18">
        <v>0.41981181389258643</v>
      </c>
      <c r="AR1391" s="18">
        <v>0.39919451673782619</v>
      </c>
      <c r="AS1391" s="18">
        <v>0.40352224135967962</v>
      </c>
      <c r="AT1391" s="18">
        <v>0.52978330653984906</v>
      </c>
      <c r="AU1391" s="18">
        <v>0.37371307176894691</v>
      </c>
      <c r="AV1391" s="18">
        <v>0.45047898935405428</v>
      </c>
      <c r="AX1391" s="18">
        <v>0.41229634697598422</v>
      </c>
      <c r="AY1391" s="18">
        <v>0.38713810478167388</v>
      </c>
      <c r="BA1391" s="18">
        <v>0.41740553463245578</v>
      </c>
      <c r="BB1391" s="18">
        <v>0.38980477698321891</v>
      </c>
      <c r="BD1391" s="18">
        <v>0.38026509757729399</v>
      </c>
      <c r="BE1391" s="18">
        <v>0.40205682380465252</v>
      </c>
      <c r="BF1391" s="18">
        <v>0.43483845295000922</v>
      </c>
      <c r="BG1391" s="18">
        <v>0.43806328968459851</v>
      </c>
      <c r="BH1391" s="18">
        <v>0.41166315817984372</v>
      </c>
      <c r="BI1391" s="18">
        <v>0.32139646819254908</v>
      </c>
      <c r="BJ1391" s="18">
        <v>0.40941450232861881</v>
      </c>
      <c r="BL1391" s="18">
        <v>0.44419014049455441</v>
      </c>
      <c r="BM1391" s="18">
        <v>0.41864957033950501</v>
      </c>
      <c r="BN1391" s="18">
        <v>0.37619533413114148</v>
      </c>
      <c r="BO1391" s="18">
        <v>0.40213650140995683</v>
      </c>
      <c r="BP1391" s="18">
        <v>0.35598551451656019</v>
      </c>
      <c r="BQ1391" s="18">
        <v>0.41160646267012679</v>
      </c>
      <c r="BR1391" s="18">
        <v>0.39788433655015681</v>
      </c>
      <c r="BS1391" s="18">
        <v>0.40570613115155402</v>
      </c>
      <c r="BU1391" s="18">
        <v>0.47334686309021579</v>
      </c>
      <c r="BV1391" s="18">
        <v>0.45781704617015212</v>
      </c>
      <c r="BW1391" s="18">
        <v>0.31762610061991398</v>
      </c>
      <c r="BX1391" s="18">
        <v>0.39596087276294317</v>
      </c>
      <c r="BY1391" s="18">
        <v>0.36111952084801691</v>
      </c>
      <c r="BZ1391" s="18">
        <v>0.38208605822390429</v>
      </c>
      <c r="CA1391" s="18">
        <v>0.34540325400717042</v>
      </c>
      <c r="CB1391" s="18">
        <v>0.38034378437784783</v>
      </c>
      <c r="CC1391" s="18">
        <v>0.4487328377710611</v>
      </c>
    </row>
    <row r="1392" spans="2:81" x14ac:dyDescent="0.35">
      <c r="B1392" s="17" t="s">
        <v>304</v>
      </c>
      <c r="C1392" s="18">
        <v>0.1807869297982215</v>
      </c>
      <c r="D1392" s="18">
        <v>0.13171174288522991</v>
      </c>
      <c r="E1392" s="18">
        <v>0.17500845555252581</v>
      </c>
      <c r="F1392" s="18">
        <v>0.13602466836070501</v>
      </c>
      <c r="G1392" s="18">
        <v>0.17237905697743641</v>
      </c>
      <c r="H1392" s="18">
        <v>0.22096307122782871</v>
      </c>
      <c r="I1392" s="18">
        <v>0.21657678856364171</v>
      </c>
      <c r="K1392" s="18">
        <v>0.19482754700918481</v>
      </c>
      <c r="L1392" s="18">
        <v>0.16652322454853369</v>
      </c>
      <c r="N1392" s="18">
        <v>0.16094114774720561</v>
      </c>
      <c r="O1392" s="18">
        <v>0.17548398337631829</v>
      </c>
      <c r="P1392" s="18">
        <v>0.22433196264130881</v>
      </c>
      <c r="Q1392" s="18">
        <v>0.1866508620633805</v>
      </c>
      <c r="R1392" s="18">
        <v>0.1222374597646559</v>
      </c>
      <c r="S1392" s="18">
        <v>0.1454086151539635</v>
      </c>
      <c r="T1392" s="18">
        <v>0.12924719108442309</v>
      </c>
      <c r="U1392" s="18">
        <v>0.1937016749834285</v>
      </c>
      <c r="V1392" s="18">
        <v>0.17957581636166089</v>
      </c>
      <c r="W1392" s="18">
        <v>0.22474859096907501</v>
      </c>
      <c r="X1392" s="18">
        <v>0.21076525779497021</v>
      </c>
      <c r="Y1392" s="18">
        <v>0.2128286244696421</v>
      </c>
      <c r="AA1392" s="18">
        <v>0.181947758273864</v>
      </c>
      <c r="AB1392" s="18">
        <v>0.15337524358502949</v>
      </c>
      <c r="AC1392" s="18">
        <v>0.2055722212254483</v>
      </c>
      <c r="AD1392" s="18">
        <v>0.18650967619489811</v>
      </c>
      <c r="AF1392" s="18">
        <v>0.24140439193543881</v>
      </c>
      <c r="AG1392" s="18">
        <v>0.15090947666751181</v>
      </c>
      <c r="AH1392" s="18">
        <v>0.20265265072894459</v>
      </c>
      <c r="AI1392" s="18">
        <v>0.20535730235730229</v>
      </c>
      <c r="AJ1392" s="18">
        <v>0.1702819903378987</v>
      </c>
      <c r="AK1392" s="18">
        <v>0.19669555143690601</v>
      </c>
      <c r="AL1392" s="18">
        <v>0.18802606940945529</v>
      </c>
      <c r="AM1392" s="18">
        <v>0.21048053486463031</v>
      </c>
      <c r="AN1392" s="18">
        <v>0.2235482683398092</v>
      </c>
      <c r="AO1392" s="18">
        <v>0.13013557520538779</v>
      </c>
      <c r="AP1392" s="18">
        <v>0.16239967321863921</v>
      </c>
      <c r="AQ1392" s="18">
        <v>0.2157791251636639</v>
      </c>
      <c r="AR1392" s="18">
        <v>0.14144803080807269</v>
      </c>
      <c r="AS1392" s="18">
        <v>0.1991952024962606</v>
      </c>
      <c r="AT1392" s="18">
        <v>0.21299164301393189</v>
      </c>
      <c r="AU1392" s="18">
        <v>0.1063127702378253</v>
      </c>
      <c r="AV1392" s="18">
        <v>0.20513864800257439</v>
      </c>
      <c r="AX1392" s="18">
        <v>0.18829271662093569</v>
      </c>
      <c r="AY1392" s="18">
        <v>0.14049378405886609</v>
      </c>
      <c r="BA1392" s="18">
        <v>0.168038188860159</v>
      </c>
      <c r="BB1392" s="18">
        <v>0.2044401430497739</v>
      </c>
      <c r="BD1392" s="18">
        <v>0.20103222586348951</v>
      </c>
      <c r="BE1392" s="18">
        <v>0.17156896870970481</v>
      </c>
      <c r="BF1392" s="18">
        <v>0.19458685420469959</v>
      </c>
      <c r="BG1392" s="18">
        <v>0.18048505627226519</v>
      </c>
      <c r="BH1392" s="18">
        <v>0.14157089483865179</v>
      </c>
      <c r="BI1392" s="18">
        <v>0.13612400637115071</v>
      </c>
      <c r="BJ1392" s="18">
        <v>0.21883643368155711</v>
      </c>
      <c r="BL1392" s="18">
        <v>0.17727757502768171</v>
      </c>
      <c r="BM1392" s="18">
        <v>0.16355170578303241</v>
      </c>
      <c r="BN1392" s="18">
        <v>0.21262852857788819</v>
      </c>
      <c r="BO1392" s="18">
        <v>0.20067095945366531</v>
      </c>
      <c r="BP1392" s="18">
        <v>0.2177521565581326</v>
      </c>
      <c r="BQ1392" s="18">
        <v>0.118956380291771</v>
      </c>
      <c r="BR1392" s="18">
        <v>0.1408231808411356</v>
      </c>
      <c r="BS1392" s="18">
        <v>0.18137852428015649</v>
      </c>
      <c r="BU1392" s="18">
        <v>0.16553310653323949</v>
      </c>
      <c r="BV1392" s="18">
        <v>0.1516626439870937</v>
      </c>
      <c r="BW1392" s="18">
        <v>0.2351445915140955</v>
      </c>
      <c r="BX1392" s="18">
        <v>0.20034250533858261</v>
      </c>
      <c r="BY1392" s="18">
        <v>0.1893553089650156</v>
      </c>
      <c r="BZ1392" s="18">
        <v>0.21994314341994031</v>
      </c>
      <c r="CA1392" s="18">
        <v>0.2057764478297508</v>
      </c>
      <c r="CB1392" s="18">
        <v>0.21763102917917221</v>
      </c>
      <c r="CC1392" s="18">
        <v>0.1179952631409675</v>
      </c>
    </row>
    <row r="1393" spans="2:81" x14ac:dyDescent="0.35">
      <c r="B1393" s="17" t="s">
        <v>305</v>
      </c>
      <c r="C1393" s="18">
        <v>4.2470699806041283E-2</v>
      </c>
      <c r="D1393" s="18">
        <v>6.9734167183720039E-2</v>
      </c>
      <c r="E1393" s="18">
        <v>2.2334158676154129E-2</v>
      </c>
      <c r="F1393" s="18">
        <v>3.8968410550201033E-2</v>
      </c>
      <c r="G1393" s="18">
        <v>3.5038146432731197E-2</v>
      </c>
      <c r="H1393" s="18">
        <v>3.523023626192448E-2</v>
      </c>
      <c r="I1393" s="18">
        <v>5.6897345848315829E-2</v>
      </c>
      <c r="K1393" s="18">
        <v>4.9168523775399542E-2</v>
      </c>
      <c r="L1393" s="18">
        <v>3.5385419696922889E-2</v>
      </c>
      <c r="N1393" s="18">
        <v>4.2712711610966729E-2</v>
      </c>
      <c r="O1393" s="18">
        <v>4.536680299055313E-2</v>
      </c>
      <c r="P1393" s="18">
        <v>5.1576035026480692E-2</v>
      </c>
      <c r="Q1393" s="18">
        <v>4.8568868241011948E-2</v>
      </c>
      <c r="R1393" s="18">
        <v>4.5195630858479371E-2</v>
      </c>
      <c r="S1393" s="18">
        <v>3.2460259462337743E-2</v>
      </c>
      <c r="T1393" s="18">
        <v>5.0416716389001061E-2</v>
      </c>
      <c r="U1393" s="18">
        <v>6.1416092816141819E-2</v>
      </c>
      <c r="V1393" s="18">
        <v>3.8997531285775107E-2</v>
      </c>
      <c r="W1393" s="18">
        <v>5.1654248819099892E-2</v>
      </c>
      <c r="X1393" s="18">
        <v>3.0550738398462351E-2</v>
      </c>
      <c r="Y1393" s="18">
        <v>1.8208281977669549E-2</v>
      </c>
      <c r="AA1393" s="18">
        <v>4.1708020766790102E-2</v>
      </c>
      <c r="AB1393" s="18">
        <v>3.9430020967761048E-2</v>
      </c>
      <c r="AC1393" s="18">
        <v>3.2549323005970111E-2</v>
      </c>
      <c r="AD1393" s="18">
        <v>5.5490602981000399E-2</v>
      </c>
      <c r="AF1393" s="18">
        <v>2.8450215516098089E-2</v>
      </c>
      <c r="AG1393" s="18">
        <v>6.9552491405079964E-2</v>
      </c>
      <c r="AH1393" s="18">
        <v>5.9644706724404237E-2</v>
      </c>
      <c r="AI1393" s="18">
        <v>6.2764651740745206E-2</v>
      </c>
      <c r="AJ1393" s="18">
        <v>6.1198473534449231E-2</v>
      </c>
      <c r="AK1393" s="18">
        <v>1.335410496962413E-2</v>
      </c>
      <c r="AL1393" s="18">
        <v>5.5731388020503043E-2</v>
      </c>
      <c r="AM1393" s="18">
        <v>3.2138551292374237E-2</v>
      </c>
      <c r="AN1393" s="18">
        <v>3.8989145426492337E-2</v>
      </c>
      <c r="AO1393" s="18">
        <v>3.159671082221506E-2</v>
      </c>
      <c r="AP1393" s="18">
        <v>3.6883535005888347E-2</v>
      </c>
      <c r="AQ1393" s="18">
        <v>6.3856634646200935E-2</v>
      </c>
      <c r="AR1393" s="18">
        <v>4.5950886503057557E-2</v>
      </c>
      <c r="AS1393" s="18">
        <v>1.7770799743607339E-2</v>
      </c>
      <c r="AT1393" s="18">
        <v>3.8982604632811911E-2</v>
      </c>
      <c r="AU1393" s="18">
        <v>2.567302441784788E-2</v>
      </c>
      <c r="AV1393" s="18">
        <v>3.0639998513231521E-2</v>
      </c>
      <c r="AX1393" s="18">
        <v>4.5331579769602691E-2</v>
      </c>
      <c r="AY1393" s="18">
        <v>2.3441617034410091E-2</v>
      </c>
      <c r="BA1393" s="18">
        <v>3.8875179355209427E-2</v>
      </c>
      <c r="BB1393" s="18">
        <v>4.9141602633781048E-2</v>
      </c>
      <c r="BD1393" s="18">
        <v>4.6103152903826251E-2</v>
      </c>
      <c r="BE1393" s="18">
        <v>5.4673330892985719E-2</v>
      </c>
      <c r="BF1393" s="18">
        <v>2.28901674943548E-2</v>
      </c>
      <c r="BG1393" s="18">
        <v>4.1297499123827547E-2</v>
      </c>
      <c r="BH1393" s="18">
        <v>2.7040896238000829E-2</v>
      </c>
      <c r="BI1393" s="18">
        <v>4.0414175448602117E-2</v>
      </c>
      <c r="BJ1393" s="18">
        <v>7.205066097402818E-2</v>
      </c>
      <c r="BL1393" s="18">
        <v>3.2645835402449822E-2</v>
      </c>
      <c r="BM1393" s="18">
        <v>2.3221258255725932E-2</v>
      </c>
      <c r="BN1393" s="18">
        <v>6.2872651942070146E-2</v>
      </c>
      <c r="BO1393" s="18">
        <v>5.1335072956845113E-2</v>
      </c>
      <c r="BP1393" s="18">
        <v>5.2711322791744113E-2</v>
      </c>
      <c r="BQ1393" s="18">
        <v>4.73715627766138E-2</v>
      </c>
      <c r="BR1393" s="18">
        <v>5.8947051449531537E-2</v>
      </c>
      <c r="BS1393" s="18">
        <v>6.4450129922175067E-2</v>
      </c>
      <c r="BU1393" s="18">
        <v>3.5032604037466573E-2</v>
      </c>
      <c r="BV1393" s="18">
        <v>1.9789473730963569E-2</v>
      </c>
      <c r="BW1393" s="18">
        <v>8.0839679194225106E-2</v>
      </c>
      <c r="BX1393" s="18">
        <v>5.6672415431665492E-2</v>
      </c>
      <c r="BY1393" s="18">
        <v>5.2195735131482138E-2</v>
      </c>
      <c r="BZ1393" s="18">
        <v>3.1150966012741761E-2</v>
      </c>
      <c r="CA1393" s="18">
        <v>7.2191388352481206E-2</v>
      </c>
      <c r="CB1393" s="18">
        <v>3.1051564543043791E-2</v>
      </c>
      <c r="CC1393" s="18">
        <v>4.8685290326712337E-2</v>
      </c>
    </row>
    <row r="1394" spans="2:81" x14ac:dyDescent="0.35">
      <c r="B1394" s="17" t="s">
        <v>151</v>
      </c>
      <c r="C1394" s="18">
        <v>5.3913311361074967E-2</v>
      </c>
      <c r="D1394" s="18">
        <v>5.8656407946710093E-2</v>
      </c>
      <c r="E1394" s="18">
        <v>2.1804192375725819E-2</v>
      </c>
      <c r="F1394" s="18">
        <v>5.9552690385271882E-2</v>
      </c>
      <c r="G1394" s="18">
        <v>6.9985882402961622E-2</v>
      </c>
      <c r="H1394" s="18">
        <v>5.0250522415851741E-2</v>
      </c>
      <c r="I1394" s="18">
        <v>6.2782133181446154E-2</v>
      </c>
      <c r="K1394" s="18">
        <v>4.4921813301038088E-2</v>
      </c>
      <c r="L1394" s="18">
        <v>6.1712532369256112E-2</v>
      </c>
      <c r="N1394" s="18">
        <v>6.0207404037739637E-2</v>
      </c>
      <c r="O1394" s="18">
        <v>6.8207547594001106E-2</v>
      </c>
      <c r="P1394" s="18">
        <v>2.7807040535730899E-2</v>
      </c>
      <c r="Q1394" s="18">
        <v>4.5283549539390767E-2</v>
      </c>
      <c r="R1394" s="18">
        <v>3.0601402215388231E-2</v>
      </c>
      <c r="S1394" s="18">
        <v>6.0843317341142303E-2</v>
      </c>
      <c r="T1394" s="18">
        <v>6.1756404321747657E-2</v>
      </c>
      <c r="U1394" s="18">
        <v>6.1464148300756957E-2</v>
      </c>
      <c r="V1394" s="18">
        <v>3.9134259572497922E-2</v>
      </c>
      <c r="W1394" s="18">
        <v>8.0119862913918913E-2</v>
      </c>
      <c r="X1394" s="18">
        <v>5.8365172047734858E-2</v>
      </c>
      <c r="Y1394" s="18">
        <v>4.7122049569854052E-2</v>
      </c>
      <c r="AA1394" s="18">
        <v>4.1330159005420933E-2</v>
      </c>
      <c r="AB1394" s="18">
        <v>5.4820876244164402E-2</v>
      </c>
      <c r="AC1394" s="18">
        <v>3.9053828758506402E-2</v>
      </c>
      <c r="AD1394" s="18">
        <v>7.9989290166905536E-2</v>
      </c>
      <c r="AF1394" s="18">
        <v>7.8170075629741431E-2</v>
      </c>
      <c r="AG1394" s="18">
        <v>0.1243758245894452</v>
      </c>
      <c r="AH1394" s="18">
        <v>4.1123779285763162E-2</v>
      </c>
      <c r="AI1394" s="18">
        <v>9.6904740506249643E-2</v>
      </c>
      <c r="AJ1394" s="18">
        <v>4.183312230617612E-2</v>
      </c>
      <c r="AK1394" s="18">
        <v>4.8426643028529941E-2</v>
      </c>
      <c r="AL1394" s="18">
        <v>4.1931758693483957E-2</v>
      </c>
      <c r="AM1394" s="18">
        <v>2.3694166141337049E-2</v>
      </c>
      <c r="AN1394" s="18">
        <v>5.756564537555274E-2</v>
      </c>
      <c r="AO1394" s="18">
        <v>5.7820284313913069E-2</v>
      </c>
      <c r="AP1394" s="18">
        <v>3.0845601281367541E-2</v>
      </c>
      <c r="AQ1394" s="18">
        <v>3.117047423524889E-2</v>
      </c>
      <c r="AR1394" s="18">
        <v>3.9693758289342573E-2</v>
      </c>
      <c r="AS1394" s="18">
        <v>6.7279520513196078E-2</v>
      </c>
      <c r="AT1394" s="18">
        <v>4.357322434972713E-2</v>
      </c>
      <c r="AU1394" s="18">
        <v>4.7298355455767958E-2</v>
      </c>
      <c r="AV1394" s="18">
        <v>0.154714360332704</v>
      </c>
      <c r="AX1394" s="18">
        <v>5.4443613952710947E-2</v>
      </c>
      <c r="AY1394" s="18">
        <v>4.6149333347969348E-2</v>
      </c>
      <c r="BA1394" s="18">
        <v>4.2670489575152848E-2</v>
      </c>
      <c r="BB1394" s="18">
        <v>7.4772536797028291E-2</v>
      </c>
      <c r="BD1394" s="18">
        <v>5.40927367249084E-2</v>
      </c>
      <c r="BE1394" s="18">
        <v>6.0238431368462131E-2</v>
      </c>
      <c r="BF1394" s="18">
        <v>5.7837094592401307E-2</v>
      </c>
      <c r="BG1394" s="18">
        <v>3.8406402192732857E-2</v>
      </c>
      <c r="BH1394" s="18">
        <v>4.9112924312253149E-2</v>
      </c>
      <c r="BI1394" s="18">
        <v>5.7024176384687132E-2</v>
      </c>
      <c r="BJ1394" s="18">
        <v>0.117116656539461</v>
      </c>
      <c r="BL1394" s="18">
        <v>4.0666518783705898E-2</v>
      </c>
      <c r="BM1394" s="18">
        <v>2.5974360049005621E-2</v>
      </c>
      <c r="BN1394" s="18">
        <v>5.5768886657325337E-2</v>
      </c>
      <c r="BO1394" s="18">
        <v>3.9010207121185851E-2</v>
      </c>
      <c r="BP1394" s="18">
        <v>3.1217088100659041E-2</v>
      </c>
      <c r="BQ1394" s="18">
        <v>0.1067341046716186</v>
      </c>
      <c r="BR1394" s="18">
        <v>0.1440729755961378</v>
      </c>
      <c r="BS1394" s="18">
        <v>0.1168657426388619</v>
      </c>
      <c r="BU1394" s="18">
        <v>2.975528815596707E-2</v>
      </c>
      <c r="BV1394" s="18">
        <v>3.432684011992284E-2</v>
      </c>
      <c r="BW1394" s="18">
        <v>5.6151983023583048E-2</v>
      </c>
      <c r="BX1394" s="18">
        <v>3.8718315258871018E-2</v>
      </c>
      <c r="BY1394" s="18">
        <v>3.8250607728763188E-2</v>
      </c>
      <c r="BZ1394" s="18">
        <v>8.3176911566149661E-2</v>
      </c>
      <c r="CA1394" s="18">
        <v>0.13749071076557751</v>
      </c>
      <c r="CB1394" s="18">
        <v>0.14117688430962441</v>
      </c>
      <c r="CC1394" s="18">
        <v>4.3094417076413191E-2</v>
      </c>
    </row>
    <row r="1396" spans="2:81" ht="275.5" x14ac:dyDescent="0.35">
      <c r="B1396" s="14" t="s">
        <v>310</v>
      </c>
    </row>
    <row r="1397" spans="2:81" x14ac:dyDescent="0.35">
      <c r="B1397" s="15" t="s">
        <v>17</v>
      </c>
    </row>
    <row r="1398" spans="2:81" x14ac:dyDescent="0.35">
      <c r="B1398" s="11" t="s">
        <v>95</v>
      </c>
      <c r="C1398" s="16">
        <v>1906</v>
      </c>
      <c r="D1398" s="16">
        <v>245</v>
      </c>
      <c r="E1398" s="16">
        <v>322</v>
      </c>
      <c r="F1398" s="16">
        <v>330</v>
      </c>
      <c r="G1398" s="16">
        <v>336</v>
      </c>
      <c r="H1398" s="16">
        <v>276</v>
      </c>
      <c r="I1398" s="16">
        <v>397</v>
      </c>
      <c r="K1398" s="16">
        <v>942</v>
      </c>
      <c r="L1398" s="16">
        <v>959</v>
      </c>
      <c r="N1398" s="16">
        <v>158</v>
      </c>
      <c r="O1398" s="16">
        <v>63</v>
      </c>
      <c r="P1398" s="16">
        <v>96</v>
      </c>
      <c r="Q1398" s="16">
        <v>78</v>
      </c>
      <c r="R1398" s="16">
        <v>211</v>
      </c>
      <c r="S1398" s="16">
        <v>156</v>
      </c>
      <c r="T1398" s="16">
        <v>138</v>
      </c>
      <c r="U1398" s="16">
        <v>178</v>
      </c>
      <c r="V1398" s="16">
        <v>270</v>
      </c>
      <c r="W1398" s="16">
        <v>232</v>
      </c>
      <c r="X1398" s="16">
        <v>160</v>
      </c>
      <c r="Y1398" s="16">
        <v>166</v>
      </c>
      <c r="AA1398" s="16">
        <v>527</v>
      </c>
      <c r="AB1398" s="16">
        <v>481</v>
      </c>
      <c r="AC1398" s="16">
        <v>429</v>
      </c>
      <c r="AD1398" s="16">
        <v>463</v>
      </c>
      <c r="AF1398" s="16">
        <v>27</v>
      </c>
      <c r="AG1398" s="16">
        <v>98</v>
      </c>
      <c r="AH1398" s="16">
        <v>113</v>
      </c>
      <c r="AI1398" s="16">
        <v>112</v>
      </c>
      <c r="AJ1398" s="16">
        <v>174</v>
      </c>
      <c r="AK1398" s="16">
        <v>207</v>
      </c>
      <c r="AL1398" s="16">
        <v>170</v>
      </c>
      <c r="AM1398" s="16">
        <v>133</v>
      </c>
      <c r="AN1398" s="16">
        <v>100</v>
      </c>
      <c r="AO1398" s="16">
        <v>131</v>
      </c>
      <c r="AP1398" s="16">
        <v>193</v>
      </c>
      <c r="AQ1398" s="16">
        <v>93</v>
      </c>
      <c r="AR1398" s="16">
        <v>79</v>
      </c>
      <c r="AS1398" s="16">
        <v>47</v>
      </c>
      <c r="AT1398" s="16">
        <v>48</v>
      </c>
      <c r="AU1398" s="16">
        <v>122</v>
      </c>
      <c r="AV1398" s="16">
        <v>59</v>
      </c>
      <c r="AX1398" s="16">
        <v>1557</v>
      </c>
      <c r="AY1398" s="16">
        <v>338</v>
      </c>
      <c r="BA1398" s="16">
        <v>1221</v>
      </c>
      <c r="BB1398" s="16">
        <v>685</v>
      </c>
      <c r="BD1398" s="16">
        <v>474</v>
      </c>
      <c r="BE1398" s="16">
        <v>416</v>
      </c>
      <c r="BF1398" s="16">
        <v>224</v>
      </c>
      <c r="BG1398" s="16">
        <v>439</v>
      </c>
      <c r="BH1398" s="16">
        <v>242</v>
      </c>
      <c r="BI1398" s="16">
        <v>51</v>
      </c>
      <c r="BJ1398" s="16">
        <v>60</v>
      </c>
      <c r="BL1398" s="16">
        <v>334</v>
      </c>
      <c r="BM1398" s="16">
        <v>619</v>
      </c>
      <c r="BN1398" s="16">
        <v>136</v>
      </c>
      <c r="BO1398" s="16">
        <v>105</v>
      </c>
      <c r="BP1398" s="16">
        <v>257</v>
      </c>
      <c r="BQ1398" s="16">
        <v>42</v>
      </c>
      <c r="BR1398" s="16">
        <v>49</v>
      </c>
      <c r="BS1398" s="16">
        <v>364</v>
      </c>
      <c r="BU1398" s="16">
        <v>279</v>
      </c>
      <c r="BV1398" s="16">
        <v>479</v>
      </c>
      <c r="BW1398" s="16">
        <v>122</v>
      </c>
      <c r="BX1398" s="16">
        <v>151</v>
      </c>
      <c r="BY1398" s="16">
        <v>421</v>
      </c>
      <c r="BZ1398" s="16">
        <v>64</v>
      </c>
      <c r="CA1398" s="16">
        <v>123</v>
      </c>
      <c r="CB1398" s="16">
        <v>156</v>
      </c>
      <c r="CC1398" s="16">
        <v>111</v>
      </c>
    </row>
    <row r="1399" spans="2:81" x14ac:dyDescent="0.35">
      <c r="B1399" s="12" t="s">
        <v>96</v>
      </c>
      <c r="C1399" s="16">
        <v>1910</v>
      </c>
      <c r="D1399" s="16">
        <v>202</v>
      </c>
      <c r="E1399" s="16">
        <v>325</v>
      </c>
      <c r="F1399" s="16">
        <v>324</v>
      </c>
      <c r="G1399" s="16">
        <v>294</v>
      </c>
      <c r="H1399" s="16">
        <v>309</v>
      </c>
      <c r="I1399" s="16">
        <v>457</v>
      </c>
      <c r="K1399" s="16">
        <v>921</v>
      </c>
      <c r="L1399" s="16">
        <v>983</v>
      </c>
      <c r="N1399" s="16">
        <v>157</v>
      </c>
      <c r="O1399" s="16">
        <v>52</v>
      </c>
      <c r="P1399" s="16">
        <v>89</v>
      </c>
      <c r="Q1399" s="16">
        <v>77</v>
      </c>
      <c r="R1399" s="16">
        <v>212</v>
      </c>
      <c r="S1399" s="16">
        <v>155</v>
      </c>
      <c r="T1399" s="16">
        <v>140</v>
      </c>
      <c r="U1399" s="16">
        <v>167</v>
      </c>
      <c r="V1399" s="16">
        <v>248</v>
      </c>
      <c r="W1399" s="16">
        <v>264</v>
      </c>
      <c r="X1399" s="16">
        <v>165</v>
      </c>
      <c r="Y1399" s="16">
        <v>180</v>
      </c>
      <c r="AA1399" s="16">
        <v>514</v>
      </c>
      <c r="AB1399" s="16">
        <v>496</v>
      </c>
      <c r="AC1399" s="16">
        <v>419</v>
      </c>
      <c r="AD1399" s="16">
        <v>477</v>
      </c>
      <c r="AF1399" s="16">
        <v>25</v>
      </c>
      <c r="AG1399" s="16">
        <v>96</v>
      </c>
      <c r="AH1399" s="16">
        <v>115</v>
      </c>
      <c r="AI1399" s="16">
        <v>117</v>
      </c>
      <c r="AJ1399" s="16">
        <v>175</v>
      </c>
      <c r="AK1399" s="16">
        <v>213</v>
      </c>
      <c r="AL1399" s="16">
        <v>169</v>
      </c>
      <c r="AM1399" s="16">
        <v>134</v>
      </c>
      <c r="AN1399" s="16">
        <v>99</v>
      </c>
      <c r="AO1399" s="16">
        <v>131</v>
      </c>
      <c r="AP1399" s="16">
        <v>193</v>
      </c>
      <c r="AQ1399" s="16">
        <v>94</v>
      </c>
      <c r="AR1399" s="16">
        <v>79</v>
      </c>
      <c r="AS1399" s="16">
        <v>46</v>
      </c>
      <c r="AT1399" s="16">
        <v>46</v>
      </c>
      <c r="AU1399" s="16">
        <v>118</v>
      </c>
      <c r="AV1399" s="16">
        <v>59</v>
      </c>
      <c r="AX1399" s="16">
        <v>1583</v>
      </c>
      <c r="AY1399" s="16">
        <v>316</v>
      </c>
      <c r="BA1399" s="16">
        <v>1241</v>
      </c>
      <c r="BB1399" s="16">
        <v>669</v>
      </c>
      <c r="BD1399" s="16">
        <v>490</v>
      </c>
      <c r="BE1399" s="16">
        <v>410</v>
      </c>
      <c r="BF1399" s="16">
        <v>226</v>
      </c>
      <c r="BG1399" s="16">
        <v>430</v>
      </c>
      <c r="BH1399" s="16">
        <v>237</v>
      </c>
      <c r="BI1399" s="16">
        <v>51</v>
      </c>
      <c r="BJ1399" s="16">
        <v>65</v>
      </c>
      <c r="BL1399" s="16">
        <v>349</v>
      </c>
      <c r="BM1399" s="16">
        <v>614</v>
      </c>
      <c r="BN1399" s="16">
        <v>143</v>
      </c>
      <c r="BO1399" s="16">
        <v>101</v>
      </c>
      <c r="BP1399" s="16">
        <v>257</v>
      </c>
      <c r="BQ1399" s="16">
        <v>42</v>
      </c>
      <c r="BR1399" s="16">
        <v>47</v>
      </c>
      <c r="BS1399" s="16">
        <v>356</v>
      </c>
      <c r="BU1399" s="16">
        <v>288</v>
      </c>
      <c r="BV1399" s="16">
        <v>472</v>
      </c>
      <c r="BW1399" s="16">
        <v>126</v>
      </c>
      <c r="BX1399" s="16">
        <v>142</v>
      </c>
      <c r="BY1399" s="16">
        <v>432</v>
      </c>
      <c r="BZ1399" s="16">
        <v>64</v>
      </c>
      <c r="CA1399" s="16">
        <v>123</v>
      </c>
      <c r="CB1399" s="16">
        <v>159</v>
      </c>
      <c r="CC1399" s="16">
        <v>106</v>
      </c>
    </row>
    <row r="1400" spans="2:81" x14ac:dyDescent="0.35">
      <c r="B1400" s="17" t="s">
        <v>302</v>
      </c>
      <c r="C1400" s="18">
        <v>0.30464420047422719</v>
      </c>
      <c r="D1400" s="18">
        <v>0.35317356842905429</v>
      </c>
      <c r="E1400" s="18">
        <v>0.34577539806909963</v>
      </c>
      <c r="F1400" s="18">
        <v>0.34084250184809778</v>
      </c>
      <c r="G1400" s="18">
        <v>0.28322779713975021</v>
      </c>
      <c r="H1400" s="18">
        <v>0.26092069169601328</v>
      </c>
      <c r="I1400" s="18">
        <v>0.27162185865015881</v>
      </c>
      <c r="K1400" s="18">
        <v>0.30073476907808239</v>
      </c>
      <c r="L1400" s="18">
        <v>0.30981262686192579</v>
      </c>
      <c r="N1400" s="18">
        <v>0.2754489124800007</v>
      </c>
      <c r="O1400" s="18">
        <v>0.25689322404571441</v>
      </c>
      <c r="P1400" s="18">
        <v>0.2567328866353486</v>
      </c>
      <c r="Q1400" s="18">
        <v>0.31865937526534488</v>
      </c>
      <c r="R1400" s="18">
        <v>0.35988776569998898</v>
      </c>
      <c r="S1400" s="18">
        <v>0.32106836929071869</v>
      </c>
      <c r="T1400" s="18">
        <v>0.35555708681008658</v>
      </c>
      <c r="U1400" s="18">
        <v>0.28437777542553522</v>
      </c>
      <c r="V1400" s="18">
        <v>0.33794819411195348</v>
      </c>
      <c r="W1400" s="18">
        <v>0.24771009942848499</v>
      </c>
      <c r="X1400" s="18">
        <v>0.27746360441913492</v>
      </c>
      <c r="Y1400" s="18">
        <v>0.32412744235789692</v>
      </c>
      <c r="AA1400" s="18">
        <v>0.33665275325128158</v>
      </c>
      <c r="AB1400" s="18">
        <v>0.28985562995312131</v>
      </c>
      <c r="AC1400" s="18">
        <v>0.28711228180019421</v>
      </c>
      <c r="AD1400" s="18">
        <v>0.30037757700404821</v>
      </c>
      <c r="AF1400" s="18">
        <v>0.1164990960533588</v>
      </c>
      <c r="AG1400" s="18">
        <v>0.27401805775613802</v>
      </c>
      <c r="AH1400" s="18">
        <v>0.40651946318213861</v>
      </c>
      <c r="AI1400" s="18">
        <v>0.25078975943434112</v>
      </c>
      <c r="AJ1400" s="18">
        <v>0.25422483064084073</v>
      </c>
      <c r="AK1400" s="18">
        <v>0.31984130589216858</v>
      </c>
      <c r="AL1400" s="18">
        <v>0.28649248733594018</v>
      </c>
      <c r="AM1400" s="18">
        <v>0.32707839613102102</v>
      </c>
      <c r="AN1400" s="18">
        <v>0.2937626234140111</v>
      </c>
      <c r="AO1400" s="18">
        <v>0.28385927169058761</v>
      </c>
      <c r="AP1400" s="18">
        <v>0.30161975291780302</v>
      </c>
      <c r="AQ1400" s="18">
        <v>0.2265956493711796</v>
      </c>
      <c r="AR1400" s="18">
        <v>0.3695961547304582</v>
      </c>
      <c r="AS1400" s="18">
        <v>0.27741242782869707</v>
      </c>
      <c r="AT1400" s="18">
        <v>0.30295809624535691</v>
      </c>
      <c r="AU1400" s="18">
        <v>0.48777301740577528</v>
      </c>
      <c r="AV1400" s="18">
        <v>0.2054345038935789</v>
      </c>
      <c r="AX1400" s="18">
        <v>0.28950965440265253</v>
      </c>
      <c r="AY1400" s="18">
        <v>0.38771623286189399</v>
      </c>
      <c r="BA1400" s="18">
        <v>0.31769689262133582</v>
      </c>
      <c r="BB1400" s="18">
        <v>0.28042705523907269</v>
      </c>
      <c r="BD1400" s="18">
        <v>0.29976123746756989</v>
      </c>
      <c r="BE1400" s="18">
        <v>0.29176744546204381</v>
      </c>
      <c r="BF1400" s="18">
        <v>0.26565358024338248</v>
      </c>
      <c r="BG1400" s="18">
        <v>0.31324412396363849</v>
      </c>
      <c r="BH1400" s="18">
        <v>0.36805992470485033</v>
      </c>
      <c r="BI1400" s="18">
        <v>0.44758204663425111</v>
      </c>
      <c r="BJ1400" s="18">
        <v>0.15652282489754199</v>
      </c>
      <c r="BL1400" s="18">
        <v>0.25947992472596237</v>
      </c>
      <c r="BM1400" s="18">
        <v>0.36257283948239583</v>
      </c>
      <c r="BN1400" s="18">
        <v>0.3319474943661575</v>
      </c>
      <c r="BO1400" s="18">
        <v>0.34510152922254361</v>
      </c>
      <c r="BP1400" s="18">
        <v>0.33394002127235639</v>
      </c>
      <c r="BQ1400" s="18">
        <v>0.18667201579238191</v>
      </c>
      <c r="BR1400" s="18">
        <v>0.21811742939127929</v>
      </c>
      <c r="BS1400" s="18">
        <v>0.23067942685531931</v>
      </c>
      <c r="BU1400" s="18">
        <v>0.26525515656703769</v>
      </c>
      <c r="BV1400" s="18">
        <v>0.35234673816887219</v>
      </c>
      <c r="BW1400" s="18">
        <v>0.27105849424129957</v>
      </c>
      <c r="BX1400" s="18">
        <v>0.30031971898647908</v>
      </c>
      <c r="BY1400" s="18">
        <v>0.3305655214018392</v>
      </c>
      <c r="BZ1400" s="18">
        <v>0.25975483166466851</v>
      </c>
      <c r="CA1400" s="18">
        <v>0.22401925749308871</v>
      </c>
      <c r="CB1400" s="18">
        <v>0.2399109119495447</v>
      </c>
      <c r="CC1400" s="18">
        <v>0.35700507914398311</v>
      </c>
    </row>
    <row r="1401" spans="2:81" x14ac:dyDescent="0.35">
      <c r="B1401" s="17" t="s">
        <v>303</v>
      </c>
      <c r="C1401" s="18">
        <v>0.42245806065719638</v>
      </c>
      <c r="D1401" s="18">
        <v>0.35771764620143942</v>
      </c>
      <c r="E1401" s="18">
        <v>0.42137680148129408</v>
      </c>
      <c r="F1401" s="18">
        <v>0.38485447977975878</v>
      </c>
      <c r="G1401" s="18">
        <v>0.43793554441065718</v>
      </c>
      <c r="H1401" s="18">
        <v>0.45992866887712758</v>
      </c>
      <c r="I1401" s="18">
        <v>0.44321795631869099</v>
      </c>
      <c r="K1401" s="18">
        <v>0.42279967110063499</v>
      </c>
      <c r="L1401" s="18">
        <v>0.42328002510635682</v>
      </c>
      <c r="N1401" s="18">
        <v>0.48202707882328422</v>
      </c>
      <c r="O1401" s="18">
        <v>0.51767562937323053</v>
      </c>
      <c r="P1401" s="18">
        <v>0.44684974422113161</v>
      </c>
      <c r="Q1401" s="18">
        <v>0.29449081643095731</v>
      </c>
      <c r="R1401" s="18">
        <v>0.39874198054900301</v>
      </c>
      <c r="S1401" s="18">
        <v>0.3809735773273622</v>
      </c>
      <c r="T1401" s="18">
        <v>0.42074970619641511</v>
      </c>
      <c r="U1401" s="18">
        <v>0.41085910096495559</v>
      </c>
      <c r="V1401" s="18">
        <v>0.42710438890084762</v>
      </c>
      <c r="W1401" s="18">
        <v>0.43777562579010121</v>
      </c>
      <c r="X1401" s="18">
        <v>0.41887804197503881</v>
      </c>
      <c r="Y1401" s="18">
        <v>0.43583281397097479</v>
      </c>
      <c r="AA1401" s="18">
        <v>0.43084148523414978</v>
      </c>
      <c r="AB1401" s="18">
        <v>0.45455728757817732</v>
      </c>
      <c r="AC1401" s="18">
        <v>0.42844155715952598</v>
      </c>
      <c r="AD1401" s="18">
        <v>0.37467236662608572</v>
      </c>
      <c r="AF1401" s="18">
        <v>0.36329855405588513</v>
      </c>
      <c r="AG1401" s="18">
        <v>0.31138179689190221</v>
      </c>
      <c r="AH1401" s="18">
        <v>0.37810037494127291</v>
      </c>
      <c r="AI1401" s="18">
        <v>0.38094407818786469</v>
      </c>
      <c r="AJ1401" s="18">
        <v>0.46739231444678742</v>
      </c>
      <c r="AK1401" s="18">
        <v>0.42561561708423168</v>
      </c>
      <c r="AL1401" s="18">
        <v>0.39128019155259669</v>
      </c>
      <c r="AM1401" s="18">
        <v>0.46270891922649438</v>
      </c>
      <c r="AN1401" s="18">
        <v>0.46323161512836231</v>
      </c>
      <c r="AO1401" s="18">
        <v>0.49924236290509127</v>
      </c>
      <c r="AP1401" s="18">
        <v>0.44593328555987888</v>
      </c>
      <c r="AQ1401" s="18">
        <v>0.48163363314924579</v>
      </c>
      <c r="AR1401" s="18">
        <v>0.37474088406207051</v>
      </c>
      <c r="AS1401" s="18">
        <v>0.52411705491413185</v>
      </c>
      <c r="AT1401" s="18">
        <v>0.46502601524296699</v>
      </c>
      <c r="AU1401" s="18">
        <v>0.33858980165410613</v>
      </c>
      <c r="AV1401" s="18">
        <v>0.35997695049909112</v>
      </c>
      <c r="AX1401" s="18">
        <v>0.43586130264509398</v>
      </c>
      <c r="AY1401" s="18">
        <v>0.36414906185314899</v>
      </c>
      <c r="BA1401" s="18">
        <v>0.43114889265676171</v>
      </c>
      <c r="BB1401" s="18">
        <v>0.40633363679307999</v>
      </c>
      <c r="BD1401" s="18">
        <v>0.40305690539198308</v>
      </c>
      <c r="BE1401" s="18">
        <v>0.40830342499998129</v>
      </c>
      <c r="BF1401" s="18">
        <v>0.47067007938034972</v>
      </c>
      <c r="BG1401" s="18">
        <v>0.45785138479978738</v>
      </c>
      <c r="BH1401" s="18">
        <v>0.41613301409539488</v>
      </c>
      <c r="BI1401" s="18">
        <v>0.31193570899530632</v>
      </c>
      <c r="BJ1401" s="18">
        <v>0.36584231080538321</v>
      </c>
      <c r="BL1401" s="18">
        <v>0.5098600695818255</v>
      </c>
      <c r="BM1401" s="18">
        <v>0.4148634734669609</v>
      </c>
      <c r="BN1401" s="18">
        <v>0.39049332116403312</v>
      </c>
      <c r="BO1401" s="18">
        <v>0.43203989956062411</v>
      </c>
      <c r="BP1401" s="18">
        <v>0.3947912091574578</v>
      </c>
      <c r="BQ1401" s="18">
        <v>0.56762978133002795</v>
      </c>
      <c r="BR1401" s="18">
        <v>0.25768924980743158</v>
      </c>
      <c r="BS1401" s="18">
        <v>0.38477532038596018</v>
      </c>
      <c r="BU1401" s="18">
        <v>0.50391684339954124</v>
      </c>
      <c r="BV1401" s="18">
        <v>0.43890041528162671</v>
      </c>
      <c r="BW1401" s="18">
        <v>0.43495561074329681</v>
      </c>
      <c r="BX1401" s="18">
        <v>0.3943900458238781</v>
      </c>
      <c r="BY1401" s="18">
        <v>0.39435517344327681</v>
      </c>
      <c r="BZ1401" s="18">
        <v>0.49192014740677781</v>
      </c>
      <c r="CA1401" s="18">
        <v>0.30249264361199668</v>
      </c>
      <c r="CB1401" s="18">
        <v>0.41072645620836751</v>
      </c>
      <c r="CC1401" s="18">
        <v>0.37999851170801641</v>
      </c>
    </row>
    <row r="1402" spans="2:81" x14ac:dyDescent="0.35">
      <c r="B1402" s="17" t="s">
        <v>304</v>
      </c>
      <c r="C1402" s="18">
        <v>0.18308437582982229</v>
      </c>
      <c r="D1402" s="18">
        <v>0.18715101032275611</v>
      </c>
      <c r="E1402" s="18">
        <v>0.17665504108483701</v>
      </c>
      <c r="F1402" s="18">
        <v>0.18177186569557729</v>
      </c>
      <c r="G1402" s="18">
        <v>0.1863412757071379</v>
      </c>
      <c r="H1402" s="18">
        <v>0.19383030575147361</v>
      </c>
      <c r="I1402" s="18">
        <v>0.1774261623051219</v>
      </c>
      <c r="K1402" s="18">
        <v>0.1984383972405224</v>
      </c>
      <c r="L1402" s="18">
        <v>0.16751807345900679</v>
      </c>
      <c r="N1402" s="18">
        <v>0.15109540090701079</v>
      </c>
      <c r="O1402" s="18">
        <v>0.112532035829412</v>
      </c>
      <c r="P1402" s="18">
        <v>0.25906633858599809</v>
      </c>
      <c r="Q1402" s="18">
        <v>0.28094490106537712</v>
      </c>
      <c r="R1402" s="18">
        <v>0.1526179217493826</v>
      </c>
      <c r="S1402" s="18">
        <v>0.2391137476496136</v>
      </c>
      <c r="T1402" s="18">
        <v>0.1312053996244554</v>
      </c>
      <c r="U1402" s="18">
        <v>0.17949352017637571</v>
      </c>
      <c r="V1402" s="18">
        <v>0.16313091488933951</v>
      </c>
      <c r="W1402" s="18">
        <v>0.19721982487273901</v>
      </c>
      <c r="X1402" s="18">
        <v>0.2188299315238881</v>
      </c>
      <c r="Y1402" s="18">
        <v>0.1572468798480616</v>
      </c>
      <c r="AA1402" s="18">
        <v>0.15795609472671021</v>
      </c>
      <c r="AB1402" s="18">
        <v>0.1597632822288991</v>
      </c>
      <c r="AC1402" s="18">
        <v>0.2016997167562794</v>
      </c>
      <c r="AD1402" s="18">
        <v>0.2194449165994701</v>
      </c>
      <c r="AF1402" s="18">
        <v>0.37343251784506382</v>
      </c>
      <c r="AG1402" s="18">
        <v>0.23463092845727199</v>
      </c>
      <c r="AH1402" s="18">
        <v>0.13635179541261611</v>
      </c>
      <c r="AI1402" s="18">
        <v>0.2332126815688732</v>
      </c>
      <c r="AJ1402" s="18">
        <v>0.19581803004964771</v>
      </c>
      <c r="AK1402" s="18">
        <v>0.16415538041052691</v>
      </c>
      <c r="AL1402" s="18">
        <v>0.24407211555650329</v>
      </c>
      <c r="AM1402" s="18">
        <v>0.16347466537372221</v>
      </c>
      <c r="AN1402" s="18">
        <v>0.14939140420342031</v>
      </c>
      <c r="AO1402" s="18">
        <v>0.14657247531938061</v>
      </c>
      <c r="AP1402" s="18">
        <v>0.17747086542648419</v>
      </c>
      <c r="AQ1402" s="18">
        <v>0.22358087342349289</v>
      </c>
      <c r="AR1402" s="18">
        <v>0.20853520352729191</v>
      </c>
      <c r="AS1402" s="18">
        <v>0.1152021588707367</v>
      </c>
      <c r="AT1402" s="18">
        <v>0.16533688473934269</v>
      </c>
      <c r="AU1402" s="18">
        <v>9.7234436762753715E-2</v>
      </c>
      <c r="AV1402" s="18">
        <v>0.20578170705353541</v>
      </c>
      <c r="AX1402" s="18">
        <v>0.18548833147978261</v>
      </c>
      <c r="AY1402" s="18">
        <v>0.16769733030703829</v>
      </c>
      <c r="BA1402" s="18">
        <v>0.16978268023049259</v>
      </c>
      <c r="BB1402" s="18">
        <v>0.20776350643156111</v>
      </c>
      <c r="BD1402" s="18">
        <v>0.21289941402927651</v>
      </c>
      <c r="BE1402" s="18">
        <v>0.17647036506743849</v>
      </c>
      <c r="BF1402" s="18">
        <v>0.1730013620904913</v>
      </c>
      <c r="BG1402" s="18">
        <v>0.15769366260397841</v>
      </c>
      <c r="BH1402" s="18">
        <v>0.15862981129570311</v>
      </c>
      <c r="BI1402" s="18">
        <v>0.15180899420142821</v>
      </c>
      <c r="BJ1402" s="18">
        <v>0.3177817409075222</v>
      </c>
      <c r="BL1402" s="18">
        <v>0.16638077615450059</v>
      </c>
      <c r="BM1402" s="18">
        <v>0.16623956545876531</v>
      </c>
      <c r="BN1402" s="18">
        <v>0.17785638066780801</v>
      </c>
      <c r="BO1402" s="18">
        <v>0.18554620681167161</v>
      </c>
      <c r="BP1402" s="18">
        <v>0.2131162366988015</v>
      </c>
      <c r="BQ1402" s="18">
        <v>0.1176808139719252</v>
      </c>
      <c r="BR1402" s="18">
        <v>0.15840037890590231</v>
      </c>
      <c r="BS1402" s="18">
        <v>0.2192296564817143</v>
      </c>
      <c r="BU1402" s="18">
        <v>0.18027862275900469</v>
      </c>
      <c r="BV1402" s="18">
        <v>0.14058689318703629</v>
      </c>
      <c r="BW1402" s="18">
        <v>0.1928937362818641</v>
      </c>
      <c r="BX1402" s="18">
        <v>0.2457526280018634</v>
      </c>
      <c r="BY1402" s="18">
        <v>0.1976447858371598</v>
      </c>
      <c r="BZ1402" s="18">
        <v>0.1122572399852594</v>
      </c>
      <c r="CA1402" s="18">
        <v>0.25724443453321771</v>
      </c>
      <c r="CB1402" s="18">
        <v>0.16968090606747549</v>
      </c>
      <c r="CC1402" s="18">
        <v>0.2015960205360777</v>
      </c>
    </row>
    <row r="1403" spans="2:81" x14ac:dyDescent="0.35">
      <c r="B1403" s="17" t="s">
        <v>305</v>
      </c>
      <c r="C1403" s="18">
        <v>3.4611344660710558E-2</v>
      </c>
      <c r="D1403" s="18">
        <v>3.9408954273626048E-2</v>
      </c>
      <c r="E1403" s="18">
        <v>2.8111291948999469E-2</v>
      </c>
      <c r="F1403" s="18">
        <v>3.9020845258837748E-2</v>
      </c>
      <c r="G1403" s="18">
        <v>2.1286905842678581E-2</v>
      </c>
      <c r="H1403" s="18">
        <v>3.5754466564469262E-2</v>
      </c>
      <c r="I1403" s="18">
        <v>4.1784961106815427E-2</v>
      </c>
      <c r="K1403" s="18">
        <v>3.7123526801815798E-2</v>
      </c>
      <c r="L1403" s="18">
        <v>3.2428467989416947E-2</v>
      </c>
      <c r="N1403" s="18">
        <v>3.015877815762797E-2</v>
      </c>
      <c r="O1403" s="18">
        <v>4.7552660761551888E-2</v>
      </c>
      <c r="P1403" s="18">
        <v>9.0917761827890731E-3</v>
      </c>
      <c r="Q1403" s="18">
        <v>6.0798882128206361E-2</v>
      </c>
      <c r="R1403" s="18">
        <v>3.8436410917748937E-2</v>
      </c>
      <c r="S1403" s="18">
        <v>2.303433136662264E-2</v>
      </c>
      <c r="T1403" s="18">
        <v>3.4303177587964737E-2</v>
      </c>
      <c r="U1403" s="18">
        <v>5.9417170465147898E-2</v>
      </c>
      <c r="V1403" s="18">
        <v>3.4903978894101101E-2</v>
      </c>
      <c r="W1403" s="18">
        <v>4.8844547446289029E-2</v>
      </c>
      <c r="X1403" s="18">
        <v>1.867799651063129E-2</v>
      </c>
      <c r="Y1403" s="18">
        <v>1.218847926449659E-2</v>
      </c>
      <c r="AA1403" s="18">
        <v>2.4980036505409729E-2</v>
      </c>
      <c r="AB1403" s="18">
        <v>4.2876909995173712E-2</v>
      </c>
      <c r="AC1403" s="18">
        <v>4.3809777261829622E-2</v>
      </c>
      <c r="AD1403" s="18">
        <v>2.8576782243972719E-2</v>
      </c>
      <c r="AF1403" s="18">
        <v>6.859975641595091E-2</v>
      </c>
      <c r="AG1403" s="18">
        <v>6.1189825858651979E-2</v>
      </c>
      <c r="AH1403" s="18">
        <v>4.486580113358446E-2</v>
      </c>
      <c r="AI1403" s="18">
        <v>5.380296748491678E-2</v>
      </c>
      <c r="AJ1403" s="18">
        <v>4.9358186348967437E-2</v>
      </c>
      <c r="AK1403" s="18">
        <v>2.1758642764099119E-2</v>
      </c>
      <c r="AL1403" s="18">
        <v>4.4301534298163227E-2</v>
      </c>
      <c r="AM1403" s="18">
        <v>1.5859451048495021E-2</v>
      </c>
      <c r="AN1403" s="18">
        <v>3.3362061998469937E-2</v>
      </c>
      <c r="AO1403" s="18">
        <v>1.4296225484541489E-2</v>
      </c>
      <c r="AP1403" s="18">
        <v>3.1658046654935129E-2</v>
      </c>
      <c r="AQ1403" s="18">
        <v>2.2587708743477129E-2</v>
      </c>
      <c r="AR1403" s="18">
        <v>2.5839859162396991E-2</v>
      </c>
      <c r="AS1403" s="18">
        <v>1.7770799743607339E-2</v>
      </c>
      <c r="AT1403" s="18">
        <v>2.3105779422606079E-2</v>
      </c>
      <c r="AU1403" s="18">
        <v>1.6070384408461539E-2</v>
      </c>
      <c r="AV1403" s="18">
        <v>8.3541366971748576E-2</v>
      </c>
      <c r="AX1403" s="18">
        <v>3.2722444446960618E-2</v>
      </c>
      <c r="AY1403" s="18">
        <v>3.9540684503124653E-2</v>
      </c>
      <c r="BA1403" s="18">
        <v>3.2979211551524737E-2</v>
      </c>
      <c r="BB1403" s="18">
        <v>3.7639501925341448E-2</v>
      </c>
      <c r="BD1403" s="18">
        <v>3.6738780883036601E-2</v>
      </c>
      <c r="BE1403" s="18">
        <v>5.1383534350471029E-2</v>
      </c>
      <c r="BF1403" s="18">
        <v>2.1008244411000309E-2</v>
      </c>
      <c r="BG1403" s="18">
        <v>3.077642822800292E-2</v>
      </c>
      <c r="BH1403" s="18">
        <v>2.3635324213866729E-2</v>
      </c>
      <c r="BI1403" s="18">
        <v>4.992535014905778E-2</v>
      </c>
      <c r="BJ1403" s="18">
        <v>1.3320871389346621E-2</v>
      </c>
      <c r="BL1403" s="18">
        <v>2.097952387211182E-2</v>
      </c>
      <c r="BM1403" s="18">
        <v>2.524867766352705E-2</v>
      </c>
      <c r="BN1403" s="18">
        <v>4.546137226861148E-2</v>
      </c>
      <c r="BO1403" s="18">
        <v>1.8210164834079411E-2</v>
      </c>
      <c r="BP1403" s="18">
        <v>3.8239659764123447E-2</v>
      </c>
      <c r="BQ1403" s="18">
        <v>4.5528902210864038E-2</v>
      </c>
      <c r="BR1403" s="18">
        <v>0.12161929804858471</v>
      </c>
      <c r="BS1403" s="18">
        <v>4.895781521389031E-2</v>
      </c>
      <c r="BU1403" s="18">
        <v>1.7567186995754078E-2</v>
      </c>
      <c r="BV1403" s="18">
        <v>2.811284608483049E-2</v>
      </c>
      <c r="BW1403" s="18">
        <v>4.3268445133322793E-2</v>
      </c>
      <c r="BX1403" s="18">
        <v>1.297711656761349E-2</v>
      </c>
      <c r="BY1403" s="18">
        <v>3.9712333951967542E-2</v>
      </c>
      <c r="BZ1403" s="18">
        <v>6.4921277594946897E-2</v>
      </c>
      <c r="CA1403" s="18">
        <v>8.2226193340154741E-2</v>
      </c>
      <c r="CB1403" s="18">
        <v>3.7842244090997637E-2</v>
      </c>
      <c r="CC1403" s="18">
        <v>2.946457687697979E-2</v>
      </c>
    </row>
    <row r="1404" spans="2:81" x14ac:dyDescent="0.35">
      <c r="B1404" s="17" t="s">
        <v>151</v>
      </c>
      <c r="C1404" s="18">
        <v>5.5202018378043539E-2</v>
      </c>
      <c r="D1404" s="18">
        <v>6.2548820773123945E-2</v>
      </c>
      <c r="E1404" s="18">
        <v>2.8081467415769879E-2</v>
      </c>
      <c r="F1404" s="18">
        <v>5.3510307417728172E-2</v>
      </c>
      <c r="G1404" s="18">
        <v>7.120847689977608E-2</v>
      </c>
      <c r="H1404" s="18">
        <v>4.9565867110916387E-2</v>
      </c>
      <c r="I1404" s="18">
        <v>6.5949061619212851E-2</v>
      </c>
      <c r="K1404" s="18">
        <v>4.0903635778944292E-2</v>
      </c>
      <c r="L1404" s="18">
        <v>6.6960806583293633E-2</v>
      </c>
      <c r="N1404" s="18">
        <v>6.1269829632076299E-2</v>
      </c>
      <c r="O1404" s="18">
        <v>6.5346449990091149E-2</v>
      </c>
      <c r="P1404" s="18">
        <v>2.8259254374732552E-2</v>
      </c>
      <c r="Q1404" s="18">
        <v>4.5106025110114648E-2</v>
      </c>
      <c r="R1404" s="18">
        <v>5.0315921083876489E-2</v>
      </c>
      <c r="S1404" s="18">
        <v>3.5809974365682978E-2</v>
      </c>
      <c r="T1404" s="18">
        <v>5.8184629781078252E-2</v>
      </c>
      <c r="U1404" s="18">
        <v>6.5852432967985458E-2</v>
      </c>
      <c r="V1404" s="18">
        <v>3.6912523203758443E-2</v>
      </c>
      <c r="W1404" s="18">
        <v>6.8449902462385637E-2</v>
      </c>
      <c r="X1404" s="18">
        <v>6.6150425571306903E-2</v>
      </c>
      <c r="Y1404" s="18">
        <v>7.0604384558570057E-2</v>
      </c>
      <c r="AA1404" s="18">
        <v>4.956963028244845E-2</v>
      </c>
      <c r="AB1404" s="18">
        <v>5.2946890244628647E-2</v>
      </c>
      <c r="AC1404" s="18">
        <v>3.8936667022170759E-2</v>
      </c>
      <c r="AD1404" s="18">
        <v>7.692835752642338E-2</v>
      </c>
      <c r="AF1404" s="18">
        <v>7.8170075629741431E-2</v>
      </c>
      <c r="AG1404" s="18">
        <v>0.11877939103603589</v>
      </c>
      <c r="AH1404" s="18">
        <v>3.416256533038816E-2</v>
      </c>
      <c r="AI1404" s="18">
        <v>8.1250513324004334E-2</v>
      </c>
      <c r="AJ1404" s="18">
        <v>3.3206638513756742E-2</v>
      </c>
      <c r="AK1404" s="18">
        <v>6.8629053848973678E-2</v>
      </c>
      <c r="AL1404" s="18">
        <v>3.3853671256796641E-2</v>
      </c>
      <c r="AM1404" s="18">
        <v>3.087856822026766E-2</v>
      </c>
      <c r="AN1404" s="18">
        <v>6.0252295255736173E-2</v>
      </c>
      <c r="AO1404" s="18">
        <v>5.6029664600399147E-2</v>
      </c>
      <c r="AP1404" s="18">
        <v>4.331804944089878E-2</v>
      </c>
      <c r="AQ1404" s="18">
        <v>4.5602135312604493E-2</v>
      </c>
      <c r="AR1404" s="18">
        <v>2.1287898517782271E-2</v>
      </c>
      <c r="AS1404" s="18">
        <v>6.5497558642827011E-2</v>
      </c>
      <c r="AT1404" s="18">
        <v>4.357322434972713E-2</v>
      </c>
      <c r="AU1404" s="18">
        <v>6.0332359768903498E-2</v>
      </c>
      <c r="AV1404" s="18">
        <v>0.1452654715820462</v>
      </c>
      <c r="AX1404" s="18">
        <v>5.6418267025510241E-2</v>
      </c>
      <c r="AY1404" s="18">
        <v>4.089669047479412E-2</v>
      </c>
      <c r="BA1404" s="18">
        <v>4.8392322939885157E-2</v>
      </c>
      <c r="BB1404" s="18">
        <v>6.7836299610944784E-2</v>
      </c>
      <c r="BD1404" s="18">
        <v>4.754366222813388E-2</v>
      </c>
      <c r="BE1404" s="18">
        <v>7.2075230120065309E-2</v>
      </c>
      <c r="BF1404" s="18">
        <v>6.966673387477626E-2</v>
      </c>
      <c r="BG1404" s="18">
        <v>4.0434400404592633E-2</v>
      </c>
      <c r="BH1404" s="18">
        <v>3.3541925690185069E-2</v>
      </c>
      <c r="BI1404" s="18">
        <v>3.8747900019956497E-2</v>
      </c>
      <c r="BJ1404" s="18">
        <v>0.14653225200020609</v>
      </c>
      <c r="BL1404" s="18">
        <v>4.32997056655995E-2</v>
      </c>
      <c r="BM1404" s="18">
        <v>3.1075443928350922E-2</v>
      </c>
      <c r="BN1404" s="18">
        <v>5.4241431533389922E-2</v>
      </c>
      <c r="BO1404" s="18">
        <v>1.9102199571081471E-2</v>
      </c>
      <c r="BP1404" s="18">
        <v>1.9912873107260851E-2</v>
      </c>
      <c r="BQ1404" s="18">
        <v>8.2488486694801147E-2</v>
      </c>
      <c r="BR1404" s="18">
        <v>0.24417364384680201</v>
      </c>
      <c r="BS1404" s="18">
        <v>0.11635778106311601</v>
      </c>
      <c r="BU1404" s="18">
        <v>3.2982190278662393E-2</v>
      </c>
      <c r="BV1404" s="18">
        <v>4.0053107277634427E-2</v>
      </c>
      <c r="BW1404" s="18">
        <v>5.782371360021657E-2</v>
      </c>
      <c r="BX1404" s="18">
        <v>4.6560490620165873E-2</v>
      </c>
      <c r="BY1404" s="18">
        <v>3.7722185365756652E-2</v>
      </c>
      <c r="BZ1404" s="18">
        <v>7.1146503348347448E-2</v>
      </c>
      <c r="CA1404" s="18">
        <v>0.13401747102154229</v>
      </c>
      <c r="CB1404" s="18">
        <v>0.14183948168361479</v>
      </c>
      <c r="CC1404" s="18">
        <v>3.1935811734942983E-2</v>
      </c>
    </row>
    <row r="1406" spans="2:81" ht="116" x14ac:dyDescent="0.35">
      <c r="B1406" s="14" t="s">
        <v>311</v>
      </c>
    </row>
    <row r="1407" spans="2:81" x14ac:dyDescent="0.35">
      <c r="B1407" s="15" t="s">
        <v>17</v>
      </c>
    </row>
    <row r="1408" spans="2:81" x14ac:dyDescent="0.35">
      <c r="B1408" s="11" t="s">
        <v>95</v>
      </c>
      <c r="C1408" s="16">
        <v>1906</v>
      </c>
      <c r="D1408" s="16">
        <v>245</v>
      </c>
      <c r="E1408" s="16">
        <v>322</v>
      </c>
      <c r="F1408" s="16">
        <v>330</v>
      </c>
      <c r="G1408" s="16">
        <v>336</v>
      </c>
      <c r="H1408" s="16">
        <v>276</v>
      </c>
      <c r="I1408" s="16">
        <v>397</v>
      </c>
      <c r="K1408" s="16">
        <v>942</v>
      </c>
      <c r="L1408" s="16">
        <v>959</v>
      </c>
      <c r="N1408" s="16">
        <v>158</v>
      </c>
      <c r="O1408" s="16">
        <v>63</v>
      </c>
      <c r="P1408" s="16">
        <v>96</v>
      </c>
      <c r="Q1408" s="16">
        <v>78</v>
      </c>
      <c r="R1408" s="16">
        <v>211</v>
      </c>
      <c r="S1408" s="16">
        <v>156</v>
      </c>
      <c r="T1408" s="16">
        <v>138</v>
      </c>
      <c r="U1408" s="16">
        <v>178</v>
      </c>
      <c r="V1408" s="16">
        <v>270</v>
      </c>
      <c r="W1408" s="16">
        <v>232</v>
      </c>
      <c r="X1408" s="16">
        <v>160</v>
      </c>
      <c r="Y1408" s="16">
        <v>166</v>
      </c>
      <c r="AA1408" s="16">
        <v>527</v>
      </c>
      <c r="AB1408" s="16">
        <v>481</v>
      </c>
      <c r="AC1408" s="16">
        <v>429</v>
      </c>
      <c r="AD1408" s="16">
        <v>463</v>
      </c>
      <c r="AF1408" s="16">
        <v>27</v>
      </c>
      <c r="AG1408" s="16">
        <v>98</v>
      </c>
      <c r="AH1408" s="16">
        <v>113</v>
      </c>
      <c r="AI1408" s="16">
        <v>112</v>
      </c>
      <c r="AJ1408" s="16">
        <v>174</v>
      </c>
      <c r="AK1408" s="16">
        <v>207</v>
      </c>
      <c r="AL1408" s="16">
        <v>170</v>
      </c>
      <c r="AM1408" s="16">
        <v>133</v>
      </c>
      <c r="AN1408" s="16">
        <v>100</v>
      </c>
      <c r="AO1408" s="16">
        <v>131</v>
      </c>
      <c r="AP1408" s="16">
        <v>193</v>
      </c>
      <c r="AQ1408" s="16">
        <v>93</v>
      </c>
      <c r="AR1408" s="16">
        <v>79</v>
      </c>
      <c r="AS1408" s="16">
        <v>47</v>
      </c>
      <c r="AT1408" s="16">
        <v>48</v>
      </c>
      <c r="AU1408" s="16">
        <v>122</v>
      </c>
      <c r="AV1408" s="16">
        <v>59</v>
      </c>
      <c r="AX1408" s="16">
        <v>1557</v>
      </c>
      <c r="AY1408" s="16">
        <v>338</v>
      </c>
      <c r="BA1408" s="16">
        <v>1221</v>
      </c>
      <c r="BB1408" s="16">
        <v>685</v>
      </c>
      <c r="BD1408" s="16">
        <v>474</v>
      </c>
      <c r="BE1408" s="16">
        <v>416</v>
      </c>
      <c r="BF1408" s="16">
        <v>224</v>
      </c>
      <c r="BG1408" s="16">
        <v>439</v>
      </c>
      <c r="BH1408" s="16">
        <v>242</v>
      </c>
      <c r="BI1408" s="16">
        <v>51</v>
      </c>
      <c r="BJ1408" s="16">
        <v>60</v>
      </c>
      <c r="BL1408" s="16">
        <v>334</v>
      </c>
      <c r="BM1408" s="16">
        <v>619</v>
      </c>
      <c r="BN1408" s="16">
        <v>136</v>
      </c>
      <c r="BO1408" s="16">
        <v>105</v>
      </c>
      <c r="BP1408" s="16">
        <v>257</v>
      </c>
      <c r="BQ1408" s="16">
        <v>42</v>
      </c>
      <c r="BR1408" s="16">
        <v>49</v>
      </c>
      <c r="BS1408" s="16">
        <v>364</v>
      </c>
      <c r="BU1408" s="16">
        <v>279</v>
      </c>
      <c r="BV1408" s="16">
        <v>479</v>
      </c>
      <c r="BW1408" s="16">
        <v>122</v>
      </c>
      <c r="BX1408" s="16">
        <v>151</v>
      </c>
      <c r="BY1408" s="16">
        <v>421</v>
      </c>
      <c r="BZ1408" s="16">
        <v>64</v>
      </c>
      <c r="CA1408" s="16">
        <v>123</v>
      </c>
      <c r="CB1408" s="16">
        <v>156</v>
      </c>
      <c r="CC1408" s="16">
        <v>111</v>
      </c>
    </row>
    <row r="1409" spans="2:81" x14ac:dyDescent="0.35">
      <c r="B1409" s="12" t="s">
        <v>96</v>
      </c>
      <c r="C1409" s="16">
        <v>1910</v>
      </c>
      <c r="D1409" s="16">
        <v>202</v>
      </c>
      <c r="E1409" s="16">
        <v>325</v>
      </c>
      <c r="F1409" s="16">
        <v>324</v>
      </c>
      <c r="G1409" s="16">
        <v>294</v>
      </c>
      <c r="H1409" s="16">
        <v>309</v>
      </c>
      <c r="I1409" s="16">
        <v>457</v>
      </c>
      <c r="K1409" s="16">
        <v>921</v>
      </c>
      <c r="L1409" s="16">
        <v>983</v>
      </c>
      <c r="N1409" s="16">
        <v>157</v>
      </c>
      <c r="O1409" s="16">
        <v>52</v>
      </c>
      <c r="P1409" s="16">
        <v>89</v>
      </c>
      <c r="Q1409" s="16">
        <v>77</v>
      </c>
      <c r="R1409" s="16">
        <v>212</v>
      </c>
      <c r="S1409" s="16">
        <v>155</v>
      </c>
      <c r="T1409" s="16">
        <v>140</v>
      </c>
      <c r="U1409" s="16">
        <v>167</v>
      </c>
      <c r="V1409" s="16">
        <v>248</v>
      </c>
      <c r="W1409" s="16">
        <v>264</v>
      </c>
      <c r="X1409" s="16">
        <v>165</v>
      </c>
      <c r="Y1409" s="16">
        <v>180</v>
      </c>
      <c r="AA1409" s="16">
        <v>514</v>
      </c>
      <c r="AB1409" s="16">
        <v>496</v>
      </c>
      <c r="AC1409" s="16">
        <v>419</v>
      </c>
      <c r="AD1409" s="16">
        <v>477</v>
      </c>
      <c r="AF1409" s="16">
        <v>25</v>
      </c>
      <c r="AG1409" s="16">
        <v>96</v>
      </c>
      <c r="AH1409" s="16">
        <v>115</v>
      </c>
      <c r="AI1409" s="16">
        <v>117</v>
      </c>
      <c r="AJ1409" s="16">
        <v>175</v>
      </c>
      <c r="AK1409" s="16">
        <v>213</v>
      </c>
      <c r="AL1409" s="16">
        <v>169</v>
      </c>
      <c r="AM1409" s="16">
        <v>134</v>
      </c>
      <c r="AN1409" s="16">
        <v>99</v>
      </c>
      <c r="AO1409" s="16">
        <v>131</v>
      </c>
      <c r="AP1409" s="16">
        <v>193</v>
      </c>
      <c r="AQ1409" s="16">
        <v>94</v>
      </c>
      <c r="AR1409" s="16">
        <v>79</v>
      </c>
      <c r="AS1409" s="16">
        <v>46</v>
      </c>
      <c r="AT1409" s="16">
        <v>46</v>
      </c>
      <c r="AU1409" s="16">
        <v>118</v>
      </c>
      <c r="AV1409" s="16">
        <v>59</v>
      </c>
      <c r="AX1409" s="16">
        <v>1583</v>
      </c>
      <c r="AY1409" s="16">
        <v>316</v>
      </c>
      <c r="BA1409" s="16">
        <v>1241</v>
      </c>
      <c r="BB1409" s="16">
        <v>669</v>
      </c>
      <c r="BD1409" s="16">
        <v>490</v>
      </c>
      <c r="BE1409" s="16">
        <v>410</v>
      </c>
      <c r="BF1409" s="16">
        <v>226</v>
      </c>
      <c r="BG1409" s="16">
        <v>430</v>
      </c>
      <c r="BH1409" s="16">
        <v>237</v>
      </c>
      <c r="BI1409" s="16">
        <v>51</v>
      </c>
      <c r="BJ1409" s="16">
        <v>65</v>
      </c>
      <c r="BL1409" s="16">
        <v>349</v>
      </c>
      <c r="BM1409" s="16">
        <v>614</v>
      </c>
      <c r="BN1409" s="16">
        <v>143</v>
      </c>
      <c r="BO1409" s="16">
        <v>101</v>
      </c>
      <c r="BP1409" s="16">
        <v>257</v>
      </c>
      <c r="BQ1409" s="16">
        <v>42</v>
      </c>
      <c r="BR1409" s="16">
        <v>47</v>
      </c>
      <c r="BS1409" s="16">
        <v>356</v>
      </c>
      <c r="BU1409" s="16">
        <v>288</v>
      </c>
      <c r="BV1409" s="16">
        <v>472</v>
      </c>
      <c r="BW1409" s="16">
        <v>126</v>
      </c>
      <c r="BX1409" s="16">
        <v>142</v>
      </c>
      <c r="BY1409" s="16">
        <v>432</v>
      </c>
      <c r="BZ1409" s="16">
        <v>64</v>
      </c>
      <c r="CA1409" s="16">
        <v>123</v>
      </c>
      <c r="CB1409" s="16">
        <v>159</v>
      </c>
      <c r="CC1409" s="16">
        <v>106</v>
      </c>
    </row>
    <row r="1410" spans="2:81" x14ac:dyDescent="0.35">
      <c r="B1410" s="17" t="s">
        <v>312</v>
      </c>
      <c r="C1410" s="18">
        <v>0.21512299195424081</v>
      </c>
      <c r="D1410" s="18">
        <v>0.19095884711679359</v>
      </c>
      <c r="E1410" s="18">
        <v>0.30489554674944769</v>
      </c>
      <c r="F1410" s="18">
        <v>0.2240938612117889</v>
      </c>
      <c r="G1410" s="18">
        <v>0.1979649785948942</v>
      </c>
      <c r="H1410" s="18">
        <v>0.18361037568030841</v>
      </c>
      <c r="I1410" s="18">
        <v>0.18796550333072129</v>
      </c>
      <c r="K1410" s="18">
        <v>0.2141913833648279</v>
      </c>
      <c r="L1410" s="18">
        <v>0.21611346667623851</v>
      </c>
      <c r="N1410" s="18">
        <v>0.16213809785235439</v>
      </c>
      <c r="O1410" s="18">
        <v>0.21322163454036611</v>
      </c>
      <c r="P1410" s="18">
        <v>0.26428209283998327</v>
      </c>
      <c r="Q1410" s="18">
        <v>0.24912816744890309</v>
      </c>
      <c r="R1410" s="18">
        <v>0.22318993965975481</v>
      </c>
      <c r="S1410" s="18">
        <v>0.17918712298253911</v>
      </c>
      <c r="T1410" s="18">
        <v>0.27118842230872492</v>
      </c>
      <c r="U1410" s="18">
        <v>0.1624385459194837</v>
      </c>
      <c r="V1410" s="18">
        <v>0.27056838718744358</v>
      </c>
      <c r="W1410" s="18">
        <v>0.21732458297931961</v>
      </c>
      <c r="X1410" s="18">
        <v>0.19019207505268901</v>
      </c>
      <c r="Y1410" s="18">
        <v>0.19298393247560869</v>
      </c>
      <c r="AA1410" s="18">
        <v>0.25657084732646429</v>
      </c>
      <c r="AB1410" s="18">
        <v>0.22909605414729339</v>
      </c>
      <c r="AC1410" s="18">
        <v>0.17490711593702571</v>
      </c>
      <c r="AD1410" s="18">
        <v>0.18927520444874299</v>
      </c>
      <c r="AF1410" s="18">
        <v>7.052106178904273E-2</v>
      </c>
      <c r="AG1410" s="18">
        <v>0.2036619543715612</v>
      </c>
      <c r="AH1410" s="18">
        <v>0.24412943632157211</v>
      </c>
      <c r="AI1410" s="18">
        <v>0.2470756558680102</v>
      </c>
      <c r="AJ1410" s="18">
        <v>0.18309907949928431</v>
      </c>
      <c r="AK1410" s="18">
        <v>0.19176128384624269</v>
      </c>
      <c r="AL1410" s="18">
        <v>0.17683971926007641</v>
      </c>
      <c r="AM1410" s="18">
        <v>0.21484911073910459</v>
      </c>
      <c r="AN1410" s="18">
        <v>0.1937882453600504</v>
      </c>
      <c r="AO1410" s="18">
        <v>0.2416986090965948</v>
      </c>
      <c r="AP1410" s="18">
        <v>0.18295894257810921</v>
      </c>
      <c r="AQ1410" s="18">
        <v>0.27786541482735638</v>
      </c>
      <c r="AR1410" s="18">
        <v>0.12421149005483161</v>
      </c>
      <c r="AS1410" s="18">
        <v>0.26535260172589742</v>
      </c>
      <c r="AT1410" s="18">
        <v>0.26635474570468259</v>
      </c>
      <c r="AU1410" s="18">
        <v>0.33972619849742908</v>
      </c>
      <c r="AV1410" s="18">
        <v>0.24174848307033589</v>
      </c>
      <c r="AX1410" s="18">
        <v>0.20190856841250809</v>
      </c>
      <c r="AY1410" s="18">
        <v>0.28231800551109271</v>
      </c>
      <c r="BA1410" s="18">
        <v>0.2216699620425121</v>
      </c>
      <c r="BB1410" s="18">
        <v>0.20297615483504919</v>
      </c>
      <c r="BD1410" s="18">
        <v>0.18636323641560501</v>
      </c>
      <c r="BE1410" s="18">
        <v>0.19143326345010719</v>
      </c>
      <c r="BF1410" s="18">
        <v>0.2034159135655387</v>
      </c>
      <c r="BG1410" s="18">
        <v>0.2358948713985517</v>
      </c>
      <c r="BH1410" s="18">
        <v>0.27977810056604518</v>
      </c>
      <c r="BI1410" s="18">
        <v>0.39918765568119352</v>
      </c>
      <c r="BJ1410" s="18">
        <v>0.1032528004142259</v>
      </c>
      <c r="BL1410" s="18">
        <v>0.22189973736892629</v>
      </c>
      <c r="BM1410" s="18">
        <v>0.25095970502091669</v>
      </c>
      <c r="BN1410" s="18">
        <v>0.23703395104194261</v>
      </c>
      <c r="BO1410" s="18">
        <v>0.17411559801994339</v>
      </c>
      <c r="BP1410" s="18">
        <v>0.193882828695536</v>
      </c>
      <c r="BQ1410" s="18">
        <v>0.1723505572517661</v>
      </c>
      <c r="BR1410" s="18">
        <v>0.1183318499964065</v>
      </c>
      <c r="BS1410" s="18">
        <v>0.18276235198920521</v>
      </c>
      <c r="BU1410" s="18">
        <v>0.23034276728699379</v>
      </c>
      <c r="BV1410" s="18">
        <v>0.24587722407585841</v>
      </c>
      <c r="BW1410" s="18">
        <v>0.26895126981446782</v>
      </c>
      <c r="BX1410" s="18">
        <v>0.16989612063639731</v>
      </c>
      <c r="BY1410" s="18">
        <v>0.2218867954736729</v>
      </c>
      <c r="BZ1410" s="18">
        <v>0.1488265220394378</v>
      </c>
      <c r="CA1410" s="18">
        <v>0.2240307823057916</v>
      </c>
      <c r="CB1410" s="18">
        <v>0.1260037232530351</v>
      </c>
      <c r="CC1410" s="18">
        <v>0.16849835999537091</v>
      </c>
    </row>
    <row r="1411" spans="2:81" x14ac:dyDescent="0.35">
      <c r="B1411" s="17" t="s">
        <v>313</v>
      </c>
      <c r="C1411" s="18">
        <v>0.23798421240125939</v>
      </c>
      <c r="D1411" s="18">
        <v>0.30910523348179508</v>
      </c>
      <c r="E1411" s="18">
        <v>0.2543989802363727</v>
      </c>
      <c r="F1411" s="18">
        <v>0.32964742060062752</v>
      </c>
      <c r="G1411" s="18">
        <v>0.26236614507790329</v>
      </c>
      <c r="H1411" s="18">
        <v>0.18335501818232361</v>
      </c>
      <c r="I1411" s="18">
        <v>0.15111976003760871</v>
      </c>
      <c r="K1411" s="18">
        <v>0.2518853927734282</v>
      </c>
      <c r="L1411" s="18">
        <v>0.22507918937901361</v>
      </c>
      <c r="N1411" s="18">
        <v>0.24209692105272559</v>
      </c>
      <c r="O1411" s="18">
        <v>0.34012918775411333</v>
      </c>
      <c r="P1411" s="18">
        <v>0.16703471039612799</v>
      </c>
      <c r="Q1411" s="18">
        <v>0.2037224995517124</v>
      </c>
      <c r="R1411" s="18">
        <v>0.20395366005369331</v>
      </c>
      <c r="S1411" s="18">
        <v>0.24578486336462191</v>
      </c>
      <c r="T1411" s="18">
        <v>0.27297475129545012</v>
      </c>
      <c r="U1411" s="18">
        <v>0.29732323934063942</v>
      </c>
      <c r="V1411" s="18">
        <v>0.2845485626075368</v>
      </c>
      <c r="W1411" s="18">
        <v>0.23047629787628901</v>
      </c>
      <c r="X1411" s="18">
        <v>0.17852948414063399</v>
      </c>
      <c r="Y1411" s="18">
        <v>0.20707660204890241</v>
      </c>
      <c r="AA1411" s="18">
        <v>0.2243383932054949</v>
      </c>
      <c r="AB1411" s="18">
        <v>0.2351264797386127</v>
      </c>
      <c r="AC1411" s="18">
        <v>0.27378589840088979</v>
      </c>
      <c r="AD1411" s="18">
        <v>0.22601183725865201</v>
      </c>
      <c r="AF1411" s="18">
        <v>0.29746835547156969</v>
      </c>
      <c r="AG1411" s="18">
        <v>0.24493625442019079</v>
      </c>
      <c r="AH1411" s="18">
        <v>0.240371810333496</v>
      </c>
      <c r="AI1411" s="18">
        <v>0.19220851374981299</v>
      </c>
      <c r="AJ1411" s="18">
        <v>0.2174239414912352</v>
      </c>
      <c r="AK1411" s="18">
        <v>0.31207299264859351</v>
      </c>
      <c r="AL1411" s="18">
        <v>0.2886700088731235</v>
      </c>
      <c r="AM1411" s="18">
        <v>0.28862652669536121</v>
      </c>
      <c r="AN1411" s="18">
        <v>0.19435274347085349</v>
      </c>
      <c r="AO1411" s="18">
        <v>0.21079675561857511</v>
      </c>
      <c r="AP1411" s="18">
        <v>0.1850881914934481</v>
      </c>
      <c r="AQ1411" s="18">
        <v>0.19999400943601001</v>
      </c>
      <c r="AR1411" s="18">
        <v>0.23910110997923209</v>
      </c>
      <c r="AS1411" s="18">
        <v>0.22441619436363441</v>
      </c>
      <c r="AT1411" s="18">
        <v>0.34660710998509658</v>
      </c>
      <c r="AU1411" s="18">
        <v>0.22837321884599521</v>
      </c>
      <c r="AV1411" s="18">
        <v>0.1310215913122551</v>
      </c>
      <c r="AX1411" s="18">
        <v>0.23010464579906389</v>
      </c>
      <c r="AY1411" s="18">
        <v>0.27350584130659239</v>
      </c>
      <c r="BA1411" s="18">
        <v>0.23972795858338919</v>
      </c>
      <c r="BB1411" s="18">
        <v>0.23474897525094959</v>
      </c>
      <c r="BD1411" s="18">
        <v>0.258043507527632</v>
      </c>
      <c r="BE1411" s="18">
        <v>0.23720077188754829</v>
      </c>
      <c r="BF1411" s="18">
        <v>0.18225875431201519</v>
      </c>
      <c r="BG1411" s="18">
        <v>0.24948850641278339</v>
      </c>
      <c r="BH1411" s="18">
        <v>0.24317466626379611</v>
      </c>
      <c r="BI1411" s="18">
        <v>0.19542878655611071</v>
      </c>
      <c r="BJ1411" s="18">
        <v>0.22363039085497871</v>
      </c>
      <c r="BL1411" s="18">
        <v>0.19937215223068419</v>
      </c>
      <c r="BM1411" s="18">
        <v>0.28109908152817648</v>
      </c>
      <c r="BN1411" s="18">
        <v>0.1763746419095297</v>
      </c>
      <c r="BO1411" s="18">
        <v>0.20326366699708159</v>
      </c>
      <c r="BP1411" s="18">
        <v>0.25516246502055279</v>
      </c>
      <c r="BQ1411" s="18">
        <v>0.25095065541254752</v>
      </c>
      <c r="BR1411" s="18">
        <v>0.15405149932592671</v>
      </c>
      <c r="BS1411" s="18">
        <v>0.23333467673254071</v>
      </c>
      <c r="BU1411" s="18">
        <v>0.19196731911467149</v>
      </c>
      <c r="BV1411" s="18">
        <v>0.285351719026815</v>
      </c>
      <c r="BW1411" s="18">
        <v>0.1485282080800443</v>
      </c>
      <c r="BX1411" s="18">
        <v>0.235761318959373</v>
      </c>
      <c r="BY1411" s="18">
        <v>0.25820973833139171</v>
      </c>
      <c r="BZ1411" s="18">
        <v>0.21034719117454001</v>
      </c>
      <c r="CA1411" s="18">
        <v>0.21642067550241309</v>
      </c>
      <c r="CB1411" s="18">
        <v>0.22685432966844049</v>
      </c>
      <c r="CC1411" s="18">
        <v>0.23759029294240841</v>
      </c>
    </row>
    <row r="1412" spans="2:81" x14ac:dyDescent="0.35">
      <c r="B1412" s="17" t="s">
        <v>314</v>
      </c>
      <c r="C1412" s="18">
        <v>0.13581577541610809</v>
      </c>
      <c r="D1412" s="18">
        <v>0.19865999030239409</v>
      </c>
      <c r="E1412" s="18">
        <v>0.18449361738477629</v>
      </c>
      <c r="F1412" s="18">
        <v>0.16384380615285329</v>
      </c>
      <c r="G1412" s="18">
        <v>0.1175311208630348</v>
      </c>
      <c r="H1412" s="18">
        <v>0.1262613056180599</v>
      </c>
      <c r="I1412" s="18">
        <v>7.1771823496890874E-2</v>
      </c>
      <c r="K1412" s="18">
        <v>0.15120622518403859</v>
      </c>
      <c r="L1412" s="18">
        <v>0.122066116034177</v>
      </c>
      <c r="N1412" s="18">
        <v>0.1137446413261627</v>
      </c>
      <c r="O1412" s="18">
        <v>3.4947825774393398E-2</v>
      </c>
      <c r="P1412" s="18">
        <v>0.16960028305645369</v>
      </c>
      <c r="Q1412" s="18">
        <v>0.1149670074009595</v>
      </c>
      <c r="R1412" s="18">
        <v>0.18476933757505021</v>
      </c>
      <c r="S1412" s="18">
        <v>0.14252503357659829</v>
      </c>
      <c r="T1412" s="18">
        <v>7.266094045896497E-2</v>
      </c>
      <c r="U1412" s="18">
        <v>0.1523994422300059</v>
      </c>
      <c r="V1412" s="18">
        <v>0.1665437747910869</v>
      </c>
      <c r="W1412" s="18">
        <v>0.11907861682131431</v>
      </c>
      <c r="X1412" s="18">
        <v>0.13360987940963009</v>
      </c>
      <c r="Y1412" s="18">
        <v>0.13095416977279559</v>
      </c>
      <c r="AA1412" s="18">
        <v>0.1051789358399572</v>
      </c>
      <c r="AB1412" s="18">
        <v>0.13155418386065129</v>
      </c>
      <c r="AC1412" s="18">
        <v>0.14392922493355451</v>
      </c>
      <c r="AD1412" s="18">
        <v>0.16716085183057691</v>
      </c>
      <c r="AF1412" s="18">
        <v>0.18960765739248839</v>
      </c>
      <c r="AG1412" s="18">
        <v>0.16753721903023339</v>
      </c>
      <c r="AH1412" s="18">
        <v>0.1059444139208089</v>
      </c>
      <c r="AI1412" s="18">
        <v>0.12461677436704351</v>
      </c>
      <c r="AJ1412" s="18">
        <v>0.1455951082173155</v>
      </c>
      <c r="AK1412" s="18">
        <v>0.1247036746612311</v>
      </c>
      <c r="AL1412" s="18">
        <v>0.14091726503456781</v>
      </c>
      <c r="AM1412" s="18">
        <v>0.1256972006951125</v>
      </c>
      <c r="AN1412" s="18">
        <v>0.17107453778701801</v>
      </c>
      <c r="AO1412" s="18">
        <v>0.10933755675502289</v>
      </c>
      <c r="AP1412" s="18">
        <v>0.1158642183908591</v>
      </c>
      <c r="AQ1412" s="18">
        <v>9.5655501466371501E-2</v>
      </c>
      <c r="AR1412" s="18">
        <v>0.1917349089303072</v>
      </c>
      <c r="AS1412" s="18">
        <v>0.17111779469859789</v>
      </c>
      <c r="AT1412" s="18">
        <v>0.17571880586203531</v>
      </c>
      <c r="AU1412" s="18">
        <v>0.1496303615284339</v>
      </c>
      <c r="AV1412" s="18">
        <v>0.1294975857607932</v>
      </c>
      <c r="AX1412" s="18">
        <v>0.12091836281943801</v>
      </c>
      <c r="AY1412" s="18">
        <v>0.2078996342270695</v>
      </c>
      <c r="BA1412" s="18">
        <v>0.13031776822494759</v>
      </c>
      <c r="BB1412" s="18">
        <v>0.14601643265613609</v>
      </c>
      <c r="BD1412" s="18">
        <v>0.1213580273321843</v>
      </c>
      <c r="BE1412" s="18">
        <v>0.1324426894570534</v>
      </c>
      <c r="BF1412" s="18">
        <v>0.1155379097454213</v>
      </c>
      <c r="BG1412" s="18">
        <v>0.14689266760318631</v>
      </c>
      <c r="BH1412" s="18">
        <v>0.1535558412052864</v>
      </c>
      <c r="BI1412" s="18">
        <v>0.120315378865264</v>
      </c>
      <c r="BJ1412" s="18">
        <v>0.2111662595063262</v>
      </c>
      <c r="BL1412" s="18">
        <v>0.14690177825965009</v>
      </c>
      <c r="BM1412" s="18">
        <v>0.14681024409298771</v>
      </c>
      <c r="BN1412" s="18">
        <v>0.1272813470124457</v>
      </c>
      <c r="BO1412" s="18">
        <v>0.1458617846385849</v>
      </c>
      <c r="BP1412" s="18">
        <v>0.11911413204193171</v>
      </c>
      <c r="BQ1412" s="18">
        <v>1.9753795774519571E-2</v>
      </c>
      <c r="BR1412" s="18">
        <v>0.19606388434829089</v>
      </c>
      <c r="BS1412" s="18">
        <v>0.1242278945191299</v>
      </c>
      <c r="BU1412" s="18">
        <v>0.14332667663714641</v>
      </c>
      <c r="BV1412" s="18">
        <v>0.1631589273091518</v>
      </c>
      <c r="BW1412" s="18">
        <v>0.10245027479631851</v>
      </c>
      <c r="BX1412" s="18">
        <v>0.16435616911302989</v>
      </c>
      <c r="BY1412" s="18">
        <v>0.1182950044799872</v>
      </c>
      <c r="BZ1412" s="18">
        <v>0.10770509521298539</v>
      </c>
      <c r="CA1412" s="18">
        <v>9.2321240043814604E-2</v>
      </c>
      <c r="CB1412" s="18">
        <v>0.1158428186233859</v>
      </c>
      <c r="CC1412" s="18">
        <v>0.1639386989472863</v>
      </c>
    </row>
    <row r="1413" spans="2:81" ht="29" x14ac:dyDescent="0.35">
      <c r="B1413" s="17" t="s">
        <v>315</v>
      </c>
      <c r="C1413" s="18">
        <v>0.30151021730446781</v>
      </c>
      <c r="D1413" s="18">
        <v>0.1430565796231123</v>
      </c>
      <c r="E1413" s="18">
        <v>0.15059992775619929</v>
      </c>
      <c r="F1413" s="18">
        <v>0.16417547619087769</v>
      </c>
      <c r="G1413" s="18">
        <v>0.27773373584309352</v>
      </c>
      <c r="H1413" s="18">
        <v>0.43882595491888698</v>
      </c>
      <c r="I1413" s="18">
        <v>0.49869348281017328</v>
      </c>
      <c r="K1413" s="18">
        <v>0.30814011657762691</v>
      </c>
      <c r="L1413" s="18">
        <v>0.29575916698832172</v>
      </c>
      <c r="N1413" s="18">
        <v>0.38524817773462572</v>
      </c>
      <c r="O1413" s="18">
        <v>0.29190264701831892</v>
      </c>
      <c r="P1413" s="18">
        <v>0.28620401879451962</v>
      </c>
      <c r="Q1413" s="18">
        <v>0.28217271433051089</v>
      </c>
      <c r="R1413" s="18">
        <v>0.27890509376512462</v>
      </c>
      <c r="S1413" s="18">
        <v>0.34584642327464898</v>
      </c>
      <c r="T1413" s="18">
        <v>0.27806539381748963</v>
      </c>
      <c r="U1413" s="18">
        <v>0.24306383667856241</v>
      </c>
      <c r="V1413" s="18">
        <v>0.1868603773154611</v>
      </c>
      <c r="W1413" s="18">
        <v>0.33367786572411767</v>
      </c>
      <c r="X1413" s="18">
        <v>0.37125188939131409</v>
      </c>
      <c r="Y1413" s="18">
        <v>0.3548462990120827</v>
      </c>
      <c r="AA1413" s="18">
        <v>0.33656432383289309</v>
      </c>
      <c r="AB1413" s="18">
        <v>0.32538446460074499</v>
      </c>
      <c r="AC1413" s="18">
        <v>0.29245591563028689</v>
      </c>
      <c r="AD1413" s="18">
        <v>0.24658301860476711</v>
      </c>
      <c r="AF1413" s="18">
        <v>0.22144446706727999</v>
      </c>
      <c r="AG1413" s="18">
        <v>0.19210342779682049</v>
      </c>
      <c r="AH1413" s="18">
        <v>0.25765272175946069</v>
      </c>
      <c r="AI1413" s="18">
        <v>0.30102762931062949</v>
      </c>
      <c r="AJ1413" s="18">
        <v>0.34689880308181897</v>
      </c>
      <c r="AK1413" s="18">
        <v>0.2732815667711902</v>
      </c>
      <c r="AL1413" s="18">
        <v>0.31031928334387909</v>
      </c>
      <c r="AM1413" s="18">
        <v>0.2948005121048683</v>
      </c>
      <c r="AN1413" s="18">
        <v>0.33897137967355673</v>
      </c>
      <c r="AO1413" s="18">
        <v>0.36015579126776609</v>
      </c>
      <c r="AP1413" s="18">
        <v>0.4024292810663187</v>
      </c>
      <c r="AQ1413" s="18">
        <v>0.3533996291535616</v>
      </c>
      <c r="AR1413" s="18">
        <v>0.39551039999235799</v>
      </c>
      <c r="AS1413" s="18">
        <v>0.23597584724663981</v>
      </c>
      <c r="AT1413" s="18">
        <v>0.14439038456605549</v>
      </c>
      <c r="AU1413" s="18">
        <v>0.1906620619217517</v>
      </c>
      <c r="AV1413" s="18">
        <v>0.21843212791172281</v>
      </c>
      <c r="AX1413" s="18">
        <v>0.3357584226733456</v>
      </c>
      <c r="AY1413" s="18">
        <v>0.14016180211920501</v>
      </c>
      <c r="BA1413" s="18">
        <v>0.30997295937371022</v>
      </c>
      <c r="BB1413" s="18">
        <v>0.28580897717187997</v>
      </c>
      <c r="BD1413" s="18">
        <v>0.29515453275773718</v>
      </c>
      <c r="BE1413" s="18">
        <v>0.32046270399422772</v>
      </c>
      <c r="BF1413" s="18">
        <v>0.37697291971669661</v>
      </c>
      <c r="BG1413" s="18">
        <v>0.29945118934208959</v>
      </c>
      <c r="BH1413" s="18">
        <v>0.26037051880931972</v>
      </c>
      <c r="BI1413" s="18">
        <v>0.20593902080137871</v>
      </c>
      <c r="BJ1413" s="18">
        <v>0.20591581734281619</v>
      </c>
      <c r="BL1413" s="18">
        <v>0.3547973093284158</v>
      </c>
      <c r="BM1413" s="18">
        <v>0.2411119063107762</v>
      </c>
      <c r="BN1413" s="18">
        <v>0.40007316333450638</v>
      </c>
      <c r="BO1413" s="18">
        <v>0.35461532690903869</v>
      </c>
      <c r="BP1413" s="18">
        <v>0.34395303522237819</v>
      </c>
      <c r="BQ1413" s="18">
        <v>0.46021445398898481</v>
      </c>
      <c r="BR1413" s="18">
        <v>0.22103104129325821</v>
      </c>
      <c r="BS1413" s="18">
        <v>0.26005522907302248</v>
      </c>
      <c r="BU1413" s="18">
        <v>0.35626191477051122</v>
      </c>
      <c r="BV1413" s="18">
        <v>0.22459307371894721</v>
      </c>
      <c r="BW1413" s="18">
        <v>0.38809531930840752</v>
      </c>
      <c r="BX1413" s="18">
        <v>0.27151836656294309</v>
      </c>
      <c r="BY1413" s="18">
        <v>0.31470330440635153</v>
      </c>
      <c r="BZ1413" s="18">
        <v>0.39066172777750879</v>
      </c>
      <c r="CA1413" s="18">
        <v>0.21713038719942979</v>
      </c>
      <c r="CB1413" s="18">
        <v>0.35083897382091128</v>
      </c>
      <c r="CC1413" s="18">
        <v>0.34898361195747751</v>
      </c>
    </row>
    <row r="1414" spans="2:81" x14ac:dyDescent="0.35">
      <c r="B1414" s="17" t="s">
        <v>151</v>
      </c>
      <c r="C1414" s="18">
        <v>0.1095668029239239</v>
      </c>
      <c r="D1414" s="18">
        <v>0.1582193494759048</v>
      </c>
      <c r="E1414" s="18">
        <v>0.105611927873204</v>
      </c>
      <c r="F1414" s="18">
        <v>0.11823943584385251</v>
      </c>
      <c r="G1414" s="18">
        <v>0.14440401962107419</v>
      </c>
      <c r="H1414" s="18">
        <v>6.7947345600421094E-2</v>
      </c>
      <c r="I1414" s="18">
        <v>9.0449430324605659E-2</v>
      </c>
      <c r="K1414" s="18">
        <v>7.4576882100078387E-2</v>
      </c>
      <c r="L1414" s="18">
        <v>0.1409820609222493</v>
      </c>
      <c r="N1414" s="18">
        <v>9.6772162034131443E-2</v>
      </c>
      <c r="O1414" s="18">
        <v>0.11979870491280829</v>
      </c>
      <c r="P1414" s="18">
        <v>0.1128788949129154</v>
      </c>
      <c r="Q1414" s="18">
        <v>0.15000961126791429</v>
      </c>
      <c r="R1414" s="18">
        <v>0.10918196894637711</v>
      </c>
      <c r="S1414" s="18">
        <v>8.6656556801591719E-2</v>
      </c>
      <c r="T1414" s="18">
        <v>0.1051104921193704</v>
      </c>
      <c r="U1414" s="18">
        <v>0.1447749358313084</v>
      </c>
      <c r="V1414" s="18">
        <v>9.1478898098471775E-2</v>
      </c>
      <c r="W1414" s="18">
        <v>9.9442636598959466E-2</v>
      </c>
      <c r="X1414" s="18">
        <v>0.12641667200573259</v>
      </c>
      <c r="Y1414" s="18">
        <v>0.11413899669061051</v>
      </c>
      <c r="AA1414" s="18">
        <v>7.7347499795190497E-2</v>
      </c>
      <c r="AB1414" s="18">
        <v>7.8838817652697499E-2</v>
      </c>
      <c r="AC1414" s="18">
        <v>0.11492184509824301</v>
      </c>
      <c r="AD1414" s="18">
        <v>0.170969087857261</v>
      </c>
      <c r="AF1414" s="18">
        <v>0.2209584582796193</v>
      </c>
      <c r="AG1414" s="18">
        <v>0.19176114438119421</v>
      </c>
      <c r="AH1414" s="18">
        <v>0.15190161766466229</v>
      </c>
      <c r="AI1414" s="18">
        <v>0.13507142670450389</v>
      </c>
      <c r="AJ1414" s="18">
        <v>0.1069830677103458</v>
      </c>
      <c r="AK1414" s="18">
        <v>9.8180482072742548E-2</v>
      </c>
      <c r="AL1414" s="18">
        <v>8.3253723488353179E-2</v>
      </c>
      <c r="AM1414" s="18">
        <v>7.6026649765553497E-2</v>
      </c>
      <c r="AN1414" s="18">
        <v>0.1018130937085214</v>
      </c>
      <c r="AO1414" s="18">
        <v>7.8011287262041082E-2</v>
      </c>
      <c r="AP1414" s="18">
        <v>0.1136593664712649</v>
      </c>
      <c r="AQ1414" s="18">
        <v>7.3085445116700495E-2</v>
      </c>
      <c r="AR1414" s="18">
        <v>4.9442091043270978E-2</v>
      </c>
      <c r="AS1414" s="18">
        <v>0.1031375619652307</v>
      </c>
      <c r="AT1414" s="18">
        <v>6.6928953882129757E-2</v>
      </c>
      <c r="AU1414" s="18">
        <v>9.1608159206390302E-2</v>
      </c>
      <c r="AV1414" s="18">
        <v>0.27930021194489307</v>
      </c>
      <c r="AX1414" s="18">
        <v>0.1113100002956444</v>
      </c>
      <c r="AY1414" s="18">
        <v>9.6114716836040531E-2</v>
      </c>
      <c r="BA1414" s="18">
        <v>9.8311351775441008E-2</v>
      </c>
      <c r="BB1414" s="18">
        <v>0.13044946008598521</v>
      </c>
      <c r="BD1414" s="18">
        <v>0.1390806959668415</v>
      </c>
      <c r="BE1414" s="18">
        <v>0.1184605712110634</v>
      </c>
      <c r="BF1414" s="18">
        <v>0.1218145026603283</v>
      </c>
      <c r="BG1414" s="18">
        <v>6.8272765243388933E-2</v>
      </c>
      <c r="BH1414" s="18">
        <v>6.3120873155552495E-2</v>
      </c>
      <c r="BI1414" s="18">
        <v>7.9129158096053087E-2</v>
      </c>
      <c r="BJ1414" s="18">
        <v>0.25603473188165288</v>
      </c>
      <c r="BL1414" s="18">
        <v>7.7029022812323336E-2</v>
      </c>
      <c r="BM1414" s="18">
        <v>8.0019063047142944E-2</v>
      </c>
      <c r="BN1414" s="18">
        <v>5.9236896701575552E-2</v>
      </c>
      <c r="BO1414" s="18">
        <v>0.1221436234353514</v>
      </c>
      <c r="BP1414" s="18">
        <v>8.7887539019601515E-2</v>
      </c>
      <c r="BQ1414" s="18">
        <v>9.6730537572182335E-2</v>
      </c>
      <c r="BR1414" s="18">
        <v>0.31052172503611752</v>
      </c>
      <c r="BS1414" s="18">
        <v>0.19961984768610169</v>
      </c>
      <c r="BU1414" s="18">
        <v>7.8101322190677391E-2</v>
      </c>
      <c r="BV1414" s="18">
        <v>8.1019055869227585E-2</v>
      </c>
      <c r="BW1414" s="18">
        <v>9.1974928000761916E-2</v>
      </c>
      <c r="BX1414" s="18">
        <v>0.15846802472825661</v>
      </c>
      <c r="BY1414" s="18">
        <v>8.6905157308596687E-2</v>
      </c>
      <c r="BZ1414" s="18">
        <v>0.14245946379552821</v>
      </c>
      <c r="CA1414" s="18">
        <v>0.25009691494855091</v>
      </c>
      <c r="CB1414" s="18">
        <v>0.18046015463422721</v>
      </c>
      <c r="CC1414" s="18">
        <v>8.0989036157456951E-2</v>
      </c>
    </row>
    <row r="1416" spans="2:81" ht="87" x14ac:dyDescent="0.35">
      <c r="B1416" s="14" t="s">
        <v>316</v>
      </c>
    </row>
    <row r="1417" spans="2:81" x14ac:dyDescent="0.35">
      <c r="B1417" s="15" t="s">
        <v>17</v>
      </c>
    </row>
    <row r="1418" spans="2:81" x14ac:dyDescent="0.35">
      <c r="B1418" s="11" t="s">
        <v>95</v>
      </c>
      <c r="C1418" s="16">
        <v>1906</v>
      </c>
      <c r="D1418" s="16">
        <v>245</v>
      </c>
      <c r="E1418" s="16">
        <v>322</v>
      </c>
      <c r="F1418" s="16">
        <v>330</v>
      </c>
      <c r="G1418" s="16">
        <v>336</v>
      </c>
      <c r="H1418" s="16">
        <v>276</v>
      </c>
      <c r="I1418" s="16">
        <v>397</v>
      </c>
      <c r="K1418" s="16">
        <v>942</v>
      </c>
      <c r="L1418" s="16">
        <v>959</v>
      </c>
      <c r="N1418" s="16">
        <v>158</v>
      </c>
      <c r="O1418" s="16">
        <v>63</v>
      </c>
      <c r="P1418" s="16">
        <v>96</v>
      </c>
      <c r="Q1418" s="16">
        <v>78</v>
      </c>
      <c r="R1418" s="16">
        <v>211</v>
      </c>
      <c r="S1418" s="16">
        <v>156</v>
      </c>
      <c r="T1418" s="16">
        <v>138</v>
      </c>
      <c r="U1418" s="16">
        <v>178</v>
      </c>
      <c r="V1418" s="16">
        <v>270</v>
      </c>
      <c r="W1418" s="16">
        <v>232</v>
      </c>
      <c r="X1418" s="16">
        <v>160</v>
      </c>
      <c r="Y1418" s="16">
        <v>166</v>
      </c>
      <c r="AA1418" s="16">
        <v>527</v>
      </c>
      <c r="AB1418" s="16">
        <v>481</v>
      </c>
      <c r="AC1418" s="16">
        <v>429</v>
      </c>
      <c r="AD1418" s="16">
        <v>463</v>
      </c>
      <c r="AF1418" s="16">
        <v>27</v>
      </c>
      <c r="AG1418" s="16">
        <v>98</v>
      </c>
      <c r="AH1418" s="16">
        <v>113</v>
      </c>
      <c r="AI1418" s="16">
        <v>112</v>
      </c>
      <c r="AJ1418" s="16">
        <v>174</v>
      </c>
      <c r="AK1418" s="16">
        <v>207</v>
      </c>
      <c r="AL1418" s="16">
        <v>170</v>
      </c>
      <c r="AM1418" s="16">
        <v>133</v>
      </c>
      <c r="AN1418" s="16">
        <v>100</v>
      </c>
      <c r="AO1418" s="16">
        <v>131</v>
      </c>
      <c r="AP1418" s="16">
        <v>193</v>
      </c>
      <c r="AQ1418" s="16">
        <v>93</v>
      </c>
      <c r="AR1418" s="16">
        <v>79</v>
      </c>
      <c r="AS1418" s="16">
        <v>47</v>
      </c>
      <c r="AT1418" s="16">
        <v>48</v>
      </c>
      <c r="AU1418" s="16">
        <v>122</v>
      </c>
      <c r="AV1418" s="16">
        <v>59</v>
      </c>
      <c r="AX1418" s="16">
        <v>1557</v>
      </c>
      <c r="AY1418" s="16">
        <v>338</v>
      </c>
      <c r="BA1418" s="16">
        <v>1221</v>
      </c>
      <c r="BB1418" s="16">
        <v>685</v>
      </c>
      <c r="BD1418" s="16">
        <v>474</v>
      </c>
      <c r="BE1418" s="16">
        <v>416</v>
      </c>
      <c r="BF1418" s="16">
        <v>224</v>
      </c>
      <c r="BG1418" s="16">
        <v>439</v>
      </c>
      <c r="BH1418" s="16">
        <v>242</v>
      </c>
      <c r="BI1418" s="16">
        <v>51</v>
      </c>
      <c r="BJ1418" s="16">
        <v>60</v>
      </c>
      <c r="BL1418" s="16">
        <v>334</v>
      </c>
      <c r="BM1418" s="16">
        <v>619</v>
      </c>
      <c r="BN1418" s="16">
        <v>136</v>
      </c>
      <c r="BO1418" s="16">
        <v>105</v>
      </c>
      <c r="BP1418" s="16">
        <v>257</v>
      </c>
      <c r="BQ1418" s="16">
        <v>42</v>
      </c>
      <c r="BR1418" s="16">
        <v>49</v>
      </c>
      <c r="BS1418" s="16">
        <v>364</v>
      </c>
      <c r="BU1418" s="16">
        <v>279</v>
      </c>
      <c r="BV1418" s="16">
        <v>479</v>
      </c>
      <c r="BW1418" s="16">
        <v>122</v>
      </c>
      <c r="BX1418" s="16">
        <v>151</v>
      </c>
      <c r="BY1418" s="16">
        <v>421</v>
      </c>
      <c r="BZ1418" s="16">
        <v>64</v>
      </c>
      <c r="CA1418" s="16">
        <v>123</v>
      </c>
      <c r="CB1418" s="16">
        <v>156</v>
      </c>
      <c r="CC1418" s="16">
        <v>111</v>
      </c>
    </row>
    <row r="1419" spans="2:81" x14ac:dyDescent="0.35">
      <c r="B1419" s="12" t="s">
        <v>96</v>
      </c>
      <c r="C1419" s="16">
        <v>1910</v>
      </c>
      <c r="D1419" s="16">
        <v>202</v>
      </c>
      <c r="E1419" s="16">
        <v>325</v>
      </c>
      <c r="F1419" s="16">
        <v>324</v>
      </c>
      <c r="G1419" s="16">
        <v>294</v>
      </c>
      <c r="H1419" s="16">
        <v>309</v>
      </c>
      <c r="I1419" s="16">
        <v>457</v>
      </c>
      <c r="K1419" s="16">
        <v>921</v>
      </c>
      <c r="L1419" s="16">
        <v>983</v>
      </c>
      <c r="N1419" s="16">
        <v>157</v>
      </c>
      <c r="O1419" s="16">
        <v>52</v>
      </c>
      <c r="P1419" s="16">
        <v>89</v>
      </c>
      <c r="Q1419" s="16">
        <v>77</v>
      </c>
      <c r="R1419" s="16">
        <v>212</v>
      </c>
      <c r="S1419" s="16">
        <v>155</v>
      </c>
      <c r="T1419" s="16">
        <v>140</v>
      </c>
      <c r="U1419" s="16">
        <v>167</v>
      </c>
      <c r="V1419" s="16">
        <v>248</v>
      </c>
      <c r="W1419" s="16">
        <v>264</v>
      </c>
      <c r="X1419" s="16">
        <v>165</v>
      </c>
      <c r="Y1419" s="16">
        <v>180</v>
      </c>
      <c r="AA1419" s="16">
        <v>514</v>
      </c>
      <c r="AB1419" s="16">
        <v>496</v>
      </c>
      <c r="AC1419" s="16">
        <v>419</v>
      </c>
      <c r="AD1419" s="16">
        <v>477</v>
      </c>
      <c r="AF1419" s="16">
        <v>25</v>
      </c>
      <c r="AG1419" s="16">
        <v>96</v>
      </c>
      <c r="AH1419" s="16">
        <v>115</v>
      </c>
      <c r="AI1419" s="16">
        <v>117</v>
      </c>
      <c r="AJ1419" s="16">
        <v>175</v>
      </c>
      <c r="AK1419" s="16">
        <v>213</v>
      </c>
      <c r="AL1419" s="16">
        <v>169</v>
      </c>
      <c r="AM1419" s="16">
        <v>134</v>
      </c>
      <c r="AN1419" s="16">
        <v>99</v>
      </c>
      <c r="AO1419" s="16">
        <v>131</v>
      </c>
      <c r="AP1419" s="16">
        <v>193</v>
      </c>
      <c r="AQ1419" s="16">
        <v>94</v>
      </c>
      <c r="AR1419" s="16">
        <v>79</v>
      </c>
      <c r="AS1419" s="16">
        <v>46</v>
      </c>
      <c r="AT1419" s="16">
        <v>46</v>
      </c>
      <c r="AU1419" s="16">
        <v>118</v>
      </c>
      <c r="AV1419" s="16">
        <v>59</v>
      </c>
      <c r="AX1419" s="16">
        <v>1583</v>
      </c>
      <c r="AY1419" s="16">
        <v>316</v>
      </c>
      <c r="BA1419" s="16">
        <v>1241</v>
      </c>
      <c r="BB1419" s="16">
        <v>669</v>
      </c>
      <c r="BD1419" s="16">
        <v>490</v>
      </c>
      <c r="BE1419" s="16">
        <v>410</v>
      </c>
      <c r="BF1419" s="16">
        <v>226</v>
      </c>
      <c r="BG1419" s="16">
        <v>430</v>
      </c>
      <c r="BH1419" s="16">
        <v>237</v>
      </c>
      <c r="BI1419" s="16">
        <v>51</v>
      </c>
      <c r="BJ1419" s="16">
        <v>65</v>
      </c>
      <c r="BL1419" s="16">
        <v>349</v>
      </c>
      <c r="BM1419" s="16">
        <v>614</v>
      </c>
      <c r="BN1419" s="16">
        <v>143</v>
      </c>
      <c r="BO1419" s="16">
        <v>101</v>
      </c>
      <c r="BP1419" s="16">
        <v>257</v>
      </c>
      <c r="BQ1419" s="16">
        <v>42</v>
      </c>
      <c r="BR1419" s="16">
        <v>47</v>
      </c>
      <c r="BS1419" s="16">
        <v>356</v>
      </c>
      <c r="BU1419" s="16">
        <v>288</v>
      </c>
      <c r="BV1419" s="16">
        <v>472</v>
      </c>
      <c r="BW1419" s="16">
        <v>126</v>
      </c>
      <c r="BX1419" s="16">
        <v>142</v>
      </c>
      <c r="BY1419" s="16">
        <v>432</v>
      </c>
      <c r="BZ1419" s="16">
        <v>64</v>
      </c>
      <c r="CA1419" s="16">
        <v>123</v>
      </c>
      <c r="CB1419" s="16">
        <v>159</v>
      </c>
      <c r="CC1419" s="16">
        <v>106</v>
      </c>
    </row>
    <row r="1420" spans="2:81" x14ac:dyDescent="0.35">
      <c r="B1420" s="17" t="s">
        <v>312</v>
      </c>
      <c r="C1420" s="18">
        <v>0.24893765214359159</v>
      </c>
      <c r="D1420" s="18">
        <v>0.21901070275870699</v>
      </c>
      <c r="E1420" s="18">
        <v>0.2956828822722633</v>
      </c>
      <c r="F1420" s="18">
        <v>0.2722738502243337</v>
      </c>
      <c r="G1420" s="18">
        <v>0.2843444781470727</v>
      </c>
      <c r="H1420" s="18">
        <v>0.20024992747212819</v>
      </c>
      <c r="I1420" s="18">
        <v>0.22252571025050311</v>
      </c>
      <c r="K1420" s="18">
        <v>0.24028748484552451</v>
      </c>
      <c r="L1420" s="18">
        <v>0.25732745358605269</v>
      </c>
      <c r="N1420" s="18">
        <v>0.2153405656450601</v>
      </c>
      <c r="O1420" s="18">
        <v>0.28026795527584758</v>
      </c>
      <c r="P1420" s="18">
        <v>0.2912216945294297</v>
      </c>
      <c r="Q1420" s="18">
        <v>0.28129917962028989</v>
      </c>
      <c r="R1420" s="18">
        <v>0.23741378464173771</v>
      </c>
      <c r="S1420" s="18">
        <v>0.18914977567903471</v>
      </c>
      <c r="T1420" s="18">
        <v>0.27932510225530999</v>
      </c>
      <c r="U1420" s="18">
        <v>0.23863058340619259</v>
      </c>
      <c r="V1420" s="18">
        <v>0.28737476858868521</v>
      </c>
      <c r="W1420" s="18">
        <v>0.2366143332578492</v>
      </c>
      <c r="X1420" s="18">
        <v>0.2011405272658503</v>
      </c>
      <c r="Y1420" s="18">
        <v>0.29435502666134689</v>
      </c>
      <c r="AA1420" s="18">
        <v>0.27244905011551868</v>
      </c>
      <c r="AB1420" s="18">
        <v>0.24318565893096511</v>
      </c>
      <c r="AC1420" s="18">
        <v>0.2185615787102167</v>
      </c>
      <c r="AD1420" s="18">
        <v>0.25672875508936821</v>
      </c>
      <c r="AF1420" s="18">
        <v>3.6774450434403583E-2</v>
      </c>
      <c r="AG1420" s="18">
        <v>0.20499158170481821</v>
      </c>
      <c r="AH1420" s="18">
        <v>0.3545493375845164</v>
      </c>
      <c r="AI1420" s="18">
        <v>0.23329926509899129</v>
      </c>
      <c r="AJ1420" s="18">
        <v>0.248486155053631</v>
      </c>
      <c r="AK1420" s="18">
        <v>0.24705654354157841</v>
      </c>
      <c r="AL1420" s="18">
        <v>0.17189839074813251</v>
      </c>
      <c r="AM1420" s="18">
        <v>0.27207847911263522</v>
      </c>
      <c r="AN1420" s="18">
        <v>0.24574601651570299</v>
      </c>
      <c r="AO1420" s="18">
        <v>0.2204050885139662</v>
      </c>
      <c r="AP1420" s="18">
        <v>0.23623207575933711</v>
      </c>
      <c r="AQ1420" s="18">
        <v>0.23529088040655319</v>
      </c>
      <c r="AR1420" s="18">
        <v>0.21347304229191971</v>
      </c>
      <c r="AS1420" s="18">
        <v>0.36375008080082688</v>
      </c>
      <c r="AT1420" s="18">
        <v>0.42249632398839448</v>
      </c>
      <c r="AU1420" s="18">
        <v>0.31024944908530261</v>
      </c>
      <c r="AV1420" s="18">
        <v>0.2456736189742118</v>
      </c>
      <c r="AX1420" s="18">
        <v>0.24197135037595269</v>
      </c>
      <c r="AY1420" s="18">
        <v>0.28615112186187031</v>
      </c>
      <c r="BA1420" s="18">
        <v>0.26287793116122338</v>
      </c>
      <c r="BB1420" s="18">
        <v>0.22307373397377961</v>
      </c>
      <c r="BD1420" s="18">
        <v>0.24803576974161851</v>
      </c>
      <c r="BE1420" s="18">
        <v>0.22642805922734069</v>
      </c>
      <c r="BF1420" s="18">
        <v>0.22181773840765079</v>
      </c>
      <c r="BG1420" s="18">
        <v>0.28794886959579091</v>
      </c>
      <c r="BH1420" s="18">
        <v>0.22616192254259679</v>
      </c>
      <c r="BI1420" s="18">
        <v>0.37110947916763343</v>
      </c>
      <c r="BJ1420" s="18">
        <v>0.2208033245026147</v>
      </c>
      <c r="BL1420" s="18">
        <v>0.22907520630156361</v>
      </c>
      <c r="BM1420" s="18">
        <v>0.29773163295050997</v>
      </c>
      <c r="BN1420" s="18">
        <v>0.23150352061139809</v>
      </c>
      <c r="BO1420" s="18">
        <v>0.23674120005798791</v>
      </c>
      <c r="BP1420" s="18">
        <v>0.21669746768246501</v>
      </c>
      <c r="BQ1420" s="18">
        <v>0.18185007312543111</v>
      </c>
      <c r="BR1420" s="18">
        <v>0.18587407706013459</v>
      </c>
      <c r="BS1420" s="18">
        <v>0.23431402608617949</v>
      </c>
      <c r="BU1420" s="18">
        <v>0.22339437257450609</v>
      </c>
      <c r="BV1420" s="18">
        <v>0.30365668344667901</v>
      </c>
      <c r="BW1420" s="18">
        <v>0.19739373302266641</v>
      </c>
      <c r="BX1420" s="18">
        <v>0.30139230867516148</v>
      </c>
      <c r="BY1420" s="18">
        <v>0.2396320653315385</v>
      </c>
      <c r="BZ1420" s="18">
        <v>0.2020098318015425</v>
      </c>
      <c r="CA1420" s="18">
        <v>0.19681340091837859</v>
      </c>
      <c r="CB1420" s="18">
        <v>0.22872216183452079</v>
      </c>
      <c r="CC1420" s="18">
        <v>0.22254502568343651</v>
      </c>
    </row>
    <row r="1421" spans="2:81" x14ac:dyDescent="0.35">
      <c r="B1421" s="17" t="s">
        <v>313</v>
      </c>
      <c r="C1421" s="18">
        <v>0.22902999816099609</v>
      </c>
      <c r="D1421" s="18">
        <v>0.28465167869012642</v>
      </c>
      <c r="E1421" s="18">
        <v>0.29235377965025389</v>
      </c>
      <c r="F1421" s="18">
        <v>0.2705141878105507</v>
      </c>
      <c r="G1421" s="18">
        <v>0.22510870452695331</v>
      </c>
      <c r="H1421" s="18">
        <v>0.18348405090350789</v>
      </c>
      <c r="I1421" s="18">
        <v>0.16332023606292281</v>
      </c>
      <c r="K1421" s="18">
        <v>0.24653713571568539</v>
      </c>
      <c r="L1421" s="18">
        <v>0.21375760748850081</v>
      </c>
      <c r="N1421" s="18">
        <v>0.18547151287123681</v>
      </c>
      <c r="O1421" s="18">
        <v>0.26218385893149498</v>
      </c>
      <c r="P1421" s="18">
        <v>0.2242258983561396</v>
      </c>
      <c r="Q1421" s="18">
        <v>0.243227274523065</v>
      </c>
      <c r="R1421" s="18">
        <v>0.25606912262927778</v>
      </c>
      <c r="S1421" s="18">
        <v>0.2302161041549621</v>
      </c>
      <c r="T1421" s="18">
        <v>0.26230447301023663</v>
      </c>
      <c r="U1421" s="18">
        <v>0.2430310437751402</v>
      </c>
      <c r="V1421" s="18">
        <v>0.25498146933833221</v>
      </c>
      <c r="W1421" s="18">
        <v>0.2227247421544957</v>
      </c>
      <c r="X1421" s="18">
        <v>0.20733027269228599</v>
      </c>
      <c r="Y1421" s="18">
        <v>0.17539353429807689</v>
      </c>
      <c r="AA1421" s="18">
        <v>0.21689611596312749</v>
      </c>
      <c r="AB1421" s="18">
        <v>0.21371189648530589</v>
      </c>
      <c r="AC1421" s="18">
        <v>0.26373558743398617</v>
      </c>
      <c r="AD1421" s="18">
        <v>0.22812867607658011</v>
      </c>
      <c r="AF1421" s="18">
        <v>0.33810307374023257</v>
      </c>
      <c r="AG1421" s="18">
        <v>0.30133826579676187</v>
      </c>
      <c r="AH1421" s="18">
        <v>0.182663390744735</v>
      </c>
      <c r="AI1421" s="18">
        <v>0.2121710047973536</v>
      </c>
      <c r="AJ1421" s="18">
        <v>0.2238615468147368</v>
      </c>
      <c r="AK1421" s="18">
        <v>0.23507716113902311</v>
      </c>
      <c r="AL1421" s="18">
        <v>0.25327127869000698</v>
      </c>
      <c r="AM1421" s="18">
        <v>0.31469752215466779</v>
      </c>
      <c r="AN1421" s="18">
        <v>0.18391478741674411</v>
      </c>
      <c r="AO1421" s="18">
        <v>0.23055503911371639</v>
      </c>
      <c r="AP1421" s="18">
        <v>0.16826613531512269</v>
      </c>
      <c r="AQ1421" s="18">
        <v>0.1892694994418814</v>
      </c>
      <c r="AR1421" s="18">
        <v>0.23747265560328951</v>
      </c>
      <c r="AS1421" s="18">
        <v>0.14464092678645329</v>
      </c>
      <c r="AT1421" s="18">
        <v>0.24960741578731069</v>
      </c>
      <c r="AU1421" s="18">
        <v>0.29712703742895952</v>
      </c>
      <c r="AV1421" s="18">
        <v>0.1548654387944699</v>
      </c>
      <c r="AX1421" s="18">
        <v>0.2170840703011008</v>
      </c>
      <c r="AY1421" s="18">
        <v>0.29633217561601621</v>
      </c>
      <c r="BA1421" s="18">
        <v>0.2288742598191299</v>
      </c>
      <c r="BB1421" s="18">
        <v>0.22931894529934491</v>
      </c>
      <c r="BD1421" s="18">
        <v>0.2242509543520988</v>
      </c>
      <c r="BE1421" s="18">
        <v>0.20563520352152179</v>
      </c>
      <c r="BF1421" s="18">
        <v>0.21093495964759951</v>
      </c>
      <c r="BG1421" s="18">
        <v>0.23544198605528011</v>
      </c>
      <c r="BH1421" s="18">
        <v>0.28751414703577338</v>
      </c>
      <c r="BI1421" s="18">
        <v>0.29959596068776823</v>
      </c>
      <c r="BJ1421" s="18">
        <v>0.16373190154665829</v>
      </c>
      <c r="BL1421" s="18">
        <v>0.24027743245760649</v>
      </c>
      <c r="BM1421" s="18">
        <v>0.26125994732658431</v>
      </c>
      <c r="BN1421" s="18">
        <v>0.22405768960958869</v>
      </c>
      <c r="BO1421" s="18">
        <v>0.1307220966397559</v>
      </c>
      <c r="BP1421" s="18">
        <v>0.25644242912364429</v>
      </c>
      <c r="BQ1421" s="18">
        <v>0.15450253325829991</v>
      </c>
      <c r="BR1421" s="18">
        <v>0.12595173601556431</v>
      </c>
      <c r="BS1421" s="18">
        <v>0.19497023569226651</v>
      </c>
      <c r="BU1421" s="18">
        <v>0.24702400502158359</v>
      </c>
      <c r="BV1421" s="18">
        <v>0.2707256740711998</v>
      </c>
      <c r="BW1421" s="18">
        <v>0.20282706597214589</v>
      </c>
      <c r="BX1421" s="18">
        <v>0.1020648365172014</v>
      </c>
      <c r="BY1421" s="18">
        <v>0.2502490039169466</v>
      </c>
      <c r="BZ1421" s="18">
        <v>0.14707683122430729</v>
      </c>
      <c r="CA1421" s="18">
        <v>0.2295667779006626</v>
      </c>
      <c r="CB1421" s="18">
        <v>0.1608540180786065</v>
      </c>
      <c r="CC1421" s="18">
        <v>0.26035632928336683</v>
      </c>
    </row>
    <row r="1422" spans="2:81" x14ac:dyDescent="0.35">
      <c r="B1422" s="17" t="s">
        <v>314</v>
      </c>
      <c r="C1422" s="18">
        <v>0.1488483124220584</v>
      </c>
      <c r="D1422" s="18">
        <v>0.21764280610761499</v>
      </c>
      <c r="E1422" s="18">
        <v>0.1998108462597793</v>
      </c>
      <c r="F1422" s="18">
        <v>0.18956862812980771</v>
      </c>
      <c r="G1422" s="18">
        <v>0.12515475605048509</v>
      </c>
      <c r="H1422" s="18">
        <v>0.12704066467179551</v>
      </c>
      <c r="I1422" s="18">
        <v>8.3314540895616032E-2</v>
      </c>
      <c r="K1422" s="18">
        <v>0.16991416047946931</v>
      </c>
      <c r="L1422" s="18">
        <v>0.12881653277376429</v>
      </c>
      <c r="N1422" s="18">
        <v>0.15729704300320599</v>
      </c>
      <c r="O1422" s="18">
        <v>0.1232572156859718</v>
      </c>
      <c r="P1422" s="18">
        <v>8.6969544793742623E-2</v>
      </c>
      <c r="Q1422" s="18">
        <v>0.13769361653746329</v>
      </c>
      <c r="R1422" s="18">
        <v>0.17543607619961649</v>
      </c>
      <c r="S1422" s="18">
        <v>0.13456328120255809</v>
      </c>
      <c r="T1422" s="18">
        <v>0.1089870146370389</v>
      </c>
      <c r="U1422" s="18">
        <v>0.17555411212010569</v>
      </c>
      <c r="V1422" s="18">
        <v>0.18778722953912921</v>
      </c>
      <c r="W1422" s="18">
        <v>0.13130496243974421</v>
      </c>
      <c r="X1422" s="18">
        <v>0.20348979364619649</v>
      </c>
      <c r="Y1422" s="18">
        <v>9.3445323053392884E-2</v>
      </c>
      <c r="AA1422" s="18">
        <v>0.12603107682078829</v>
      </c>
      <c r="AB1422" s="18">
        <v>0.14952848407522429</v>
      </c>
      <c r="AC1422" s="18">
        <v>0.16173682092180999</v>
      </c>
      <c r="AD1422" s="18">
        <v>0.16253276708110589</v>
      </c>
      <c r="AF1422" s="18">
        <v>0.21552859365310051</v>
      </c>
      <c r="AG1422" s="18">
        <v>0.15209730074046909</v>
      </c>
      <c r="AH1422" s="18">
        <v>0.12939598957449139</v>
      </c>
      <c r="AI1422" s="18">
        <v>0.18922342156479499</v>
      </c>
      <c r="AJ1422" s="18">
        <v>0.13903794917253329</v>
      </c>
      <c r="AK1422" s="18">
        <v>0.16212774893772841</v>
      </c>
      <c r="AL1422" s="18">
        <v>0.17424056058677961</v>
      </c>
      <c r="AM1422" s="18">
        <v>0.12568179072322419</v>
      </c>
      <c r="AN1422" s="18">
        <v>0.17130100778143381</v>
      </c>
      <c r="AO1422" s="18">
        <v>0.17170155479310659</v>
      </c>
      <c r="AP1422" s="18">
        <v>0.1100988410040571</v>
      </c>
      <c r="AQ1422" s="18">
        <v>0.15358814480197641</v>
      </c>
      <c r="AR1422" s="18">
        <v>0.1128349326478801</v>
      </c>
      <c r="AS1422" s="18">
        <v>0.1757764075480435</v>
      </c>
      <c r="AT1422" s="18">
        <v>0.12512324474889491</v>
      </c>
      <c r="AU1422" s="18">
        <v>0.1488206574484312</v>
      </c>
      <c r="AV1422" s="18">
        <v>0.11053512038356229</v>
      </c>
      <c r="AX1422" s="18">
        <v>0.1295438534631968</v>
      </c>
      <c r="AY1422" s="18">
        <v>0.23850273179631781</v>
      </c>
      <c r="BA1422" s="18">
        <v>0.13948048364446741</v>
      </c>
      <c r="BB1422" s="18">
        <v>0.16622879358932741</v>
      </c>
      <c r="BD1422" s="18">
        <v>0.13825625680726419</v>
      </c>
      <c r="BE1422" s="18">
        <v>0.15894461207581231</v>
      </c>
      <c r="BF1422" s="18">
        <v>0.1091818186728972</v>
      </c>
      <c r="BG1422" s="18">
        <v>0.16547777677246589</v>
      </c>
      <c r="BH1422" s="18">
        <v>0.16106358302331131</v>
      </c>
      <c r="BI1422" s="18">
        <v>0.1268572572275336</v>
      </c>
      <c r="BJ1422" s="18">
        <v>0.1656228292735136</v>
      </c>
      <c r="BL1422" s="18">
        <v>0.14025323592479921</v>
      </c>
      <c r="BM1422" s="18">
        <v>0.1611209866244305</v>
      </c>
      <c r="BN1422" s="18">
        <v>0.11939671305002771</v>
      </c>
      <c r="BO1422" s="18">
        <v>0.13887862686816049</v>
      </c>
      <c r="BP1422" s="18">
        <v>0.14811207483438341</v>
      </c>
      <c r="BQ1422" s="18">
        <v>0.1057220304006036</v>
      </c>
      <c r="BR1422" s="18">
        <v>0.2036410246288351</v>
      </c>
      <c r="BS1422" s="18">
        <v>0.14907452097178109</v>
      </c>
      <c r="BU1422" s="18">
        <v>0.13775566129904501</v>
      </c>
      <c r="BV1422" s="18">
        <v>0.17153460719143299</v>
      </c>
      <c r="BW1422" s="18">
        <v>0.1266603202978647</v>
      </c>
      <c r="BX1422" s="18">
        <v>0.17705032080663011</v>
      </c>
      <c r="BY1422" s="18">
        <v>0.15129571645362039</v>
      </c>
      <c r="BZ1422" s="18">
        <v>0.11712132602662099</v>
      </c>
      <c r="CA1422" s="18">
        <v>0.1209392918602448</v>
      </c>
      <c r="CB1422" s="18">
        <v>0.1345531531761982</v>
      </c>
      <c r="CC1422" s="18">
        <v>0.1293913716532174</v>
      </c>
    </row>
    <row r="1423" spans="2:81" ht="29" x14ac:dyDescent="0.35">
      <c r="B1423" s="17" t="s">
        <v>315</v>
      </c>
      <c r="C1423" s="18">
        <v>0.27694184216547291</v>
      </c>
      <c r="D1423" s="18">
        <v>0.15248229552000239</v>
      </c>
      <c r="E1423" s="18">
        <v>0.12508588716163971</v>
      </c>
      <c r="F1423" s="18">
        <v>0.13626147164635219</v>
      </c>
      <c r="G1423" s="18">
        <v>0.26637449629439419</v>
      </c>
      <c r="H1423" s="18">
        <v>0.42345825734948611</v>
      </c>
      <c r="I1423" s="18">
        <v>0.44742075513333041</v>
      </c>
      <c r="K1423" s="18">
        <v>0.28343635024214658</v>
      </c>
      <c r="L1423" s="18">
        <v>0.27133280539407928</v>
      </c>
      <c r="N1423" s="18">
        <v>0.36618036180836838</v>
      </c>
      <c r="O1423" s="18">
        <v>0.24144135529805541</v>
      </c>
      <c r="P1423" s="18">
        <v>0.25667576919795021</v>
      </c>
      <c r="Q1423" s="18">
        <v>0.21750957770662571</v>
      </c>
      <c r="R1423" s="18">
        <v>0.23432809422571599</v>
      </c>
      <c r="S1423" s="18">
        <v>0.36130061913356593</v>
      </c>
      <c r="T1423" s="18">
        <v>0.24408621498418259</v>
      </c>
      <c r="U1423" s="18">
        <v>0.25968549208591618</v>
      </c>
      <c r="V1423" s="18">
        <v>0.1818073741942004</v>
      </c>
      <c r="W1423" s="18">
        <v>0.31189026751814619</v>
      </c>
      <c r="X1423" s="18">
        <v>0.27027383764250262</v>
      </c>
      <c r="Y1423" s="18">
        <v>0.34984592034145101</v>
      </c>
      <c r="AA1423" s="18">
        <v>0.32373127602059809</v>
      </c>
      <c r="AB1423" s="18">
        <v>0.31741683974708318</v>
      </c>
      <c r="AC1423" s="18">
        <v>0.26600853461679008</v>
      </c>
      <c r="AD1423" s="18">
        <v>0.1935717193907826</v>
      </c>
      <c r="AF1423" s="18">
        <v>0.1965180084222089</v>
      </c>
      <c r="AG1423" s="18">
        <v>0.15351557405784799</v>
      </c>
      <c r="AH1423" s="18">
        <v>0.25071973859521518</v>
      </c>
      <c r="AI1423" s="18">
        <v>0.27670657167424167</v>
      </c>
      <c r="AJ1423" s="18">
        <v>0.27203018074815333</v>
      </c>
      <c r="AK1423" s="18">
        <v>0.25395200134740398</v>
      </c>
      <c r="AL1423" s="18">
        <v>0.3086426073248717</v>
      </c>
      <c r="AM1423" s="18">
        <v>0.20036870019786929</v>
      </c>
      <c r="AN1423" s="18">
        <v>0.29564365593668268</v>
      </c>
      <c r="AO1423" s="18">
        <v>0.31632199171385811</v>
      </c>
      <c r="AP1423" s="18">
        <v>0.39410323506344469</v>
      </c>
      <c r="AQ1423" s="18">
        <v>0.36552474280523478</v>
      </c>
      <c r="AR1423" s="18">
        <v>0.39528493769128631</v>
      </c>
      <c r="AS1423" s="18">
        <v>0.25343443530119769</v>
      </c>
      <c r="AT1423" s="18">
        <v>0.1798401685741855</v>
      </c>
      <c r="AU1423" s="18">
        <v>0.17411942796014851</v>
      </c>
      <c r="AV1423" s="18">
        <v>0.23989991143060069</v>
      </c>
      <c r="AX1423" s="18">
        <v>0.30836972682270097</v>
      </c>
      <c r="AY1423" s="18">
        <v>0.12573590470445281</v>
      </c>
      <c r="BA1423" s="18">
        <v>0.28384372351699222</v>
      </c>
      <c r="BB1423" s="18">
        <v>0.26413652497866003</v>
      </c>
      <c r="BD1423" s="18">
        <v>0.27665884368293697</v>
      </c>
      <c r="BE1423" s="18">
        <v>0.30226107329760232</v>
      </c>
      <c r="BF1423" s="18">
        <v>0.34298211948069401</v>
      </c>
      <c r="BG1423" s="18">
        <v>0.25931509212483839</v>
      </c>
      <c r="BH1423" s="18">
        <v>0.25476743926076589</v>
      </c>
      <c r="BI1423" s="18">
        <v>0.15871211620607881</v>
      </c>
      <c r="BJ1423" s="18">
        <v>0.1797212487182645</v>
      </c>
      <c r="BL1423" s="18">
        <v>0.323965330913145</v>
      </c>
      <c r="BM1423" s="18">
        <v>0.2027775402046329</v>
      </c>
      <c r="BN1423" s="18">
        <v>0.37842553708964649</v>
      </c>
      <c r="BO1423" s="18">
        <v>0.37455027456343309</v>
      </c>
      <c r="BP1423" s="18">
        <v>0.32531207876014889</v>
      </c>
      <c r="BQ1423" s="18">
        <v>0.46205711455473442</v>
      </c>
      <c r="BR1423" s="18">
        <v>0.21115345233166299</v>
      </c>
      <c r="BS1423" s="18">
        <v>0.2422125050393725</v>
      </c>
      <c r="BU1423" s="18">
        <v>0.33065407582111589</v>
      </c>
      <c r="BV1423" s="18">
        <v>0.19336062842330839</v>
      </c>
      <c r="BW1423" s="18">
        <v>0.36905151731625152</v>
      </c>
      <c r="BX1423" s="18">
        <v>0.28606116881192439</v>
      </c>
      <c r="BY1423" s="18">
        <v>0.29070343620059969</v>
      </c>
      <c r="BZ1423" s="18">
        <v>0.37620051750003303</v>
      </c>
      <c r="CA1423" s="18">
        <v>0.1995663448061514</v>
      </c>
      <c r="CB1423" s="18">
        <v>0.31180406290307849</v>
      </c>
      <c r="CC1423" s="18">
        <v>0.30295229081456682</v>
      </c>
    </row>
    <row r="1424" spans="2:81" x14ac:dyDescent="0.35">
      <c r="B1424" s="17" t="s">
        <v>151</v>
      </c>
      <c r="C1424" s="18">
        <v>9.6242195107880998E-2</v>
      </c>
      <c r="D1424" s="18">
        <v>0.1262125169235491</v>
      </c>
      <c r="E1424" s="18">
        <v>8.7066604656063779E-2</v>
      </c>
      <c r="F1424" s="18">
        <v>0.1313818621889557</v>
      </c>
      <c r="G1424" s="18">
        <v>9.9017564981094819E-2</v>
      </c>
      <c r="H1424" s="18">
        <v>6.5767099603082288E-2</v>
      </c>
      <c r="I1424" s="18">
        <v>8.3418757657627671E-2</v>
      </c>
      <c r="K1424" s="18">
        <v>5.9824868717174171E-2</v>
      </c>
      <c r="L1424" s="18">
        <v>0.1287656007576029</v>
      </c>
      <c r="N1424" s="18">
        <v>7.5710516672128664E-2</v>
      </c>
      <c r="O1424" s="18">
        <v>9.284961480863009E-2</v>
      </c>
      <c r="P1424" s="18">
        <v>0.14090709312273789</v>
      </c>
      <c r="Q1424" s="18">
        <v>0.12027035161255629</v>
      </c>
      <c r="R1424" s="18">
        <v>9.6752922303652025E-2</v>
      </c>
      <c r="S1424" s="18">
        <v>8.4770219829879215E-2</v>
      </c>
      <c r="T1424" s="18">
        <v>0.10529719511323191</v>
      </c>
      <c r="U1424" s="18">
        <v>8.3098768612645188E-2</v>
      </c>
      <c r="V1424" s="18">
        <v>8.8049158339653016E-2</v>
      </c>
      <c r="W1424" s="18">
        <v>9.7465694629764649E-2</v>
      </c>
      <c r="X1424" s="18">
        <v>0.1177655687531645</v>
      </c>
      <c r="Y1424" s="18">
        <v>8.6960195645732249E-2</v>
      </c>
      <c r="AA1424" s="18">
        <v>6.089248107996735E-2</v>
      </c>
      <c r="AB1424" s="18">
        <v>7.6157120761421684E-2</v>
      </c>
      <c r="AC1424" s="18">
        <v>8.9957478317196887E-2</v>
      </c>
      <c r="AD1424" s="18">
        <v>0.1590380823621633</v>
      </c>
      <c r="AF1424" s="18">
        <v>0.21307587375005441</v>
      </c>
      <c r="AG1424" s="18">
        <v>0.1880572777001028</v>
      </c>
      <c r="AH1424" s="18">
        <v>8.2671543501042152E-2</v>
      </c>
      <c r="AI1424" s="18">
        <v>8.8599736864618486E-2</v>
      </c>
      <c r="AJ1424" s="18">
        <v>0.1165841682109455</v>
      </c>
      <c r="AK1424" s="18">
        <v>0.101786545034266</v>
      </c>
      <c r="AL1424" s="18">
        <v>9.1947162650209177E-2</v>
      </c>
      <c r="AM1424" s="18">
        <v>8.7173507811603629E-2</v>
      </c>
      <c r="AN1424" s="18">
        <v>0.1033945323494363</v>
      </c>
      <c r="AO1424" s="18">
        <v>6.1016325865352661E-2</v>
      </c>
      <c r="AP1424" s="18">
        <v>9.1299712858038312E-2</v>
      </c>
      <c r="AQ1424" s="18">
        <v>5.6326732544354143E-2</v>
      </c>
      <c r="AR1424" s="18">
        <v>4.0934431765624467E-2</v>
      </c>
      <c r="AS1424" s="18">
        <v>6.239814956347866E-2</v>
      </c>
      <c r="AT1424" s="18">
        <v>2.2932846901214349E-2</v>
      </c>
      <c r="AU1424" s="18">
        <v>6.9683428077158327E-2</v>
      </c>
      <c r="AV1424" s="18">
        <v>0.24902591041715541</v>
      </c>
      <c r="AX1424" s="18">
        <v>0.1030309990370486</v>
      </c>
      <c r="AY1424" s="18">
        <v>5.3278066021342989E-2</v>
      </c>
      <c r="BA1424" s="18">
        <v>8.4923601858187106E-2</v>
      </c>
      <c r="BB1424" s="18">
        <v>0.11724200215888821</v>
      </c>
      <c r="BD1424" s="18">
        <v>0.1127981754160816</v>
      </c>
      <c r="BE1424" s="18">
        <v>0.10673105187772269</v>
      </c>
      <c r="BF1424" s="18">
        <v>0.1150833637911587</v>
      </c>
      <c r="BG1424" s="18">
        <v>5.1816275451624698E-2</v>
      </c>
      <c r="BH1424" s="18">
        <v>7.0492908137552573E-2</v>
      </c>
      <c r="BI1424" s="18">
        <v>4.3725186710985818E-2</v>
      </c>
      <c r="BJ1424" s="18">
        <v>0.27012069595894889</v>
      </c>
      <c r="BL1424" s="18">
        <v>6.6428794402885669E-2</v>
      </c>
      <c r="BM1424" s="18">
        <v>7.7109892893842319E-2</v>
      </c>
      <c r="BN1424" s="18">
        <v>4.6616539639338851E-2</v>
      </c>
      <c r="BO1424" s="18">
        <v>0.1191078018706626</v>
      </c>
      <c r="BP1424" s="18">
        <v>5.3435949599358511E-2</v>
      </c>
      <c r="BQ1424" s="18">
        <v>9.5868248660931299E-2</v>
      </c>
      <c r="BR1424" s="18">
        <v>0.27337970996380301</v>
      </c>
      <c r="BS1424" s="18">
        <v>0.17942871221040041</v>
      </c>
      <c r="BU1424" s="18">
        <v>6.1171885283749429E-2</v>
      </c>
      <c r="BV1424" s="18">
        <v>6.0722406867379862E-2</v>
      </c>
      <c r="BW1424" s="18">
        <v>0.10406736339107139</v>
      </c>
      <c r="BX1424" s="18">
        <v>0.13343136518908269</v>
      </c>
      <c r="BY1424" s="18">
        <v>6.8119778097294817E-2</v>
      </c>
      <c r="BZ1424" s="18">
        <v>0.15759149344749621</v>
      </c>
      <c r="CA1424" s="18">
        <v>0.25311418451456258</v>
      </c>
      <c r="CB1424" s="18">
        <v>0.1640666040075959</v>
      </c>
      <c r="CC1424" s="18">
        <v>8.4754982565412418E-2</v>
      </c>
    </row>
    <row r="1426" spans="2:81" ht="101.5" x14ac:dyDescent="0.35">
      <c r="B1426" s="14" t="s">
        <v>317</v>
      </c>
    </row>
    <row r="1427" spans="2:81" x14ac:dyDescent="0.35">
      <c r="B1427" s="15" t="s">
        <v>17</v>
      </c>
    </row>
    <row r="1428" spans="2:81" x14ac:dyDescent="0.35">
      <c r="B1428" s="11" t="s">
        <v>95</v>
      </c>
      <c r="C1428" s="16">
        <v>1906</v>
      </c>
      <c r="D1428" s="16">
        <v>245</v>
      </c>
      <c r="E1428" s="16">
        <v>322</v>
      </c>
      <c r="F1428" s="16">
        <v>330</v>
      </c>
      <c r="G1428" s="16">
        <v>336</v>
      </c>
      <c r="H1428" s="16">
        <v>276</v>
      </c>
      <c r="I1428" s="16">
        <v>397</v>
      </c>
      <c r="K1428" s="16">
        <v>942</v>
      </c>
      <c r="L1428" s="16">
        <v>959</v>
      </c>
      <c r="N1428" s="16">
        <v>158</v>
      </c>
      <c r="O1428" s="16">
        <v>63</v>
      </c>
      <c r="P1428" s="16">
        <v>96</v>
      </c>
      <c r="Q1428" s="16">
        <v>78</v>
      </c>
      <c r="R1428" s="16">
        <v>211</v>
      </c>
      <c r="S1428" s="16">
        <v>156</v>
      </c>
      <c r="T1428" s="16">
        <v>138</v>
      </c>
      <c r="U1428" s="16">
        <v>178</v>
      </c>
      <c r="V1428" s="16">
        <v>270</v>
      </c>
      <c r="W1428" s="16">
        <v>232</v>
      </c>
      <c r="X1428" s="16">
        <v>160</v>
      </c>
      <c r="Y1428" s="16">
        <v>166</v>
      </c>
      <c r="AA1428" s="16">
        <v>527</v>
      </c>
      <c r="AB1428" s="16">
        <v>481</v>
      </c>
      <c r="AC1428" s="16">
        <v>429</v>
      </c>
      <c r="AD1428" s="16">
        <v>463</v>
      </c>
      <c r="AF1428" s="16">
        <v>27</v>
      </c>
      <c r="AG1428" s="16">
        <v>98</v>
      </c>
      <c r="AH1428" s="16">
        <v>113</v>
      </c>
      <c r="AI1428" s="16">
        <v>112</v>
      </c>
      <c r="AJ1428" s="16">
        <v>174</v>
      </c>
      <c r="AK1428" s="16">
        <v>207</v>
      </c>
      <c r="AL1428" s="16">
        <v>170</v>
      </c>
      <c r="AM1428" s="16">
        <v>133</v>
      </c>
      <c r="AN1428" s="16">
        <v>100</v>
      </c>
      <c r="AO1428" s="16">
        <v>131</v>
      </c>
      <c r="AP1428" s="16">
        <v>193</v>
      </c>
      <c r="AQ1428" s="16">
        <v>93</v>
      </c>
      <c r="AR1428" s="16">
        <v>79</v>
      </c>
      <c r="AS1428" s="16">
        <v>47</v>
      </c>
      <c r="AT1428" s="16">
        <v>48</v>
      </c>
      <c r="AU1428" s="16">
        <v>122</v>
      </c>
      <c r="AV1428" s="16">
        <v>59</v>
      </c>
      <c r="AX1428" s="16">
        <v>1557</v>
      </c>
      <c r="AY1428" s="16">
        <v>338</v>
      </c>
      <c r="BA1428" s="16">
        <v>1221</v>
      </c>
      <c r="BB1428" s="16">
        <v>685</v>
      </c>
      <c r="BD1428" s="16">
        <v>474</v>
      </c>
      <c r="BE1428" s="16">
        <v>416</v>
      </c>
      <c r="BF1428" s="16">
        <v>224</v>
      </c>
      <c r="BG1428" s="16">
        <v>439</v>
      </c>
      <c r="BH1428" s="16">
        <v>242</v>
      </c>
      <c r="BI1428" s="16">
        <v>51</v>
      </c>
      <c r="BJ1428" s="16">
        <v>60</v>
      </c>
      <c r="BL1428" s="16">
        <v>334</v>
      </c>
      <c r="BM1428" s="16">
        <v>619</v>
      </c>
      <c r="BN1428" s="16">
        <v>136</v>
      </c>
      <c r="BO1428" s="16">
        <v>105</v>
      </c>
      <c r="BP1428" s="16">
        <v>257</v>
      </c>
      <c r="BQ1428" s="16">
        <v>42</v>
      </c>
      <c r="BR1428" s="16">
        <v>49</v>
      </c>
      <c r="BS1428" s="16">
        <v>364</v>
      </c>
      <c r="BU1428" s="16">
        <v>279</v>
      </c>
      <c r="BV1428" s="16">
        <v>479</v>
      </c>
      <c r="BW1428" s="16">
        <v>122</v>
      </c>
      <c r="BX1428" s="16">
        <v>151</v>
      </c>
      <c r="BY1428" s="16">
        <v>421</v>
      </c>
      <c r="BZ1428" s="16">
        <v>64</v>
      </c>
      <c r="CA1428" s="16">
        <v>123</v>
      </c>
      <c r="CB1428" s="16">
        <v>156</v>
      </c>
      <c r="CC1428" s="16">
        <v>111</v>
      </c>
    </row>
    <row r="1429" spans="2:81" x14ac:dyDescent="0.35">
      <c r="B1429" s="12" t="s">
        <v>96</v>
      </c>
      <c r="C1429" s="16">
        <v>1910</v>
      </c>
      <c r="D1429" s="16">
        <v>202</v>
      </c>
      <c r="E1429" s="16">
        <v>325</v>
      </c>
      <c r="F1429" s="16">
        <v>324</v>
      </c>
      <c r="G1429" s="16">
        <v>294</v>
      </c>
      <c r="H1429" s="16">
        <v>309</v>
      </c>
      <c r="I1429" s="16">
        <v>457</v>
      </c>
      <c r="K1429" s="16">
        <v>921</v>
      </c>
      <c r="L1429" s="16">
        <v>983</v>
      </c>
      <c r="N1429" s="16">
        <v>157</v>
      </c>
      <c r="O1429" s="16">
        <v>52</v>
      </c>
      <c r="P1429" s="16">
        <v>89</v>
      </c>
      <c r="Q1429" s="16">
        <v>77</v>
      </c>
      <c r="R1429" s="16">
        <v>212</v>
      </c>
      <c r="S1429" s="16">
        <v>155</v>
      </c>
      <c r="T1429" s="16">
        <v>140</v>
      </c>
      <c r="U1429" s="16">
        <v>167</v>
      </c>
      <c r="V1429" s="16">
        <v>248</v>
      </c>
      <c r="W1429" s="16">
        <v>264</v>
      </c>
      <c r="X1429" s="16">
        <v>165</v>
      </c>
      <c r="Y1429" s="16">
        <v>180</v>
      </c>
      <c r="AA1429" s="16">
        <v>514</v>
      </c>
      <c r="AB1429" s="16">
        <v>496</v>
      </c>
      <c r="AC1429" s="16">
        <v>419</v>
      </c>
      <c r="AD1429" s="16">
        <v>477</v>
      </c>
      <c r="AF1429" s="16">
        <v>25</v>
      </c>
      <c r="AG1429" s="16">
        <v>96</v>
      </c>
      <c r="AH1429" s="16">
        <v>115</v>
      </c>
      <c r="AI1429" s="16">
        <v>117</v>
      </c>
      <c r="AJ1429" s="16">
        <v>175</v>
      </c>
      <c r="AK1429" s="16">
        <v>213</v>
      </c>
      <c r="AL1429" s="16">
        <v>169</v>
      </c>
      <c r="AM1429" s="16">
        <v>134</v>
      </c>
      <c r="AN1429" s="16">
        <v>99</v>
      </c>
      <c r="AO1429" s="16">
        <v>131</v>
      </c>
      <c r="AP1429" s="16">
        <v>193</v>
      </c>
      <c r="AQ1429" s="16">
        <v>94</v>
      </c>
      <c r="AR1429" s="16">
        <v>79</v>
      </c>
      <c r="AS1429" s="16">
        <v>46</v>
      </c>
      <c r="AT1429" s="16">
        <v>46</v>
      </c>
      <c r="AU1429" s="16">
        <v>118</v>
      </c>
      <c r="AV1429" s="16">
        <v>59</v>
      </c>
      <c r="AX1429" s="16">
        <v>1583</v>
      </c>
      <c r="AY1429" s="16">
        <v>316</v>
      </c>
      <c r="BA1429" s="16">
        <v>1241</v>
      </c>
      <c r="BB1429" s="16">
        <v>669</v>
      </c>
      <c r="BD1429" s="16">
        <v>490</v>
      </c>
      <c r="BE1429" s="16">
        <v>410</v>
      </c>
      <c r="BF1429" s="16">
        <v>226</v>
      </c>
      <c r="BG1429" s="16">
        <v>430</v>
      </c>
      <c r="BH1429" s="16">
        <v>237</v>
      </c>
      <c r="BI1429" s="16">
        <v>51</v>
      </c>
      <c r="BJ1429" s="16">
        <v>65</v>
      </c>
      <c r="BL1429" s="16">
        <v>349</v>
      </c>
      <c r="BM1429" s="16">
        <v>614</v>
      </c>
      <c r="BN1429" s="16">
        <v>143</v>
      </c>
      <c r="BO1429" s="16">
        <v>101</v>
      </c>
      <c r="BP1429" s="16">
        <v>257</v>
      </c>
      <c r="BQ1429" s="16">
        <v>42</v>
      </c>
      <c r="BR1429" s="16">
        <v>47</v>
      </c>
      <c r="BS1429" s="16">
        <v>356</v>
      </c>
      <c r="BU1429" s="16">
        <v>288</v>
      </c>
      <c r="BV1429" s="16">
        <v>472</v>
      </c>
      <c r="BW1429" s="16">
        <v>126</v>
      </c>
      <c r="BX1429" s="16">
        <v>142</v>
      </c>
      <c r="BY1429" s="16">
        <v>432</v>
      </c>
      <c r="BZ1429" s="16">
        <v>64</v>
      </c>
      <c r="CA1429" s="16">
        <v>123</v>
      </c>
      <c r="CB1429" s="16">
        <v>159</v>
      </c>
      <c r="CC1429" s="16">
        <v>106</v>
      </c>
    </row>
    <row r="1430" spans="2:81" x14ac:dyDescent="0.35">
      <c r="B1430" s="17" t="s">
        <v>312</v>
      </c>
      <c r="C1430" s="18">
        <v>0.18900381348414999</v>
      </c>
      <c r="D1430" s="18">
        <v>0.1842786770436575</v>
      </c>
      <c r="E1430" s="18">
        <v>0.23447682532966019</v>
      </c>
      <c r="F1430" s="18">
        <v>0.23023921824158089</v>
      </c>
      <c r="G1430" s="18">
        <v>0.17391152321005521</v>
      </c>
      <c r="H1430" s="18">
        <v>0.14091133445027909</v>
      </c>
      <c r="I1430" s="18">
        <v>0.1717508080282486</v>
      </c>
      <c r="K1430" s="18">
        <v>0.19450857890186299</v>
      </c>
      <c r="L1430" s="18">
        <v>0.18280568126827371</v>
      </c>
      <c r="N1430" s="18">
        <v>0.13372920598940791</v>
      </c>
      <c r="O1430" s="18">
        <v>9.0548462298264007E-2</v>
      </c>
      <c r="P1430" s="18">
        <v>0.16680679714767629</v>
      </c>
      <c r="Q1430" s="18">
        <v>0.24478467168779849</v>
      </c>
      <c r="R1430" s="18">
        <v>0.20710959038175369</v>
      </c>
      <c r="S1430" s="18">
        <v>0.17787046558148459</v>
      </c>
      <c r="T1430" s="18">
        <v>0.20625230055501961</v>
      </c>
      <c r="U1430" s="18">
        <v>0.1565256822027051</v>
      </c>
      <c r="V1430" s="18">
        <v>0.25296731720057308</v>
      </c>
      <c r="W1430" s="18">
        <v>0.15264858471833281</v>
      </c>
      <c r="X1430" s="18">
        <v>0.20499656397528129</v>
      </c>
      <c r="Y1430" s="18">
        <v>0.20828522659826171</v>
      </c>
      <c r="AA1430" s="18">
        <v>0.22231363168700391</v>
      </c>
      <c r="AB1430" s="18">
        <v>0.16286633083075849</v>
      </c>
      <c r="AC1430" s="18">
        <v>0.17256573172359571</v>
      </c>
      <c r="AD1430" s="18">
        <v>0.19473735327454281</v>
      </c>
      <c r="AF1430" s="18">
        <v>0.13028791704140719</v>
      </c>
      <c r="AG1430" s="18">
        <v>0.1914965320802601</v>
      </c>
      <c r="AH1430" s="18">
        <v>0.26224121833092329</v>
      </c>
      <c r="AI1430" s="18">
        <v>0.21610768781887901</v>
      </c>
      <c r="AJ1430" s="18">
        <v>0.1122193477306079</v>
      </c>
      <c r="AK1430" s="18">
        <v>0.16726753038663569</v>
      </c>
      <c r="AL1430" s="18">
        <v>0.14611467148480489</v>
      </c>
      <c r="AM1430" s="18">
        <v>0.14551450091793941</v>
      </c>
      <c r="AN1430" s="18">
        <v>0.16419401079460691</v>
      </c>
      <c r="AO1430" s="18">
        <v>0.2347778505160921</v>
      </c>
      <c r="AP1430" s="18">
        <v>0.17855897274759019</v>
      </c>
      <c r="AQ1430" s="18">
        <v>0.1891842209208576</v>
      </c>
      <c r="AR1430" s="18">
        <v>0.17626390104106621</v>
      </c>
      <c r="AS1430" s="18">
        <v>0.28353478810108668</v>
      </c>
      <c r="AT1430" s="18">
        <v>0.26830778332271371</v>
      </c>
      <c r="AU1430" s="18">
        <v>0.30380968140803</v>
      </c>
      <c r="AV1430" s="18">
        <v>0.16760968182933189</v>
      </c>
      <c r="AX1430" s="18">
        <v>0.18157420594748791</v>
      </c>
      <c r="AY1430" s="18">
        <v>0.22432833524457191</v>
      </c>
      <c r="BA1430" s="18">
        <v>0.2004692858258009</v>
      </c>
      <c r="BB1430" s="18">
        <v>0.16773149619067029</v>
      </c>
      <c r="BD1430" s="18">
        <v>0.19600272954206141</v>
      </c>
      <c r="BE1430" s="18">
        <v>0.14415602563384169</v>
      </c>
      <c r="BF1430" s="18">
        <v>0.18377818266465271</v>
      </c>
      <c r="BG1430" s="18">
        <v>0.19796038091076809</v>
      </c>
      <c r="BH1430" s="18">
        <v>0.24871123517648899</v>
      </c>
      <c r="BI1430" s="18">
        <v>0.25548181699916711</v>
      </c>
      <c r="BJ1430" s="18">
        <v>0.1073174169417634</v>
      </c>
      <c r="BL1430" s="18">
        <v>0.18342810971291271</v>
      </c>
      <c r="BM1430" s="18">
        <v>0.2273057485381233</v>
      </c>
      <c r="BN1430" s="18">
        <v>0.1587831195677879</v>
      </c>
      <c r="BO1430" s="18">
        <v>0.1627987587816315</v>
      </c>
      <c r="BP1430" s="18">
        <v>0.19964133238164369</v>
      </c>
      <c r="BQ1430" s="18">
        <v>9.3044763507678874E-2</v>
      </c>
      <c r="BR1430" s="18">
        <v>0.1339529101914318</v>
      </c>
      <c r="BS1430" s="18">
        <v>0.15887494128599661</v>
      </c>
      <c r="BU1430" s="18">
        <v>0.19612179233828381</v>
      </c>
      <c r="BV1430" s="18">
        <v>0.2240460079865792</v>
      </c>
      <c r="BW1430" s="18">
        <v>0.14000611393185519</v>
      </c>
      <c r="BX1430" s="18">
        <v>0.1779715290215387</v>
      </c>
      <c r="BY1430" s="18">
        <v>0.21360981656553521</v>
      </c>
      <c r="BZ1430" s="18">
        <v>9.1871490373248141E-2</v>
      </c>
      <c r="CA1430" s="18">
        <v>0.19899663559403169</v>
      </c>
      <c r="CB1430" s="18">
        <v>0.112379221633363</v>
      </c>
      <c r="CC1430" s="18">
        <v>0.14797691129182161</v>
      </c>
    </row>
    <row r="1431" spans="2:81" x14ac:dyDescent="0.35">
      <c r="B1431" s="17" t="s">
        <v>313</v>
      </c>
      <c r="C1431" s="18">
        <v>0.22160015118607379</v>
      </c>
      <c r="D1431" s="18">
        <v>0.25422874209863522</v>
      </c>
      <c r="E1431" s="18">
        <v>0.25715521435996769</v>
      </c>
      <c r="F1431" s="18">
        <v>0.2629183082377487</v>
      </c>
      <c r="G1431" s="18">
        <v>0.2461637206236254</v>
      </c>
      <c r="H1431" s="18">
        <v>0.15359185647165891</v>
      </c>
      <c r="I1431" s="18">
        <v>0.18277899157142671</v>
      </c>
      <c r="K1431" s="18">
        <v>0.23115866854986211</v>
      </c>
      <c r="L1431" s="18">
        <v>0.21271953715676359</v>
      </c>
      <c r="N1431" s="18">
        <v>0.23094144626667171</v>
      </c>
      <c r="O1431" s="18">
        <v>0.30134333565722943</v>
      </c>
      <c r="P1431" s="18">
        <v>0.2772605746220102</v>
      </c>
      <c r="Q1431" s="18">
        <v>0.18136912945541109</v>
      </c>
      <c r="R1431" s="18">
        <v>0.25753579163750961</v>
      </c>
      <c r="S1431" s="18">
        <v>0.2183365866934257</v>
      </c>
      <c r="T1431" s="18">
        <v>0.22437976288367439</v>
      </c>
      <c r="U1431" s="18">
        <v>0.20042315424763141</v>
      </c>
      <c r="V1431" s="18">
        <v>0.24631859276129259</v>
      </c>
      <c r="W1431" s="18">
        <v>0.20834627566542241</v>
      </c>
      <c r="X1431" s="18">
        <v>0.19694511085232641</v>
      </c>
      <c r="Y1431" s="18">
        <v>0.16605873361799431</v>
      </c>
      <c r="AA1431" s="18">
        <v>0.1926894821484304</v>
      </c>
      <c r="AB1431" s="18">
        <v>0.24856856366042071</v>
      </c>
      <c r="AC1431" s="18">
        <v>0.25213118783952632</v>
      </c>
      <c r="AD1431" s="18">
        <v>0.1984168301842438</v>
      </c>
      <c r="AF1431" s="18">
        <v>0.2472698786224479</v>
      </c>
      <c r="AG1431" s="18">
        <v>0.2014021274671986</v>
      </c>
      <c r="AH1431" s="18">
        <v>0.18406206627105789</v>
      </c>
      <c r="AI1431" s="18">
        <v>0.22122504960846201</v>
      </c>
      <c r="AJ1431" s="18">
        <v>0.21454213675808639</v>
      </c>
      <c r="AK1431" s="18">
        <v>0.24678116693740379</v>
      </c>
      <c r="AL1431" s="18">
        <v>0.28942604479485767</v>
      </c>
      <c r="AM1431" s="18">
        <v>0.30435525116830042</v>
      </c>
      <c r="AN1431" s="18">
        <v>0.22836265731196409</v>
      </c>
      <c r="AO1431" s="18">
        <v>0.2221822866066562</v>
      </c>
      <c r="AP1431" s="18">
        <v>0.1582715222898769</v>
      </c>
      <c r="AQ1431" s="18">
        <v>0.1970469651021208</v>
      </c>
      <c r="AR1431" s="18">
        <v>0.2397551695794512</v>
      </c>
      <c r="AS1431" s="18">
        <v>0.14956039560959719</v>
      </c>
      <c r="AT1431" s="18">
        <v>0.2433588426861871</v>
      </c>
      <c r="AU1431" s="18">
        <v>0.200775982958914</v>
      </c>
      <c r="AV1431" s="18">
        <v>0.1542747395410356</v>
      </c>
      <c r="AX1431" s="18">
        <v>0.21469793949490201</v>
      </c>
      <c r="AY1431" s="18">
        <v>0.25486367614802963</v>
      </c>
      <c r="BA1431" s="18">
        <v>0.2208224951691368</v>
      </c>
      <c r="BB1431" s="18">
        <v>0.2230429653191971</v>
      </c>
      <c r="BD1431" s="18">
        <v>0.2125366597855981</v>
      </c>
      <c r="BE1431" s="18">
        <v>0.24063065942755291</v>
      </c>
      <c r="BF1431" s="18">
        <v>0.178689040706177</v>
      </c>
      <c r="BG1431" s="18">
        <v>0.24530848493871549</v>
      </c>
      <c r="BH1431" s="18">
        <v>0.186131786583976</v>
      </c>
      <c r="BI1431" s="18">
        <v>0.27475128467185361</v>
      </c>
      <c r="BJ1431" s="18">
        <v>0.25002611263743618</v>
      </c>
      <c r="BL1431" s="18">
        <v>0.21065200846614249</v>
      </c>
      <c r="BM1431" s="18">
        <v>0.23639645878751361</v>
      </c>
      <c r="BN1431" s="18">
        <v>0.20770127616963849</v>
      </c>
      <c r="BO1431" s="18">
        <v>0.23573750331773241</v>
      </c>
      <c r="BP1431" s="18">
        <v>0.22677885206183879</v>
      </c>
      <c r="BQ1431" s="18">
        <v>0.26956665543950009</v>
      </c>
      <c r="BR1431" s="18">
        <v>0.16145305358096951</v>
      </c>
      <c r="BS1431" s="18">
        <v>0.20699212636800049</v>
      </c>
      <c r="BU1431" s="18">
        <v>0.19085002479172891</v>
      </c>
      <c r="BV1431" s="18">
        <v>0.25909056783935991</v>
      </c>
      <c r="BW1431" s="18">
        <v>0.22654822630837901</v>
      </c>
      <c r="BX1431" s="18">
        <v>0.21793482534155001</v>
      </c>
      <c r="BY1431" s="18">
        <v>0.20133111695477529</v>
      </c>
      <c r="BZ1431" s="18">
        <v>0.2451024474617001</v>
      </c>
      <c r="CA1431" s="18">
        <v>0.23709135144826449</v>
      </c>
      <c r="CB1431" s="18">
        <v>0.21089201432526949</v>
      </c>
      <c r="CC1431" s="18">
        <v>0.2036954840485837</v>
      </c>
    </row>
    <row r="1432" spans="2:81" x14ac:dyDescent="0.35">
      <c r="B1432" s="17" t="s">
        <v>314</v>
      </c>
      <c r="C1432" s="18">
        <v>0.20714639622298589</v>
      </c>
      <c r="D1432" s="18">
        <v>0.27744134472931231</v>
      </c>
      <c r="E1432" s="18">
        <v>0.3050727640433426</v>
      </c>
      <c r="F1432" s="18">
        <v>0.23727569144263461</v>
      </c>
      <c r="G1432" s="18">
        <v>0.16987625720923541</v>
      </c>
      <c r="H1432" s="18">
        <v>0.1801722137945162</v>
      </c>
      <c r="I1432" s="18">
        <v>0.1272983853866527</v>
      </c>
      <c r="K1432" s="18">
        <v>0.21014824881981381</v>
      </c>
      <c r="L1432" s="18">
        <v>0.2044650811410868</v>
      </c>
      <c r="N1432" s="18">
        <v>0.21101445824109061</v>
      </c>
      <c r="O1432" s="18">
        <v>0.23088385915803281</v>
      </c>
      <c r="P1432" s="18">
        <v>0.25505004122689612</v>
      </c>
      <c r="Q1432" s="18">
        <v>0.2104506005224544</v>
      </c>
      <c r="R1432" s="18">
        <v>0.20886771792822759</v>
      </c>
      <c r="S1432" s="18">
        <v>0.16190568700471689</v>
      </c>
      <c r="T1432" s="18">
        <v>0.19794159702091729</v>
      </c>
      <c r="U1432" s="18">
        <v>0.24251242534483761</v>
      </c>
      <c r="V1432" s="18">
        <v>0.21856801505702511</v>
      </c>
      <c r="W1432" s="18">
        <v>0.21805915144510679</v>
      </c>
      <c r="X1432" s="18">
        <v>0.1890594425458999</v>
      </c>
      <c r="Y1432" s="18">
        <v>0.16793098275802509</v>
      </c>
      <c r="AA1432" s="18">
        <v>0.20666947320312459</v>
      </c>
      <c r="AB1432" s="18">
        <v>0.19572737460519071</v>
      </c>
      <c r="AC1432" s="18">
        <v>0.22242598590161919</v>
      </c>
      <c r="AD1432" s="18">
        <v>0.2076794209294843</v>
      </c>
      <c r="AF1432" s="18">
        <v>0.22001484652942349</v>
      </c>
      <c r="AG1432" s="18">
        <v>0.23113102797369409</v>
      </c>
      <c r="AH1432" s="18">
        <v>0.15498117484956539</v>
      </c>
      <c r="AI1432" s="18">
        <v>0.161974908657188</v>
      </c>
      <c r="AJ1432" s="18">
        <v>0.23163153608452061</v>
      </c>
      <c r="AK1432" s="18">
        <v>0.22294048300531899</v>
      </c>
      <c r="AL1432" s="18">
        <v>0.1484469419636994</v>
      </c>
      <c r="AM1432" s="18">
        <v>0.17925114047841151</v>
      </c>
      <c r="AN1432" s="18">
        <v>0.20703523908058569</v>
      </c>
      <c r="AO1432" s="18">
        <v>0.21150590674763259</v>
      </c>
      <c r="AP1432" s="18">
        <v>0.20618017371162431</v>
      </c>
      <c r="AQ1432" s="18">
        <v>0.21971302022722819</v>
      </c>
      <c r="AR1432" s="18">
        <v>0.19765971929900089</v>
      </c>
      <c r="AS1432" s="18">
        <v>0.21821049995420311</v>
      </c>
      <c r="AT1432" s="18">
        <v>0.21061163515857431</v>
      </c>
      <c r="AU1432" s="18">
        <v>0.30893783816091808</v>
      </c>
      <c r="AV1432" s="18">
        <v>0.22866522060568301</v>
      </c>
      <c r="AX1432" s="18">
        <v>0.18946201993365119</v>
      </c>
      <c r="AY1432" s="18">
        <v>0.29220136669205943</v>
      </c>
      <c r="BA1432" s="18">
        <v>0.20991500887916051</v>
      </c>
      <c r="BB1432" s="18">
        <v>0.20200968618349291</v>
      </c>
      <c r="BD1432" s="18">
        <v>0.18586591828762089</v>
      </c>
      <c r="BE1432" s="18">
        <v>0.18809919334338729</v>
      </c>
      <c r="BF1432" s="18">
        <v>0.2230696956409188</v>
      </c>
      <c r="BG1432" s="18">
        <v>0.21203485907754979</v>
      </c>
      <c r="BH1432" s="18">
        <v>0.2438112577162731</v>
      </c>
      <c r="BI1432" s="18">
        <v>0.25188084118564052</v>
      </c>
      <c r="BJ1432" s="18">
        <v>0.23120746338824419</v>
      </c>
      <c r="BL1432" s="18">
        <v>0.1997563754492804</v>
      </c>
      <c r="BM1432" s="18">
        <v>0.23216523992881999</v>
      </c>
      <c r="BN1432" s="18">
        <v>0.19831636062036731</v>
      </c>
      <c r="BO1432" s="18">
        <v>0.19315454502995449</v>
      </c>
      <c r="BP1432" s="18">
        <v>0.2213132531445646</v>
      </c>
      <c r="BQ1432" s="18">
        <v>8.2989193708438283E-2</v>
      </c>
      <c r="BR1432" s="18">
        <v>0.2454290392888222</v>
      </c>
      <c r="BS1432" s="18">
        <v>0.17797577393092631</v>
      </c>
      <c r="BU1432" s="18">
        <v>0.1960515499805093</v>
      </c>
      <c r="BV1432" s="18">
        <v>0.22776227707725119</v>
      </c>
      <c r="BW1432" s="18">
        <v>0.20720625561907949</v>
      </c>
      <c r="BX1432" s="18">
        <v>0.23592654061452931</v>
      </c>
      <c r="BY1432" s="18">
        <v>0.22699043108214981</v>
      </c>
      <c r="BZ1432" s="18">
        <v>0.1452969785991938</v>
      </c>
      <c r="CA1432" s="18">
        <v>0.1019984554414286</v>
      </c>
      <c r="CB1432" s="18">
        <v>0.15010643799261811</v>
      </c>
      <c r="CC1432" s="18">
        <v>0.27064856706784618</v>
      </c>
    </row>
    <row r="1433" spans="2:81" ht="29" x14ac:dyDescent="0.35">
      <c r="B1433" s="17" t="s">
        <v>315</v>
      </c>
      <c r="C1433" s="18">
        <v>0.26766472090648957</v>
      </c>
      <c r="D1433" s="18">
        <v>0.15009822982194071</v>
      </c>
      <c r="E1433" s="18">
        <v>0.1212914706419473</v>
      </c>
      <c r="F1433" s="18">
        <v>0.15477428899834769</v>
      </c>
      <c r="G1433" s="18">
        <v>0.27325802612968519</v>
      </c>
      <c r="H1433" s="18">
        <v>0.40330845817183669</v>
      </c>
      <c r="I1433" s="18">
        <v>0.40844419482362121</v>
      </c>
      <c r="K1433" s="18">
        <v>0.28363070290133408</v>
      </c>
      <c r="L1433" s="18">
        <v>0.25402728594818219</v>
      </c>
      <c r="N1433" s="18">
        <v>0.33313242694424922</v>
      </c>
      <c r="O1433" s="18">
        <v>0.22688033844476499</v>
      </c>
      <c r="P1433" s="18">
        <v>0.20431104814446119</v>
      </c>
      <c r="Q1433" s="18">
        <v>0.2254092548595566</v>
      </c>
      <c r="R1433" s="18">
        <v>0.23535159440346459</v>
      </c>
      <c r="S1433" s="18">
        <v>0.34820357949870451</v>
      </c>
      <c r="T1433" s="18">
        <v>0.2203694926005908</v>
      </c>
      <c r="U1433" s="18">
        <v>0.25004903219582619</v>
      </c>
      <c r="V1433" s="18">
        <v>0.1903233611253595</v>
      </c>
      <c r="W1433" s="18">
        <v>0.30531549283181492</v>
      </c>
      <c r="X1433" s="18">
        <v>0.27400098291280001</v>
      </c>
      <c r="Y1433" s="18">
        <v>0.33910825074454309</v>
      </c>
      <c r="AA1433" s="18">
        <v>0.29343747209854248</v>
      </c>
      <c r="AB1433" s="18">
        <v>0.3083575848600999</v>
      </c>
      <c r="AC1433" s="18">
        <v>0.26109358778712638</v>
      </c>
      <c r="AD1433" s="18">
        <v>0.20177658593326081</v>
      </c>
      <c r="AF1433" s="18">
        <v>0.21914867260474699</v>
      </c>
      <c r="AG1433" s="18">
        <v>0.16431250745893991</v>
      </c>
      <c r="AH1433" s="18">
        <v>0.23674348272052889</v>
      </c>
      <c r="AI1433" s="18">
        <v>0.25948655693137879</v>
      </c>
      <c r="AJ1433" s="18">
        <v>0.28303723651510371</v>
      </c>
      <c r="AK1433" s="18">
        <v>0.25572662016319558</v>
      </c>
      <c r="AL1433" s="18">
        <v>0.31434157515534028</v>
      </c>
      <c r="AM1433" s="18">
        <v>0.26968838684592022</v>
      </c>
      <c r="AN1433" s="18">
        <v>0.33032283203083801</v>
      </c>
      <c r="AO1433" s="18">
        <v>0.27811293046456098</v>
      </c>
      <c r="AP1433" s="18">
        <v>0.34938630971443352</v>
      </c>
      <c r="AQ1433" s="18">
        <v>0.30255672029754649</v>
      </c>
      <c r="AR1433" s="18">
        <v>0.29415205315448067</v>
      </c>
      <c r="AS1433" s="18">
        <v>0.24555675436988239</v>
      </c>
      <c r="AT1433" s="18">
        <v>0.2546679105521189</v>
      </c>
      <c r="AU1433" s="18">
        <v>0.1092072320960681</v>
      </c>
      <c r="AV1433" s="18">
        <v>0.24808989378291579</v>
      </c>
      <c r="AX1433" s="18">
        <v>0.29469120926068681</v>
      </c>
      <c r="AY1433" s="18">
        <v>0.14131957471034309</v>
      </c>
      <c r="BA1433" s="18">
        <v>0.26381834634534912</v>
      </c>
      <c r="BB1433" s="18">
        <v>0.2748010426955988</v>
      </c>
      <c r="BD1433" s="18">
        <v>0.28994861319810361</v>
      </c>
      <c r="BE1433" s="18">
        <v>0.27511517536867092</v>
      </c>
      <c r="BF1433" s="18">
        <v>0.28055587580610852</v>
      </c>
      <c r="BG1433" s="18">
        <v>0.26707040854830871</v>
      </c>
      <c r="BH1433" s="18">
        <v>0.24257183863758769</v>
      </c>
      <c r="BI1433" s="18">
        <v>0.17416087043235309</v>
      </c>
      <c r="BJ1433" s="18">
        <v>0.1762899794267003</v>
      </c>
      <c r="BL1433" s="18">
        <v>0.32046660824159112</v>
      </c>
      <c r="BM1433" s="18">
        <v>0.20578038529240419</v>
      </c>
      <c r="BN1433" s="18">
        <v>0.35591934474642828</v>
      </c>
      <c r="BO1433" s="18">
        <v>0.30761773214954308</v>
      </c>
      <c r="BP1433" s="18">
        <v>0.28375099138745841</v>
      </c>
      <c r="BQ1433" s="18">
        <v>0.48055016157214692</v>
      </c>
      <c r="BR1433" s="18">
        <v>0.18843738203707169</v>
      </c>
      <c r="BS1433" s="18">
        <v>0.2496834211098041</v>
      </c>
      <c r="BU1433" s="18">
        <v>0.32831961299913492</v>
      </c>
      <c r="BV1433" s="18">
        <v>0.1927101316558554</v>
      </c>
      <c r="BW1433" s="18">
        <v>0.31074294566544708</v>
      </c>
      <c r="BX1433" s="18">
        <v>0.2110254648060918</v>
      </c>
      <c r="BY1433" s="18">
        <v>0.28623102259387601</v>
      </c>
      <c r="BZ1433" s="18">
        <v>0.40585866156327832</v>
      </c>
      <c r="CA1433" s="18">
        <v>0.23490761271229929</v>
      </c>
      <c r="CB1433" s="18">
        <v>0.31930259884070877</v>
      </c>
      <c r="CC1433" s="18">
        <v>0.2631407318982642</v>
      </c>
    </row>
    <row r="1434" spans="2:81" x14ac:dyDescent="0.35">
      <c r="B1434" s="17" t="s">
        <v>151</v>
      </c>
      <c r="C1434" s="18">
        <v>0.11458491820030051</v>
      </c>
      <c r="D1434" s="18">
        <v>0.13395300630645421</v>
      </c>
      <c r="E1434" s="18">
        <v>8.2003725625082277E-2</v>
      </c>
      <c r="F1434" s="18">
        <v>0.114792493079688</v>
      </c>
      <c r="G1434" s="18">
        <v>0.13679047282739881</v>
      </c>
      <c r="H1434" s="18">
        <v>0.1220161371117089</v>
      </c>
      <c r="I1434" s="18">
        <v>0.1097276201900509</v>
      </c>
      <c r="K1434" s="18">
        <v>8.0553800827126959E-2</v>
      </c>
      <c r="L1434" s="18">
        <v>0.14598241448569371</v>
      </c>
      <c r="N1434" s="18">
        <v>9.1182462558580493E-2</v>
      </c>
      <c r="O1434" s="18">
        <v>0.15034400444170881</v>
      </c>
      <c r="P1434" s="18">
        <v>9.6571538858956252E-2</v>
      </c>
      <c r="Q1434" s="18">
        <v>0.13798634347477959</v>
      </c>
      <c r="R1434" s="18">
        <v>9.1135305649044387E-2</v>
      </c>
      <c r="S1434" s="18">
        <v>9.3683681221668272E-2</v>
      </c>
      <c r="T1434" s="18">
        <v>0.15105684693979801</v>
      </c>
      <c r="U1434" s="18">
        <v>0.15048970600899961</v>
      </c>
      <c r="V1434" s="18">
        <v>9.1822713855749832E-2</v>
      </c>
      <c r="W1434" s="18">
        <v>0.11563049533932319</v>
      </c>
      <c r="X1434" s="18">
        <v>0.1349978997136925</v>
      </c>
      <c r="Y1434" s="18">
        <v>0.11861680628117589</v>
      </c>
      <c r="AA1434" s="18">
        <v>8.4889940862898486E-2</v>
      </c>
      <c r="AB1434" s="18">
        <v>8.4480146043530102E-2</v>
      </c>
      <c r="AC1434" s="18">
        <v>9.1783506748132279E-2</v>
      </c>
      <c r="AD1434" s="18">
        <v>0.1973898096784685</v>
      </c>
      <c r="AF1434" s="18">
        <v>0.1832786852019743</v>
      </c>
      <c r="AG1434" s="18">
        <v>0.21165780501990719</v>
      </c>
      <c r="AH1434" s="18">
        <v>0.16197205782792459</v>
      </c>
      <c r="AI1434" s="18">
        <v>0.14120579698409219</v>
      </c>
      <c r="AJ1434" s="18">
        <v>0.15856974291168141</v>
      </c>
      <c r="AK1434" s="18">
        <v>0.1072841995074458</v>
      </c>
      <c r="AL1434" s="18">
        <v>0.1016707666012978</v>
      </c>
      <c r="AM1434" s="18">
        <v>0.1011907205894286</v>
      </c>
      <c r="AN1434" s="18">
        <v>7.0085260782005068E-2</v>
      </c>
      <c r="AO1434" s="18">
        <v>5.34210256650582E-2</v>
      </c>
      <c r="AP1434" s="18">
        <v>0.10760302153647509</v>
      </c>
      <c r="AQ1434" s="18">
        <v>9.1499073452247032E-2</v>
      </c>
      <c r="AR1434" s="18">
        <v>9.2169156926001028E-2</v>
      </c>
      <c r="AS1434" s="18">
        <v>0.1031375619652307</v>
      </c>
      <c r="AT1434" s="18">
        <v>2.3053828280405971E-2</v>
      </c>
      <c r="AU1434" s="18">
        <v>7.726926537606997E-2</v>
      </c>
      <c r="AV1434" s="18">
        <v>0.20136046424103371</v>
      </c>
      <c r="AX1434" s="18">
        <v>0.11957462536327219</v>
      </c>
      <c r="AY1434" s="18">
        <v>8.7287047204996068E-2</v>
      </c>
      <c r="BA1434" s="18">
        <v>0.1049748637805528</v>
      </c>
      <c r="BB1434" s="18">
        <v>0.1324148096110411</v>
      </c>
      <c r="BD1434" s="18">
        <v>0.1156460791866159</v>
      </c>
      <c r="BE1434" s="18">
        <v>0.151998946226547</v>
      </c>
      <c r="BF1434" s="18">
        <v>0.13390720518214311</v>
      </c>
      <c r="BG1434" s="18">
        <v>7.7625866524658069E-2</v>
      </c>
      <c r="BH1434" s="18">
        <v>7.8773881885674232E-2</v>
      </c>
      <c r="BI1434" s="18">
        <v>4.3725186710985818E-2</v>
      </c>
      <c r="BJ1434" s="18">
        <v>0.23515902760585591</v>
      </c>
      <c r="BL1434" s="18">
        <v>8.5696898130073196E-2</v>
      </c>
      <c r="BM1434" s="18">
        <v>9.8352167453138767E-2</v>
      </c>
      <c r="BN1434" s="18">
        <v>7.9279898895777884E-2</v>
      </c>
      <c r="BO1434" s="18">
        <v>0.1006914607211387</v>
      </c>
      <c r="BP1434" s="18">
        <v>6.8515571024494709E-2</v>
      </c>
      <c r="BQ1434" s="18">
        <v>7.3849225772236071E-2</v>
      </c>
      <c r="BR1434" s="18">
        <v>0.27072761490170483</v>
      </c>
      <c r="BS1434" s="18">
        <v>0.20647373730527269</v>
      </c>
      <c r="BU1434" s="18">
        <v>8.865701989034315E-2</v>
      </c>
      <c r="BV1434" s="18">
        <v>9.639101544095427E-2</v>
      </c>
      <c r="BW1434" s="18">
        <v>0.11549645847523909</v>
      </c>
      <c r="BX1434" s="18">
        <v>0.15714164021629021</v>
      </c>
      <c r="BY1434" s="18">
        <v>7.1837612803663811E-2</v>
      </c>
      <c r="BZ1434" s="18">
        <v>0.1118704220025796</v>
      </c>
      <c r="CA1434" s="18">
        <v>0.22700594480397601</v>
      </c>
      <c r="CB1434" s="18">
        <v>0.20731972720804059</v>
      </c>
      <c r="CC1434" s="18">
        <v>0.1145383056934843</v>
      </c>
    </row>
    <row r="1436" spans="2:81" ht="101.5" x14ac:dyDescent="0.35">
      <c r="B1436" s="14" t="s">
        <v>318</v>
      </c>
    </row>
    <row r="1437" spans="2:81" x14ac:dyDescent="0.35">
      <c r="B1437" s="15" t="s">
        <v>17</v>
      </c>
    </row>
    <row r="1438" spans="2:81" x14ac:dyDescent="0.35">
      <c r="B1438" s="11" t="s">
        <v>95</v>
      </c>
      <c r="C1438" s="16">
        <v>1906</v>
      </c>
      <c r="D1438" s="16">
        <v>245</v>
      </c>
      <c r="E1438" s="16">
        <v>322</v>
      </c>
      <c r="F1438" s="16">
        <v>330</v>
      </c>
      <c r="G1438" s="16">
        <v>336</v>
      </c>
      <c r="H1438" s="16">
        <v>276</v>
      </c>
      <c r="I1438" s="16">
        <v>397</v>
      </c>
      <c r="K1438" s="16">
        <v>942</v>
      </c>
      <c r="L1438" s="16">
        <v>959</v>
      </c>
      <c r="N1438" s="16">
        <v>158</v>
      </c>
      <c r="O1438" s="16">
        <v>63</v>
      </c>
      <c r="P1438" s="16">
        <v>96</v>
      </c>
      <c r="Q1438" s="16">
        <v>78</v>
      </c>
      <c r="R1438" s="16">
        <v>211</v>
      </c>
      <c r="S1438" s="16">
        <v>156</v>
      </c>
      <c r="T1438" s="16">
        <v>138</v>
      </c>
      <c r="U1438" s="16">
        <v>178</v>
      </c>
      <c r="V1438" s="16">
        <v>270</v>
      </c>
      <c r="W1438" s="16">
        <v>232</v>
      </c>
      <c r="X1438" s="16">
        <v>160</v>
      </c>
      <c r="Y1438" s="16">
        <v>166</v>
      </c>
      <c r="AA1438" s="16">
        <v>527</v>
      </c>
      <c r="AB1438" s="16">
        <v>481</v>
      </c>
      <c r="AC1438" s="16">
        <v>429</v>
      </c>
      <c r="AD1438" s="16">
        <v>463</v>
      </c>
      <c r="AF1438" s="16">
        <v>27</v>
      </c>
      <c r="AG1438" s="16">
        <v>98</v>
      </c>
      <c r="AH1438" s="16">
        <v>113</v>
      </c>
      <c r="AI1438" s="16">
        <v>112</v>
      </c>
      <c r="AJ1438" s="16">
        <v>174</v>
      </c>
      <c r="AK1438" s="16">
        <v>207</v>
      </c>
      <c r="AL1438" s="16">
        <v>170</v>
      </c>
      <c r="AM1438" s="16">
        <v>133</v>
      </c>
      <c r="AN1438" s="16">
        <v>100</v>
      </c>
      <c r="AO1438" s="16">
        <v>131</v>
      </c>
      <c r="AP1438" s="16">
        <v>193</v>
      </c>
      <c r="AQ1438" s="16">
        <v>93</v>
      </c>
      <c r="AR1438" s="16">
        <v>79</v>
      </c>
      <c r="AS1438" s="16">
        <v>47</v>
      </c>
      <c r="AT1438" s="16">
        <v>48</v>
      </c>
      <c r="AU1438" s="16">
        <v>122</v>
      </c>
      <c r="AV1438" s="16">
        <v>59</v>
      </c>
      <c r="AX1438" s="16">
        <v>1557</v>
      </c>
      <c r="AY1438" s="16">
        <v>338</v>
      </c>
      <c r="BA1438" s="16">
        <v>1221</v>
      </c>
      <c r="BB1438" s="16">
        <v>685</v>
      </c>
      <c r="BD1438" s="16">
        <v>474</v>
      </c>
      <c r="BE1438" s="16">
        <v>416</v>
      </c>
      <c r="BF1438" s="16">
        <v>224</v>
      </c>
      <c r="BG1438" s="16">
        <v>439</v>
      </c>
      <c r="BH1438" s="16">
        <v>242</v>
      </c>
      <c r="BI1438" s="16">
        <v>51</v>
      </c>
      <c r="BJ1438" s="16">
        <v>60</v>
      </c>
      <c r="BL1438" s="16">
        <v>334</v>
      </c>
      <c r="BM1438" s="16">
        <v>619</v>
      </c>
      <c r="BN1438" s="16">
        <v>136</v>
      </c>
      <c r="BO1438" s="16">
        <v>105</v>
      </c>
      <c r="BP1438" s="16">
        <v>257</v>
      </c>
      <c r="BQ1438" s="16">
        <v>42</v>
      </c>
      <c r="BR1438" s="16">
        <v>49</v>
      </c>
      <c r="BS1438" s="16">
        <v>364</v>
      </c>
      <c r="BU1438" s="16">
        <v>279</v>
      </c>
      <c r="BV1438" s="16">
        <v>479</v>
      </c>
      <c r="BW1438" s="16">
        <v>122</v>
      </c>
      <c r="BX1438" s="16">
        <v>151</v>
      </c>
      <c r="BY1438" s="16">
        <v>421</v>
      </c>
      <c r="BZ1438" s="16">
        <v>64</v>
      </c>
      <c r="CA1438" s="16">
        <v>123</v>
      </c>
      <c r="CB1438" s="16">
        <v>156</v>
      </c>
      <c r="CC1438" s="16">
        <v>111</v>
      </c>
    </row>
    <row r="1439" spans="2:81" x14ac:dyDescent="0.35">
      <c r="B1439" s="12" t="s">
        <v>96</v>
      </c>
      <c r="C1439" s="16">
        <v>1910</v>
      </c>
      <c r="D1439" s="16">
        <v>202</v>
      </c>
      <c r="E1439" s="16">
        <v>325</v>
      </c>
      <c r="F1439" s="16">
        <v>324</v>
      </c>
      <c r="G1439" s="16">
        <v>294</v>
      </c>
      <c r="H1439" s="16">
        <v>309</v>
      </c>
      <c r="I1439" s="16">
        <v>457</v>
      </c>
      <c r="K1439" s="16">
        <v>921</v>
      </c>
      <c r="L1439" s="16">
        <v>983</v>
      </c>
      <c r="N1439" s="16">
        <v>157</v>
      </c>
      <c r="O1439" s="16">
        <v>52</v>
      </c>
      <c r="P1439" s="16">
        <v>89</v>
      </c>
      <c r="Q1439" s="16">
        <v>77</v>
      </c>
      <c r="R1439" s="16">
        <v>212</v>
      </c>
      <c r="S1439" s="16">
        <v>155</v>
      </c>
      <c r="T1439" s="16">
        <v>140</v>
      </c>
      <c r="U1439" s="16">
        <v>167</v>
      </c>
      <c r="V1439" s="16">
        <v>248</v>
      </c>
      <c r="W1439" s="16">
        <v>264</v>
      </c>
      <c r="X1439" s="16">
        <v>165</v>
      </c>
      <c r="Y1439" s="16">
        <v>180</v>
      </c>
      <c r="AA1439" s="16">
        <v>514</v>
      </c>
      <c r="AB1439" s="16">
        <v>496</v>
      </c>
      <c r="AC1439" s="16">
        <v>419</v>
      </c>
      <c r="AD1439" s="16">
        <v>477</v>
      </c>
      <c r="AF1439" s="16">
        <v>25</v>
      </c>
      <c r="AG1439" s="16">
        <v>96</v>
      </c>
      <c r="AH1439" s="16">
        <v>115</v>
      </c>
      <c r="AI1439" s="16">
        <v>117</v>
      </c>
      <c r="AJ1439" s="16">
        <v>175</v>
      </c>
      <c r="AK1439" s="16">
        <v>213</v>
      </c>
      <c r="AL1439" s="16">
        <v>169</v>
      </c>
      <c r="AM1439" s="16">
        <v>134</v>
      </c>
      <c r="AN1439" s="16">
        <v>99</v>
      </c>
      <c r="AO1439" s="16">
        <v>131</v>
      </c>
      <c r="AP1439" s="16">
        <v>193</v>
      </c>
      <c r="AQ1439" s="16">
        <v>94</v>
      </c>
      <c r="AR1439" s="16">
        <v>79</v>
      </c>
      <c r="AS1439" s="16">
        <v>46</v>
      </c>
      <c r="AT1439" s="16">
        <v>46</v>
      </c>
      <c r="AU1439" s="16">
        <v>118</v>
      </c>
      <c r="AV1439" s="16">
        <v>59</v>
      </c>
      <c r="AX1439" s="16">
        <v>1583</v>
      </c>
      <c r="AY1439" s="16">
        <v>316</v>
      </c>
      <c r="BA1439" s="16">
        <v>1241</v>
      </c>
      <c r="BB1439" s="16">
        <v>669</v>
      </c>
      <c r="BD1439" s="16">
        <v>490</v>
      </c>
      <c r="BE1439" s="16">
        <v>410</v>
      </c>
      <c r="BF1439" s="16">
        <v>226</v>
      </c>
      <c r="BG1439" s="16">
        <v>430</v>
      </c>
      <c r="BH1439" s="16">
        <v>237</v>
      </c>
      <c r="BI1439" s="16">
        <v>51</v>
      </c>
      <c r="BJ1439" s="16">
        <v>65</v>
      </c>
      <c r="BL1439" s="16">
        <v>349</v>
      </c>
      <c r="BM1439" s="16">
        <v>614</v>
      </c>
      <c r="BN1439" s="16">
        <v>143</v>
      </c>
      <c r="BO1439" s="16">
        <v>101</v>
      </c>
      <c r="BP1439" s="16">
        <v>257</v>
      </c>
      <c r="BQ1439" s="16">
        <v>42</v>
      </c>
      <c r="BR1439" s="16">
        <v>47</v>
      </c>
      <c r="BS1439" s="16">
        <v>356</v>
      </c>
      <c r="BU1439" s="16">
        <v>288</v>
      </c>
      <c r="BV1439" s="16">
        <v>472</v>
      </c>
      <c r="BW1439" s="16">
        <v>126</v>
      </c>
      <c r="BX1439" s="16">
        <v>142</v>
      </c>
      <c r="BY1439" s="16">
        <v>432</v>
      </c>
      <c r="BZ1439" s="16">
        <v>64</v>
      </c>
      <c r="CA1439" s="16">
        <v>123</v>
      </c>
      <c r="CB1439" s="16">
        <v>159</v>
      </c>
      <c r="CC1439" s="16">
        <v>106</v>
      </c>
    </row>
    <row r="1440" spans="2:81" x14ac:dyDescent="0.35">
      <c r="B1440" s="17" t="s">
        <v>312</v>
      </c>
      <c r="C1440" s="18">
        <v>0.17693549278543139</v>
      </c>
      <c r="D1440" s="18">
        <v>0.19792003037683711</v>
      </c>
      <c r="E1440" s="18">
        <v>0.18554029610269229</v>
      </c>
      <c r="F1440" s="18">
        <v>0.1813547924590658</v>
      </c>
      <c r="G1440" s="18">
        <v>0.2204480434509814</v>
      </c>
      <c r="H1440" s="18">
        <v>0.12645230267821719</v>
      </c>
      <c r="I1440" s="18">
        <v>0.16454849052193579</v>
      </c>
      <c r="K1440" s="18">
        <v>0.1769938858649579</v>
      </c>
      <c r="L1440" s="18">
        <v>0.17680964936045979</v>
      </c>
      <c r="N1440" s="18">
        <v>0.1391459557765915</v>
      </c>
      <c r="O1440" s="18">
        <v>0.15447491889240869</v>
      </c>
      <c r="P1440" s="18">
        <v>0.18404997389749489</v>
      </c>
      <c r="Q1440" s="18">
        <v>0.1347113571334731</v>
      </c>
      <c r="R1440" s="18">
        <v>0.15785008955199731</v>
      </c>
      <c r="S1440" s="18">
        <v>0.1529840811173368</v>
      </c>
      <c r="T1440" s="18">
        <v>0.22340132844119659</v>
      </c>
      <c r="U1440" s="18">
        <v>0.1882994574169996</v>
      </c>
      <c r="V1440" s="18">
        <v>0.23084810551366811</v>
      </c>
      <c r="W1440" s="18">
        <v>0.1573766789129768</v>
      </c>
      <c r="X1440" s="18">
        <v>0.12546291869299839</v>
      </c>
      <c r="Y1440" s="18">
        <v>0.2289391861777999</v>
      </c>
      <c r="AA1440" s="18">
        <v>0.19493152558279389</v>
      </c>
      <c r="AB1440" s="18">
        <v>0.17981235264229881</v>
      </c>
      <c r="AC1440" s="18">
        <v>0.16071529282798189</v>
      </c>
      <c r="AD1440" s="18">
        <v>0.16871795144788701</v>
      </c>
      <c r="AF1440" s="18">
        <v>9.5581362363637568E-2</v>
      </c>
      <c r="AG1440" s="18">
        <v>0.2022465563756482</v>
      </c>
      <c r="AH1440" s="18">
        <v>0.2778257940442091</v>
      </c>
      <c r="AI1440" s="18">
        <v>0.15491745378056071</v>
      </c>
      <c r="AJ1440" s="18">
        <v>0.12744529235201441</v>
      </c>
      <c r="AK1440" s="18">
        <v>0.1526252803646426</v>
      </c>
      <c r="AL1440" s="18">
        <v>0.13794624025659349</v>
      </c>
      <c r="AM1440" s="18">
        <v>0.20072317557758851</v>
      </c>
      <c r="AN1440" s="18">
        <v>0.13590220013161661</v>
      </c>
      <c r="AO1440" s="18">
        <v>0.19314946092936139</v>
      </c>
      <c r="AP1440" s="18">
        <v>0.15180240251052571</v>
      </c>
      <c r="AQ1440" s="18">
        <v>0.17590610545009799</v>
      </c>
      <c r="AR1440" s="18">
        <v>0.17436243207621599</v>
      </c>
      <c r="AS1440" s="18">
        <v>0.28562344063666251</v>
      </c>
      <c r="AT1440" s="18">
        <v>0.23676536074785701</v>
      </c>
      <c r="AU1440" s="18">
        <v>0.25871241211985962</v>
      </c>
      <c r="AV1440" s="18">
        <v>0.13542409390810731</v>
      </c>
      <c r="AX1440" s="18">
        <v>0.1638885429622467</v>
      </c>
      <c r="AY1440" s="18">
        <v>0.23695944406366129</v>
      </c>
      <c r="BA1440" s="18">
        <v>0.1820673993412692</v>
      </c>
      <c r="BB1440" s="18">
        <v>0.16741407567122379</v>
      </c>
      <c r="BD1440" s="18">
        <v>0.17760086720554841</v>
      </c>
      <c r="BE1440" s="18">
        <v>0.12995807449983021</v>
      </c>
      <c r="BF1440" s="18">
        <v>0.139600472457095</v>
      </c>
      <c r="BG1440" s="18">
        <v>0.22351199470075911</v>
      </c>
      <c r="BH1440" s="18">
        <v>0.2043754200724465</v>
      </c>
      <c r="BI1440" s="18">
        <v>0.19312737705808661</v>
      </c>
      <c r="BJ1440" s="18">
        <v>0.17691322034360829</v>
      </c>
      <c r="BL1440" s="18">
        <v>0.1728721021709663</v>
      </c>
      <c r="BM1440" s="18">
        <v>0.23253188549919071</v>
      </c>
      <c r="BN1440" s="18">
        <v>0.12550287942188351</v>
      </c>
      <c r="BO1440" s="18">
        <v>0.214229038457388</v>
      </c>
      <c r="BP1440" s="18">
        <v>0.15136245142615429</v>
      </c>
      <c r="BQ1440" s="18">
        <v>8.8965003517427907E-2</v>
      </c>
      <c r="BR1440" s="18">
        <v>8.3491198742516703E-2</v>
      </c>
      <c r="BS1440" s="18">
        <v>0.13631107434076609</v>
      </c>
      <c r="BU1440" s="18">
        <v>0.1832077801892765</v>
      </c>
      <c r="BV1440" s="18">
        <v>0.23221030533039291</v>
      </c>
      <c r="BW1440" s="18">
        <v>0.13783109984146069</v>
      </c>
      <c r="BX1440" s="18">
        <v>0.12965083750855971</v>
      </c>
      <c r="BY1440" s="18">
        <v>0.18206650925392159</v>
      </c>
      <c r="BZ1440" s="18">
        <v>8.9188689609512511E-2</v>
      </c>
      <c r="CA1440" s="18">
        <v>0.16848713820385491</v>
      </c>
      <c r="CB1440" s="18">
        <v>0.13042901987009059</v>
      </c>
      <c r="CC1440" s="18">
        <v>0.1349262446357033</v>
      </c>
    </row>
    <row r="1441" spans="2:81" x14ac:dyDescent="0.35">
      <c r="B1441" s="17" t="s">
        <v>313</v>
      </c>
      <c r="C1441" s="18">
        <v>0.23802649582354271</v>
      </c>
      <c r="D1441" s="18">
        <v>0.22259480255700781</v>
      </c>
      <c r="E1441" s="18">
        <v>0.33077006846915491</v>
      </c>
      <c r="F1441" s="18">
        <v>0.28151105773333979</v>
      </c>
      <c r="G1441" s="18">
        <v>0.2403323155189602</v>
      </c>
      <c r="H1441" s="18">
        <v>0.19496838959710891</v>
      </c>
      <c r="I1441" s="18">
        <v>0.1757034193738575</v>
      </c>
      <c r="K1441" s="18">
        <v>0.23796317322346389</v>
      </c>
      <c r="L1441" s="18">
        <v>0.2372139473364358</v>
      </c>
      <c r="N1441" s="18">
        <v>0.22914106137609391</v>
      </c>
      <c r="O1441" s="18">
        <v>0.27494235809536349</v>
      </c>
      <c r="P1441" s="18">
        <v>0.2085395839036315</v>
      </c>
      <c r="Q1441" s="18">
        <v>0.27828341896596431</v>
      </c>
      <c r="R1441" s="18">
        <v>0.27689035894814562</v>
      </c>
      <c r="S1441" s="18">
        <v>0.25608643197604891</v>
      </c>
      <c r="T1441" s="18">
        <v>0.2366260978106311</v>
      </c>
      <c r="U1441" s="18">
        <v>0.23863528518027041</v>
      </c>
      <c r="V1441" s="18">
        <v>0.26546704111491132</v>
      </c>
      <c r="W1441" s="18">
        <v>0.2103715554977004</v>
      </c>
      <c r="X1441" s="18">
        <v>0.25730226747115292</v>
      </c>
      <c r="Y1441" s="18">
        <v>0.1567549945792133</v>
      </c>
      <c r="AA1441" s="18">
        <v>0.2286767080865115</v>
      </c>
      <c r="AB1441" s="18">
        <v>0.26504410493413438</v>
      </c>
      <c r="AC1441" s="18">
        <v>0.22024906198934571</v>
      </c>
      <c r="AD1441" s="18">
        <v>0.23742408732354989</v>
      </c>
      <c r="AF1441" s="18">
        <v>0.29603616699666169</v>
      </c>
      <c r="AG1441" s="18">
        <v>0.21584336669078591</v>
      </c>
      <c r="AH1441" s="18">
        <v>0.21931714814278611</v>
      </c>
      <c r="AI1441" s="18">
        <v>0.2392333689144992</v>
      </c>
      <c r="AJ1441" s="18">
        <v>0.2381616069569262</v>
      </c>
      <c r="AK1441" s="18">
        <v>0.26442876407159571</v>
      </c>
      <c r="AL1441" s="18">
        <v>0.23426846039767621</v>
      </c>
      <c r="AM1441" s="18">
        <v>0.29453724833596551</v>
      </c>
      <c r="AN1441" s="18">
        <v>0.21957327374013411</v>
      </c>
      <c r="AO1441" s="18">
        <v>0.24421550070795831</v>
      </c>
      <c r="AP1441" s="18">
        <v>0.21088138779350549</v>
      </c>
      <c r="AQ1441" s="18">
        <v>0.2133300971075211</v>
      </c>
      <c r="AR1441" s="18">
        <v>0.2547636799161776</v>
      </c>
      <c r="AS1441" s="18">
        <v>0.1249869740694709</v>
      </c>
      <c r="AT1441" s="18">
        <v>0.32444835046631859</v>
      </c>
      <c r="AU1441" s="18">
        <v>0.26837120030597122</v>
      </c>
      <c r="AV1441" s="18">
        <v>0.15251456441198771</v>
      </c>
      <c r="AX1441" s="18">
        <v>0.23483385309532601</v>
      </c>
      <c r="AY1441" s="18">
        <v>0.25896770159592047</v>
      </c>
      <c r="BA1441" s="18">
        <v>0.2440824340969347</v>
      </c>
      <c r="BB1441" s="18">
        <v>0.2267906882944154</v>
      </c>
      <c r="BD1441" s="18">
        <v>0.20635311791861219</v>
      </c>
      <c r="BE1441" s="18">
        <v>0.24413258003947089</v>
      </c>
      <c r="BF1441" s="18">
        <v>0.2381423865081585</v>
      </c>
      <c r="BG1441" s="18">
        <v>0.2495104196756544</v>
      </c>
      <c r="BH1441" s="18">
        <v>0.25911819649286377</v>
      </c>
      <c r="BI1441" s="18">
        <v>0.30530428637345419</v>
      </c>
      <c r="BJ1441" s="18">
        <v>0.23200891772337451</v>
      </c>
      <c r="BL1441" s="18">
        <v>0.23845961397695301</v>
      </c>
      <c r="BM1441" s="18">
        <v>0.26779865489862809</v>
      </c>
      <c r="BN1441" s="18">
        <v>0.2425368359064187</v>
      </c>
      <c r="BO1441" s="18">
        <v>0.15821679379100981</v>
      </c>
      <c r="BP1441" s="18">
        <v>0.27101470162886432</v>
      </c>
      <c r="BQ1441" s="18">
        <v>0.1914744807866926</v>
      </c>
      <c r="BR1441" s="18">
        <v>0.18089928055633611</v>
      </c>
      <c r="BS1441" s="18">
        <v>0.19629560298299981</v>
      </c>
      <c r="BU1441" s="18">
        <v>0.2043683073762117</v>
      </c>
      <c r="BV1441" s="18">
        <v>0.26653742645070888</v>
      </c>
      <c r="BW1441" s="18">
        <v>0.24812170983269741</v>
      </c>
      <c r="BX1441" s="18">
        <v>0.24310821388275919</v>
      </c>
      <c r="BY1441" s="18">
        <v>0.23196668992384609</v>
      </c>
      <c r="BZ1441" s="18">
        <v>0.2287259533222836</v>
      </c>
      <c r="CA1441" s="18">
        <v>0.17743276807899899</v>
      </c>
      <c r="CB1441" s="18">
        <v>0.23234475704216739</v>
      </c>
      <c r="CC1441" s="18">
        <v>0.29287191037077698</v>
      </c>
    </row>
    <row r="1442" spans="2:81" x14ac:dyDescent="0.35">
      <c r="B1442" s="17" t="s">
        <v>314</v>
      </c>
      <c r="C1442" s="18">
        <v>0.215010454826145</v>
      </c>
      <c r="D1442" s="18">
        <v>0.31002236522988608</v>
      </c>
      <c r="E1442" s="18">
        <v>0.27320095907705427</v>
      </c>
      <c r="F1442" s="18">
        <v>0.26079751169773702</v>
      </c>
      <c r="G1442" s="18">
        <v>0.15994146434707801</v>
      </c>
      <c r="H1442" s="18">
        <v>0.17504749572166739</v>
      </c>
      <c r="I1442" s="18">
        <v>0.1616190695129745</v>
      </c>
      <c r="K1442" s="18">
        <v>0.23238233522854659</v>
      </c>
      <c r="L1442" s="18">
        <v>0.19979552562336739</v>
      </c>
      <c r="N1442" s="18">
        <v>0.1651700820207587</v>
      </c>
      <c r="O1442" s="18">
        <v>0.27206314510175178</v>
      </c>
      <c r="P1442" s="18">
        <v>0.25144041311536081</v>
      </c>
      <c r="Q1442" s="18">
        <v>0.18868605393018761</v>
      </c>
      <c r="R1442" s="18">
        <v>0.24171670048102201</v>
      </c>
      <c r="S1442" s="18">
        <v>0.20795741360457989</v>
      </c>
      <c r="T1442" s="18">
        <v>0.21113443008805891</v>
      </c>
      <c r="U1442" s="18">
        <v>0.20501428941389691</v>
      </c>
      <c r="V1442" s="18">
        <v>0.25698490710667132</v>
      </c>
      <c r="W1442" s="18">
        <v>0.19121634683690619</v>
      </c>
      <c r="X1442" s="18">
        <v>0.22236553252967309</v>
      </c>
      <c r="Y1442" s="18">
        <v>0.1924814602111474</v>
      </c>
      <c r="AA1442" s="18">
        <v>0.19219076944006469</v>
      </c>
      <c r="AB1442" s="18">
        <v>0.16793274659479759</v>
      </c>
      <c r="AC1442" s="18">
        <v>0.27765522605761739</v>
      </c>
      <c r="AD1442" s="18">
        <v>0.23400046396350269</v>
      </c>
      <c r="AF1442" s="18">
        <v>0.2044756409081897</v>
      </c>
      <c r="AG1442" s="18">
        <v>0.20430093783281161</v>
      </c>
      <c r="AH1442" s="18">
        <v>0.18217543284756699</v>
      </c>
      <c r="AI1442" s="18">
        <v>0.2269378005557546</v>
      </c>
      <c r="AJ1442" s="18">
        <v>0.2319069511459444</v>
      </c>
      <c r="AK1442" s="18">
        <v>0.25729220399160191</v>
      </c>
      <c r="AL1442" s="18">
        <v>0.2374915077759015</v>
      </c>
      <c r="AM1442" s="18">
        <v>0.14613838098887649</v>
      </c>
      <c r="AN1442" s="18">
        <v>0.24791528431518511</v>
      </c>
      <c r="AO1442" s="18">
        <v>0.2157331903834741</v>
      </c>
      <c r="AP1442" s="18">
        <v>0.17263282724888659</v>
      </c>
      <c r="AQ1442" s="18">
        <v>0.1768783443562327</v>
      </c>
      <c r="AR1442" s="18">
        <v>0.19268854623623091</v>
      </c>
      <c r="AS1442" s="18">
        <v>0.23554545952633749</v>
      </c>
      <c r="AT1442" s="18">
        <v>0.19899717854236881</v>
      </c>
      <c r="AU1442" s="18">
        <v>0.28609994499033059</v>
      </c>
      <c r="AV1442" s="18">
        <v>0.19365666385483149</v>
      </c>
      <c r="AX1442" s="18">
        <v>0.1963938231688255</v>
      </c>
      <c r="AY1442" s="18">
        <v>0.30586512894578533</v>
      </c>
      <c r="BA1442" s="18">
        <v>0.2096153090344674</v>
      </c>
      <c r="BB1442" s="18">
        <v>0.22502026948578471</v>
      </c>
      <c r="BD1442" s="18">
        <v>0.2315979003600811</v>
      </c>
      <c r="BE1442" s="18">
        <v>0.22639794472334121</v>
      </c>
      <c r="BF1442" s="18">
        <v>0.2037103450661415</v>
      </c>
      <c r="BG1442" s="18">
        <v>0.1911256430900049</v>
      </c>
      <c r="BH1442" s="18">
        <v>0.21037086493031859</v>
      </c>
      <c r="BI1442" s="18">
        <v>0.2554394958826296</v>
      </c>
      <c r="BJ1442" s="18">
        <v>0.2005157045719346</v>
      </c>
      <c r="BL1442" s="18">
        <v>0.18885920046776369</v>
      </c>
      <c r="BM1442" s="18">
        <v>0.22410027008858871</v>
      </c>
      <c r="BN1442" s="18">
        <v>0.22634517933191731</v>
      </c>
      <c r="BO1442" s="18">
        <v>0.19268243146133929</v>
      </c>
      <c r="BP1442" s="18">
        <v>0.21784216139449691</v>
      </c>
      <c r="BQ1442" s="18">
        <v>6.6089523207563755E-2</v>
      </c>
      <c r="BR1442" s="18">
        <v>0.22849748717899709</v>
      </c>
      <c r="BS1442" s="18">
        <v>0.24047577442524831</v>
      </c>
      <c r="BU1442" s="18">
        <v>0.18779280061781439</v>
      </c>
      <c r="BV1442" s="18">
        <v>0.24138599957718929</v>
      </c>
      <c r="BW1442" s="18">
        <v>0.18786007260074819</v>
      </c>
      <c r="BX1442" s="18">
        <v>0.23309819426671211</v>
      </c>
      <c r="BY1442" s="18">
        <v>0.2400157985515696</v>
      </c>
      <c r="BZ1442" s="18">
        <v>0.20797384177118461</v>
      </c>
      <c r="CA1442" s="18">
        <v>0.17922570226705309</v>
      </c>
      <c r="CB1442" s="18">
        <v>0.14201547672762141</v>
      </c>
      <c r="CC1442" s="18">
        <v>0.23280147485229349</v>
      </c>
    </row>
    <row r="1443" spans="2:81" ht="29" x14ac:dyDescent="0.35">
      <c r="B1443" s="17" t="s">
        <v>315</v>
      </c>
      <c r="C1443" s="18">
        <v>0.27180131143647612</v>
      </c>
      <c r="D1443" s="18">
        <v>0.13949483297285251</v>
      </c>
      <c r="E1443" s="18">
        <v>0.12005938943631921</v>
      </c>
      <c r="F1443" s="18">
        <v>0.16439035621552561</v>
      </c>
      <c r="G1443" s="18">
        <v>0.25657861161046319</v>
      </c>
      <c r="H1443" s="18">
        <v>0.41984421315357168</v>
      </c>
      <c r="I1443" s="18">
        <v>0.42403689220569268</v>
      </c>
      <c r="K1443" s="18">
        <v>0.2801612236619006</v>
      </c>
      <c r="L1443" s="18">
        <v>0.26441900219415349</v>
      </c>
      <c r="N1443" s="18">
        <v>0.39807895402985349</v>
      </c>
      <c r="O1443" s="18">
        <v>0.2196276322499611</v>
      </c>
      <c r="P1443" s="18">
        <v>0.24074311844466159</v>
      </c>
      <c r="Q1443" s="18">
        <v>0.2630363599505508</v>
      </c>
      <c r="R1443" s="18">
        <v>0.23183555631497271</v>
      </c>
      <c r="S1443" s="18">
        <v>0.3354474419206569</v>
      </c>
      <c r="T1443" s="18">
        <v>0.20867155882159849</v>
      </c>
      <c r="U1443" s="18">
        <v>0.22927569572548889</v>
      </c>
      <c r="V1443" s="18">
        <v>0.1694020068877389</v>
      </c>
      <c r="W1443" s="18">
        <v>0.32664722614261932</v>
      </c>
      <c r="X1443" s="18">
        <v>0.27587734971642591</v>
      </c>
      <c r="Y1443" s="18">
        <v>0.33356333900891338</v>
      </c>
      <c r="AA1443" s="18">
        <v>0.32449231779396998</v>
      </c>
      <c r="AB1443" s="18">
        <v>0.30296301165515499</v>
      </c>
      <c r="AC1443" s="18">
        <v>0.26388332200553122</v>
      </c>
      <c r="AD1443" s="18">
        <v>0.18803211260476879</v>
      </c>
      <c r="AF1443" s="18">
        <v>0.25498712691395209</v>
      </c>
      <c r="AG1443" s="18">
        <v>0.19812606169304089</v>
      </c>
      <c r="AH1443" s="18">
        <v>0.2052310998606931</v>
      </c>
      <c r="AI1443" s="18">
        <v>0.25571962161617617</v>
      </c>
      <c r="AJ1443" s="18">
        <v>0.26148812030457902</v>
      </c>
      <c r="AK1443" s="18">
        <v>0.2461093166692051</v>
      </c>
      <c r="AL1443" s="18">
        <v>0.32038422284766988</v>
      </c>
      <c r="AM1443" s="18">
        <v>0.26230331588435118</v>
      </c>
      <c r="AN1443" s="18">
        <v>0.30604016732065059</v>
      </c>
      <c r="AO1443" s="18">
        <v>0.28757617266124141</v>
      </c>
      <c r="AP1443" s="18">
        <v>0.37092071598988929</v>
      </c>
      <c r="AQ1443" s="18">
        <v>0.35913776861080898</v>
      </c>
      <c r="AR1443" s="18">
        <v>0.31612410419391251</v>
      </c>
      <c r="AS1443" s="18">
        <v>0.26867757083596272</v>
      </c>
      <c r="AT1443" s="18">
        <v>0.22241185117708609</v>
      </c>
      <c r="AU1443" s="18">
        <v>0.123814649869302</v>
      </c>
      <c r="AV1443" s="18">
        <v>0.28655986417117058</v>
      </c>
      <c r="AX1443" s="18">
        <v>0.30261174986361028</v>
      </c>
      <c r="AY1443" s="18">
        <v>0.12666707224385471</v>
      </c>
      <c r="BA1443" s="18">
        <v>0.27683333092486179</v>
      </c>
      <c r="BB1443" s="18">
        <v>0.26246521851380938</v>
      </c>
      <c r="BD1443" s="18">
        <v>0.28334298631124277</v>
      </c>
      <c r="BE1443" s="18">
        <v>0.27396189202695609</v>
      </c>
      <c r="BF1443" s="18">
        <v>0.30278018529832668</v>
      </c>
      <c r="BG1443" s="18">
        <v>0.27690883535812932</v>
      </c>
      <c r="BH1443" s="18">
        <v>0.25050093056755202</v>
      </c>
      <c r="BI1443" s="18">
        <v>0.20240365397484381</v>
      </c>
      <c r="BJ1443" s="18">
        <v>0.16128618918822049</v>
      </c>
      <c r="BL1443" s="18">
        <v>0.34249670157108603</v>
      </c>
      <c r="BM1443" s="18">
        <v>0.20010869263118919</v>
      </c>
      <c r="BN1443" s="18">
        <v>0.36086557886670512</v>
      </c>
      <c r="BO1443" s="18">
        <v>0.31706791851264399</v>
      </c>
      <c r="BP1443" s="18">
        <v>0.2810155537526704</v>
      </c>
      <c r="BQ1443" s="18">
        <v>0.5796217667160799</v>
      </c>
      <c r="BR1443" s="18">
        <v>0.20942205961964019</v>
      </c>
      <c r="BS1443" s="18">
        <v>0.2429000763631429</v>
      </c>
      <c r="BU1443" s="18">
        <v>0.35429426606031877</v>
      </c>
      <c r="BV1443" s="18">
        <v>0.18151055248932951</v>
      </c>
      <c r="BW1443" s="18">
        <v>0.32504019870626299</v>
      </c>
      <c r="BX1443" s="18">
        <v>0.23977188339971781</v>
      </c>
      <c r="BY1443" s="18">
        <v>0.29047261759887011</v>
      </c>
      <c r="BZ1443" s="18">
        <v>0.37841551947476387</v>
      </c>
      <c r="CA1443" s="18">
        <v>0.23458225622703241</v>
      </c>
      <c r="CB1443" s="18">
        <v>0.32780673061216448</v>
      </c>
      <c r="CC1443" s="18">
        <v>0.2482409075289955</v>
      </c>
    </row>
    <row r="1444" spans="2:81" x14ac:dyDescent="0.35">
      <c r="B1444" s="17" t="s">
        <v>151</v>
      </c>
      <c r="C1444" s="18">
        <v>9.8226245128404763E-2</v>
      </c>
      <c r="D1444" s="18">
        <v>0.12996796886341641</v>
      </c>
      <c r="E1444" s="18">
        <v>9.0429286914779208E-2</v>
      </c>
      <c r="F1444" s="18">
        <v>0.1119462818943317</v>
      </c>
      <c r="G1444" s="18">
        <v>0.1226995650725172</v>
      </c>
      <c r="H1444" s="18">
        <v>8.3687598849434719E-2</v>
      </c>
      <c r="I1444" s="18">
        <v>7.4092128385539482E-2</v>
      </c>
      <c r="K1444" s="18">
        <v>7.2499382021130973E-2</v>
      </c>
      <c r="L1444" s="18">
        <v>0.1217618754855834</v>
      </c>
      <c r="N1444" s="18">
        <v>6.8463946796702174E-2</v>
      </c>
      <c r="O1444" s="18">
        <v>7.8891945660514856E-2</v>
      </c>
      <c r="P1444" s="18">
        <v>0.1152269106388514</v>
      </c>
      <c r="Q1444" s="18">
        <v>0.13528281001982451</v>
      </c>
      <c r="R1444" s="18">
        <v>9.1707294703862297E-2</v>
      </c>
      <c r="S1444" s="18">
        <v>4.7524631381377497E-2</v>
      </c>
      <c r="T1444" s="18">
        <v>0.1201665848385151</v>
      </c>
      <c r="U1444" s="18">
        <v>0.1387752722633441</v>
      </c>
      <c r="V1444" s="18">
        <v>7.7297939377010391E-2</v>
      </c>
      <c r="W1444" s="18">
        <v>0.11438819260979741</v>
      </c>
      <c r="X1444" s="18">
        <v>0.1189919315897498</v>
      </c>
      <c r="Y1444" s="18">
        <v>8.8261020022925851E-2</v>
      </c>
      <c r="AA1444" s="18">
        <v>5.9708679096659903E-2</v>
      </c>
      <c r="AB1444" s="18">
        <v>8.424778417361431E-2</v>
      </c>
      <c r="AC1444" s="18">
        <v>7.7497097119523795E-2</v>
      </c>
      <c r="AD1444" s="18">
        <v>0.1718253846602916</v>
      </c>
      <c r="AF1444" s="18">
        <v>0.1489197028175589</v>
      </c>
      <c r="AG1444" s="18">
        <v>0.17948307740771341</v>
      </c>
      <c r="AH1444" s="18">
        <v>0.1154505251047447</v>
      </c>
      <c r="AI1444" s="18">
        <v>0.1231917551330093</v>
      </c>
      <c r="AJ1444" s="18">
        <v>0.140998029240536</v>
      </c>
      <c r="AK1444" s="18">
        <v>7.9544434902954694E-2</v>
      </c>
      <c r="AL1444" s="18">
        <v>6.9909568722158963E-2</v>
      </c>
      <c r="AM1444" s="18">
        <v>9.6297879213218418E-2</v>
      </c>
      <c r="AN1444" s="18">
        <v>9.0569074492413484E-2</v>
      </c>
      <c r="AO1444" s="18">
        <v>5.9325675317964927E-2</v>
      </c>
      <c r="AP1444" s="18">
        <v>9.376266645719282E-2</v>
      </c>
      <c r="AQ1444" s="18">
        <v>7.4747684475339179E-2</v>
      </c>
      <c r="AR1444" s="18">
        <v>6.2061237577462819E-2</v>
      </c>
      <c r="AS1444" s="18">
        <v>8.5166554931566454E-2</v>
      </c>
      <c r="AT1444" s="18">
        <v>1.737725906636936E-2</v>
      </c>
      <c r="AU1444" s="18">
        <v>6.3001792714536681E-2</v>
      </c>
      <c r="AV1444" s="18">
        <v>0.231844813653903</v>
      </c>
      <c r="AX1444" s="18">
        <v>0.1022720309099915</v>
      </c>
      <c r="AY1444" s="18">
        <v>7.1540653150778385E-2</v>
      </c>
      <c r="BA1444" s="18">
        <v>8.7401526602466986E-2</v>
      </c>
      <c r="BB1444" s="18">
        <v>0.11830974803476681</v>
      </c>
      <c r="BD1444" s="18">
        <v>0.1011051282045155</v>
      </c>
      <c r="BE1444" s="18">
        <v>0.12554950871040149</v>
      </c>
      <c r="BF1444" s="18">
        <v>0.11576661067027839</v>
      </c>
      <c r="BG1444" s="18">
        <v>5.8943107175452397E-2</v>
      </c>
      <c r="BH1444" s="18">
        <v>7.5634587936819098E-2</v>
      </c>
      <c r="BI1444" s="18">
        <v>4.3725186710985818E-2</v>
      </c>
      <c r="BJ1444" s="18">
        <v>0.22927596817286211</v>
      </c>
      <c r="BL1444" s="18">
        <v>5.7312381813230742E-2</v>
      </c>
      <c r="BM1444" s="18">
        <v>7.5460496882403097E-2</v>
      </c>
      <c r="BN1444" s="18">
        <v>4.4749526473075348E-2</v>
      </c>
      <c r="BO1444" s="18">
        <v>0.117803817777619</v>
      </c>
      <c r="BP1444" s="18">
        <v>7.8765131797814303E-2</v>
      </c>
      <c r="BQ1444" s="18">
        <v>7.3849225772236071E-2</v>
      </c>
      <c r="BR1444" s="18">
        <v>0.29768997390250979</v>
      </c>
      <c r="BS1444" s="18">
        <v>0.18401747188784309</v>
      </c>
      <c r="BU1444" s="18">
        <v>7.0336845756378677E-2</v>
      </c>
      <c r="BV1444" s="18">
        <v>7.8355716152379268E-2</v>
      </c>
      <c r="BW1444" s="18">
        <v>0.1011469190188308</v>
      </c>
      <c r="BX1444" s="18">
        <v>0.1543708709422513</v>
      </c>
      <c r="BY1444" s="18">
        <v>5.5478384671792648E-2</v>
      </c>
      <c r="BZ1444" s="18">
        <v>9.5695995822255395E-2</v>
      </c>
      <c r="CA1444" s="18">
        <v>0.24027213522306071</v>
      </c>
      <c r="CB1444" s="18">
        <v>0.16740401574795599</v>
      </c>
      <c r="CC1444" s="18">
        <v>9.1159462612230582E-2</v>
      </c>
    </row>
    <row r="1446" spans="2:81" ht="87" x14ac:dyDescent="0.35">
      <c r="B1446" s="14" t="s">
        <v>319</v>
      </c>
    </row>
    <row r="1447" spans="2:81" x14ac:dyDescent="0.35">
      <c r="B1447" s="15" t="s">
        <v>17</v>
      </c>
    </row>
    <row r="1448" spans="2:81" x14ac:dyDescent="0.35">
      <c r="B1448" s="11" t="s">
        <v>95</v>
      </c>
      <c r="C1448" s="16">
        <v>1906</v>
      </c>
      <c r="D1448" s="16">
        <v>245</v>
      </c>
      <c r="E1448" s="16">
        <v>322</v>
      </c>
      <c r="F1448" s="16">
        <v>330</v>
      </c>
      <c r="G1448" s="16">
        <v>336</v>
      </c>
      <c r="H1448" s="16">
        <v>276</v>
      </c>
      <c r="I1448" s="16">
        <v>397</v>
      </c>
      <c r="K1448" s="16">
        <v>942</v>
      </c>
      <c r="L1448" s="16">
        <v>959</v>
      </c>
      <c r="N1448" s="16">
        <v>158</v>
      </c>
      <c r="O1448" s="16">
        <v>63</v>
      </c>
      <c r="P1448" s="16">
        <v>96</v>
      </c>
      <c r="Q1448" s="16">
        <v>78</v>
      </c>
      <c r="R1448" s="16">
        <v>211</v>
      </c>
      <c r="S1448" s="16">
        <v>156</v>
      </c>
      <c r="T1448" s="16">
        <v>138</v>
      </c>
      <c r="U1448" s="16">
        <v>178</v>
      </c>
      <c r="V1448" s="16">
        <v>270</v>
      </c>
      <c r="W1448" s="16">
        <v>232</v>
      </c>
      <c r="X1448" s="16">
        <v>160</v>
      </c>
      <c r="Y1448" s="16">
        <v>166</v>
      </c>
      <c r="AA1448" s="16">
        <v>527</v>
      </c>
      <c r="AB1448" s="16">
        <v>481</v>
      </c>
      <c r="AC1448" s="16">
        <v>429</v>
      </c>
      <c r="AD1448" s="16">
        <v>463</v>
      </c>
      <c r="AF1448" s="16">
        <v>27</v>
      </c>
      <c r="AG1448" s="16">
        <v>98</v>
      </c>
      <c r="AH1448" s="16">
        <v>113</v>
      </c>
      <c r="AI1448" s="16">
        <v>112</v>
      </c>
      <c r="AJ1448" s="16">
        <v>174</v>
      </c>
      <c r="AK1448" s="16">
        <v>207</v>
      </c>
      <c r="AL1448" s="16">
        <v>170</v>
      </c>
      <c r="AM1448" s="16">
        <v>133</v>
      </c>
      <c r="AN1448" s="16">
        <v>100</v>
      </c>
      <c r="AO1448" s="16">
        <v>131</v>
      </c>
      <c r="AP1448" s="16">
        <v>193</v>
      </c>
      <c r="AQ1448" s="16">
        <v>93</v>
      </c>
      <c r="AR1448" s="16">
        <v>79</v>
      </c>
      <c r="AS1448" s="16">
        <v>47</v>
      </c>
      <c r="AT1448" s="16">
        <v>48</v>
      </c>
      <c r="AU1448" s="16">
        <v>122</v>
      </c>
      <c r="AV1448" s="16">
        <v>59</v>
      </c>
      <c r="AX1448" s="16">
        <v>1557</v>
      </c>
      <c r="AY1448" s="16">
        <v>338</v>
      </c>
      <c r="BA1448" s="16">
        <v>1221</v>
      </c>
      <c r="BB1448" s="16">
        <v>685</v>
      </c>
      <c r="BD1448" s="16">
        <v>474</v>
      </c>
      <c r="BE1448" s="16">
        <v>416</v>
      </c>
      <c r="BF1448" s="16">
        <v>224</v>
      </c>
      <c r="BG1448" s="16">
        <v>439</v>
      </c>
      <c r="BH1448" s="16">
        <v>242</v>
      </c>
      <c r="BI1448" s="16">
        <v>51</v>
      </c>
      <c r="BJ1448" s="16">
        <v>60</v>
      </c>
      <c r="BL1448" s="16">
        <v>334</v>
      </c>
      <c r="BM1448" s="16">
        <v>619</v>
      </c>
      <c r="BN1448" s="16">
        <v>136</v>
      </c>
      <c r="BO1448" s="16">
        <v>105</v>
      </c>
      <c r="BP1448" s="16">
        <v>257</v>
      </c>
      <c r="BQ1448" s="16">
        <v>42</v>
      </c>
      <c r="BR1448" s="16">
        <v>49</v>
      </c>
      <c r="BS1448" s="16">
        <v>364</v>
      </c>
      <c r="BU1448" s="16">
        <v>279</v>
      </c>
      <c r="BV1448" s="16">
        <v>479</v>
      </c>
      <c r="BW1448" s="16">
        <v>122</v>
      </c>
      <c r="BX1448" s="16">
        <v>151</v>
      </c>
      <c r="BY1448" s="16">
        <v>421</v>
      </c>
      <c r="BZ1448" s="16">
        <v>64</v>
      </c>
      <c r="CA1448" s="16">
        <v>123</v>
      </c>
      <c r="CB1448" s="16">
        <v>156</v>
      </c>
      <c r="CC1448" s="16">
        <v>111</v>
      </c>
    </row>
    <row r="1449" spans="2:81" x14ac:dyDescent="0.35">
      <c r="B1449" s="12" t="s">
        <v>96</v>
      </c>
      <c r="C1449" s="16">
        <v>1910</v>
      </c>
      <c r="D1449" s="16">
        <v>202</v>
      </c>
      <c r="E1449" s="16">
        <v>325</v>
      </c>
      <c r="F1449" s="16">
        <v>324</v>
      </c>
      <c r="G1449" s="16">
        <v>294</v>
      </c>
      <c r="H1449" s="16">
        <v>309</v>
      </c>
      <c r="I1449" s="16">
        <v>457</v>
      </c>
      <c r="K1449" s="16">
        <v>921</v>
      </c>
      <c r="L1449" s="16">
        <v>983</v>
      </c>
      <c r="N1449" s="16">
        <v>157</v>
      </c>
      <c r="O1449" s="16">
        <v>52</v>
      </c>
      <c r="P1449" s="16">
        <v>89</v>
      </c>
      <c r="Q1449" s="16">
        <v>77</v>
      </c>
      <c r="R1449" s="16">
        <v>212</v>
      </c>
      <c r="S1449" s="16">
        <v>155</v>
      </c>
      <c r="T1449" s="16">
        <v>140</v>
      </c>
      <c r="U1449" s="16">
        <v>167</v>
      </c>
      <c r="V1449" s="16">
        <v>248</v>
      </c>
      <c r="W1449" s="16">
        <v>264</v>
      </c>
      <c r="X1449" s="16">
        <v>165</v>
      </c>
      <c r="Y1449" s="16">
        <v>180</v>
      </c>
      <c r="AA1449" s="16">
        <v>514</v>
      </c>
      <c r="AB1449" s="16">
        <v>496</v>
      </c>
      <c r="AC1449" s="16">
        <v>419</v>
      </c>
      <c r="AD1449" s="16">
        <v>477</v>
      </c>
      <c r="AF1449" s="16">
        <v>25</v>
      </c>
      <c r="AG1449" s="16">
        <v>96</v>
      </c>
      <c r="AH1449" s="16">
        <v>115</v>
      </c>
      <c r="AI1449" s="16">
        <v>117</v>
      </c>
      <c r="AJ1449" s="16">
        <v>175</v>
      </c>
      <c r="AK1449" s="16">
        <v>213</v>
      </c>
      <c r="AL1449" s="16">
        <v>169</v>
      </c>
      <c r="AM1449" s="16">
        <v>134</v>
      </c>
      <c r="AN1449" s="16">
        <v>99</v>
      </c>
      <c r="AO1449" s="16">
        <v>131</v>
      </c>
      <c r="AP1449" s="16">
        <v>193</v>
      </c>
      <c r="AQ1449" s="16">
        <v>94</v>
      </c>
      <c r="AR1449" s="16">
        <v>79</v>
      </c>
      <c r="AS1449" s="16">
        <v>46</v>
      </c>
      <c r="AT1449" s="16">
        <v>46</v>
      </c>
      <c r="AU1449" s="16">
        <v>118</v>
      </c>
      <c r="AV1449" s="16">
        <v>59</v>
      </c>
      <c r="AX1449" s="16">
        <v>1583</v>
      </c>
      <c r="AY1449" s="16">
        <v>316</v>
      </c>
      <c r="BA1449" s="16">
        <v>1241</v>
      </c>
      <c r="BB1449" s="16">
        <v>669</v>
      </c>
      <c r="BD1449" s="16">
        <v>490</v>
      </c>
      <c r="BE1449" s="16">
        <v>410</v>
      </c>
      <c r="BF1449" s="16">
        <v>226</v>
      </c>
      <c r="BG1449" s="16">
        <v>430</v>
      </c>
      <c r="BH1449" s="16">
        <v>237</v>
      </c>
      <c r="BI1449" s="16">
        <v>51</v>
      </c>
      <c r="BJ1449" s="16">
        <v>65</v>
      </c>
      <c r="BL1449" s="16">
        <v>349</v>
      </c>
      <c r="BM1449" s="16">
        <v>614</v>
      </c>
      <c r="BN1449" s="16">
        <v>143</v>
      </c>
      <c r="BO1449" s="16">
        <v>101</v>
      </c>
      <c r="BP1449" s="16">
        <v>257</v>
      </c>
      <c r="BQ1449" s="16">
        <v>42</v>
      </c>
      <c r="BR1449" s="16">
        <v>47</v>
      </c>
      <c r="BS1449" s="16">
        <v>356</v>
      </c>
      <c r="BU1449" s="16">
        <v>288</v>
      </c>
      <c r="BV1449" s="16">
        <v>472</v>
      </c>
      <c r="BW1449" s="16">
        <v>126</v>
      </c>
      <c r="BX1449" s="16">
        <v>142</v>
      </c>
      <c r="BY1449" s="16">
        <v>432</v>
      </c>
      <c r="BZ1449" s="16">
        <v>64</v>
      </c>
      <c r="CA1449" s="16">
        <v>123</v>
      </c>
      <c r="CB1449" s="16">
        <v>159</v>
      </c>
      <c r="CC1449" s="16">
        <v>106</v>
      </c>
    </row>
    <row r="1450" spans="2:81" x14ac:dyDescent="0.35">
      <c r="B1450" s="17" t="s">
        <v>312</v>
      </c>
      <c r="C1450" s="18">
        <v>0.16095086783267951</v>
      </c>
      <c r="D1450" s="18">
        <v>0.1769934956454336</v>
      </c>
      <c r="E1450" s="18">
        <v>0.2211465558556571</v>
      </c>
      <c r="F1450" s="18">
        <v>0.15351845692427721</v>
      </c>
      <c r="G1450" s="18">
        <v>0.16396193780071369</v>
      </c>
      <c r="H1450" s="18">
        <v>0.1177713409185792</v>
      </c>
      <c r="I1450" s="18">
        <v>0.14359311877984829</v>
      </c>
      <c r="K1450" s="18">
        <v>0.16953591383581151</v>
      </c>
      <c r="L1450" s="18">
        <v>0.1537020270735146</v>
      </c>
      <c r="N1450" s="18">
        <v>7.7580919069904442E-2</v>
      </c>
      <c r="O1450" s="18">
        <v>0.1697002068364919</v>
      </c>
      <c r="P1450" s="18">
        <v>0.14533034905579309</v>
      </c>
      <c r="Q1450" s="18">
        <v>0.24372056595316791</v>
      </c>
      <c r="R1450" s="18">
        <v>0.14741718834548501</v>
      </c>
      <c r="S1450" s="18">
        <v>0.15899435863004649</v>
      </c>
      <c r="T1450" s="18">
        <v>0.18084921666885981</v>
      </c>
      <c r="U1450" s="18">
        <v>0.14963725704636219</v>
      </c>
      <c r="V1450" s="18">
        <v>0.19767640164169439</v>
      </c>
      <c r="W1450" s="18">
        <v>0.1403691751869989</v>
      </c>
      <c r="X1450" s="18">
        <v>0.15346381741829429</v>
      </c>
      <c r="Y1450" s="18">
        <v>0.20255202369021921</v>
      </c>
      <c r="AA1450" s="18">
        <v>0.19858909984362749</v>
      </c>
      <c r="AB1450" s="18">
        <v>0.1364297298650341</v>
      </c>
      <c r="AC1450" s="18">
        <v>0.14280820226718949</v>
      </c>
      <c r="AD1450" s="18">
        <v>0.16162463410681821</v>
      </c>
      <c r="AF1450" s="18">
        <v>0.12214234477621259</v>
      </c>
      <c r="AG1450" s="18">
        <v>0.18661518603158431</v>
      </c>
      <c r="AH1450" s="18">
        <v>0.14039500474046041</v>
      </c>
      <c r="AI1450" s="18">
        <v>0.20644520055222759</v>
      </c>
      <c r="AJ1450" s="18">
        <v>0.12200947930344121</v>
      </c>
      <c r="AK1450" s="18">
        <v>0.12215063736965021</v>
      </c>
      <c r="AL1450" s="18">
        <v>0.13538757137057361</v>
      </c>
      <c r="AM1450" s="18">
        <v>0.1773277537370013</v>
      </c>
      <c r="AN1450" s="18">
        <v>0.1116433997906929</v>
      </c>
      <c r="AO1450" s="18">
        <v>0.16774818040428149</v>
      </c>
      <c r="AP1450" s="18">
        <v>0.15333813489157111</v>
      </c>
      <c r="AQ1450" s="18">
        <v>0.18249497958253469</v>
      </c>
      <c r="AR1450" s="18">
        <v>0.1591289866939557</v>
      </c>
      <c r="AS1450" s="18">
        <v>0.2415541543301738</v>
      </c>
      <c r="AT1450" s="18">
        <v>0.25758008406585542</v>
      </c>
      <c r="AU1450" s="18">
        <v>0.25178964450723529</v>
      </c>
      <c r="AV1450" s="18">
        <v>0.1191107240200175</v>
      </c>
      <c r="AX1450" s="18">
        <v>0.14615683230984641</v>
      </c>
      <c r="AY1450" s="18">
        <v>0.23441283074742111</v>
      </c>
      <c r="BA1450" s="18">
        <v>0.16660825107270319</v>
      </c>
      <c r="BB1450" s="18">
        <v>0.1504545142812069</v>
      </c>
      <c r="BD1450" s="18">
        <v>0.15510374353808579</v>
      </c>
      <c r="BE1450" s="18">
        <v>0.12899739405555241</v>
      </c>
      <c r="BF1450" s="18">
        <v>0.14458667522429949</v>
      </c>
      <c r="BG1450" s="18">
        <v>0.18640690248139899</v>
      </c>
      <c r="BH1450" s="18">
        <v>0.19509287312381871</v>
      </c>
      <c r="BI1450" s="18">
        <v>0.26369281403449252</v>
      </c>
      <c r="BJ1450" s="18">
        <v>8.9200607264195569E-2</v>
      </c>
      <c r="BL1450" s="18">
        <v>0.16921648145459239</v>
      </c>
      <c r="BM1450" s="18">
        <v>0.20539138545447619</v>
      </c>
      <c r="BN1450" s="18">
        <v>0.14569167083987869</v>
      </c>
      <c r="BO1450" s="18">
        <v>0.16577395923971441</v>
      </c>
      <c r="BP1450" s="18">
        <v>0.1489521719696994</v>
      </c>
      <c r="BQ1450" s="18">
        <v>2.2118207867919841E-2</v>
      </c>
      <c r="BR1450" s="18">
        <v>6.3477630143582403E-2</v>
      </c>
      <c r="BS1450" s="18">
        <v>0.1188743603184387</v>
      </c>
      <c r="BU1450" s="18">
        <v>0.192455240494597</v>
      </c>
      <c r="BV1450" s="18">
        <v>0.19583938062203349</v>
      </c>
      <c r="BW1450" s="18">
        <v>0.1658963402361496</v>
      </c>
      <c r="BX1450" s="18">
        <v>0.16724666013240561</v>
      </c>
      <c r="BY1450" s="18">
        <v>0.17323900955395921</v>
      </c>
      <c r="BZ1450" s="18">
        <v>6.105721236212297E-2</v>
      </c>
      <c r="CA1450" s="18">
        <v>9.3895066697224708E-2</v>
      </c>
      <c r="CB1450" s="18">
        <v>7.780283768824886E-2</v>
      </c>
      <c r="CC1450" s="18">
        <v>0.1177204038174702</v>
      </c>
    </row>
    <row r="1451" spans="2:81" x14ac:dyDescent="0.35">
      <c r="B1451" s="17" t="s">
        <v>313</v>
      </c>
      <c r="C1451" s="18">
        <v>0.21827634503334331</v>
      </c>
      <c r="D1451" s="18">
        <v>0.24867912120060151</v>
      </c>
      <c r="E1451" s="18">
        <v>0.31739430697614762</v>
      </c>
      <c r="F1451" s="18">
        <v>0.25980725688686118</v>
      </c>
      <c r="G1451" s="18">
        <v>0.20055830141485381</v>
      </c>
      <c r="H1451" s="18">
        <v>0.15174434294214639</v>
      </c>
      <c r="I1451" s="18">
        <v>0.16130169059321259</v>
      </c>
      <c r="K1451" s="18">
        <v>0.22515182111322371</v>
      </c>
      <c r="L1451" s="18">
        <v>0.21093850751529461</v>
      </c>
      <c r="N1451" s="18">
        <v>0.2087941003017891</v>
      </c>
      <c r="O1451" s="18">
        <v>0.19633822525689909</v>
      </c>
      <c r="P1451" s="18">
        <v>0.220856930543188</v>
      </c>
      <c r="Q1451" s="18">
        <v>0.20208732798886681</v>
      </c>
      <c r="R1451" s="18">
        <v>0.25250499263652898</v>
      </c>
      <c r="S1451" s="18">
        <v>0.1885829101291932</v>
      </c>
      <c r="T1451" s="18">
        <v>0.2601992576623719</v>
      </c>
      <c r="U1451" s="18">
        <v>0.2261759178906099</v>
      </c>
      <c r="V1451" s="18">
        <v>0.31060527965172208</v>
      </c>
      <c r="W1451" s="18">
        <v>0.18866077877225901</v>
      </c>
      <c r="X1451" s="18">
        <v>0.1697450382431516</v>
      </c>
      <c r="Y1451" s="18">
        <v>0.14456823008657799</v>
      </c>
      <c r="AA1451" s="18">
        <v>0.22832374391202631</v>
      </c>
      <c r="AB1451" s="18">
        <v>0.19706384479515249</v>
      </c>
      <c r="AC1451" s="18">
        <v>0.2640796187517887</v>
      </c>
      <c r="AD1451" s="18">
        <v>0.19092425342994171</v>
      </c>
      <c r="AF1451" s="18">
        <v>0.28311967883641059</v>
      </c>
      <c r="AG1451" s="18">
        <v>0.2743585594820161</v>
      </c>
      <c r="AH1451" s="18">
        <v>0.25655440995981771</v>
      </c>
      <c r="AI1451" s="18">
        <v>0.18858124387235439</v>
      </c>
      <c r="AJ1451" s="18">
        <v>0.19753414141886511</v>
      </c>
      <c r="AK1451" s="18">
        <v>0.2387814172026641</v>
      </c>
      <c r="AL1451" s="18">
        <v>0.2241165428957633</v>
      </c>
      <c r="AM1451" s="18">
        <v>0.21222961016666389</v>
      </c>
      <c r="AN1451" s="18">
        <v>0.23188309129969889</v>
      </c>
      <c r="AO1451" s="18">
        <v>0.18695152951236799</v>
      </c>
      <c r="AP1451" s="18">
        <v>0.18054394167419799</v>
      </c>
      <c r="AQ1451" s="18">
        <v>0.22476889457704999</v>
      </c>
      <c r="AR1451" s="18">
        <v>0.17452573836890459</v>
      </c>
      <c r="AS1451" s="18">
        <v>0.14962810670834031</v>
      </c>
      <c r="AT1451" s="18">
        <v>0.26523868124503452</v>
      </c>
      <c r="AU1451" s="18">
        <v>0.31494715290963721</v>
      </c>
      <c r="AV1451" s="18">
        <v>0.1099435653568225</v>
      </c>
      <c r="AX1451" s="18">
        <v>0.21014110027839719</v>
      </c>
      <c r="AY1451" s="18">
        <v>0.26328667974589087</v>
      </c>
      <c r="BA1451" s="18">
        <v>0.2194160145794673</v>
      </c>
      <c r="BB1451" s="18">
        <v>0.21616187373443371</v>
      </c>
      <c r="BD1451" s="18">
        <v>0.20984902080668441</v>
      </c>
      <c r="BE1451" s="18">
        <v>0.18703077855802311</v>
      </c>
      <c r="BF1451" s="18">
        <v>0.1707203945326552</v>
      </c>
      <c r="BG1451" s="18">
        <v>0.25331085388816782</v>
      </c>
      <c r="BH1451" s="18">
        <v>0.24459200922449739</v>
      </c>
      <c r="BI1451" s="18">
        <v>0.31231869609626028</v>
      </c>
      <c r="BJ1451" s="18">
        <v>0.24254778608871849</v>
      </c>
      <c r="BL1451" s="18">
        <v>0.22764215316707859</v>
      </c>
      <c r="BM1451" s="18">
        <v>0.24600633427678381</v>
      </c>
      <c r="BN1451" s="18">
        <v>0.19701563452229029</v>
      </c>
      <c r="BO1451" s="18">
        <v>0.1938441718428304</v>
      </c>
      <c r="BP1451" s="18">
        <v>0.21919136477421031</v>
      </c>
      <c r="BQ1451" s="18">
        <v>0.1231944377299334</v>
      </c>
      <c r="BR1451" s="18">
        <v>0.18499286939111989</v>
      </c>
      <c r="BS1451" s="18">
        <v>0.19165567980048959</v>
      </c>
      <c r="BU1451" s="18">
        <v>0.189594768308364</v>
      </c>
      <c r="BV1451" s="18">
        <v>0.26759367717754767</v>
      </c>
      <c r="BW1451" s="18">
        <v>0.1387562077204387</v>
      </c>
      <c r="BX1451" s="18">
        <v>0.237559129809917</v>
      </c>
      <c r="BY1451" s="18">
        <v>0.20157566665873039</v>
      </c>
      <c r="BZ1451" s="18">
        <v>0.2148725315330007</v>
      </c>
      <c r="CA1451" s="18">
        <v>0.25682443545859901</v>
      </c>
      <c r="CB1451" s="18">
        <v>0.1986115042381556</v>
      </c>
      <c r="CC1451" s="18">
        <v>0.20040686496444299</v>
      </c>
    </row>
    <row r="1452" spans="2:81" x14ac:dyDescent="0.35">
      <c r="B1452" s="17" t="s">
        <v>314</v>
      </c>
      <c r="C1452" s="18">
        <v>0.17085774595167039</v>
      </c>
      <c r="D1452" s="18">
        <v>0.26124185175433612</v>
      </c>
      <c r="E1452" s="18">
        <v>0.18303371396073709</v>
      </c>
      <c r="F1452" s="18">
        <v>0.22903735514575391</v>
      </c>
      <c r="G1452" s="18">
        <v>0.16783761684845461</v>
      </c>
      <c r="H1452" s="18">
        <v>0.17462772225107179</v>
      </c>
      <c r="I1452" s="18">
        <v>8.037615625147207E-2</v>
      </c>
      <c r="K1452" s="18">
        <v>0.17710637265135851</v>
      </c>
      <c r="L1452" s="18">
        <v>0.1658470674741164</v>
      </c>
      <c r="N1452" s="18">
        <v>0.163537365865738</v>
      </c>
      <c r="O1452" s="18">
        <v>0.19645133152502459</v>
      </c>
      <c r="P1452" s="18">
        <v>0.23146917668749031</v>
      </c>
      <c r="Q1452" s="18">
        <v>0.12459623849902809</v>
      </c>
      <c r="R1452" s="18">
        <v>0.19188396597995391</v>
      </c>
      <c r="S1452" s="18">
        <v>0.15903860346882939</v>
      </c>
      <c r="T1452" s="18">
        <v>0.1229969248441386</v>
      </c>
      <c r="U1452" s="18">
        <v>0.19525449602968251</v>
      </c>
      <c r="V1452" s="18">
        <v>0.18908633139326211</v>
      </c>
      <c r="W1452" s="18">
        <v>0.17023631147160609</v>
      </c>
      <c r="X1452" s="18">
        <v>0.153221246852243</v>
      </c>
      <c r="Y1452" s="18">
        <v>0.15163598945512829</v>
      </c>
      <c r="AA1452" s="18">
        <v>0.13308675446283061</v>
      </c>
      <c r="AB1452" s="18">
        <v>0.17250153591858439</v>
      </c>
      <c r="AC1452" s="18">
        <v>0.193007395318891</v>
      </c>
      <c r="AD1452" s="18">
        <v>0.19168532949554801</v>
      </c>
      <c r="AF1452" s="18">
        <v>0.22279489148797851</v>
      </c>
      <c r="AG1452" s="18">
        <v>0.16540767283417371</v>
      </c>
      <c r="AH1452" s="18">
        <v>0.1503124535967745</v>
      </c>
      <c r="AI1452" s="18">
        <v>0.15382662880759421</v>
      </c>
      <c r="AJ1452" s="18">
        <v>0.19040239162946351</v>
      </c>
      <c r="AK1452" s="18">
        <v>0.2216331255341932</v>
      </c>
      <c r="AL1452" s="18">
        <v>0.16256629834257369</v>
      </c>
      <c r="AM1452" s="18">
        <v>0.1696541082622102</v>
      </c>
      <c r="AN1452" s="18">
        <v>0.1710759063506215</v>
      </c>
      <c r="AO1452" s="18">
        <v>0.1675931192299375</v>
      </c>
      <c r="AP1452" s="18">
        <v>0.13607534423191661</v>
      </c>
      <c r="AQ1452" s="18">
        <v>0.13866446931840379</v>
      </c>
      <c r="AR1452" s="18">
        <v>9.8979188653957551E-2</v>
      </c>
      <c r="AS1452" s="18">
        <v>0.2235916134033438</v>
      </c>
      <c r="AT1452" s="18">
        <v>0.27054354743928732</v>
      </c>
      <c r="AU1452" s="18">
        <v>0.16288882918972511</v>
      </c>
      <c r="AV1452" s="18">
        <v>0.18323730756827281</v>
      </c>
      <c r="AX1452" s="18">
        <v>0.15512348613764021</v>
      </c>
      <c r="AY1452" s="18">
        <v>0.2486641250002582</v>
      </c>
      <c r="BA1452" s="18">
        <v>0.17020090505060409</v>
      </c>
      <c r="BB1452" s="18">
        <v>0.1720764073066029</v>
      </c>
      <c r="BD1452" s="18">
        <v>0.1858019555034976</v>
      </c>
      <c r="BE1452" s="18">
        <v>0.17715611822512059</v>
      </c>
      <c r="BF1452" s="18">
        <v>0.16228019889374409</v>
      </c>
      <c r="BG1452" s="18">
        <v>0.15597973552607619</v>
      </c>
      <c r="BH1452" s="18">
        <v>0.1832796682171336</v>
      </c>
      <c r="BI1452" s="18">
        <v>0.11570276534532969</v>
      </c>
      <c r="BJ1452" s="18">
        <v>0.1445431528799497</v>
      </c>
      <c r="BL1452" s="18">
        <v>0.134440752883183</v>
      </c>
      <c r="BM1452" s="18">
        <v>0.19298177509628531</v>
      </c>
      <c r="BN1452" s="18">
        <v>0.16046398720795049</v>
      </c>
      <c r="BO1452" s="18">
        <v>0.13068936937412759</v>
      </c>
      <c r="BP1452" s="18">
        <v>0.19354147518320489</v>
      </c>
      <c r="BQ1452" s="18">
        <v>0.13461736299801261</v>
      </c>
      <c r="BR1452" s="18">
        <v>0.18319670358654341</v>
      </c>
      <c r="BS1452" s="18">
        <v>0.1702244039377438</v>
      </c>
      <c r="BU1452" s="18">
        <v>0.15385834772023191</v>
      </c>
      <c r="BV1452" s="18">
        <v>0.19189696994700831</v>
      </c>
      <c r="BW1452" s="18">
        <v>0.18378588719484221</v>
      </c>
      <c r="BX1452" s="18">
        <v>0.12175786540318401</v>
      </c>
      <c r="BY1452" s="18">
        <v>0.1915747254254169</v>
      </c>
      <c r="BZ1452" s="18">
        <v>0.15262070952122109</v>
      </c>
      <c r="CA1452" s="18">
        <v>0.14533755264885739</v>
      </c>
      <c r="CB1452" s="18">
        <v>0.13105504356926359</v>
      </c>
      <c r="CC1452" s="18">
        <v>0.18953714462326071</v>
      </c>
    </row>
    <row r="1453" spans="2:81" ht="29" x14ac:dyDescent="0.35">
      <c r="B1453" s="17" t="s">
        <v>315</v>
      </c>
      <c r="C1453" s="18">
        <v>0.34889926628094758</v>
      </c>
      <c r="D1453" s="18">
        <v>0.199613199810659</v>
      </c>
      <c r="E1453" s="18">
        <v>0.20284396734747559</v>
      </c>
      <c r="F1453" s="18">
        <v>0.22984221140763431</v>
      </c>
      <c r="G1453" s="18">
        <v>0.35221857480140423</v>
      </c>
      <c r="H1453" s="18">
        <v>0.46094923041342989</v>
      </c>
      <c r="I1453" s="18">
        <v>0.52526724596051755</v>
      </c>
      <c r="K1453" s="18">
        <v>0.35569722081420019</v>
      </c>
      <c r="L1453" s="18">
        <v>0.34234214137002378</v>
      </c>
      <c r="N1453" s="18">
        <v>0.44627886345583079</v>
      </c>
      <c r="O1453" s="18">
        <v>0.31100417807325947</v>
      </c>
      <c r="P1453" s="18">
        <v>0.30727404438928918</v>
      </c>
      <c r="Q1453" s="18">
        <v>0.33465570183183752</v>
      </c>
      <c r="R1453" s="18">
        <v>0.30534554232539002</v>
      </c>
      <c r="S1453" s="18">
        <v>0.41320561902630148</v>
      </c>
      <c r="T1453" s="18">
        <v>0.30175902248563602</v>
      </c>
      <c r="U1453" s="18">
        <v>0.32524872753297301</v>
      </c>
      <c r="V1453" s="18">
        <v>0.23329646706448151</v>
      </c>
      <c r="W1453" s="18">
        <v>0.40649708760884512</v>
      </c>
      <c r="X1453" s="18">
        <v>0.38437603006317589</v>
      </c>
      <c r="Y1453" s="18">
        <v>0.39839104135626618</v>
      </c>
      <c r="AA1453" s="18">
        <v>0.3829961225408629</v>
      </c>
      <c r="AB1453" s="18">
        <v>0.40359901469711212</v>
      </c>
      <c r="AC1453" s="18">
        <v>0.32137319237476042</v>
      </c>
      <c r="AD1453" s="18">
        <v>0.27849797993085751</v>
      </c>
      <c r="AF1453" s="18">
        <v>0.26390771479425562</v>
      </c>
      <c r="AG1453" s="18">
        <v>0.20701005611266149</v>
      </c>
      <c r="AH1453" s="18">
        <v>0.33817814343925329</v>
      </c>
      <c r="AI1453" s="18">
        <v>0.35156867156191901</v>
      </c>
      <c r="AJ1453" s="18">
        <v>0.38351837935847732</v>
      </c>
      <c r="AK1453" s="18">
        <v>0.32719657336334462</v>
      </c>
      <c r="AL1453" s="18">
        <v>0.38379139543182522</v>
      </c>
      <c r="AM1453" s="18">
        <v>0.32204632142076112</v>
      </c>
      <c r="AN1453" s="18">
        <v>0.36096240970953508</v>
      </c>
      <c r="AO1453" s="18">
        <v>0.40459644998158378</v>
      </c>
      <c r="AP1453" s="18">
        <v>0.4184842411605364</v>
      </c>
      <c r="AQ1453" s="18">
        <v>0.39824394721856821</v>
      </c>
      <c r="AR1453" s="18">
        <v>0.51404402546804329</v>
      </c>
      <c r="AS1453" s="18">
        <v>0.30485696896099929</v>
      </c>
      <c r="AT1453" s="18">
        <v>0.2066376872498227</v>
      </c>
      <c r="AU1453" s="18">
        <v>0.20202573865799331</v>
      </c>
      <c r="AV1453" s="18">
        <v>0.33323318173058097</v>
      </c>
      <c r="AX1453" s="18">
        <v>0.38251896211236841</v>
      </c>
      <c r="AY1453" s="18">
        <v>0.18956584672036689</v>
      </c>
      <c r="BA1453" s="18">
        <v>0.35119653782555449</v>
      </c>
      <c r="BB1453" s="18">
        <v>0.34463705293726898</v>
      </c>
      <c r="BD1453" s="18">
        <v>0.32828778446024792</v>
      </c>
      <c r="BE1453" s="18">
        <v>0.37962500562769302</v>
      </c>
      <c r="BF1453" s="18">
        <v>0.42727147800571402</v>
      </c>
      <c r="BG1453" s="18">
        <v>0.34666083357804872</v>
      </c>
      <c r="BH1453" s="18">
        <v>0.31087621640872692</v>
      </c>
      <c r="BI1453" s="18">
        <v>0.24632792419466071</v>
      </c>
      <c r="BJ1453" s="18">
        <v>0.27183207616207677</v>
      </c>
      <c r="BL1453" s="18">
        <v>0.3994090346639993</v>
      </c>
      <c r="BM1453" s="18">
        <v>0.28185404958067678</v>
      </c>
      <c r="BN1453" s="18">
        <v>0.44590526579832612</v>
      </c>
      <c r="BO1453" s="18">
        <v>0.39192914364022802</v>
      </c>
      <c r="BP1453" s="18">
        <v>0.36254274683127752</v>
      </c>
      <c r="BQ1453" s="18">
        <v>0.57397126216296701</v>
      </c>
      <c r="BR1453" s="18">
        <v>0.25376684118676951</v>
      </c>
      <c r="BS1453" s="18">
        <v>0.34014466131798532</v>
      </c>
      <c r="BU1453" s="18">
        <v>0.40090387647784298</v>
      </c>
      <c r="BV1453" s="18">
        <v>0.2771456589841948</v>
      </c>
      <c r="BW1453" s="18">
        <v>0.42872716872986671</v>
      </c>
      <c r="BX1453" s="18">
        <v>0.34335254690589961</v>
      </c>
      <c r="BY1453" s="18">
        <v>0.35749153606314782</v>
      </c>
      <c r="BZ1453" s="18">
        <v>0.42523275091984358</v>
      </c>
      <c r="CA1453" s="18">
        <v>0.26007804995373901</v>
      </c>
      <c r="CB1453" s="18">
        <v>0.39174501570709691</v>
      </c>
      <c r="CC1453" s="18">
        <v>0.39744135840502409</v>
      </c>
    </row>
    <row r="1454" spans="2:81" x14ac:dyDescent="0.35">
      <c r="B1454" s="17" t="s">
        <v>151</v>
      </c>
      <c r="C1454" s="18">
        <v>0.1010157749013591</v>
      </c>
      <c r="D1454" s="18">
        <v>0.1134723315889697</v>
      </c>
      <c r="E1454" s="18">
        <v>7.5581455859982757E-2</v>
      </c>
      <c r="F1454" s="18">
        <v>0.1277947196354734</v>
      </c>
      <c r="G1454" s="18">
        <v>0.11542356913457361</v>
      </c>
      <c r="H1454" s="18">
        <v>9.4907363474772591E-2</v>
      </c>
      <c r="I1454" s="18">
        <v>8.9461788414949547E-2</v>
      </c>
      <c r="K1454" s="18">
        <v>7.2508671585406081E-2</v>
      </c>
      <c r="L1454" s="18">
        <v>0.1271702565670505</v>
      </c>
      <c r="N1454" s="18">
        <v>0.1038087513067374</v>
      </c>
      <c r="O1454" s="18">
        <v>0.1265060583083249</v>
      </c>
      <c r="P1454" s="18">
        <v>9.5069499324239443E-2</v>
      </c>
      <c r="Q1454" s="18">
        <v>9.4940165727099998E-2</v>
      </c>
      <c r="R1454" s="18">
        <v>0.10284831071264219</v>
      </c>
      <c r="S1454" s="18">
        <v>8.0178508745629304E-2</v>
      </c>
      <c r="T1454" s="18">
        <v>0.13419557833899379</v>
      </c>
      <c r="U1454" s="18">
        <v>0.1036836015003723</v>
      </c>
      <c r="V1454" s="18">
        <v>6.9335520248839974E-2</v>
      </c>
      <c r="W1454" s="18">
        <v>9.4236646960290771E-2</v>
      </c>
      <c r="X1454" s="18">
        <v>0.13919386742313511</v>
      </c>
      <c r="Y1454" s="18">
        <v>0.10285271541180829</v>
      </c>
      <c r="AA1454" s="18">
        <v>5.7004279240652607E-2</v>
      </c>
      <c r="AB1454" s="18">
        <v>9.0405874724116875E-2</v>
      </c>
      <c r="AC1454" s="18">
        <v>7.8731591287370464E-2</v>
      </c>
      <c r="AD1454" s="18">
        <v>0.1772678030368347</v>
      </c>
      <c r="AF1454" s="18">
        <v>0.10803537010514271</v>
      </c>
      <c r="AG1454" s="18">
        <v>0.1666085255395644</v>
      </c>
      <c r="AH1454" s="18">
        <v>0.11455998826369421</v>
      </c>
      <c r="AI1454" s="18">
        <v>9.9578255205904923E-2</v>
      </c>
      <c r="AJ1454" s="18">
        <v>0.10653560828975291</v>
      </c>
      <c r="AK1454" s="18">
        <v>9.0238246530147947E-2</v>
      </c>
      <c r="AL1454" s="18">
        <v>9.4138191959264289E-2</v>
      </c>
      <c r="AM1454" s="18">
        <v>0.1187422064133636</v>
      </c>
      <c r="AN1454" s="18">
        <v>0.1244351928494515</v>
      </c>
      <c r="AO1454" s="18">
        <v>7.3110720871829224E-2</v>
      </c>
      <c r="AP1454" s="18">
        <v>0.11155833804177789</v>
      </c>
      <c r="AQ1454" s="18">
        <v>5.5827709303443419E-2</v>
      </c>
      <c r="AR1454" s="18">
        <v>5.3322060815138669E-2</v>
      </c>
      <c r="AS1454" s="18">
        <v>8.0369156597142874E-2</v>
      </c>
      <c r="AT1454" s="18">
        <v>0</v>
      </c>
      <c r="AU1454" s="18">
        <v>6.8348634735409294E-2</v>
      </c>
      <c r="AV1454" s="18">
        <v>0.25447522132430639</v>
      </c>
      <c r="AX1454" s="18">
        <v>0.1060596191617479</v>
      </c>
      <c r="AY1454" s="18">
        <v>6.4070517786062875E-2</v>
      </c>
      <c r="BA1454" s="18">
        <v>9.2578291471670973E-2</v>
      </c>
      <c r="BB1454" s="18">
        <v>0.1166701517404875</v>
      </c>
      <c r="BD1454" s="18">
        <v>0.1209574956914842</v>
      </c>
      <c r="BE1454" s="18">
        <v>0.1271907035336107</v>
      </c>
      <c r="BF1454" s="18">
        <v>9.5141253343587404E-2</v>
      </c>
      <c r="BG1454" s="18">
        <v>5.7641674526308383E-2</v>
      </c>
      <c r="BH1454" s="18">
        <v>6.6159233025823383E-2</v>
      </c>
      <c r="BI1454" s="18">
        <v>6.1957800329256789E-2</v>
      </c>
      <c r="BJ1454" s="18">
        <v>0.25187637760505938</v>
      </c>
      <c r="BL1454" s="18">
        <v>6.9291577831146464E-2</v>
      </c>
      <c r="BM1454" s="18">
        <v>7.3766455591777649E-2</v>
      </c>
      <c r="BN1454" s="18">
        <v>5.0923441631554267E-2</v>
      </c>
      <c r="BO1454" s="18">
        <v>0.1177633559030996</v>
      </c>
      <c r="BP1454" s="18">
        <v>7.5772241241607974E-2</v>
      </c>
      <c r="BQ1454" s="18">
        <v>0.1460987292411674</v>
      </c>
      <c r="BR1454" s="18">
        <v>0.31456595569198459</v>
      </c>
      <c r="BS1454" s="18">
        <v>0.17910089462534259</v>
      </c>
      <c r="BU1454" s="18">
        <v>6.3187766998964071E-2</v>
      </c>
      <c r="BV1454" s="18">
        <v>6.7524313269215847E-2</v>
      </c>
      <c r="BW1454" s="18">
        <v>8.2834396118702844E-2</v>
      </c>
      <c r="BX1454" s="18">
        <v>0.1300837977485938</v>
      </c>
      <c r="BY1454" s="18">
        <v>7.6119062298745752E-2</v>
      </c>
      <c r="BZ1454" s="18">
        <v>0.14621679566381171</v>
      </c>
      <c r="CA1454" s="18">
        <v>0.24386489524157989</v>
      </c>
      <c r="CB1454" s="18">
        <v>0.20078559879723501</v>
      </c>
      <c r="CC1454" s="18">
        <v>9.4894228189801935E-2</v>
      </c>
    </row>
    <row r="1456" spans="2:81" ht="145" x14ac:dyDescent="0.35">
      <c r="B1456" s="14" t="s">
        <v>320</v>
      </c>
    </row>
    <row r="1457" spans="2:81" x14ac:dyDescent="0.35">
      <c r="B1457" s="15" t="s">
        <v>17</v>
      </c>
    </row>
    <row r="1458" spans="2:81" x14ac:dyDescent="0.35">
      <c r="B1458" s="11" t="s">
        <v>95</v>
      </c>
      <c r="C1458" s="16">
        <v>1906</v>
      </c>
      <c r="D1458" s="16">
        <v>245</v>
      </c>
      <c r="E1458" s="16">
        <v>322</v>
      </c>
      <c r="F1458" s="16">
        <v>330</v>
      </c>
      <c r="G1458" s="16">
        <v>336</v>
      </c>
      <c r="H1458" s="16">
        <v>276</v>
      </c>
      <c r="I1458" s="16">
        <v>397</v>
      </c>
      <c r="K1458" s="16">
        <v>942</v>
      </c>
      <c r="L1458" s="16">
        <v>959</v>
      </c>
      <c r="N1458" s="16">
        <v>158</v>
      </c>
      <c r="O1458" s="16">
        <v>63</v>
      </c>
      <c r="P1458" s="16">
        <v>96</v>
      </c>
      <c r="Q1458" s="16">
        <v>78</v>
      </c>
      <c r="R1458" s="16">
        <v>211</v>
      </c>
      <c r="S1458" s="16">
        <v>156</v>
      </c>
      <c r="T1458" s="16">
        <v>138</v>
      </c>
      <c r="U1458" s="16">
        <v>178</v>
      </c>
      <c r="V1458" s="16">
        <v>270</v>
      </c>
      <c r="W1458" s="16">
        <v>232</v>
      </c>
      <c r="X1458" s="16">
        <v>160</v>
      </c>
      <c r="Y1458" s="16">
        <v>166</v>
      </c>
      <c r="AA1458" s="16">
        <v>527</v>
      </c>
      <c r="AB1458" s="16">
        <v>481</v>
      </c>
      <c r="AC1458" s="16">
        <v>429</v>
      </c>
      <c r="AD1458" s="16">
        <v>463</v>
      </c>
      <c r="AF1458" s="16">
        <v>27</v>
      </c>
      <c r="AG1458" s="16">
        <v>98</v>
      </c>
      <c r="AH1458" s="16">
        <v>113</v>
      </c>
      <c r="AI1458" s="16">
        <v>112</v>
      </c>
      <c r="AJ1458" s="16">
        <v>174</v>
      </c>
      <c r="AK1458" s="16">
        <v>207</v>
      </c>
      <c r="AL1458" s="16">
        <v>170</v>
      </c>
      <c r="AM1458" s="16">
        <v>133</v>
      </c>
      <c r="AN1458" s="16">
        <v>100</v>
      </c>
      <c r="AO1458" s="16">
        <v>131</v>
      </c>
      <c r="AP1458" s="16">
        <v>193</v>
      </c>
      <c r="AQ1458" s="16">
        <v>93</v>
      </c>
      <c r="AR1458" s="16">
        <v>79</v>
      </c>
      <c r="AS1458" s="16">
        <v>47</v>
      </c>
      <c r="AT1458" s="16">
        <v>48</v>
      </c>
      <c r="AU1458" s="16">
        <v>122</v>
      </c>
      <c r="AV1458" s="16">
        <v>59</v>
      </c>
      <c r="AX1458" s="16">
        <v>1557</v>
      </c>
      <c r="AY1458" s="16">
        <v>338</v>
      </c>
      <c r="BA1458" s="16">
        <v>1221</v>
      </c>
      <c r="BB1458" s="16">
        <v>685</v>
      </c>
      <c r="BD1458" s="16">
        <v>474</v>
      </c>
      <c r="BE1458" s="16">
        <v>416</v>
      </c>
      <c r="BF1458" s="16">
        <v>224</v>
      </c>
      <c r="BG1458" s="16">
        <v>439</v>
      </c>
      <c r="BH1458" s="16">
        <v>242</v>
      </c>
      <c r="BI1458" s="16">
        <v>51</v>
      </c>
      <c r="BJ1458" s="16">
        <v>60</v>
      </c>
      <c r="BL1458" s="16">
        <v>334</v>
      </c>
      <c r="BM1458" s="16">
        <v>619</v>
      </c>
      <c r="BN1458" s="16">
        <v>136</v>
      </c>
      <c r="BO1458" s="16">
        <v>105</v>
      </c>
      <c r="BP1458" s="16">
        <v>257</v>
      </c>
      <c r="BQ1458" s="16">
        <v>42</v>
      </c>
      <c r="BR1458" s="16">
        <v>49</v>
      </c>
      <c r="BS1458" s="16">
        <v>364</v>
      </c>
      <c r="BU1458" s="16">
        <v>279</v>
      </c>
      <c r="BV1458" s="16">
        <v>479</v>
      </c>
      <c r="BW1458" s="16">
        <v>122</v>
      </c>
      <c r="BX1458" s="16">
        <v>151</v>
      </c>
      <c r="BY1458" s="16">
        <v>421</v>
      </c>
      <c r="BZ1458" s="16">
        <v>64</v>
      </c>
      <c r="CA1458" s="16">
        <v>123</v>
      </c>
      <c r="CB1458" s="16">
        <v>156</v>
      </c>
      <c r="CC1458" s="16">
        <v>111</v>
      </c>
    </row>
    <row r="1459" spans="2:81" x14ac:dyDescent="0.35">
      <c r="B1459" s="12" t="s">
        <v>96</v>
      </c>
      <c r="C1459" s="16">
        <v>1910</v>
      </c>
      <c r="D1459" s="16">
        <v>202</v>
      </c>
      <c r="E1459" s="16">
        <v>325</v>
      </c>
      <c r="F1459" s="16">
        <v>324</v>
      </c>
      <c r="G1459" s="16">
        <v>294</v>
      </c>
      <c r="H1459" s="16">
        <v>309</v>
      </c>
      <c r="I1459" s="16">
        <v>457</v>
      </c>
      <c r="K1459" s="16">
        <v>921</v>
      </c>
      <c r="L1459" s="16">
        <v>983</v>
      </c>
      <c r="N1459" s="16">
        <v>157</v>
      </c>
      <c r="O1459" s="16">
        <v>52</v>
      </c>
      <c r="P1459" s="16">
        <v>89</v>
      </c>
      <c r="Q1459" s="16">
        <v>77</v>
      </c>
      <c r="R1459" s="16">
        <v>212</v>
      </c>
      <c r="S1459" s="16">
        <v>155</v>
      </c>
      <c r="T1459" s="16">
        <v>140</v>
      </c>
      <c r="U1459" s="16">
        <v>167</v>
      </c>
      <c r="V1459" s="16">
        <v>248</v>
      </c>
      <c r="W1459" s="16">
        <v>264</v>
      </c>
      <c r="X1459" s="16">
        <v>165</v>
      </c>
      <c r="Y1459" s="16">
        <v>180</v>
      </c>
      <c r="AA1459" s="16">
        <v>514</v>
      </c>
      <c r="AB1459" s="16">
        <v>496</v>
      </c>
      <c r="AC1459" s="16">
        <v>419</v>
      </c>
      <c r="AD1459" s="16">
        <v>477</v>
      </c>
      <c r="AF1459" s="16">
        <v>25</v>
      </c>
      <c r="AG1459" s="16">
        <v>96</v>
      </c>
      <c r="AH1459" s="16">
        <v>115</v>
      </c>
      <c r="AI1459" s="16">
        <v>117</v>
      </c>
      <c r="AJ1459" s="16">
        <v>175</v>
      </c>
      <c r="AK1459" s="16">
        <v>213</v>
      </c>
      <c r="AL1459" s="16">
        <v>169</v>
      </c>
      <c r="AM1459" s="16">
        <v>134</v>
      </c>
      <c r="AN1459" s="16">
        <v>99</v>
      </c>
      <c r="AO1459" s="16">
        <v>131</v>
      </c>
      <c r="AP1459" s="16">
        <v>193</v>
      </c>
      <c r="AQ1459" s="16">
        <v>94</v>
      </c>
      <c r="AR1459" s="16">
        <v>79</v>
      </c>
      <c r="AS1459" s="16">
        <v>46</v>
      </c>
      <c r="AT1459" s="16">
        <v>46</v>
      </c>
      <c r="AU1459" s="16">
        <v>118</v>
      </c>
      <c r="AV1459" s="16">
        <v>59</v>
      </c>
      <c r="AX1459" s="16">
        <v>1583</v>
      </c>
      <c r="AY1459" s="16">
        <v>316</v>
      </c>
      <c r="BA1459" s="16">
        <v>1241</v>
      </c>
      <c r="BB1459" s="16">
        <v>669</v>
      </c>
      <c r="BD1459" s="16">
        <v>490</v>
      </c>
      <c r="BE1459" s="16">
        <v>410</v>
      </c>
      <c r="BF1459" s="16">
        <v>226</v>
      </c>
      <c r="BG1459" s="16">
        <v>430</v>
      </c>
      <c r="BH1459" s="16">
        <v>237</v>
      </c>
      <c r="BI1459" s="16">
        <v>51</v>
      </c>
      <c r="BJ1459" s="16">
        <v>65</v>
      </c>
      <c r="BL1459" s="16">
        <v>349</v>
      </c>
      <c r="BM1459" s="16">
        <v>614</v>
      </c>
      <c r="BN1459" s="16">
        <v>143</v>
      </c>
      <c r="BO1459" s="16">
        <v>101</v>
      </c>
      <c r="BP1459" s="16">
        <v>257</v>
      </c>
      <c r="BQ1459" s="16">
        <v>42</v>
      </c>
      <c r="BR1459" s="16">
        <v>47</v>
      </c>
      <c r="BS1459" s="16">
        <v>356</v>
      </c>
      <c r="BU1459" s="16">
        <v>288</v>
      </c>
      <c r="BV1459" s="16">
        <v>472</v>
      </c>
      <c r="BW1459" s="16">
        <v>126</v>
      </c>
      <c r="BX1459" s="16">
        <v>142</v>
      </c>
      <c r="BY1459" s="16">
        <v>432</v>
      </c>
      <c r="BZ1459" s="16">
        <v>64</v>
      </c>
      <c r="CA1459" s="16">
        <v>123</v>
      </c>
      <c r="CB1459" s="16">
        <v>159</v>
      </c>
      <c r="CC1459" s="16">
        <v>106</v>
      </c>
    </row>
    <row r="1460" spans="2:81" ht="29" x14ac:dyDescent="0.35">
      <c r="B1460" s="17" t="s">
        <v>321</v>
      </c>
      <c r="C1460" s="18">
        <v>0.27091137639429053</v>
      </c>
      <c r="D1460" s="18">
        <v>0.26277071967007209</v>
      </c>
      <c r="E1460" s="18">
        <v>0.20054721052347041</v>
      </c>
      <c r="F1460" s="18">
        <v>0.30675381780238292</v>
      </c>
      <c r="G1460" s="18">
        <v>0.34126767001985159</v>
      </c>
      <c r="H1460" s="18">
        <v>0.29101065349912481</v>
      </c>
      <c r="I1460" s="18">
        <v>0.24025910075124091</v>
      </c>
      <c r="K1460" s="18">
        <v>0.25218087469737871</v>
      </c>
      <c r="L1460" s="18">
        <v>0.28788889955451652</v>
      </c>
      <c r="N1460" s="18">
        <v>0.26206804149616453</v>
      </c>
      <c r="O1460" s="18">
        <v>0.3194497079470911</v>
      </c>
      <c r="P1460" s="18">
        <v>0.23861834199506099</v>
      </c>
      <c r="Q1460" s="18">
        <v>0.32786929273499471</v>
      </c>
      <c r="R1460" s="18">
        <v>0.30343360781636258</v>
      </c>
      <c r="S1460" s="18">
        <v>0.28266167684790022</v>
      </c>
      <c r="T1460" s="18">
        <v>0.23749118770884389</v>
      </c>
      <c r="U1460" s="18">
        <v>0.3292366253840871</v>
      </c>
      <c r="V1460" s="18">
        <v>0.24654687344661819</v>
      </c>
      <c r="W1460" s="18">
        <v>0.2354987409381693</v>
      </c>
      <c r="X1460" s="18">
        <v>0.27873644252695928</v>
      </c>
      <c r="Y1460" s="18">
        <v>0.25799703726819367</v>
      </c>
      <c r="AA1460" s="18">
        <v>0.23296662107958949</v>
      </c>
      <c r="AB1460" s="18">
        <v>0.28297154877277392</v>
      </c>
      <c r="AC1460" s="18">
        <v>0.265986118569223</v>
      </c>
      <c r="AD1460" s="18">
        <v>0.3056345355301906</v>
      </c>
      <c r="AF1460" s="18">
        <v>0.36634357815399371</v>
      </c>
      <c r="AG1460" s="18">
        <v>0.43507114114329998</v>
      </c>
      <c r="AH1460" s="18">
        <v>0.31637738719492481</v>
      </c>
      <c r="AI1460" s="18">
        <v>0.30813894008159448</v>
      </c>
      <c r="AJ1460" s="18">
        <v>0.28296387829586889</v>
      </c>
      <c r="AK1460" s="18">
        <v>0.25815234727880482</v>
      </c>
      <c r="AL1460" s="18">
        <v>0.30904491312608501</v>
      </c>
      <c r="AM1460" s="18">
        <v>0.30380649127238057</v>
      </c>
      <c r="AN1460" s="18">
        <v>0.22876146262629091</v>
      </c>
      <c r="AO1460" s="18">
        <v>0.27418728758665389</v>
      </c>
      <c r="AP1460" s="18">
        <v>0.28421234389906858</v>
      </c>
      <c r="AQ1460" s="18">
        <v>0.23774419153832779</v>
      </c>
      <c r="AR1460" s="18">
        <v>0.18816537233436961</v>
      </c>
      <c r="AS1460" s="18">
        <v>0.27671879671383032</v>
      </c>
      <c r="AT1460" s="18">
        <v>0.12612983926809709</v>
      </c>
      <c r="AU1460" s="18">
        <v>0.13819990108102051</v>
      </c>
      <c r="AV1460" s="18">
        <v>0.1835442818336008</v>
      </c>
      <c r="AX1460" s="18">
        <v>0.27213894639347819</v>
      </c>
      <c r="AY1460" s="18">
        <v>0.26200757628263849</v>
      </c>
      <c r="BA1460" s="18">
        <v>0.26767879832866648</v>
      </c>
      <c r="BB1460" s="18">
        <v>0.27690889871511942</v>
      </c>
      <c r="BD1460" s="18">
        <v>0.31309061871857441</v>
      </c>
      <c r="BE1460" s="18">
        <v>0.28778618582547699</v>
      </c>
      <c r="BF1460" s="18">
        <v>0.31017259921202472</v>
      </c>
      <c r="BG1460" s="18">
        <v>0.23573183441984841</v>
      </c>
      <c r="BH1460" s="18">
        <v>0.2076930932538909</v>
      </c>
      <c r="BI1460" s="18">
        <v>0.19102359715479669</v>
      </c>
      <c r="BJ1460" s="18">
        <v>0.23614017740536181</v>
      </c>
      <c r="BL1460" s="18">
        <v>0.25688395538754372</v>
      </c>
      <c r="BM1460" s="18">
        <v>0.24918342694049611</v>
      </c>
      <c r="BN1460" s="18">
        <v>0.24123930793133519</v>
      </c>
      <c r="BO1460" s="18">
        <v>0.25795975554984929</v>
      </c>
      <c r="BP1460" s="18">
        <v>0.30067703289772407</v>
      </c>
      <c r="BQ1460" s="18">
        <v>0.2309753456403171</v>
      </c>
      <c r="BR1460" s="18">
        <v>0.39438954622188949</v>
      </c>
      <c r="BS1460" s="18">
        <v>0.30450707780980441</v>
      </c>
      <c r="BU1460" s="18">
        <v>0.25605104871083589</v>
      </c>
      <c r="BV1460" s="18">
        <v>0.21387355024695459</v>
      </c>
      <c r="BW1460" s="18">
        <v>0.21218055486238199</v>
      </c>
      <c r="BX1460" s="18">
        <v>0.27294216778195768</v>
      </c>
      <c r="BY1460" s="18">
        <v>0.34128463602666498</v>
      </c>
      <c r="BZ1460" s="18">
        <v>0.22752509752166841</v>
      </c>
      <c r="CA1460" s="18">
        <v>0.30554667724586532</v>
      </c>
      <c r="CB1460" s="18">
        <v>0.34197697531085458</v>
      </c>
      <c r="CC1460" s="18">
        <v>0.22509093316812301</v>
      </c>
    </row>
    <row r="1461" spans="2:81" x14ac:dyDescent="0.35">
      <c r="B1461" s="17" t="s">
        <v>322</v>
      </c>
      <c r="C1461" s="18">
        <v>0.23344295386399461</v>
      </c>
      <c r="D1461" s="18">
        <v>0.22490433663269679</v>
      </c>
      <c r="E1461" s="18">
        <v>0.23394584677929031</v>
      </c>
      <c r="F1461" s="18">
        <v>0.1999089481985824</v>
      </c>
      <c r="G1461" s="18">
        <v>0.20996532618820379</v>
      </c>
      <c r="H1461" s="18">
        <v>0.1961463548042402</v>
      </c>
      <c r="I1461" s="18">
        <v>0.30097005834936102</v>
      </c>
      <c r="K1461" s="18">
        <v>0.24807991241120031</v>
      </c>
      <c r="L1461" s="18">
        <v>0.22088170829316051</v>
      </c>
      <c r="N1461" s="18">
        <v>0.24036527721821929</v>
      </c>
      <c r="O1461" s="18">
        <v>0.20868869758763511</v>
      </c>
      <c r="P1461" s="18">
        <v>0.2455180176094871</v>
      </c>
      <c r="Q1461" s="18">
        <v>0.29541092268024499</v>
      </c>
      <c r="R1461" s="18">
        <v>0.21653696138184539</v>
      </c>
      <c r="S1461" s="18">
        <v>0.23697597068344561</v>
      </c>
      <c r="T1461" s="18">
        <v>0.23315781103823871</v>
      </c>
      <c r="U1461" s="18">
        <v>0.1802757052162994</v>
      </c>
      <c r="V1461" s="18">
        <v>0.22883165105775319</v>
      </c>
      <c r="W1461" s="18">
        <v>0.22913708973931721</v>
      </c>
      <c r="X1461" s="18">
        <v>0.22296805627922481</v>
      </c>
      <c r="Y1461" s="18">
        <v>0.29076670811771471</v>
      </c>
      <c r="AA1461" s="18">
        <v>0.2568334844291516</v>
      </c>
      <c r="AB1461" s="18">
        <v>0.20154612787252099</v>
      </c>
      <c r="AC1461" s="18">
        <v>0.25547707586403329</v>
      </c>
      <c r="AD1461" s="18">
        <v>0.22277990768593339</v>
      </c>
      <c r="AF1461" s="18">
        <v>0.25914795767398741</v>
      </c>
      <c r="AG1461" s="18">
        <v>0.1869535508519268</v>
      </c>
      <c r="AH1461" s="18">
        <v>0.2837687958128951</v>
      </c>
      <c r="AI1461" s="18">
        <v>0.2283835978848282</v>
      </c>
      <c r="AJ1461" s="18">
        <v>0.17252434400741071</v>
      </c>
      <c r="AK1461" s="18">
        <v>0.28789065439896599</v>
      </c>
      <c r="AL1461" s="18">
        <v>0.16869968668106489</v>
      </c>
      <c r="AM1461" s="18">
        <v>0.2150546439309004</v>
      </c>
      <c r="AN1461" s="18">
        <v>0.22440561788732921</v>
      </c>
      <c r="AO1461" s="18">
        <v>0.30791934779636632</v>
      </c>
      <c r="AP1461" s="18">
        <v>0.17961162206389239</v>
      </c>
      <c r="AQ1461" s="18">
        <v>0.24600308167310961</v>
      </c>
      <c r="AR1461" s="18">
        <v>0.2796845136053222</v>
      </c>
      <c r="AS1461" s="18">
        <v>0.15445859073355001</v>
      </c>
      <c r="AT1461" s="18">
        <v>0.34400758049008612</v>
      </c>
      <c r="AU1461" s="18">
        <v>0.3115340683173432</v>
      </c>
      <c r="AV1461" s="18">
        <v>0.1836038621086597</v>
      </c>
      <c r="AX1461" s="18">
        <v>0.231953829411053</v>
      </c>
      <c r="AY1461" s="18">
        <v>0.24859068889977221</v>
      </c>
      <c r="BA1461" s="18">
        <v>0.24443999450963619</v>
      </c>
      <c r="BB1461" s="18">
        <v>0.2130397353194286</v>
      </c>
      <c r="BD1461" s="18">
        <v>0.19959785939233349</v>
      </c>
      <c r="BE1461" s="18">
        <v>0.23258346794564391</v>
      </c>
      <c r="BF1461" s="18">
        <v>0.2471905115884061</v>
      </c>
      <c r="BG1461" s="18">
        <v>0.24125872462186149</v>
      </c>
      <c r="BH1461" s="18">
        <v>0.28200052728636549</v>
      </c>
      <c r="BI1461" s="18">
        <v>0.23067693945872561</v>
      </c>
      <c r="BJ1461" s="18">
        <v>0.2193596649466821</v>
      </c>
      <c r="BL1461" s="18">
        <v>0.27880656168695511</v>
      </c>
      <c r="BM1461" s="18">
        <v>0.24585869046788761</v>
      </c>
      <c r="BN1461" s="18">
        <v>0.2811036506273436</v>
      </c>
      <c r="BO1461" s="18">
        <v>0.23230064241353679</v>
      </c>
      <c r="BP1461" s="18">
        <v>0.22222039008779179</v>
      </c>
      <c r="BQ1461" s="18">
        <v>0.1741219708784531</v>
      </c>
      <c r="BR1461" s="18">
        <v>0.12974344432777141</v>
      </c>
      <c r="BS1461" s="18">
        <v>0.17754383542420621</v>
      </c>
      <c r="BU1461" s="18">
        <v>0.2751211652367247</v>
      </c>
      <c r="BV1461" s="18">
        <v>0.25108816616897378</v>
      </c>
      <c r="BW1461" s="18">
        <v>0.2887507854979306</v>
      </c>
      <c r="BX1461" s="18">
        <v>0.2397152314188073</v>
      </c>
      <c r="BY1461" s="18">
        <v>0.20181384935445179</v>
      </c>
      <c r="BZ1461" s="18">
        <v>0.1810259162145138</v>
      </c>
      <c r="CA1461" s="18">
        <v>0.14444705951934311</v>
      </c>
      <c r="CB1461" s="18">
        <v>0.20328860498312179</v>
      </c>
      <c r="CC1461" s="18">
        <v>0.27617038264805149</v>
      </c>
    </row>
    <row r="1462" spans="2:81" ht="29" x14ac:dyDescent="0.35">
      <c r="B1462" s="17" t="s">
        <v>323</v>
      </c>
      <c r="C1462" s="18">
        <v>0.20869642841799119</v>
      </c>
      <c r="D1462" s="18">
        <v>0.22348837768160509</v>
      </c>
      <c r="E1462" s="18">
        <v>0.24261943214017309</v>
      </c>
      <c r="F1462" s="18">
        <v>0.22739779380800729</v>
      </c>
      <c r="G1462" s="18">
        <v>0.18520863357426781</v>
      </c>
      <c r="H1462" s="18">
        <v>0.18759004166705459</v>
      </c>
      <c r="I1462" s="18">
        <v>0.1941607117272004</v>
      </c>
      <c r="K1462" s="18">
        <v>0.2151022957822292</v>
      </c>
      <c r="L1462" s="18">
        <v>0.20164104500396929</v>
      </c>
      <c r="N1462" s="18">
        <v>0.16561617790873451</v>
      </c>
      <c r="O1462" s="18">
        <v>0.21687451760624141</v>
      </c>
      <c r="P1462" s="18">
        <v>0.22572407447941331</v>
      </c>
      <c r="Q1462" s="18">
        <v>0.1408245376693904</v>
      </c>
      <c r="R1462" s="18">
        <v>0.24399652837860011</v>
      </c>
      <c r="S1462" s="18">
        <v>0.24762305603200421</v>
      </c>
      <c r="T1462" s="18">
        <v>0.2401457047032162</v>
      </c>
      <c r="U1462" s="18">
        <v>0.18736340350605141</v>
      </c>
      <c r="V1462" s="18">
        <v>0.23381474369111749</v>
      </c>
      <c r="W1462" s="18">
        <v>0.22024988774779219</v>
      </c>
      <c r="X1462" s="18">
        <v>0.17036982484361349</v>
      </c>
      <c r="Y1462" s="18">
        <v>0.168340246809913</v>
      </c>
      <c r="AA1462" s="18">
        <v>0.23367445055989161</v>
      </c>
      <c r="AB1462" s="18">
        <v>0.22911202920141441</v>
      </c>
      <c r="AC1462" s="18">
        <v>0.20124208816219599</v>
      </c>
      <c r="AD1462" s="18">
        <v>0.16724172692310479</v>
      </c>
      <c r="AF1462" s="18">
        <v>0.13616412478618489</v>
      </c>
      <c r="AG1462" s="18">
        <v>0.13650100638533211</v>
      </c>
      <c r="AH1462" s="18">
        <v>0.14116371415341289</v>
      </c>
      <c r="AI1462" s="18">
        <v>0.17684544236179139</v>
      </c>
      <c r="AJ1462" s="18">
        <v>0.25207861580416763</v>
      </c>
      <c r="AK1462" s="18">
        <v>0.16843875693469079</v>
      </c>
      <c r="AL1462" s="18">
        <v>0.27113688826752841</v>
      </c>
      <c r="AM1462" s="18">
        <v>0.24862707495972741</v>
      </c>
      <c r="AN1462" s="18">
        <v>0.21844163569767011</v>
      </c>
      <c r="AO1462" s="18">
        <v>0.18966494424419261</v>
      </c>
      <c r="AP1462" s="18">
        <v>0.22644981165768391</v>
      </c>
      <c r="AQ1462" s="18">
        <v>0.25005287481249228</v>
      </c>
      <c r="AR1462" s="18">
        <v>0.29769384709394198</v>
      </c>
      <c r="AS1462" s="18">
        <v>0.27623515597831638</v>
      </c>
      <c r="AT1462" s="18">
        <v>0.19464809880454459</v>
      </c>
      <c r="AU1462" s="18">
        <v>0.19364681414996809</v>
      </c>
      <c r="AV1462" s="18">
        <v>6.96751436260582E-2</v>
      </c>
      <c r="AX1462" s="18">
        <v>0.20099688872326241</v>
      </c>
      <c r="AY1462" s="18">
        <v>0.25121158982528208</v>
      </c>
      <c r="BA1462" s="18">
        <v>0.20953795301967859</v>
      </c>
      <c r="BB1462" s="18">
        <v>0.20713511652399</v>
      </c>
      <c r="BD1462" s="18">
        <v>0.19659407474486679</v>
      </c>
      <c r="BE1462" s="18">
        <v>0.21107255796842581</v>
      </c>
      <c r="BF1462" s="18">
        <v>0.16562700713740319</v>
      </c>
      <c r="BG1462" s="18">
        <v>0.21563150984891219</v>
      </c>
      <c r="BH1462" s="18">
        <v>0.26539116906927229</v>
      </c>
      <c r="BI1462" s="18">
        <v>0.28780178774127368</v>
      </c>
      <c r="BJ1462" s="18">
        <v>0.11904271997543341</v>
      </c>
      <c r="BL1462" s="18">
        <v>0.22932800604429021</v>
      </c>
      <c r="BM1462" s="18">
        <v>0.23456154114126609</v>
      </c>
      <c r="BN1462" s="18">
        <v>0.1889740538274246</v>
      </c>
      <c r="BO1462" s="18">
        <v>0.1773039705087876</v>
      </c>
      <c r="BP1462" s="18">
        <v>0.24779253059912729</v>
      </c>
      <c r="BQ1462" s="18">
        <v>0.26776637870687942</v>
      </c>
      <c r="BR1462" s="18">
        <v>5.7193598216156008E-2</v>
      </c>
      <c r="BS1462" s="18">
        <v>0.14557042433524081</v>
      </c>
      <c r="BU1462" s="18">
        <v>0.2192789603524673</v>
      </c>
      <c r="BV1462" s="18">
        <v>0.24084407291220131</v>
      </c>
      <c r="BW1462" s="18">
        <v>0.21188900396862981</v>
      </c>
      <c r="BX1462" s="18">
        <v>0.188395452920464</v>
      </c>
      <c r="BY1462" s="18">
        <v>0.21927420585856069</v>
      </c>
      <c r="BZ1462" s="18">
        <v>0.27300329440105192</v>
      </c>
      <c r="CA1462" s="18">
        <v>0.1362190652357812</v>
      </c>
      <c r="CB1462" s="18">
        <v>0.13383284837764939</v>
      </c>
      <c r="CC1462" s="18">
        <v>0.17446301140330939</v>
      </c>
    </row>
    <row r="1463" spans="2:81" x14ac:dyDescent="0.35">
      <c r="B1463" s="17" t="s">
        <v>324</v>
      </c>
      <c r="C1463" s="18">
        <v>0.13655804415110559</v>
      </c>
      <c r="D1463" s="18">
        <v>0.1487435522322374</v>
      </c>
      <c r="E1463" s="18">
        <v>0.15778571695954921</v>
      </c>
      <c r="F1463" s="18">
        <v>9.5177679389173195E-2</v>
      </c>
      <c r="G1463" s="18">
        <v>0.12842469501408629</v>
      </c>
      <c r="H1463" s="18">
        <v>0.15699238119907871</v>
      </c>
      <c r="I1463" s="18">
        <v>0.13683917171721391</v>
      </c>
      <c r="K1463" s="18">
        <v>0.15054021614363111</v>
      </c>
      <c r="L1463" s="18">
        <v>0.12318619343372671</v>
      </c>
      <c r="N1463" s="18">
        <v>0.16072821550068811</v>
      </c>
      <c r="O1463" s="18">
        <v>0.1270012599166023</v>
      </c>
      <c r="P1463" s="18">
        <v>0.11313688813973979</v>
      </c>
      <c r="Q1463" s="18">
        <v>9.6379907258396041E-2</v>
      </c>
      <c r="R1463" s="18">
        <v>9.1743122958680728E-2</v>
      </c>
      <c r="S1463" s="18">
        <v>0.10594321488957539</v>
      </c>
      <c r="T1463" s="18">
        <v>0.1422064245533689</v>
      </c>
      <c r="U1463" s="18">
        <v>0.16200608031949679</v>
      </c>
      <c r="V1463" s="18">
        <v>0.17389635487910471</v>
      </c>
      <c r="W1463" s="18">
        <v>0.11486817556372091</v>
      </c>
      <c r="X1463" s="18">
        <v>0.16895456758684571</v>
      </c>
      <c r="Y1463" s="18">
        <v>0.14881736431997611</v>
      </c>
      <c r="AA1463" s="18">
        <v>0.15228746281956509</v>
      </c>
      <c r="AB1463" s="18">
        <v>0.15993315955412529</v>
      </c>
      <c r="AC1463" s="18">
        <v>0.11551714482892431</v>
      </c>
      <c r="AD1463" s="18">
        <v>0.1136918552316251</v>
      </c>
      <c r="AF1463" s="18">
        <v>6.6639744909804843E-2</v>
      </c>
      <c r="AG1463" s="18">
        <v>2.8989688363448451E-2</v>
      </c>
      <c r="AH1463" s="18">
        <v>0.11355478620562889</v>
      </c>
      <c r="AI1463" s="18">
        <v>0.14434141565159539</v>
      </c>
      <c r="AJ1463" s="18">
        <v>0.1673751062294993</v>
      </c>
      <c r="AK1463" s="18">
        <v>0.14032791645643161</v>
      </c>
      <c r="AL1463" s="18">
        <v>0.11124087264162</v>
      </c>
      <c r="AM1463" s="18">
        <v>0.11513090717652311</v>
      </c>
      <c r="AN1463" s="18">
        <v>0.15968248430007639</v>
      </c>
      <c r="AO1463" s="18">
        <v>0.14533439209241139</v>
      </c>
      <c r="AP1463" s="18">
        <v>0.1729076500414489</v>
      </c>
      <c r="AQ1463" s="18">
        <v>0.18020419698805171</v>
      </c>
      <c r="AR1463" s="18">
        <v>9.598886361229983E-2</v>
      </c>
      <c r="AS1463" s="18">
        <v>0.17884606897215929</v>
      </c>
      <c r="AT1463" s="18">
        <v>0.15747852456648129</v>
      </c>
      <c r="AU1463" s="18">
        <v>0.1268730538082174</v>
      </c>
      <c r="AV1463" s="18">
        <v>0.16524521661188421</v>
      </c>
      <c r="AX1463" s="18">
        <v>0.1402057170297801</v>
      </c>
      <c r="AY1463" s="18">
        <v>0.1167902308457559</v>
      </c>
      <c r="BA1463" s="18">
        <v>0.1383275137929742</v>
      </c>
      <c r="BB1463" s="18">
        <v>0.1332750813091588</v>
      </c>
      <c r="BD1463" s="18">
        <v>0.12849034432985801</v>
      </c>
      <c r="BE1463" s="18">
        <v>0.13274865837400401</v>
      </c>
      <c r="BF1463" s="18">
        <v>0.1139027237496735</v>
      </c>
      <c r="BG1463" s="18">
        <v>0.16597266722761139</v>
      </c>
      <c r="BH1463" s="18">
        <v>0.12875090552268689</v>
      </c>
      <c r="BI1463" s="18">
        <v>0.1690273253194052</v>
      </c>
      <c r="BJ1463" s="18">
        <v>0.108313279798152</v>
      </c>
      <c r="BL1463" s="18">
        <v>0.1129962205642125</v>
      </c>
      <c r="BM1463" s="18">
        <v>0.15022550975644189</v>
      </c>
      <c r="BN1463" s="18">
        <v>0.1522691979329045</v>
      </c>
      <c r="BO1463" s="18">
        <v>0.15517483747311811</v>
      </c>
      <c r="BP1463" s="18">
        <v>0.11858116520093651</v>
      </c>
      <c r="BQ1463" s="18">
        <v>0.16532243660529919</v>
      </c>
      <c r="BR1463" s="18">
        <v>0.1017467895203811</v>
      </c>
      <c r="BS1463" s="18">
        <v>0.13875760832738759</v>
      </c>
      <c r="BU1463" s="18">
        <v>0.14616272851513731</v>
      </c>
      <c r="BV1463" s="18">
        <v>0.15361550607646271</v>
      </c>
      <c r="BW1463" s="18">
        <v>0.16841924731356159</v>
      </c>
      <c r="BX1463" s="18">
        <v>0.1487835030967764</v>
      </c>
      <c r="BY1463" s="18">
        <v>0.11129536063468989</v>
      </c>
      <c r="BZ1463" s="18">
        <v>0.20568878155821349</v>
      </c>
      <c r="CA1463" s="18">
        <v>9.0642214056244855E-2</v>
      </c>
      <c r="CB1463" s="18">
        <v>9.1113778392295744E-2</v>
      </c>
      <c r="CC1463" s="18">
        <v>0.1629181132156427</v>
      </c>
    </row>
    <row r="1464" spans="2:81" x14ac:dyDescent="0.35">
      <c r="B1464" s="17" t="s">
        <v>325</v>
      </c>
      <c r="C1464" s="18">
        <v>3.2128407975965022E-2</v>
      </c>
      <c r="D1464" s="18">
        <v>5.5422964835779492E-2</v>
      </c>
      <c r="E1464" s="18">
        <v>5.9766765577484837E-2</v>
      </c>
      <c r="F1464" s="18">
        <v>4.0380737669348361E-2</v>
      </c>
      <c r="G1464" s="18">
        <v>2.5719120144023989E-2</v>
      </c>
      <c r="H1464" s="18">
        <v>2.6362160675132831E-2</v>
      </c>
      <c r="I1464" s="18">
        <v>4.3500810441300438E-3</v>
      </c>
      <c r="K1464" s="18">
        <v>3.7022732588969279E-2</v>
      </c>
      <c r="L1464" s="18">
        <v>2.770121002126584E-2</v>
      </c>
      <c r="N1464" s="18">
        <v>4.3115378396592359E-2</v>
      </c>
      <c r="O1464" s="18">
        <v>3.0932778734953651E-2</v>
      </c>
      <c r="P1464" s="18">
        <v>4.0266077340507987E-2</v>
      </c>
      <c r="Q1464" s="18">
        <v>1.282543496711141E-2</v>
      </c>
      <c r="R1464" s="18">
        <v>3.1913467806375898E-2</v>
      </c>
      <c r="S1464" s="18">
        <v>1.8297360491650379E-2</v>
      </c>
      <c r="T1464" s="18">
        <v>3.4487077240603438E-2</v>
      </c>
      <c r="U1464" s="18">
        <v>3.8744360274994311E-2</v>
      </c>
      <c r="V1464" s="18">
        <v>3.1467914655336618E-2</v>
      </c>
      <c r="W1464" s="18">
        <v>5.8833632466655128E-2</v>
      </c>
      <c r="X1464" s="18">
        <v>0</v>
      </c>
      <c r="Y1464" s="18">
        <v>2.250820581303652E-2</v>
      </c>
      <c r="AA1464" s="18">
        <v>4.2539273421083143E-2</v>
      </c>
      <c r="AB1464" s="18">
        <v>2.6315549854640161E-2</v>
      </c>
      <c r="AC1464" s="18">
        <v>3.3649159268023698E-2</v>
      </c>
      <c r="AD1464" s="18">
        <v>2.5861582068426141E-2</v>
      </c>
      <c r="AF1464" s="18">
        <v>3.4021112671068623E-2</v>
      </c>
      <c r="AG1464" s="18">
        <v>2.7089622668458491E-2</v>
      </c>
      <c r="AH1464" s="18">
        <v>2.6390152752655441E-2</v>
      </c>
      <c r="AI1464" s="18">
        <v>2.5065592499306039E-2</v>
      </c>
      <c r="AJ1464" s="18">
        <v>1.082507581049715E-2</v>
      </c>
      <c r="AK1464" s="18">
        <v>2.553697026902051E-2</v>
      </c>
      <c r="AL1464" s="18">
        <v>2.9154866291982759E-2</v>
      </c>
      <c r="AM1464" s="18">
        <v>1.599515309204097E-2</v>
      </c>
      <c r="AN1464" s="18">
        <v>3.2303294784787592E-2</v>
      </c>
      <c r="AO1464" s="18">
        <v>1.9013308929145802E-2</v>
      </c>
      <c r="AP1464" s="18">
        <v>3.1511718558723478E-2</v>
      </c>
      <c r="AQ1464" s="18">
        <v>2.1327165146279629E-2</v>
      </c>
      <c r="AR1464" s="18">
        <v>4.7036458182427902E-2</v>
      </c>
      <c r="AS1464" s="18">
        <v>7.1317407844157035E-2</v>
      </c>
      <c r="AT1464" s="18">
        <v>5.6376430314719547E-2</v>
      </c>
      <c r="AU1464" s="18">
        <v>0.11160159610644101</v>
      </c>
      <c r="AV1464" s="18">
        <v>1.7055710706240311E-2</v>
      </c>
      <c r="AX1464" s="18">
        <v>3.3330968856494093E-2</v>
      </c>
      <c r="AY1464" s="18">
        <v>2.71734828098135E-2</v>
      </c>
      <c r="BA1464" s="18">
        <v>3.0535976234722671E-2</v>
      </c>
      <c r="BB1464" s="18">
        <v>3.5082905815958791E-2</v>
      </c>
      <c r="BD1464" s="18">
        <v>2.717969658231801E-2</v>
      </c>
      <c r="BE1464" s="18">
        <v>1.9560946338564769E-2</v>
      </c>
      <c r="BF1464" s="18">
        <v>3.4958362815825463E-2</v>
      </c>
      <c r="BG1464" s="18">
        <v>4.6365986090850693E-2</v>
      </c>
      <c r="BH1464" s="18">
        <v>3.3103449824056712E-2</v>
      </c>
      <c r="BI1464" s="18">
        <v>5.9222378782210788E-2</v>
      </c>
      <c r="BJ1464" s="18">
        <v>1.974082523576548E-2</v>
      </c>
      <c r="BL1464" s="18">
        <v>2.5057636112722791E-2</v>
      </c>
      <c r="BM1464" s="18">
        <v>3.7919629970412982E-2</v>
      </c>
      <c r="BN1464" s="18">
        <v>4.8738108956595617E-2</v>
      </c>
      <c r="BO1464" s="18">
        <v>7.4530273893944482E-2</v>
      </c>
      <c r="BP1464" s="18">
        <v>1.8901667271393089E-2</v>
      </c>
      <c r="BQ1464" s="18">
        <v>4.3280769789725018E-2</v>
      </c>
      <c r="BR1464" s="18">
        <v>2.3952692342526252E-2</v>
      </c>
      <c r="BS1464" s="18">
        <v>1.9680632970663171E-2</v>
      </c>
      <c r="BU1464" s="18">
        <v>2.713553129453557E-2</v>
      </c>
      <c r="BV1464" s="18">
        <v>4.0670919334187622E-2</v>
      </c>
      <c r="BW1464" s="18">
        <v>2.2825123234406219E-2</v>
      </c>
      <c r="BX1464" s="18">
        <v>6.0606110472276563E-2</v>
      </c>
      <c r="BY1464" s="18">
        <v>2.3424839084527919E-2</v>
      </c>
      <c r="BZ1464" s="18">
        <v>1.5471053200975089E-2</v>
      </c>
      <c r="CA1464" s="18">
        <v>1.6431812531411231E-2</v>
      </c>
      <c r="CB1464" s="18">
        <v>2.230226541678873E-2</v>
      </c>
      <c r="CC1464" s="18">
        <v>5.906084528780834E-2</v>
      </c>
    </row>
    <row r="1465" spans="2:81" ht="29" x14ac:dyDescent="0.35">
      <c r="B1465" s="17" t="s">
        <v>326</v>
      </c>
      <c r="C1465" s="18">
        <v>1.0254235018867131E-2</v>
      </c>
      <c r="D1465" s="18">
        <v>2.4241938224409381E-2</v>
      </c>
      <c r="E1465" s="18">
        <v>2.211449359500146E-2</v>
      </c>
      <c r="F1465" s="18">
        <v>9.0077867629521479E-3</v>
      </c>
      <c r="G1465" s="18">
        <v>2.894818232414143E-3</v>
      </c>
      <c r="H1465" s="18">
        <v>3.8040892423419868E-3</v>
      </c>
      <c r="I1465" s="18">
        <v>5.6188702055612848E-3</v>
      </c>
      <c r="K1465" s="18">
        <v>8.5140767561750989E-3</v>
      </c>
      <c r="L1465" s="18">
        <v>1.1935420812990059E-2</v>
      </c>
      <c r="N1465" s="18">
        <v>2.0068877197969182E-2</v>
      </c>
      <c r="O1465" s="18">
        <v>0</v>
      </c>
      <c r="P1465" s="18">
        <v>0</v>
      </c>
      <c r="Q1465" s="18">
        <v>0</v>
      </c>
      <c r="R1465" s="18">
        <v>1.6987241626178019E-2</v>
      </c>
      <c r="S1465" s="18">
        <v>6.4847260256370018E-3</v>
      </c>
      <c r="T1465" s="18">
        <v>1.304695881082318E-2</v>
      </c>
      <c r="U1465" s="18">
        <v>5.6431703158658676E-3</v>
      </c>
      <c r="V1465" s="18">
        <v>9.9744462707618518E-3</v>
      </c>
      <c r="W1465" s="18">
        <v>9.0386962898673599E-3</v>
      </c>
      <c r="X1465" s="18">
        <v>1.6930363554327699E-2</v>
      </c>
      <c r="Y1465" s="18">
        <v>7.5830609026039178E-3</v>
      </c>
      <c r="AA1465" s="18">
        <v>1.119251983645304E-2</v>
      </c>
      <c r="AB1465" s="18">
        <v>1.557060584472276E-2</v>
      </c>
      <c r="AC1465" s="18">
        <v>1.2571070132478591E-2</v>
      </c>
      <c r="AD1465" s="18">
        <v>1.7574786147513989E-3</v>
      </c>
      <c r="AF1465" s="18">
        <v>0</v>
      </c>
      <c r="AG1465" s="18">
        <v>0</v>
      </c>
      <c r="AH1465" s="18">
        <v>6.5432976555028881E-3</v>
      </c>
      <c r="AI1465" s="18">
        <v>0</v>
      </c>
      <c r="AJ1465" s="18">
        <v>1.0414541422607849E-2</v>
      </c>
      <c r="AK1465" s="18">
        <v>1.1126691871745229E-2</v>
      </c>
      <c r="AL1465" s="18">
        <v>4.9496046843748309E-3</v>
      </c>
      <c r="AM1465" s="18">
        <v>0</v>
      </c>
      <c r="AN1465" s="18">
        <v>0</v>
      </c>
      <c r="AO1465" s="18">
        <v>6.4785298285319924E-3</v>
      </c>
      <c r="AP1465" s="18">
        <v>2.6522908026052491E-2</v>
      </c>
      <c r="AQ1465" s="18">
        <v>1.103502944496315E-2</v>
      </c>
      <c r="AR1465" s="18">
        <v>0</v>
      </c>
      <c r="AS1465" s="18">
        <v>0</v>
      </c>
      <c r="AT1465" s="18">
        <v>2.6018561135376501E-2</v>
      </c>
      <c r="AU1465" s="18">
        <v>3.3284833245149838E-2</v>
      </c>
      <c r="AV1465" s="18">
        <v>2.848426029872228E-2</v>
      </c>
      <c r="AX1465" s="18">
        <v>7.6580451561485043E-3</v>
      </c>
      <c r="AY1465" s="18">
        <v>2.0889672675114341E-2</v>
      </c>
      <c r="BA1465" s="18">
        <v>9.8989457425114526E-3</v>
      </c>
      <c r="BB1465" s="18">
        <v>1.0913416428267351E-2</v>
      </c>
      <c r="BD1465" s="18">
        <v>7.015525819756451E-3</v>
      </c>
      <c r="BE1465" s="18">
        <v>1.2254668784785769E-2</v>
      </c>
      <c r="BF1465" s="18">
        <v>1.40996121338119E-2</v>
      </c>
      <c r="BG1465" s="18">
        <v>6.3726916055043114E-3</v>
      </c>
      <c r="BH1465" s="18">
        <v>8.4607303345771608E-3</v>
      </c>
      <c r="BI1465" s="18">
        <v>6.2247971543588049E-2</v>
      </c>
      <c r="BJ1465" s="18">
        <v>0</v>
      </c>
      <c r="BL1465" s="18">
        <v>1.5913886939377252E-2</v>
      </c>
      <c r="BM1465" s="18">
        <v>1.231530306523047E-2</v>
      </c>
      <c r="BN1465" s="18">
        <v>0</v>
      </c>
      <c r="BO1465" s="18">
        <v>0</v>
      </c>
      <c r="BP1465" s="18">
        <v>4.5627670855514727E-3</v>
      </c>
      <c r="BQ1465" s="18">
        <v>0</v>
      </c>
      <c r="BR1465" s="18">
        <v>1.7933006195166929E-2</v>
      </c>
      <c r="BS1465" s="18">
        <v>1.2481096101314411E-2</v>
      </c>
      <c r="BU1465" s="18">
        <v>1.1674578030154479E-2</v>
      </c>
      <c r="BV1465" s="18">
        <v>1.5653078824729921E-2</v>
      </c>
      <c r="BW1465" s="18">
        <v>0</v>
      </c>
      <c r="BX1465" s="18">
        <v>7.3061454953088582E-3</v>
      </c>
      <c r="BY1465" s="18">
        <v>9.7090840163427238E-3</v>
      </c>
      <c r="BZ1465" s="18">
        <v>1.882953847748943E-2</v>
      </c>
      <c r="CA1465" s="18">
        <v>6.145494521790397E-3</v>
      </c>
      <c r="CB1465" s="18">
        <v>1.047923077176832E-2</v>
      </c>
      <c r="CC1465" s="18">
        <v>0</v>
      </c>
    </row>
    <row r="1466" spans="2:81" ht="29" x14ac:dyDescent="0.35">
      <c r="B1466" s="17" t="s">
        <v>327</v>
      </c>
      <c r="C1466" s="18">
        <v>4.6113677927559958E-2</v>
      </c>
      <c r="D1466" s="18">
        <v>1.060786943614391E-2</v>
      </c>
      <c r="E1466" s="18">
        <v>3.7221630716654547E-2</v>
      </c>
      <c r="F1466" s="18">
        <v>4.3295589931950727E-2</v>
      </c>
      <c r="G1466" s="18">
        <v>4.3396357080012153E-2</v>
      </c>
      <c r="H1466" s="18">
        <v>7.8762470001400825E-2</v>
      </c>
      <c r="I1466" s="18">
        <v>4.9800906874978283E-2</v>
      </c>
      <c r="K1466" s="18">
        <v>4.2331099557875528E-2</v>
      </c>
      <c r="L1466" s="18">
        <v>4.9885787906054677E-2</v>
      </c>
      <c r="N1466" s="18">
        <v>6.9968679376009174E-2</v>
      </c>
      <c r="O1466" s="18">
        <v>3.047035037874106E-2</v>
      </c>
      <c r="P1466" s="18">
        <v>5.950377951845922E-2</v>
      </c>
      <c r="Q1466" s="18">
        <v>5.1779679952230401E-2</v>
      </c>
      <c r="R1466" s="18">
        <v>1.537563029529123E-2</v>
      </c>
      <c r="S1466" s="18">
        <v>4.1166772232644318E-2</v>
      </c>
      <c r="T1466" s="18">
        <v>5.1937184241426813E-2</v>
      </c>
      <c r="U1466" s="18">
        <v>4.5561363407531003E-2</v>
      </c>
      <c r="V1466" s="18">
        <v>4.7040406477579427E-2</v>
      </c>
      <c r="W1466" s="18">
        <v>4.8872457941480547E-2</v>
      </c>
      <c r="X1466" s="18">
        <v>5.1077174540172757E-2</v>
      </c>
      <c r="Y1466" s="18">
        <v>4.7354201437113302E-2</v>
      </c>
      <c r="AA1466" s="18">
        <v>3.445610265657708E-2</v>
      </c>
      <c r="AB1466" s="18">
        <v>3.5110233427453057E-2</v>
      </c>
      <c r="AC1466" s="18">
        <v>4.8977787664727733E-2</v>
      </c>
      <c r="AD1466" s="18">
        <v>6.5378225087525679E-2</v>
      </c>
      <c r="AF1466" s="18">
        <v>4.2787557342289742E-2</v>
      </c>
      <c r="AG1466" s="18">
        <v>9.3035734340838866E-2</v>
      </c>
      <c r="AH1466" s="18">
        <v>3.8700676435742043E-2</v>
      </c>
      <c r="AI1466" s="18">
        <v>8.1032715483181042E-2</v>
      </c>
      <c r="AJ1466" s="18">
        <v>2.3524568760678689E-2</v>
      </c>
      <c r="AK1466" s="18">
        <v>5.234890156366534E-2</v>
      </c>
      <c r="AL1466" s="18">
        <v>8.1131930037767322E-2</v>
      </c>
      <c r="AM1466" s="18">
        <v>3.7301493380522278E-2</v>
      </c>
      <c r="AN1466" s="18">
        <v>5.4235481465944722E-2</v>
      </c>
      <c r="AO1466" s="18">
        <v>2.559263119879978E-2</v>
      </c>
      <c r="AP1466" s="18">
        <v>2.6694044247896259E-2</v>
      </c>
      <c r="AQ1466" s="18">
        <v>1.034382577875171E-2</v>
      </c>
      <c r="AR1466" s="18">
        <v>5.1530605297508497E-2</v>
      </c>
      <c r="AS1466" s="18">
        <v>1.766583351691196E-2</v>
      </c>
      <c r="AT1466" s="18">
        <v>2.3105779422606079E-2</v>
      </c>
      <c r="AU1466" s="18">
        <v>4.3200614192064432E-2</v>
      </c>
      <c r="AV1466" s="18">
        <v>7.1303741334169751E-2</v>
      </c>
      <c r="AX1466" s="18">
        <v>4.7660474754071369E-2</v>
      </c>
      <c r="AY1466" s="18">
        <v>3.3777178475399378E-2</v>
      </c>
      <c r="BA1466" s="18">
        <v>4.6717582700607933E-2</v>
      </c>
      <c r="BB1466" s="18">
        <v>4.4993230939898099E-2</v>
      </c>
      <c r="BD1466" s="18">
        <v>6.3131824591404748E-2</v>
      </c>
      <c r="BE1466" s="18">
        <v>2.8987466461851529E-2</v>
      </c>
      <c r="BF1466" s="18">
        <v>4.2352710412063947E-2</v>
      </c>
      <c r="BG1466" s="18">
        <v>5.0965541036062309E-2</v>
      </c>
      <c r="BH1466" s="18">
        <v>1.61178962956901E-2</v>
      </c>
      <c r="BI1466" s="18">
        <v>0</v>
      </c>
      <c r="BJ1466" s="18">
        <v>0.1532258678120211</v>
      </c>
      <c r="BL1466" s="18">
        <v>4.5452794033751062E-2</v>
      </c>
      <c r="BM1466" s="18">
        <v>2.748674969701569E-2</v>
      </c>
      <c r="BN1466" s="18">
        <v>2.1552454122647269E-2</v>
      </c>
      <c r="BO1466" s="18">
        <v>3.5344278219756171E-2</v>
      </c>
      <c r="BP1466" s="18">
        <v>5.0643133048956769E-2</v>
      </c>
      <c r="BQ1466" s="18">
        <v>7.1807197817971818E-2</v>
      </c>
      <c r="BR1466" s="18">
        <v>8.940307167674022E-2</v>
      </c>
      <c r="BS1466" s="18">
        <v>7.9795517569031735E-2</v>
      </c>
      <c r="BU1466" s="18">
        <v>3.7465341354501143E-2</v>
      </c>
      <c r="BV1466" s="18">
        <v>3.4782076613919848E-2</v>
      </c>
      <c r="BW1466" s="18">
        <v>1.425330414680641E-2</v>
      </c>
      <c r="BX1466" s="18">
        <v>2.820734724813654E-2</v>
      </c>
      <c r="BY1466" s="18">
        <v>4.8421050338197782E-2</v>
      </c>
      <c r="BZ1466" s="18">
        <v>3.1067059322487271E-2</v>
      </c>
      <c r="CA1466" s="18">
        <v>0.13131605000062019</v>
      </c>
      <c r="CB1466" s="18">
        <v>7.6157949560603844E-2</v>
      </c>
      <c r="CC1466" s="18">
        <v>3.7930345392654469E-2</v>
      </c>
    </row>
    <row r="1467" spans="2:81" x14ac:dyDescent="0.35">
      <c r="B1467" s="17" t="s">
        <v>151</v>
      </c>
      <c r="C1467" s="18">
        <v>6.1894876250225987E-2</v>
      </c>
      <c r="D1467" s="18">
        <v>4.9820241287055637E-2</v>
      </c>
      <c r="E1467" s="18">
        <v>4.5998903708376108E-2</v>
      </c>
      <c r="F1467" s="18">
        <v>7.8077646437602871E-2</v>
      </c>
      <c r="G1467" s="18">
        <v>6.3123379747140204E-2</v>
      </c>
      <c r="H1467" s="18">
        <v>5.9331848911626107E-2</v>
      </c>
      <c r="I1467" s="18">
        <v>6.8001099330314257E-2</v>
      </c>
      <c r="K1467" s="18">
        <v>4.6228792062540762E-2</v>
      </c>
      <c r="L1467" s="18">
        <v>7.6879734974316341E-2</v>
      </c>
      <c r="N1467" s="18">
        <v>3.8069352905622737E-2</v>
      </c>
      <c r="O1467" s="18">
        <v>6.6582687828735429E-2</v>
      </c>
      <c r="P1467" s="18">
        <v>7.7232820917331552E-2</v>
      </c>
      <c r="Q1467" s="18">
        <v>7.4910224737632286E-2</v>
      </c>
      <c r="R1467" s="18">
        <v>8.0013439736666025E-2</v>
      </c>
      <c r="S1467" s="18">
        <v>6.0847222797142962E-2</v>
      </c>
      <c r="T1467" s="18">
        <v>4.7527651703478849E-2</v>
      </c>
      <c r="U1467" s="18">
        <v>5.1169291575673972E-2</v>
      </c>
      <c r="V1467" s="18">
        <v>2.842760952172858E-2</v>
      </c>
      <c r="W1467" s="18">
        <v>8.350131931299748E-2</v>
      </c>
      <c r="X1467" s="18">
        <v>9.0963570668856034E-2</v>
      </c>
      <c r="Y1467" s="18">
        <v>5.6633175331448647E-2</v>
      </c>
      <c r="AA1467" s="18">
        <v>3.6050085197688847E-2</v>
      </c>
      <c r="AB1467" s="18">
        <v>4.9440745472349411E-2</v>
      </c>
      <c r="AC1467" s="18">
        <v>6.6579555510393448E-2</v>
      </c>
      <c r="AD1467" s="18">
        <v>9.7654688858442973E-2</v>
      </c>
      <c r="AF1467" s="18">
        <v>9.4895924462670742E-2</v>
      </c>
      <c r="AG1467" s="18">
        <v>9.2359256246695332E-2</v>
      </c>
      <c r="AH1467" s="18">
        <v>7.3501189789237906E-2</v>
      </c>
      <c r="AI1467" s="18">
        <v>3.6192296037703492E-2</v>
      </c>
      <c r="AJ1467" s="18">
        <v>8.0293869669269949E-2</v>
      </c>
      <c r="AK1467" s="18">
        <v>5.6177761226675768E-2</v>
      </c>
      <c r="AL1467" s="18">
        <v>2.4641238269576749E-2</v>
      </c>
      <c r="AM1467" s="18">
        <v>6.4084236187905375E-2</v>
      </c>
      <c r="AN1467" s="18">
        <v>8.217002323790093E-2</v>
      </c>
      <c r="AO1467" s="18">
        <v>3.1809558323898243E-2</v>
      </c>
      <c r="AP1467" s="18">
        <v>5.208990150523396E-2</v>
      </c>
      <c r="AQ1467" s="18">
        <v>4.3289634618024223E-2</v>
      </c>
      <c r="AR1467" s="18">
        <v>3.99003398741299E-2</v>
      </c>
      <c r="AS1467" s="18">
        <v>2.4758146241075009E-2</v>
      </c>
      <c r="AT1467" s="18">
        <v>7.2235185998088688E-2</v>
      </c>
      <c r="AU1467" s="18">
        <v>4.165911909979577E-2</v>
      </c>
      <c r="AV1467" s="18">
        <v>0.28108778348066488</v>
      </c>
      <c r="AX1467" s="18">
        <v>6.6055129675712296E-2</v>
      </c>
      <c r="AY1467" s="18">
        <v>3.9559580186224033E-2</v>
      </c>
      <c r="BA1467" s="18">
        <v>5.2863235671202657E-2</v>
      </c>
      <c r="BB1467" s="18">
        <v>7.8651614948179169E-2</v>
      </c>
      <c r="BD1467" s="18">
        <v>6.4900055820887953E-2</v>
      </c>
      <c r="BE1467" s="18">
        <v>7.5006048301247047E-2</v>
      </c>
      <c r="BF1467" s="18">
        <v>7.1696472950791262E-2</v>
      </c>
      <c r="BG1467" s="18">
        <v>3.7701045149349209E-2</v>
      </c>
      <c r="BH1467" s="18">
        <v>5.8482228413460298E-2</v>
      </c>
      <c r="BI1467" s="18">
        <v>0</v>
      </c>
      <c r="BJ1467" s="18">
        <v>0.144177464826584</v>
      </c>
      <c r="BL1467" s="18">
        <v>3.5560939231147219E-2</v>
      </c>
      <c r="BM1467" s="18">
        <v>4.2449148961249149E-2</v>
      </c>
      <c r="BN1467" s="18">
        <v>6.6123226601749033E-2</v>
      </c>
      <c r="BO1467" s="18">
        <v>6.7386241941007619E-2</v>
      </c>
      <c r="BP1467" s="18">
        <v>3.6621313808518949E-2</v>
      </c>
      <c r="BQ1467" s="18">
        <v>4.6725900561354602E-2</v>
      </c>
      <c r="BR1467" s="18">
        <v>0.18563785149936859</v>
      </c>
      <c r="BS1467" s="18">
        <v>0.1216638074623516</v>
      </c>
      <c r="BU1467" s="18">
        <v>2.7110646505643689E-2</v>
      </c>
      <c r="BV1467" s="18">
        <v>4.9472629822570148E-2</v>
      </c>
      <c r="BW1467" s="18">
        <v>8.1681980976283403E-2</v>
      </c>
      <c r="BX1467" s="18">
        <v>5.4044041566272571E-2</v>
      </c>
      <c r="BY1467" s="18">
        <v>4.4776974686564067E-2</v>
      </c>
      <c r="BZ1467" s="18">
        <v>4.7389259303600557E-2</v>
      </c>
      <c r="CA1467" s="18">
        <v>0.16925162688894371</v>
      </c>
      <c r="CB1467" s="18">
        <v>0.1208483471869175</v>
      </c>
      <c r="CC1467" s="18">
        <v>6.4366368884410538E-2</v>
      </c>
    </row>
    <row r="1469" spans="2:81" ht="377" x14ac:dyDescent="0.35">
      <c r="B1469" s="14" t="s">
        <v>328</v>
      </c>
    </row>
    <row r="1470" spans="2:81" x14ac:dyDescent="0.35">
      <c r="B1470" s="15" t="s">
        <v>17</v>
      </c>
    </row>
    <row r="1471" spans="2:81" x14ac:dyDescent="0.35">
      <c r="B1471" s="11" t="s">
        <v>95</v>
      </c>
      <c r="C1471" s="16">
        <v>1906</v>
      </c>
      <c r="D1471" s="16">
        <v>245</v>
      </c>
      <c r="E1471" s="16">
        <v>322</v>
      </c>
      <c r="F1471" s="16">
        <v>330</v>
      </c>
      <c r="G1471" s="16">
        <v>336</v>
      </c>
      <c r="H1471" s="16">
        <v>276</v>
      </c>
      <c r="I1471" s="16">
        <v>397</v>
      </c>
      <c r="K1471" s="16">
        <v>942</v>
      </c>
      <c r="L1471" s="16">
        <v>959</v>
      </c>
      <c r="N1471" s="16">
        <v>158</v>
      </c>
      <c r="O1471" s="16">
        <v>63</v>
      </c>
      <c r="P1471" s="16">
        <v>96</v>
      </c>
      <c r="Q1471" s="16">
        <v>78</v>
      </c>
      <c r="R1471" s="16">
        <v>211</v>
      </c>
      <c r="S1471" s="16">
        <v>156</v>
      </c>
      <c r="T1471" s="16">
        <v>138</v>
      </c>
      <c r="U1471" s="16">
        <v>178</v>
      </c>
      <c r="V1471" s="16">
        <v>270</v>
      </c>
      <c r="W1471" s="16">
        <v>232</v>
      </c>
      <c r="X1471" s="16">
        <v>160</v>
      </c>
      <c r="Y1471" s="16">
        <v>166</v>
      </c>
      <c r="AA1471" s="16">
        <v>527</v>
      </c>
      <c r="AB1471" s="16">
        <v>481</v>
      </c>
      <c r="AC1471" s="16">
        <v>429</v>
      </c>
      <c r="AD1471" s="16">
        <v>463</v>
      </c>
      <c r="AF1471" s="16">
        <v>27</v>
      </c>
      <c r="AG1471" s="16">
        <v>98</v>
      </c>
      <c r="AH1471" s="16">
        <v>113</v>
      </c>
      <c r="AI1471" s="16">
        <v>112</v>
      </c>
      <c r="AJ1471" s="16">
        <v>174</v>
      </c>
      <c r="AK1471" s="16">
        <v>207</v>
      </c>
      <c r="AL1471" s="16">
        <v>170</v>
      </c>
      <c r="AM1471" s="16">
        <v>133</v>
      </c>
      <c r="AN1471" s="16">
        <v>100</v>
      </c>
      <c r="AO1471" s="16">
        <v>131</v>
      </c>
      <c r="AP1471" s="16">
        <v>193</v>
      </c>
      <c r="AQ1471" s="16">
        <v>93</v>
      </c>
      <c r="AR1471" s="16">
        <v>79</v>
      </c>
      <c r="AS1471" s="16">
        <v>47</v>
      </c>
      <c r="AT1471" s="16">
        <v>48</v>
      </c>
      <c r="AU1471" s="16">
        <v>122</v>
      </c>
      <c r="AV1471" s="16">
        <v>59</v>
      </c>
      <c r="AX1471" s="16">
        <v>1557</v>
      </c>
      <c r="AY1471" s="16">
        <v>338</v>
      </c>
      <c r="BA1471" s="16">
        <v>1221</v>
      </c>
      <c r="BB1471" s="16">
        <v>685</v>
      </c>
      <c r="BD1471" s="16">
        <v>474</v>
      </c>
      <c r="BE1471" s="16">
        <v>416</v>
      </c>
      <c r="BF1471" s="16">
        <v>224</v>
      </c>
      <c r="BG1471" s="16">
        <v>439</v>
      </c>
      <c r="BH1471" s="16">
        <v>242</v>
      </c>
      <c r="BI1471" s="16">
        <v>51</v>
      </c>
      <c r="BJ1471" s="16">
        <v>60</v>
      </c>
      <c r="BL1471" s="16">
        <v>334</v>
      </c>
      <c r="BM1471" s="16">
        <v>619</v>
      </c>
      <c r="BN1471" s="16">
        <v>136</v>
      </c>
      <c r="BO1471" s="16">
        <v>105</v>
      </c>
      <c r="BP1471" s="16">
        <v>257</v>
      </c>
      <c r="BQ1471" s="16">
        <v>42</v>
      </c>
      <c r="BR1471" s="16">
        <v>49</v>
      </c>
      <c r="BS1471" s="16">
        <v>364</v>
      </c>
      <c r="BU1471" s="16">
        <v>279</v>
      </c>
      <c r="BV1471" s="16">
        <v>479</v>
      </c>
      <c r="BW1471" s="16">
        <v>122</v>
      </c>
      <c r="BX1471" s="16">
        <v>151</v>
      </c>
      <c r="BY1471" s="16">
        <v>421</v>
      </c>
      <c r="BZ1471" s="16">
        <v>64</v>
      </c>
      <c r="CA1471" s="16">
        <v>123</v>
      </c>
      <c r="CB1471" s="16">
        <v>156</v>
      </c>
      <c r="CC1471" s="16">
        <v>111</v>
      </c>
    </row>
    <row r="1472" spans="2:81" x14ac:dyDescent="0.35">
      <c r="B1472" s="12" t="s">
        <v>96</v>
      </c>
      <c r="C1472" s="16">
        <v>1910</v>
      </c>
      <c r="D1472" s="16">
        <v>202</v>
      </c>
      <c r="E1472" s="16">
        <v>325</v>
      </c>
      <c r="F1472" s="16">
        <v>324</v>
      </c>
      <c r="G1472" s="16">
        <v>294</v>
      </c>
      <c r="H1472" s="16">
        <v>309</v>
      </c>
      <c r="I1472" s="16">
        <v>457</v>
      </c>
      <c r="K1472" s="16">
        <v>921</v>
      </c>
      <c r="L1472" s="16">
        <v>983</v>
      </c>
      <c r="N1472" s="16">
        <v>157</v>
      </c>
      <c r="O1472" s="16">
        <v>52</v>
      </c>
      <c r="P1472" s="16">
        <v>89</v>
      </c>
      <c r="Q1472" s="16">
        <v>77</v>
      </c>
      <c r="R1472" s="16">
        <v>212</v>
      </c>
      <c r="S1472" s="16">
        <v>155</v>
      </c>
      <c r="T1472" s="16">
        <v>140</v>
      </c>
      <c r="U1472" s="16">
        <v>167</v>
      </c>
      <c r="V1472" s="16">
        <v>248</v>
      </c>
      <c r="W1472" s="16">
        <v>264</v>
      </c>
      <c r="X1472" s="16">
        <v>165</v>
      </c>
      <c r="Y1472" s="16">
        <v>180</v>
      </c>
      <c r="AA1472" s="16">
        <v>514</v>
      </c>
      <c r="AB1472" s="16">
        <v>496</v>
      </c>
      <c r="AC1472" s="16">
        <v>419</v>
      </c>
      <c r="AD1472" s="16">
        <v>477</v>
      </c>
      <c r="AF1472" s="16">
        <v>25</v>
      </c>
      <c r="AG1472" s="16">
        <v>96</v>
      </c>
      <c r="AH1472" s="16">
        <v>115</v>
      </c>
      <c r="AI1472" s="16">
        <v>117</v>
      </c>
      <c r="AJ1472" s="16">
        <v>175</v>
      </c>
      <c r="AK1472" s="16">
        <v>213</v>
      </c>
      <c r="AL1472" s="16">
        <v>169</v>
      </c>
      <c r="AM1472" s="16">
        <v>134</v>
      </c>
      <c r="AN1472" s="16">
        <v>99</v>
      </c>
      <c r="AO1472" s="16">
        <v>131</v>
      </c>
      <c r="AP1472" s="16">
        <v>193</v>
      </c>
      <c r="AQ1472" s="16">
        <v>94</v>
      </c>
      <c r="AR1472" s="16">
        <v>79</v>
      </c>
      <c r="AS1472" s="16">
        <v>46</v>
      </c>
      <c r="AT1472" s="16">
        <v>46</v>
      </c>
      <c r="AU1472" s="16">
        <v>118</v>
      </c>
      <c r="AV1472" s="16">
        <v>59</v>
      </c>
      <c r="AX1472" s="16">
        <v>1583</v>
      </c>
      <c r="AY1472" s="16">
        <v>316</v>
      </c>
      <c r="BA1472" s="16">
        <v>1241</v>
      </c>
      <c r="BB1472" s="16">
        <v>669</v>
      </c>
      <c r="BD1472" s="16">
        <v>490</v>
      </c>
      <c r="BE1472" s="16">
        <v>410</v>
      </c>
      <c r="BF1472" s="16">
        <v>226</v>
      </c>
      <c r="BG1472" s="16">
        <v>430</v>
      </c>
      <c r="BH1472" s="16">
        <v>237</v>
      </c>
      <c r="BI1472" s="16">
        <v>51</v>
      </c>
      <c r="BJ1472" s="16">
        <v>65</v>
      </c>
      <c r="BL1472" s="16">
        <v>349</v>
      </c>
      <c r="BM1472" s="16">
        <v>614</v>
      </c>
      <c r="BN1472" s="16">
        <v>143</v>
      </c>
      <c r="BO1472" s="16">
        <v>101</v>
      </c>
      <c r="BP1472" s="16">
        <v>257</v>
      </c>
      <c r="BQ1472" s="16">
        <v>42</v>
      </c>
      <c r="BR1472" s="16">
        <v>47</v>
      </c>
      <c r="BS1472" s="16">
        <v>356</v>
      </c>
      <c r="BU1472" s="16">
        <v>288</v>
      </c>
      <c r="BV1472" s="16">
        <v>472</v>
      </c>
      <c r="BW1472" s="16">
        <v>126</v>
      </c>
      <c r="BX1472" s="16">
        <v>142</v>
      </c>
      <c r="BY1472" s="16">
        <v>432</v>
      </c>
      <c r="BZ1472" s="16">
        <v>64</v>
      </c>
      <c r="CA1472" s="16">
        <v>123</v>
      </c>
      <c r="CB1472" s="16">
        <v>159</v>
      </c>
      <c r="CC1472" s="16">
        <v>106</v>
      </c>
    </row>
    <row r="1473" spans="2:81" x14ac:dyDescent="0.35">
      <c r="B1473" s="17" t="s">
        <v>279</v>
      </c>
      <c r="C1473" s="18">
        <v>0.13263152269960679</v>
      </c>
      <c r="D1473" s="18">
        <v>0.16373477751605239</v>
      </c>
      <c r="E1473" s="18">
        <v>0.2232780754337928</v>
      </c>
      <c r="F1473" s="18">
        <v>0.1752243597960316</v>
      </c>
      <c r="G1473" s="18">
        <v>0.1124496024455002</v>
      </c>
      <c r="H1473" s="18">
        <v>6.228819079681449E-2</v>
      </c>
      <c r="I1473" s="18">
        <v>8.477998496251693E-2</v>
      </c>
      <c r="K1473" s="18">
        <v>0.14137577518916361</v>
      </c>
      <c r="L1473" s="18">
        <v>0.12509357437652979</v>
      </c>
      <c r="N1473" s="18">
        <v>0.12913366576237079</v>
      </c>
      <c r="O1473" s="18">
        <v>8.9391661128890701E-2</v>
      </c>
      <c r="P1473" s="18">
        <v>0.1205443804173566</v>
      </c>
      <c r="Q1473" s="18">
        <v>0.13050956107727121</v>
      </c>
      <c r="R1473" s="18">
        <v>0.14431262373566839</v>
      </c>
      <c r="S1473" s="18">
        <v>0.1135520924850433</v>
      </c>
      <c r="T1473" s="18">
        <v>0.14480367251695109</v>
      </c>
      <c r="U1473" s="18">
        <v>0.11079884050335739</v>
      </c>
      <c r="V1473" s="18">
        <v>0.17577998742176951</v>
      </c>
      <c r="W1473" s="18">
        <v>0.14213765843269591</v>
      </c>
      <c r="X1473" s="18">
        <v>9.6339145605005103E-2</v>
      </c>
      <c r="Y1473" s="18">
        <v>0.1283952150480209</v>
      </c>
      <c r="AA1473" s="18">
        <v>0.1421768771995745</v>
      </c>
      <c r="AB1473" s="18">
        <v>0.119588684491827</v>
      </c>
      <c r="AC1473" s="18">
        <v>0.13714236020780771</v>
      </c>
      <c r="AD1473" s="18">
        <v>0.13152856450112579</v>
      </c>
      <c r="AF1473" s="18">
        <v>0.1134512601225079</v>
      </c>
      <c r="AG1473" s="18">
        <v>0.20543642039285731</v>
      </c>
      <c r="AH1473" s="18">
        <v>0.15444636864592451</v>
      </c>
      <c r="AI1473" s="18">
        <v>6.9227578841801196E-2</v>
      </c>
      <c r="AJ1473" s="18">
        <v>9.8467890930942395E-2</v>
      </c>
      <c r="AK1473" s="18">
        <v>0.10125540847336741</v>
      </c>
      <c r="AL1473" s="18">
        <v>0.17329387846324851</v>
      </c>
      <c r="AM1473" s="18">
        <v>9.5618521407054222E-2</v>
      </c>
      <c r="AN1473" s="18">
        <v>0.121265542561972</v>
      </c>
      <c r="AO1473" s="18">
        <v>0.12784613617885771</v>
      </c>
      <c r="AP1473" s="18">
        <v>0.1182064144358325</v>
      </c>
      <c r="AQ1473" s="18">
        <v>0.1780749040256053</v>
      </c>
      <c r="AR1473" s="18">
        <v>0.13215523657740921</v>
      </c>
      <c r="AS1473" s="18">
        <v>0.179981245252962</v>
      </c>
      <c r="AT1473" s="18">
        <v>0.1702536654107977</v>
      </c>
      <c r="AU1473" s="18">
        <v>0.17153791083107769</v>
      </c>
      <c r="AV1473" s="18">
        <v>0.14929303124142429</v>
      </c>
      <c r="AX1473" s="18">
        <v>0.1213507516285952</v>
      </c>
      <c r="AY1473" s="18">
        <v>0.193427311102356</v>
      </c>
      <c r="BA1473" s="18">
        <v>0.13511647379097649</v>
      </c>
      <c r="BB1473" s="18">
        <v>0.12802110051208249</v>
      </c>
      <c r="BD1473" s="18">
        <v>0.1130537711373391</v>
      </c>
      <c r="BE1473" s="18">
        <v>0.1210842806623776</v>
      </c>
      <c r="BF1473" s="18">
        <v>8.5539065293314204E-2</v>
      </c>
      <c r="BG1473" s="18">
        <v>0.1674135771140455</v>
      </c>
      <c r="BH1473" s="18">
        <v>0.15730161774097459</v>
      </c>
      <c r="BI1473" s="18">
        <v>0.18549206641957541</v>
      </c>
      <c r="BJ1473" s="18">
        <v>0.1551243223997977</v>
      </c>
      <c r="BL1473" s="18">
        <v>0.11926729706799551</v>
      </c>
      <c r="BM1473" s="18">
        <v>0.14993329177460099</v>
      </c>
      <c r="BN1473" s="18">
        <v>0.1275246453493063</v>
      </c>
      <c r="BO1473" s="18">
        <v>0.1863964998703275</v>
      </c>
      <c r="BP1473" s="18">
        <v>0.14147658090681739</v>
      </c>
      <c r="BQ1473" s="18">
        <v>0.16545668351094001</v>
      </c>
      <c r="BR1473" s="18">
        <v>0.1234196632142443</v>
      </c>
      <c r="BS1473" s="18">
        <v>9.3587200172220331E-2</v>
      </c>
      <c r="BU1473" s="18">
        <v>0.14212813347778691</v>
      </c>
      <c r="BV1473" s="18">
        <v>0.1563675701216804</v>
      </c>
      <c r="BW1473" s="18">
        <v>9.1765368282101217E-2</v>
      </c>
      <c r="BX1473" s="18">
        <v>0.1207982157443135</v>
      </c>
      <c r="BY1473" s="18">
        <v>0.1455270235358663</v>
      </c>
      <c r="BZ1473" s="18">
        <v>0.19918649802493779</v>
      </c>
      <c r="CA1473" s="18">
        <v>7.9864732678579131E-2</v>
      </c>
      <c r="CB1473" s="18">
        <v>4.9447329653431918E-2</v>
      </c>
      <c r="CC1473" s="18">
        <v>0.15905613328142079</v>
      </c>
    </row>
    <row r="1474" spans="2:81" x14ac:dyDescent="0.35">
      <c r="B1474" s="17" t="s">
        <v>329</v>
      </c>
      <c r="C1474" s="18">
        <v>0.30401188485826519</v>
      </c>
      <c r="D1474" s="18">
        <v>0.28149973883758528</v>
      </c>
      <c r="E1474" s="18">
        <v>0.32082272526350419</v>
      </c>
      <c r="F1474" s="18">
        <v>0.26006932417247058</v>
      </c>
      <c r="G1474" s="18">
        <v>0.28684210174337382</v>
      </c>
      <c r="H1474" s="18">
        <v>0.3046969670141052</v>
      </c>
      <c r="I1474" s="18">
        <v>0.34375956160846888</v>
      </c>
      <c r="K1474" s="18">
        <v>0.32562984349516072</v>
      </c>
      <c r="L1474" s="18">
        <v>0.28525818254488411</v>
      </c>
      <c r="N1474" s="18">
        <v>0.3929015596583208</v>
      </c>
      <c r="O1474" s="18">
        <v>0.29672356528673222</v>
      </c>
      <c r="P1474" s="18">
        <v>0.27360319513770842</v>
      </c>
      <c r="Q1474" s="18">
        <v>0.26456819307314838</v>
      </c>
      <c r="R1474" s="18">
        <v>0.26939484284394022</v>
      </c>
      <c r="S1474" s="18">
        <v>0.33379310357899272</v>
      </c>
      <c r="T1474" s="18">
        <v>0.26382497135587729</v>
      </c>
      <c r="U1474" s="18">
        <v>0.30221358171736978</v>
      </c>
      <c r="V1474" s="18">
        <v>0.32395653949481951</v>
      </c>
      <c r="W1474" s="18">
        <v>0.26722790896401438</v>
      </c>
      <c r="X1474" s="18">
        <v>0.3281995558257389</v>
      </c>
      <c r="Y1474" s="18">
        <v>0.31284370652476351</v>
      </c>
      <c r="AA1474" s="18">
        <v>0.36098129421138803</v>
      </c>
      <c r="AB1474" s="18">
        <v>0.31768781648194139</v>
      </c>
      <c r="AC1474" s="18">
        <v>0.27417197430782131</v>
      </c>
      <c r="AD1474" s="18">
        <v>0.25547704712985592</v>
      </c>
      <c r="AF1474" s="18">
        <v>0.30593831215909212</v>
      </c>
      <c r="AG1474" s="18">
        <v>0.29502951252016762</v>
      </c>
      <c r="AH1474" s="18">
        <v>0.29145004092615973</v>
      </c>
      <c r="AI1474" s="18">
        <v>0.29237747177091311</v>
      </c>
      <c r="AJ1474" s="18">
        <v>0.24913933675580521</v>
      </c>
      <c r="AK1474" s="18">
        <v>0.31482516903491359</v>
      </c>
      <c r="AL1474" s="18">
        <v>0.29107077604558479</v>
      </c>
      <c r="AM1474" s="18">
        <v>0.25927636539749482</v>
      </c>
      <c r="AN1474" s="18">
        <v>0.30842136118351848</v>
      </c>
      <c r="AO1474" s="18">
        <v>0.34071550597298239</v>
      </c>
      <c r="AP1474" s="18">
        <v>0.35678670747307478</v>
      </c>
      <c r="AQ1474" s="18">
        <v>0.18706316529239339</v>
      </c>
      <c r="AR1474" s="18">
        <v>0.35658157895602077</v>
      </c>
      <c r="AS1474" s="18">
        <v>0.31067466961344659</v>
      </c>
      <c r="AT1474" s="18">
        <v>0.37255990094807762</v>
      </c>
      <c r="AU1474" s="18">
        <v>0.4038355424689149</v>
      </c>
      <c r="AV1474" s="18">
        <v>0.22334044985569579</v>
      </c>
      <c r="AX1474" s="18">
        <v>0.30892726605718418</v>
      </c>
      <c r="AY1474" s="18">
        <v>0.280721658842011</v>
      </c>
      <c r="BA1474" s="18">
        <v>0.305813824790372</v>
      </c>
      <c r="BB1474" s="18">
        <v>0.30066867867910763</v>
      </c>
      <c r="BD1474" s="18">
        <v>0.2493907366432779</v>
      </c>
      <c r="BE1474" s="18">
        <v>0.30979648378436497</v>
      </c>
      <c r="BF1474" s="18">
        <v>0.285011617832018</v>
      </c>
      <c r="BG1474" s="18">
        <v>0.32625615186873008</v>
      </c>
      <c r="BH1474" s="18">
        <v>0.37606210008572222</v>
      </c>
      <c r="BI1474" s="18">
        <v>0.44270057968695448</v>
      </c>
      <c r="BJ1474" s="18">
        <v>0.22566398219077791</v>
      </c>
      <c r="BL1474" s="18">
        <v>0.29908297595214312</v>
      </c>
      <c r="BM1474" s="18">
        <v>0.36761084647834241</v>
      </c>
      <c r="BN1474" s="18">
        <v>0.33076280105405531</v>
      </c>
      <c r="BO1474" s="18">
        <v>0.28247451893104092</v>
      </c>
      <c r="BP1474" s="18">
        <v>0.27460906031142729</v>
      </c>
      <c r="BQ1474" s="18">
        <v>0.37041751547313551</v>
      </c>
      <c r="BR1474" s="18">
        <v>0.16558535712504449</v>
      </c>
      <c r="BS1474" s="18">
        <v>0.22632803322025741</v>
      </c>
      <c r="BU1474" s="18">
        <v>0.31404277752426712</v>
      </c>
      <c r="BV1474" s="18">
        <v>0.34318009872571043</v>
      </c>
      <c r="BW1474" s="18">
        <v>0.38535877957455877</v>
      </c>
      <c r="BX1474" s="18">
        <v>0.31409761441045547</v>
      </c>
      <c r="BY1474" s="18">
        <v>0.28426838626851719</v>
      </c>
      <c r="BZ1474" s="18">
        <v>0.25635478629921638</v>
      </c>
      <c r="CA1474" s="18">
        <v>0.1818704999255458</v>
      </c>
      <c r="CB1474" s="18">
        <v>0.29146045733633941</v>
      </c>
      <c r="CC1474" s="18">
        <v>0.2611113941235565</v>
      </c>
    </row>
    <row r="1475" spans="2:81" x14ac:dyDescent="0.35">
      <c r="B1475" s="17" t="s">
        <v>330</v>
      </c>
      <c r="C1475" s="18">
        <v>0.28570046938794708</v>
      </c>
      <c r="D1475" s="18">
        <v>0.27459643209526291</v>
      </c>
      <c r="E1475" s="18">
        <v>0.2298669570978048</v>
      </c>
      <c r="F1475" s="18">
        <v>0.25957153075298001</v>
      </c>
      <c r="G1475" s="18">
        <v>0.28179363362675008</v>
      </c>
      <c r="H1475" s="18">
        <v>0.35878042621885881</v>
      </c>
      <c r="I1475" s="18">
        <v>0.30193106896233601</v>
      </c>
      <c r="K1475" s="18">
        <v>0.27737454796212357</v>
      </c>
      <c r="L1475" s="18">
        <v>0.29086444887465379</v>
      </c>
      <c r="N1475" s="18">
        <v>0.27174982668507408</v>
      </c>
      <c r="O1475" s="18">
        <v>0.31107536526726381</v>
      </c>
      <c r="P1475" s="18">
        <v>0.29652002978824937</v>
      </c>
      <c r="Q1475" s="18">
        <v>0.2928821989545019</v>
      </c>
      <c r="R1475" s="18">
        <v>0.30543594814808062</v>
      </c>
      <c r="S1475" s="18">
        <v>0.33931425549529171</v>
      </c>
      <c r="T1475" s="18">
        <v>0.30576960866660791</v>
      </c>
      <c r="U1475" s="18">
        <v>0.24809795155073561</v>
      </c>
      <c r="V1475" s="18">
        <v>0.25478544719491658</v>
      </c>
      <c r="W1475" s="18">
        <v>0.26537415372238699</v>
      </c>
      <c r="X1475" s="18">
        <v>0.29099356575682239</v>
      </c>
      <c r="Y1475" s="18">
        <v>0.29953627692360701</v>
      </c>
      <c r="AA1475" s="18">
        <v>0.28891138276157652</v>
      </c>
      <c r="AB1475" s="18">
        <v>0.29410958809832799</v>
      </c>
      <c r="AC1475" s="18">
        <v>0.28770319492857011</v>
      </c>
      <c r="AD1475" s="18">
        <v>0.27389835816139729</v>
      </c>
      <c r="AF1475" s="18">
        <v>0.29999947335933158</v>
      </c>
      <c r="AG1475" s="18">
        <v>0.2196427375399439</v>
      </c>
      <c r="AH1475" s="18">
        <v>0.27098958163471848</v>
      </c>
      <c r="AI1475" s="18">
        <v>0.3061641509527151</v>
      </c>
      <c r="AJ1475" s="18">
        <v>0.3456170516166619</v>
      </c>
      <c r="AK1475" s="18">
        <v>0.30141087998389399</v>
      </c>
      <c r="AL1475" s="18">
        <v>0.26138609709537469</v>
      </c>
      <c r="AM1475" s="18">
        <v>0.33332630864691581</v>
      </c>
      <c r="AN1475" s="18">
        <v>0.23700486427670181</v>
      </c>
      <c r="AO1475" s="18">
        <v>0.30053350056680689</v>
      </c>
      <c r="AP1475" s="18">
        <v>0.28630719796161258</v>
      </c>
      <c r="AQ1475" s="18">
        <v>0.40897119701420392</v>
      </c>
      <c r="AR1475" s="18">
        <v>0.28720032578641508</v>
      </c>
      <c r="AS1475" s="18">
        <v>0.22597757457348419</v>
      </c>
      <c r="AT1475" s="18">
        <v>0.25372547345305241</v>
      </c>
      <c r="AU1475" s="18">
        <v>0.2074036783376422</v>
      </c>
      <c r="AV1475" s="18">
        <v>0.17791931275892781</v>
      </c>
      <c r="AX1475" s="18">
        <v>0.28662753940387398</v>
      </c>
      <c r="AY1475" s="18">
        <v>0.28191989248505761</v>
      </c>
      <c r="BA1475" s="18">
        <v>0.27844079420398749</v>
      </c>
      <c r="BB1475" s="18">
        <v>0.29916961478022092</v>
      </c>
      <c r="BD1475" s="18">
        <v>0.3067745554697997</v>
      </c>
      <c r="BE1475" s="18">
        <v>0.26700653746907721</v>
      </c>
      <c r="BF1475" s="18">
        <v>0.35864630793595081</v>
      </c>
      <c r="BG1475" s="18">
        <v>0.2885921903221158</v>
      </c>
      <c r="BH1475" s="18">
        <v>0.2309893044610711</v>
      </c>
      <c r="BI1475" s="18">
        <v>0.1751915734209829</v>
      </c>
      <c r="BJ1475" s="18">
        <v>0.2584879174217754</v>
      </c>
      <c r="BL1475" s="18">
        <v>0.32671955761313298</v>
      </c>
      <c r="BM1475" s="18">
        <v>0.25670485667401638</v>
      </c>
      <c r="BN1475" s="18">
        <v>0.30230150047600329</v>
      </c>
      <c r="BO1475" s="18">
        <v>0.29473543851702988</v>
      </c>
      <c r="BP1475" s="18">
        <v>0.29613507420772389</v>
      </c>
      <c r="BQ1475" s="18">
        <v>0.218325476251574</v>
      </c>
      <c r="BR1475" s="18">
        <v>0.26051575403815008</v>
      </c>
      <c r="BS1475" s="18">
        <v>0.28997336885479691</v>
      </c>
      <c r="BU1475" s="18">
        <v>0.32598693655732081</v>
      </c>
      <c r="BV1475" s="18">
        <v>0.2790009984723118</v>
      </c>
      <c r="BW1475" s="18">
        <v>0.28372758748215982</v>
      </c>
      <c r="BX1475" s="18">
        <v>0.27220506965232838</v>
      </c>
      <c r="BY1475" s="18">
        <v>0.26274421549765181</v>
      </c>
      <c r="BZ1475" s="18">
        <v>0.30722202643796898</v>
      </c>
      <c r="CA1475" s="18">
        <v>0.2271917103598442</v>
      </c>
      <c r="CB1475" s="18">
        <v>0.32935818933529482</v>
      </c>
      <c r="CC1475" s="18">
        <v>0.30972713296782772</v>
      </c>
    </row>
    <row r="1476" spans="2:81" x14ac:dyDescent="0.35">
      <c r="B1476" s="17" t="s">
        <v>282</v>
      </c>
      <c r="C1476" s="18">
        <v>0.17964180479349889</v>
      </c>
      <c r="D1476" s="18">
        <v>0.20409140613837731</v>
      </c>
      <c r="E1476" s="18">
        <v>0.1765099204280054</v>
      </c>
      <c r="F1476" s="18">
        <v>0.19210469301806299</v>
      </c>
      <c r="G1476" s="18">
        <v>0.1943139889794159</v>
      </c>
      <c r="H1476" s="18">
        <v>0.18786288643480101</v>
      </c>
      <c r="I1476" s="18">
        <v>0.14722119556160149</v>
      </c>
      <c r="K1476" s="18">
        <v>0.17826714202860411</v>
      </c>
      <c r="L1476" s="18">
        <v>0.18181750467055441</v>
      </c>
      <c r="N1476" s="18">
        <v>0.13688247235706941</v>
      </c>
      <c r="O1476" s="18">
        <v>0.24000737310539991</v>
      </c>
      <c r="P1476" s="18">
        <v>0.18200442477913231</v>
      </c>
      <c r="Q1476" s="18">
        <v>0.22790130527370631</v>
      </c>
      <c r="R1476" s="18">
        <v>0.1728192303930646</v>
      </c>
      <c r="S1476" s="18">
        <v>0.14617022400529719</v>
      </c>
      <c r="T1476" s="18">
        <v>0.22401137557797379</v>
      </c>
      <c r="U1476" s="18">
        <v>0.21867011971886621</v>
      </c>
      <c r="V1476" s="18">
        <v>0.16529602036256799</v>
      </c>
      <c r="W1476" s="18">
        <v>0.1863459848934573</v>
      </c>
      <c r="X1476" s="18">
        <v>0.1634246688049433</v>
      </c>
      <c r="Y1476" s="18">
        <v>0.1686234333511297</v>
      </c>
      <c r="AA1476" s="18">
        <v>0.12890927575228181</v>
      </c>
      <c r="AB1476" s="18">
        <v>0.17989067694088659</v>
      </c>
      <c r="AC1476" s="18">
        <v>0.2242986179196636</v>
      </c>
      <c r="AD1476" s="18">
        <v>0.19505689788499539</v>
      </c>
      <c r="AF1476" s="18">
        <v>0.10847642420761749</v>
      </c>
      <c r="AG1476" s="18">
        <v>0.1719372973251079</v>
      </c>
      <c r="AH1476" s="18">
        <v>0.15980160589586401</v>
      </c>
      <c r="AI1476" s="18">
        <v>0.24189153304551131</v>
      </c>
      <c r="AJ1476" s="18">
        <v>0.2126300166947116</v>
      </c>
      <c r="AK1476" s="18">
        <v>0.17786474220606799</v>
      </c>
      <c r="AL1476" s="18">
        <v>0.17313947777568209</v>
      </c>
      <c r="AM1476" s="18">
        <v>0.24149965028365561</v>
      </c>
      <c r="AN1476" s="18">
        <v>0.2403995140930314</v>
      </c>
      <c r="AO1476" s="18">
        <v>0.16079610248877141</v>
      </c>
      <c r="AP1476" s="18">
        <v>0.1314871539017618</v>
      </c>
      <c r="AQ1476" s="18">
        <v>0.1419691948850462</v>
      </c>
      <c r="AR1476" s="18">
        <v>0.16170694552362619</v>
      </c>
      <c r="AS1476" s="18">
        <v>0.20362976368244731</v>
      </c>
      <c r="AT1476" s="18">
        <v>0.1320812951592033</v>
      </c>
      <c r="AU1476" s="18">
        <v>0.13874003754431161</v>
      </c>
      <c r="AV1476" s="18">
        <v>0.20624515925150119</v>
      </c>
      <c r="AX1476" s="18">
        <v>0.18343384345431979</v>
      </c>
      <c r="AY1476" s="18">
        <v>0.16096085462860499</v>
      </c>
      <c r="BA1476" s="18">
        <v>0.18727780211002321</v>
      </c>
      <c r="BB1476" s="18">
        <v>0.1654744549513838</v>
      </c>
      <c r="BD1476" s="18">
        <v>0.21148636027267831</v>
      </c>
      <c r="BE1476" s="18">
        <v>0.19634303121310909</v>
      </c>
      <c r="BF1476" s="18">
        <v>0.21038967730942909</v>
      </c>
      <c r="BG1476" s="18">
        <v>0.14272534473854581</v>
      </c>
      <c r="BH1476" s="18">
        <v>0.15522606947895989</v>
      </c>
      <c r="BI1476" s="18">
        <v>9.8325517161883189E-2</v>
      </c>
      <c r="BJ1476" s="18">
        <v>0.1243026500737819</v>
      </c>
      <c r="BL1476" s="18">
        <v>0.16914946145845761</v>
      </c>
      <c r="BM1476" s="18">
        <v>0.1633844227269193</v>
      </c>
      <c r="BN1476" s="18">
        <v>0.1219000749359256</v>
      </c>
      <c r="BO1476" s="18">
        <v>0.1580957101423304</v>
      </c>
      <c r="BP1476" s="18">
        <v>0.22536950457195309</v>
      </c>
      <c r="BQ1476" s="18">
        <v>0.13383093141976191</v>
      </c>
      <c r="BR1476" s="18">
        <v>0.14139745584376981</v>
      </c>
      <c r="BS1476" s="18">
        <v>0.22475666265517691</v>
      </c>
      <c r="BU1476" s="18">
        <v>0.12520162033835239</v>
      </c>
      <c r="BV1476" s="18">
        <v>0.15215469875861101</v>
      </c>
      <c r="BW1476" s="18">
        <v>0.13111545464906121</v>
      </c>
      <c r="BX1476" s="18">
        <v>0.20767463233222949</v>
      </c>
      <c r="BY1476" s="18">
        <v>0.24149956404703499</v>
      </c>
      <c r="BZ1476" s="18">
        <v>0.1411251149616834</v>
      </c>
      <c r="CA1476" s="18">
        <v>0.28258378999642719</v>
      </c>
      <c r="CB1476" s="18">
        <v>0.13755729611449721</v>
      </c>
      <c r="CC1476" s="18">
        <v>0.18494284204211281</v>
      </c>
    </row>
    <row r="1477" spans="2:81" x14ac:dyDescent="0.35">
      <c r="B1477" s="17" t="s">
        <v>236</v>
      </c>
      <c r="C1477" s="18">
        <v>7.3832608522294715E-2</v>
      </c>
      <c r="D1477" s="18">
        <v>4.8509469773912982E-2</v>
      </c>
      <c r="E1477" s="18">
        <v>3.3616113797962387E-2</v>
      </c>
      <c r="F1477" s="18">
        <v>7.3412245649737098E-2</v>
      </c>
      <c r="G1477" s="18">
        <v>9.8709201816642167E-2</v>
      </c>
      <c r="H1477" s="18">
        <v>5.347941186016214E-2</v>
      </c>
      <c r="I1477" s="18">
        <v>0.1116773807324139</v>
      </c>
      <c r="K1477" s="18">
        <v>5.7017321535789187E-2</v>
      </c>
      <c r="L1477" s="18">
        <v>8.9061096273542931E-2</v>
      </c>
      <c r="N1477" s="18">
        <v>6.2989191471593375E-2</v>
      </c>
      <c r="O1477" s="18">
        <v>3.4498597826685677E-2</v>
      </c>
      <c r="P1477" s="18">
        <v>8.744225810535676E-2</v>
      </c>
      <c r="Q1477" s="18">
        <v>4.9814131385785491E-2</v>
      </c>
      <c r="R1477" s="18">
        <v>5.9789732794450948E-2</v>
      </c>
      <c r="S1477" s="18">
        <v>6.7170324435375184E-2</v>
      </c>
      <c r="T1477" s="18">
        <v>3.6791960508380052E-2</v>
      </c>
      <c r="U1477" s="18">
        <v>9.3027048934837528E-2</v>
      </c>
      <c r="V1477" s="18">
        <v>6.6075599290272596E-2</v>
      </c>
      <c r="W1477" s="18">
        <v>0.11187697340095761</v>
      </c>
      <c r="X1477" s="18">
        <v>8.8826464323308166E-2</v>
      </c>
      <c r="Y1477" s="18">
        <v>7.2621136558066207E-2</v>
      </c>
      <c r="AA1477" s="18">
        <v>7.3491077428169238E-2</v>
      </c>
      <c r="AB1477" s="18">
        <v>6.6979482066459872E-2</v>
      </c>
      <c r="AC1477" s="18">
        <v>5.2135136760039558E-2</v>
      </c>
      <c r="AD1477" s="18">
        <v>9.8514939500177187E-2</v>
      </c>
      <c r="AF1477" s="18">
        <v>0.1011030673337891</v>
      </c>
      <c r="AG1477" s="18">
        <v>5.4174170593734951E-2</v>
      </c>
      <c r="AH1477" s="18">
        <v>9.2052335433629756E-2</v>
      </c>
      <c r="AI1477" s="18">
        <v>9.0339265389059425E-2</v>
      </c>
      <c r="AJ1477" s="18">
        <v>8.2182133989032707E-2</v>
      </c>
      <c r="AK1477" s="18">
        <v>8.0066673747539577E-2</v>
      </c>
      <c r="AL1477" s="18">
        <v>5.9958374034760398E-2</v>
      </c>
      <c r="AM1477" s="18">
        <v>5.7951001715341142E-2</v>
      </c>
      <c r="AN1477" s="18">
        <v>7.096403675666467E-2</v>
      </c>
      <c r="AO1477" s="18">
        <v>5.4850293275275831E-2</v>
      </c>
      <c r="AP1477" s="18">
        <v>7.5565134683260385E-2</v>
      </c>
      <c r="AQ1477" s="18">
        <v>8.3921538782751173E-2</v>
      </c>
      <c r="AR1477" s="18">
        <v>3.7686872059060843E-2</v>
      </c>
      <c r="AS1477" s="18">
        <v>5.4978600636585023E-2</v>
      </c>
      <c r="AT1477" s="18">
        <v>7.1379665028868791E-2</v>
      </c>
      <c r="AU1477" s="18">
        <v>4.7295972228049848E-2</v>
      </c>
      <c r="AV1477" s="18">
        <v>0.19841564581218721</v>
      </c>
      <c r="AX1477" s="18">
        <v>7.4908540694055947E-2</v>
      </c>
      <c r="AY1477" s="18">
        <v>6.3996662921671166E-2</v>
      </c>
      <c r="BA1477" s="18">
        <v>7.0599143391973096E-2</v>
      </c>
      <c r="BB1477" s="18">
        <v>7.9831776647251468E-2</v>
      </c>
      <c r="BD1477" s="18">
        <v>8.8142253760537553E-2</v>
      </c>
      <c r="BE1477" s="18">
        <v>8.5896668392471509E-2</v>
      </c>
      <c r="BF1477" s="18">
        <v>4.3095736929084402E-2</v>
      </c>
      <c r="BG1477" s="18">
        <v>6.3679942303428355E-2</v>
      </c>
      <c r="BH1477" s="18">
        <v>6.3151015861407769E-2</v>
      </c>
      <c r="BI1477" s="18">
        <v>5.3261274290804961E-2</v>
      </c>
      <c r="BJ1477" s="18">
        <v>0.1192941353360462</v>
      </c>
      <c r="BL1477" s="18">
        <v>7.8800335040929884E-2</v>
      </c>
      <c r="BM1477" s="18">
        <v>5.0170905429405228E-2</v>
      </c>
      <c r="BN1477" s="18">
        <v>0.1020742415493002</v>
      </c>
      <c r="BO1477" s="18">
        <v>6.739394730332593E-2</v>
      </c>
      <c r="BP1477" s="18">
        <v>4.2653637011154433E-2</v>
      </c>
      <c r="BQ1477" s="18">
        <v>8.8124804583180422E-2</v>
      </c>
      <c r="BR1477" s="18">
        <v>0.2068620795072742</v>
      </c>
      <c r="BS1477" s="18">
        <v>0.1034457078064205</v>
      </c>
      <c r="BU1477" s="18">
        <v>8.8968754939261693E-2</v>
      </c>
      <c r="BV1477" s="18">
        <v>4.3373280485799297E-2</v>
      </c>
      <c r="BW1477" s="18">
        <v>0.1022103650496403</v>
      </c>
      <c r="BX1477" s="18">
        <v>6.7463454699868267E-2</v>
      </c>
      <c r="BY1477" s="18">
        <v>5.3978442841380377E-2</v>
      </c>
      <c r="BZ1477" s="18">
        <v>6.1602122986937527E-2</v>
      </c>
      <c r="CA1477" s="18">
        <v>0.14888633089264031</v>
      </c>
      <c r="CB1477" s="18">
        <v>0.13050344455178889</v>
      </c>
      <c r="CC1477" s="18">
        <v>5.9383922030356091E-2</v>
      </c>
    </row>
    <row r="1478" spans="2:81" x14ac:dyDescent="0.35">
      <c r="B1478" s="17" t="s">
        <v>331</v>
      </c>
      <c r="C1478" s="18">
        <v>2.4181709738387212E-2</v>
      </c>
      <c r="D1478" s="18">
        <v>2.756817563880886E-2</v>
      </c>
      <c r="E1478" s="18">
        <v>1.5906207978930449E-2</v>
      </c>
      <c r="F1478" s="18">
        <v>3.9617846610717572E-2</v>
      </c>
      <c r="G1478" s="18">
        <v>2.5891471388317919E-2</v>
      </c>
      <c r="H1478" s="18">
        <v>3.2892117675258327E-2</v>
      </c>
      <c r="I1478" s="18">
        <v>1.063080817266294E-2</v>
      </c>
      <c r="K1478" s="18">
        <v>2.0335369789158939E-2</v>
      </c>
      <c r="L1478" s="18">
        <v>2.7905193259834971E-2</v>
      </c>
      <c r="N1478" s="18">
        <v>6.3432840655713472E-3</v>
      </c>
      <c r="O1478" s="18">
        <v>2.8303437385027729E-2</v>
      </c>
      <c r="P1478" s="18">
        <v>3.9885711772196547E-2</v>
      </c>
      <c r="Q1478" s="18">
        <v>3.4324610235587028E-2</v>
      </c>
      <c r="R1478" s="18">
        <v>4.8247622084795223E-2</v>
      </c>
      <c r="S1478" s="18">
        <v>0</v>
      </c>
      <c r="T1478" s="18">
        <v>2.479841137421001E-2</v>
      </c>
      <c r="U1478" s="18">
        <v>2.7192457574833351E-2</v>
      </c>
      <c r="V1478" s="18">
        <v>1.410640623565384E-2</v>
      </c>
      <c r="W1478" s="18">
        <v>2.7037320586487751E-2</v>
      </c>
      <c r="X1478" s="18">
        <v>3.2216599684182189E-2</v>
      </c>
      <c r="Y1478" s="18">
        <v>1.798023159441273E-2</v>
      </c>
      <c r="AA1478" s="18">
        <v>5.5300926470098263E-3</v>
      </c>
      <c r="AB1478" s="18">
        <v>2.174375192055707E-2</v>
      </c>
      <c r="AC1478" s="18">
        <v>2.4548715876097749E-2</v>
      </c>
      <c r="AD1478" s="18">
        <v>4.5524192822448399E-2</v>
      </c>
      <c r="AF1478" s="18">
        <v>7.1031462817661845E-2</v>
      </c>
      <c r="AG1478" s="18">
        <v>5.3779861628188458E-2</v>
      </c>
      <c r="AH1478" s="18">
        <v>3.1260067463703682E-2</v>
      </c>
      <c r="AI1478" s="18">
        <v>0</v>
      </c>
      <c r="AJ1478" s="18">
        <v>1.196357001284625E-2</v>
      </c>
      <c r="AK1478" s="18">
        <v>2.4577126554217361E-2</v>
      </c>
      <c r="AL1478" s="18">
        <v>4.1151396585349338E-2</v>
      </c>
      <c r="AM1478" s="18">
        <v>1.232815254953854E-2</v>
      </c>
      <c r="AN1478" s="18">
        <v>2.1944681128111421E-2</v>
      </c>
      <c r="AO1478" s="18">
        <v>1.5258461517305821E-2</v>
      </c>
      <c r="AP1478" s="18">
        <v>3.1647391544457858E-2</v>
      </c>
      <c r="AQ1478" s="18">
        <v>0</v>
      </c>
      <c r="AR1478" s="18">
        <v>2.4669041097467759E-2</v>
      </c>
      <c r="AS1478" s="18">
        <v>2.4758146241075009E-2</v>
      </c>
      <c r="AT1478" s="18">
        <v>0</v>
      </c>
      <c r="AU1478" s="18">
        <v>3.1186858590003891E-2</v>
      </c>
      <c r="AV1478" s="18">
        <v>4.478640108026373E-2</v>
      </c>
      <c r="AX1478" s="18">
        <v>2.475205876197081E-2</v>
      </c>
      <c r="AY1478" s="18">
        <v>1.8973620020299471E-2</v>
      </c>
      <c r="BA1478" s="18">
        <v>2.275196171266777E-2</v>
      </c>
      <c r="BB1478" s="18">
        <v>2.683437442995381E-2</v>
      </c>
      <c r="BD1478" s="18">
        <v>3.1152322716367361E-2</v>
      </c>
      <c r="BE1478" s="18">
        <v>1.9872998478599632E-2</v>
      </c>
      <c r="BF1478" s="18">
        <v>1.731759470020355E-2</v>
      </c>
      <c r="BG1478" s="18">
        <v>1.133279365313446E-2</v>
      </c>
      <c r="BH1478" s="18">
        <v>1.726989237186425E-2</v>
      </c>
      <c r="BI1478" s="18">
        <v>4.5028989019798869E-2</v>
      </c>
      <c r="BJ1478" s="18">
        <v>0.1171269925778209</v>
      </c>
      <c r="BL1478" s="18">
        <v>6.9803728673407291E-3</v>
      </c>
      <c r="BM1478" s="18">
        <v>1.2195676916715709E-2</v>
      </c>
      <c r="BN1478" s="18">
        <v>1.543673663540902E-2</v>
      </c>
      <c r="BO1478" s="18">
        <v>1.090388523594559E-2</v>
      </c>
      <c r="BP1478" s="18">
        <v>1.9756142990923969E-2</v>
      </c>
      <c r="BQ1478" s="18">
        <v>2.3844588761408349E-2</v>
      </c>
      <c r="BR1478" s="18">
        <v>0.10221969027151701</v>
      </c>
      <c r="BS1478" s="18">
        <v>6.1909027291128113E-2</v>
      </c>
      <c r="BU1478" s="18">
        <v>3.6717771630113082E-3</v>
      </c>
      <c r="BV1478" s="18">
        <v>2.5923353435886941E-2</v>
      </c>
      <c r="BW1478" s="18">
        <v>5.8224449624786614E-3</v>
      </c>
      <c r="BX1478" s="18">
        <v>1.7761013160804862E-2</v>
      </c>
      <c r="BY1478" s="18">
        <v>1.198236780954925E-2</v>
      </c>
      <c r="BZ1478" s="18">
        <v>3.4509451289256102E-2</v>
      </c>
      <c r="CA1478" s="18">
        <v>7.9602936146963496E-2</v>
      </c>
      <c r="CB1478" s="18">
        <v>6.1673283008647807E-2</v>
      </c>
      <c r="CC1478" s="18">
        <v>2.57785755547261E-2</v>
      </c>
    </row>
    <row r="1480" spans="2:81" ht="409.5" x14ac:dyDescent="0.35">
      <c r="B1480" s="14" t="s">
        <v>332</v>
      </c>
    </row>
    <row r="1481" spans="2:81" x14ac:dyDescent="0.35">
      <c r="B1481" s="15" t="s">
        <v>17</v>
      </c>
    </row>
    <row r="1482" spans="2:81" x14ac:dyDescent="0.35">
      <c r="B1482" s="11" t="s">
        <v>95</v>
      </c>
      <c r="C1482" s="16">
        <v>1906</v>
      </c>
      <c r="D1482" s="16">
        <v>245</v>
      </c>
      <c r="E1482" s="16">
        <v>322</v>
      </c>
      <c r="F1482" s="16">
        <v>330</v>
      </c>
      <c r="G1482" s="16">
        <v>336</v>
      </c>
      <c r="H1482" s="16">
        <v>276</v>
      </c>
      <c r="I1482" s="16">
        <v>397</v>
      </c>
      <c r="K1482" s="16">
        <v>942</v>
      </c>
      <c r="L1482" s="16">
        <v>959</v>
      </c>
      <c r="N1482" s="16">
        <v>158</v>
      </c>
      <c r="O1482" s="16">
        <v>63</v>
      </c>
      <c r="P1482" s="16">
        <v>96</v>
      </c>
      <c r="Q1482" s="16">
        <v>78</v>
      </c>
      <c r="R1482" s="16">
        <v>211</v>
      </c>
      <c r="S1482" s="16">
        <v>156</v>
      </c>
      <c r="T1482" s="16">
        <v>138</v>
      </c>
      <c r="U1482" s="16">
        <v>178</v>
      </c>
      <c r="V1482" s="16">
        <v>270</v>
      </c>
      <c r="W1482" s="16">
        <v>232</v>
      </c>
      <c r="X1482" s="16">
        <v>160</v>
      </c>
      <c r="Y1482" s="16">
        <v>166</v>
      </c>
      <c r="AA1482" s="16">
        <v>527</v>
      </c>
      <c r="AB1482" s="16">
        <v>481</v>
      </c>
      <c r="AC1482" s="16">
        <v>429</v>
      </c>
      <c r="AD1482" s="16">
        <v>463</v>
      </c>
      <c r="AF1482" s="16">
        <v>27</v>
      </c>
      <c r="AG1482" s="16">
        <v>98</v>
      </c>
      <c r="AH1482" s="16">
        <v>113</v>
      </c>
      <c r="AI1482" s="16">
        <v>112</v>
      </c>
      <c r="AJ1482" s="16">
        <v>174</v>
      </c>
      <c r="AK1482" s="16">
        <v>207</v>
      </c>
      <c r="AL1482" s="16">
        <v>170</v>
      </c>
      <c r="AM1482" s="16">
        <v>133</v>
      </c>
      <c r="AN1482" s="16">
        <v>100</v>
      </c>
      <c r="AO1482" s="16">
        <v>131</v>
      </c>
      <c r="AP1482" s="16">
        <v>193</v>
      </c>
      <c r="AQ1482" s="16">
        <v>93</v>
      </c>
      <c r="AR1482" s="16">
        <v>79</v>
      </c>
      <c r="AS1482" s="16">
        <v>47</v>
      </c>
      <c r="AT1482" s="16">
        <v>48</v>
      </c>
      <c r="AU1482" s="16">
        <v>122</v>
      </c>
      <c r="AV1482" s="16">
        <v>59</v>
      </c>
      <c r="AX1482" s="16">
        <v>1557</v>
      </c>
      <c r="AY1482" s="16">
        <v>338</v>
      </c>
      <c r="BA1482" s="16">
        <v>1221</v>
      </c>
      <c r="BB1482" s="16">
        <v>685</v>
      </c>
      <c r="BD1482" s="16">
        <v>474</v>
      </c>
      <c r="BE1482" s="16">
        <v>416</v>
      </c>
      <c r="BF1482" s="16">
        <v>224</v>
      </c>
      <c r="BG1482" s="16">
        <v>439</v>
      </c>
      <c r="BH1482" s="16">
        <v>242</v>
      </c>
      <c r="BI1482" s="16">
        <v>51</v>
      </c>
      <c r="BJ1482" s="16">
        <v>60</v>
      </c>
      <c r="BL1482" s="16">
        <v>334</v>
      </c>
      <c r="BM1482" s="16">
        <v>619</v>
      </c>
      <c r="BN1482" s="16">
        <v>136</v>
      </c>
      <c r="BO1482" s="16">
        <v>105</v>
      </c>
      <c r="BP1482" s="16">
        <v>257</v>
      </c>
      <c r="BQ1482" s="16">
        <v>42</v>
      </c>
      <c r="BR1482" s="16">
        <v>49</v>
      </c>
      <c r="BS1482" s="16">
        <v>364</v>
      </c>
      <c r="BU1482" s="16">
        <v>279</v>
      </c>
      <c r="BV1482" s="16">
        <v>479</v>
      </c>
      <c r="BW1482" s="16">
        <v>122</v>
      </c>
      <c r="BX1482" s="16">
        <v>151</v>
      </c>
      <c r="BY1482" s="16">
        <v>421</v>
      </c>
      <c r="BZ1482" s="16">
        <v>64</v>
      </c>
      <c r="CA1482" s="16">
        <v>123</v>
      </c>
      <c r="CB1482" s="16">
        <v>156</v>
      </c>
      <c r="CC1482" s="16">
        <v>111</v>
      </c>
    </row>
    <row r="1483" spans="2:81" x14ac:dyDescent="0.35">
      <c r="B1483" s="12" t="s">
        <v>96</v>
      </c>
      <c r="C1483" s="16">
        <v>1910</v>
      </c>
      <c r="D1483" s="16">
        <v>202</v>
      </c>
      <c r="E1483" s="16">
        <v>325</v>
      </c>
      <c r="F1483" s="16">
        <v>324</v>
      </c>
      <c r="G1483" s="16">
        <v>294</v>
      </c>
      <c r="H1483" s="16">
        <v>309</v>
      </c>
      <c r="I1483" s="16">
        <v>457</v>
      </c>
      <c r="K1483" s="16">
        <v>921</v>
      </c>
      <c r="L1483" s="16">
        <v>983</v>
      </c>
      <c r="N1483" s="16">
        <v>157</v>
      </c>
      <c r="O1483" s="16">
        <v>52</v>
      </c>
      <c r="P1483" s="16">
        <v>89</v>
      </c>
      <c r="Q1483" s="16">
        <v>77</v>
      </c>
      <c r="R1483" s="16">
        <v>212</v>
      </c>
      <c r="S1483" s="16">
        <v>155</v>
      </c>
      <c r="T1483" s="16">
        <v>140</v>
      </c>
      <c r="U1483" s="16">
        <v>167</v>
      </c>
      <c r="V1483" s="16">
        <v>248</v>
      </c>
      <c r="W1483" s="16">
        <v>264</v>
      </c>
      <c r="X1483" s="16">
        <v>165</v>
      </c>
      <c r="Y1483" s="16">
        <v>180</v>
      </c>
      <c r="AA1483" s="16">
        <v>514</v>
      </c>
      <c r="AB1483" s="16">
        <v>496</v>
      </c>
      <c r="AC1483" s="16">
        <v>419</v>
      </c>
      <c r="AD1483" s="16">
        <v>477</v>
      </c>
      <c r="AF1483" s="16">
        <v>25</v>
      </c>
      <c r="AG1483" s="16">
        <v>96</v>
      </c>
      <c r="AH1483" s="16">
        <v>115</v>
      </c>
      <c r="AI1483" s="16">
        <v>117</v>
      </c>
      <c r="AJ1483" s="16">
        <v>175</v>
      </c>
      <c r="AK1483" s="16">
        <v>213</v>
      </c>
      <c r="AL1483" s="16">
        <v>169</v>
      </c>
      <c r="AM1483" s="16">
        <v>134</v>
      </c>
      <c r="AN1483" s="16">
        <v>99</v>
      </c>
      <c r="AO1483" s="16">
        <v>131</v>
      </c>
      <c r="AP1483" s="16">
        <v>193</v>
      </c>
      <c r="AQ1483" s="16">
        <v>94</v>
      </c>
      <c r="AR1483" s="16">
        <v>79</v>
      </c>
      <c r="AS1483" s="16">
        <v>46</v>
      </c>
      <c r="AT1483" s="16">
        <v>46</v>
      </c>
      <c r="AU1483" s="16">
        <v>118</v>
      </c>
      <c r="AV1483" s="16">
        <v>59</v>
      </c>
      <c r="AX1483" s="16">
        <v>1583</v>
      </c>
      <c r="AY1483" s="16">
        <v>316</v>
      </c>
      <c r="BA1483" s="16">
        <v>1241</v>
      </c>
      <c r="BB1483" s="16">
        <v>669</v>
      </c>
      <c r="BD1483" s="16">
        <v>490</v>
      </c>
      <c r="BE1483" s="16">
        <v>410</v>
      </c>
      <c r="BF1483" s="16">
        <v>226</v>
      </c>
      <c r="BG1483" s="16">
        <v>430</v>
      </c>
      <c r="BH1483" s="16">
        <v>237</v>
      </c>
      <c r="BI1483" s="16">
        <v>51</v>
      </c>
      <c r="BJ1483" s="16">
        <v>65</v>
      </c>
      <c r="BL1483" s="16">
        <v>349</v>
      </c>
      <c r="BM1483" s="16">
        <v>614</v>
      </c>
      <c r="BN1483" s="16">
        <v>143</v>
      </c>
      <c r="BO1483" s="16">
        <v>101</v>
      </c>
      <c r="BP1483" s="16">
        <v>257</v>
      </c>
      <c r="BQ1483" s="16">
        <v>42</v>
      </c>
      <c r="BR1483" s="16">
        <v>47</v>
      </c>
      <c r="BS1483" s="16">
        <v>356</v>
      </c>
      <c r="BU1483" s="16">
        <v>288</v>
      </c>
      <c r="BV1483" s="16">
        <v>472</v>
      </c>
      <c r="BW1483" s="16">
        <v>126</v>
      </c>
      <c r="BX1483" s="16">
        <v>142</v>
      </c>
      <c r="BY1483" s="16">
        <v>432</v>
      </c>
      <c r="BZ1483" s="16">
        <v>64</v>
      </c>
      <c r="CA1483" s="16">
        <v>123</v>
      </c>
      <c r="CB1483" s="16">
        <v>159</v>
      </c>
      <c r="CC1483" s="16">
        <v>106</v>
      </c>
    </row>
    <row r="1484" spans="2:81" x14ac:dyDescent="0.35">
      <c r="B1484" s="17" t="s">
        <v>279</v>
      </c>
      <c r="C1484" s="18">
        <v>0.15660695732106919</v>
      </c>
      <c r="D1484" s="18">
        <v>0.18801482585984519</v>
      </c>
      <c r="E1484" s="18">
        <v>0.2336808159383692</v>
      </c>
      <c r="F1484" s="18">
        <v>0.1841438062435152</v>
      </c>
      <c r="G1484" s="18">
        <v>0.14959391316088561</v>
      </c>
      <c r="H1484" s="18">
        <v>9.5795095106203584E-2</v>
      </c>
      <c r="I1484" s="18">
        <v>0.1140297169548702</v>
      </c>
      <c r="K1484" s="18">
        <v>0.16334320379350781</v>
      </c>
      <c r="L1484" s="18">
        <v>0.15106896590902941</v>
      </c>
      <c r="N1484" s="18">
        <v>0.12187320642285231</v>
      </c>
      <c r="O1484" s="18">
        <v>0.1235020023407882</v>
      </c>
      <c r="P1484" s="18">
        <v>0.1242918134629328</v>
      </c>
      <c r="Q1484" s="18">
        <v>0.2007178951139007</v>
      </c>
      <c r="R1484" s="18">
        <v>0.16529213154143069</v>
      </c>
      <c r="S1484" s="18">
        <v>0.15799530384199301</v>
      </c>
      <c r="T1484" s="18">
        <v>0.14720403306152</v>
      </c>
      <c r="U1484" s="18">
        <v>0.1503933198741588</v>
      </c>
      <c r="V1484" s="18">
        <v>0.22802420055816131</v>
      </c>
      <c r="W1484" s="18">
        <v>0.1364110910613977</v>
      </c>
      <c r="X1484" s="18">
        <v>0.1085897604643207</v>
      </c>
      <c r="Y1484" s="18">
        <v>0.17046754883876819</v>
      </c>
      <c r="AA1484" s="18">
        <v>0.1773732223033152</v>
      </c>
      <c r="AB1484" s="18">
        <v>0.13003456059311669</v>
      </c>
      <c r="AC1484" s="18">
        <v>0.14068749594624319</v>
      </c>
      <c r="AD1484" s="18">
        <v>0.17560864623771241</v>
      </c>
      <c r="AF1484" s="18">
        <v>0.2032427505332427</v>
      </c>
      <c r="AG1484" s="18">
        <v>0.18603022034982039</v>
      </c>
      <c r="AH1484" s="18">
        <v>0.17706351608723761</v>
      </c>
      <c r="AI1484" s="18">
        <v>0.1420119050280742</v>
      </c>
      <c r="AJ1484" s="18">
        <v>0.1229099308640455</v>
      </c>
      <c r="AK1484" s="18">
        <v>0.13491444338218139</v>
      </c>
      <c r="AL1484" s="18">
        <v>0.15640656886493859</v>
      </c>
      <c r="AM1484" s="18">
        <v>0.1071368856111333</v>
      </c>
      <c r="AN1484" s="18">
        <v>0.16578475735360501</v>
      </c>
      <c r="AO1484" s="18">
        <v>0.23985144638450101</v>
      </c>
      <c r="AP1484" s="18">
        <v>0.1332793916621777</v>
      </c>
      <c r="AQ1484" s="18">
        <v>0.13534932781267689</v>
      </c>
      <c r="AR1484" s="18">
        <v>0.19314659055368599</v>
      </c>
      <c r="AS1484" s="18">
        <v>0.1086031445452066</v>
      </c>
      <c r="AT1484" s="18">
        <v>0.16046340932518449</v>
      </c>
      <c r="AU1484" s="18">
        <v>0.21694415848392001</v>
      </c>
      <c r="AV1484" s="18">
        <v>0.14319168610018601</v>
      </c>
      <c r="AX1484" s="18">
        <v>0.1407343478173006</v>
      </c>
      <c r="AY1484" s="18">
        <v>0.23797174521463291</v>
      </c>
      <c r="BA1484" s="18">
        <v>0.1657610497102372</v>
      </c>
      <c r="BB1484" s="18">
        <v>0.13962302922516201</v>
      </c>
      <c r="BD1484" s="18">
        <v>0.1382837615984551</v>
      </c>
      <c r="BE1484" s="18">
        <v>0.13759910332647179</v>
      </c>
      <c r="BF1484" s="18">
        <v>0.1062061026269517</v>
      </c>
      <c r="BG1484" s="18">
        <v>0.18648682747939199</v>
      </c>
      <c r="BH1484" s="18">
        <v>0.18676220715862271</v>
      </c>
      <c r="BI1484" s="18">
        <v>0.218283283886052</v>
      </c>
      <c r="BJ1484" s="18">
        <v>0.2340379486011572</v>
      </c>
      <c r="BL1484" s="18">
        <v>0.1647918370551609</v>
      </c>
      <c r="BM1484" s="18">
        <v>0.19431439603631759</v>
      </c>
      <c r="BN1484" s="18">
        <v>0.1233274137775278</v>
      </c>
      <c r="BO1484" s="18">
        <v>0.10030499095965641</v>
      </c>
      <c r="BP1484" s="18">
        <v>0.15414323806546251</v>
      </c>
      <c r="BQ1484" s="18">
        <v>0.13151330142284831</v>
      </c>
      <c r="BR1484" s="18">
        <v>0.14748924302424099</v>
      </c>
      <c r="BS1484" s="18">
        <v>0.1188030442797013</v>
      </c>
      <c r="BU1484" s="18">
        <v>0.2002077388044616</v>
      </c>
      <c r="BV1484" s="18">
        <v>0.19983618546854939</v>
      </c>
      <c r="BW1484" s="18">
        <v>0.119668571391693</v>
      </c>
      <c r="BX1484" s="18">
        <v>0.111289525493772</v>
      </c>
      <c r="BY1484" s="18">
        <v>0.15365912195847259</v>
      </c>
      <c r="BZ1484" s="18">
        <v>0.11579692675139019</v>
      </c>
      <c r="CA1484" s="18">
        <v>0.1034455557867828</v>
      </c>
      <c r="CB1484" s="18">
        <v>7.6319572858178988E-2</v>
      </c>
      <c r="CC1484" s="18">
        <v>0.16897431563813789</v>
      </c>
    </row>
    <row r="1485" spans="2:81" x14ac:dyDescent="0.35">
      <c r="B1485" s="17" t="s">
        <v>329</v>
      </c>
      <c r="C1485" s="18">
        <v>0.32993033892487839</v>
      </c>
      <c r="D1485" s="18">
        <v>0.35085867435066409</v>
      </c>
      <c r="E1485" s="18">
        <v>0.36427370562270572</v>
      </c>
      <c r="F1485" s="18">
        <v>0.30640838044585977</v>
      </c>
      <c r="G1485" s="18">
        <v>0.30583669329106972</v>
      </c>
      <c r="H1485" s="18">
        <v>0.33524651511030817</v>
      </c>
      <c r="I1485" s="18">
        <v>0.32484893091788658</v>
      </c>
      <c r="K1485" s="18">
        <v>0.34591803105012292</v>
      </c>
      <c r="L1485" s="18">
        <v>0.3156348232756066</v>
      </c>
      <c r="N1485" s="18">
        <v>0.37906916276940239</v>
      </c>
      <c r="O1485" s="18">
        <v>0.27768835942215819</v>
      </c>
      <c r="P1485" s="18">
        <v>0.37430101377169189</v>
      </c>
      <c r="Q1485" s="18">
        <v>0.2699078678592991</v>
      </c>
      <c r="R1485" s="18">
        <v>0.31531170865900382</v>
      </c>
      <c r="S1485" s="18">
        <v>0.3332610216128099</v>
      </c>
      <c r="T1485" s="18">
        <v>0.31074537523180229</v>
      </c>
      <c r="U1485" s="18">
        <v>0.30953860255377491</v>
      </c>
      <c r="V1485" s="18">
        <v>0.38381956170463449</v>
      </c>
      <c r="W1485" s="18">
        <v>0.33697646433327338</v>
      </c>
      <c r="X1485" s="18">
        <v>0.30021764204606161</v>
      </c>
      <c r="Y1485" s="18">
        <v>0.29674454459921579</v>
      </c>
      <c r="AA1485" s="18">
        <v>0.36268038024526011</v>
      </c>
      <c r="AB1485" s="18">
        <v>0.33857054232329592</v>
      </c>
      <c r="AC1485" s="18">
        <v>0.32239442748175162</v>
      </c>
      <c r="AD1485" s="18">
        <v>0.29229747157292357</v>
      </c>
      <c r="AF1485" s="18">
        <v>0.25044979501653919</v>
      </c>
      <c r="AG1485" s="18">
        <v>0.28982342596003052</v>
      </c>
      <c r="AH1485" s="18">
        <v>0.2729445304559916</v>
      </c>
      <c r="AI1485" s="18">
        <v>0.27077501905750001</v>
      </c>
      <c r="AJ1485" s="18">
        <v>0.29522683467048211</v>
      </c>
      <c r="AK1485" s="18">
        <v>0.33129038031350488</v>
      </c>
      <c r="AL1485" s="18">
        <v>0.37849475115402842</v>
      </c>
      <c r="AM1485" s="18">
        <v>0.32378526508104782</v>
      </c>
      <c r="AN1485" s="18">
        <v>0.27278219809003168</v>
      </c>
      <c r="AO1485" s="18">
        <v>0.298657239715239</v>
      </c>
      <c r="AP1485" s="18">
        <v>0.37783079828388638</v>
      </c>
      <c r="AQ1485" s="18">
        <v>0.39724464637224571</v>
      </c>
      <c r="AR1485" s="18">
        <v>0.37462290334283721</v>
      </c>
      <c r="AS1485" s="18">
        <v>0.38294007854941942</v>
      </c>
      <c r="AT1485" s="18">
        <v>0.43008115209650138</v>
      </c>
      <c r="AU1485" s="18">
        <v>0.36494365080275731</v>
      </c>
      <c r="AV1485" s="18">
        <v>0.28259596994152408</v>
      </c>
      <c r="AX1485" s="18">
        <v>0.33104369970809372</v>
      </c>
      <c r="AY1485" s="18">
        <v>0.32715970597336907</v>
      </c>
      <c r="BA1485" s="18">
        <v>0.33069385177107369</v>
      </c>
      <c r="BB1485" s="18">
        <v>0.32851376514248748</v>
      </c>
      <c r="BD1485" s="18">
        <v>0.29540062316154841</v>
      </c>
      <c r="BE1485" s="18">
        <v>0.3185503826534033</v>
      </c>
      <c r="BF1485" s="18">
        <v>0.35382974215888541</v>
      </c>
      <c r="BG1485" s="18">
        <v>0.34636928892129493</v>
      </c>
      <c r="BH1485" s="18">
        <v>0.38322070993726398</v>
      </c>
      <c r="BI1485" s="18">
        <v>0.37838130523865537</v>
      </c>
      <c r="BJ1485" s="18">
        <v>0.23700882830898129</v>
      </c>
      <c r="BL1485" s="18">
        <v>0.32882813706328351</v>
      </c>
      <c r="BM1485" s="18">
        <v>0.37057863364469651</v>
      </c>
      <c r="BN1485" s="18">
        <v>0.33833882631951617</v>
      </c>
      <c r="BO1485" s="18">
        <v>0.46108343517499129</v>
      </c>
      <c r="BP1485" s="18">
        <v>0.3075961980573062</v>
      </c>
      <c r="BQ1485" s="18">
        <v>0.31493238580340671</v>
      </c>
      <c r="BR1485" s="18">
        <v>0.27380942802069358</v>
      </c>
      <c r="BS1485" s="18">
        <v>0.24552328016983921</v>
      </c>
      <c r="BU1485" s="18">
        <v>0.34220314673144447</v>
      </c>
      <c r="BV1485" s="18">
        <v>0.36331936843012852</v>
      </c>
      <c r="BW1485" s="18">
        <v>0.387918262012099</v>
      </c>
      <c r="BX1485" s="18">
        <v>0.40867831596784721</v>
      </c>
      <c r="BY1485" s="18">
        <v>0.31823049417086752</v>
      </c>
      <c r="BZ1485" s="18">
        <v>0.2542464837962608</v>
      </c>
      <c r="CA1485" s="18">
        <v>0.24974683165711151</v>
      </c>
      <c r="CB1485" s="18">
        <v>0.24583925695770989</v>
      </c>
      <c r="CC1485" s="18">
        <v>0.28502450841760962</v>
      </c>
    </row>
    <row r="1486" spans="2:81" x14ac:dyDescent="0.35">
      <c r="B1486" s="17" t="s">
        <v>330</v>
      </c>
      <c r="C1486" s="18">
        <v>0.23839857883622179</v>
      </c>
      <c r="D1486" s="18">
        <v>0.2124941608191229</v>
      </c>
      <c r="E1486" s="18">
        <v>0.21989912679352591</v>
      </c>
      <c r="F1486" s="18">
        <v>0.208865762210314</v>
      </c>
      <c r="G1486" s="18">
        <v>0.23781209772948869</v>
      </c>
      <c r="H1486" s="18">
        <v>0.26522422953249442</v>
      </c>
      <c r="I1486" s="18">
        <v>0.26618471827202139</v>
      </c>
      <c r="K1486" s="18">
        <v>0.24461873749859611</v>
      </c>
      <c r="L1486" s="18">
        <v>0.23272899067301969</v>
      </c>
      <c r="N1486" s="18">
        <v>0.2697085748725459</v>
      </c>
      <c r="O1486" s="18">
        <v>0.27284599191527897</v>
      </c>
      <c r="P1486" s="18">
        <v>0.22463376602744339</v>
      </c>
      <c r="Q1486" s="18">
        <v>0.29339285776266399</v>
      </c>
      <c r="R1486" s="18">
        <v>0.2332682708435922</v>
      </c>
      <c r="S1486" s="18">
        <v>0.28483100828370062</v>
      </c>
      <c r="T1486" s="18">
        <v>0.26586765233741988</v>
      </c>
      <c r="U1486" s="18">
        <v>0.23899994050011289</v>
      </c>
      <c r="V1486" s="18">
        <v>0.140876653199138</v>
      </c>
      <c r="W1486" s="18">
        <v>0.21956818972201261</v>
      </c>
      <c r="X1486" s="18">
        <v>0.26758915514638648</v>
      </c>
      <c r="Y1486" s="18">
        <v>0.26377827755867039</v>
      </c>
      <c r="AA1486" s="18">
        <v>0.2236188389807493</v>
      </c>
      <c r="AB1486" s="18">
        <v>0.25012172642247038</v>
      </c>
      <c r="AC1486" s="18">
        <v>0.24889561511258521</v>
      </c>
      <c r="AD1486" s="18">
        <v>0.23359140572789791</v>
      </c>
      <c r="AF1486" s="18">
        <v>0.26569650009114959</v>
      </c>
      <c r="AG1486" s="18">
        <v>0.2230229525406725</v>
      </c>
      <c r="AH1486" s="18">
        <v>0.30953244646852329</v>
      </c>
      <c r="AI1486" s="18">
        <v>0.23966782146952181</v>
      </c>
      <c r="AJ1486" s="18">
        <v>0.3018618084482857</v>
      </c>
      <c r="AK1486" s="18">
        <v>0.25735104481864668</v>
      </c>
      <c r="AL1486" s="18">
        <v>0.1931799971663801</v>
      </c>
      <c r="AM1486" s="18">
        <v>0.2841180738540629</v>
      </c>
      <c r="AN1486" s="18">
        <v>0.30421191883270238</v>
      </c>
      <c r="AO1486" s="18">
        <v>0.2259675193434168</v>
      </c>
      <c r="AP1486" s="18">
        <v>0.22462899960329349</v>
      </c>
      <c r="AQ1486" s="18">
        <v>0.17316633321160729</v>
      </c>
      <c r="AR1486" s="18">
        <v>0.1846028155443058</v>
      </c>
      <c r="AS1486" s="18">
        <v>0.2373693501012365</v>
      </c>
      <c r="AT1486" s="18">
        <v>0.21844093863289921</v>
      </c>
      <c r="AU1486" s="18">
        <v>0.20418253470109521</v>
      </c>
      <c r="AV1486" s="18">
        <v>0.10227043703777459</v>
      </c>
      <c r="AX1486" s="18">
        <v>0.24842945182729709</v>
      </c>
      <c r="AY1486" s="18">
        <v>0.1934005918633484</v>
      </c>
      <c r="BA1486" s="18">
        <v>0.23545342108844261</v>
      </c>
      <c r="BB1486" s="18">
        <v>0.24386283955076041</v>
      </c>
      <c r="BD1486" s="18">
        <v>0.23502866619411161</v>
      </c>
      <c r="BE1486" s="18">
        <v>0.25468946052676422</v>
      </c>
      <c r="BF1486" s="18">
        <v>0.28459054706815418</v>
      </c>
      <c r="BG1486" s="18">
        <v>0.23969482052399449</v>
      </c>
      <c r="BH1486" s="18">
        <v>0.19396839101858199</v>
      </c>
      <c r="BI1486" s="18">
        <v>0.1380114361145531</v>
      </c>
      <c r="BJ1486" s="18">
        <v>0.2329744206526155</v>
      </c>
      <c r="BL1486" s="18">
        <v>0.28045774548051428</v>
      </c>
      <c r="BM1486" s="18">
        <v>0.21433976256292789</v>
      </c>
      <c r="BN1486" s="18">
        <v>0.28228706538570891</v>
      </c>
      <c r="BO1486" s="18">
        <v>0.19566366692598869</v>
      </c>
      <c r="BP1486" s="18">
        <v>0.26096098251879501</v>
      </c>
      <c r="BQ1486" s="18">
        <v>0.22632925589870209</v>
      </c>
      <c r="BR1486" s="18">
        <v>0.13595662448738419</v>
      </c>
      <c r="BS1486" s="18">
        <v>0.23190102031077661</v>
      </c>
      <c r="BU1486" s="18">
        <v>0.26052650061699228</v>
      </c>
      <c r="BV1486" s="18">
        <v>0.21365402540092371</v>
      </c>
      <c r="BW1486" s="18">
        <v>0.26417597139953691</v>
      </c>
      <c r="BX1486" s="18">
        <v>0.22091492736870399</v>
      </c>
      <c r="BY1486" s="18">
        <v>0.22480724124896681</v>
      </c>
      <c r="BZ1486" s="18">
        <v>0.2852141135850752</v>
      </c>
      <c r="CA1486" s="18">
        <v>0.20453199110200729</v>
      </c>
      <c r="CB1486" s="18">
        <v>0.30144174227055348</v>
      </c>
      <c r="CC1486" s="18">
        <v>0.25333608391118773</v>
      </c>
    </row>
    <row r="1487" spans="2:81" x14ac:dyDescent="0.35">
      <c r="B1487" s="17" t="s">
        <v>282</v>
      </c>
      <c r="C1487" s="18">
        <v>0.15414431705375331</v>
      </c>
      <c r="D1487" s="18">
        <v>0.14460793843400691</v>
      </c>
      <c r="E1487" s="18">
        <v>0.1107501367521237</v>
      </c>
      <c r="F1487" s="18">
        <v>0.1735922210733771</v>
      </c>
      <c r="G1487" s="18">
        <v>0.16326072263859509</v>
      </c>
      <c r="H1487" s="18">
        <v>0.17429191380272249</v>
      </c>
      <c r="I1487" s="18">
        <v>0.1559307635340792</v>
      </c>
      <c r="K1487" s="18">
        <v>0.15040147953284741</v>
      </c>
      <c r="L1487" s="18">
        <v>0.1573842888505036</v>
      </c>
      <c r="N1487" s="18">
        <v>0.17346331451850969</v>
      </c>
      <c r="O1487" s="18">
        <v>0.21249017443427021</v>
      </c>
      <c r="P1487" s="18">
        <v>0.10376508988999369</v>
      </c>
      <c r="Q1487" s="18">
        <v>9.7840418478259208E-2</v>
      </c>
      <c r="R1487" s="18">
        <v>0.1692588489759814</v>
      </c>
      <c r="S1487" s="18">
        <v>0.1456796647682905</v>
      </c>
      <c r="T1487" s="18">
        <v>0.18503383634621229</v>
      </c>
      <c r="U1487" s="18">
        <v>0.1222287454757436</v>
      </c>
      <c r="V1487" s="18">
        <v>0.13048037784685029</v>
      </c>
      <c r="W1487" s="18">
        <v>0.16577552613969129</v>
      </c>
      <c r="X1487" s="18">
        <v>0.16128857598970539</v>
      </c>
      <c r="Y1487" s="18">
        <v>0.17350185849951291</v>
      </c>
      <c r="AA1487" s="18">
        <v>0.15228063643553319</v>
      </c>
      <c r="AB1487" s="18">
        <v>0.1499669138530797</v>
      </c>
      <c r="AC1487" s="18">
        <v>0.1670751862620761</v>
      </c>
      <c r="AD1487" s="18">
        <v>0.1503038027953722</v>
      </c>
      <c r="AF1487" s="18">
        <v>0.13319363741834869</v>
      </c>
      <c r="AG1487" s="18">
        <v>0.15736254536113881</v>
      </c>
      <c r="AH1487" s="18">
        <v>0.14301183570608481</v>
      </c>
      <c r="AI1487" s="18">
        <v>0.21051095251963281</v>
      </c>
      <c r="AJ1487" s="18">
        <v>0.13561708953926871</v>
      </c>
      <c r="AK1487" s="18">
        <v>0.16426160179217489</v>
      </c>
      <c r="AL1487" s="18">
        <v>0.149267579997863</v>
      </c>
      <c r="AM1487" s="18">
        <v>0.1469543924459325</v>
      </c>
      <c r="AN1487" s="18">
        <v>0.1108921747923326</v>
      </c>
      <c r="AO1487" s="18">
        <v>0.14262666455263409</v>
      </c>
      <c r="AP1487" s="18">
        <v>0.1658885231172994</v>
      </c>
      <c r="AQ1487" s="18">
        <v>0.18155766612095811</v>
      </c>
      <c r="AR1487" s="18">
        <v>0.15988426376005219</v>
      </c>
      <c r="AS1487" s="18">
        <v>0.1022861320781636</v>
      </c>
      <c r="AT1487" s="18">
        <v>0.1187793139473261</v>
      </c>
      <c r="AU1487" s="18">
        <v>0.1538219374600899</v>
      </c>
      <c r="AV1487" s="18">
        <v>0.1931208235497216</v>
      </c>
      <c r="AX1487" s="18">
        <v>0.15315902706558249</v>
      </c>
      <c r="AY1487" s="18">
        <v>0.15851630730604979</v>
      </c>
      <c r="BA1487" s="18">
        <v>0.1545652137199402</v>
      </c>
      <c r="BB1487" s="18">
        <v>0.1533634118137335</v>
      </c>
      <c r="BD1487" s="18">
        <v>0.18203088218407329</v>
      </c>
      <c r="BE1487" s="18">
        <v>0.1615457089023318</v>
      </c>
      <c r="BF1487" s="18">
        <v>0.14097079275630831</v>
      </c>
      <c r="BG1487" s="18">
        <v>0.133934629722648</v>
      </c>
      <c r="BH1487" s="18">
        <v>0.16040681388677841</v>
      </c>
      <c r="BI1487" s="18">
        <v>0.15450208013389949</v>
      </c>
      <c r="BJ1487" s="18">
        <v>5.2937266725109483E-2</v>
      </c>
      <c r="BL1487" s="18">
        <v>0.1480267662634388</v>
      </c>
      <c r="BM1487" s="18">
        <v>0.12588836855923419</v>
      </c>
      <c r="BN1487" s="18">
        <v>0.11100556629534999</v>
      </c>
      <c r="BO1487" s="18">
        <v>0.1299987951614878</v>
      </c>
      <c r="BP1487" s="18">
        <v>0.19795039819529489</v>
      </c>
      <c r="BQ1487" s="18">
        <v>0.19110675251715009</v>
      </c>
      <c r="BR1487" s="18">
        <v>6.2109326480232471E-2</v>
      </c>
      <c r="BS1487" s="18">
        <v>0.209377637868881</v>
      </c>
      <c r="BU1487" s="18">
        <v>0.1098710502439235</v>
      </c>
      <c r="BV1487" s="18">
        <v>0.13606405897055601</v>
      </c>
      <c r="BW1487" s="18">
        <v>0.11890928608247189</v>
      </c>
      <c r="BX1487" s="18">
        <v>0.1648800695308294</v>
      </c>
      <c r="BY1487" s="18">
        <v>0.2026859119797175</v>
      </c>
      <c r="BZ1487" s="18">
        <v>0.2188345189449426</v>
      </c>
      <c r="CA1487" s="18">
        <v>0.1669324964678891</v>
      </c>
      <c r="CB1487" s="18">
        <v>0.1213469472702587</v>
      </c>
      <c r="CC1487" s="18">
        <v>0.18021143897274641</v>
      </c>
    </row>
    <row r="1488" spans="2:81" x14ac:dyDescent="0.35">
      <c r="B1488" s="17" t="s">
        <v>236</v>
      </c>
      <c r="C1488" s="18">
        <v>9.5064646723967333E-2</v>
      </c>
      <c r="D1488" s="18">
        <v>7.0313385722700836E-2</v>
      </c>
      <c r="E1488" s="18">
        <v>5.9213592749264909E-2</v>
      </c>
      <c r="F1488" s="18">
        <v>9.3443088135691216E-2</v>
      </c>
      <c r="G1488" s="18">
        <v>0.11424689857007039</v>
      </c>
      <c r="H1488" s="18">
        <v>0.1014990216965611</v>
      </c>
      <c r="I1488" s="18">
        <v>0.11595346916644859</v>
      </c>
      <c r="K1488" s="18">
        <v>7.2677242735580835E-2</v>
      </c>
      <c r="L1488" s="18">
        <v>0.1145634489562025</v>
      </c>
      <c r="N1488" s="18">
        <v>4.28368932633049E-2</v>
      </c>
      <c r="O1488" s="18">
        <v>9.935355487127269E-2</v>
      </c>
      <c r="P1488" s="18">
        <v>0.1336743398273654</v>
      </c>
      <c r="Q1488" s="18">
        <v>0.1159626301219296</v>
      </c>
      <c r="R1488" s="18">
        <v>8.0735901224657888E-2</v>
      </c>
      <c r="S1488" s="18">
        <v>7.8233001493205945E-2</v>
      </c>
      <c r="T1488" s="18">
        <v>5.2800668931072527E-2</v>
      </c>
      <c r="U1488" s="18">
        <v>0.14550930295339529</v>
      </c>
      <c r="V1488" s="18">
        <v>7.8731275730060168E-2</v>
      </c>
      <c r="W1488" s="18">
        <v>0.1119807953148021</v>
      </c>
      <c r="X1488" s="18">
        <v>0.14195784683273799</v>
      </c>
      <c r="Y1488" s="18">
        <v>8.3498489751362981E-2</v>
      </c>
      <c r="AA1488" s="18">
        <v>7.4332118943014738E-2</v>
      </c>
      <c r="AB1488" s="18">
        <v>0.1032028363339392</v>
      </c>
      <c r="AC1488" s="18">
        <v>9.2989908181876399E-2</v>
      </c>
      <c r="AD1488" s="18">
        <v>0.1100915145185247</v>
      </c>
      <c r="AF1488" s="18">
        <v>0.1120347986532679</v>
      </c>
      <c r="AG1488" s="18">
        <v>0.1170621896949257</v>
      </c>
      <c r="AH1488" s="18">
        <v>8.0057460659664959E-2</v>
      </c>
      <c r="AI1488" s="18">
        <v>0.1138493287194529</v>
      </c>
      <c r="AJ1488" s="18">
        <v>0.11994698842733401</v>
      </c>
      <c r="AK1488" s="18">
        <v>8.7859754470759707E-2</v>
      </c>
      <c r="AL1488" s="18">
        <v>8.2729956242551139E-2</v>
      </c>
      <c r="AM1488" s="18">
        <v>0.10305934619527229</v>
      </c>
      <c r="AN1488" s="18">
        <v>0.1214778549261098</v>
      </c>
      <c r="AO1488" s="18">
        <v>6.1422436489874173E-2</v>
      </c>
      <c r="AP1488" s="18">
        <v>8.2274792973530436E-2</v>
      </c>
      <c r="AQ1488" s="18">
        <v>9.0443125219137027E-2</v>
      </c>
      <c r="AR1488" s="18">
        <v>8.7743426799118757E-2</v>
      </c>
      <c r="AS1488" s="18">
        <v>0.12092233201881861</v>
      </c>
      <c r="AT1488" s="18">
        <v>7.2235185998088688E-2</v>
      </c>
      <c r="AU1488" s="18">
        <v>3.1597142926151511E-2</v>
      </c>
      <c r="AV1488" s="18">
        <v>0.22833017167653519</v>
      </c>
      <c r="AX1488" s="18">
        <v>0.10090466868742259</v>
      </c>
      <c r="AY1488" s="18">
        <v>6.2085511785966253E-2</v>
      </c>
      <c r="BA1488" s="18">
        <v>9.1749479691092664E-2</v>
      </c>
      <c r="BB1488" s="18">
        <v>0.1012153994276314</v>
      </c>
      <c r="BD1488" s="18">
        <v>0.1184378075199071</v>
      </c>
      <c r="BE1488" s="18">
        <v>0.10070435717694939</v>
      </c>
      <c r="BF1488" s="18">
        <v>8.3009848670933917E-2</v>
      </c>
      <c r="BG1488" s="18">
        <v>8.1586735574727898E-2</v>
      </c>
      <c r="BH1488" s="18">
        <v>5.9045435786740527E-2</v>
      </c>
      <c r="BI1488" s="18">
        <v>6.5792905607041027E-2</v>
      </c>
      <c r="BJ1488" s="18">
        <v>0.1693134286903564</v>
      </c>
      <c r="BL1488" s="18">
        <v>5.5785394648534707E-2</v>
      </c>
      <c r="BM1488" s="18">
        <v>8.0636011043950934E-2</v>
      </c>
      <c r="BN1488" s="18">
        <v>0.12429216699732371</v>
      </c>
      <c r="BO1488" s="18">
        <v>0.1020452265419303</v>
      </c>
      <c r="BP1488" s="18">
        <v>6.1153343400223797E-2</v>
      </c>
      <c r="BQ1488" s="18">
        <v>0.11227371559648471</v>
      </c>
      <c r="BR1488" s="18">
        <v>0.25484711308337471</v>
      </c>
      <c r="BS1488" s="18">
        <v>0.14604493596086859</v>
      </c>
      <c r="BU1488" s="18">
        <v>6.1685953983157869E-2</v>
      </c>
      <c r="BV1488" s="18">
        <v>6.6961687232861999E-2</v>
      </c>
      <c r="BW1488" s="18">
        <v>0.1035054641517205</v>
      </c>
      <c r="BX1488" s="18">
        <v>8.9303241397566804E-2</v>
      </c>
      <c r="BY1488" s="18">
        <v>7.2522460277898257E-2</v>
      </c>
      <c r="BZ1488" s="18">
        <v>9.1398505633075069E-2</v>
      </c>
      <c r="CA1488" s="18">
        <v>0.20257743565978301</v>
      </c>
      <c r="CB1488" s="18">
        <v>0.21228130495169381</v>
      </c>
      <c r="CC1488" s="18">
        <v>0.10245593901460209</v>
      </c>
    </row>
    <row r="1489" spans="2:81" x14ac:dyDescent="0.35">
      <c r="B1489" s="17" t="s">
        <v>331</v>
      </c>
      <c r="C1489" s="18">
        <v>2.585516114010989E-2</v>
      </c>
      <c r="D1489" s="18">
        <v>3.3711014813659908E-2</v>
      </c>
      <c r="E1489" s="18">
        <v>1.2182622144010721E-2</v>
      </c>
      <c r="F1489" s="18">
        <v>3.3546741891242633E-2</v>
      </c>
      <c r="G1489" s="18">
        <v>2.92496746098906E-2</v>
      </c>
      <c r="H1489" s="18">
        <v>2.7943224751710231E-2</v>
      </c>
      <c r="I1489" s="18">
        <v>2.3052401154693859E-2</v>
      </c>
      <c r="K1489" s="18">
        <v>2.3041305389344881E-2</v>
      </c>
      <c r="L1489" s="18">
        <v>2.8619482335638241E-2</v>
      </c>
      <c r="N1489" s="18">
        <v>1.3048848153384659E-2</v>
      </c>
      <c r="O1489" s="18">
        <v>1.411991701623173E-2</v>
      </c>
      <c r="P1489" s="18">
        <v>3.9333977020572862E-2</v>
      </c>
      <c r="Q1489" s="18">
        <v>2.217833066394773E-2</v>
      </c>
      <c r="R1489" s="18">
        <v>3.6133138755334027E-2</v>
      </c>
      <c r="S1489" s="18">
        <v>0</v>
      </c>
      <c r="T1489" s="18">
        <v>3.8348434091972937E-2</v>
      </c>
      <c r="U1489" s="18">
        <v>3.3330088642814421E-2</v>
      </c>
      <c r="V1489" s="18">
        <v>3.8067930961155502E-2</v>
      </c>
      <c r="W1489" s="18">
        <v>2.9287933428823049E-2</v>
      </c>
      <c r="X1489" s="18">
        <v>2.0357019520787719E-2</v>
      </c>
      <c r="Y1489" s="18">
        <v>1.200928075246965E-2</v>
      </c>
      <c r="AA1489" s="18">
        <v>9.7148030921273814E-3</v>
      </c>
      <c r="AB1489" s="18">
        <v>2.8103420474098049E-2</v>
      </c>
      <c r="AC1489" s="18">
        <v>2.7957367015467409E-2</v>
      </c>
      <c r="AD1489" s="18">
        <v>3.810715914756943E-2</v>
      </c>
      <c r="AF1489" s="18">
        <v>3.5382518287451703E-2</v>
      </c>
      <c r="AG1489" s="18">
        <v>2.6698666093412111E-2</v>
      </c>
      <c r="AH1489" s="18">
        <v>1.739021062249781E-2</v>
      </c>
      <c r="AI1489" s="18">
        <v>2.318497320581837E-2</v>
      </c>
      <c r="AJ1489" s="18">
        <v>2.4437348050584021E-2</v>
      </c>
      <c r="AK1489" s="18">
        <v>2.4322775222732421E-2</v>
      </c>
      <c r="AL1489" s="18">
        <v>3.9921146574238911E-2</v>
      </c>
      <c r="AM1489" s="18">
        <v>3.4946036812551359E-2</v>
      </c>
      <c r="AN1489" s="18">
        <v>2.4851096005218419E-2</v>
      </c>
      <c r="AO1489" s="18">
        <v>3.1474693514335003E-2</v>
      </c>
      <c r="AP1489" s="18">
        <v>1.6097494359812382E-2</v>
      </c>
      <c r="AQ1489" s="18">
        <v>2.223890126337506E-2</v>
      </c>
      <c r="AR1489" s="18">
        <v>0</v>
      </c>
      <c r="AS1489" s="18">
        <v>4.7878962707155387E-2</v>
      </c>
      <c r="AT1489" s="18">
        <v>0</v>
      </c>
      <c r="AU1489" s="18">
        <v>2.851057562598636E-2</v>
      </c>
      <c r="AV1489" s="18">
        <v>5.0490911694258483E-2</v>
      </c>
      <c r="AX1489" s="18">
        <v>2.572880489430341E-2</v>
      </c>
      <c r="AY1489" s="18">
        <v>2.086613785663374E-2</v>
      </c>
      <c r="BA1489" s="18">
        <v>2.1776984019213599E-2</v>
      </c>
      <c r="BB1489" s="18">
        <v>3.3421554840225423E-2</v>
      </c>
      <c r="BD1489" s="18">
        <v>3.081825934190455E-2</v>
      </c>
      <c r="BE1489" s="18">
        <v>2.6910987414079379E-2</v>
      </c>
      <c r="BF1489" s="18">
        <v>3.1392966718766659E-2</v>
      </c>
      <c r="BG1489" s="18">
        <v>1.192769777794268E-2</v>
      </c>
      <c r="BH1489" s="18">
        <v>1.6596442212012209E-2</v>
      </c>
      <c r="BI1489" s="18">
        <v>4.5028989019798869E-2</v>
      </c>
      <c r="BJ1489" s="18">
        <v>7.3728107021780037E-2</v>
      </c>
      <c r="BL1489" s="18">
        <v>2.2110119489067721E-2</v>
      </c>
      <c r="BM1489" s="18">
        <v>1.424282815287272E-2</v>
      </c>
      <c r="BN1489" s="18">
        <v>2.0748961224573391E-2</v>
      </c>
      <c r="BO1489" s="18">
        <v>1.090388523594559E-2</v>
      </c>
      <c r="BP1489" s="18">
        <v>1.8195839762917641E-2</v>
      </c>
      <c r="BQ1489" s="18">
        <v>2.3844588761408349E-2</v>
      </c>
      <c r="BR1489" s="18">
        <v>0.12578826490407399</v>
      </c>
      <c r="BS1489" s="18">
        <v>4.8350081409933521E-2</v>
      </c>
      <c r="BU1489" s="18">
        <v>2.550560962002036E-2</v>
      </c>
      <c r="BV1489" s="18">
        <v>2.0164674496980381E-2</v>
      </c>
      <c r="BW1489" s="18">
        <v>5.8224449624786614E-3</v>
      </c>
      <c r="BX1489" s="18">
        <v>4.933920241280575E-3</v>
      </c>
      <c r="BY1489" s="18">
        <v>2.8094770364077291E-2</v>
      </c>
      <c r="BZ1489" s="18">
        <v>3.4509451289256102E-2</v>
      </c>
      <c r="CA1489" s="18">
        <v>7.2765689326426242E-2</v>
      </c>
      <c r="CB1489" s="18">
        <v>4.2771175691605073E-2</v>
      </c>
      <c r="CC1489" s="18">
        <v>9.9977140457162047E-3</v>
      </c>
    </row>
    <row r="1491" spans="2:81" ht="406" x14ac:dyDescent="0.35">
      <c r="B1491" s="14" t="s">
        <v>333</v>
      </c>
    </row>
    <row r="1492" spans="2:81" x14ac:dyDescent="0.35">
      <c r="B1492" s="15" t="s">
        <v>17</v>
      </c>
    </row>
    <row r="1493" spans="2:81" x14ac:dyDescent="0.35">
      <c r="B1493" s="11" t="s">
        <v>95</v>
      </c>
      <c r="C1493" s="16">
        <v>1906</v>
      </c>
      <c r="D1493" s="16">
        <v>245</v>
      </c>
      <c r="E1493" s="16">
        <v>322</v>
      </c>
      <c r="F1493" s="16">
        <v>330</v>
      </c>
      <c r="G1493" s="16">
        <v>336</v>
      </c>
      <c r="H1493" s="16">
        <v>276</v>
      </c>
      <c r="I1493" s="16">
        <v>397</v>
      </c>
      <c r="K1493" s="16">
        <v>942</v>
      </c>
      <c r="L1493" s="16">
        <v>959</v>
      </c>
      <c r="N1493" s="16">
        <v>158</v>
      </c>
      <c r="O1493" s="16">
        <v>63</v>
      </c>
      <c r="P1493" s="16">
        <v>96</v>
      </c>
      <c r="Q1493" s="16">
        <v>78</v>
      </c>
      <c r="R1493" s="16">
        <v>211</v>
      </c>
      <c r="S1493" s="16">
        <v>156</v>
      </c>
      <c r="T1493" s="16">
        <v>138</v>
      </c>
      <c r="U1493" s="16">
        <v>178</v>
      </c>
      <c r="V1493" s="16">
        <v>270</v>
      </c>
      <c r="W1493" s="16">
        <v>232</v>
      </c>
      <c r="X1493" s="16">
        <v>160</v>
      </c>
      <c r="Y1493" s="16">
        <v>166</v>
      </c>
      <c r="AA1493" s="16">
        <v>527</v>
      </c>
      <c r="AB1493" s="16">
        <v>481</v>
      </c>
      <c r="AC1493" s="16">
        <v>429</v>
      </c>
      <c r="AD1493" s="16">
        <v>463</v>
      </c>
      <c r="AF1493" s="16">
        <v>27</v>
      </c>
      <c r="AG1493" s="16">
        <v>98</v>
      </c>
      <c r="AH1493" s="16">
        <v>113</v>
      </c>
      <c r="AI1493" s="16">
        <v>112</v>
      </c>
      <c r="AJ1493" s="16">
        <v>174</v>
      </c>
      <c r="AK1493" s="16">
        <v>207</v>
      </c>
      <c r="AL1493" s="16">
        <v>170</v>
      </c>
      <c r="AM1493" s="16">
        <v>133</v>
      </c>
      <c r="AN1493" s="16">
        <v>100</v>
      </c>
      <c r="AO1493" s="16">
        <v>131</v>
      </c>
      <c r="AP1493" s="16">
        <v>193</v>
      </c>
      <c r="AQ1493" s="16">
        <v>93</v>
      </c>
      <c r="AR1493" s="16">
        <v>79</v>
      </c>
      <c r="AS1493" s="16">
        <v>47</v>
      </c>
      <c r="AT1493" s="16">
        <v>48</v>
      </c>
      <c r="AU1493" s="16">
        <v>122</v>
      </c>
      <c r="AV1493" s="16">
        <v>59</v>
      </c>
      <c r="AX1493" s="16">
        <v>1557</v>
      </c>
      <c r="AY1493" s="16">
        <v>338</v>
      </c>
      <c r="BA1493" s="16">
        <v>1221</v>
      </c>
      <c r="BB1493" s="16">
        <v>685</v>
      </c>
      <c r="BD1493" s="16">
        <v>474</v>
      </c>
      <c r="BE1493" s="16">
        <v>416</v>
      </c>
      <c r="BF1493" s="16">
        <v>224</v>
      </c>
      <c r="BG1493" s="16">
        <v>439</v>
      </c>
      <c r="BH1493" s="16">
        <v>242</v>
      </c>
      <c r="BI1493" s="16">
        <v>51</v>
      </c>
      <c r="BJ1493" s="16">
        <v>60</v>
      </c>
      <c r="BL1493" s="16">
        <v>334</v>
      </c>
      <c r="BM1493" s="16">
        <v>619</v>
      </c>
      <c r="BN1493" s="16">
        <v>136</v>
      </c>
      <c r="BO1493" s="16">
        <v>105</v>
      </c>
      <c r="BP1493" s="16">
        <v>257</v>
      </c>
      <c r="BQ1493" s="16">
        <v>42</v>
      </c>
      <c r="BR1493" s="16">
        <v>49</v>
      </c>
      <c r="BS1493" s="16">
        <v>364</v>
      </c>
      <c r="BU1493" s="16">
        <v>279</v>
      </c>
      <c r="BV1493" s="16">
        <v>479</v>
      </c>
      <c r="BW1493" s="16">
        <v>122</v>
      </c>
      <c r="BX1493" s="16">
        <v>151</v>
      </c>
      <c r="BY1493" s="16">
        <v>421</v>
      </c>
      <c r="BZ1493" s="16">
        <v>64</v>
      </c>
      <c r="CA1493" s="16">
        <v>123</v>
      </c>
      <c r="CB1493" s="16">
        <v>156</v>
      </c>
      <c r="CC1493" s="16">
        <v>111</v>
      </c>
    </row>
    <row r="1494" spans="2:81" x14ac:dyDescent="0.35">
      <c r="B1494" s="12" t="s">
        <v>96</v>
      </c>
      <c r="C1494" s="16">
        <v>1910</v>
      </c>
      <c r="D1494" s="16">
        <v>202</v>
      </c>
      <c r="E1494" s="16">
        <v>325</v>
      </c>
      <c r="F1494" s="16">
        <v>324</v>
      </c>
      <c r="G1494" s="16">
        <v>294</v>
      </c>
      <c r="H1494" s="16">
        <v>309</v>
      </c>
      <c r="I1494" s="16">
        <v>457</v>
      </c>
      <c r="K1494" s="16">
        <v>921</v>
      </c>
      <c r="L1494" s="16">
        <v>983</v>
      </c>
      <c r="N1494" s="16">
        <v>157</v>
      </c>
      <c r="O1494" s="16">
        <v>52</v>
      </c>
      <c r="P1494" s="16">
        <v>89</v>
      </c>
      <c r="Q1494" s="16">
        <v>77</v>
      </c>
      <c r="R1494" s="16">
        <v>212</v>
      </c>
      <c r="S1494" s="16">
        <v>155</v>
      </c>
      <c r="T1494" s="16">
        <v>140</v>
      </c>
      <c r="U1494" s="16">
        <v>167</v>
      </c>
      <c r="V1494" s="16">
        <v>248</v>
      </c>
      <c r="W1494" s="16">
        <v>264</v>
      </c>
      <c r="X1494" s="16">
        <v>165</v>
      </c>
      <c r="Y1494" s="16">
        <v>180</v>
      </c>
      <c r="AA1494" s="16">
        <v>514</v>
      </c>
      <c r="AB1494" s="16">
        <v>496</v>
      </c>
      <c r="AC1494" s="16">
        <v>419</v>
      </c>
      <c r="AD1494" s="16">
        <v>477</v>
      </c>
      <c r="AF1494" s="16">
        <v>25</v>
      </c>
      <c r="AG1494" s="16">
        <v>96</v>
      </c>
      <c r="AH1494" s="16">
        <v>115</v>
      </c>
      <c r="AI1494" s="16">
        <v>117</v>
      </c>
      <c r="AJ1494" s="16">
        <v>175</v>
      </c>
      <c r="AK1494" s="16">
        <v>213</v>
      </c>
      <c r="AL1494" s="16">
        <v>169</v>
      </c>
      <c r="AM1494" s="16">
        <v>134</v>
      </c>
      <c r="AN1494" s="16">
        <v>99</v>
      </c>
      <c r="AO1494" s="16">
        <v>131</v>
      </c>
      <c r="AP1494" s="16">
        <v>193</v>
      </c>
      <c r="AQ1494" s="16">
        <v>94</v>
      </c>
      <c r="AR1494" s="16">
        <v>79</v>
      </c>
      <c r="AS1494" s="16">
        <v>46</v>
      </c>
      <c r="AT1494" s="16">
        <v>46</v>
      </c>
      <c r="AU1494" s="16">
        <v>118</v>
      </c>
      <c r="AV1494" s="16">
        <v>59</v>
      </c>
      <c r="AX1494" s="16">
        <v>1583</v>
      </c>
      <c r="AY1494" s="16">
        <v>316</v>
      </c>
      <c r="BA1494" s="16">
        <v>1241</v>
      </c>
      <c r="BB1494" s="16">
        <v>669</v>
      </c>
      <c r="BD1494" s="16">
        <v>490</v>
      </c>
      <c r="BE1494" s="16">
        <v>410</v>
      </c>
      <c r="BF1494" s="16">
        <v>226</v>
      </c>
      <c r="BG1494" s="16">
        <v>430</v>
      </c>
      <c r="BH1494" s="16">
        <v>237</v>
      </c>
      <c r="BI1494" s="16">
        <v>51</v>
      </c>
      <c r="BJ1494" s="16">
        <v>65</v>
      </c>
      <c r="BL1494" s="16">
        <v>349</v>
      </c>
      <c r="BM1494" s="16">
        <v>614</v>
      </c>
      <c r="BN1494" s="16">
        <v>143</v>
      </c>
      <c r="BO1494" s="16">
        <v>101</v>
      </c>
      <c r="BP1494" s="16">
        <v>257</v>
      </c>
      <c r="BQ1494" s="16">
        <v>42</v>
      </c>
      <c r="BR1494" s="16">
        <v>47</v>
      </c>
      <c r="BS1494" s="16">
        <v>356</v>
      </c>
      <c r="BU1494" s="16">
        <v>288</v>
      </c>
      <c r="BV1494" s="16">
        <v>472</v>
      </c>
      <c r="BW1494" s="16">
        <v>126</v>
      </c>
      <c r="BX1494" s="16">
        <v>142</v>
      </c>
      <c r="BY1494" s="16">
        <v>432</v>
      </c>
      <c r="BZ1494" s="16">
        <v>64</v>
      </c>
      <c r="CA1494" s="16">
        <v>123</v>
      </c>
      <c r="CB1494" s="16">
        <v>159</v>
      </c>
      <c r="CC1494" s="16">
        <v>106</v>
      </c>
    </row>
    <row r="1495" spans="2:81" x14ac:dyDescent="0.35">
      <c r="B1495" s="17" t="s">
        <v>279</v>
      </c>
      <c r="C1495" s="18">
        <v>0.146617753273591</v>
      </c>
      <c r="D1495" s="18">
        <v>0.20586908936575529</v>
      </c>
      <c r="E1495" s="18">
        <v>0.21996728580234409</v>
      </c>
      <c r="F1495" s="18">
        <v>0.1649445395402257</v>
      </c>
      <c r="G1495" s="18">
        <v>0.12981329589752841</v>
      </c>
      <c r="H1495" s="18">
        <v>8.393974037636534E-2</v>
      </c>
      <c r="I1495" s="18">
        <v>0.1084729308405217</v>
      </c>
      <c r="K1495" s="18">
        <v>0.1544929526560096</v>
      </c>
      <c r="L1495" s="18">
        <v>0.13996321128675979</v>
      </c>
      <c r="N1495" s="18">
        <v>0.14716342951348721</v>
      </c>
      <c r="O1495" s="18">
        <v>0.12402600372482819</v>
      </c>
      <c r="P1495" s="18">
        <v>0.14004282450224401</v>
      </c>
      <c r="Q1495" s="18">
        <v>0.1993027098986494</v>
      </c>
      <c r="R1495" s="18">
        <v>0.13971195295596939</v>
      </c>
      <c r="S1495" s="18">
        <v>0.14346453944877419</v>
      </c>
      <c r="T1495" s="18">
        <v>0.13013523322096451</v>
      </c>
      <c r="U1495" s="18">
        <v>0.12804730647254151</v>
      </c>
      <c r="V1495" s="18">
        <v>0.206602236540501</v>
      </c>
      <c r="W1495" s="18">
        <v>0.12696593953857621</v>
      </c>
      <c r="X1495" s="18">
        <v>0.1247285361749057</v>
      </c>
      <c r="Y1495" s="18">
        <v>0.14052235244602659</v>
      </c>
      <c r="AA1495" s="18">
        <v>0.1609684937034537</v>
      </c>
      <c r="AB1495" s="18">
        <v>0.1203034249467613</v>
      </c>
      <c r="AC1495" s="18">
        <v>0.15326189520440631</v>
      </c>
      <c r="AD1495" s="18">
        <v>0.15236867649130689</v>
      </c>
      <c r="AF1495" s="18">
        <v>0.14505187301968869</v>
      </c>
      <c r="AG1495" s="18">
        <v>0.18029477136165881</v>
      </c>
      <c r="AH1495" s="18">
        <v>0.15121719334407349</v>
      </c>
      <c r="AI1495" s="18">
        <v>0.10187848545087209</v>
      </c>
      <c r="AJ1495" s="18">
        <v>0.11223819897696059</v>
      </c>
      <c r="AK1495" s="18">
        <v>0.11711495047311191</v>
      </c>
      <c r="AL1495" s="18">
        <v>0.18807356159495439</v>
      </c>
      <c r="AM1495" s="18">
        <v>0.1495436078740611</v>
      </c>
      <c r="AN1495" s="18">
        <v>0.12532421879880259</v>
      </c>
      <c r="AO1495" s="18">
        <v>0.1808646057164715</v>
      </c>
      <c r="AP1495" s="18">
        <v>0.12468789126590241</v>
      </c>
      <c r="AQ1495" s="18">
        <v>0.1322383019679863</v>
      </c>
      <c r="AR1495" s="18">
        <v>0.20153128320580571</v>
      </c>
      <c r="AS1495" s="18">
        <v>0.14493010132937931</v>
      </c>
      <c r="AT1495" s="18">
        <v>0.21546243714475591</v>
      </c>
      <c r="AU1495" s="18">
        <v>0.1737826027242026</v>
      </c>
      <c r="AV1495" s="18">
        <v>0.1291054602640373</v>
      </c>
      <c r="AX1495" s="18">
        <v>0.13831381850279201</v>
      </c>
      <c r="AY1495" s="18">
        <v>0.18089601389840951</v>
      </c>
      <c r="BA1495" s="18">
        <v>0.1504702702660462</v>
      </c>
      <c r="BB1495" s="18">
        <v>0.13947003520319631</v>
      </c>
      <c r="BD1495" s="18">
        <v>0.1221277877458488</v>
      </c>
      <c r="BE1495" s="18">
        <v>0.13314607900433839</v>
      </c>
      <c r="BF1495" s="18">
        <v>0.1229246855072056</v>
      </c>
      <c r="BG1495" s="18">
        <v>0.18744114087218211</v>
      </c>
      <c r="BH1495" s="18">
        <v>0.1600846324860942</v>
      </c>
      <c r="BI1495" s="18">
        <v>0.20385758509635499</v>
      </c>
      <c r="BJ1495" s="18">
        <v>0.13422398218043721</v>
      </c>
      <c r="BL1495" s="18">
        <v>0.14990145147689871</v>
      </c>
      <c r="BM1495" s="18">
        <v>0.16895342667992111</v>
      </c>
      <c r="BN1495" s="18">
        <v>0.1074654629944313</v>
      </c>
      <c r="BO1495" s="18">
        <v>0.15143854601893489</v>
      </c>
      <c r="BP1495" s="18">
        <v>0.16737297677666541</v>
      </c>
      <c r="BQ1495" s="18">
        <v>0.23512637811505671</v>
      </c>
      <c r="BR1495" s="18">
        <v>0.18396320558902701</v>
      </c>
      <c r="BS1495" s="18">
        <v>8.8756696240838373E-2</v>
      </c>
      <c r="BU1495" s="18">
        <v>0.1696743120392899</v>
      </c>
      <c r="BV1495" s="18">
        <v>0.17495262627074329</v>
      </c>
      <c r="BW1495" s="18">
        <v>8.0464736465333739E-2</v>
      </c>
      <c r="BX1495" s="18">
        <v>0.16275576090644009</v>
      </c>
      <c r="BY1495" s="18">
        <v>0.1517817214991394</v>
      </c>
      <c r="BZ1495" s="18">
        <v>0.1961628250205201</v>
      </c>
      <c r="CA1495" s="18">
        <v>6.9949060122175027E-2</v>
      </c>
      <c r="CB1495" s="18">
        <v>9.991416641611893E-2</v>
      </c>
      <c r="CC1495" s="18">
        <v>0.1230188303736839</v>
      </c>
    </row>
    <row r="1496" spans="2:81" x14ac:dyDescent="0.35">
      <c r="B1496" s="17" t="s">
        <v>329</v>
      </c>
      <c r="C1496" s="18">
        <v>0.29192675747412561</v>
      </c>
      <c r="D1496" s="18">
        <v>0.31617827832100648</v>
      </c>
      <c r="E1496" s="18">
        <v>0.35111716715936081</v>
      </c>
      <c r="F1496" s="18">
        <v>0.2595431504812642</v>
      </c>
      <c r="G1496" s="18">
        <v>0.26787474418139962</v>
      </c>
      <c r="H1496" s="18">
        <v>0.25570765086500929</v>
      </c>
      <c r="I1496" s="18">
        <v>0.30205592139892912</v>
      </c>
      <c r="K1496" s="18">
        <v>0.30755468418591081</v>
      </c>
      <c r="L1496" s="18">
        <v>0.27872596222999912</v>
      </c>
      <c r="N1496" s="18">
        <v>0.37002308665472949</v>
      </c>
      <c r="O1496" s="18">
        <v>0.21221766432533151</v>
      </c>
      <c r="P1496" s="18">
        <v>0.28153314365055537</v>
      </c>
      <c r="Q1496" s="18">
        <v>0.1877497829049419</v>
      </c>
      <c r="R1496" s="18">
        <v>0.3033546690216784</v>
      </c>
      <c r="S1496" s="18">
        <v>0.31791204922262001</v>
      </c>
      <c r="T1496" s="18">
        <v>0.3072349536671683</v>
      </c>
      <c r="U1496" s="18">
        <v>0.27690679988775568</v>
      </c>
      <c r="V1496" s="18">
        <v>0.30468346764204252</v>
      </c>
      <c r="W1496" s="18">
        <v>0.24721502076052029</v>
      </c>
      <c r="X1496" s="18">
        <v>0.26940759440233242</v>
      </c>
      <c r="Y1496" s="18">
        <v>0.33137611989318377</v>
      </c>
      <c r="AA1496" s="18">
        <v>0.32655764930347358</v>
      </c>
      <c r="AB1496" s="18">
        <v>0.31548131959630521</v>
      </c>
      <c r="AC1496" s="18">
        <v>0.28578079541238732</v>
      </c>
      <c r="AD1496" s="18">
        <v>0.23668728126426319</v>
      </c>
      <c r="AF1496" s="18">
        <v>0.38062790804234659</v>
      </c>
      <c r="AG1496" s="18">
        <v>0.20156858942611991</v>
      </c>
      <c r="AH1496" s="18">
        <v>0.25241048593443921</v>
      </c>
      <c r="AI1496" s="18">
        <v>0.23514189917395231</v>
      </c>
      <c r="AJ1496" s="18">
        <v>0.33364247443845713</v>
      </c>
      <c r="AK1496" s="18">
        <v>0.30183392359276268</v>
      </c>
      <c r="AL1496" s="18">
        <v>0.26062028514803731</v>
      </c>
      <c r="AM1496" s="18">
        <v>0.19799594060159581</v>
      </c>
      <c r="AN1496" s="18">
        <v>0.26635087358902781</v>
      </c>
      <c r="AO1496" s="18">
        <v>0.35118875747302197</v>
      </c>
      <c r="AP1496" s="18">
        <v>0.35657522232325101</v>
      </c>
      <c r="AQ1496" s="18">
        <v>0.29066522306159198</v>
      </c>
      <c r="AR1496" s="18">
        <v>0.25169676417263581</v>
      </c>
      <c r="AS1496" s="18">
        <v>0.37107742093348672</v>
      </c>
      <c r="AT1496" s="18">
        <v>0.32794386118803259</v>
      </c>
      <c r="AU1496" s="18">
        <v>0.35430930286550882</v>
      </c>
      <c r="AV1496" s="18">
        <v>0.27695396576174391</v>
      </c>
      <c r="AX1496" s="18">
        <v>0.29075906640984078</v>
      </c>
      <c r="AY1496" s="18">
        <v>0.30470426890158248</v>
      </c>
      <c r="BA1496" s="18">
        <v>0.29078335968546221</v>
      </c>
      <c r="BB1496" s="18">
        <v>0.29404814592009099</v>
      </c>
      <c r="BD1496" s="18">
        <v>0.22839971573812179</v>
      </c>
      <c r="BE1496" s="18">
        <v>0.29758428482722898</v>
      </c>
      <c r="BF1496" s="18">
        <v>0.29479203862362652</v>
      </c>
      <c r="BG1496" s="18">
        <v>0.30898868872221802</v>
      </c>
      <c r="BH1496" s="18">
        <v>0.37402363621698093</v>
      </c>
      <c r="BI1496" s="18">
        <v>0.40092806301932832</v>
      </c>
      <c r="BJ1496" s="18">
        <v>0.22656199727812229</v>
      </c>
      <c r="BL1496" s="18">
        <v>0.30405964661403162</v>
      </c>
      <c r="BM1496" s="18">
        <v>0.33463066594855551</v>
      </c>
      <c r="BN1496" s="18">
        <v>0.30334383726696601</v>
      </c>
      <c r="BO1496" s="18">
        <v>0.32965157094271169</v>
      </c>
      <c r="BP1496" s="18">
        <v>0.25712855638544119</v>
      </c>
      <c r="BQ1496" s="18">
        <v>0.29815483993662611</v>
      </c>
      <c r="BR1496" s="18">
        <v>0.21982062554032619</v>
      </c>
      <c r="BS1496" s="18">
        <v>0.22501182955660609</v>
      </c>
      <c r="BU1496" s="18">
        <v>0.32398147018636242</v>
      </c>
      <c r="BV1496" s="18">
        <v>0.30942145588495967</v>
      </c>
      <c r="BW1496" s="18">
        <v>0.26700209579854561</v>
      </c>
      <c r="BX1496" s="18">
        <v>0.3385781853168523</v>
      </c>
      <c r="BY1496" s="18">
        <v>0.27497960909322189</v>
      </c>
      <c r="BZ1496" s="18">
        <v>0.26098993427551009</v>
      </c>
      <c r="CA1496" s="18">
        <v>0.24358976899521001</v>
      </c>
      <c r="CB1496" s="18">
        <v>0.25407566331080939</v>
      </c>
      <c r="CC1496" s="18">
        <v>0.29453790116008988</v>
      </c>
    </row>
    <row r="1497" spans="2:81" x14ac:dyDescent="0.35">
      <c r="B1497" s="17" t="s">
        <v>330</v>
      </c>
      <c r="C1497" s="18">
        <v>0.27042755133773572</v>
      </c>
      <c r="D1497" s="18">
        <v>0.23270342202964181</v>
      </c>
      <c r="E1497" s="18">
        <v>0.2434037212673357</v>
      </c>
      <c r="F1497" s="18">
        <v>0.29684776324160478</v>
      </c>
      <c r="G1497" s="18">
        <v>0.24370747368053941</v>
      </c>
      <c r="H1497" s="18">
        <v>0.32378615749744882</v>
      </c>
      <c r="I1497" s="18">
        <v>0.26869060214239682</v>
      </c>
      <c r="K1497" s="18">
        <v>0.28015660989557978</v>
      </c>
      <c r="L1497" s="18">
        <v>0.26068300166775482</v>
      </c>
      <c r="N1497" s="18">
        <v>0.2510019793883837</v>
      </c>
      <c r="O1497" s="18">
        <v>0.36737421134333692</v>
      </c>
      <c r="P1497" s="18">
        <v>0.1888258101841063</v>
      </c>
      <c r="Q1497" s="18">
        <v>0.22931300908034391</v>
      </c>
      <c r="R1497" s="18">
        <v>0.2659415386072525</v>
      </c>
      <c r="S1497" s="18">
        <v>0.28709660726297442</v>
      </c>
      <c r="T1497" s="18">
        <v>0.29368513432926879</v>
      </c>
      <c r="U1497" s="18">
        <v>0.25040962674095663</v>
      </c>
      <c r="V1497" s="18">
        <v>0.27178921309667509</v>
      </c>
      <c r="W1497" s="18">
        <v>0.29385414313798253</v>
      </c>
      <c r="X1497" s="18">
        <v>0.3014406288632922</v>
      </c>
      <c r="Y1497" s="18">
        <v>0.24404872647144421</v>
      </c>
      <c r="AA1497" s="18">
        <v>0.27124614894029081</v>
      </c>
      <c r="AB1497" s="18">
        <v>0.26186252359026968</v>
      </c>
      <c r="AC1497" s="18">
        <v>0.27708515176365728</v>
      </c>
      <c r="AD1497" s="18">
        <v>0.27321220346159031</v>
      </c>
      <c r="AF1497" s="18">
        <v>0.25443220462741512</v>
      </c>
      <c r="AG1497" s="18">
        <v>0.26079868119803129</v>
      </c>
      <c r="AH1497" s="18">
        <v>0.25937918558837297</v>
      </c>
      <c r="AI1497" s="18">
        <v>0.24871206928572309</v>
      </c>
      <c r="AJ1497" s="18">
        <v>0.29182380663643892</v>
      </c>
      <c r="AK1497" s="18">
        <v>0.26586850864822498</v>
      </c>
      <c r="AL1497" s="18">
        <v>0.25767759527160078</v>
      </c>
      <c r="AM1497" s="18">
        <v>0.36128960980348679</v>
      </c>
      <c r="AN1497" s="18">
        <v>0.23317369489642811</v>
      </c>
      <c r="AO1497" s="18">
        <v>0.2526968418513808</v>
      </c>
      <c r="AP1497" s="18">
        <v>0.27996171934671499</v>
      </c>
      <c r="AQ1497" s="18">
        <v>0.27592077135669918</v>
      </c>
      <c r="AR1497" s="18">
        <v>0.26054278360904798</v>
      </c>
      <c r="AS1497" s="18">
        <v>0.23567024791762431</v>
      </c>
      <c r="AT1497" s="18">
        <v>0.37193036773379268</v>
      </c>
      <c r="AU1497" s="18">
        <v>0.25543879060031299</v>
      </c>
      <c r="AV1497" s="18">
        <v>0.1938830196004773</v>
      </c>
      <c r="AX1497" s="18">
        <v>0.27204862284417319</v>
      </c>
      <c r="AY1497" s="18">
        <v>0.26872057048844478</v>
      </c>
      <c r="BA1497" s="18">
        <v>0.26591517040551582</v>
      </c>
      <c r="BB1497" s="18">
        <v>0.278799539519202</v>
      </c>
      <c r="BD1497" s="18">
        <v>0.28396766669722889</v>
      </c>
      <c r="BE1497" s="18">
        <v>0.26141065505913069</v>
      </c>
      <c r="BF1497" s="18">
        <v>0.31669363252614591</v>
      </c>
      <c r="BG1497" s="18">
        <v>0.28272112393884541</v>
      </c>
      <c r="BH1497" s="18">
        <v>0.21538990933434951</v>
      </c>
      <c r="BI1497" s="18">
        <v>0.1861906915994207</v>
      </c>
      <c r="BJ1497" s="18">
        <v>0.25006902392397568</v>
      </c>
      <c r="BL1497" s="18">
        <v>0.29024882776198441</v>
      </c>
      <c r="BM1497" s="18">
        <v>0.260950509086321</v>
      </c>
      <c r="BN1497" s="18">
        <v>0.34691632346037732</v>
      </c>
      <c r="BO1497" s="18">
        <v>0.29365350408829138</v>
      </c>
      <c r="BP1497" s="18">
        <v>0.26942668692210292</v>
      </c>
      <c r="BQ1497" s="18">
        <v>0.20504560647501421</v>
      </c>
      <c r="BR1497" s="18">
        <v>0.20364410976559441</v>
      </c>
      <c r="BS1497" s="18">
        <v>0.24728849438582071</v>
      </c>
      <c r="BU1497" s="18">
        <v>0.29040554094580068</v>
      </c>
      <c r="BV1497" s="18">
        <v>0.27064070639462529</v>
      </c>
      <c r="BW1497" s="18">
        <v>0.35473691763788068</v>
      </c>
      <c r="BX1497" s="18">
        <v>0.27962529590587781</v>
      </c>
      <c r="BY1497" s="18">
        <v>0.25810275241653491</v>
      </c>
      <c r="BZ1497" s="18">
        <v>0.27728003979806248</v>
      </c>
      <c r="CA1497" s="18">
        <v>0.20303259174907559</v>
      </c>
      <c r="CB1497" s="18">
        <v>0.26266636298735102</v>
      </c>
      <c r="CC1497" s="18">
        <v>0.23803822014101089</v>
      </c>
    </row>
    <row r="1498" spans="2:81" x14ac:dyDescent="0.35">
      <c r="B1498" s="17" t="s">
        <v>282</v>
      </c>
      <c r="C1498" s="18">
        <v>0.16501612677184671</v>
      </c>
      <c r="D1498" s="18">
        <v>0.14879738312532151</v>
      </c>
      <c r="E1498" s="18">
        <v>0.12097177821659449</v>
      </c>
      <c r="F1498" s="18">
        <v>0.17209653458108121</v>
      </c>
      <c r="G1498" s="18">
        <v>0.20554850631920671</v>
      </c>
      <c r="H1498" s="18">
        <v>0.21871605130771249</v>
      </c>
      <c r="I1498" s="18">
        <v>0.13608648197593051</v>
      </c>
      <c r="K1498" s="18">
        <v>0.14485689176206101</v>
      </c>
      <c r="L1498" s="18">
        <v>0.18369188000445349</v>
      </c>
      <c r="N1498" s="18">
        <v>0.14841602250924671</v>
      </c>
      <c r="O1498" s="18">
        <v>0.1686208292891499</v>
      </c>
      <c r="P1498" s="18">
        <v>0.18805540536137921</v>
      </c>
      <c r="Q1498" s="18">
        <v>0.26825748504379737</v>
      </c>
      <c r="R1498" s="18">
        <v>0.16813608715234479</v>
      </c>
      <c r="S1498" s="18">
        <v>0.1322088427743969</v>
      </c>
      <c r="T1498" s="18">
        <v>0.1984096319878792</v>
      </c>
      <c r="U1498" s="18">
        <v>0.19976529015963901</v>
      </c>
      <c r="V1498" s="18">
        <v>0.1341460846994835</v>
      </c>
      <c r="W1498" s="18">
        <v>0.1473545042696752</v>
      </c>
      <c r="X1498" s="18">
        <v>0.14926325394732701</v>
      </c>
      <c r="Y1498" s="18">
        <v>0.17213788280013681</v>
      </c>
      <c r="AA1498" s="18">
        <v>0.1332648372618202</v>
      </c>
      <c r="AB1498" s="18">
        <v>0.1661290185572088</v>
      </c>
      <c r="AC1498" s="18">
        <v>0.19483098645510111</v>
      </c>
      <c r="AD1498" s="18">
        <v>0.17200584274572361</v>
      </c>
      <c r="AF1498" s="18">
        <v>0.1118526442054069</v>
      </c>
      <c r="AG1498" s="18">
        <v>0.18320852705573859</v>
      </c>
      <c r="AH1498" s="18">
        <v>0.16880757916193409</v>
      </c>
      <c r="AI1498" s="18">
        <v>0.26567569682851783</v>
      </c>
      <c r="AJ1498" s="18">
        <v>0.17954492842347961</v>
      </c>
      <c r="AK1498" s="18">
        <v>0.1651486944634451</v>
      </c>
      <c r="AL1498" s="18">
        <v>0.14192565575184191</v>
      </c>
      <c r="AM1498" s="18">
        <v>0.20376558911523329</v>
      </c>
      <c r="AN1498" s="18">
        <v>0.20518975527790231</v>
      </c>
      <c r="AO1498" s="18">
        <v>0.1207249606397771</v>
      </c>
      <c r="AP1498" s="18">
        <v>0.1366592390741313</v>
      </c>
      <c r="AQ1498" s="18">
        <v>0.1871802718209914</v>
      </c>
      <c r="AR1498" s="18">
        <v>0.16745905512335321</v>
      </c>
      <c r="AS1498" s="18">
        <v>0.14334840602638191</v>
      </c>
      <c r="AT1498" s="18">
        <v>6.4193388722205605E-2</v>
      </c>
      <c r="AU1498" s="18">
        <v>0.14397386391851949</v>
      </c>
      <c r="AV1498" s="18">
        <v>0.1076209962981227</v>
      </c>
      <c r="AX1498" s="18">
        <v>0.1636517714693714</v>
      </c>
      <c r="AY1498" s="18">
        <v>0.17164261658589669</v>
      </c>
      <c r="BA1498" s="18">
        <v>0.17474118059746471</v>
      </c>
      <c r="BB1498" s="18">
        <v>0.1469728726859946</v>
      </c>
      <c r="BD1498" s="18">
        <v>0.20597854323968071</v>
      </c>
      <c r="BE1498" s="18">
        <v>0.16883666198370131</v>
      </c>
      <c r="BF1498" s="18">
        <v>0.1675715872692248</v>
      </c>
      <c r="BG1498" s="18">
        <v>0.12175749620642511</v>
      </c>
      <c r="BH1498" s="18">
        <v>0.170452759588823</v>
      </c>
      <c r="BI1498" s="18">
        <v>9.8201765658056064E-2</v>
      </c>
      <c r="BJ1498" s="18">
        <v>0.1419643871185802</v>
      </c>
      <c r="BL1498" s="18">
        <v>0.1500826282071735</v>
      </c>
      <c r="BM1498" s="18">
        <v>0.14102603640641001</v>
      </c>
      <c r="BN1498" s="18">
        <v>0.117169373300092</v>
      </c>
      <c r="BO1498" s="18">
        <v>0.15543361854497301</v>
      </c>
      <c r="BP1498" s="18">
        <v>0.22422726612617919</v>
      </c>
      <c r="BQ1498" s="18">
        <v>0.1177594848605395</v>
      </c>
      <c r="BR1498" s="18">
        <v>0.1159720000145336</v>
      </c>
      <c r="BS1498" s="18">
        <v>0.21231150492808901</v>
      </c>
      <c r="BU1498" s="18">
        <v>0.12736566371422081</v>
      </c>
      <c r="BV1498" s="18">
        <v>0.14396317147368379</v>
      </c>
      <c r="BW1498" s="18">
        <v>0.133515440969174</v>
      </c>
      <c r="BX1498" s="18">
        <v>0.16014017459627569</v>
      </c>
      <c r="BY1498" s="18">
        <v>0.21200841573297119</v>
      </c>
      <c r="BZ1498" s="18">
        <v>0.1207339504358966</v>
      </c>
      <c r="CA1498" s="18">
        <v>0.2215097454852</v>
      </c>
      <c r="CB1498" s="18">
        <v>0.1425328851162975</v>
      </c>
      <c r="CC1498" s="18">
        <v>0.2085642521041578</v>
      </c>
    </row>
    <row r="1499" spans="2:81" x14ac:dyDescent="0.35">
      <c r="B1499" s="17" t="s">
        <v>236</v>
      </c>
      <c r="C1499" s="18">
        <v>0.10229468002890491</v>
      </c>
      <c r="D1499" s="18">
        <v>6.9510868378229396E-2</v>
      </c>
      <c r="E1499" s="18">
        <v>4.9448742903883763E-2</v>
      </c>
      <c r="F1499" s="18">
        <v>8.0163399110009512E-2</v>
      </c>
      <c r="G1499" s="18">
        <v>0.12127798313697789</v>
      </c>
      <c r="H1499" s="18">
        <v>8.8957600807856849E-2</v>
      </c>
      <c r="I1499" s="18">
        <v>0.16686170716400209</v>
      </c>
      <c r="K1499" s="18">
        <v>9.2525257218932636E-2</v>
      </c>
      <c r="L1499" s="18">
        <v>0.11106187458283839</v>
      </c>
      <c r="N1499" s="18">
        <v>7.1440498397894986E-2</v>
      </c>
      <c r="O1499" s="18">
        <v>0.1006109585900168</v>
      </c>
      <c r="P1499" s="18">
        <v>0.18316777415532939</v>
      </c>
      <c r="Q1499" s="18">
        <v>9.1878483438497763E-2</v>
      </c>
      <c r="R1499" s="18">
        <v>8.3237969158581171E-2</v>
      </c>
      <c r="S1499" s="18">
        <v>0.1065871731768875</v>
      </c>
      <c r="T1499" s="18">
        <v>3.2029559477353482E-2</v>
      </c>
      <c r="U1499" s="18">
        <v>9.8184848721765611E-2</v>
      </c>
      <c r="V1499" s="18">
        <v>5.8297646132439103E-2</v>
      </c>
      <c r="W1499" s="18">
        <v>0.17088314855663081</v>
      </c>
      <c r="X1499" s="18">
        <v>0.1366467041898444</v>
      </c>
      <c r="Y1499" s="18">
        <v>9.9905637636738917E-2</v>
      </c>
      <c r="AA1499" s="18">
        <v>9.5797172263390865E-2</v>
      </c>
      <c r="AB1499" s="18">
        <v>0.1155774859170503</v>
      </c>
      <c r="AC1499" s="18">
        <v>6.4161135111547252E-2</v>
      </c>
      <c r="AD1499" s="18">
        <v>0.1283617939200169</v>
      </c>
      <c r="AF1499" s="18">
        <v>7.2652851817691003E-2</v>
      </c>
      <c r="AG1499" s="18">
        <v>0.1116621862591357</v>
      </c>
      <c r="AH1499" s="18">
        <v>0.12998155972370529</v>
      </c>
      <c r="AI1499" s="18">
        <v>0.13188957186376929</v>
      </c>
      <c r="AJ1499" s="18">
        <v>6.7080761568694622E-2</v>
      </c>
      <c r="AK1499" s="18">
        <v>0.12349488351132849</v>
      </c>
      <c r="AL1499" s="18">
        <v>0.1183288682243238</v>
      </c>
      <c r="AM1499" s="18">
        <v>6.860369310404664E-2</v>
      </c>
      <c r="AN1499" s="18">
        <v>0.15011740447607169</v>
      </c>
      <c r="AO1499" s="18">
        <v>8.733273674600546E-2</v>
      </c>
      <c r="AP1499" s="18">
        <v>7.9818250043131575E-2</v>
      </c>
      <c r="AQ1499" s="18">
        <v>7.1427679169141417E-2</v>
      </c>
      <c r="AR1499" s="18">
        <v>0.1187701138891574</v>
      </c>
      <c r="AS1499" s="18">
        <v>0.104973823793128</v>
      </c>
      <c r="AT1499" s="18">
        <v>2.0469945211213071E-2</v>
      </c>
      <c r="AU1499" s="18">
        <v>5.079318571821112E-2</v>
      </c>
      <c r="AV1499" s="18">
        <v>0.26342864464716048</v>
      </c>
      <c r="AX1499" s="18">
        <v>0.1103788912573011</v>
      </c>
      <c r="AY1499" s="18">
        <v>5.8345415595732253E-2</v>
      </c>
      <c r="BA1499" s="18">
        <v>9.7904540847421936E-2</v>
      </c>
      <c r="BB1499" s="18">
        <v>0.1104398685434495</v>
      </c>
      <c r="BD1499" s="18">
        <v>0.1195506319291753</v>
      </c>
      <c r="BE1499" s="18">
        <v>0.1133656276807353</v>
      </c>
      <c r="BF1499" s="18">
        <v>8.5885092221231168E-2</v>
      </c>
      <c r="BG1499" s="18">
        <v>8.7067394863714662E-2</v>
      </c>
      <c r="BH1499" s="18">
        <v>7.6028377567720504E-2</v>
      </c>
      <c r="BI1499" s="18">
        <v>8.7369447860201219E-2</v>
      </c>
      <c r="BJ1499" s="18">
        <v>0.1681817937208665</v>
      </c>
      <c r="BL1499" s="18">
        <v>9.0446764850013864E-2</v>
      </c>
      <c r="BM1499" s="18">
        <v>8.0942731287324612E-2</v>
      </c>
      <c r="BN1499" s="18">
        <v>0.1251050029781334</v>
      </c>
      <c r="BO1499" s="18">
        <v>5.8918875169143597E-2</v>
      </c>
      <c r="BP1499" s="18">
        <v>6.4569449483722147E-2</v>
      </c>
      <c r="BQ1499" s="18">
        <v>0.1200691018513555</v>
      </c>
      <c r="BR1499" s="18">
        <v>0.15746347434582689</v>
      </c>
      <c r="BS1499" s="18">
        <v>0.17185152358882799</v>
      </c>
      <c r="BU1499" s="18">
        <v>7.432268607094894E-2</v>
      </c>
      <c r="BV1499" s="18">
        <v>8.2057579385360138E-2</v>
      </c>
      <c r="BW1499" s="18">
        <v>0.15184897560289609</v>
      </c>
      <c r="BX1499" s="18">
        <v>4.6986468371507682E-2</v>
      </c>
      <c r="BY1499" s="18">
        <v>8.5635494040227286E-2</v>
      </c>
      <c r="BZ1499" s="18">
        <v>0.11032379918075461</v>
      </c>
      <c r="CA1499" s="18">
        <v>0.18705168707691919</v>
      </c>
      <c r="CB1499" s="18">
        <v>0.17743687179388021</v>
      </c>
      <c r="CC1499" s="18">
        <v>0.13584079622105749</v>
      </c>
    </row>
    <row r="1500" spans="2:81" x14ac:dyDescent="0.35">
      <c r="B1500" s="17" t="s">
        <v>331</v>
      </c>
      <c r="C1500" s="18">
        <v>2.3717131113796079E-2</v>
      </c>
      <c r="D1500" s="18">
        <v>2.694095878004538E-2</v>
      </c>
      <c r="E1500" s="18">
        <v>1.509130465048129E-2</v>
      </c>
      <c r="F1500" s="18">
        <v>2.6404613045814519E-2</v>
      </c>
      <c r="G1500" s="18">
        <v>3.1777996784348082E-2</v>
      </c>
      <c r="H1500" s="18">
        <v>2.8892799145607051E-2</v>
      </c>
      <c r="I1500" s="18">
        <v>1.7832356478219909E-2</v>
      </c>
      <c r="K1500" s="18">
        <v>2.0413604281506102E-2</v>
      </c>
      <c r="L1500" s="18">
        <v>2.5874070228194389E-2</v>
      </c>
      <c r="N1500" s="18">
        <v>1.195498353625782E-2</v>
      </c>
      <c r="O1500" s="18">
        <v>2.715033272733677E-2</v>
      </c>
      <c r="P1500" s="18">
        <v>1.8375042146385849E-2</v>
      </c>
      <c r="Q1500" s="18">
        <v>2.3498529633769839E-2</v>
      </c>
      <c r="R1500" s="18">
        <v>3.961778310417368E-2</v>
      </c>
      <c r="S1500" s="18">
        <v>1.273078811434678E-2</v>
      </c>
      <c r="T1500" s="18">
        <v>3.8505487317365868E-2</v>
      </c>
      <c r="U1500" s="18">
        <v>4.6686128017341372E-2</v>
      </c>
      <c r="V1500" s="18">
        <v>2.448135188885886E-2</v>
      </c>
      <c r="W1500" s="18">
        <v>1.372724373661505E-2</v>
      </c>
      <c r="X1500" s="18">
        <v>1.851328242229839E-2</v>
      </c>
      <c r="Y1500" s="18">
        <v>1.200928075246965E-2</v>
      </c>
      <c r="AA1500" s="18">
        <v>1.2165698527570811E-2</v>
      </c>
      <c r="AB1500" s="18">
        <v>2.064622739240464E-2</v>
      </c>
      <c r="AC1500" s="18">
        <v>2.488003605290089E-2</v>
      </c>
      <c r="AD1500" s="18">
        <v>3.7364202117099163E-2</v>
      </c>
      <c r="AF1500" s="18">
        <v>3.5382518287451703E-2</v>
      </c>
      <c r="AG1500" s="18">
        <v>6.2467244699315798E-2</v>
      </c>
      <c r="AH1500" s="18">
        <v>3.8203996247475031E-2</v>
      </c>
      <c r="AI1500" s="18">
        <v>1.6702277397165542E-2</v>
      </c>
      <c r="AJ1500" s="18">
        <v>1.5669829955969258E-2</v>
      </c>
      <c r="AK1500" s="18">
        <v>2.653903931112668E-2</v>
      </c>
      <c r="AL1500" s="18">
        <v>3.3374034009241917E-2</v>
      </c>
      <c r="AM1500" s="18">
        <v>1.880155950157664E-2</v>
      </c>
      <c r="AN1500" s="18">
        <v>1.9844052961767489E-2</v>
      </c>
      <c r="AO1500" s="18">
        <v>7.1920975733432554E-3</v>
      </c>
      <c r="AP1500" s="18">
        <v>2.2297677946868721E-2</v>
      </c>
      <c r="AQ1500" s="18">
        <v>4.256775262358959E-2</v>
      </c>
      <c r="AR1500" s="18">
        <v>0</v>
      </c>
      <c r="AS1500" s="18">
        <v>0</v>
      </c>
      <c r="AT1500" s="18">
        <v>0</v>
      </c>
      <c r="AU1500" s="18">
        <v>2.17022541732451E-2</v>
      </c>
      <c r="AV1500" s="18">
        <v>2.900791342845838E-2</v>
      </c>
      <c r="AX1500" s="18">
        <v>2.4847829516521421E-2</v>
      </c>
      <c r="AY1500" s="18">
        <v>1.569111452993437E-2</v>
      </c>
      <c r="BA1500" s="18">
        <v>2.0185478198089191E-2</v>
      </c>
      <c r="BB1500" s="18">
        <v>3.0269538128066809E-2</v>
      </c>
      <c r="BD1500" s="18">
        <v>3.9975654649944348E-2</v>
      </c>
      <c r="BE1500" s="18">
        <v>2.5656691444865289E-2</v>
      </c>
      <c r="BF1500" s="18">
        <v>1.2132963852566179E-2</v>
      </c>
      <c r="BG1500" s="18">
        <v>1.2024155396614699E-2</v>
      </c>
      <c r="BH1500" s="18">
        <v>4.0206848060317579E-3</v>
      </c>
      <c r="BI1500" s="18">
        <v>2.3452446766638681E-2</v>
      </c>
      <c r="BJ1500" s="18">
        <v>7.8998815778018039E-2</v>
      </c>
      <c r="BL1500" s="18">
        <v>1.5260681089897889E-2</v>
      </c>
      <c r="BM1500" s="18">
        <v>1.349663059146796E-2</v>
      </c>
      <c r="BN1500" s="18">
        <v>0</v>
      </c>
      <c r="BO1500" s="18">
        <v>1.090388523594559E-2</v>
      </c>
      <c r="BP1500" s="18">
        <v>1.7275064305889241E-2</v>
      </c>
      <c r="BQ1500" s="18">
        <v>2.3844588761408349E-2</v>
      </c>
      <c r="BR1500" s="18">
        <v>0.1191365847446919</v>
      </c>
      <c r="BS1500" s="18">
        <v>5.4779951299817851E-2</v>
      </c>
      <c r="BU1500" s="18">
        <v>1.4250327043377409E-2</v>
      </c>
      <c r="BV1500" s="18">
        <v>1.8964460590627751E-2</v>
      </c>
      <c r="BW1500" s="18">
        <v>1.243183352616987E-2</v>
      </c>
      <c r="BX1500" s="18">
        <v>1.191411490304641E-2</v>
      </c>
      <c r="BY1500" s="18">
        <v>1.749200721790508E-2</v>
      </c>
      <c r="BZ1500" s="18">
        <v>3.4509451289256102E-2</v>
      </c>
      <c r="CA1500" s="18">
        <v>7.4867146571420115E-2</v>
      </c>
      <c r="CB1500" s="18">
        <v>6.3374050375543042E-2</v>
      </c>
      <c r="CC1500" s="18">
        <v>0</v>
      </c>
    </row>
    <row r="1502" spans="2:81" ht="391.5" x14ac:dyDescent="0.35">
      <c r="B1502" s="14" t="s">
        <v>334</v>
      </c>
    </row>
    <row r="1503" spans="2:81" x14ac:dyDescent="0.35">
      <c r="B1503" s="15" t="s">
        <v>17</v>
      </c>
    </row>
    <row r="1504" spans="2:81" x14ac:dyDescent="0.35">
      <c r="B1504" s="11" t="s">
        <v>95</v>
      </c>
      <c r="C1504" s="16">
        <v>1906</v>
      </c>
      <c r="D1504" s="16">
        <v>245</v>
      </c>
      <c r="E1504" s="16">
        <v>322</v>
      </c>
      <c r="F1504" s="16">
        <v>330</v>
      </c>
      <c r="G1504" s="16">
        <v>336</v>
      </c>
      <c r="H1504" s="16">
        <v>276</v>
      </c>
      <c r="I1504" s="16">
        <v>397</v>
      </c>
      <c r="K1504" s="16">
        <v>942</v>
      </c>
      <c r="L1504" s="16">
        <v>959</v>
      </c>
      <c r="N1504" s="16">
        <v>158</v>
      </c>
      <c r="O1504" s="16">
        <v>63</v>
      </c>
      <c r="P1504" s="16">
        <v>96</v>
      </c>
      <c r="Q1504" s="16">
        <v>78</v>
      </c>
      <c r="R1504" s="16">
        <v>211</v>
      </c>
      <c r="S1504" s="16">
        <v>156</v>
      </c>
      <c r="T1504" s="16">
        <v>138</v>
      </c>
      <c r="U1504" s="16">
        <v>178</v>
      </c>
      <c r="V1504" s="16">
        <v>270</v>
      </c>
      <c r="W1504" s="16">
        <v>232</v>
      </c>
      <c r="X1504" s="16">
        <v>160</v>
      </c>
      <c r="Y1504" s="16">
        <v>166</v>
      </c>
      <c r="AA1504" s="16">
        <v>527</v>
      </c>
      <c r="AB1504" s="16">
        <v>481</v>
      </c>
      <c r="AC1504" s="16">
        <v>429</v>
      </c>
      <c r="AD1504" s="16">
        <v>463</v>
      </c>
      <c r="AF1504" s="16">
        <v>27</v>
      </c>
      <c r="AG1504" s="16">
        <v>98</v>
      </c>
      <c r="AH1504" s="16">
        <v>113</v>
      </c>
      <c r="AI1504" s="16">
        <v>112</v>
      </c>
      <c r="AJ1504" s="16">
        <v>174</v>
      </c>
      <c r="AK1504" s="16">
        <v>207</v>
      </c>
      <c r="AL1504" s="16">
        <v>170</v>
      </c>
      <c r="AM1504" s="16">
        <v>133</v>
      </c>
      <c r="AN1504" s="16">
        <v>100</v>
      </c>
      <c r="AO1504" s="16">
        <v>131</v>
      </c>
      <c r="AP1504" s="16">
        <v>193</v>
      </c>
      <c r="AQ1504" s="16">
        <v>93</v>
      </c>
      <c r="AR1504" s="16">
        <v>79</v>
      </c>
      <c r="AS1504" s="16">
        <v>47</v>
      </c>
      <c r="AT1504" s="16">
        <v>48</v>
      </c>
      <c r="AU1504" s="16">
        <v>122</v>
      </c>
      <c r="AV1504" s="16">
        <v>59</v>
      </c>
      <c r="AX1504" s="16">
        <v>1557</v>
      </c>
      <c r="AY1504" s="16">
        <v>338</v>
      </c>
      <c r="BA1504" s="16">
        <v>1221</v>
      </c>
      <c r="BB1504" s="16">
        <v>685</v>
      </c>
      <c r="BD1504" s="16">
        <v>474</v>
      </c>
      <c r="BE1504" s="16">
        <v>416</v>
      </c>
      <c r="BF1504" s="16">
        <v>224</v>
      </c>
      <c r="BG1504" s="16">
        <v>439</v>
      </c>
      <c r="BH1504" s="16">
        <v>242</v>
      </c>
      <c r="BI1504" s="16">
        <v>51</v>
      </c>
      <c r="BJ1504" s="16">
        <v>60</v>
      </c>
      <c r="BL1504" s="16">
        <v>334</v>
      </c>
      <c r="BM1504" s="16">
        <v>619</v>
      </c>
      <c r="BN1504" s="16">
        <v>136</v>
      </c>
      <c r="BO1504" s="16">
        <v>105</v>
      </c>
      <c r="BP1504" s="16">
        <v>257</v>
      </c>
      <c r="BQ1504" s="16">
        <v>42</v>
      </c>
      <c r="BR1504" s="16">
        <v>49</v>
      </c>
      <c r="BS1504" s="16">
        <v>364</v>
      </c>
      <c r="BU1504" s="16">
        <v>279</v>
      </c>
      <c r="BV1504" s="16">
        <v>479</v>
      </c>
      <c r="BW1504" s="16">
        <v>122</v>
      </c>
      <c r="BX1504" s="16">
        <v>151</v>
      </c>
      <c r="BY1504" s="16">
        <v>421</v>
      </c>
      <c r="BZ1504" s="16">
        <v>64</v>
      </c>
      <c r="CA1504" s="16">
        <v>123</v>
      </c>
      <c r="CB1504" s="16">
        <v>156</v>
      </c>
      <c r="CC1504" s="16">
        <v>111</v>
      </c>
    </row>
    <row r="1505" spans="2:81" x14ac:dyDescent="0.35">
      <c r="B1505" s="12" t="s">
        <v>96</v>
      </c>
      <c r="C1505" s="16">
        <v>1910</v>
      </c>
      <c r="D1505" s="16">
        <v>202</v>
      </c>
      <c r="E1505" s="16">
        <v>325</v>
      </c>
      <c r="F1505" s="16">
        <v>324</v>
      </c>
      <c r="G1505" s="16">
        <v>294</v>
      </c>
      <c r="H1505" s="16">
        <v>309</v>
      </c>
      <c r="I1505" s="16">
        <v>457</v>
      </c>
      <c r="K1505" s="16">
        <v>921</v>
      </c>
      <c r="L1505" s="16">
        <v>983</v>
      </c>
      <c r="N1505" s="16">
        <v>157</v>
      </c>
      <c r="O1505" s="16">
        <v>52</v>
      </c>
      <c r="P1505" s="16">
        <v>89</v>
      </c>
      <c r="Q1505" s="16">
        <v>77</v>
      </c>
      <c r="R1505" s="16">
        <v>212</v>
      </c>
      <c r="S1505" s="16">
        <v>155</v>
      </c>
      <c r="T1505" s="16">
        <v>140</v>
      </c>
      <c r="U1505" s="16">
        <v>167</v>
      </c>
      <c r="V1505" s="16">
        <v>248</v>
      </c>
      <c r="W1505" s="16">
        <v>264</v>
      </c>
      <c r="X1505" s="16">
        <v>165</v>
      </c>
      <c r="Y1505" s="16">
        <v>180</v>
      </c>
      <c r="AA1505" s="16">
        <v>514</v>
      </c>
      <c r="AB1505" s="16">
        <v>496</v>
      </c>
      <c r="AC1505" s="16">
        <v>419</v>
      </c>
      <c r="AD1505" s="16">
        <v>477</v>
      </c>
      <c r="AF1505" s="16">
        <v>25</v>
      </c>
      <c r="AG1505" s="16">
        <v>96</v>
      </c>
      <c r="AH1505" s="16">
        <v>115</v>
      </c>
      <c r="AI1505" s="16">
        <v>117</v>
      </c>
      <c r="AJ1505" s="16">
        <v>175</v>
      </c>
      <c r="AK1505" s="16">
        <v>213</v>
      </c>
      <c r="AL1505" s="16">
        <v>169</v>
      </c>
      <c r="AM1505" s="16">
        <v>134</v>
      </c>
      <c r="AN1505" s="16">
        <v>99</v>
      </c>
      <c r="AO1505" s="16">
        <v>131</v>
      </c>
      <c r="AP1505" s="16">
        <v>193</v>
      </c>
      <c r="AQ1505" s="16">
        <v>94</v>
      </c>
      <c r="AR1505" s="16">
        <v>79</v>
      </c>
      <c r="AS1505" s="16">
        <v>46</v>
      </c>
      <c r="AT1505" s="16">
        <v>46</v>
      </c>
      <c r="AU1505" s="16">
        <v>118</v>
      </c>
      <c r="AV1505" s="16">
        <v>59</v>
      </c>
      <c r="AX1505" s="16">
        <v>1583</v>
      </c>
      <c r="AY1505" s="16">
        <v>316</v>
      </c>
      <c r="BA1505" s="16">
        <v>1241</v>
      </c>
      <c r="BB1505" s="16">
        <v>669</v>
      </c>
      <c r="BD1505" s="16">
        <v>490</v>
      </c>
      <c r="BE1505" s="16">
        <v>410</v>
      </c>
      <c r="BF1505" s="16">
        <v>226</v>
      </c>
      <c r="BG1505" s="16">
        <v>430</v>
      </c>
      <c r="BH1505" s="16">
        <v>237</v>
      </c>
      <c r="BI1505" s="16">
        <v>51</v>
      </c>
      <c r="BJ1505" s="16">
        <v>65</v>
      </c>
      <c r="BL1505" s="16">
        <v>349</v>
      </c>
      <c r="BM1505" s="16">
        <v>614</v>
      </c>
      <c r="BN1505" s="16">
        <v>143</v>
      </c>
      <c r="BO1505" s="16">
        <v>101</v>
      </c>
      <c r="BP1505" s="16">
        <v>257</v>
      </c>
      <c r="BQ1505" s="16">
        <v>42</v>
      </c>
      <c r="BR1505" s="16">
        <v>47</v>
      </c>
      <c r="BS1505" s="16">
        <v>356</v>
      </c>
      <c r="BU1505" s="16">
        <v>288</v>
      </c>
      <c r="BV1505" s="16">
        <v>472</v>
      </c>
      <c r="BW1505" s="16">
        <v>126</v>
      </c>
      <c r="BX1505" s="16">
        <v>142</v>
      </c>
      <c r="BY1505" s="16">
        <v>432</v>
      </c>
      <c r="BZ1505" s="16">
        <v>64</v>
      </c>
      <c r="CA1505" s="16">
        <v>123</v>
      </c>
      <c r="CB1505" s="16">
        <v>159</v>
      </c>
      <c r="CC1505" s="16">
        <v>106</v>
      </c>
    </row>
    <row r="1506" spans="2:81" x14ac:dyDescent="0.35">
      <c r="B1506" s="17" t="s">
        <v>279</v>
      </c>
      <c r="C1506" s="18">
        <v>0.19487789968929439</v>
      </c>
      <c r="D1506" s="18">
        <v>0.20366036950185359</v>
      </c>
      <c r="E1506" s="18">
        <v>0.24004814633024599</v>
      </c>
      <c r="F1506" s="18">
        <v>0.18560751941160411</v>
      </c>
      <c r="G1506" s="18">
        <v>0.16832977390476561</v>
      </c>
      <c r="H1506" s="18">
        <v>0.18338949719935629</v>
      </c>
      <c r="I1506" s="18">
        <v>0.1903043668365928</v>
      </c>
      <c r="K1506" s="18">
        <v>0.19348140308401901</v>
      </c>
      <c r="L1506" s="18">
        <v>0.19609370628113021</v>
      </c>
      <c r="N1506" s="18">
        <v>0.21693724561600131</v>
      </c>
      <c r="O1506" s="18">
        <v>8.3512345359687629E-2</v>
      </c>
      <c r="P1506" s="18">
        <v>0.16393804636116091</v>
      </c>
      <c r="Q1506" s="18">
        <v>0.21357996485536729</v>
      </c>
      <c r="R1506" s="18">
        <v>0.2191981021943982</v>
      </c>
      <c r="S1506" s="18">
        <v>0.1873151483850406</v>
      </c>
      <c r="T1506" s="18">
        <v>0.2036388886575082</v>
      </c>
      <c r="U1506" s="18">
        <v>0.20456741754898641</v>
      </c>
      <c r="V1506" s="18">
        <v>0.20003317657932429</v>
      </c>
      <c r="W1506" s="18">
        <v>0.17976257725731379</v>
      </c>
      <c r="X1506" s="18">
        <v>0.1451284214661499</v>
      </c>
      <c r="Y1506" s="18">
        <v>0.23784172110089979</v>
      </c>
      <c r="AA1506" s="18">
        <v>0.22446362166548439</v>
      </c>
      <c r="AB1506" s="18">
        <v>0.18417974672141449</v>
      </c>
      <c r="AC1506" s="18">
        <v>0.17643236623758271</v>
      </c>
      <c r="AD1506" s="18">
        <v>0.18894090441412001</v>
      </c>
      <c r="AF1506" s="18">
        <v>0.25593921632520222</v>
      </c>
      <c r="AG1506" s="18">
        <v>0.18249330400127159</v>
      </c>
      <c r="AH1506" s="18">
        <v>0.22043185525599221</v>
      </c>
      <c r="AI1506" s="18">
        <v>0.1536052195766428</v>
      </c>
      <c r="AJ1506" s="18">
        <v>0.2052828037067822</v>
      </c>
      <c r="AK1506" s="18">
        <v>0.17360892108596629</v>
      </c>
      <c r="AL1506" s="18">
        <v>0.18976026795448531</v>
      </c>
      <c r="AM1506" s="18">
        <v>0.17963751098661451</v>
      </c>
      <c r="AN1506" s="18">
        <v>0.2232406815174878</v>
      </c>
      <c r="AO1506" s="18">
        <v>0.19218244489867489</v>
      </c>
      <c r="AP1506" s="18">
        <v>0.223945132939397</v>
      </c>
      <c r="AQ1506" s="18">
        <v>0.15466940544352989</v>
      </c>
      <c r="AR1506" s="18">
        <v>0.1871622833135021</v>
      </c>
      <c r="AS1506" s="18">
        <v>0.11246856605731161</v>
      </c>
      <c r="AT1506" s="18">
        <v>0.20559848161221159</v>
      </c>
      <c r="AU1506" s="18">
        <v>0.2155315807793485</v>
      </c>
      <c r="AV1506" s="18">
        <v>0.26858295559076351</v>
      </c>
      <c r="AX1506" s="18">
        <v>0.1862865088026219</v>
      </c>
      <c r="AY1506" s="18">
        <v>0.2413978924414133</v>
      </c>
      <c r="BA1506" s="18">
        <v>0.19996013972050369</v>
      </c>
      <c r="BB1506" s="18">
        <v>0.18544863072557549</v>
      </c>
      <c r="BD1506" s="18">
        <v>0.1727765176033684</v>
      </c>
      <c r="BE1506" s="18">
        <v>0.15938262640222889</v>
      </c>
      <c r="BF1506" s="18">
        <v>0.16376353385781389</v>
      </c>
      <c r="BG1506" s="18">
        <v>0.2372603536014071</v>
      </c>
      <c r="BH1506" s="18">
        <v>0.22567078975278529</v>
      </c>
      <c r="BI1506" s="18">
        <v>0.26569444120950481</v>
      </c>
      <c r="BJ1506" s="18">
        <v>0.24536064224462009</v>
      </c>
      <c r="BL1506" s="18">
        <v>0.20835293346798009</v>
      </c>
      <c r="BM1506" s="18">
        <v>0.21481305438818329</v>
      </c>
      <c r="BN1506" s="18">
        <v>0.24926070591623531</v>
      </c>
      <c r="BO1506" s="18">
        <v>0.1939229025702317</v>
      </c>
      <c r="BP1506" s="18">
        <v>0.21206007267356161</v>
      </c>
      <c r="BQ1506" s="18">
        <v>0.27139351874443268</v>
      </c>
      <c r="BR1506" s="18">
        <v>0.17101569469467889</v>
      </c>
      <c r="BS1506" s="18">
        <v>0.10735061472033711</v>
      </c>
      <c r="BU1506" s="18">
        <v>0.2237643148392294</v>
      </c>
      <c r="BV1506" s="18">
        <v>0.2177000005762417</v>
      </c>
      <c r="BW1506" s="18">
        <v>0.1594818569158622</v>
      </c>
      <c r="BX1506" s="18">
        <v>0.1778960220559474</v>
      </c>
      <c r="BY1506" s="18">
        <v>0.19855282726160051</v>
      </c>
      <c r="BZ1506" s="18">
        <v>0.21929117369500339</v>
      </c>
      <c r="CA1506" s="18">
        <v>0.1183030073625608</v>
      </c>
      <c r="CB1506" s="18">
        <v>0.14999865161953571</v>
      </c>
      <c r="CC1506" s="18">
        <v>0.20616750921434451</v>
      </c>
    </row>
    <row r="1507" spans="2:81" x14ac:dyDescent="0.35">
      <c r="B1507" s="17" t="s">
        <v>329</v>
      </c>
      <c r="C1507" s="18">
        <v>0.36076601444804163</v>
      </c>
      <c r="D1507" s="18">
        <v>0.36709073393352343</v>
      </c>
      <c r="E1507" s="18">
        <v>0.35091010173827503</v>
      </c>
      <c r="F1507" s="18">
        <v>0.32396635211831859</v>
      </c>
      <c r="G1507" s="18">
        <v>0.35661159698920142</v>
      </c>
      <c r="H1507" s="18">
        <v>0.35066452984388169</v>
      </c>
      <c r="I1507" s="18">
        <v>0.40057964293066223</v>
      </c>
      <c r="K1507" s="18">
        <v>0.37913245563818482</v>
      </c>
      <c r="L1507" s="18">
        <v>0.34336528737681032</v>
      </c>
      <c r="N1507" s="18">
        <v>0.40009588524742501</v>
      </c>
      <c r="O1507" s="18">
        <v>0.36338606311991689</v>
      </c>
      <c r="P1507" s="18">
        <v>0.36260415435778798</v>
      </c>
      <c r="Q1507" s="18">
        <v>0.38094067003576942</v>
      </c>
      <c r="R1507" s="18">
        <v>0.31198541384212392</v>
      </c>
      <c r="S1507" s="18">
        <v>0.43017679039663181</v>
      </c>
      <c r="T1507" s="18">
        <v>0.28440423375031282</v>
      </c>
      <c r="U1507" s="18">
        <v>0.34380416245585532</v>
      </c>
      <c r="V1507" s="18">
        <v>0.38351070664474118</v>
      </c>
      <c r="W1507" s="18">
        <v>0.34482019713731571</v>
      </c>
      <c r="X1507" s="18">
        <v>0.3753490272681923</v>
      </c>
      <c r="Y1507" s="18">
        <v>0.36765972279353037</v>
      </c>
      <c r="AA1507" s="18">
        <v>0.37552801878018238</v>
      </c>
      <c r="AB1507" s="18">
        <v>0.37856888099792418</v>
      </c>
      <c r="AC1507" s="18">
        <v>0.3443507048836002</v>
      </c>
      <c r="AD1507" s="18">
        <v>0.34245880716673283</v>
      </c>
      <c r="AF1507" s="18">
        <v>0.30917471187779372</v>
      </c>
      <c r="AG1507" s="18">
        <v>0.37765788798726441</v>
      </c>
      <c r="AH1507" s="18">
        <v>0.32620328610610688</v>
      </c>
      <c r="AI1507" s="18">
        <v>0.38196757366347828</v>
      </c>
      <c r="AJ1507" s="18">
        <v>0.32881229581375382</v>
      </c>
      <c r="AK1507" s="18">
        <v>0.40879134906782599</v>
      </c>
      <c r="AL1507" s="18">
        <v>0.35915906616736543</v>
      </c>
      <c r="AM1507" s="18">
        <v>0.33731750579037001</v>
      </c>
      <c r="AN1507" s="18">
        <v>0.30942275791108831</v>
      </c>
      <c r="AO1507" s="18">
        <v>0.40148095215936869</v>
      </c>
      <c r="AP1507" s="18">
        <v>0.39149674203335932</v>
      </c>
      <c r="AQ1507" s="18">
        <v>0.41462289486397708</v>
      </c>
      <c r="AR1507" s="18">
        <v>0.32052028619913919</v>
      </c>
      <c r="AS1507" s="18">
        <v>0.44263721203947742</v>
      </c>
      <c r="AT1507" s="18">
        <v>0.27771038539870951</v>
      </c>
      <c r="AU1507" s="18">
        <v>0.34086466189143461</v>
      </c>
      <c r="AV1507" s="18">
        <v>0.26337800721155702</v>
      </c>
      <c r="AX1507" s="18">
        <v>0.36404053447813961</v>
      </c>
      <c r="AY1507" s="18">
        <v>0.34442017074604547</v>
      </c>
      <c r="BA1507" s="18">
        <v>0.36089743162985138</v>
      </c>
      <c r="BB1507" s="18">
        <v>0.36052219126257068</v>
      </c>
      <c r="BD1507" s="18">
        <v>0.33548858130249881</v>
      </c>
      <c r="BE1507" s="18">
        <v>0.35525358610143432</v>
      </c>
      <c r="BF1507" s="18">
        <v>0.37331613727252122</v>
      </c>
      <c r="BG1507" s="18">
        <v>0.36181480337024258</v>
      </c>
      <c r="BH1507" s="18">
        <v>0.43270312320098092</v>
      </c>
      <c r="BI1507" s="18">
        <v>0.25615458170719069</v>
      </c>
      <c r="BJ1507" s="18">
        <v>0.35511348909047469</v>
      </c>
      <c r="BL1507" s="18">
        <v>0.40730896798924709</v>
      </c>
      <c r="BM1507" s="18">
        <v>0.41254807243549091</v>
      </c>
      <c r="BN1507" s="18">
        <v>0.29788475885803212</v>
      </c>
      <c r="BO1507" s="18">
        <v>0.4249834415891387</v>
      </c>
      <c r="BP1507" s="18">
        <v>0.28403072796122858</v>
      </c>
      <c r="BQ1507" s="18">
        <v>0.33866103769399231</v>
      </c>
      <c r="BR1507" s="18">
        <v>0.22396411438053651</v>
      </c>
      <c r="BS1507" s="18">
        <v>0.30904069151199481</v>
      </c>
      <c r="BU1507" s="18">
        <v>0.41989307044775098</v>
      </c>
      <c r="BV1507" s="18">
        <v>0.40803939000706518</v>
      </c>
      <c r="BW1507" s="18">
        <v>0.40109505684329932</v>
      </c>
      <c r="BX1507" s="18">
        <v>0.34163446532740782</v>
      </c>
      <c r="BY1507" s="18">
        <v>0.29386679577770369</v>
      </c>
      <c r="BZ1507" s="18">
        <v>0.31050205926721641</v>
      </c>
      <c r="CA1507" s="18">
        <v>0.31715139735289138</v>
      </c>
      <c r="CB1507" s="18">
        <v>0.3812604649337456</v>
      </c>
      <c r="CC1507" s="18">
        <v>0.2896880461955037</v>
      </c>
    </row>
    <row r="1508" spans="2:81" x14ac:dyDescent="0.35">
      <c r="B1508" s="17" t="s">
        <v>330</v>
      </c>
      <c r="C1508" s="18">
        <v>0.2207890345034102</v>
      </c>
      <c r="D1508" s="18">
        <v>0.236845323652696</v>
      </c>
      <c r="E1508" s="18">
        <v>0.2087529240404449</v>
      </c>
      <c r="F1508" s="18">
        <v>0.25475162236356907</v>
      </c>
      <c r="G1508" s="18">
        <v>0.23926729241194861</v>
      </c>
      <c r="H1508" s="18">
        <v>0.21115297012535111</v>
      </c>
      <c r="I1508" s="18">
        <v>0.19278947378458841</v>
      </c>
      <c r="K1508" s="18">
        <v>0.228768221836952</v>
      </c>
      <c r="L1508" s="18">
        <v>0.21338423489791741</v>
      </c>
      <c r="N1508" s="18">
        <v>0.1952243546521831</v>
      </c>
      <c r="O1508" s="18">
        <v>0.25087884091047669</v>
      </c>
      <c r="P1508" s="18">
        <v>0.18602048159409421</v>
      </c>
      <c r="Q1508" s="18">
        <v>0.22245446295313029</v>
      </c>
      <c r="R1508" s="18">
        <v>0.25701327847996902</v>
      </c>
      <c r="S1508" s="18">
        <v>0.18732071072989601</v>
      </c>
      <c r="T1508" s="18">
        <v>0.27538427334955501</v>
      </c>
      <c r="U1508" s="18">
        <v>0.1820305698154398</v>
      </c>
      <c r="V1508" s="18">
        <v>0.19854308585685221</v>
      </c>
      <c r="W1508" s="18">
        <v>0.24422107970663839</v>
      </c>
      <c r="X1508" s="18">
        <v>0.23878521285389601</v>
      </c>
      <c r="Y1508" s="18">
        <v>0.21031209917245011</v>
      </c>
      <c r="AA1508" s="18">
        <v>0.2180868339193737</v>
      </c>
      <c r="AB1508" s="18">
        <v>0.21504083861325729</v>
      </c>
      <c r="AC1508" s="18">
        <v>0.24777602905776569</v>
      </c>
      <c r="AD1508" s="18">
        <v>0.20764257486715151</v>
      </c>
      <c r="AF1508" s="18">
        <v>0.1949378173284218</v>
      </c>
      <c r="AG1508" s="18">
        <v>0.23011587859783489</v>
      </c>
      <c r="AH1508" s="18">
        <v>0.21302971650573219</v>
      </c>
      <c r="AI1508" s="18">
        <v>0.2239656355032405</v>
      </c>
      <c r="AJ1508" s="18">
        <v>0.23102363448293389</v>
      </c>
      <c r="AK1508" s="18">
        <v>0.22754909758220951</v>
      </c>
      <c r="AL1508" s="18">
        <v>0.17027790078304339</v>
      </c>
      <c r="AM1508" s="18">
        <v>0.2345780105615092</v>
      </c>
      <c r="AN1508" s="18">
        <v>0.28014219536759088</v>
      </c>
      <c r="AO1508" s="18">
        <v>0.19749329512701311</v>
      </c>
      <c r="AP1508" s="18">
        <v>0.17570171633265361</v>
      </c>
      <c r="AQ1508" s="18">
        <v>0.26710749261176808</v>
      </c>
      <c r="AR1508" s="18">
        <v>0.34046787367381209</v>
      </c>
      <c r="AS1508" s="18">
        <v>0.24056235730573561</v>
      </c>
      <c r="AT1508" s="18">
        <v>0.30906251328513618</v>
      </c>
      <c r="AU1508" s="18">
        <v>0.19426775978824309</v>
      </c>
      <c r="AV1508" s="18">
        <v>0.1180656129020556</v>
      </c>
      <c r="AX1508" s="18">
        <v>0.22054086692558519</v>
      </c>
      <c r="AY1508" s="18">
        <v>0.22076484588975781</v>
      </c>
      <c r="BA1508" s="18">
        <v>0.21493547392538451</v>
      </c>
      <c r="BB1508" s="18">
        <v>0.23164936316689039</v>
      </c>
      <c r="BD1508" s="18">
        <v>0.23950087062621819</v>
      </c>
      <c r="BE1508" s="18">
        <v>0.23966447025566109</v>
      </c>
      <c r="BF1508" s="18">
        <v>0.2167166492975624</v>
      </c>
      <c r="BG1508" s="18">
        <v>0.21933631920787669</v>
      </c>
      <c r="BH1508" s="18">
        <v>0.17072337480898081</v>
      </c>
      <c r="BI1508" s="18">
        <v>0.25260317023651663</v>
      </c>
      <c r="BJ1508" s="18">
        <v>0.1416772374643166</v>
      </c>
      <c r="BL1508" s="18">
        <v>0.22210580315864659</v>
      </c>
      <c r="BM1508" s="18">
        <v>0.196284602060116</v>
      </c>
      <c r="BN1508" s="18">
        <v>0.2400701094733797</v>
      </c>
      <c r="BO1508" s="18">
        <v>0.25279679399964522</v>
      </c>
      <c r="BP1508" s="18">
        <v>0.26991984278367259</v>
      </c>
      <c r="BQ1508" s="18">
        <v>0.15226771506286321</v>
      </c>
      <c r="BR1508" s="18">
        <v>0.24604200828637399</v>
      </c>
      <c r="BS1508" s="18">
        <v>0.2140717982801944</v>
      </c>
      <c r="BU1508" s="18">
        <v>0.2064590645047685</v>
      </c>
      <c r="BV1508" s="18">
        <v>0.1960137367335805</v>
      </c>
      <c r="BW1508" s="18">
        <v>0.222439162224051</v>
      </c>
      <c r="BX1508" s="18">
        <v>0.30437927531255321</v>
      </c>
      <c r="BY1508" s="18">
        <v>0.25823223444774329</v>
      </c>
      <c r="BZ1508" s="18">
        <v>0.2115351250215258</v>
      </c>
      <c r="CA1508" s="18">
        <v>0.1672243767251046</v>
      </c>
      <c r="CB1508" s="18">
        <v>0.1845273225545904</v>
      </c>
      <c r="CC1508" s="18">
        <v>0.22533641803251411</v>
      </c>
    </row>
    <row r="1509" spans="2:81" x14ac:dyDescent="0.35">
      <c r="B1509" s="17" t="s">
        <v>282</v>
      </c>
      <c r="C1509" s="18">
        <v>0.1023189611319761</v>
      </c>
      <c r="D1509" s="18">
        <v>9.2089393323412871E-2</v>
      </c>
      <c r="E1509" s="18">
        <v>0.14472375047860059</v>
      </c>
      <c r="F1509" s="18">
        <v>0.12857512164682189</v>
      </c>
      <c r="G1509" s="18">
        <v>0.101065790990401</v>
      </c>
      <c r="H1509" s="18">
        <v>0.1090321389387494</v>
      </c>
      <c r="I1509" s="18">
        <v>5.4337413697536661E-2</v>
      </c>
      <c r="K1509" s="18">
        <v>0.1078656516069405</v>
      </c>
      <c r="L1509" s="18">
        <v>9.7627327349800619E-2</v>
      </c>
      <c r="N1509" s="18">
        <v>0.1174449547849514</v>
      </c>
      <c r="O1509" s="18">
        <v>0.1509666399861834</v>
      </c>
      <c r="P1509" s="18">
        <v>9.4008172211261051E-2</v>
      </c>
      <c r="Q1509" s="18">
        <v>7.7713053633030993E-2</v>
      </c>
      <c r="R1509" s="18">
        <v>8.7705422486296036E-2</v>
      </c>
      <c r="S1509" s="18">
        <v>6.7036606961149853E-2</v>
      </c>
      <c r="T1509" s="18">
        <v>0.1484317764282361</v>
      </c>
      <c r="U1509" s="18">
        <v>0.1117163903321045</v>
      </c>
      <c r="V1509" s="18">
        <v>0.13374284153449059</v>
      </c>
      <c r="W1509" s="18">
        <v>7.7546739216066085E-2</v>
      </c>
      <c r="X1509" s="18">
        <v>8.9283969183402812E-2</v>
      </c>
      <c r="Y1509" s="18">
        <v>9.7702352221528968E-2</v>
      </c>
      <c r="AA1509" s="18">
        <v>9.5203632170567903E-2</v>
      </c>
      <c r="AB1509" s="18">
        <v>0.1055653919976338</v>
      </c>
      <c r="AC1509" s="18">
        <v>0.1134674978361945</v>
      </c>
      <c r="AD1509" s="18">
        <v>9.6465586288510388E-2</v>
      </c>
      <c r="AF1509" s="18">
        <v>0</v>
      </c>
      <c r="AG1509" s="18">
        <v>7.5163259743924599E-2</v>
      </c>
      <c r="AH1509" s="18">
        <v>0.12466070936680031</v>
      </c>
      <c r="AI1509" s="18">
        <v>0.1224210699227475</v>
      </c>
      <c r="AJ1509" s="18">
        <v>8.6133177320814658E-2</v>
      </c>
      <c r="AK1509" s="18">
        <v>6.7528493988511212E-2</v>
      </c>
      <c r="AL1509" s="18">
        <v>0.16132999654671459</v>
      </c>
      <c r="AM1509" s="18">
        <v>8.9591609003761341E-2</v>
      </c>
      <c r="AN1509" s="18">
        <v>0.10121678709772459</v>
      </c>
      <c r="AO1509" s="18">
        <v>8.8638958911090929E-2</v>
      </c>
      <c r="AP1509" s="18">
        <v>0.1035761878797514</v>
      </c>
      <c r="AQ1509" s="18">
        <v>9.1574770805668906E-2</v>
      </c>
      <c r="AR1509" s="18">
        <v>6.9346071946899915E-2</v>
      </c>
      <c r="AS1509" s="18">
        <v>0.1617878940991119</v>
      </c>
      <c r="AT1509" s="18">
        <v>0.1121108198420166</v>
      </c>
      <c r="AU1509" s="18">
        <v>0.1481101713655506</v>
      </c>
      <c r="AV1509" s="18">
        <v>8.4037089490613018E-2</v>
      </c>
      <c r="AX1509" s="18">
        <v>9.6029459838431905E-2</v>
      </c>
      <c r="AY1509" s="18">
        <v>0.13418287056368941</v>
      </c>
      <c r="BA1509" s="18">
        <v>0.11069990414389071</v>
      </c>
      <c r="BB1509" s="18">
        <v>8.676948583296272E-2</v>
      </c>
      <c r="BD1509" s="18">
        <v>0.11014898844751921</v>
      </c>
      <c r="BE1509" s="18">
        <v>0.1033778701379824</v>
      </c>
      <c r="BF1509" s="18">
        <v>0.11891393294060799</v>
      </c>
      <c r="BG1509" s="18">
        <v>9.3510259060239714E-2</v>
      </c>
      <c r="BH1509" s="18">
        <v>0.1041600484960535</v>
      </c>
      <c r="BI1509" s="18">
        <v>7.7029256554563746E-2</v>
      </c>
      <c r="BJ1509" s="18">
        <v>5.0041777864209408E-2</v>
      </c>
      <c r="BL1509" s="18">
        <v>6.6492789242848196E-2</v>
      </c>
      <c r="BM1509" s="18">
        <v>0.1045375415549127</v>
      </c>
      <c r="BN1509" s="18">
        <v>5.952421554517346E-2</v>
      </c>
      <c r="BO1509" s="18">
        <v>6.7947675382868736E-2</v>
      </c>
      <c r="BP1509" s="18">
        <v>0.14578734852242989</v>
      </c>
      <c r="BQ1509" s="18">
        <v>9.1348854528771645E-2</v>
      </c>
      <c r="BR1509" s="18">
        <v>7.586706043743198E-2</v>
      </c>
      <c r="BS1509" s="18">
        <v>0.13401136796276819</v>
      </c>
      <c r="BU1509" s="18">
        <v>6.0617498536716302E-2</v>
      </c>
      <c r="BV1509" s="18">
        <v>0.10645285954402139</v>
      </c>
      <c r="BW1509" s="18">
        <v>7.4239126444489711E-2</v>
      </c>
      <c r="BX1509" s="18">
        <v>9.5362250379294258E-2</v>
      </c>
      <c r="BY1509" s="18">
        <v>0.1383707515408793</v>
      </c>
      <c r="BZ1509" s="18">
        <v>0.14361800805735719</v>
      </c>
      <c r="CA1509" s="18">
        <v>0.12309581801374481</v>
      </c>
      <c r="CB1509" s="18">
        <v>6.7272742850639208E-2</v>
      </c>
      <c r="CC1509" s="18">
        <v>9.6623587966926203E-2</v>
      </c>
    </row>
    <row r="1510" spans="2:81" x14ac:dyDescent="0.35">
      <c r="B1510" s="17" t="s">
        <v>236</v>
      </c>
      <c r="C1510" s="18">
        <v>0.1020342902547626</v>
      </c>
      <c r="D1510" s="18">
        <v>8.123772724213596E-2</v>
      </c>
      <c r="E1510" s="18">
        <v>4.2583113726897853E-2</v>
      </c>
      <c r="F1510" s="18">
        <v>7.3757497203772671E-2</v>
      </c>
      <c r="G1510" s="18">
        <v>0.11329165033000491</v>
      </c>
      <c r="H1510" s="18">
        <v>0.1383118139468251</v>
      </c>
      <c r="I1510" s="18">
        <v>0.14177582766494301</v>
      </c>
      <c r="K1510" s="18">
        <v>7.5958154293082253E-2</v>
      </c>
      <c r="L1510" s="18">
        <v>0.12607948607364919</v>
      </c>
      <c r="N1510" s="18">
        <v>6.421053249203855E-2</v>
      </c>
      <c r="O1510" s="18">
        <v>0.1512561106237354</v>
      </c>
      <c r="P1510" s="18">
        <v>0.16639873775069261</v>
      </c>
      <c r="Q1510" s="18">
        <v>8.479011185476247E-2</v>
      </c>
      <c r="R1510" s="18">
        <v>0.105683165424168</v>
      </c>
      <c r="S1510" s="18">
        <v>0.11579551328758909</v>
      </c>
      <c r="T1510" s="18">
        <v>6.2388062534984121E-2</v>
      </c>
      <c r="U1510" s="18">
        <v>0.15224261730029401</v>
      </c>
      <c r="V1510" s="18">
        <v>7.0425720353135643E-2</v>
      </c>
      <c r="W1510" s="18">
        <v>0.12338161480297941</v>
      </c>
      <c r="X1510" s="18">
        <v>0.13104029458158489</v>
      </c>
      <c r="Y1510" s="18">
        <v>5.0114906188910791E-2</v>
      </c>
      <c r="AA1510" s="18">
        <v>6.89988872589236E-2</v>
      </c>
      <c r="AB1510" s="18">
        <v>0.107586976177884</v>
      </c>
      <c r="AC1510" s="18">
        <v>0.1050991733417635</v>
      </c>
      <c r="AD1510" s="18">
        <v>0.1285448774712761</v>
      </c>
      <c r="AF1510" s="18">
        <v>0.23994825446858231</v>
      </c>
      <c r="AG1510" s="18">
        <v>9.4577669663349906E-2</v>
      </c>
      <c r="AH1510" s="18">
        <v>0.1002319811120963</v>
      </c>
      <c r="AI1510" s="18">
        <v>0.1073587324745079</v>
      </c>
      <c r="AJ1510" s="18">
        <v>0.13181991801018181</v>
      </c>
      <c r="AK1510" s="18">
        <v>0.11257810390789311</v>
      </c>
      <c r="AL1510" s="18">
        <v>0.1075584443762834</v>
      </c>
      <c r="AM1510" s="18">
        <v>0.1198009670530312</v>
      </c>
      <c r="AN1510" s="18">
        <v>8.5977578106108163E-2</v>
      </c>
      <c r="AO1510" s="18">
        <v>9.644504214255975E-2</v>
      </c>
      <c r="AP1510" s="18">
        <v>8.483272983242636E-2</v>
      </c>
      <c r="AQ1510" s="18">
        <v>5.2102723362522509E-2</v>
      </c>
      <c r="AR1510" s="18">
        <v>8.250348486664659E-2</v>
      </c>
      <c r="AS1510" s="18">
        <v>4.2543970498363587E-2</v>
      </c>
      <c r="AT1510" s="18">
        <v>5.2379714134322478E-2</v>
      </c>
      <c r="AU1510" s="18">
        <v>7.0038967585419443E-2</v>
      </c>
      <c r="AV1510" s="18">
        <v>0.21660952598708871</v>
      </c>
      <c r="AX1510" s="18">
        <v>0.11223485388597849</v>
      </c>
      <c r="AY1510" s="18">
        <v>4.7659084459081319E-2</v>
      </c>
      <c r="BA1510" s="18">
        <v>9.7348399005841621E-2</v>
      </c>
      <c r="BB1510" s="18">
        <v>0.1107281985805173</v>
      </c>
      <c r="BD1510" s="18">
        <v>0.1099122259442132</v>
      </c>
      <c r="BE1510" s="18">
        <v>0.13532651684021221</v>
      </c>
      <c r="BF1510" s="18">
        <v>0.11893661924794011</v>
      </c>
      <c r="BG1510" s="18">
        <v>7.3585819771759237E-2</v>
      </c>
      <c r="BH1510" s="18">
        <v>4.6709344918841322E-2</v>
      </c>
      <c r="BI1510" s="18">
        <v>0.1034895612724253</v>
      </c>
      <c r="BJ1510" s="18">
        <v>0.16334658928687931</v>
      </c>
      <c r="BL1510" s="18">
        <v>8.7190076037748615E-2</v>
      </c>
      <c r="BM1510" s="18">
        <v>6.1333193084014068E-2</v>
      </c>
      <c r="BN1510" s="18">
        <v>0.1460588467536183</v>
      </c>
      <c r="BO1510" s="18">
        <v>4.0329133780658701E-2</v>
      </c>
      <c r="BP1510" s="18">
        <v>7.6510959183744745E-2</v>
      </c>
      <c r="BQ1510" s="18">
        <v>0.1234475621699941</v>
      </c>
      <c r="BR1510" s="18">
        <v>0.2223833097694464</v>
      </c>
      <c r="BS1510" s="18">
        <v>0.1866796279826631</v>
      </c>
      <c r="BU1510" s="18">
        <v>8.3681967352107839E-2</v>
      </c>
      <c r="BV1510" s="18">
        <v>6.1035078197997611E-2</v>
      </c>
      <c r="BW1510" s="18">
        <v>0.14274479757229791</v>
      </c>
      <c r="BX1510" s="18">
        <v>6.9297608874580086E-2</v>
      </c>
      <c r="BY1510" s="18">
        <v>9.1550303171831562E-2</v>
      </c>
      <c r="BZ1510" s="18">
        <v>8.1177621934223967E-2</v>
      </c>
      <c r="CA1510" s="18">
        <v>0.1997692615032314</v>
      </c>
      <c r="CB1510" s="18">
        <v>0.17642785910183131</v>
      </c>
      <c r="CC1510" s="18">
        <v>0.16054763478815981</v>
      </c>
    </row>
    <row r="1511" spans="2:81" x14ac:dyDescent="0.35">
      <c r="B1511" s="17" t="s">
        <v>331</v>
      </c>
      <c r="C1511" s="18">
        <v>1.9213799972514989E-2</v>
      </c>
      <c r="D1511" s="18">
        <v>1.907645234637809E-2</v>
      </c>
      <c r="E1511" s="18">
        <v>1.298196368553566E-2</v>
      </c>
      <c r="F1511" s="18">
        <v>3.3341887255913562E-2</v>
      </c>
      <c r="G1511" s="18">
        <v>2.1433895373678489E-2</v>
      </c>
      <c r="H1511" s="18">
        <v>7.4490499458364518E-3</v>
      </c>
      <c r="I1511" s="18">
        <v>2.0213275085677058E-2</v>
      </c>
      <c r="K1511" s="18">
        <v>1.479411354082142E-2</v>
      </c>
      <c r="L1511" s="18">
        <v>2.3449958020692219E-2</v>
      </c>
      <c r="N1511" s="18">
        <v>6.0870272074004944E-3</v>
      </c>
      <c r="O1511" s="18">
        <v>0</v>
      </c>
      <c r="P1511" s="18">
        <v>2.703040772500338E-2</v>
      </c>
      <c r="Q1511" s="18">
        <v>2.0521736667939869E-2</v>
      </c>
      <c r="R1511" s="18">
        <v>1.8414617573044922E-2</v>
      </c>
      <c r="S1511" s="18">
        <v>1.235523023969287E-2</v>
      </c>
      <c r="T1511" s="18">
        <v>2.575276527940391E-2</v>
      </c>
      <c r="U1511" s="18">
        <v>5.6388425473199114E-3</v>
      </c>
      <c r="V1511" s="18">
        <v>1.3744469031456029E-2</v>
      </c>
      <c r="W1511" s="18">
        <v>3.026779187968659E-2</v>
      </c>
      <c r="X1511" s="18">
        <v>2.041307464677404E-2</v>
      </c>
      <c r="Y1511" s="18">
        <v>3.6369198522679898E-2</v>
      </c>
      <c r="AA1511" s="18">
        <v>1.7719006205467899E-2</v>
      </c>
      <c r="AB1511" s="18">
        <v>9.0581654918861932E-3</v>
      </c>
      <c r="AC1511" s="18">
        <v>1.287422864309354E-2</v>
      </c>
      <c r="AD1511" s="18">
        <v>3.5947249792209202E-2</v>
      </c>
      <c r="AF1511" s="18">
        <v>0</v>
      </c>
      <c r="AG1511" s="18">
        <v>3.999200000635475E-2</v>
      </c>
      <c r="AH1511" s="18">
        <v>1.5442451653272141E-2</v>
      </c>
      <c r="AI1511" s="18">
        <v>1.0681768859383029E-2</v>
      </c>
      <c r="AJ1511" s="18">
        <v>1.6928170665533739E-2</v>
      </c>
      <c r="AK1511" s="18">
        <v>9.9440343675938833E-3</v>
      </c>
      <c r="AL1511" s="18">
        <v>1.1914324172107971E-2</v>
      </c>
      <c r="AM1511" s="18">
        <v>3.9074396604713971E-2</v>
      </c>
      <c r="AN1511" s="18">
        <v>0</v>
      </c>
      <c r="AO1511" s="18">
        <v>2.3759306761292572E-2</v>
      </c>
      <c r="AP1511" s="18">
        <v>2.0447490982412182E-2</v>
      </c>
      <c r="AQ1511" s="18">
        <v>1.9922712912533391E-2</v>
      </c>
      <c r="AR1511" s="18">
        <v>0</v>
      </c>
      <c r="AS1511" s="18">
        <v>0</v>
      </c>
      <c r="AT1511" s="18">
        <v>4.3138085727603491E-2</v>
      </c>
      <c r="AU1511" s="18">
        <v>3.1186858590003891E-2</v>
      </c>
      <c r="AV1511" s="18">
        <v>4.9326808817922223E-2</v>
      </c>
      <c r="AX1511" s="18">
        <v>2.0867776069242921E-2</v>
      </c>
      <c r="AY1511" s="18">
        <v>1.157513590001286E-2</v>
      </c>
      <c r="BA1511" s="18">
        <v>1.6158651574528188E-2</v>
      </c>
      <c r="BB1511" s="18">
        <v>2.4882130431483612E-2</v>
      </c>
      <c r="BD1511" s="18">
        <v>3.2172816076182109E-2</v>
      </c>
      <c r="BE1511" s="18">
        <v>6.9949302624810906E-3</v>
      </c>
      <c r="BF1511" s="18">
        <v>8.3531273835544834E-3</v>
      </c>
      <c r="BG1511" s="18">
        <v>1.449244498847474E-2</v>
      </c>
      <c r="BH1511" s="18">
        <v>2.00333188223582E-2</v>
      </c>
      <c r="BI1511" s="18">
        <v>4.5028989019798869E-2</v>
      </c>
      <c r="BJ1511" s="18">
        <v>4.4460264049499841E-2</v>
      </c>
      <c r="BL1511" s="18">
        <v>8.5494301035292548E-3</v>
      </c>
      <c r="BM1511" s="18">
        <v>1.048353647728309E-2</v>
      </c>
      <c r="BN1511" s="18">
        <v>7.2013634535610018E-3</v>
      </c>
      <c r="BO1511" s="18">
        <v>2.0020052677457201E-2</v>
      </c>
      <c r="BP1511" s="18">
        <v>1.1691048875362641E-2</v>
      </c>
      <c r="BQ1511" s="18">
        <v>2.288131179994625E-2</v>
      </c>
      <c r="BR1511" s="18">
        <v>6.0727812431532122E-2</v>
      </c>
      <c r="BS1511" s="18">
        <v>4.8845899542042513E-2</v>
      </c>
      <c r="BU1511" s="18">
        <v>5.584084319426994E-3</v>
      </c>
      <c r="BV1511" s="18">
        <v>1.0758934941093441E-2</v>
      </c>
      <c r="BW1511" s="18">
        <v>0</v>
      </c>
      <c r="BX1511" s="18">
        <v>1.143037805021724E-2</v>
      </c>
      <c r="BY1511" s="18">
        <v>1.942708780024173E-2</v>
      </c>
      <c r="BZ1511" s="18">
        <v>3.3876012024673163E-2</v>
      </c>
      <c r="CA1511" s="18">
        <v>7.445613904246691E-2</v>
      </c>
      <c r="CB1511" s="18">
        <v>4.0512958939657798E-2</v>
      </c>
      <c r="CC1511" s="18">
        <v>2.163680380255158E-2</v>
      </c>
    </row>
    <row r="1513" spans="2:81" ht="406" x14ac:dyDescent="0.35">
      <c r="B1513" s="14" t="s">
        <v>335</v>
      </c>
    </row>
    <row r="1514" spans="2:81" x14ac:dyDescent="0.35">
      <c r="B1514" s="15" t="s">
        <v>17</v>
      </c>
    </row>
    <row r="1515" spans="2:81" x14ac:dyDescent="0.35">
      <c r="B1515" s="11" t="s">
        <v>95</v>
      </c>
      <c r="C1515" s="16">
        <v>1906</v>
      </c>
      <c r="D1515" s="16">
        <v>245</v>
      </c>
      <c r="E1515" s="16">
        <v>322</v>
      </c>
      <c r="F1515" s="16">
        <v>330</v>
      </c>
      <c r="G1515" s="16">
        <v>336</v>
      </c>
      <c r="H1515" s="16">
        <v>276</v>
      </c>
      <c r="I1515" s="16">
        <v>397</v>
      </c>
      <c r="K1515" s="16">
        <v>942</v>
      </c>
      <c r="L1515" s="16">
        <v>959</v>
      </c>
      <c r="N1515" s="16">
        <v>158</v>
      </c>
      <c r="O1515" s="16">
        <v>63</v>
      </c>
      <c r="P1515" s="16">
        <v>96</v>
      </c>
      <c r="Q1515" s="16">
        <v>78</v>
      </c>
      <c r="R1515" s="16">
        <v>211</v>
      </c>
      <c r="S1515" s="16">
        <v>156</v>
      </c>
      <c r="T1515" s="16">
        <v>138</v>
      </c>
      <c r="U1515" s="16">
        <v>178</v>
      </c>
      <c r="V1515" s="16">
        <v>270</v>
      </c>
      <c r="W1515" s="16">
        <v>232</v>
      </c>
      <c r="X1515" s="16">
        <v>160</v>
      </c>
      <c r="Y1515" s="16">
        <v>166</v>
      </c>
      <c r="AA1515" s="16">
        <v>527</v>
      </c>
      <c r="AB1515" s="16">
        <v>481</v>
      </c>
      <c r="AC1515" s="16">
        <v>429</v>
      </c>
      <c r="AD1515" s="16">
        <v>463</v>
      </c>
      <c r="AF1515" s="16">
        <v>27</v>
      </c>
      <c r="AG1515" s="16">
        <v>98</v>
      </c>
      <c r="AH1515" s="16">
        <v>113</v>
      </c>
      <c r="AI1515" s="16">
        <v>112</v>
      </c>
      <c r="AJ1515" s="16">
        <v>174</v>
      </c>
      <c r="AK1515" s="16">
        <v>207</v>
      </c>
      <c r="AL1515" s="16">
        <v>170</v>
      </c>
      <c r="AM1515" s="16">
        <v>133</v>
      </c>
      <c r="AN1515" s="16">
        <v>100</v>
      </c>
      <c r="AO1515" s="16">
        <v>131</v>
      </c>
      <c r="AP1515" s="16">
        <v>193</v>
      </c>
      <c r="AQ1515" s="16">
        <v>93</v>
      </c>
      <c r="AR1515" s="16">
        <v>79</v>
      </c>
      <c r="AS1515" s="16">
        <v>47</v>
      </c>
      <c r="AT1515" s="16">
        <v>48</v>
      </c>
      <c r="AU1515" s="16">
        <v>122</v>
      </c>
      <c r="AV1515" s="16">
        <v>59</v>
      </c>
      <c r="AX1515" s="16">
        <v>1557</v>
      </c>
      <c r="AY1515" s="16">
        <v>338</v>
      </c>
      <c r="BA1515" s="16">
        <v>1221</v>
      </c>
      <c r="BB1515" s="16">
        <v>685</v>
      </c>
      <c r="BD1515" s="16">
        <v>474</v>
      </c>
      <c r="BE1515" s="16">
        <v>416</v>
      </c>
      <c r="BF1515" s="16">
        <v>224</v>
      </c>
      <c r="BG1515" s="16">
        <v>439</v>
      </c>
      <c r="BH1515" s="16">
        <v>242</v>
      </c>
      <c r="BI1515" s="16">
        <v>51</v>
      </c>
      <c r="BJ1515" s="16">
        <v>60</v>
      </c>
      <c r="BL1515" s="16">
        <v>334</v>
      </c>
      <c r="BM1515" s="16">
        <v>619</v>
      </c>
      <c r="BN1515" s="16">
        <v>136</v>
      </c>
      <c r="BO1515" s="16">
        <v>105</v>
      </c>
      <c r="BP1515" s="16">
        <v>257</v>
      </c>
      <c r="BQ1515" s="16">
        <v>42</v>
      </c>
      <c r="BR1515" s="16">
        <v>49</v>
      </c>
      <c r="BS1515" s="16">
        <v>364</v>
      </c>
      <c r="BU1515" s="16">
        <v>279</v>
      </c>
      <c r="BV1515" s="16">
        <v>479</v>
      </c>
      <c r="BW1515" s="16">
        <v>122</v>
      </c>
      <c r="BX1515" s="16">
        <v>151</v>
      </c>
      <c r="BY1515" s="16">
        <v>421</v>
      </c>
      <c r="BZ1515" s="16">
        <v>64</v>
      </c>
      <c r="CA1515" s="16">
        <v>123</v>
      </c>
      <c r="CB1515" s="16">
        <v>156</v>
      </c>
      <c r="CC1515" s="16">
        <v>111</v>
      </c>
    </row>
    <row r="1516" spans="2:81" x14ac:dyDescent="0.35">
      <c r="B1516" s="12" t="s">
        <v>96</v>
      </c>
      <c r="C1516" s="16">
        <v>1910</v>
      </c>
      <c r="D1516" s="16">
        <v>202</v>
      </c>
      <c r="E1516" s="16">
        <v>325</v>
      </c>
      <c r="F1516" s="16">
        <v>324</v>
      </c>
      <c r="G1516" s="16">
        <v>294</v>
      </c>
      <c r="H1516" s="16">
        <v>309</v>
      </c>
      <c r="I1516" s="16">
        <v>457</v>
      </c>
      <c r="K1516" s="16">
        <v>921</v>
      </c>
      <c r="L1516" s="16">
        <v>983</v>
      </c>
      <c r="N1516" s="16">
        <v>157</v>
      </c>
      <c r="O1516" s="16">
        <v>52</v>
      </c>
      <c r="P1516" s="16">
        <v>89</v>
      </c>
      <c r="Q1516" s="16">
        <v>77</v>
      </c>
      <c r="R1516" s="16">
        <v>212</v>
      </c>
      <c r="S1516" s="16">
        <v>155</v>
      </c>
      <c r="T1516" s="16">
        <v>140</v>
      </c>
      <c r="U1516" s="16">
        <v>167</v>
      </c>
      <c r="V1516" s="16">
        <v>248</v>
      </c>
      <c r="W1516" s="16">
        <v>264</v>
      </c>
      <c r="X1516" s="16">
        <v>165</v>
      </c>
      <c r="Y1516" s="16">
        <v>180</v>
      </c>
      <c r="AA1516" s="16">
        <v>514</v>
      </c>
      <c r="AB1516" s="16">
        <v>496</v>
      </c>
      <c r="AC1516" s="16">
        <v>419</v>
      </c>
      <c r="AD1516" s="16">
        <v>477</v>
      </c>
      <c r="AF1516" s="16">
        <v>25</v>
      </c>
      <c r="AG1516" s="16">
        <v>96</v>
      </c>
      <c r="AH1516" s="16">
        <v>115</v>
      </c>
      <c r="AI1516" s="16">
        <v>117</v>
      </c>
      <c r="AJ1516" s="16">
        <v>175</v>
      </c>
      <c r="AK1516" s="16">
        <v>213</v>
      </c>
      <c r="AL1516" s="16">
        <v>169</v>
      </c>
      <c r="AM1516" s="16">
        <v>134</v>
      </c>
      <c r="AN1516" s="16">
        <v>99</v>
      </c>
      <c r="AO1516" s="16">
        <v>131</v>
      </c>
      <c r="AP1516" s="16">
        <v>193</v>
      </c>
      <c r="AQ1516" s="16">
        <v>94</v>
      </c>
      <c r="AR1516" s="16">
        <v>79</v>
      </c>
      <c r="AS1516" s="16">
        <v>46</v>
      </c>
      <c r="AT1516" s="16">
        <v>46</v>
      </c>
      <c r="AU1516" s="16">
        <v>118</v>
      </c>
      <c r="AV1516" s="16">
        <v>59</v>
      </c>
      <c r="AX1516" s="16">
        <v>1583</v>
      </c>
      <c r="AY1516" s="16">
        <v>316</v>
      </c>
      <c r="BA1516" s="16">
        <v>1241</v>
      </c>
      <c r="BB1516" s="16">
        <v>669</v>
      </c>
      <c r="BD1516" s="16">
        <v>490</v>
      </c>
      <c r="BE1516" s="16">
        <v>410</v>
      </c>
      <c r="BF1516" s="16">
        <v>226</v>
      </c>
      <c r="BG1516" s="16">
        <v>430</v>
      </c>
      <c r="BH1516" s="16">
        <v>237</v>
      </c>
      <c r="BI1516" s="16">
        <v>51</v>
      </c>
      <c r="BJ1516" s="16">
        <v>65</v>
      </c>
      <c r="BL1516" s="16">
        <v>349</v>
      </c>
      <c r="BM1516" s="16">
        <v>614</v>
      </c>
      <c r="BN1516" s="16">
        <v>143</v>
      </c>
      <c r="BO1516" s="16">
        <v>101</v>
      </c>
      <c r="BP1516" s="16">
        <v>257</v>
      </c>
      <c r="BQ1516" s="16">
        <v>42</v>
      </c>
      <c r="BR1516" s="16">
        <v>47</v>
      </c>
      <c r="BS1516" s="16">
        <v>356</v>
      </c>
      <c r="BU1516" s="16">
        <v>288</v>
      </c>
      <c r="BV1516" s="16">
        <v>472</v>
      </c>
      <c r="BW1516" s="16">
        <v>126</v>
      </c>
      <c r="BX1516" s="16">
        <v>142</v>
      </c>
      <c r="BY1516" s="16">
        <v>432</v>
      </c>
      <c r="BZ1516" s="16">
        <v>64</v>
      </c>
      <c r="CA1516" s="16">
        <v>123</v>
      </c>
      <c r="CB1516" s="16">
        <v>159</v>
      </c>
      <c r="CC1516" s="16">
        <v>106</v>
      </c>
    </row>
    <row r="1517" spans="2:81" x14ac:dyDescent="0.35">
      <c r="B1517" s="17" t="s">
        <v>279</v>
      </c>
      <c r="C1517" s="18">
        <v>0.16386713747518139</v>
      </c>
      <c r="D1517" s="18">
        <v>0.21293853360177059</v>
      </c>
      <c r="E1517" s="18">
        <v>0.267205947513798</v>
      </c>
      <c r="F1517" s="18">
        <v>0.17843886509438359</v>
      </c>
      <c r="G1517" s="18">
        <v>0.14041568101954111</v>
      </c>
      <c r="H1517" s="18">
        <v>0.1082657864019362</v>
      </c>
      <c r="I1517" s="18">
        <v>0.1110546655491334</v>
      </c>
      <c r="K1517" s="18">
        <v>0.18407037447157021</v>
      </c>
      <c r="L1517" s="18">
        <v>0.1446908982420784</v>
      </c>
      <c r="N1517" s="18">
        <v>0.14993859997554049</v>
      </c>
      <c r="O1517" s="18">
        <v>0.16083576415286191</v>
      </c>
      <c r="P1517" s="18">
        <v>0.15309849407231671</v>
      </c>
      <c r="Q1517" s="18">
        <v>0.22050625478729771</v>
      </c>
      <c r="R1517" s="18">
        <v>0.19223200758858519</v>
      </c>
      <c r="S1517" s="18">
        <v>0.12886992953610399</v>
      </c>
      <c r="T1517" s="18">
        <v>0.14458147385560591</v>
      </c>
      <c r="U1517" s="18">
        <v>0.1461257472239679</v>
      </c>
      <c r="V1517" s="18">
        <v>0.23263244620470849</v>
      </c>
      <c r="W1517" s="18">
        <v>0.1447070298125015</v>
      </c>
      <c r="X1517" s="18">
        <v>0.1208689051582864</v>
      </c>
      <c r="Y1517" s="18">
        <v>0.15894948887808449</v>
      </c>
      <c r="AA1517" s="18">
        <v>0.16904819741582711</v>
      </c>
      <c r="AB1517" s="18">
        <v>0.135801060078444</v>
      </c>
      <c r="AC1517" s="18">
        <v>0.1710305722259062</v>
      </c>
      <c r="AD1517" s="18">
        <v>0.18099487205511039</v>
      </c>
      <c r="AF1517" s="18">
        <v>0.10141864010933339</v>
      </c>
      <c r="AG1517" s="18">
        <v>0.22021492905246609</v>
      </c>
      <c r="AH1517" s="18">
        <v>0.1511520767976659</v>
      </c>
      <c r="AI1517" s="18">
        <v>8.6797916290172236E-2</v>
      </c>
      <c r="AJ1517" s="18">
        <v>0.16109431767267179</v>
      </c>
      <c r="AK1517" s="18">
        <v>0.15058150225355699</v>
      </c>
      <c r="AL1517" s="18">
        <v>0.15073746158483811</v>
      </c>
      <c r="AM1517" s="18">
        <v>0.17640624996386781</v>
      </c>
      <c r="AN1517" s="18">
        <v>0.1719031502472522</v>
      </c>
      <c r="AO1517" s="18">
        <v>0.15504730877468451</v>
      </c>
      <c r="AP1517" s="18">
        <v>0.16580830242266739</v>
      </c>
      <c r="AQ1517" s="18">
        <v>0.20113134426240969</v>
      </c>
      <c r="AR1517" s="18">
        <v>0.16200951385141879</v>
      </c>
      <c r="AS1517" s="18">
        <v>0.1214603518316426</v>
      </c>
      <c r="AT1517" s="18">
        <v>0.16404516726767379</v>
      </c>
      <c r="AU1517" s="18">
        <v>0.26751423660276602</v>
      </c>
      <c r="AV1517" s="18">
        <v>0.1104130779095288</v>
      </c>
      <c r="AX1517" s="18">
        <v>0.15042501303728861</v>
      </c>
      <c r="AY1517" s="18">
        <v>0.230437346987277</v>
      </c>
      <c r="BA1517" s="18">
        <v>0.17486842843133041</v>
      </c>
      <c r="BB1517" s="18">
        <v>0.14345603317144079</v>
      </c>
      <c r="BD1517" s="18">
        <v>0.1454743748211417</v>
      </c>
      <c r="BE1517" s="18">
        <v>0.1393852037460746</v>
      </c>
      <c r="BF1517" s="18">
        <v>0.1213072181315379</v>
      </c>
      <c r="BG1517" s="18">
        <v>0.17446982881554779</v>
      </c>
      <c r="BH1517" s="18">
        <v>0.23715139302216279</v>
      </c>
      <c r="BI1517" s="18">
        <v>0.23394942260144919</v>
      </c>
      <c r="BJ1517" s="18">
        <v>0.21243110980238869</v>
      </c>
      <c r="BL1517" s="18">
        <v>0.1520018342310257</v>
      </c>
      <c r="BM1517" s="18">
        <v>0.18449365428898751</v>
      </c>
      <c r="BN1517" s="18">
        <v>0.15194368359617219</v>
      </c>
      <c r="BO1517" s="18">
        <v>0.19446455607571589</v>
      </c>
      <c r="BP1517" s="18">
        <v>0.2022383072825692</v>
      </c>
      <c r="BQ1517" s="18">
        <v>0.187505011679168</v>
      </c>
      <c r="BR1517" s="18">
        <v>0.1044998760821816</v>
      </c>
      <c r="BS1517" s="18">
        <v>0.1133339946778953</v>
      </c>
      <c r="BU1517" s="18">
        <v>0.16656552917884021</v>
      </c>
      <c r="BV1517" s="18">
        <v>0.18023039954328021</v>
      </c>
      <c r="BW1517" s="18">
        <v>0.1316470520883837</v>
      </c>
      <c r="BX1517" s="18">
        <v>0.2079432095879038</v>
      </c>
      <c r="BY1517" s="18">
        <v>0.19076722650981401</v>
      </c>
      <c r="BZ1517" s="18">
        <v>0.1366193347137781</v>
      </c>
      <c r="CA1517" s="18">
        <v>6.9617954474850127E-2</v>
      </c>
      <c r="CB1517" s="18">
        <v>9.5371139281885758E-2</v>
      </c>
      <c r="CC1517" s="18">
        <v>0.18164456445634511</v>
      </c>
    </row>
    <row r="1518" spans="2:81" x14ac:dyDescent="0.35">
      <c r="B1518" s="17" t="s">
        <v>329</v>
      </c>
      <c r="C1518" s="18">
        <v>0.27778883283827449</v>
      </c>
      <c r="D1518" s="18">
        <v>0.28203071835176258</v>
      </c>
      <c r="E1518" s="18">
        <v>0.32532655060230659</v>
      </c>
      <c r="F1518" s="18">
        <v>0.27413561516408252</v>
      </c>
      <c r="G1518" s="18">
        <v>0.2583795338549118</v>
      </c>
      <c r="H1518" s="18">
        <v>0.23936203978935039</v>
      </c>
      <c r="I1518" s="18">
        <v>0.28317947608931421</v>
      </c>
      <c r="K1518" s="18">
        <v>0.29939677592388708</v>
      </c>
      <c r="L1518" s="18">
        <v>0.25891494119181457</v>
      </c>
      <c r="N1518" s="18">
        <v>0.30845699153942002</v>
      </c>
      <c r="O1518" s="18">
        <v>0.16748196401951801</v>
      </c>
      <c r="P1518" s="18">
        <v>0.18312557893767059</v>
      </c>
      <c r="Q1518" s="18">
        <v>0.21142608253925479</v>
      </c>
      <c r="R1518" s="18">
        <v>0.26238020086927011</v>
      </c>
      <c r="S1518" s="18">
        <v>0.31891207867894522</v>
      </c>
      <c r="T1518" s="18">
        <v>0.31539242473657558</v>
      </c>
      <c r="U1518" s="18">
        <v>0.25609166653800952</v>
      </c>
      <c r="V1518" s="18">
        <v>0.30770033639424821</v>
      </c>
      <c r="W1518" s="18">
        <v>0.27867249246050491</v>
      </c>
      <c r="X1518" s="18">
        <v>0.24529126770222071</v>
      </c>
      <c r="Y1518" s="18">
        <v>0.31900112055940039</v>
      </c>
      <c r="AA1518" s="18">
        <v>0.31169046130826761</v>
      </c>
      <c r="AB1518" s="18">
        <v>0.31256122450918278</v>
      </c>
      <c r="AC1518" s="18">
        <v>0.26967386188867842</v>
      </c>
      <c r="AD1518" s="18">
        <v>0.21073027711976591</v>
      </c>
      <c r="AF1518" s="18">
        <v>0.38623616686758871</v>
      </c>
      <c r="AG1518" s="18">
        <v>0.28580258142587572</v>
      </c>
      <c r="AH1518" s="18">
        <v>0.28076157307386712</v>
      </c>
      <c r="AI1518" s="18">
        <v>0.27473591542089387</v>
      </c>
      <c r="AJ1518" s="18">
        <v>0.21610003814177001</v>
      </c>
      <c r="AK1518" s="18">
        <v>0.30906235591851011</v>
      </c>
      <c r="AL1518" s="18">
        <v>0.32117947560211058</v>
      </c>
      <c r="AM1518" s="18">
        <v>0.20731483901036821</v>
      </c>
      <c r="AN1518" s="18">
        <v>0.27400294931592473</v>
      </c>
      <c r="AO1518" s="18">
        <v>0.2701080684387831</v>
      </c>
      <c r="AP1518" s="18">
        <v>0.28998345113204388</v>
      </c>
      <c r="AQ1518" s="18">
        <v>0.26304450593086348</v>
      </c>
      <c r="AR1518" s="18">
        <v>0.29790618760085802</v>
      </c>
      <c r="AS1518" s="18">
        <v>0.37803794959036158</v>
      </c>
      <c r="AT1518" s="18">
        <v>0.23556541375525769</v>
      </c>
      <c r="AU1518" s="18">
        <v>0.32134819060698661</v>
      </c>
      <c r="AV1518" s="18">
        <v>0.1719301880139891</v>
      </c>
      <c r="AX1518" s="18">
        <v>0.26834290670722633</v>
      </c>
      <c r="AY1518" s="18">
        <v>0.3196400546211568</v>
      </c>
      <c r="BA1518" s="18">
        <v>0.2817984004435457</v>
      </c>
      <c r="BB1518" s="18">
        <v>0.27034973292442799</v>
      </c>
      <c r="BD1518" s="18">
        <v>0.2389173349994714</v>
      </c>
      <c r="BE1518" s="18">
        <v>0.26832573079626632</v>
      </c>
      <c r="BF1518" s="18">
        <v>0.25799054526969201</v>
      </c>
      <c r="BG1518" s="18">
        <v>0.31780239943170702</v>
      </c>
      <c r="BH1518" s="18">
        <v>0.30921389996812992</v>
      </c>
      <c r="BI1518" s="18">
        <v>0.40524529886519611</v>
      </c>
      <c r="BJ1518" s="18">
        <v>0.21933309407507551</v>
      </c>
      <c r="BL1518" s="18">
        <v>0.29377965649455468</v>
      </c>
      <c r="BM1518" s="18">
        <v>0.31158637054835359</v>
      </c>
      <c r="BN1518" s="18">
        <v>0.3030665475390214</v>
      </c>
      <c r="BO1518" s="18">
        <v>0.28136744887914789</v>
      </c>
      <c r="BP1518" s="18">
        <v>0.24942073111285129</v>
      </c>
      <c r="BQ1518" s="18">
        <v>0.22420461104424241</v>
      </c>
      <c r="BR1518" s="18">
        <v>0.235858839429475</v>
      </c>
      <c r="BS1518" s="18">
        <v>0.22497043594336719</v>
      </c>
      <c r="BU1518" s="18">
        <v>0.31549586322283718</v>
      </c>
      <c r="BV1518" s="18">
        <v>0.32031602003477261</v>
      </c>
      <c r="BW1518" s="18">
        <v>0.3167543993277866</v>
      </c>
      <c r="BX1518" s="18">
        <v>0.27165103829730358</v>
      </c>
      <c r="BY1518" s="18">
        <v>0.24445785947563531</v>
      </c>
      <c r="BZ1518" s="18">
        <v>0.25448120973856758</v>
      </c>
      <c r="CA1518" s="18">
        <v>0.23736281834876749</v>
      </c>
      <c r="CB1518" s="18">
        <v>0.24701646375245001</v>
      </c>
      <c r="CC1518" s="18">
        <v>0.19022647950116761</v>
      </c>
    </row>
    <row r="1519" spans="2:81" x14ac:dyDescent="0.35">
      <c r="B1519" s="17" t="s">
        <v>330</v>
      </c>
      <c r="C1519" s="18">
        <v>0.26801982926806528</v>
      </c>
      <c r="D1519" s="18">
        <v>0.29672361723426632</v>
      </c>
      <c r="E1519" s="18">
        <v>0.23915590816720331</v>
      </c>
      <c r="F1519" s="18">
        <v>0.25619173369195752</v>
      </c>
      <c r="G1519" s="18">
        <v>0.25801065940939738</v>
      </c>
      <c r="H1519" s="18">
        <v>0.34081526343823748</v>
      </c>
      <c r="I1519" s="18">
        <v>0.2414532066296429</v>
      </c>
      <c r="K1519" s="18">
        <v>0.26454803274646072</v>
      </c>
      <c r="L1519" s="18">
        <v>0.27063250089776658</v>
      </c>
      <c r="N1519" s="18">
        <v>0.283966406635075</v>
      </c>
      <c r="O1519" s="18">
        <v>0.39274648081788038</v>
      </c>
      <c r="P1519" s="18">
        <v>0.31976164014120978</v>
      </c>
      <c r="Q1519" s="18">
        <v>0.24376725360430121</v>
      </c>
      <c r="R1519" s="18">
        <v>0.22492567774717109</v>
      </c>
      <c r="S1519" s="18">
        <v>0.27164664778622888</v>
      </c>
      <c r="T1519" s="18">
        <v>0.27859717518513338</v>
      </c>
      <c r="U1519" s="18">
        <v>0.26650810429738442</v>
      </c>
      <c r="V1519" s="18">
        <v>0.24347692423350051</v>
      </c>
      <c r="W1519" s="18">
        <v>0.2497011936777252</v>
      </c>
      <c r="X1519" s="18">
        <v>0.26828192360695391</v>
      </c>
      <c r="Y1519" s="18">
        <v>0.30411932612208931</v>
      </c>
      <c r="AA1519" s="18">
        <v>0.27378088878862927</v>
      </c>
      <c r="AB1519" s="18">
        <v>0.24652862057232511</v>
      </c>
      <c r="AC1519" s="18">
        <v>0.25728345613430392</v>
      </c>
      <c r="AD1519" s="18">
        <v>0.29561745421627539</v>
      </c>
      <c r="AF1519" s="18">
        <v>0.1830552036973028</v>
      </c>
      <c r="AG1519" s="18">
        <v>0.23805821738211541</v>
      </c>
      <c r="AH1519" s="18">
        <v>0.2439236237884263</v>
      </c>
      <c r="AI1519" s="18">
        <v>0.31347627107366932</v>
      </c>
      <c r="AJ1519" s="18">
        <v>0.31248631677649902</v>
      </c>
      <c r="AK1519" s="18">
        <v>0.23700963212477841</v>
      </c>
      <c r="AL1519" s="18">
        <v>0.28197242882557277</v>
      </c>
      <c r="AM1519" s="18">
        <v>0.30305284139589489</v>
      </c>
      <c r="AN1519" s="18">
        <v>0.13855782852800111</v>
      </c>
      <c r="AO1519" s="18">
        <v>0.27989763366213782</v>
      </c>
      <c r="AP1519" s="18">
        <v>0.26670498045139718</v>
      </c>
      <c r="AQ1519" s="18">
        <v>0.27835628450945432</v>
      </c>
      <c r="AR1519" s="18">
        <v>0.30438596249097932</v>
      </c>
      <c r="AS1519" s="18">
        <v>0.29791430606315161</v>
      </c>
      <c r="AT1519" s="18">
        <v>0.37900325077389019</v>
      </c>
      <c r="AU1519" s="18">
        <v>0.21943008859724369</v>
      </c>
      <c r="AV1519" s="18">
        <v>0.28838974904718939</v>
      </c>
      <c r="AX1519" s="18">
        <v>0.27207331840705901</v>
      </c>
      <c r="AY1519" s="18">
        <v>0.25391434881408198</v>
      </c>
      <c r="BA1519" s="18">
        <v>0.24881686663938879</v>
      </c>
      <c r="BB1519" s="18">
        <v>0.30364780008686049</v>
      </c>
      <c r="BD1519" s="18">
        <v>0.25596354497060753</v>
      </c>
      <c r="BE1519" s="18">
        <v>0.27453414177236679</v>
      </c>
      <c r="BF1519" s="18">
        <v>0.30447518572042642</v>
      </c>
      <c r="BG1519" s="18">
        <v>0.27324863300793573</v>
      </c>
      <c r="BH1519" s="18">
        <v>0.24353437722458959</v>
      </c>
      <c r="BI1519" s="18">
        <v>0.18826032084515251</v>
      </c>
      <c r="BJ1519" s="18">
        <v>0.30884774515181868</v>
      </c>
      <c r="BL1519" s="18">
        <v>0.31541005892270202</v>
      </c>
      <c r="BM1519" s="18">
        <v>0.27015434888610179</v>
      </c>
      <c r="BN1519" s="18">
        <v>0.24104394525875231</v>
      </c>
      <c r="BO1519" s="18">
        <v>0.28644857206180979</v>
      </c>
      <c r="BP1519" s="18">
        <v>0.2668227840532808</v>
      </c>
      <c r="BQ1519" s="18">
        <v>0.25193397528036271</v>
      </c>
      <c r="BR1519" s="18">
        <v>0.21145387762347739</v>
      </c>
      <c r="BS1519" s="18">
        <v>0.23369018825496671</v>
      </c>
      <c r="BU1519" s="18">
        <v>0.28228590586487551</v>
      </c>
      <c r="BV1519" s="18">
        <v>0.27027460942836468</v>
      </c>
      <c r="BW1519" s="18">
        <v>0.2424161227822392</v>
      </c>
      <c r="BX1519" s="18">
        <v>0.29870304485529742</v>
      </c>
      <c r="BY1519" s="18">
        <v>0.27459977691628368</v>
      </c>
      <c r="BZ1519" s="18">
        <v>0.28901363372632538</v>
      </c>
      <c r="CA1519" s="18">
        <v>0.22102934619694681</v>
      </c>
      <c r="CB1519" s="18">
        <v>0.2444811360993859</v>
      </c>
      <c r="CC1519" s="18">
        <v>0.25889009435875848</v>
      </c>
    </row>
    <row r="1520" spans="2:81" x14ac:dyDescent="0.35">
      <c r="B1520" s="17" t="s">
        <v>282</v>
      </c>
      <c r="C1520" s="18">
        <v>0.1061048125744133</v>
      </c>
      <c r="D1520" s="18">
        <v>8.8203536641116673E-2</v>
      </c>
      <c r="E1520" s="18">
        <v>9.0712542585716524E-2</v>
      </c>
      <c r="F1520" s="18">
        <v>0.1339128534150095</v>
      </c>
      <c r="G1520" s="18">
        <v>0.1468054050154608</v>
      </c>
      <c r="H1520" s="18">
        <v>0.1094281275589964</v>
      </c>
      <c r="I1520" s="18">
        <v>7.6806358750033429E-2</v>
      </c>
      <c r="K1520" s="18">
        <v>0.1056320756214619</v>
      </c>
      <c r="L1520" s="18">
        <v>0.1060433469467161</v>
      </c>
      <c r="N1520" s="18">
        <v>0.11854620785374639</v>
      </c>
      <c r="O1520" s="18">
        <v>0.1074410679470124</v>
      </c>
      <c r="P1520" s="18">
        <v>0.13452867746170849</v>
      </c>
      <c r="Q1520" s="18">
        <v>0.13676574651949899</v>
      </c>
      <c r="R1520" s="18">
        <v>0.11905276384139089</v>
      </c>
      <c r="S1520" s="18">
        <v>9.3822795723451854E-2</v>
      </c>
      <c r="T1520" s="18">
        <v>0.10826464823046481</v>
      </c>
      <c r="U1520" s="18">
        <v>0.1052755259390349</v>
      </c>
      <c r="V1520" s="18">
        <v>9.2340423362491361E-2</v>
      </c>
      <c r="W1520" s="18">
        <v>9.0239060005834468E-2</v>
      </c>
      <c r="X1520" s="18">
        <v>0.13411549902775979</v>
      </c>
      <c r="Y1520" s="18">
        <v>7.8670675001900781E-2</v>
      </c>
      <c r="AA1520" s="18">
        <v>8.6845914699900911E-2</v>
      </c>
      <c r="AB1520" s="18">
        <v>0.10853357454626331</v>
      </c>
      <c r="AC1520" s="18">
        <v>0.14346701026924791</v>
      </c>
      <c r="AD1520" s="18">
        <v>9.2315494303750273E-2</v>
      </c>
      <c r="AF1520" s="18">
        <v>7.6844574049882111E-2</v>
      </c>
      <c r="AG1520" s="18">
        <v>2.990190104391012E-2</v>
      </c>
      <c r="AH1520" s="18">
        <v>0.16150166026030541</v>
      </c>
      <c r="AI1520" s="18">
        <v>0.1100071389956572</v>
      </c>
      <c r="AJ1520" s="18">
        <v>0.1050653705777617</v>
      </c>
      <c r="AK1520" s="18">
        <v>9.5279988193704701E-2</v>
      </c>
      <c r="AL1520" s="18">
        <v>8.3859808651762596E-2</v>
      </c>
      <c r="AM1520" s="18">
        <v>0.119004218479017</v>
      </c>
      <c r="AN1520" s="18">
        <v>0.2028075286045308</v>
      </c>
      <c r="AO1520" s="18">
        <v>0.1101904470190079</v>
      </c>
      <c r="AP1520" s="18">
        <v>0.1105063429838937</v>
      </c>
      <c r="AQ1520" s="18">
        <v>9.497962295710731E-2</v>
      </c>
      <c r="AR1520" s="18">
        <v>0.1268050937632364</v>
      </c>
      <c r="AS1520" s="18">
        <v>0.1044474361740941</v>
      </c>
      <c r="AT1520" s="18">
        <v>0.1048258981038009</v>
      </c>
      <c r="AU1520" s="18">
        <v>5.7897230171268098E-2</v>
      </c>
      <c r="AV1520" s="18">
        <v>0.1055401530814196</v>
      </c>
      <c r="AX1520" s="18">
        <v>0.1079241248143276</v>
      </c>
      <c r="AY1520" s="18">
        <v>9.7537133175030516E-2</v>
      </c>
      <c r="BA1520" s="18">
        <v>0.1084757680554515</v>
      </c>
      <c r="BB1520" s="18">
        <v>0.10170589068280141</v>
      </c>
      <c r="BD1520" s="18">
        <v>0.1050918175275989</v>
      </c>
      <c r="BE1520" s="18">
        <v>0.13454671631779541</v>
      </c>
      <c r="BF1520" s="18">
        <v>0.1124316768194972</v>
      </c>
      <c r="BG1520" s="18">
        <v>9.8259265895742104E-2</v>
      </c>
      <c r="BH1520" s="18">
        <v>9.5869729695763156E-2</v>
      </c>
      <c r="BI1520" s="18">
        <v>4.2259021014248888E-2</v>
      </c>
      <c r="BJ1520" s="18">
        <v>5.1438467007205363E-2</v>
      </c>
      <c r="BL1520" s="18">
        <v>7.8186390519419766E-2</v>
      </c>
      <c r="BM1520" s="18">
        <v>0.1035191316272418</v>
      </c>
      <c r="BN1520" s="18">
        <v>9.8714738001494509E-2</v>
      </c>
      <c r="BO1520" s="18">
        <v>9.0507071757590526E-2</v>
      </c>
      <c r="BP1520" s="18">
        <v>0.11841283383798901</v>
      </c>
      <c r="BQ1520" s="18">
        <v>6.9442573789883388E-2</v>
      </c>
      <c r="BR1520" s="18">
        <v>0.106977247944108</v>
      </c>
      <c r="BS1520" s="18">
        <v>0.14069153055199959</v>
      </c>
      <c r="BU1520" s="18">
        <v>7.6955728209831459E-2</v>
      </c>
      <c r="BV1520" s="18">
        <v>9.3494960463572405E-2</v>
      </c>
      <c r="BW1520" s="18">
        <v>7.9546235880452718E-2</v>
      </c>
      <c r="BX1520" s="18">
        <v>0.12596019183750951</v>
      </c>
      <c r="BY1520" s="18">
        <v>0.13867271021020669</v>
      </c>
      <c r="BZ1520" s="18">
        <v>9.792423529732458E-2</v>
      </c>
      <c r="CA1520" s="18">
        <v>0.14306771066514229</v>
      </c>
      <c r="CB1520" s="18">
        <v>7.445558316248703E-2</v>
      </c>
      <c r="CC1520" s="18">
        <v>0.1232751241756755</v>
      </c>
    </row>
    <row r="1521" spans="2:81" x14ac:dyDescent="0.35">
      <c r="B1521" s="17" t="s">
        <v>236</v>
      </c>
      <c r="C1521" s="18">
        <v>0.1604623401510312</v>
      </c>
      <c r="D1521" s="18">
        <v>9.5993522375774187E-2</v>
      </c>
      <c r="E1521" s="18">
        <v>7.1693218468302705E-2</v>
      </c>
      <c r="F1521" s="18">
        <v>0.12733137653801829</v>
      </c>
      <c r="G1521" s="18">
        <v>0.17185313136218891</v>
      </c>
      <c r="H1521" s="18">
        <v>0.17333966723956409</v>
      </c>
      <c r="I1521" s="18">
        <v>0.25953698705842998</v>
      </c>
      <c r="K1521" s="18">
        <v>0.12723560649479149</v>
      </c>
      <c r="L1521" s="18">
        <v>0.19149630693165609</v>
      </c>
      <c r="N1521" s="18">
        <v>0.1327485099306468</v>
      </c>
      <c r="O1521" s="18">
        <v>0.13985722283995169</v>
      </c>
      <c r="P1521" s="18">
        <v>0.16828559774213619</v>
      </c>
      <c r="Q1521" s="18">
        <v>0.15080756087477121</v>
      </c>
      <c r="R1521" s="18">
        <v>0.16354573170304981</v>
      </c>
      <c r="S1521" s="18">
        <v>0.1867485482752701</v>
      </c>
      <c r="T1521" s="18">
        <v>0.1205492729994202</v>
      </c>
      <c r="U1521" s="18">
        <v>0.20862712164437511</v>
      </c>
      <c r="V1521" s="18">
        <v>0.1008314944732018</v>
      </c>
      <c r="W1521" s="18">
        <v>0.1977398856766108</v>
      </c>
      <c r="X1521" s="18">
        <v>0.2156243259141799</v>
      </c>
      <c r="Y1521" s="18">
        <v>0.12785917824241699</v>
      </c>
      <c r="AA1521" s="18">
        <v>0.14093891494676189</v>
      </c>
      <c r="AB1521" s="18">
        <v>0.1680156122007371</v>
      </c>
      <c r="AC1521" s="18">
        <v>0.14320332593597959</v>
      </c>
      <c r="AD1521" s="18">
        <v>0.18862719642815179</v>
      </c>
      <c r="AF1521" s="18">
        <v>0.2170628969884412</v>
      </c>
      <c r="AG1521" s="18">
        <v>0.1621507414246674</v>
      </c>
      <c r="AH1521" s="18">
        <v>0.13930264044002011</v>
      </c>
      <c r="AI1521" s="18">
        <v>0.20493168624427019</v>
      </c>
      <c r="AJ1521" s="18">
        <v>0.20525395683129749</v>
      </c>
      <c r="AK1521" s="18">
        <v>0.1766399811659434</v>
      </c>
      <c r="AL1521" s="18">
        <v>0.13387979526908619</v>
      </c>
      <c r="AM1521" s="18">
        <v>0.15675543353357019</v>
      </c>
      <c r="AN1521" s="18">
        <v>0.18087806020503469</v>
      </c>
      <c r="AO1521" s="18">
        <v>0.16096176870370599</v>
      </c>
      <c r="AP1521" s="18">
        <v>0.14541104647609149</v>
      </c>
      <c r="AQ1521" s="18">
        <v>0.16248824234016521</v>
      </c>
      <c r="AR1521" s="18">
        <v>8.2613231751274649E-2</v>
      </c>
      <c r="AS1521" s="18">
        <v>9.8139956340750206E-2</v>
      </c>
      <c r="AT1521" s="18">
        <v>0.11656027009937731</v>
      </c>
      <c r="AU1521" s="18">
        <v>0.1025053598391043</v>
      </c>
      <c r="AV1521" s="18">
        <v>0.29428858343588288</v>
      </c>
      <c r="AX1521" s="18">
        <v>0.1754530142754494</v>
      </c>
      <c r="AY1521" s="18">
        <v>8.7209518146349946E-2</v>
      </c>
      <c r="BA1521" s="18">
        <v>0.16513549817968581</v>
      </c>
      <c r="BB1521" s="18">
        <v>0.15179205624244871</v>
      </c>
      <c r="BD1521" s="18">
        <v>0.22245926343221539</v>
      </c>
      <c r="BE1521" s="18">
        <v>0.1642204626062721</v>
      </c>
      <c r="BF1521" s="18">
        <v>0.17998714131380511</v>
      </c>
      <c r="BG1521" s="18">
        <v>0.1171306580215033</v>
      </c>
      <c r="BH1521" s="18">
        <v>0.1060314359686014</v>
      </c>
      <c r="BI1521" s="18">
        <v>8.5256947654154369E-2</v>
      </c>
      <c r="BJ1521" s="18">
        <v>0.14592647169456999</v>
      </c>
      <c r="BL1521" s="18">
        <v>0.1490086423710123</v>
      </c>
      <c r="BM1521" s="18">
        <v>0.1177246746121878</v>
      </c>
      <c r="BN1521" s="18">
        <v>0.19856771412316329</v>
      </c>
      <c r="BO1521" s="18">
        <v>0.1065988170138342</v>
      </c>
      <c r="BP1521" s="18">
        <v>0.14259292906874119</v>
      </c>
      <c r="BQ1521" s="18">
        <v>0.2430692394449353</v>
      </c>
      <c r="BR1521" s="18">
        <v>0.28048234648922582</v>
      </c>
      <c r="BS1521" s="18">
        <v>0.23274115649131549</v>
      </c>
      <c r="BU1521" s="18">
        <v>0.14838233603044149</v>
      </c>
      <c r="BV1521" s="18">
        <v>0.1152046720729112</v>
      </c>
      <c r="BW1521" s="18">
        <v>0.22381374495865899</v>
      </c>
      <c r="BX1521" s="18">
        <v>7.6854057822590444E-2</v>
      </c>
      <c r="BY1521" s="18">
        <v>0.1346115705616179</v>
      </c>
      <c r="BZ1521" s="18">
        <v>0.1874521352347483</v>
      </c>
      <c r="CA1521" s="18">
        <v>0.26416487701050589</v>
      </c>
      <c r="CB1521" s="18">
        <v>0.29151653381643478</v>
      </c>
      <c r="CC1521" s="18">
        <v>0.20415721326372649</v>
      </c>
    </row>
    <row r="1522" spans="2:81" x14ac:dyDescent="0.35">
      <c r="B1522" s="17" t="s">
        <v>331</v>
      </c>
      <c r="C1522" s="18">
        <v>2.375704769303422E-2</v>
      </c>
      <c r="D1522" s="18">
        <v>2.411007179530944E-2</v>
      </c>
      <c r="E1522" s="18">
        <v>5.9058326626729666E-3</v>
      </c>
      <c r="F1522" s="18">
        <v>2.9989556096548509E-2</v>
      </c>
      <c r="G1522" s="18">
        <v>2.453558933850003E-2</v>
      </c>
      <c r="H1522" s="18">
        <v>2.8789115571915259E-2</v>
      </c>
      <c r="I1522" s="18">
        <v>2.7969305923446049E-2</v>
      </c>
      <c r="K1522" s="18">
        <v>1.9117134741828631E-2</v>
      </c>
      <c r="L1522" s="18">
        <v>2.8222005789968089E-2</v>
      </c>
      <c r="N1522" s="18">
        <v>6.3432840655713472E-3</v>
      </c>
      <c r="O1522" s="18">
        <v>3.1637500222775707E-2</v>
      </c>
      <c r="P1522" s="18">
        <v>4.1200011644958227E-2</v>
      </c>
      <c r="Q1522" s="18">
        <v>3.6727101674876382E-2</v>
      </c>
      <c r="R1522" s="18">
        <v>3.7863618250532749E-2</v>
      </c>
      <c r="S1522" s="18">
        <v>0</v>
      </c>
      <c r="T1522" s="18">
        <v>3.2615004992800227E-2</v>
      </c>
      <c r="U1522" s="18">
        <v>1.7371834357228229E-2</v>
      </c>
      <c r="V1522" s="18">
        <v>2.301837533184976E-2</v>
      </c>
      <c r="W1522" s="18">
        <v>3.8940338366823188E-2</v>
      </c>
      <c r="X1522" s="18">
        <v>1.5818078590599239E-2</v>
      </c>
      <c r="Y1522" s="18">
        <v>1.140021119610799E-2</v>
      </c>
      <c r="AA1522" s="18">
        <v>1.769562284061316E-2</v>
      </c>
      <c r="AB1522" s="18">
        <v>2.8559908093047669E-2</v>
      </c>
      <c r="AC1522" s="18">
        <v>1.53417735458839E-2</v>
      </c>
      <c r="AD1522" s="18">
        <v>3.1714705876946331E-2</v>
      </c>
      <c r="AF1522" s="18">
        <v>3.5382518287451703E-2</v>
      </c>
      <c r="AG1522" s="18">
        <v>6.3871629670965324E-2</v>
      </c>
      <c r="AH1522" s="18">
        <v>2.3358425639715331E-2</v>
      </c>
      <c r="AI1522" s="18">
        <v>1.0051071975337229E-2</v>
      </c>
      <c r="AJ1522" s="18">
        <v>0</v>
      </c>
      <c r="AK1522" s="18">
        <v>3.1426540343506351E-2</v>
      </c>
      <c r="AL1522" s="18">
        <v>2.8371030066629631E-2</v>
      </c>
      <c r="AM1522" s="18">
        <v>3.7466417617281887E-2</v>
      </c>
      <c r="AN1522" s="18">
        <v>3.1850483099256532E-2</v>
      </c>
      <c r="AO1522" s="18">
        <v>2.3794773401680611E-2</v>
      </c>
      <c r="AP1522" s="18">
        <v>2.1585876533906281E-2</v>
      </c>
      <c r="AQ1522" s="18">
        <v>0</v>
      </c>
      <c r="AR1522" s="18">
        <v>2.6280010542232779E-2</v>
      </c>
      <c r="AS1522" s="18">
        <v>0</v>
      </c>
      <c r="AT1522" s="18">
        <v>0</v>
      </c>
      <c r="AU1522" s="18">
        <v>3.1304894182631438E-2</v>
      </c>
      <c r="AV1522" s="18">
        <v>2.9438248511990291E-2</v>
      </c>
      <c r="AX1522" s="18">
        <v>2.578162275864912E-2</v>
      </c>
      <c r="AY1522" s="18">
        <v>1.1261598256103889E-2</v>
      </c>
      <c r="BA1522" s="18">
        <v>2.0905038250597821E-2</v>
      </c>
      <c r="BB1522" s="18">
        <v>2.9048486892020779E-2</v>
      </c>
      <c r="BD1522" s="18">
        <v>3.2093664248965058E-2</v>
      </c>
      <c r="BE1522" s="18">
        <v>1.898774476122491E-2</v>
      </c>
      <c r="BF1522" s="18">
        <v>2.3808232745041721E-2</v>
      </c>
      <c r="BG1522" s="18">
        <v>1.9089214827564201E-2</v>
      </c>
      <c r="BH1522" s="18">
        <v>8.1991641207532443E-3</v>
      </c>
      <c r="BI1522" s="18">
        <v>4.5028989019798869E-2</v>
      </c>
      <c r="BJ1522" s="18">
        <v>6.2023112268941763E-2</v>
      </c>
      <c r="BL1522" s="18">
        <v>1.1613417461285389E-2</v>
      </c>
      <c r="BM1522" s="18">
        <v>1.2521820037127439E-2</v>
      </c>
      <c r="BN1522" s="18">
        <v>6.6633714813962497E-3</v>
      </c>
      <c r="BO1522" s="18">
        <v>4.0613534211901781E-2</v>
      </c>
      <c r="BP1522" s="18">
        <v>2.0512414644568541E-2</v>
      </c>
      <c r="BQ1522" s="18">
        <v>2.3844588761408349E-2</v>
      </c>
      <c r="BR1522" s="18">
        <v>6.0727812431532122E-2</v>
      </c>
      <c r="BS1522" s="18">
        <v>5.4572694080455883E-2</v>
      </c>
      <c r="BU1522" s="18">
        <v>1.0314637493174289E-2</v>
      </c>
      <c r="BV1522" s="18">
        <v>2.0479338457098841E-2</v>
      </c>
      <c r="BW1522" s="18">
        <v>5.8224449624786614E-3</v>
      </c>
      <c r="BX1522" s="18">
        <v>1.8888457599395211E-2</v>
      </c>
      <c r="BY1522" s="18">
        <v>1.6890856326442182E-2</v>
      </c>
      <c r="BZ1522" s="18">
        <v>3.4509451289256102E-2</v>
      </c>
      <c r="CA1522" s="18">
        <v>6.4757293303787294E-2</v>
      </c>
      <c r="CB1522" s="18">
        <v>4.7159143887356529E-2</v>
      </c>
      <c r="CC1522" s="18">
        <v>4.18065242443268E-2</v>
      </c>
    </row>
    <row r="1524" spans="2:81" ht="391.5" x14ac:dyDescent="0.35">
      <c r="B1524" s="14" t="s">
        <v>336</v>
      </c>
    </row>
    <row r="1525" spans="2:81" x14ac:dyDescent="0.35">
      <c r="B1525" s="15" t="s">
        <v>17</v>
      </c>
    </row>
    <row r="1526" spans="2:81" x14ac:dyDescent="0.35">
      <c r="B1526" s="11" t="s">
        <v>95</v>
      </c>
      <c r="C1526" s="16">
        <v>1906</v>
      </c>
      <c r="D1526" s="16">
        <v>245</v>
      </c>
      <c r="E1526" s="16">
        <v>322</v>
      </c>
      <c r="F1526" s="16">
        <v>330</v>
      </c>
      <c r="G1526" s="16">
        <v>336</v>
      </c>
      <c r="H1526" s="16">
        <v>276</v>
      </c>
      <c r="I1526" s="16">
        <v>397</v>
      </c>
      <c r="K1526" s="16">
        <v>942</v>
      </c>
      <c r="L1526" s="16">
        <v>959</v>
      </c>
      <c r="N1526" s="16">
        <v>158</v>
      </c>
      <c r="O1526" s="16">
        <v>63</v>
      </c>
      <c r="P1526" s="16">
        <v>96</v>
      </c>
      <c r="Q1526" s="16">
        <v>78</v>
      </c>
      <c r="R1526" s="16">
        <v>211</v>
      </c>
      <c r="S1526" s="16">
        <v>156</v>
      </c>
      <c r="T1526" s="16">
        <v>138</v>
      </c>
      <c r="U1526" s="16">
        <v>178</v>
      </c>
      <c r="V1526" s="16">
        <v>270</v>
      </c>
      <c r="W1526" s="16">
        <v>232</v>
      </c>
      <c r="X1526" s="16">
        <v>160</v>
      </c>
      <c r="Y1526" s="16">
        <v>166</v>
      </c>
      <c r="AA1526" s="16">
        <v>527</v>
      </c>
      <c r="AB1526" s="16">
        <v>481</v>
      </c>
      <c r="AC1526" s="16">
        <v>429</v>
      </c>
      <c r="AD1526" s="16">
        <v>463</v>
      </c>
      <c r="AF1526" s="16">
        <v>27</v>
      </c>
      <c r="AG1526" s="16">
        <v>98</v>
      </c>
      <c r="AH1526" s="16">
        <v>113</v>
      </c>
      <c r="AI1526" s="16">
        <v>112</v>
      </c>
      <c r="AJ1526" s="16">
        <v>174</v>
      </c>
      <c r="AK1526" s="16">
        <v>207</v>
      </c>
      <c r="AL1526" s="16">
        <v>170</v>
      </c>
      <c r="AM1526" s="16">
        <v>133</v>
      </c>
      <c r="AN1526" s="16">
        <v>100</v>
      </c>
      <c r="AO1526" s="16">
        <v>131</v>
      </c>
      <c r="AP1526" s="16">
        <v>193</v>
      </c>
      <c r="AQ1526" s="16">
        <v>93</v>
      </c>
      <c r="AR1526" s="16">
        <v>79</v>
      </c>
      <c r="AS1526" s="16">
        <v>47</v>
      </c>
      <c r="AT1526" s="16">
        <v>48</v>
      </c>
      <c r="AU1526" s="16">
        <v>122</v>
      </c>
      <c r="AV1526" s="16">
        <v>59</v>
      </c>
      <c r="AX1526" s="16">
        <v>1557</v>
      </c>
      <c r="AY1526" s="16">
        <v>338</v>
      </c>
      <c r="BA1526" s="16">
        <v>1221</v>
      </c>
      <c r="BB1526" s="16">
        <v>685</v>
      </c>
      <c r="BD1526" s="16">
        <v>474</v>
      </c>
      <c r="BE1526" s="16">
        <v>416</v>
      </c>
      <c r="BF1526" s="16">
        <v>224</v>
      </c>
      <c r="BG1526" s="16">
        <v>439</v>
      </c>
      <c r="BH1526" s="16">
        <v>242</v>
      </c>
      <c r="BI1526" s="16">
        <v>51</v>
      </c>
      <c r="BJ1526" s="16">
        <v>60</v>
      </c>
      <c r="BL1526" s="16">
        <v>334</v>
      </c>
      <c r="BM1526" s="16">
        <v>619</v>
      </c>
      <c r="BN1526" s="16">
        <v>136</v>
      </c>
      <c r="BO1526" s="16">
        <v>105</v>
      </c>
      <c r="BP1526" s="16">
        <v>257</v>
      </c>
      <c r="BQ1526" s="16">
        <v>42</v>
      </c>
      <c r="BR1526" s="16">
        <v>49</v>
      </c>
      <c r="BS1526" s="16">
        <v>364</v>
      </c>
      <c r="BU1526" s="16">
        <v>279</v>
      </c>
      <c r="BV1526" s="16">
        <v>479</v>
      </c>
      <c r="BW1526" s="16">
        <v>122</v>
      </c>
      <c r="BX1526" s="16">
        <v>151</v>
      </c>
      <c r="BY1526" s="16">
        <v>421</v>
      </c>
      <c r="BZ1526" s="16">
        <v>64</v>
      </c>
      <c r="CA1526" s="16">
        <v>123</v>
      </c>
      <c r="CB1526" s="16">
        <v>156</v>
      </c>
      <c r="CC1526" s="16">
        <v>111</v>
      </c>
    </row>
    <row r="1527" spans="2:81" x14ac:dyDescent="0.35">
      <c r="B1527" s="12" t="s">
        <v>96</v>
      </c>
      <c r="C1527" s="16">
        <v>1910</v>
      </c>
      <c r="D1527" s="16">
        <v>202</v>
      </c>
      <c r="E1527" s="16">
        <v>325</v>
      </c>
      <c r="F1527" s="16">
        <v>324</v>
      </c>
      <c r="G1527" s="16">
        <v>294</v>
      </c>
      <c r="H1527" s="16">
        <v>309</v>
      </c>
      <c r="I1527" s="16">
        <v>457</v>
      </c>
      <c r="K1527" s="16">
        <v>921</v>
      </c>
      <c r="L1527" s="16">
        <v>983</v>
      </c>
      <c r="N1527" s="16">
        <v>157</v>
      </c>
      <c r="O1527" s="16">
        <v>52</v>
      </c>
      <c r="P1527" s="16">
        <v>89</v>
      </c>
      <c r="Q1527" s="16">
        <v>77</v>
      </c>
      <c r="R1527" s="16">
        <v>212</v>
      </c>
      <c r="S1527" s="16">
        <v>155</v>
      </c>
      <c r="T1527" s="16">
        <v>140</v>
      </c>
      <c r="U1527" s="16">
        <v>167</v>
      </c>
      <c r="V1527" s="16">
        <v>248</v>
      </c>
      <c r="W1527" s="16">
        <v>264</v>
      </c>
      <c r="X1527" s="16">
        <v>165</v>
      </c>
      <c r="Y1527" s="16">
        <v>180</v>
      </c>
      <c r="AA1527" s="16">
        <v>514</v>
      </c>
      <c r="AB1527" s="16">
        <v>496</v>
      </c>
      <c r="AC1527" s="16">
        <v>419</v>
      </c>
      <c r="AD1527" s="16">
        <v>477</v>
      </c>
      <c r="AF1527" s="16">
        <v>25</v>
      </c>
      <c r="AG1527" s="16">
        <v>96</v>
      </c>
      <c r="AH1527" s="16">
        <v>115</v>
      </c>
      <c r="AI1527" s="16">
        <v>117</v>
      </c>
      <c r="AJ1527" s="16">
        <v>175</v>
      </c>
      <c r="AK1527" s="16">
        <v>213</v>
      </c>
      <c r="AL1527" s="16">
        <v>169</v>
      </c>
      <c r="AM1527" s="16">
        <v>134</v>
      </c>
      <c r="AN1527" s="16">
        <v>99</v>
      </c>
      <c r="AO1527" s="16">
        <v>131</v>
      </c>
      <c r="AP1527" s="16">
        <v>193</v>
      </c>
      <c r="AQ1527" s="16">
        <v>94</v>
      </c>
      <c r="AR1527" s="16">
        <v>79</v>
      </c>
      <c r="AS1527" s="16">
        <v>46</v>
      </c>
      <c r="AT1527" s="16">
        <v>46</v>
      </c>
      <c r="AU1527" s="16">
        <v>118</v>
      </c>
      <c r="AV1527" s="16">
        <v>59</v>
      </c>
      <c r="AX1527" s="16">
        <v>1583</v>
      </c>
      <c r="AY1527" s="16">
        <v>316</v>
      </c>
      <c r="BA1527" s="16">
        <v>1241</v>
      </c>
      <c r="BB1527" s="16">
        <v>669</v>
      </c>
      <c r="BD1527" s="16">
        <v>490</v>
      </c>
      <c r="BE1527" s="16">
        <v>410</v>
      </c>
      <c r="BF1527" s="16">
        <v>226</v>
      </c>
      <c r="BG1527" s="16">
        <v>430</v>
      </c>
      <c r="BH1527" s="16">
        <v>237</v>
      </c>
      <c r="BI1527" s="16">
        <v>51</v>
      </c>
      <c r="BJ1527" s="16">
        <v>65</v>
      </c>
      <c r="BL1527" s="16">
        <v>349</v>
      </c>
      <c r="BM1527" s="16">
        <v>614</v>
      </c>
      <c r="BN1527" s="16">
        <v>143</v>
      </c>
      <c r="BO1527" s="16">
        <v>101</v>
      </c>
      <c r="BP1527" s="16">
        <v>257</v>
      </c>
      <c r="BQ1527" s="16">
        <v>42</v>
      </c>
      <c r="BR1527" s="16">
        <v>47</v>
      </c>
      <c r="BS1527" s="16">
        <v>356</v>
      </c>
      <c r="BU1527" s="16">
        <v>288</v>
      </c>
      <c r="BV1527" s="16">
        <v>472</v>
      </c>
      <c r="BW1527" s="16">
        <v>126</v>
      </c>
      <c r="BX1527" s="16">
        <v>142</v>
      </c>
      <c r="BY1527" s="16">
        <v>432</v>
      </c>
      <c r="BZ1527" s="16">
        <v>64</v>
      </c>
      <c r="CA1527" s="16">
        <v>123</v>
      </c>
      <c r="CB1527" s="16">
        <v>159</v>
      </c>
      <c r="CC1527" s="16">
        <v>106</v>
      </c>
    </row>
    <row r="1528" spans="2:81" x14ac:dyDescent="0.35">
      <c r="B1528" s="17" t="s">
        <v>279</v>
      </c>
      <c r="C1528" s="18">
        <v>0.17140985220505561</v>
      </c>
      <c r="D1528" s="18">
        <v>0.15976588084311749</v>
      </c>
      <c r="E1528" s="18">
        <v>0.23115524710134969</v>
      </c>
      <c r="F1528" s="18">
        <v>0.14963202657588709</v>
      </c>
      <c r="G1528" s="18">
        <v>0.17303003589016461</v>
      </c>
      <c r="H1528" s="18">
        <v>0.12755504413251659</v>
      </c>
      <c r="I1528" s="18">
        <v>0.17813742081029299</v>
      </c>
      <c r="K1528" s="18">
        <v>0.17384562155620911</v>
      </c>
      <c r="L1528" s="18">
        <v>0.1699745252174634</v>
      </c>
      <c r="N1528" s="18">
        <v>0.19656258000912699</v>
      </c>
      <c r="O1528" s="18">
        <v>0.12909389836535989</v>
      </c>
      <c r="P1528" s="18">
        <v>0.12615418964809319</v>
      </c>
      <c r="Q1528" s="18">
        <v>0.25032056031530919</v>
      </c>
      <c r="R1528" s="18">
        <v>0.1795565639964195</v>
      </c>
      <c r="S1528" s="18">
        <v>0.14988330140856709</v>
      </c>
      <c r="T1528" s="18">
        <v>0.17729518762075269</v>
      </c>
      <c r="U1528" s="18">
        <v>0.14893603378393711</v>
      </c>
      <c r="V1528" s="18">
        <v>0.19780921811488911</v>
      </c>
      <c r="W1528" s="18">
        <v>0.16318866758628739</v>
      </c>
      <c r="X1528" s="18">
        <v>0.1425186098664786</v>
      </c>
      <c r="Y1528" s="18">
        <v>0.1777001244074648</v>
      </c>
      <c r="AA1528" s="18">
        <v>0.19587971915299551</v>
      </c>
      <c r="AB1528" s="18">
        <v>0.15483270624897841</v>
      </c>
      <c r="AC1528" s="18">
        <v>0.1625452376963395</v>
      </c>
      <c r="AD1528" s="18">
        <v>0.16881630993364549</v>
      </c>
      <c r="AF1528" s="18">
        <v>0.1089080185557595</v>
      </c>
      <c r="AG1528" s="18">
        <v>0.2259179913107191</v>
      </c>
      <c r="AH1528" s="18">
        <v>0.20064699130318381</v>
      </c>
      <c r="AI1528" s="18">
        <v>8.9990155349297815E-2</v>
      </c>
      <c r="AJ1528" s="18">
        <v>0.14882417695640501</v>
      </c>
      <c r="AK1528" s="18">
        <v>0.1647733029408312</v>
      </c>
      <c r="AL1528" s="18">
        <v>0.18136100019132539</v>
      </c>
      <c r="AM1528" s="18">
        <v>0.17914002415166499</v>
      </c>
      <c r="AN1528" s="18">
        <v>0.14093284156657329</v>
      </c>
      <c r="AO1528" s="18">
        <v>0.22051447981666539</v>
      </c>
      <c r="AP1528" s="18">
        <v>0.17726269270888501</v>
      </c>
      <c r="AQ1528" s="18">
        <v>0.16199086506227961</v>
      </c>
      <c r="AR1528" s="18">
        <v>0.2124235479441817</v>
      </c>
      <c r="AS1528" s="18">
        <v>0.1912766609217452</v>
      </c>
      <c r="AT1528" s="18">
        <v>0.13766968804724289</v>
      </c>
      <c r="AU1528" s="18">
        <v>0.1903223428201522</v>
      </c>
      <c r="AV1528" s="18">
        <v>0.1140315229575157</v>
      </c>
      <c r="AX1528" s="18">
        <v>0.16240202733001291</v>
      </c>
      <c r="AY1528" s="18">
        <v>0.22211649267731409</v>
      </c>
      <c r="BA1528" s="18">
        <v>0.18434301322008029</v>
      </c>
      <c r="BB1528" s="18">
        <v>0.14741447752521461</v>
      </c>
      <c r="BD1528" s="18">
        <v>0.1443463138611395</v>
      </c>
      <c r="BE1528" s="18">
        <v>0.1565075735194433</v>
      </c>
      <c r="BF1528" s="18">
        <v>0.16332499938624609</v>
      </c>
      <c r="BG1528" s="18">
        <v>0.19263802594522569</v>
      </c>
      <c r="BH1528" s="18">
        <v>0.2050035014886788</v>
      </c>
      <c r="BI1528" s="18">
        <v>0.19681618194864189</v>
      </c>
      <c r="BJ1528" s="18">
        <v>0.2147590307757245</v>
      </c>
      <c r="BL1528" s="18">
        <v>0.16059687215443871</v>
      </c>
      <c r="BM1528" s="18">
        <v>0.19384804660778779</v>
      </c>
      <c r="BN1528" s="18">
        <v>0.187892074655062</v>
      </c>
      <c r="BO1528" s="18">
        <v>0.19226736852834411</v>
      </c>
      <c r="BP1528" s="18">
        <v>0.17927365333453529</v>
      </c>
      <c r="BQ1528" s="18">
        <v>0.29114991311175059</v>
      </c>
      <c r="BR1528" s="18">
        <v>0.1077410817520367</v>
      </c>
      <c r="BS1528" s="18">
        <v>0.1194192056754025</v>
      </c>
      <c r="BU1528" s="18">
        <v>0.18153675327218621</v>
      </c>
      <c r="BV1528" s="18">
        <v>0.1998417887326922</v>
      </c>
      <c r="BW1528" s="18">
        <v>0.16255789419965411</v>
      </c>
      <c r="BX1528" s="18">
        <v>0.19733354925409399</v>
      </c>
      <c r="BY1528" s="18">
        <v>0.17087658300633571</v>
      </c>
      <c r="BZ1528" s="18">
        <v>0.2216778263459829</v>
      </c>
      <c r="CA1528" s="18">
        <v>7.2838313778715497E-2</v>
      </c>
      <c r="CB1528" s="18">
        <v>0.10304823922062201</v>
      </c>
      <c r="CC1528" s="18">
        <v>0.1817481461082302</v>
      </c>
    </row>
    <row r="1529" spans="2:81" x14ac:dyDescent="0.35">
      <c r="B1529" s="17" t="s">
        <v>329</v>
      </c>
      <c r="C1529" s="18">
        <v>0.32864659185403572</v>
      </c>
      <c r="D1529" s="18">
        <v>0.34439076043090883</v>
      </c>
      <c r="E1529" s="18">
        <v>0.32951581836577032</v>
      </c>
      <c r="F1529" s="18">
        <v>0.34201374247407329</v>
      </c>
      <c r="G1529" s="18">
        <v>0.30412320034446377</v>
      </c>
      <c r="H1529" s="18">
        <v>0.28331130136919852</v>
      </c>
      <c r="I1529" s="18">
        <v>0.35802522449762358</v>
      </c>
      <c r="K1529" s="18">
        <v>0.3535395497532603</v>
      </c>
      <c r="L1529" s="18">
        <v>0.3059172569639127</v>
      </c>
      <c r="N1529" s="18">
        <v>0.36452021853898797</v>
      </c>
      <c r="O1529" s="18">
        <v>0.23228395231911381</v>
      </c>
      <c r="P1529" s="18">
        <v>0.31465271014880891</v>
      </c>
      <c r="Q1529" s="18">
        <v>0.26605153704905271</v>
      </c>
      <c r="R1529" s="18">
        <v>0.33659630281326441</v>
      </c>
      <c r="S1529" s="18">
        <v>0.30941342830814528</v>
      </c>
      <c r="T1529" s="18">
        <v>0.33333300774906982</v>
      </c>
      <c r="U1529" s="18">
        <v>0.33587874651940458</v>
      </c>
      <c r="V1529" s="18">
        <v>0.36525534316928682</v>
      </c>
      <c r="W1529" s="18">
        <v>0.3187803982022363</v>
      </c>
      <c r="X1529" s="18">
        <v>0.31182118254419189</v>
      </c>
      <c r="Y1529" s="18">
        <v>0.33518944747125351</v>
      </c>
      <c r="AA1529" s="18">
        <v>0.37821174111713668</v>
      </c>
      <c r="AB1529" s="18">
        <v>0.35761459232941217</v>
      </c>
      <c r="AC1529" s="18">
        <v>0.30274817507650947</v>
      </c>
      <c r="AD1529" s="18">
        <v>0.26931381932698129</v>
      </c>
      <c r="AF1529" s="18">
        <v>0.36612552020696432</v>
      </c>
      <c r="AG1529" s="18">
        <v>0.25164984226168657</v>
      </c>
      <c r="AH1529" s="18">
        <v>0.2723068913783524</v>
      </c>
      <c r="AI1529" s="18">
        <v>0.34908814585435199</v>
      </c>
      <c r="AJ1529" s="18">
        <v>0.32452035665178092</v>
      </c>
      <c r="AK1529" s="18">
        <v>0.33827293597930241</v>
      </c>
      <c r="AL1529" s="18">
        <v>0.31386334568105928</v>
      </c>
      <c r="AM1529" s="18">
        <v>0.29894652269288757</v>
      </c>
      <c r="AN1529" s="18">
        <v>0.39713726089583162</v>
      </c>
      <c r="AO1529" s="18">
        <v>0.33618262109034242</v>
      </c>
      <c r="AP1529" s="18">
        <v>0.34686551839196739</v>
      </c>
      <c r="AQ1529" s="18">
        <v>0.34853000933550798</v>
      </c>
      <c r="AR1529" s="18">
        <v>0.34226576006250581</v>
      </c>
      <c r="AS1529" s="18">
        <v>0.30654541372300231</v>
      </c>
      <c r="AT1529" s="18">
        <v>0.40560298655158661</v>
      </c>
      <c r="AU1529" s="18">
        <v>0.35405676701867261</v>
      </c>
      <c r="AV1529" s="18">
        <v>0.25953619244619569</v>
      </c>
      <c r="AX1529" s="18">
        <v>0.33331733089317628</v>
      </c>
      <c r="AY1529" s="18">
        <v>0.3013598464666446</v>
      </c>
      <c r="BA1529" s="18">
        <v>0.33019283758584028</v>
      </c>
      <c r="BB1529" s="18">
        <v>0.32577778463523971</v>
      </c>
      <c r="BD1529" s="18">
        <v>0.29102114597108159</v>
      </c>
      <c r="BE1529" s="18">
        <v>0.34698021646900751</v>
      </c>
      <c r="BF1529" s="18">
        <v>0.29701284321415727</v>
      </c>
      <c r="BG1529" s="18">
        <v>0.39140208401526461</v>
      </c>
      <c r="BH1529" s="18">
        <v>0.32708055306446299</v>
      </c>
      <c r="BI1529" s="18">
        <v>0.33833633257996198</v>
      </c>
      <c r="BJ1529" s="18">
        <v>0.18855144935370149</v>
      </c>
      <c r="BL1529" s="18">
        <v>0.35255642729925118</v>
      </c>
      <c r="BM1529" s="18">
        <v>0.36306440788567212</v>
      </c>
      <c r="BN1529" s="18">
        <v>0.33757663672476479</v>
      </c>
      <c r="BO1529" s="18">
        <v>0.36852497999377037</v>
      </c>
      <c r="BP1529" s="18">
        <v>0.30816849630099441</v>
      </c>
      <c r="BQ1529" s="18">
        <v>0.26808982114535751</v>
      </c>
      <c r="BR1529" s="18">
        <v>0.2921210444076679</v>
      </c>
      <c r="BS1529" s="18">
        <v>0.25760541215884031</v>
      </c>
      <c r="BU1529" s="18">
        <v>0.37129663480669778</v>
      </c>
      <c r="BV1529" s="18">
        <v>0.36183308372324802</v>
      </c>
      <c r="BW1529" s="18">
        <v>0.35914445346129859</v>
      </c>
      <c r="BX1529" s="18">
        <v>0.32779683287360101</v>
      </c>
      <c r="BY1529" s="18">
        <v>0.30088427486088271</v>
      </c>
      <c r="BZ1529" s="18">
        <v>0.29413041136279661</v>
      </c>
      <c r="CA1529" s="18">
        <v>0.27936673382852939</v>
      </c>
      <c r="CB1529" s="18">
        <v>0.32520057788382611</v>
      </c>
      <c r="CC1529" s="18">
        <v>0.22558304111296071</v>
      </c>
    </row>
    <row r="1530" spans="2:81" x14ac:dyDescent="0.35">
      <c r="B1530" s="17" t="s">
        <v>330</v>
      </c>
      <c r="C1530" s="18">
        <v>0.21299880889404271</v>
      </c>
      <c r="D1530" s="18">
        <v>0.24719765808644201</v>
      </c>
      <c r="E1530" s="18">
        <v>0.20786615285826349</v>
      </c>
      <c r="F1530" s="18">
        <v>0.190600092795146</v>
      </c>
      <c r="G1530" s="18">
        <v>0.21328408483677699</v>
      </c>
      <c r="H1530" s="18">
        <v>0.25139975195118491</v>
      </c>
      <c r="I1530" s="18">
        <v>0.19126205446631889</v>
      </c>
      <c r="K1530" s="18">
        <v>0.2188958985821278</v>
      </c>
      <c r="L1530" s="18">
        <v>0.206524703784984</v>
      </c>
      <c r="N1530" s="18">
        <v>0.2092763762592689</v>
      </c>
      <c r="O1530" s="18">
        <v>0.31849391219259249</v>
      </c>
      <c r="P1530" s="18">
        <v>0.25153352298215259</v>
      </c>
      <c r="Q1530" s="18">
        <v>0.19616395299611769</v>
      </c>
      <c r="R1530" s="18">
        <v>0.2056185689763326</v>
      </c>
      <c r="S1530" s="18">
        <v>0.27567719382706868</v>
      </c>
      <c r="T1530" s="18">
        <v>0.21606504175730271</v>
      </c>
      <c r="U1530" s="18">
        <v>0.20480785306892699</v>
      </c>
      <c r="V1530" s="18">
        <v>0.19197549743177539</v>
      </c>
      <c r="W1530" s="18">
        <v>0.18183594604302639</v>
      </c>
      <c r="X1530" s="18">
        <v>0.1612704086954555</v>
      </c>
      <c r="Y1530" s="18">
        <v>0.25593950091038947</v>
      </c>
      <c r="AA1530" s="18">
        <v>0.19688901794659761</v>
      </c>
      <c r="AB1530" s="18">
        <v>0.2147424492090122</v>
      </c>
      <c r="AC1530" s="18">
        <v>0.22910463686059679</v>
      </c>
      <c r="AD1530" s="18">
        <v>0.2160088497171464</v>
      </c>
      <c r="AF1530" s="18">
        <v>0.1162231373846367</v>
      </c>
      <c r="AG1530" s="18">
        <v>0.1624336617055456</v>
      </c>
      <c r="AH1530" s="18">
        <v>0.23207037463931771</v>
      </c>
      <c r="AI1530" s="18">
        <v>0.22695487565511699</v>
      </c>
      <c r="AJ1530" s="18">
        <v>0.2325099028053729</v>
      </c>
      <c r="AK1530" s="18">
        <v>0.22178028982727471</v>
      </c>
      <c r="AL1530" s="18">
        <v>0.18306930744486299</v>
      </c>
      <c r="AM1530" s="18">
        <v>0.25936771360634492</v>
      </c>
      <c r="AN1530" s="18">
        <v>0.22269444608601441</v>
      </c>
      <c r="AO1530" s="18">
        <v>0.1505851665197063</v>
      </c>
      <c r="AP1530" s="18">
        <v>0.21355080055643841</v>
      </c>
      <c r="AQ1530" s="18">
        <v>0.24589166523986941</v>
      </c>
      <c r="AR1530" s="18">
        <v>0.22407761814427529</v>
      </c>
      <c r="AS1530" s="18">
        <v>0.23573605183336721</v>
      </c>
      <c r="AT1530" s="18">
        <v>0.27794464912019667</v>
      </c>
      <c r="AU1530" s="18">
        <v>0.19262657632336219</v>
      </c>
      <c r="AV1530" s="18">
        <v>0.18839166630528759</v>
      </c>
      <c r="AX1530" s="18">
        <v>0.20827336718868761</v>
      </c>
      <c r="AY1530" s="18">
        <v>0.23513122753714721</v>
      </c>
      <c r="BA1530" s="18">
        <v>0.1993680593743975</v>
      </c>
      <c r="BB1530" s="18">
        <v>0.23828844547329689</v>
      </c>
      <c r="BD1530" s="18">
        <v>0.2179043631335065</v>
      </c>
      <c r="BE1530" s="18">
        <v>0.21887346570222421</v>
      </c>
      <c r="BF1530" s="18">
        <v>0.24157357649965569</v>
      </c>
      <c r="BG1530" s="18">
        <v>0.19601210305220401</v>
      </c>
      <c r="BH1530" s="18">
        <v>0.19343490085851051</v>
      </c>
      <c r="BI1530" s="18">
        <v>0.17003246849446449</v>
      </c>
      <c r="BJ1530" s="18">
        <v>0.25751788629944361</v>
      </c>
      <c r="BL1530" s="18">
        <v>0.25092329603795521</v>
      </c>
      <c r="BM1530" s="18">
        <v>0.2062979657517299</v>
      </c>
      <c r="BN1530" s="18">
        <v>0.23214313996636871</v>
      </c>
      <c r="BO1530" s="18">
        <v>0.1702272033939298</v>
      </c>
      <c r="BP1530" s="18">
        <v>0.2114968737038132</v>
      </c>
      <c r="BQ1530" s="18">
        <v>0.15889312839067471</v>
      </c>
      <c r="BR1530" s="18">
        <v>0.14053453291749959</v>
      </c>
      <c r="BS1530" s="18">
        <v>0.2089186446017274</v>
      </c>
      <c r="BU1530" s="18">
        <v>0.20806502701068669</v>
      </c>
      <c r="BV1530" s="18">
        <v>0.18891955755998641</v>
      </c>
      <c r="BW1530" s="18">
        <v>0.20881892673563801</v>
      </c>
      <c r="BX1530" s="18">
        <v>0.20160641411922531</v>
      </c>
      <c r="BY1530" s="18">
        <v>0.24795810492025111</v>
      </c>
      <c r="BZ1530" s="18">
        <v>0.2144932740724837</v>
      </c>
      <c r="CA1530" s="18">
        <v>0.18892633940803449</v>
      </c>
      <c r="CB1530" s="18">
        <v>0.2008379324913549</v>
      </c>
      <c r="CC1530" s="18">
        <v>0.2567749206815374</v>
      </c>
    </row>
    <row r="1531" spans="2:81" x14ac:dyDescent="0.35">
      <c r="B1531" s="17" t="s">
        <v>282</v>
      </c>
      <c r="C1531" s="18">
        <v>0.1239104490411149</v>
      </c>
      <c r="D1531" s="18">
        <v>0.1349294013551135</v>
      </c>
      <c r="E1531" s="18">
        <v>0.14343168082638161</v>
      </c>
      <c r="F1531" s="18">
        <v>0.17800901741751729</v>
      </c>
      <c r="G1531" s="18">
        <v>9.1732534187174614E-2</v>
      </c>
      <c r="H1531" s="18">
        <v>0.1396878511379035</v>
      </c>
      <c r="I1531" s="18">
        <v>7.6827847406724242E-2</v>
      </c>
      <c r="K1531" s="18">
        <v>0.12356382492068529</v>
      </c>
      <c r="L1531" s="18">
        <v>0.12293603049136149</v>
      </c>
      <c r="N1531" s="18">
        <v>0.13558274973645071</v>
      </c>
      <c r="O1531" s="18">
        <v>0.141104124686459</v>
      </c>
      <c r="P1531" s="18">
        <v>0.10032627395776079</v>
      </c>
      <c r="Q1531" s="18">
        <v>0.14119323138285431</v>
      </c>
      <c r="R1531" s="18">
        <v>0.13076970237897689</v>
      </c>
      <c r="S1531" s="18">
        <v>0.1023970143204912</v>
      </c>
      <c r="T1531" s="18">
        <v>0.1580509023067061</v>
      </c>
      <c r="U1531" s="18">
        <v>0.10270480302518591</v>
      </c>
      <c r="V1531" s="18">
        <v>0.1191793573094522</v>
      </c>
      <c r="W1531" s="18">
        <v>0.12500324907898511</v>
      </c>
      <c r="X1531" s="18">
        <v>0.14097274337151561</v>
      </c>
      <c r="Y1531" s="18">
        <v>0.1058731348907105</v>
      </c>
      <c r="AA1531" s="18">
        <v>9.7737204015588816E-2</v>
      </c>
      <c r="AB1531" s="18">
        <v>0.1182612988277435</v>
      </c>
      <c r="AC1531" s="18">
        <v>0.1677031959452531</v>
      </c>
      <c r="AD1531" s="18">
        <v>0.1204575358794326</v>
      </c>
      <c r="AF1531" s="18">
        <v>0.1205235541813519</v>
      </c>
      <c r="AG1531" s="18">
        <v>0.1007148070241853</v>
      </c>
      <c r="AH1531" s="18">
        <v>0.11207933931423621</v>
      </c>
      <c r="AI1531" s="18">
        <v>0.13828798959077751</v>
      </c>
      <c r="AJ1531" s="18">
        <v>0.13424007481137751</v>
      </c>
      <c r="AK1531" s="18">
        <v>9.1920369621535949E-2</v>
      </c>
      <c r="AL1531" s="18">
        <v>0.17854996938249451</v>
      </c>
      <c r="AM1531" s="18">
        <v>0.12444183408894929</v>
      </c>
      <c r="AN1531" s="18">
        <v>9.6582480424288034E-2</v>
      </c>
      <c r="AO1531" s="18">
        <v>0.13604850552836059</v>
      </c>
      <c r="AP1531" s="18">
        <v>0.1013154299616984</v>
      </c>
      <c r="AQ1531" s="18">
        <v>0.1041784238155981</v>
      </c>
      <c r="AR1531" s="18">
        <v>0.14133161077863951</v>
      </c>
      <c r="AS1531" s="18">
        <v>0.1651402460068653</v>
      </c>
      <c r="AT1531" s="18">
        <v>0.1380641417468785</v>
      </c>
      <c r="AU1531" s="18">
        <v>0.1444752999246251</v>
      </c>
      <c r="AV1531" s="18">
        <v>0.1015640006288093</v>
      </c>
      <c r="AX1531" s="18">
        <v>0.1230943157100592</v>
      </c>
      <c r="AY1531" s="18">
        <v>0.1291113229725884</v>
      </c>
      <c r="BA1531" s="18">
        <v>0.12820862041079109</v>
      </c>
      <c r="BB1531" s="18">
        <v>0.11593589182855631</v>
      </c>
      <c r="BD1531" s="18">
        <v>0.12744893452308539</v>
      </c>
      <c r="BE1531" s="18">
        <v>0.1245281540413259</v>
      </c>
      <c r="BF1531" s="18">
        <v>0.14504154034349739</v>
      </c>
      <c r="BG1531" s="18">
        <v>9.9490353738407547E-2</v>
      </c>
      <c r="BH1531" s="18">
        <v>0.15552959292937199</v>
      </c>
      <c r="BI1531" s="18">
        <v>0.1209419385492537</v>
      </c>
      <c r="BJ1531" s="18">
        <v>6.8041286199015713E-2</v>
      </c>
      <c r="BL1531" s="18">
        <v>0.1060862842778735</v>
      </c>
      <c r="BM1531" s="18">
        <v>0.1140930610869295</v>
      </c>
      <c r="BN1531" s="18">
        <v>8.7404562192026539E-2</v>
      </c>
      <c r="BO1531" s="18">
        <v>0.1206352900411964</v>
      </c>
      <c r="BP1531" s="18">
        <v>0.1786131943975231</v>
      </c>
      <c r="BQ1531" s="18">
        <v>0.14323273828494421</v>
      </c>
      <c r="BR1531" s="18">
        <v>6.7876426809377666E-2</v>
      </c>
      <c r="BS1531" s="18">
        <v>0.13957283172357859</v>
      </c>
      <c r="BU1531" s="18">
        <v>0.11281067690825231</v>
      </c>
      <c r="BV1531" s="18">
        <v>0.1249604127615758</v>
      </c>
      <c r="BW1531" s="18">
        <v>8.5272490883588056E-2</v>
      </c>
      <c r="BX1531" s="18">
        <v>0.12971273618890269</v>
      </c>
      <c r="BY1531" s="18">
        <v>0.13852276218483869</v>
      </c>
      <c r="BZ1531" s="18">
        <v>0.1597046477758183</v>
      </c>
      <c r="CA1531" s="18">
        <v>0.1574828489996907</v>
      </c>
      <c r="CB1531" s="18">
        <v>8.3339456814114879E-2</v>
      </c>
      <c r="CC1531" s="18">
        <v>0.1284926630497876</v>
      </c>
    </row>
    <row r="1532" spans="2:81" x14ac:dyDescent="0.35">
      <c r="B1532" s="17" t="s">
        <v>236</v>
      </c>
      <c r="C1532" s="18">
        <v>0.13918457767438461</v>
      </c>
      <c r="D1532" s="18">
        <v>7.8225525141725635E-2</v>
      </c>
      <c r="E1532" s="18">
        <v>7.5156395699113185E-2</v>
      </c>
      <c r="F1532" s="18">
        <v>0.1059529948481578</v>
      </c>
      <c r="G1532" s="18">
        <v>0.19109498456345089</v>
      </c>
      <c r="H1532" s="18">
        <v>0.1706316663632696</v>
      </c>
      <c r="I1532" s="18">
        <v>0.18055909160475681</v>
      </c>
      <c r="K1532" s="18">
        <v>0.108681540730203</v>
      </c>
      <c r="L1532" s="18">
        <v>0.1684534733758786</v>
      </c>
      <c r="N1532" s="18">
        <v>7.9658357357978715E-2</v>
      </c>
      <c r="O1532" s="18">
        <v>0.16490419542024301</v>
      </c>
      <c r="P1532" s="18">
        <v>0.18895826111679859</v>
      </c>
      <c r="Q1532" s="18">
        <v>0.11025275506474889</v>
      </c>
      <c r="R1532" s="18">
        <v>0.1155858417322372</v>
      </c>
      <c r="S1532" s="18">
        <v>0.15774456420757771</v>
      </c>
      <c r="T1532" s="18">
        <v>7.4233086044876245E-2</v>
      </c>
      <c r="U1532" s="18">
        <v>0.18578689505325369</v>
      </c>
      <c r="V1532" s="18">
        <v>9.6617004814844892E-2</v>
      </c>
      <c r="W1532" s="18">
        <v>0.17250622122972911</v>
      </c>
      <c r="X1532" s="18">
        <v>0.23314701165662891</v>
      </c>
      <c r="Y1532" s="18">
        <v>0.11417855511025179</v>
      </c>
      <c r="AA1532" s="18">
        <v>0.1182493946994518</v>
      </c>
      <c r="AB1532" s="18">
        <v>0.13078884866588991</v>
      </c>
      <c r="AC1532" s="18">
        <v>0.1212582365337263</v>
      </c>
      <c r="AD1532" s="18">
        <v>0.1858362955089482</v>
      </c>
      <c r="AF1532" s="18">
        <v>0.22261743529749151</v>
      </c>
      <c r="AG1532" s="18">
        <v>0.19897442781883801</v>
      </c>
      <c r="AH1532" s="18">
        <v>0.16745395171163779</v>
      </c>
      <c r="AI1532" s="18">
        <v>0.1648716395031207</v>
      </c>
      <c r="AJ1532" s="18">
        <v>0.145125466334422</v>
      </c>
      <c r="AK1532" s="18">
        <v>0.1526494246621789</v>
      </c>
      <c r="AL1532" s="18">
        <v>0.1104406358767458</v>
      </c>
      <c r="AM1532" s="18">
        <v>0.1257757529106148</v>
      </c>
      <c r="AN1532" s="18">
        <v>0.1281759642776803</v>
      </c>
      <c r="AO1532" s="18">
        <v>0.1566692270449255</v>
      </c>
      <c r="AP1532" s="18">
        <v>0.14455314247180939</v>
      </c>
      <c r="AQ1532" s="18">
        <v>0.12750162695404779</v>
      </c>
      <c r="AR1532" s="18">
        <v>5.0564399959898428E-2</v>
      </c>
      <c r="AS1532" s="18">
        <v>0.1013016275150202</v>
      </c>
      <c r="AT1532" s="18">
        <v>4.0718534534095158E-2</v>
      </c>
      <c r="AU1532" s="18">
        <v>7.1217125049879537E-2</v>
      </c>
      <c r="AV1532" s="18">
        <v>0.28890225321863838</v>
      </c>
      <c r="AX1532" s="18">
        <v>0.14884181577203609</v>
      </c>
      <c r="AY1532" s="18">
        <v>9.1905265487563337E-2</v>
      </c>
      <c r="BA1532" s="18">
        <v>0.13527801991264801</v>
      </c>
      <c r="BB1532" s="18">
        <v>0.1464325595940725</v>
      </c>
      <c r="BD1532" s="18">
        <v>0.1928307544460994</v>
      </c>
      <c r="BE1532" s="18">
        <v>0.13394814724868401</v>
      </c>
      <c r="BF1532" s="18">
        <v>0.1207215401672956</v>
      </c>
      <c r="BG1532" s="18">
        <v>0.1061944241833699</v>
      </c>
      <c r="BH1532" s="18">
        <v>9.7681757499686953E-2</v>
      </c>
      <c r="BI1532" s="18">
        <v>0.12869253100146971</v>
      </c>
      <c r="BJ1532" s="18">
        <v>0.2104333729787719</v>
      </c>
      <c r="BL1532" s="18">
        <v>0.12402125868553469</v>
      </c>
      <c r="BM1532" s="18">
        <v>0.1039907905235779</v>
      </c>
      <c r="BN1532" s="18">
        <v>0.14926878973577351</v>
      </c>
      <c r="BO1532" s="18">
        <v>0.11495202912145271</v>
      </c>
      <c r="BP1532" s="18">
        <v>9.1272320799134068E-2</v>
      </c>
      <c r="BQ1532" s="18">
        <v>0.11478981030586489</v>
      </c>
      <c r="BR1532" s="18">
        <v>0.31473580675089857</v>
      </c>
      <c r="BS1532" s="18">
        <v>0.2318536763852134</v>
      </c>
      <c r="BU1532" s="18">
        <v>0.1154515132267268</v>
      </c>
      <c r="BV1532" s="18">
        <v>0.10455842978190109</v>
      </c>
      <c r="BW1532" s="18">
        <v>0.1578146793492419</v>
      </c>
      <c r="BX1532" s="18">
        <v>0.12249483137708669</v>
      </c>
      <c r="BY1532" s="18">
        <v>0.1143736462892616</v>
      </c>
      <c r="BZ1532" s="18">
        <v>7.548438915366254E-2</v>
      </c>
      <c r="CA1532" s="18">
        <v>0.25625978485808509</v>
      </c>
      <c r="CB1532" s="18">
        <v>0.24236895996668359</v>
      </c>
      <c r="CC1532" s="18">
        <v>0.20740122904748401</v>
      </c>
    </row>
    <row r="1533" spans="2:81" x14ac:dyDescent="0.35">
      <c r="B1533" s="17" t="s">
        <v>331</v>
      </c>
      <c r="C1533" s="18">
        <v>2.3849720331366411E-2</v>
      </c>
      <c r="D1533" s="18">
        <v>3.5490774142692458E-2</v>
      </c>
      <c r="E1533" s="18">
        <v>1.287470514912183E-2</v>
      </c>
      <c r="F1533" s="18">
        <v>3.3792125889218518E-2</v>
      </c>
      <c r="G1533" s="18">
        <v>2.6735160177969172E-2</v>
      </c>
      <c r="H1533" s="18">
        <v>2.7414385045926831E-2</v>
      </c>
      <c r="I1533" s="18">
        <v>1.518836121428364E-2</v>
      </c>
      <c r="K1533" s="18">
        <v>2.147356445751443E-2</v>
      </c>
      <c r="L1533" s="18">
        <v>2.619401016639978E-2</v>
      </c>
      <c r="N1533" s="18">
        <v>1.4399718098186579E-2</v>
      </c>
      <c r="O1533" s="18">
        <v>1.411991701623173E-2</v>
      </c>
      <c r="P1533" s="18">
        <v>1.8375042146385849E-2</v>
      </c>
      <c r="Q1533" s="18">
        <v>3.6017963191917468E-2</v>
      </c>
      <c r="R1533" s="18">
        <v>3.1873020102769323E-2</v>
      </c>
      <c r="S1533" s="18">
        <v>4.8844979281500098E-3</v>
      </c>
      <c r="T1533" s="18">
        <v>4.1022774521292583E-2</v>
      </c>
      <c r="U1533" s="18">
        <v>2.1885668549291651E-2</v>
      </c>
      <c r="V1533" s="18">
        <v>2.9163579159751561E-2</v>
      </c>
      <c r="W1533" s="18">
        <v>3.8685517859735723E-2</v>
      </c>
      <c r="X1533" s="18">
        <v>1.027004386572933E-2</v>
      </c>
      <c r="Y1533" s="18">
        <v>1.111923720992981E-2</v>
      </c>
      <c r="AA1533" s="18">
        <v>1.303292306822959E-2</v>
      </c>
      <c r="AB1533" s="18">
        <v>2.3760104718963702E-2</v>
      </c>
      <c r="AC1533" s="18">
        <v>1.664051788757474E-2</v>
      </c>
      <c r="AD1533" s="18">
        <v>3.956718963384602E-2</v>
      </c>
      <c r="AF1533" s="18">
        <v>6.5602334373796062E-2</v>
      </c>
      <c r="AG1533" s="18">
        <v>6.0309269879025372E-2</v>
      </c>
      <c r="AH1533" s="18">
        <v>1.5442451653272141E-2</v>
      </c>
      <c r="AI1533" s="18">
        <v>3.0807194047335069E-2</v>
      </c>
      <c r="AJ1533" s="18">
        <v>1.4780022440641969E-2</v>
      </c>
      <c r="AK1533" s="18">
        <v>3.0603676968876819E-2</v>
      </c>
      <c r="AL1533" s="18">
        <v>3.2715741423511982E-2</v>
      </c>
      <c r="AM1533" s="18">
        <v>1.232815254953854E-2</v>
      </c>
      <c r="AN1533" s="18">
        <v>1.4477006749612231E-2</v>
      </c>
      <c r="AO1533" s="18">
        <v>0</v>
      </c>
      <c r="AP1533" s="18">
        <v>1.6452415909201351E-2</v>
      </c>
      <c r="AQ1533" s="18">
        <v>1.190740959269704E-2</v>
      </c>
      <c r="AR1533" s="18">
        <v>2.9337063110499158E-2</v>
      </c>
      <c r="AS1533" s="18">
        <v>0</v>
      </c>
      <c r="AT1533" s="18">
        <v>0</v>
      </c>
      <c r="AU1533" s="18">
        <v>4.7301888863308467E-2</v>
      </c>
      <c r="AV1533" s="18">
        <v>4.7574364443553299E-2</v>
      </c>
      <c r="AX1533" s="18">
        <v>2.4071143106027839E-2</v>
      </c>
      <c r="AY1533" s="18">
        <v>2.0375844858742439E-2</v>
      </c>
      <c r="BA1533" s="18">
        <v>2.2609449496242901E-2</v>
      </c>
      <c r="BB1533" s="18">
        <v>2.6150840943620069E-2</v>
      </c>
      <c r="BD1533" s="18">
        <v>2.6448488065087549E-2</v>
      </c>
      <c r="BE1533" s="18">
        <v>1.9162443019314999E-2</v>
      </c>
      <c r="BF1533" s="18">
        <v>3.2325500389147881E-2</v>
      </c>
      <c r="BG1533" s="18">
        <v>1.426300906552834E-2</v>
      </c>
      <c r="BH1533" s="18">
        <v>2.1269694159288682E-2</v>
      </c>
      <c r="BI1533" s="18">
        <v>4.5180547426208188E-2</v>
      </c>
      <c r="BJ1533" s="18">
        <v>6.0696974393342748E-2</v>
      </c>
      <c r="BL1533" s="18">
        <v>5.8158615449466827E-3</v>
      </c>
      <c r="BM1533" s="18">
        <v>1.8705728144302779E-2</v>
      </c>
      <c r="BN1533" s="18">
        <v>5.7147967260043168E-3</v>
      </c>
      <c r="BO1533" s="18">
        <v>3.3393128921306477E-2</v>
      </c>
      <c r="BP1533" s="18">
        <v>3.1175461464000052E-2</v>
      </c>
      <c r="BQ1533" s="18">
        <v>2.3844588761408349E-2</v>
      </c>
      <c r="BR1533" s="18">
        <v>7.6991107362519476E-2</v>
      </c>
      <c r="BS1533" s="18">
        <v>4.2630229455237881E-2</v>
      </c>
      <c r="BU1533" s="18">
        <v>1.083939477545014E-2</v>
      </c>
      <c r="BV1533" s="18">
        <v>1.988672744059657E-2</v>
      </c>
      <c r="BW1533" s="18">
        <v>2.6391555370579391E-2</v>
      </c>
      <c r="BX1533" s="18">
        <v>2.105563618709036E-2</v>
      </c>
      <c r="BY1533" s="18">
        <v>2.738462873843011E-2</v>
      </c>
      <c r="BZ1533" s="18">
        <v>3.4509451289256102E-2</v>
      </c>
      <c r="CA1533" s="18">
        <v>4.5125979126944687E-2</v>
      </c>
      <c r="CB1533" s="18">
        <v>4.5204833623398673E-2</v>
      </c>
      <c r="CC1533" s="18">
        <v>0</v>
      </c>
    </row>
    <row r="1535" spans="2:81" ht="391.5" x14ac:dyDescent="0.35">
      <c r="B1535" s="14" t="s">
        <v>337</v>
      </c>
    </row>
    <row r="1536" spans="2:81" x14ac:dyDescent="0.35">
      <c r="B1536" s="15" t="s">
        <v>17</v>
      </c>
    </row>
    <row r="1537" spans="2:81" x14ac:dyDescent="0.35">
      <c r="B1537" s="11" t="s">
        <v>95</v>
      </c>
      <c r="C1537" s="16">
        <v>1906</v>
      </c>
      <c r="D1537" s="16">
        <v>245</v>
      </c>
      <c r="E1537" s="16">
        <v>322</v>
      </c>
      <c r="F1537" s="16">
        <v>330</v>
      </c>
      <c r="G1537" s="16">
        <v>336</v>
      </c>
      <c r="H1537" s="16">
        <v>276</v>
      </c>
      <c r="I1537" s="16">
        <v>397</v>
      </c>
      <c r="K1537" s="16">
        <v>942</v>
      </c>
      <c r="L1537" s="16">
        <v>959</v>
      </c>
      <c r="N1537" s="16">
        <v>158</v>
      </c>
      <c r="O1537" s="16">
        <v>63</v>
      </c>
      <c r="P1537" s="16">
        <v>96</v>
      </c>
      <c r="Q1537" s="16">
        <v>78</v>
      </c>
      <c r="R1537" s="16">
        <v>211</v>
      </c>
      <c r="S1537" s="16">
        <v>156</v>
      </c>
      <c r="T1537" s="16">
        <v>138</v>
      </c>
      <c r="U1537" s="16">
        <v>178</v>
      </c>
      <c r="V1537" s="16">
        <v>270</v>
      </c>
      <c r="W1537" s="16">
        <v>232</v>
      </c>
      <c r="X1537" s="16">
        <v>160</v>
      </c>
      <c r="Y1537" s="16">
        <v>166</v>
      </c>
      <c r="AA1537" s="16">
        <v>527</v>
      </c>
      <c r="AB1537" s="16">
        <v>481</v>
      </c>
      <c r="AC1537" s="16">
        <v>429</v>
      </c>
      <c r="AD1537" s="16">
        <v>463</v>
      </c>
      <c r="AF1537" s="16">
        <v>27</v>
      </c>
      <c r="AG1537" s="16">
        <v>98</v>
      </c>
      <c r="AH1537" s="16">
        <v>113</v>
      </c>
      <c r="AI1537" s="16">
        <v>112</v>
      </c>
      <c r="AJ1537" s="16">
        <v>174</v>
      </c>
      <c r="AK1537" s="16">
        <v>207</v>
      </c>
      <c r="AL1537" s="16">
        <v>170</v>
      </c>
      <c r="AM1537" s="16">
        <v>133</v>
      </c>
      <c r="AN1537" s="16">
        <v>100</v>
      </c>
      <c r="AO1537" s="16">
        <v>131</v>
      </c>
      <c r="AP1537" s="16">
        <v>193</v>
      </c>
      <c r="AQ1537" s="16">
        <v>93</v>
      </c>
      <c r="AR1537" s="16">
        <v>79</v>
      </c>
      <c r="AS1537" s="16">
        <v>47</v>
      </c>
      <c r="AT1537" s="16">
        <v>48</v>
      </c>
      <c r="AU1537" s="16">
        <v>122</v>
      </c>
      <c r="AV1537" s="16">
        <v>59</v>
      </c>
      <c r="AX1537" s="16">
        <v>1557</v>
      </c>
      <c r="AY1537" s="16">
        <v>338</v>
      </c>
      <c r="BA1537" s="16">
        <v>1221</v>
      </c>
      <c r="BB1537" s="16">
        <v>685</v>
      </c>
      <c r="BD1537" s="16">
        <v>474</v>
      </c>
      <c r="BE1537" s="16">
        <v>416</v>
      </c>
      <c r="BF1537" s="16">
        <v>224</v>
      </c>
      <c r="BG1537" s="16">
        <v>439</v>
      </c>
      <c r="BH1537" s="16">
        <v>242</v>
      </c>
      <c r="BI1537" s="16">
        <v>51</v>
      </c>
      <c r="BJ1537" s="16">
        <v>60</v>
      </c>
      <c r="BL1537" s="16">
        <v>334</v>
      </c>
      <c r="BM1537" s="16">
        <v>619</v>
      </c>
      <c r="BN1537" s="16">
        <v>136</v>
      </c>
      <c r="BO1537" s="16">
        <v>105</v>
      </c>
      <c r="BP1537" s="16">
        <v>257</v>
      </c>
      <c r="BQ1537" s="16">
        <v>42</v>
      </c>
      <c r="BR1537" s="16">
        <v>49</v>
      </c>
      <c r="BS1537" s="16">
        <v>364</v>
      </c>
      <c r="BU1537" s="16">
        <v>279</v>
      </c>
      <c r="BV1537" s="16">
        <v>479</v>
      </c>
      <c r="BW1537" s="16">
        <v>122</v>
      </c>
      <c r="BX1537" s="16">
        <v>151</v>
      </c>
      <c r="BY1537" s="16">
        <v>421</v>
      </c>
      <c r="BZ1537" s="16">
        <v>64</v>
      </c>
      <c r="CA1537" s="16">
        <v>123</v>
      </c>
      <c r="CB1537" s="16">
        <v>156</v>
      </c>
      <c r="CC1537" s="16">
        <v>111</v>
      </c>
    </row>
    <row r="1538" spans="2:81" x14ac:dyDescent="0.35">
      <c r="B1538" s="12" t="s">
        <v>96</v>
      </c>
      <c r="C1538" s="16">
        <v>1910</v>
      </c>
      <c r="D1538" s="16">
        <v>202</v>
      </c>
      <c r="E1538" s="16">
        <v>325</v>
      </c>
      <c r="F1538" s="16">
        <v>324</v>
      </c>
      <c r="G1538" s="16">
        <v>294</v>
      </c>
      <c r="H1538" s="16">
        <v>309</v>
      </c>
      <c r="I1538" s="16">
        <v>457</v>
      </c>
      <c r="K1538" s="16">
        <v>921</v>
      </c>
      <c r="L1538" s="16">
        <v>983</v>
      </c>
      <c r="N1538" s="16">
        <v>157</v>
      </c>
      <c r="O1538" s="16">
        <v>52</v>
      </c>
      <c r="P1538" s="16">
        <v>89</v>
      </c>
      <c r="Q1538" s="16">
        <v>77</v>
      </c>
      <c r="R1538" s="16">
        <v>212</v>
      </c>
      <c r="S1538" s="16">
        <v>155</v>
      </c>
      <c r="T1538" s="16">
        <v>140</v>
      </c>
      <c r="U1538" s="16">
        <v>167</v>
      </c>
      <c r="V1538" s="16">
        <v>248</v>
      </c>
      <c r="W1538" s="16">
        <v>264</v>
      </c>
      <c r="X1538" s="16">
        <v>165</v>
      </c>
      <c r="Y1538" s="16">
        <v>180</v>
      </c>
      <c r="AA1538" s="16">
        <v>514</v>
      </c>
      <c r="AB1538" s="16">
        <v>496</v>
      </c>
      <c r="AC1538" s="16">
        <v>419</v>
      </c>
      <c r="AD1538" s="16">
        <v>477</v>
      </c>
      <c r="AF1538" s="16">
        <v>25</v>
      </c>
      <c r="AG1538" s="16">
        <v>96</v>
      </c>
      <c r="AH1538" s="16">
        <v>115</v>
      </c>
      <c r="AI1538" s="16">
        <v>117</v>
      </c>
      <c r="AJ1538" s="16">
        <v>175</v>
      </c>
      <c r="AK1538" s="16">
        <v>213</v>
      </c>
      <c r="AL1538" s="16">
        <v>169</v>
      </c>
      <c r="AM1538" s="16">
        <v>134</v>
      </c>
      <c r="AN1538" s="16">
        <v>99</v>
      </c>
      <c r="AO1538" s="16">
        <v>131</v>
      </c>
      <c r="AP1538" s="16">
        <v>193</v>
      </c>
      <c r="AQ1538" s="16">
        <v>94</v>
      </c>
      <c r="AR1538" s="16">
        <v>79</v>
      </c>
      <c r="AS1538" s="16">
        <v>46</v>
      </c>
      <c r="AT1538" s="16">
        <v>46</v>
      </c>
      <c r="AU1538" s="16">
        <v>118</v>
      </c>
      <c r="AV1538" s="16">
        <v>59</v>
      </c>
      <c r="AX1538" s="16">
        <v>1583</v>
      </c>
      <c r="AY1538" s="16">
        <v>316</v>
      </c>
      <c r="BA1538" s="16">
        <v>1241</v>
      </c>
      <c r="BB1538" s="16">
        <v>669</v>
      </c>
      <c r="BD1538" s="16">
        <v>490</v>
      </c>
      <c r="BE1538" s="16">
        <v>410</v>
      </c>
      <c r="BF1538" s="16">
        <v>226</v>
      </c>
      <c r="BG1538" s="16">
        <v>430</v>
      </c>
      <c r="BH1538" s="16">
        <v>237</v>
      </c>
      <c r="BI1538" s="16">
        <v>51</v>
      </c>
      <c r="BJ1538" s="16">
        <v>65</v>
      </c>
      <c r="BL1538" s="16">
        <v>349</v>
      </c>
      <c r="BM1538" s="16">
        <v>614</v>
      </c>
      <c r="BN1538" s="16">
        <v>143</v>
      </c>
      <c r="BO1538" s="16">
        <v>101</v>
      </c>
      <c r="BP1538" s="16">
        <v>257</v>
      </c>
      <c r="BQ1538" s="16">
        <v>42</v>
      </c>
      <c r="BR1538" s="16">
        <v>47</v>
      </c>
      <c r="BS1538" s="16">
        <v>356</v>
      </c>
      <c r="BU1538" s="16">
        <v>288</v>
      </c>
      <c r="BV1538" s="16">
        <v>472</v>
      </c>
      <c r="BW1538" s="16">
        <v>126</v>
      </c>
      <c r="BX1538" s="16">
        <v>142</v>
      </c>
      <c r="BY1538" s="16">
        <v>432</v>
      </c>
      <c r="BZ1538" s="16">
        <v>64</v>
      </c>
      <c r="CA1538" s="16">
        <v>123</v>
      </c>
      <c r="CB1538" s="16">
        <v>159</v>
      </c>
      <c r="CC1538" s="16">
        <v>106</v>
      </c>
    </row>
    <row r="1539" spans="2:81" x14ac:dyDescent="0.35">
      <c r="B1539" s="17" t="s">
        <v>279</v>
      </c>
      <c r="C1539" s="18">
        <v>0.2144000805004124</v>
      </c>
      <c r="D1539" s="18">
        <v>0.18616941817853691</v>
      </c>
      <c r="E1539" s="18">
        <v>0.23236506654031361</v>
      </c>
      <c r="F1539" s="18">
        <v>0.20169729912697151</v>
      </c>
      <c r="G1539" s="18">
        <v>0.1881267537836929</v>
      </c>
      <c r="H1539" s="18">
        <v>0.18935911577133491</v>
      </c>
      <c r="I1539" s="18">
        <v>0.25695490333486931</v>
      </c>
      <c r="K1539" s="18">
        <v>0.2146360664366781</v>
      </c>
      <c r="L1539" s="18">
        <v>0.21523836090126619</v>
      </c>
      <c r="N1539" s="18">
        <v>0.24571863821311299</v>
      </c>
      <c r="O1539" s="18">
        <v>0.18909671184478791</v>
      </c>
      <c r="P1539" s="18">
        <v>0.21518265323079189</v>
      </c>
      <c r="Q1539" s="18">
        <v>0.24235248655764899</v>
      </c>
      <c r="R1539" s="18">
        <v>0.2173198407746561</v>
      </c>
      <c r="S1539" s="18">
        <v>0.1974251527451836</v>
      </c>
      <c r="T1539" s="18">
        <v>0.18752846181649491</v>
      </c>
      <c r="U1539" s="18">
        <v>0.18717936973614499</v>
      </c>
      <c r="V1539" s="18">
        <v>0.21956369019341379</v>
      </c>
      <c r="W1539" s="18">
        <v>0.21257346230813939</v>
      </c>
      <c r="X1539" s="18">
        <v>0.2315080482121466</v>
      </c>
      <c r="Y1539" s="18">
        <v>0.21926475607470111</v>
      </c>
      <c r="AA1539" s="18">
        <v>0.25532699059926278</v>
      </c>
      <c r="AB1539" s="18">
        <v>0.18828615502027249</v>
      </c>
      <c r="AC1539" s="18">
        <v>0.19665080449836581</v>
      </c>
      <c r="AD1539" s="18">
        <v>0.21324505815291769</v>
      </c>
      <c r="AF1539" s="18">
        <v>0.2475814863786352</v>
      </c>
      <c r="AG1539" s="18">
        <v>0.2923475960848384</v>
      </c>
      <c r="AH1539" s="18">
        <v>0.20982976906734621</v>
      </c>
      <c r="AI1539" s="18">
        <v>0.14958404615361731</v>
      </c>
      <c r="AJ1539" s="18">
        <v>0.18401982435949979</v>
      </c>
      <c r="AK1539" s="18">
        <v>0.20841193701762781</v>
      </c>
      <c r="AL1539" s="18">
        <v>0.19576179895288129</v>
      </c>
      <c r="AM1539" s="18">
        <v>0.2241073484756648</v>
      </c>
      <c r="AN1539" s="18">
        <v>0.22603332902353621</v>
      </c>
      <c r="AO1539" s="18">
        <v>0.21506475632185451</v>
      </c>
      <c r="AP1539" s="18">
        <v>0.2389860908605537</v>
      </c>
      <c r="AQ1539" s="18">
        <v>0.2071270580105827</v>
      </c>
      <c r="AR1539" s="18">
        <v>0.25078984972975799</v>
      </c>
      <c r="AS1539" s="18">
        <v>0.17137521735470579</v>
      </c>
      <c r="AT1539" s="18">
        <v>0.18153312711302591</v>
      </c>
      <c r="AU1539" s="18">
        <v>0.28753886358188391</v>
      </c>
      <c r="AV1539" s="18">
        <v>0.12774229276252769</v>
      </c>
      <c r="AX1539" s="18">
        <v>0.2117533694630814</v>
      </c>
      <c r="AY1539" s="18">
        <v>0.22818490543789069</v>
      </c>
      <c r="BA1539" s="18">
        <v>0.23292653596247459</v>
      </c>
      <c r="BB1539" s="18">
        <v>0.18002725859050719</v>
      </c>
      <c r="BD1539" s="18">
        <v>0.21475847566683801</v>
      </c>
      <c r="BE1539" s="18">
        <v>0.1670027408537049</v>
      </c>
      <c r="BF1539" s="18">
        <v>0.1995907648603174</v>
      </c>
      <c r="BG1539" s="18">
        <v>0.24313998387844279</v>
      </c>
      <c r="BH1539" s="18">
        <v>0.2546667609014619</v>
      </c>
      <c r="BI1539" s="18">
        <v>0.21706140702122251</v>
      </c>
      <c r="BJ1539" s="18">
        <v>0.22294683815261121</v>
      </c>
      <c r="BL1539" s="18">
        <v>0.22140654205936261</v>
      </c>
      <c r="BM1539" s="18">
        <v>0.22218246041447071</v>
      </c>
      <c r="BN1539" s="18">
        <v>0.20574289395045631</v>
      </c>
      <c r="BO1539" s="18">
        <v>0.28137199528064599</v>
      </c>
      <c r="BP1539" s="18">
        <v>0.24859470584938231</v>
      </c>
      <c r="BQ1539" s="18">
        <v>0.28858773282420508</v>
      </c>
      <c r="BR1539" s="18">
        <v>0.1219917146737743</v>
      </c>
      <c r="BS1539" s="18">
        <v>0.1573284256180153</v>
      </c>
      <c r="BU1539" s="18">
        <v>0.24530501854322689</v>
      </c>
      <c r="BV1539" s="18">
        <v>0.22538339690455211</v>
      </c>
      <c r="BW1539" s="18">
        <v>0.20398242831245589</v>
      </c>
      <c r="BX1539" s="18">
        <v>0.2258926246570078</v>
      </c>
      <c r="BY1539" s="18">
        <v>0.21608967233236789</v>
      </c>
      <c r="BZ1539" s="18">
        <v>0.2666668345731229</v>
      </c>
      <c r="CA1539" s="18">
        <v>9.1252229722067243E-2</v>
      </c>
      <c r="CB1539" s="18">
        <v>0.1345577079593889</v>
      </c>
      <c r="CC1539" s="18">
        <v>0.30293167429796042</v>
      </c>
    </row>
    <row r="1540" spans="2:81" x14ac:dyDescent="0.35">
      <c r="B1540" s="17" t="s">
        <v>329</v>
      </c>
      <c r="C1540" s="18">
        <v>0.36315219580210839</v>
      </c>
      <c r="D1540" s="18">
        <v>0.3239214507906249</v>
      </c>
      <c r="E1540" s="18">
        <v>0.37598802850640328</v>
      </c>
      <c r="F1540" s="18">
        <v>0.34029620177588121</v>
      </c>
      <c r="G1540" s="18">
        <v>0.36195234834751377</v>
      </c>
      <c r="H1540" s="18">
        <v>0.33757161002513308</v>
      </c>
      <c r="I1540" s="18">
        <v>0.40564948278182072</v>
      </c>
      <c r="K1540" s="18">
        <v>0.38139577397242042</v>
      </c>
      <c r="L1540" s="18">
        <v>0.34587838125410852</v>
      </c>
      <c r="N1540" s="18">
        <v>0.39549491191465458</v>
      </c>
      <c r="O1540" s="18">
        <v>0.28781803097900721</v>
      </c>
      <c r="P1540" s="18">
        <v>0.30570588224797712</v>
      </c>
      <c r="Q1540" s="18">
        <v>0.40302391357411882</v>
      </c>
      <c r="R1540" s="18">
        <v>0.38732408125992379</v>
      </c>
      <c r="S1540" s="18">
        <v>0.37984069067559001</v>
      </c>
      <c r="T1540" s="18">
        <v>0.38480351277538283</v>
      </c>
      <c r="U1540" s="18">
        <v>0.34247345317413619</v>
      </c>
      <c r="V1540" s="18">
        <v>0.37759700806535701</v>
      </c>
      <c r="W1540" s="18">
        <v>0.365187687735616</v>
      </c>
      <c r="X1540" s="18">
        <v>0.27474827563482768</v>
      </c>
      <c r="Y1540" s="18">
        <v>0.38570852771237663</v>
      </c>
      <c r="AA1540" s="18">
        <v>0.39923284592689429</v>
      </c>
      <c r="AB1540" s="18">
        <v>0.40726123480847087</v>
      </c>
      <c r="AC1540" s="18">
        <v>0.33821404319224019</v>
      </c>
      <c r="AD1540" s="18">
        <v>0.30162271461020612</v>
      </c>
      <c r="AF1540" s="18">
        <v>0.38859038408354563</v>
      </c>
      <c r="AG1540" s="18">
        <v>0.1915301979499594</v>
      </c>
      <c r="AH1540" s="18">
        <v>0.2480408713459053</v>
      </c>
      <c r="AI1540" s="18">
        <v>0.41934138378735752</v>
      </c>
      <c r="AJ1540" s="18">
        <v>0.35046256746498222</v>
      </c>
      <c r="AK1540" s="18">
        <v>0.40821431485948911</v>
      </c>
      <c r="AL1540" s="18">
        <v>0.40080322717219241</v>
      </c>
      <c r="AM1540" s="18">
        <v>0.35116674498565897</v>
      </c>
      <c r="AN1540" s="18">
        <v>0.2772357243948681</v>
      </c>
      <c r="AO1540" s="18">
        <v>0.43855823722189591</v>
      </c>
      <c r="AP1540" s="18">
        <v>0.36618995119290398</v>
      </c>
      <c r="AQ1540" s="18">
        <v>0.39985674006587069</v>
      </c>
      <c r="AR1540" s="18">
        <v>0.34157650442813697</v>
      </c>
      <c r="AS1540" s="18">
        <v>0.36755325774099301</v>
      </c>
      <c r="AT1540" s="18">
        <v>0.4553568064477817</v>
      </c>
      <c r="AU1540" s="18">
        <v>0.40388995155850888</v>
      </c>
      <c r="AV1540" s="18">
        <v>0.31930933332475631</v>
      </c>
      <c r="AX1540" s="18">
        <v>0.36715900546676039</v>
      </c>
      <c r="AY1540" s="18">
        <v>0.34368495804564447</v>
      </c>
      <c r="BA1540" s="18">
        <v>0.36408747898764848</v>
      </c>
      <c r="BB1540" s="18">
        <v>0.36141693012013648</v>
      </c>
      <c r="BD1540" s="18">
        <v>0.32902563166715948</v>
      </c>
      <c r="BE1540" s="18">
        <v>0.36357415820522149</v>
      </c>
      <c r="BF1540" s="18">
        <v>0.3890870459674175</v>
      </c>
      <c r="BG1540" s="18">
        <v>0.38809922742391911</v>
      </c>
      <c r="BH1540" s="18">
        <v>0.37925519696308979</v>
      </c>
      <c r="BI1540" s="18">
        <v>0.43518944107454888</v>
      </c>
      <c r="BJ1540" s="18">
        <v>0.24643938263019699</v>
      </c>
      <c r="BL1540" s="18">
        <v>0.4005626204105352</v>
      </c>
      <c r="BM1540" s="18">
        <v>0.40793397010322158</v>
      </c>
      <c r="BN1540" s="18">
        <v>0.44012139308248721</v>
      </c>
      <c r="BO1540" s="18">
        <v>0.32326601558116169</v>
      </c>
      <c r="BP1540" s="18">
        <v>0.33581823727180898</v>
      </c>
      <c r="BQ1540" s="18">
        <v>0.30796591119310279</v>
      </c>
      <c r="BR1540" s="18">
        <v>0.26585130692305742</v>
      </c>
      <c r="BS1540" s="18">
        <v>0.2687356755151144</v>
      </c>
      <c r="BU1540" s="18">
        <v>0.41965898893666159</v>
      </c>
      <c r="BV1540" s="18">
        <v>0.40931520683551048</v>
      </c>
      <c r="BW1540" s="18">
        <v>0.40127948603156532</v>
      </c>
      <c r="BX1540" s="18">
        <v>0.31458684578720147</v>
      </c>
      <c r="BY1540" s="18">
        <v>0.33626672371717142</v>
      </c>
      <c r="BZ1540" s="18">
        <v>0.34991841360894882</v>
      </c>
      <c r="CA1540" s="18">
        <v>0.29274813597439792</v>
      </c>
      <c r="CB1540" s="18">
        <v>0.32949546829887533</v>
      </c>
      <c r="CC1540" s="18">
        <v>0.27296497776881251</v>
      </c>
    </row>
    <row r="1541" spans="2:81" x14ac:dyDescent="0.35">
      <c r="B1541" s="17" t="s">
        <v>330</v>
      </c>
      <c r="C1541" s="18">
        <v>0.2046415082898993</v>
      </c>
      <c r="D1541" s="18">
        <v>0.27466037665357518</v>
      </c>
      <c r="E1541" s="18">
        <v>0.20620860175801359</v>
      </c>
      <c r="F1541" s="18">
        <v>0.21459828331592051</v>
      </c>
      <c r="G1541" s="18">
        <v>0.19132227967622159</v>
      </c>
      <c r="H1541" s="18">
        <v>0.20565296719905871</v>
      </c>
      <c r="I1541" s="18">
        <v>0.17339740676283241</v>
      </c>
      <c r="K1541" s="18">
        <v>0.21065829190365329</v>
      </c>
      <c r="L1541" s="18">
        <v>0.19794004385661471</v>
      </c>
      <c r="N1541" s="18">
        <v>0.1788987092202142</v>
      </c>
      <c r="O1541" s="18">
        <v>0.31414154946348821</v>
      </c>
      <c r="P1541" s="18">
        <v>0.22274091990040629</v>
      </c>
      <c r="Q1541" s="18">
        <v>0.1149209801090761</v>
      </c>
      <c r="R1541" s="18">
        <v>0.1802998761179013</v>
      </c>
      <c r="S1541" s="18">
        <v>0.2317182752937611</v>
      </c>
      <c r="T1541" s="18">
        <v>0.25440599224790678</v>
      </c>
      <c r="U1541" s="18">
        <v>0.20406152247277981</v>
      </c>
      <c r="V1541" s="18">
        <v>0.1976757071387677</v>
      </c>
      <c r="W1541" s="18">
        <v>0.1541254554628726</v>
      </c>
      <c r="X1541" s="18">
        <v>0.2294706910990772</v>
      </c>
      <c r="Y1541" s="18">
        <v>0.25300522642468271</v>
      </c>
      <c r="AA1541" s="18">
        <v>0.20037685623555709</v>
      </c>
      <c r="AB1541" s="18">
        <v>0.19893485189445731</v>
      </c>
      <c r="AC1541" s="18">
        <v>0.2378190344485526</v>
      </c>
      <c r="AD1541" s="18">
        <v>0.18644963871142209</v>
      </c>
      <c r="AF1541" s="18">
        <v>0.14410145947746189</v>
      </c>
      <c r="AG1541" s="18">
        <v>0.1893798147191125</v>
      </c>
      <c r="AH1541" s="18">
        <v>0.24795915433105559</v>
      </c>
      <c r="AI1541" s="18">
        <v>0.176643985922744</v>
      </c>
      <c r="AJ1541" s="18">
        <v>0.2157796552093425</v>
      </c>
      <c r="AK1541" s="18">
        <v>0.21889692621732301</v>
      </c>
      <c r="AL1541" s="18">
        <v>0.1967003132934258</v>
      </c>
      <c r="AM1541" s="18">
        <v>0.26392185787972477</v>
      </c>
      <c r="AN1541" s="18">
        <v>0.27617285457507063</v>
      </c>
      <c r="AO1541" s="18">
        <v>0.17521208843262051</v>
      </c>
      <c r="AP1541" s="18">
        <v>0.1940314294411023</v>
      </c>
      <c r="AQ1541" s="18">
        <v>0.19336433399791861</v>
      </c>
      <c r="AR1541" s="18">
        <v>0.21793047210941349</v>
      </c>
      <c r="AS1541" s="18">
        <v>0.17828963020223371</v>
      </c>
      <c r="AT1541" s="18">
        <v>0.19504564227268029</v>
      </c>
      <c r="AU1541" s="18">
        <v>0.10640075838888539</v>
      </c>
      <c r="AV1541" s="18">
        <v>0.23384754899347329</v>
      </c>
      <c r="AX1541" s="18">
        <v>0.20008616287852171</v>
      </c>
      <c r="AY1541" s="18">
        <v>0.23148346926082131</v>
      </c>
      <c r="BA1541" s="18">
        <v>0.19173725530832519</v>
      </c>
      <c r="BB1541" s="18">
        <v>0.22858324882004599</v>
      </c>
      <c r="BD1541" s="18">
        <v>0.20819955255961531</v>
      </c>
      <c r="BE1541" s="18">
        <v>0.22672512835802541</v>
      </c>
      <c r="BF1541" s="18">
        <v>0.21315372714877109</v>
      </c>
      <c r="BG1541" s="18">
        <v>0.19003605696508141</v>
      </c>
      <c r="BH1541" s="18">
        <v>0.17568563557347491</v>
      </c>
      <c r="BI1541" s="18">
        <v>0.1840961010047599</v>
      </c>
      <c r="BJ1541" s="18">
        <v>0.22756771126161709</v>
      </c>
      <c r="BL1541" s="18">
        <v>0.21224598710647921</v>
      </c>
      <c r="BM1541" s="18">
        <v>0.20092135718255941</v>
      </c>
      <c r="BN1541" s="18">
        <v>0.18732057619113179</v>
      </c>
      <c r="BO1541" s="18">
        <v>0.1743895399444777</v>
      </c>
      <c r="BP1541" s="18">
        <v>0.20062291479912439</v>
      </c>
      <c r="BQ1541" s="18">
        <v>0.16618231059042299</v>
      </c>
      <c r="BR1541" s="18">
        <v>0.1968434007825301</v>
      </c>
      <c r="BS1541" s="18">
        <v>0.22764935044702059</v>
      </c>
      <c r="BU1541" s="18">
        <v>0.17182993396735019</v>
      </c>
      <c r="BV1541" s="18">
        <v>0.19013389078742379</v>
      </c>
      <c r="BW1541" s="18">
        <v>0.16804777276578611</v>
      </c>
      <c r="BX1541" s="18">
        <v>0.24479655491980021</v>
      </c>
      <c r="BY1541" s="18">
        <v>0.2381636272758263</v>
      </c>
      <c r="BZ1541" s="18">
        <v>0.19340513081056271</v>
      </c>
      <c r="CA1541" s="18">
        <v>0.22841143021619331</v>
      </c>
      <c r="CB1541" s="18">
        <v>0.19735966974159391</v>
      </c>
      <c r="CC1541" s="18">
        <v>0.20163515170883561</v>
      </c>
    </row>
    <row r="1542" spans="2:81" x14ac:dyDescent="0.35">
      <c r="B1542" s="17" t="s">
        <v>282</v>
      </c>
      <c r="C1542" s="18">
        <v>9.1116628316166584E-2</v>
      </c>
      <c r="D1542" s="18">
        <v>0.1070153078221749</v>
      </c>
      <c r="E1542" s="18">
        <v>0.1050751321277732</v>
      </c>
      <c r="F1542" s="18">
        <v>0.13767347983597919</v>
      </c>
      <c r="G1542" s="18">
        <v>7.1647746852858935E-2</v>
      </c>
      <c r="H1542" s="18">
        <v>0.1070883243493935</v>
      </c>
      <c r="I1542" s="18">
        <v>4.2871695108316309E-2</v>
      </c>
      <c r="K1542" s="18">
        <v>9.5474141419181216E-2</v>
      </c>
      <c r="L1542" s="18">
        <v>8.7483893090811254E-2</v>
      </c>
      <c r="N1542" s="18">
        <v>8.4268491393994727E-2</v>
      </c>
      <c r="O1542" s="18">
        <v>0.11028508191441069</v>
      </c>
      <c r="P1542" s="18">
        <v>8.4837880219275297E-2</v>
      </c>
      <c r="Q1542" s="18">
        <v>0.1041217348587247</v>
      </c>
      <c r="R1542" s="18">
        <v>8.494624423995456E-2</v>
      </c>
      <c r="S1542" s="18">
        <v>8.5891597992728289E-2</v>
      </c>
      <c r="T1542" s="18">
        <v>0.1051374627048975</v>
      </c>
      <c r="U1542" s="18">
        <v>0.10292249967949189</v>
      </c>
      <c r="V1542" s="18">
        <v>9.2448935471237975E-2</v>
      </c>
      <c r="W1542" s="18">
        <v>9.7687167691158455E-2</v>
      </c>
      <c r="X1542" s="18">
        <v>8.8275839834209502E-2</v>
      </c>
      <c r="Y1542" s="18">
        <v>7.013354492002899E-2</v>
      </c>
      <c r="AA1542" s="18">
        <v>6.5242264114541204E-2</v>
      </c>
      <c r="AB1542" s="18">
        <v>8.0560108164882321E-2</v>
      </c>
      <c r="AC1542" s="18">
        <v>0.1054589500511084</v>
      </c>
      <c r="AD1542" s="18">
        <v>0.1180658784638433</v>
      </c>
      <c r="AF1542" s="18">
        <v>0.11169129995521471</v>
      </c>
      <c r="AG1542" s="18">
        <v>8.4849377379788635E-2</v>
      </c>
      <c r="AH1542" s="18">
        <v>0.1292157125069037</v>
      </c>
      <c r="AI1542" s="18">
        <v>9.7725528018512225E-2</v>
      </c>
      <c r="AJ1542" s="18">
        <v>0.1128430291680029</v>
      </c>
      <c r="AK1542" s="18">
        <v>6.4707137028885128E-2</v>
      </c>
      <c r="AL1542" s="18">
        <v>9.4513034673457036E-2</v>
      </c>
      <c r="AM1542" s="18">
        <v>4.4180322294206278E-2</v>
      </c>
      <c r="AN1542" s="18">
        <v>0.10736455236160559</v>
      </c>
      <c r="AO1542" s="18">
        <v>8.808103872351139E-2</v>
      </c>
      <c r="AP1542" s="18">
        <v>8.2479041292802674E-2</v>
      </c>
      <c r="AQ1542" s="18">
        <v>0.10497917302241309</v>
      </c>
      <c r="AR1542" s="18">
        <v>7.6368649273838157E-2</v>
      </c>
      <c r="AS1542" s="18">
        <v>0.1252210200605931</v>
      </c>
      <c r="AT1542" s="18">
        <v>8.3006684542420953E-2</v>
      </c>
      <c r="AU1542" s="18">
        <v>0.1046967018330254</v>
      </c>
      <c r="AV1542" s="18">
        <v>9.1344765551424886E-2</v>
      </c>
      <c r="AX1542" s="18">
        <v>8.5447180653391727E-2</v>
      </c>
      <c r="AY1542" s="18">
        <v>0.1168376728819219</v>
      </c>
      <c r="BA1542" s="18">
        <v>9.4042428945373874E-2</v>
      </c>
      <c r="BB1542" s="18">
        <v>8.5688281583702244E-2</v>
      </c>
      <c r="BD1542" s="18">
        <v>9.052144469628301E-2</v>
      </c>
      <c r="BE1542" s="18">
        <v>9.6253242867432073E-2</v>
      </c>
      <c r="BF1542" s="18">
        <v>9.2488192448461237E-2</v>
      </c>
      <c r="BG1542" s="18">
        <v>8.4033607568242644E-2</v>
      </c>
      <c r="BH1542" s="18">
        <v>0.1143668896875312</v>
      </c>
      <c r="BI1542" s="18">
        <v>7.9304059655047887E-2</v>
      </c>
      <c r="BJ1542" s="18">
        <v>2.9317393718275069E-2</v>
      </c>
      <c r="BL1542" s="18">
        <v>8.1782302015768513E-2</v>
      </c>
      <c r="BM1542" s="18">
        <v>7.175601907224953E-2</v>
      </c>
      <c r="BN1542" s="18">
        <v>5.5609828705388067E-2</v>
      </c>
      <c r="BO1542" s="18">
        <v>9.4609026740449201E-2</v>
      </c>
      <c r="BP1542" s="18">
        <v>0.1088639726387963</v>
      </c>
      <c r="BQ1542" s="18">
        <v>0.1132110601282877</v>
      </c>
      <c r="BR1542" s="18">
        <v>0.1002878814337215</v>
      </c>
      <c r="BS1542" s="18">
        <v>0.1303304812211569</v>
      </c>
      <c r="BU1542" s="18">
        <v>6.5183888746776456E-2</v>
      </c>
      <c r="BV1542" s="18">
        <v>7.5746704940516621E-2</v>
      </c>
      <c r="BW1542" s="18">
        <v>7.1084860053511029E-2</v>
      </c>
      <c r="BX1542" s="18">
        <v>8.5437322539645477E-2</v>
      </c>
      <c r="BY1542" s="18">
        <v>0.1024996505179077</v>
      </c>
      <c r="BZ1542" s="18">
        <v>7.6390087802751139E-2</v>
      </c>
      <c r="CA1542" s="18">
        <v>0.17120395726634671</v>
      </c>
      <c r="CB1542" s="18">
        <v>9.9806127742327028E-2</v>
      </c>
      <c r="CC1542" s="18">
        <v>0.118211242636505</v>
      </c>
    </row>
    <row r="1543" spans="2:81" x14ac:dyDescent="0.35">
      <c r="B1543" s="17" t="s">
        <v>236</v>
      </c>
      <c r="C1543" s="18">
        <v>0.1018525828388924</v>
      </c>
      <c r="D1543" s="18">
        <v>7.6226907739529878E-2</v>
      </c>
      <c r="E1543" s="18">
        <v>6.7958969632067961E-2</v>
      </c>
      <c r="F1543" s="18">
        <v>6.912996896486967E-2</v>
      </c>
      <c r="G1543" s="18">
        <v>0.16092869960946479</v>
      </c>
      <c r="H1543" s="18">
        <v>0.12309106702853929</v>
      </c>
      <c r="I1543" s="18">
        <v>0.10811292305123139</v>
      </c>
      <c r="K1543" s="18">
        <v>8.0900100809286946E-2</v>
      </c>
      <c r="L1543" s="18">
        <v>0.1210960492152979</v>
      </c>
      <c r="N1543" s="18">
        <v>8.2233362195748394E-2</v>
      </c>
      <c r="O1543" s="18">
        <v>6.9878732213283334E-2</v>
      </c>
      <c r="P1543" s="18">
        <v>0.14331205983919121</v>
      </c>
      <c r="Q1543" s="18">
        <v>0.1150591482324919</v>
      </c>
      <c r="R1543" s="18">
        <v>9.6017143950588774E-2</v>
      </c>
      <c r="S1543" s="18">
        <v>8.6231999146585123E-2</v>
      </c>
      <c r="T1543" s="18">
        <v>2.677441474667731E-2</v>
      </c>
      <c r="U1543" s="18">
        <v>0.1279229745606448</v>
      </c>
      <c r="V1543" s="18">
        <v>8.693868291775439E-2</v>
      </c>
      <c r="W1543" s="18">
        <v>0.1354699113794573</v>
      </c>
      <c r="X1543" s="18">
        <v>0.16955062828265999</v>
      </c>
      <c r="Y1543" s="18">
        <v>6.5769705656364322E-2</v>
      </c>
      <c r="AA1543" s="18">
        <v>7.0115044654672692E-2</v>
      </c>
      <c r="AB1543" s="18">
        <v>9.848846064504134E-2</v>
      </c>
      <c r="AC1543" s="18">
        <v>0.10218185132781479</v>
      </c>
      <c r="AD1543" s="18">
        <v>0.1376017886965453</v>
      </c>
      <c r="AF1543" s="18">
        <v>7.2652851817691003E-2</v>
      </c>
      <c r="AG1543" s="18">
        <v>0.1576378514728593</v>
      </c>
      <c r="AH1543" s="18">
        <v>0.1312489788480771</v>
      </c>
      <c r="AI1543" s="18">
        <v>0.1181717819848222</v>
      </c>
      <c r="AJ1543" s="18">
        <v>0.1038463563994431</v>
      </c>
      <c r="AK1543" s="18">
        <v>6.5713082788808871E-2</v>
      </c>
      <c r="AL1543" s="18">
        <v>9.0284410863091566E-2</v>
      </c>
      <c r="AM1543" s="18">
        <v>0.10429557381520679</v>
      </c>
      <c r="AN1543" s="18">
        <v>0.11319353964491941</v>
      </c>
      <c r="AO1543" s="18">
        <v>6.8869250111094751E-2</v>
      </c>
      <c r="AP1543" s="18">
        <v>0.1012285081383429</v>
      </c>
      <c r="AQ1543" s="18">
        <v>8.33372744027185E-2</v>
      </c>
      <c r="AR1543" s="18">
        <v>0.11333452445885329</v>
      </c>
      <c r="AS1543" s="18">
        <v>0.1575608746414745</v>
      </c>
      <c r="AT1543" s="18">
        <v>8.5057739624091064E-2</v>
      </c>
      <c r="AU1543" s="18">
        <v>6.5866681988701853E-2</v>
      </c>
      <c r="AV1543" s="18">
        <v>0.19874814593935961</v>
      </c>
      <c r="AX1543" s="18">
        <v>0.1082379039130137</v>
      </c>
      <c r="AY1543" s="18">
        <v>6.6553427379639291E-2</v>
      </c>
      <c r="BA1543" s="18">
        <v>9.7821746301332765E-2</v>
      </c>
      <c r="BB1543" s="18">
        <v>0.1093311437939114</v>
      </c>
      <c r="BD1543" s="18">
        <v>0.11779512560201499</v>
      </c>
      <c r="BE1543" s="18">
        <v>0.1182074858739789</v>
      </c>
      <c r="BF1543" s="18">
        <v>9.1436507990616325E-2</v>
      </c>
      <c r="BG1543" s="18">
        <v>8.8477515992286274E-2</v>
      </c>
      <c r="BH1543" s="18">
        <v>5.8346154221279867E-2</v>
      </c>
      <c r="BI1543" s="18">
        <v>3.9320002224621918E-2</v>
      </c>
      <c r="BJ1543" s="18">
        <v>0.21184924829099089</v>
      </c>
      <c r="BL1543" s="18">
        <v>7.7538268711796463E-2</v>
      </c>
      <c r="BM1543" s="18">
        <v>8.3133285156223716E-2</v>
      </c>
      <c r="BN1543" s="18">
        <v>0.1027570359970101</v>
      </c>
      <c r="BO1543" s="18">
        <v>9.3192983528264731E-2</v>
      </c>
      <c r="BP1543" s="18">
        <v>8.7436287253659525E-2</v>
      </c>
      <c r="BQ1543" s="18">
        <v>0.1240529852639818</v>
      </c>
      <c r="BR1543" s="18">
        <v>0.25175267157347542</v>
      </c>
      <c r="BS1543" s="18">
        <v>0.14799691438531351</v>
      </c>
      <c r="BU1543" s="18">
        <v>8.7231924951319512E-2</v>
      </c>
      <c r="BV1543" s="18">
        <v>8.4261267290155151E-2</v>
      </c>
      <c r="BW1543" s="18">
        <v>0.14022431179250749</v>
      </c>
      <c r="BX1543" s="18">
        <v>0.10321925837627439</v>
      </c>
      <c r="BY1543" s="18">
        <v>9.0545397692796098E-2</v>
      </c>
      <c r="BZ1543" s="18">
        <v>9.4789994727124946E-2</v>
      </c>
      <c r="CA1543" s="18">
        <v>0.1359022457497723</v>
      </c>
      <c r="CB1543" s="18">
        <v>0.1593492888698963</v>
      </c>
      <c r="CC1543" s="18">
        <v>9.7017556546317441E-2</v>
      </c>
    </row>
    <row r="1544" spans="2:81" x14ac:dyDescent="0.35">
      <c r="B1544" s="17" t="s">
        <v>331</v>
      </c>
      <c r="C1544" s="18">
        <v>2.4837004252520889E-2</v>
      </c>
      <c r="D1544" s="18">
        <v>3.2006538815557983E-2</v>
      </c>
      <c r="E1544" s="18">
        <v>1.240420143542831E-2</v>
      </c>
      <c r="F1544" s="18">
        <v>3.6604766980377852E-2</v>
      </c>
      <c r="G1544" s="18">
        <v>2.6022171730248029E-2</v>
      </c>
      <c r="H1544" s="18">
        <v>3.7236915626540558E-2</v>
      </c>
      <c r="I1544" s="18">
        <v>1.301358896092984E-2</v>
      </c>
      <c r="K1544" s="18">
        <v>1.6935625458780041E-2</v>
      </c>
      <c r="L1544" s="18">
        <v>3.2363271681901451E-2</v>
      </c>
      <c r="N1544" s="18">
        <v>1.338588706227486E-2</v>
      </c>
      <c r="O1544" s="18">
        <v>2.8779893585022611E-2</v>
      </c>
      <c r="P1544" s="18">
        <v>2.8220604562358208E-2</v>
      </c>
      <c r="Q1544" s="18">
        <v>2.0521736667939869E-2</v>
      </c>
      <c r="R1544" s="18">
        <v>3.4092813656975363E-2</v>
      </c>
      <c r="S1544" s="18">
        <v>1.8892284146151961E-2</v>
      </c>
      <c r="T1544" s="18">
        <v>4.1350155708640708E-2</v>
      </c>
      <c r="U1544" s="18">
        <v>3.544018037680232E-2</v>
      </c>
      <c r="V1544" s="18">
        <v>2.5775976213469099E-2</v>
      </c>
      <c r="W1544" s="18">
        <v>3.4956315422756297E-2</v>
      </c>
      <c r="X1544" s="18">
        <v>6.4465169370789607E-3</v>
      </c>
      <c r="Y1544" s="18">
        <v>6.1182392118463687E-3</v>
      </c>
      <c r="AA1544" s="18">
        <v>9.7059984690717385E-3</v>
      </c>
      <c r="AB1544" s="18">
        <v>2.6469189466875671E-2</v>
      </c>
      <c r="AC1544" s="18">
        <v>1.967531648191824E-2</v>
      </c>
      <c r="AD1544" s="18">
        <v>4.3014921365065538E-2</v>
      </c>
      <c r="AF1544" s="18">
        <v>3.5382518287451703E-2</v>
      </c>
      <c r="AG1544" s="18">
        <v>8.4255162393441843E-2</v>
      </c>
      <c r="AH1544" s="18">
        <v>3.3705513900712088E-2</v>
      </c>
      <c r="AI1544" s="18">
        <v>3.8533274132946847E-2</v>
      </c>
      <c r="AJ1544" s="18">
        <v>3.3048567398729523E-2</v>
      </c>
      <c r="AK1544" s="18">
        <v>3.4056602087866039E-2</v>
      </c>
      <c r="AL1544" s="18">
        <v>2.1937215044952059E-2</v>
      </c>
      <c r="AM1544" s="18">
        <v>1.232815254953854E-2</v>
      </c>
      <c r="AN1544" s="18">
        <v>0</v>
      </c>
      <c r="AO1544" s="18">
        <v>1.4214629189023029E-2</v>
      </c>
      <c r="AP1544" s="18">
        <v>1.7084979074294342E-2</v>
      </c>
      <c r="AQ1544" s="18">
        <v>1.1335420500496331E-2</v>
      </c>
      <c r="AR1544" s="18">
        <v>0</v>
      </c>
      <c r="AS1544" s="18">
        <v>0</v>
      </c>
      <c r="AT1544" s="18">
        <v>0</v>
      </c>
      <c r="AU1544" s="18">
        <v>3.16070426489947E-2</v>
      </c>
      <c r="AV1544" s="18">
        <v>2.900791342845838E-2</v>
      </c>
      <c r="AX1544" s="18">
        <v>2.731637762523097E-2</v>
      </c>
      <c r="AY1544" s="18">
        <v>1.325556699408245E-2</v>
      </c>
      <c r="BA1544" s="18">
        <v>1.9384554494845069E-2</v>
      </c>
      <c r="BB1544" s="18">
        <v>3.4953137091696777E-2</v>
      </c>
      <c r="BD1544" s="18">
        <v>3.9699769808089182E-2</v>
      </c>
      <c r="BE1544" s="18">
        <v>2.8237243841637189E-2</v>
      </c>
      <c r="BF1544" s="18">
        <v>1.424376158441653E-2</v>
      </c>
      <c r="BG1544" s="18">
        <v>6.2136081720278883E-3</v>
      </c>
      <c r="BH1544" s="18">
        <v>1.7679362653162379E-2</v>
      </c>
      <c r="BI1544" s="18">
        <v>4.5028989019798869E-2</v>
      </c>
      <c r="BJ1544" s="18">
        <v>6.1879425946308811E-2</v>
      </c>
      <c r="BL1544" s="18">
        <v>6.4642796960579741E-3</v>
      </c>
      <c r="BM1544" s="18">
        <v>1.407290807127495E-2</v>
      </c>
      <c r="BN1544" s="18">
        <v>8.4482720735265318E-3</v>
      </c>
      <c r="BO1544" s="18">
        <v>3.317043892500067E-2</v>
      </c>
      <c r="BP1544" s="18">
        <v>1.8663882187228479E-2</v>
      </c>
      <c r="BQ1544" s="18">
        <v>0</v>
      </c>
      <c r="BR1544" s="18">
        <v>6.3273024613441198E-2</v>
      </c>
      <c r="BS1544" s="18">
        <v>6.79591528133794E-2</v>
      </c>
      <c r="BU1544" s="18">
        <v>1.079024485466548E-2</v>
      </c>
      <c r="BV1544" s="18">
        <v>1.515953324184182E-2</v>
      </c>
      <c r="BW1544" s="18">
        <v>1.538114104417416E-2</v>
      </c>
      <c r="BX1544" s="18">
        <v>2.606739372007057E-2</v>
      </c>
      <c r="BY1544" s="18">
        <v>1.643492846393068E-2</v>
      </c>
      <c r="BZ1544" s="18">
        <v>1.882953847748943E-2</v>
      </c>
      <c r="CA1544" s="18">
        <v>8.0482001071222539E-2</v>
      </c>
      <c r="CB1544" s="18">
        <v>7.9431737387918672E-2</v>
      </c>
      <c r="CC1544" s="18">
        <v>7.2393970415691126E-3</v>
      </c>
    </row>
    <row r="1546" spans="2:81" ht="391.5" x14ac:dyDescent="0.35">
      <c r="B1546" s="14" t="s">
        <v>338</v>
      </c>
    </row>
    <row r="1547" spans="2:81" x14ac:dyDescent="0.35">
      <c r="B1547" s="15" t="s">
        <v>17</v>
      </c>
    </row>
    <row r="1548" spans="2:81" x14ac:dyDescent="0.35">
      <c r="B1548" s="11" t="s">
        <v>95</v>
      </c>
      <c r="C1548" s="16">
        <v>1906</v>
      </c>
      <c r="D1548" s="16">
        <v>245</v>
      </c>
      <c r="E1548" s="16">
        <v>322</v>
      </c>
      <c r="F1548" s="16">
        <v>330</v>
      </c>
      <c r="G1548" s="16">
        <v>336</v>
      </c>
      <c r="H1548" s="16">
        <v>276</v>
      </c>
      <c r="I1548" s="16">
        <v>397</v>
      </c>
      <c r="K1548" s="16">
        <v>942</v>
      </c>
      <c r="L1548" s="16">
        <v>959</v>
      </c>
      <c r="N1548" s="16">
        <v>158</v>
      </c>
      <c r="O1548" s="16">
        <v>63</v>
      </c>
      <c r="P1548" s="16">
        <v>96</v>
      </c>
      <c r="Q1548" s="16">
        <v>78</v>
      </c>
      <c r="R1548" s="16">
        <v>211</v>
      </c>
      <c r="S1548" s="16">
        <v>156</v>
      </c>
      <c r="T1548" s="16">
        <v>138</v>
      </c>
      <c r="U1548" s="16">
        <v>178</v>
      </c>
      <c r="V1548" s="16">
        <v>270</v>
      </c>
      <c r="W1548" s="16">
        <v>232</v>
      </c>
      <c r="X1548" s="16">
        <v>160</v>
      </c>
      <c r="Y1548" s="16">
        <v>166</v>
      </c>
      <c r="AA1548" s="16">
        <v>527</v>
      </c>
      <c r="AB1548" s="16">
        <v>481</v>
      </c>
      <c r="AC1548" s="16">
        <v>429</v>
      </c>
      <c r="AD1548" s="16">
        <v>463</v>
      </c>
      <c r="AF1548" s="16">
        <v>27</v>
      </c>
      <c r="AG1548" s="16">
        <v>98</v>
      </c>
      <c r="AH1548" s="16">
        <v>113</v>
      </c>
      <c r="AI1548" s="16">
        <v>112</v>
      </c>
      <c r="AJ1548" s="16">
        <v>174</v>
      </c>
      <c r="AK1548" s="16">
        <v>207</v>
      </c>
      <c r="AL1548" s="16">
        <v>170</v>
      </c>
      <c r="AM1548" s="16">
        <v>133</v>
      </c>
      <c r="AN1548" s="16">
        <v>100</v>
      </c>
      <c r="AO1548" s="16">
        <v>131</v>
      </c>
      <c r="AP1548" s="16">
        <v>193</v>
      </c>
      <c r="AQ1548" s="16">
        <v>93</v>
      </c>
      <c r="AR1548" s="16">
        <v>79</v>
      </c>
      <c r="AS1548" s="16">
        <v>47</v>
      </c>
      <c r="AT1548" s="16">
        <v>48</v>
      </c>
      <c r="AU1548" s="16">
        <v>122</v>
      </c>
      <c r="AV1548" s="16">
        <v>59</v>
      </c>
      <c r="AX1548" s="16">
        <v>1557</v>
      </c>
      <c r="AY1548" s="16">
        <v>338</v>
      </c>
      <c r="BA1548" s="16">
        <v>1221</v>
      </c>
      <c r="BB1548" s="16">
        <v>685</v>
      </c>
      <c r="BD1548" s="16">
        <v>474</v>
      </c>
      <c r="BE1548" s="16">
        <v>416</v>
      </c>
      <c r="BF1548" s="16">
        <v>224</v>
      </c>
      <c r="BG1548" s="16">
        <v>439</v>
      </c>
      <c r="BH1548" s="16">
        <v>242</v>
      </c>
      <c r="BI1548" s="16">
        <v>51</v>
      </c>
      <c r="BJ1548" s="16">
        <v>60</v>
      </c>
      <c r="BL1548" s="16">
        <v>334</v>
      </c>
      <c r="BM1548" s="16">
        <v>619</v>
      </c>
      <c r="BN1548" s="16">
        <v>136</v>
      </c>
      <c r="BO1548" s="16">
        <v>105</v>
      </c>
      <c r="BP1548" s="16">
        <v>257</v>
      </c>
      <c r="BQ1548" s="16">
        <v>42</v>
      </c>
      <c r="BR1548" s="16">
        <v>49</v>
      </c>
      <c r="BS1548" s="16">
        <v>364</v>
      </c>
      <c r="BU1548" s="16">
        <v>279</v>
      </c>
      <c r="BV1548" s="16">
        <v>479</v>
      </c>
      <c r="BW1548" s="16">
        <v>122</v>
      </c>
      <c r="BX1548" s="16">
        <v>151</v>
      </c>
      <c r="BY1548" s="16">
        <v>421</v>
      </c>
      <c r="BZ1548" s="16">
        <v>64</v>
      </c>
      <c r="CA1548" s="16">
        <v>123</v>
      </c>
      <c r="CB1548" s="16">
        <v>156</v>
      </c>
      <c r="CC1548" s="16">
        <v>111</v>
      </c>
    </row>
    <row r="1549" spans="2:81" x14ac:dyDescent="0.35">
      <c r="B1549" s="12" t="s">
        <v>96</v>
      </c>
      <c r="C1549" s="16">
        <v>1910</v>
      </c>
      <c r="D1549" s="16">
        <v>202</v>
      </c>
      <c r="E1549" s="16">
        <v>325</v>
      </c>
      <c r="F1549" s="16">
        <v>324</v>
      </c>
      <c r="G1549" s="16">
        <v>294</v>
      </c>
      <c r="H1549" s="16">
        <v>309</v>
      </c>
      <c r="I1549" s="16">
        <v>457</v>
      </c>
      <c r="K1549" s="16">
        <v>921</v>
      </c>
      <c r="L1549" s="16">
        <v>983</v>
      </c>
      <c r="N1549" s="16">
        <v>157</v>
      </c>
      <c r="O1549" s="16">
        <v>52</v>
      </c>
      <c r="P1549" s="16">
        <v>89</v>
      </c>
      <c r="Q1549" s="16">
        <v>77</v>
      </c>
      <c r="R1549" s="16">
        <v>212</v>
      </c>
      <c r="S1549" s="16">
        <v>155</v>
      </c>
      <c r="T1549" s="16">
        <v>140</v>
      </c>
      <c r="U1549" s="16">
        <v>167</v>
      </c>
      <c r="V1549" s="16">
        <v>248</v>
      </c>
      <c r="W1549" s="16">
        <v>264</v>
      </c>
      <c r="X1549" s="16">
        <v>165</v>
      </c>
      <c r="Y1549" s="16">
        <v>180</v>
      </c>
      <c r="AA1549" s="16">
        <v>514</v>
      </c>
      <c r="AB1549" s="16">
        <v>496</v>
      </c>
      <c r="AC1549" s="16">
        <v>419</v>
      </c>
      <c r="AD1549" s="16">
        <v>477</v>
      </c>
      <c r="AF1549" s="16">
        <v>25</v>
      </c>
      <c r="AG1549" s="16">
        <v>96</v>
      </c>
      <c r="AH1549" s="16">
        <v>115</v>
      </c>
      <c r="AI1549" s="16">
        <v>117</v>
      </c>
      <c r="AJ1549" s="16">
        <v>175</v>
      </c>
      <c r="AK1549" s="16">
        <v>213</v>
      </c>
      <c r="AL1549" s="16">
        <v>169</v>
      </c>
      <c r="AM1549" s="16">
        <v>134</v>
      </c>
      <c r="AN1549" s="16">
        <v>99</v>
      </c>
      <c r="AO1549" s="16">
        <v>131</v>
      </c>
      <c r="AP1549" s="16">
        <v>193</v>
      </c>
      <c r="AQ1549" s="16">
        <v>94</v>
      </c>
      <c r="AR1549" s="16">
        <v>79</v>
      </c>
      <c r="AS1549" s="16">
        <v>46</v>
      </c>
      <c r="AT1549" s="16">
        <v>46</v>
      </c>
      <c r="AU1549" s="16">
        <v>118</v>
      </c>
      <c r="AV1549" s="16">
        <v>59</v>
      </c>
      <c r="AX1549" s="16">
        <v>1583</v>
      </c>
      <c r="AY1549" s="16">
        <v>316</v>
      </c>
      <c r="BA1549" s="16">
        <v>1241</v>
      </c>
      <c r="BB1549" s="16">
        <v>669</v>
      </c>
      <c r="BD1549" s="16">
        <v>490</v>
      </c>
      <c r="BE1549" s="16">
        <v>410</v>
      </c>
      <c r="BF1549" s="16">
        <v>226</v>
      </c>
      <c r="BG1549" s="16">
        <v>430</v>
      </c>
      <c r="BH1549" s="16">
        <v>237</v>
      </c>
      <c r="BI1549" s="16">
        <v>51</v>
      </c>
      <c r="BJ1549" s="16">
        <v>65</v>
      </c>
      <c r="BL1549" s="16">
        <v>349</v>
      </c>
      <c r="BM1549" s="16">
        <v>614</v>
      </c>
      <c r="BN1549" s="16">
        <v>143</v>
      </c>
      <c r="BO1549" s="16">
        <v>101</v>
      </c>
      <c r="BP1549" s="16">
        <v>257</v>
      </c>
      <c r="BQ1549" s="16">
        <v>42</v>
      </c>
      <c r="BR1549" s="16">
        <v>47</v>
      </c>
      <c r="BS1549" s="16">
        <v>356</v>
      </c>
      <c r="BU1549" s="16">
        <v>288</v>
      </c>
      <c r="BV1549" s="16">
        <v>472</v>
      </c>
      <c r="BW1549" s="16">
        <v>126</v>
      </c>
      <c r="BX1549" s="16">
        <v>142</v>
      </c>
      <c r="BY1549" s="16">
        <v>432</v>
      </c>
      <c r="BZ1549" s="16">
        <v>64</v>
      </c>
      <c r="CA1549" s="16">
        <v>123</v>
      </c>
      <c r="CB1549" s="16">
        <v>159</v>
      </c>
      <c r="CC1549" s="16">
        <v>106</v>
      </c>
    </row>
    <row r="1550" spans="2:81" x14ac:dyDescent="0.35">
      <c r="B1550" s="17" t="s">
        <v>279</v>
      </c>
      <c r="C1550" s="18">
        <v>0.17653378064398501</v>
      </c>
      <c r="D1550" s="18">
        <v>0.18242679745042709</v>
      </c>
      <c r="E1550" s="18">
        <v>0.24515625346030001</v>
      </c>
      <c r="F1550" s="18">
        <v>0.19698922576611971</v>
      </c>
      <c r="G1550" s="18">
        <v>0.14838995794128079</v>
      </c>
      <c r="H1550" s="18">
        <v>0.12594562033218709</v>
      </c>
      <c r="I1550" s="18">
        <v>0.16294965451435581</v>
      </c>
      <c r="K1550" s="18">
        <v>0.1838279642064434</v>
      </c>
      <c r="L1550" s="18">
        <v>0.17057146847651761</v>
      </c>
      <c r="N1550" s="18">
        <v>0.19977715638437951</v>
      </c>
      <c r="O1550" s="18">
        <v>0.1920744083915045</v>
      </c>
      <c r="P1550" s="18">
        <v>0.16936907780534211</v>
      </c>
      <c r="Q1550" s="18">
        <v>0.20877823561034831</v>
      </c>
      <c r="R1550" s="18">
        <v>0.15390896547467159</v>
      </c>
      <c r="S1550" s="18">
        <v>0.17608907971859811</v>
      </c>
      <c r="T1550" s="18">
        <v>0.15279853444463279</v>
      </c>
      <c r="U1550" s="18">
        <v>0.15159640470507499</v>
      </c>
      <c r="V1550" s="18">
        <v>0.22957721923882571</v>
      </c>
      <c r="W1550" s="18">
        <v>0.17219932094272</v>
      </c>
      <c r="X1550" s="18">
        <v>0.12746754009693231</v>
      </c>
      <c r="Y1550" s="18">
        <v>0.18839954026541211</v>
      </c>
      <c r="AA1550" s="18">
        <v>0.20922141506220551</v>
      </c>
      <c r="AB1550" s="18">
        <v>0.14274345155824419</v>
      </c>
      <c r="AC1550" s="18">
        <v>0.17900843133884861</v>
      </c>
      <c r="AD1550" s="18">
        <v>0.17418804349367981</v>
      </c>
      <c r="AF1550" s="18">
        <v>0.22206056656508849</v>
      </c>
      <c r="AG1550" s="18">
        <v>0.25012004739568389</v>
      </c>
      <c r="AH1550" s="18">
        <v>0.19909531886237261</v>
      </c>
      <c r="AI1550" s="18">
        <v>0.10161759936608721</v>
      </c>
      <c r="AJ1550" s="18">
        <v>0.1194629870381288</v>
      </c>
      <c r="AK1550" s="18">
        <v>0.1459936765892994</v>
      </c>
      <c r="AL1550" s="18">
        <v>0.15961730244108799</v>
      </c>
      <c r="AM1550" s="18">
        <v>0.11054013512914911</v>
      </c>
      <c r="AN1550" s="18">
        <v>0.1748547589139379</v>
      </c>
      <c r="AO1550" s="18">
        <v>0.21657027676339011</v>
      </c>
      <c r="AP1550" s="18">
        <v>0.17077043435098399</v>
      </c>
      <c r="AQ1550" s="18">
        <v>0.19256068523535011</v>
      </c>
      <c r="AR1550" s="18">
        <v>0.2005261567617446</v>
      </c>
      <c r="AS1550" s="18">
        <v>0.23284286228293399</v>
      </c>
      <c r="AT1550" s="18">
        <v>0.25877363704300732</v>
      </c>
      <c r="AU1550" s="18">
        <v>0.26485613928880042</v>
      </c>
      <c r="AV1550" s="18">
        <v>0.21122788239303619</v>
      </c>
      <c r="AX1550" s="18">
        <v>0.16390351782671861</v>
      </c>
      <c r="AY1550" s="18">
        <v>0.2455271537681302</v>
      </c>
      <c r="BA1550" s="18">
        <v>0.18771942430243529</v>
      </c>
      <c r="BB1550" s="18">
        <v>0.15578063991466939</v>
      </c>
      <c r="BD1550" s="18">
        <v>0.14854662944373909</v>
      </c>
      <c r="BE1550" s="18">
        <v>0.13318257596909219</v>
      </c>
      <c r="BF1550" s="18">
        <v>0.15713512087793341</v>
      </c>
      <c r="BG1550" s="18">
        <v>0.21066280554210631</v>
      </c>
      <c r="BH1550" s="18">
        <v>0.24683677390172809</v>
      </c>
      <c r="BI1550" s="18">
        <v>0.20453584586979309</v>
      </c>
      <c r="BJ1550" s="18">
        <v>0.22423772934998229</v>
      </c>
      <c r="BL1550" s="18">
        <v>0.1673146601841165</v>
      </c>
      <c r="BM1550" s="18">
        <v>0.20314888442799289</v>
      </c>
      <c r="BN1550" s="18">
        <v>0.18202619789429919</v>
      </c>
      <c r="BO1550" s="18">
        <v>0.21561354134657409</v>
      </c>
      <c r="BP1550" s="18">
        <v>0.1774429955141659</v>
      </c>
      <c r="BQ1550" s="18">
        <v>0.2159331650542152</v>
      </c>
      <c r="BR1550" s="18">
        <v>0.1243574794639693</v>
      </c>
      <c r="BS1550" s="18">
        <v>0.1279553094983045</v>
      </c>
      <c r="BU1550" s="18">
        <v>0.17959323990470469</v>
      </c>
      <c r="BV1550" s="18">
        <v>0.20596065895788329</v>
      </c>
      <c r="BW1550" s="18">
        <v>0.17886953008319151</v>
      </c>
      <c r="BX1550" s="18">
        <v>0.1811781705179964</v>
      </c>
      <c r="BY1550" s="18">
        <v>0.17932334427027069</v>
      </c>
      <c r="BZ1550" s="18">
        <v>0.1685377141305518</v>
      </c>
      <c r="CA1550" s="18">
        <v>0.1164782726407321</v>
      </c>
      <c r="CB1550" s="18">
        <v>8.999430681285768E-2</v>
      </c>
      <c r="CC1550" s="18">
        <v>0.22099397428356929</v>
      </c>
    </row>
    <row r="1551" spans="2:81" x14ac:dyDescent="0.35">
      <c r="B1551" s="17" t="s">
        <v>329</v>
      </c>
      <c r="C1551" s="18">
        <v>0.33706204378715909</v>
      </c>
      <c r="D1551" s="18">
        <v>0.31504495195902599</v>
      </c>
      <c r="E1551" s="18">
        <v>0.3204579014041416</v>
      </c>
      <c r="F1551" s="18">
        <v>0.32417493806618608</v>
      </c>
      <c r="G1551" s="18">
        <v>0.35469193167542162</v>
      </c>
      <c r="H1551" s="18">
        <v>0.32704770369527297</v>
      </c>
      <c r="I1551" s="18">
        <v>0.36316922325862322</v>
      </c>
      <c r="K1551" s="18">
        <v>0.35531720186806681</v>
      </c>
      <c r="L1551" s="18">
        <v>0.32067716607975572</v>
      </c>
      <c r="N1551" s="18">
        <v>0.36619560574034488</v>
      </c>
      <c r="O1551" s="18">
        <v>0.26322877260147348</v>
      </c>
      <c r="P1551" s="18">
        <v>0.23920550883541361</v>
      </c>
      <c r="Q1551" s="18">
        <v>0.15210139419309909</v>
      </c>
      <c r="R1551" s="18">
        <v>0.38815128558886908</v>
      </c>
      <c r="S1551" s="18">
        <v>0.35909240723887509</v>
      </c>
      <c r="T1551" s="18">
        <v>0.37813912249635862</v>
      </c>
      <c r="U1551" s="18">
        <v>0.32239776656482388</v>
      </c>
      <c r="V1551" s="18">
        <v>0.34136637862371771</v>
      </c>
      <c r="W1551" s="18">
        <v>0.31675734725889432</v>
      </c>
      <c r="X1551" s="18">
        <v>0.31537630482934431</v>
      </c>
      <c r="Y1551" s="18">
        <v>0.4067285376634962</v>
      </c>
      <c r="AA1551" s="18">
        <v>0.36808513247734698</v>
      </c>
      <c r="AB1551" s="18">
        <v>0.38697658914781269</v>
      </c>
      <c r="AC1551" s="18">
        <v>0.30946035506956349</v>
      </c>
      <c r="AD1551" s="18">
        <v>0.27605155254780078</v>
      </c>
      <c r="AF1551" s="18">
        <v>0.3451101323744753</v>
      </c>
      <c r="AG1551" s="18">
        <v>0.28379591346228361</v>
      </c>
      <c r="AH1551" s="18">
        <v>0.25176207322901939</v>
      </c>
      <c r="AI1551" s="18">
        <v>0.28501718144405402</v>
      </c>
      <c r="AJ1551" s="18">
        <v>0.37772532496487449</v>
      </c>
      <c r="AK1551" s="18">
        <v>0.37851007618811661</v>
      </c>
      <c r="AL1551" s="18">
        <v>0.35499020201296327</v>
      </c>
      <c r="AM1551" s="18">
        <v>0.33224355016837698</v>
      </c>
      <c r="AN1551" s="18">
        <v>0.34839695818825839</v>
      </c>
      <c r="AO1551" s="18">
        <v>0.33686028038322191</v>
      </c>
      <c r="AP1551" s="18">
        <v>0.38344226244298452</v>
      </c>
      <c r="AQ1551" s="18">
        <v>0.33169128272106019</v>
      </c>
      <c r="AR1551" s="18">
        <v>0.32353077662552882</v>
      </c>
      <c r="AS1551" s="18">
        <v>0.33049467429826951</v>
      </c>
      <c r="AT1551" s="18">
        <v>0.22889985858492209</v>
      </c>
      <c r="AU1551" s="18">
        <v>0.36098477142587021</v>
      </c>
      <c r="AV1551" s="18">
        <v>0.27695429762863438</v>
      </c>
      <c r="AX1551" s="18">
        <v>0.34364362810965771</v>
      </c>
      <c r="AY1551" s="18">
        <v>0.29796107708685621</v>
      </c>
      <c r="BA1551" s="18">
        <v>0.33983106900867238</v>
      </c>
      <c r="BB1551" s="18">
        <v>0.33192456829984779</v>
      </c>
      <c r="BD1551" s="18">
        <v>0.295673515584288</v>
      </c>
      <c r="BE1551" s="18">
        <v>0.37758301665495819</v>
      </c>
      <c r="BF1551" s="18">
        <v>0.28632177341618409</v>
      </c>
      <c r="BG1551" s="18">
        <v>0.36045747154646479</v>
      </c>
      <c r="BH1551" s="18">
        <v>0.36431420816546289</v>
      </c>
      <c r="BI1551" s="18">
        <v>0.38406803529520889</v>
      </c>
      <c r="BJ1551" s="18">
        <v>0.27821907104303811</v>
      </c>
      <c r="BL1551" s="18">
        <v>0.38334611558294601</v>
      </c>
      <c r="BM1551" s="18">
        <v>0.35262481391163658</v>
      </c>
      <c r="BN1551" s="18">
        <v>0.36434268618153681</v>
      </c>
      <c r="BO1551" s="18">
        <v>0.38586262219067069</v>
      </c>
      <c r="BP1551" s="18">
        <v>0.28953423474041051</v>
      </c>
      <c r="BQ1551" s="18">
        <v>0.31265453351036449</v>
      </c>
      <c r="BR1551" s="18">
        <v>0.29030426412584198</v>
      </c>
      <c r="BS1551" s="18">
        <v>0.28338800053880892</v>
      </c>
      <c r="BU1551" s="18">
        <v>0.38770780129467719</v>
      </c>
      <c r="BV1551" s="18">
        <v>0.35774461560733373</v>
      </c>
      <c r="BW1551" s="18">
        <v>0.37072036416811038</v>
      </c>
      <c r="BX1551" s="18">
        <v>0.32815098372578339</v>
      </c>
      <c r="BY1551" s="18">
        <v>0.30984724060952501</v>
      </c>
      <c r="BZ1551" s="18">
        <v>0.33911088083155322</v>
      </c>
      <c r="CA1551" s="18">
        <v>0.26965283469172058</v>
      </c>
      <c r="CB1551" s="18">
        <v>0.34416664152364529</v>
      </c>
      <c r="CC1551" s="18">
        <v>0.25609174031170723</v>
      </c>
    </row>
    <row r="1552" spans="2:81" x14ac:dyDescent="0.35">
      <c r="B1552" s="17" t="s">
        <v>330</v>
      </c>
      <c r="C1552" s="18">
        <v>0.2471079316249018</v>
      </c>
      <c r="D1552" s="18">
        <v>0.27202372017098059</v>
      </c>
      <c r="E1552" s="18">
        <v>0.25150854825257252</v>
      </c>
      <c r="F1552" s="18">
        <v>0.23453415725176691</v>
      </c>
      <c r="G1552" s="18">
        <v>0.23290590128284949</v>
      </c>
      <c r="H1552" s="18">
        <v>0.27070391324750759</v>
      </c>
      <c r="I1552" s="18">
        <v>0.23506249075386049</v>
      </c>
      <c r="K1552" s="18">
        <v>0.25583012454182991</v>
      </c>
      <c r="L1552" s="18">
        <v>0.24015630598504131</v>
      </c>
      <c r="N1552" s="18">
        <v>0.261471284375485</v>
      </c>
      <c r="O1552" s="18">
        <v>0.33649408078254589</v>
      </c>
      <c r="P1552" s="18">
        <v>0.3370454367603723</v>
      </c>
      <c r="Q1552" s="18">
        <v>0.31662138843620519</v>
      </c>
      <c r="R1552" s="18">
        <v>0.2375258766717713</v>
      </c>
      <c r="S1552" s="18">
        <v>0.26335334294068652</v>
      </c>
      <c r="T1552" s="18">
        <v>0.27560585742082971</v>
      </c>
      <c r="U1552" s="18">
        <v>0.24650327107756881</v>
      </c>
      <c r="V1552" s="18">
        <v>0.17389709087208971</v>
      </c>
      <c r="W1552" s="18">
        <v>0.20950111994487169</v>
      </c>
      <c r="X1552" s="18">
        <v>0.2778726553061589</v>
      </c>
      <c r="Y1552" s="18">
        <v>0.2380683819238168</v>
      </c>
      <c r="AA1552" s="18">
        <v>0.22158947392295311</v>
      </c>
      <c r="AB1552" s="18">
        <v>0.2411861335669028</v>
      </c>
      <c r="AC1552" s="18">
        <v>0.29002292017213321</v>
      </c>
      <c r="AD1552" s="18">
        <v>0.24493589014286929</v>
      </c>
      <c r="AF1552" s="18">
        <v>7.765878314681976E-2</v>
      </c>
      <c r="AG1552" s="18">
        <v>0.19572905808896049</v>
      </c>
      <c r="AH1552" s="18">
        <v>0.26519047789602967</v>
      </c>
      <c r="AI1552" s="18">
        <v>0.2406124822999032</v>
      </c>
      <c r="AJ1552" s="18">
        <v>0.26032686237222658</v>
      </c>
      <c r="AK1552" s="18">
        <v>0.22437722943417551</v>
      </c>
      <c r="AL1552" s="18">
        <v>0.25210405381086909</v>
      </c>
      <c r="AM1552" s="18">
        <v>0.31932500915191109</v>
      </c>
      <c r="AN1552" s="18">
        <v>0.23434639046322869</v>
      </c>
      <c r="AO1552" s="18">
        <v>0.20811609934796799</v>
      </c>
      <c r="AP1552" s="18">
        <v>0.26349044694222418</v>
      </c>
      <c r="AQ1552" s="18">
        <v>0.28195309737893948</v>
      </c>
      <c r="AR1552" s="18">
        <v>0.33347568800363669</v>
      </c>
      <c r="AS1552" s="18">
        <v>0.17341932124939621</v>
      </c>
      <c r="AT1552" s="18">
        <v>0.37719837844774468</v>
      </c>
      <c r="AU1552" s="18">
        <v>0.1778986702530789</v>
      </c>
      <c r="AV1552" s="18">
        <v>0.2216646111582167</v>
      </c>
      <c r="AX1552" s="18">
        <v>0.25073686582172799</v>
      </c>
      <c r="AY1552" s="18">
        <v>0.23443612078568629</v>
      </c>
      <c r="BA1552" s="18">
        <v>0.24008655879462781</v>
      </c>
      <c r="BB1552" s="18">
        <v>0.26013494579673152</v>
      </c>
      <c r="BD1552" s="18">
        <v>0.25827883925260359</v>
      </c>
      <c r="BE1552" s="18">
        <v>0.24621763955398371</v>
      </c>
      <c r="BF1552" s="18">
        <v>0.32097099699867782</v>
      </c>
      <c r="BG1552" s="18">
        <v>0.22619130427449749</v>
      </c>
      <c r="BH1552" s="18">
        <v>0.2125544696075137</v>
      </c>
      <c r="BI1552" s="18">
        <v>0.18343138341822471</v>
      </c>
      <c r="BJ1552" s="18">
        <v>0.2262589217889095</v>
      </c>
      <c r="BL1552" s="18">
        <v>0.24579392330312511</v>
      </c>
      <c r="BM1552" s="18">
        <v>0.24396016526923431</v>
      </c>
      <c r="BN1552" s="18">
        <v>0.28360447181701293</v>
      </c>
      <c r="BO1552" s="18">
        <v>0.22296892159428541</v>
      </c>
      <c r="BP1552" s="18">
        <v>0.29264278029383389</v>
      </c>
      <c r="BQ1552" s="18">
        <v>0.2035007309509243</v>
      </c>
      <c r="BR1552" s="18">
        <v>0.123447306962124</v>
      </c>
      <c r="BS1552" s="18">
        <v>0.23468595374156889</v>
      </c>
      <c r="BU1552" s="18">
        <v>0.21394595967678429</v>
      </c>
      <c r="BV1552" s="18">
        <v>0.25170552395405948</v>
      </c>
      <c r="BW1552" s="18">
        <v>0.2378913242917079</v>
      </c>
      <c r="BX1552" s="18">
        <v>0.26031916114510251</v>
      </c>
      <c r="BY1552" s="18">
        <v>0.27242328823619588</v>
      </c>
      <c r="BZ1552" s="18">
        <v>0.246253262553361</v>
      </c>
      <c r="CA1552" s="18">
        <v>0.20246219071717211</v>
      </c>
      <c r="CB1552" s="18">
        <v>0.23602742067230401</v>
      </c>
      <c r="CC1552" s="18">
        <v>0.27577135912911649</v>
      </c>
    </row>
    <row r="1553" spans="2:81" x14ac:dyDescent="0.35">
      <c r="B1553" s="17" t="s">
        <v>282</v>
      </c>
      <c r="C1553" s="18">
        <v>0.1182074970789866</v>
      </c>
      <c r="D1553" s="18">
        <v>0.11852803560172261</v>
      </c>
      <c r="E1553" s="18">
        <v>0.1138013170042604</v>
      </c>
      <c r="F1553" s="18">
        <v>0.14866446069612049</v>
      </c>
      <c r="G1553" s="18">
        <v>0.1355773790403958</v>
      </c>
      <c r="H1553" s="18">
        <v>0.13338231511583809</v>
      </c>
      <c r="I1553" s="18">
        <v>7.8160645036272292E-2</v>
      </c>
      <c r="K1553" s="18">
        <v>0.1087428530852291</v>
      </c>
      <c r="L1553" s="18">
        <v>0.12471972210788999</v>
      </c>
      <c r="N1553" s="18">
        <v>0.1077578908065223</v>
      </c>
      <c r="O1553" s="18">
        <v>0.1080729213399686</v>
      </c>
      <c r="P1553" s="18">
        <v>0.12447325745808049</v>
      </c>
      <c r="Q1553" s="18">
        <v>0.13294069627165611</v>
      </c>
      <c r="R1553" s="18">
        <v>0.1213566165255404</v>
      </c>
      <c r="S1553" s="18">
        <v>0.1121539219636454</v>
      </c>
      <c r="T1553" s="18">
        <v>8.9185672784586514E-2</v>
      </c>
      <c r="U1553" s="18">
        <v>0.1247344073171901</v>
      </c>
      <c r="V1553" s="18">
        <v>0.1450851734174527</v>
      </c>
      <c r="W1553" s="18">
        <v>0.1034276965004971</v>
      </c>
      <c r="X1553" s="18">
        <v>0.13938369704169479</v>
      </c>
      <c r="Y1553" s="18">
        <v>0.10410404805592401</v>
      </c>
      <c r="AA1553" s="18">
        <v>0.11419064816809001</v>
      </c>
      <c r="AB1553" s="18">
        <v>0.110869596450396</v>
      </c>
      <c r="AC1553" s="18">
        <v>0.1247265513004258</v>
      </c>
      <c r="AD1553" s="18">
        <v>0.12420798389238751</v>
      </c>
      <c r="AF1553" s="18">
        <v>0.1037937135135471</v>
      </c>
      <c r="AG1553" s="18">
        <v>9.2169150251090362E-2</v>
      </c>
      <c r="AH1553" s="18">
        <v>0.133566638776316</v>
      </c>
      <c r="AI1553" s="18">
        <v>0.19202319590059971</v>
      </c>
      <c r="AJ1553" s="18">
        <v>9.0972107480831399E-2</v>
      </c>
      <c r="AK1553" s="18">
        <v>0.1140976761694112</v>
      </c>
      <c r="AL1553" s="18">
        <v>0.13791620384247691</v>
      </c>
      <c r="AM1553" s="18">
        <v>0.1285944695460281</v>
      </c>
      <c r="AN1553" s="18">
        <v>0.12099643562076599</v>
      </c>
      <c r="AO1553" s="18">
        <v>0.13359062027327159</v>
      </c>
      <c r="AP1553" s="18">
        <v>0.1033051190477621</v>
      </c>
      <c r="AQ1553" s="18">
        <v>0.12585672691058139</v>
      </c>
      <c r="AR1553" s="18">
        <v>6.4472106932929096E-2</v>
      </c>
      <c r="AS1553" s="18">
        <v>0.12845067289601381</v>
      </c>
      <c r="AT1553" s="18">
        <v>8.4720204203996535E-2</v>
      </c>
      <c r="AU1553" s="18">
        <v>0.1230681195112802</v>
      </c>
      <c r="AV1553" s="18">
        <v>8.3539788118793493E-2</v>
      </c>
      <c r="AX1553" s="18">
        <v>0.1149258520814273</v>
      </c>
      <c r="AY1553" s="18">
        <v>0.13555159240444001</v>
      </c>
      <c r="BA1553" s="18">
        <v>0.1167080080769798</v>
      </c>
      <c r="BB1553" s="18">
        <v>0.12098955479787329</v>
      </c>
      <c r="BD1553" s="18">
        <v>0.15207819255619731</v>
      </c>
      <c r="BE1553" s="18">
        <v>0.11726852165867729</v>
      </c>
      <c r="BF1553" s="18">
        <v>0.11122687173191061</v>
      </c>
      <c r="BG1553" s="18">
        <v>9.818594575470814E-2</v>
      </c>
      <c r="BH1553" s="18">
        <v>0.1192229940687889</v>
      </c>
      <c r="BI1553" s="18">
        <v>9.9868588774493602E-2</v>
      </c>
      <c r="BJ1553" s="18">
        <v>3.5694537501144187E-2</v>
      </c>
      <c r="BL1553" s="18">
        <v>0.10021078998694929</v>
      </c>
      <c r="BM1553" s="18">
        <v>0.1134953994466613</v>
      </c>
      <c r="BN1553" s="18">
        <v>8.6573375919990994E-2</v>
      </c>
      <c r="BO1553" s="18">
        <v>7.4135141484211159E-2</v>
      </c>
      <c r="BP1553" s="18">
        <v>0.16328083594388479</v>
      </c>
      <c r="BQ1553" s="18">
        <v>0.117582409326565</v>
      </c>
      <c r="BR1553" s="18">
        <v>0.13627736143211561</v>
      </c>
      <c r="BS1553" s="18">
        <v>0.13431053552189159</v>
      </c>
      <c r="BU1553" s="18">
        <v>9.7994332219013783E-2</v>
      </c>
      <c r="BV1553" s="18">
        <v>0.10913093754484759</v>
      </c>
      <c r="BW1553" s="18">
        <v>9.885776971235341E-2</v>
      </c>
      <c r="BX1553" s="18">
        <v>0.1403376623242816</v>
      </c>
      <c r="BY1553" s="18">
        <v>0.1503453016522262</v>
      </c>
      <c r="BZ1553" s="18">
        <v>0.12841396811425271</v>
      </c>
      <c r="CA1553" s="18">
        <v>0.13621744354310919</v>
      </c>
      <c r="CB1553" s="18">
        <v>9.6323654298237082E-2</v>
      </c>
      <c r="CC1553" s="18">
        <v>8.1571575222559117E-2</v>
      </c>
    </row>
    <row r="1554" spans="2:81" x14ac:dyDescent="0.35">
      <c r="B1554" s="17" t="s">
        <v>236</v>
      </c>
      <c r="C1554" s="18">
        <v>0.1046934700787242</v>
      </c>
      <c r="D1554" s="18">
        <v>8.0034930482817568E-2</v>
      </c>
      <c r="E1554" s="18">
        <v>5.9391303615067378E-2</v>
      </c>
      <c r="F1554" s="18">
        <v>7.4528916369860407E-2</v>
      </c>
      <c r="G1554" s="18">
        <v>0.1087831044627052</v>
      </c>
      <c r="H1554" s="18">
        <v>0.1285468360110873</v>
      </c>
      <c r="I1554" s="18">
        <v>0.15043486956457469</v>
      </c>
      <c r="K1554" s="18">
        <v>8.4787250844466838E-2</v>
      </c>
      <c r="L1554" s="18">
        <v>0.1228071496226342</v>
      </c>
      <c r="N1554" s="18">
        <v>4.5179377436974151E-2</v>
      </c>
      <c r="O1554" s="18">
        <v>8.6009899868275758E-2</v>
      </c>
      <c r="P1554" s="18">
        <v>0.1100830650783821</v>
      </c>
      <c r="Q1554" s="18">
        <v>0.15283118381381511</v>
      </c>
      <c r="R1554" s="18">
        <v>8.0369754553151221E-2</v>
      </c>
      <c r="S1554" s="18">
        <v>8.931124813819484E-2</v>
      </c>
      <c r="T1554" s="18">
        <v>8.6276225824400421E-2</v>
      </c>
      <c r="U1554" s="18">
        <v>0.13941270152620161</v>
      </c>
      <c r="V1554" s="18">
        <v>8.5720346427728827E-2</v>
      </c>
      <c r="W1554" s="18">
        <v>0.17303279877295979</v>
      </c>
      <c r="X1554" s="18">
        <v>0.13989980272586969</v>
      </c>
      <c r="Y1554" s="18">
        <v>5.6387927861028829E-2</v>
      </c>
      <c r="AA1554" s="18">
        <v>7.6220704714171555E-2</v>
      </c>
      <c r="AB1554" s="18">
        <v>9.9291312635525125E-2</v>
      </c>
      <c r="AC1554" s="18">
        <v>8.5566339867463426E-2</v>
      </c>
      <c r="AD1554" s="18">
        <v>0.15719243259610341</v>
      </c>
      <c r="AF1554" s="18">
        <v>0.18612899163721641</v>
      </c>
      <c r="AG1554" s="18">
        <v>0.13898642635656761</v>
      </c>
      <c r="AH1554" s="18">
        <v>0.12683240014765651</v>
      </c>
      <c r="AI1554" s="18">
        <v>0.16290101193187281</v>
      </c>
      <c r="AJ1554" s="18">
        <v>0.15151271814393871</v>
      </c>
      <c r="AK1554" s="18">
        <v>0.10112634012638411</v>
      </c>
      <c r="AL1554" s="18">
        <v>7.9819270665173594E-2</v>
      </c>
      <c r="AM1554" s="18">
        <v>0.1051994613155393</v>
      </c>
      <c r="AN1554" s="18">
        <v>0.1214054568138089</v>
      </c>
      <c r="AO1554" s="18">
        <v>9.6465812160846306E-2</v>
      </c>
      <c r="AP1554" s="18">
        <v>6.8050145202266474E-2</v>
      </c>
      <c r="AQ1554" s="18">
        <v>6.7938207754068711E-2</v>
      </c>
      <c r="AR1554" s="18">
        <v>7.7995271676160716E-2</v>
      </c>
      <c r="AS1554" s="18">
        <v>0.11682146223972251</v>
      </c>
      <c r="AT1554" s="18">
        <v>5.0407921720329221E-2</v>
      </c>
      <c r="AU1554" s="18">
        <v>2.6317250569717281E-2</v>
      </c>
      <c r="AV1554" s="18">
        <v>0.19443334592637371</v>
      </c>
      <c r="AX1554" s="18">
        <v>0.1103791783454018</v>
      </c>
      <c r="AY1554" s="18">
        <v>7.2819507383765358E-2</v>
      </c>
      <c r="BA1554" s="18">
        <v>0.1015003929504124</v>
      </c>
      <c r="BB1554" s="18">
        <v>0.110617704841321</v>
      </c>
      <c r="BD1554" s="18">
        <v>0.1229796511571713</v>
      </c>
      <c r="BE1554" s="18">
        <v>0.1142966783204305</v>
      </c>
      <c r="BF1554" s="18">
        <v>0.115955975948491</v>
      </c>
      <c r="BG1554" s="18">
        <v>9.3516218195245568E-2</v>
      </c>
      <c r="BH1554" s="18">
        <v>4.9345927855287332E-2</v>
      </c>
      <c r="BI1554" s="18">
        <v>8.3067157622480695E-2</v>
      </c>
      <c r="BJ1554" s="18">
        <v>0.1604679314785992</v>
      </c>
      <c r="BL1554" s="18">
        <v>0.1002163971786172</v>
      </c>
      <c r="BM1554" s="18">
        <v>7.8006526256412204E-2</v>
      </c>
      <c r="BN1554" s="18">
        <v>8.3453268187160035E-2</v>
      </c>
      <c r="BO1554" s="18">
        <v>8.5220872637225539E-2</v>
      </c>
      <c r="BP1554" s="18">
        <v>6.9439341588628092E-2</v>
      </c>
      <c r="BQ1554" s="18">
        <v>0.1019213396735026</v>
      </c>
      <c r="BR1554" s="18">
        <v>0.24238713076386159</v>
      </c>
      <c r="BS1554" s="18">
        <v>0.17675260728106759</v>
      </c>
      <c r="BU1554" s="18">
        <v>0.1170868897418087</v>
      </c>
      <c r="BV1554" s="18">
        <v>6.627711840877E-2</v>
      </c>
      <c r="BW1554" s="18">
        <v>0.107838566782158</v>
      </c>
      <c r="BX1554" s="18">
        <v>7.3536273355545995E-2</v>
      </c>
      <c r="BY1554" s="18">
        <v>7.4643642793536608E-2</v>
      </c>
      <c r="BZ1554" s="18">
        <v>6.7022238702873924E-2</v>
      </c>
      <c r="CA1554" s="18">
        <v>0.20742912865633989</v>
      </c>
      <c r="CB1554" s="18">
        <v>0.19871349201448349</v>
      </c>
      <c r="CC1554" s="18">
        <v>0.16557135105304771</v>
      </c>
    </row>
    <row r="1555" spans="2:81" x14ac:dyDescent="0.35">
      <c r="B1555" s="17" t="s">
        <v>331</v>
      </c>
      <c r="C1555" s="18">
        <v>1.63952767862433E-2</v>
      </c>
      <c r="D1555" s="18">
        <v>3.1941564335025867E-2</v>
      </c>
      <c r="E1555" s="18">
        <v>9.6846762636582807E-3</v>
      </c>
      <c r="F1555" s="18">
        <v>2.1108301849946449E-2</v>
      </c>
      <c r="G1555" s="18">
        <v>1.9651725597347139E-2</v>
      </c>
      <c r="H1555" s="18">
        <v>1.43736115981069E-2</v>
      </c>
      <c r="I1555" s="18">
        <v>1.0223116872313399E-2</v>
      </c>
      <c r="K1555" s="18">
        <v>1.149460545396396E-2</v>
      </c>
      <c r="L1555" s="18">
        <v>2.1068187728161141E-2</v>
      </c>
      <c r="N1555" s="18">
        <v>1.9618685256294181E-2</v>
      </c>
      <c r="O1555" s="18">
        <v>1.411991701623173E-2</v>
      </c>
      <c r="P1555" s="18">
        <v>1.98236540624094E-2</v>
      </c>
      <c r="Q1555" s="18">
        <v>3.6727101674876382E-2</v>
      </c>
      <c r="R1555" s="18">
        <v>1.8687501185996401E-2</v>
      </c>
      <c r="S1555" s="18">
        <v>0</v>
      </c>
      <c r="T1555" s="18">
        <v>1.7994587029191982E-2</v>
      </c>
      <c r="U1555" s="18">
        <v>1.535544880914063E-2</v>
      </c>
      <c r="V1555" s="18">
        <v>2.4353791420185379E-2</v>
      </c>
      <c r="W1555" s="18">
        <v>2.5081716580057149E-2</v>
      </c>
      <c r="X1555" s="18">
        <v>0</v>
      </c>
      <c r="Y1555" s="18">
        <v>6.3115642303218818E-3</v>
      </c>
      <c r="AA1555" s="18">
        <v>1.069262565523278E-2</v>
      </c>
      <c r="AB1555" s="18">
        <v>1.8932916641119121E-2</v>
      </c>
      <c r="AC1555" s="18">
        <v>1.1215402251565519E-2</v>
      </c>
      <c r="AD1555" s="18">
        <v>2.342409732715919E-2</v>
      </c>
      <c r="AF1555" s="18">
        <v>6.5247812762852964E-2</v>
      </c>
      <c r="AG1555" s="18">
        <v>3.9199404445413998E-2</v>
      </c>
      <c r="AH1555" s="18">
        <v>2.3553091088605892E-2</v>
      </c>
      <c r="AI1555" s="18">
        <v>1.7828529057483181E-2</v>
      </c>
      <c r="AJ1555" s="18">
        <v>0</v>
      </c>
      <c r="AK1555" s="18">
        <v>3.5895001492613293E-2</v>
      </c>
      <c r="AL1555" s="18">
        <v>1.555296722742922E-2</v>
      </c>
      <c r="AM1555" s="18">
        <v>4.0973746889955307E-3</v>
      </c>
      <c r="AN1555" s="18">
        <v>0</v>
      </c>
      <c r="AO1555" s="18">
        <v>8.3969110713022054E-3</v>
      </c>
      <c r="AP1555" s="18">
        <v>1.0941592013778629E-2</v>
      </c>
      <c r="AQ1555" s="18">
        <v>0</v>
      </c>
      <c r="AR1555" s="18">
        <v>0</v>
      </c>
      <c r="AS1555" s="18">
        <v>1.7971007033664211E-2</v>
      </c>
      <c r="AT1555" s="18">
        <v>0</v>
      </c>
      <c r="AU1555" s="18">
        <v>4.6875048951253148E-2</v>
      </c>
      <c r="AV1555" s="18">
        <v>1.2180074774945621E-2</v>
      </c>
      <c r="AX1555" s="18">
        <v>1.6410957815066411E-2</v>
      </c>
      <c r="AY1555" s="18">
        <v>1.3704548571122009E-2</v>
      </c>
      <c r="BA1555" s="18">
        <v>1.41545468668722E-2</v>
      </c>
      <c r="BB1555" s="18">
        <v>2.0552586349557159E-2</v>
      </c>
      <c r="BD1555" s="18">
        <v>2.2443172006000569E-2</v>
      </c>
      <c r="BE1555" s="18">
        <v>1.1451567842858E-2</v>
      </c>
      <c r="BF1555" s="18">
        <v>8.3892610268031867E-3</v>
      </c>
      <c r="BG1555" s="18">
        <v>1.098625468697783E-2</v>
      </c>
      <c r="BH1555" s="18">
        <v>7.7256264012189454E-3</v>
      </c>
      <c r="BI1555" s="18">
        <v>4.5028989019798869E-2</v>
      </c>
      <c r="BJ1555" s="18">
        <v>7.512180883832674E-2</v>
      </c>
      <c r="BL1555" s="18">
        <v>3.1181137642457731E-3</v>
      </c>
      <c r="BM1555" s="18">
        <v>8.7642106880626621E-3</v>
      </c>
      <c r="BN1555" s="18">
        <v>0</v>
      </c>
      <c r="BO1555" s="18">
        <v>1.619890074703316E-2</v>
      </c>
      <c r="BP1555" s="18">
        <v>7.6598119190768726E-3</v>
      </c>
      <c r="BQ1555" s="18">
        <v>4.8407821484428709E-2</v>
      </c>
      <c r="BR1555" s="18">
        <v>8.3226457252087452E-2</v>
      </c>
      <c r="BS1555" s="18">
        <v>4.2907593418358633E-2</v>
      </c>
      <c r="BU1555" s="18">
        <v>3.6717771630113082E-3</v>
      </c>
      <c r="BV1555" s="18">
        <v>9.1811455271059925E-3</v>
      </c>
      <c r="BW1555" s="18">
        <v>5.8224449624786614E-3</v>
      </c>
      <c r="BX1555" s="18">
        <v>1.6477748931290219E-2</v>
      </c>
      <c r="BY1555" s="18">
        <v>1.341718243824558E-2</v>
      </c>
      <c r="BZ1555" s="18">
        <v>5.0661935667407509E-2</v>
      </c>
      <c r="CA1555" s="18">
        <v>6.7760129750926157E-2</v>
      </c>
      <c r="CB1555" s="18">
        <v>3.4774484678472488E-2</v>
      </c>
      <c r="CC1555" s="18">
        <v>0</v>
      </c>
    </row>
    <row r="1557" spans="2:81" ht="362.5" x14ac:dyDescent="0.35">
      <c r="B1557" s="14" t="s">
        <v>339</v>
      </c>
    </row>
    <row r="1558" spans="2:81" x14ac:dyDescent="0.35">
      <c r="B1558" s="15" t="s">
        <v>17</v>
      </c>
    </row>
    <row r="1559" spans="2:81" x14ac:dyDescent="0.35">
      <c r="B1559" s="11" t="s">
        <v>95</v>
      </c>
      <c r="C1559" s="16">
        <v>1906</v>
      </c>
      <c r="D1559" s="16">
        <v>245</v>
      </c>
      <c r="E1559" s="16">
        <v>322</v>
      </c>
      <c r="F1559" s="16">
        <v>330</v>
      </c>
      <c r="G1559" s="16">
        <v>336</v>
      </c>
      <c r="H1559" s="16">
        <v>276</v>
      </c>
      <c r="I1559" s="16">
        <v>397</v>
      </c>
      <c r="K1559" s="16">
        <v>942</v>
      </c>
      <c r="L1559" s="16">
        <v>959</v>
      </c>
      <c r="N1559" s="16">
        <v>158</v>
      </c>
      <c r="O1559" s="16">
        <v>63</v>
      </c>
      <c r="P1559" s="16">
        <v>96</v>
      </c>
      <c r="Q1559" s="16">
        <v>78</v>
      </c>
      <c r="R1559" s="16">
        <v>211</v>
      </c>
      <c r="S1559" s="16">
        <v>156</v>
      </c>
      <c r="T1559" s="16">
        <v>138</v>
      </c>
      <c r="U1559" s="16">
        <v>178</v>
      </c>
      <c r="V1559" s="16">
        <v>270</v>
      </c>
      <c r="W1559" s="16">
        <v>232</v>
      </c>
      <c r="X1559" s="16">
        <v>160</v>
      </c>
      <c r="Y1559" s="16">
        <v>166</v>
      </c>
      <c r="AA1559" s="16">
        <v>527</v>
      </c>
      <c r="AB1559" s="16">
        <v>481</v>
      </c>
      <c r="AC1559" s="16">
        <v>429</v>
      </c>
      <c r="AD1559" s="16">
        <v>463</v>
      </c>
      <c r="AF1559" s="16">
        <v>27</v>
      </c>
      <c r="AG1559" s="16">
        <v>98</v>
      </c>
      <c r="AH1559" s="16">
        <v>113</v>
      </c>
      <c r="AI1559" s="16">
        <v>112</v>
      </c>
      <c r="AJ1559" s="16">
        <v>174</v>
      </c>
      <c r="AK1559" s="16">
        <v>207</v>
      </c>
      <c r="AL1559" s="16">
        <v>170</v>
      </c>
      <c r="AM1559" s="16">
        <v>133</v>
      </c>
      <c r="AN1559" s="16">
        <v>100</v>
      </c>
      <c r="AO1559" s="16">
        <v>131</v>
      </c>
      <c r="AP1559" s="16">
        <v>193</v>
      </c>
      <c r="AQ1559" s="16">
        <v>93</v>
      </c>
      <c r="AR1559" s="16">
        <v>79</v>
      </c>
      <c r="AS1559" s="16">
        <v>47</v>
      </c>
      <c r="AT1559" s="16">
        <v>48</v>
      </c>
      <c r="AU1559" s="16">
        <v>122</v>
      </c>
      <c r="AV1559" s="16">
        <v>59</v>
      </c>
      <c r="AX1559" s="16">
        <v>1557</v>
      </c>
      <c r="AY1559" s="16">
        <v>338</v>
      </c>
      <c r="BA1559" s="16">
        <v>1221</v>
      </c>
      <c r="BB1559" s="16">
        <v>685</v>
      </c>
      <c r="BD1559" s="16">
        <v>474</v>
      </c>
      <c r="BE1559" s="16">
        <v>416</v>
      </c>
      <c r="BF1559" s="16">
        <v>224</v>
      </c>
      <c r="BG1559" s="16">
        <v>439</v>
      </c>
      <c r="BH1559" s="16">
        <v>242</v>
      </c>
      <c r="BI1559" s="16">
        <v>51</v>
      </c>
      <c r="BJ1559" s="16">
        <v>60</v>
      </c>
      <c r="BL1559" s="16">
        <v>334</v>
      </c>
      <c r="BM1559" s="16">
        <v>619</v>
      </c>
      <c r="BN1559" s="16">
        <v>136</v>
      </c>
      <c r="BO1559" s="16">
        <v>105</v>
      </c>
      <c r="BP1559" s="16">
        <v>257</v>
      </c>
      <c r="BQ1559" s="16">
        <v>42</v>
      </c>
      <c r="BR1559" s="16">
        <v>49</v>
      </c>
      <c r="BS1559" s="16">
        <v>364</v>
      </c>
      <c r="BU1559" s="16">
        <v>279</v>
      </c>
      <c r="BV1559" s="16">
        <v>479</v>
      </c>
      <c r="BW1559" s="16">
        <v>122</v>
      </c>
      <c r="BX1559" s="16">
        <v>151</v>
      </c>
      <c r="BY1559" s="16">
        <v>421</v>
      </c>
      <c r="BZ1559" s="16">
        <v>64</v>
      </c>
      <c r="CA1559" s="16">
        <v>123</v>
      </c>
      <c r="CB1559" s="16">
        <v>156</v>
      </c>
      <c r="CC1559" s="16">
        <v>111</v>
      </c>
    </row>
    <row r="1560" spans="2:81" x14ac:dyDescent="0.35">
      <c r="B1560" s="12" t="s">
        <v>96</v>
      </c>
      <c r="C1560" s="16">
        <v>1910</v>
      </c>
      <c r="D1560" s="16">
        <v>202</v>
      </c>
      <c r="E1560" s="16">
        <v>325</v>
      </c>
      <c r="F1560" s="16">
        <v>324</v>
      </c>
      <c r="G1560" s="16">
        <v>294</v>
      </c>
      <c r="H1560" s="16">
        <v>309</v>
      </c>
      <c r="I1560" s="16">
        <v>457</v>
      </c>
      <c r="K1560" s="16">
        <v>921</v>
      </c>
      <c r="L1560" s="16">
        <v>983</v>
      </c>
      <c r="N1560" s="16">
        <v>157</v>
      </c>
      <c r="O1560" s="16">
        <v>52</v>
      </c>
      <c r="P1560" s="16">
        <v>89</v>
      </c>
      <c r="Q1560" s="16">
        <v>77</v>
      </c>
      <c r="R1560" s="16">
        <v>212</v>
      </c>
      <c r="S1560" s="16">
        <v>155</v>
      </c>
      <c r="T1560" s="16">
        <v>140</v>
      </c>
      <c r="U1560" s="16">
        <v>167</v>
      </c>
      <c r="V1560" s="16">
        <v>248</v>
      </c>
      <c r="W1560" s="16">
        <v>264</v>
      </c>
      <c r="X1560" s="16">
        <v>165</v>
      </c>
      <c r="Y1560" s="16">
        <v>180</v>
      </c>
      <c r="AA1560" s="16">
        <v>514</v>
      </c>
      <c r="AB1560" s="16">
        <v>496</v>
      </c>
      <c r="AC1560" s="16">
        <v>419</v>
      </c>
      <c r="AD1560" s="16">
        <v>477</v>
      </c>
      <c r="AF1560" s="16">
        <v>25</v>
      </c>
      <c r="AG1560" s="16">
        <v>96</v>
      </c>
      <c r="AH1560" s="16">
        <v>115</v>
      </c>
      <c r="AI1560" s="16">
        <v>117</v>
      </c>
      <c r="AJ1560" s="16">
        <v>175</v>
      </c>
      <c r="AK1560" s="16">
        <v>213</v>
      </c>
      <c r="AL1560" s="16">
        <v>169</v>
      </c>
      <c r="AM1560" s="16">
        <v>134</v>
      </c>
      <c r="AN1560" s="16">
        <v>99</v>
      </c>
      <c r="AO1560" s="16">
        <v>131</v>
      </c>
      <c r="AP1560" s="16">
        <v>193</v>
      </c>
      <c r="AQ1560" s="16">
        <v>94</v>
      </c>
      <c r="AR1560" s="16">
        <v>79</v>
      </c>
      <c r="AS1560" s="16">
        <v>46</v>
      </c>
      <c r="AT1560" s="16">
        <v>46</v>
      </c>
      <c r="AU1560" s="16">
        <v>118</v>
      </c>
      <c r="AV1560" s="16">
        <v>59</v>
      </c>
      <c r="AX1560" s="16">
        <v>1583</v>
      </c>
      <c r="AY1560" s="16">
        <v>316</v>
      </c>
      <c r="BA1560" s="16">
        <v>1241</v>
      </c>
      <c r="BB1560" s="16">
        <v>669</v>
      </c>
      <c r="BD1560" s="16">
        <v>490</v>
      </c>
      <c r="BE1560" s="16">
        <v>410</v>
      </c>
      <c r="BF1560" s="16">
        <v>226</v>
      </c>
      <c r="BG1560" s="16">
        <v>430</v>
      </c>
      <c r="BH1560" s="16">
        <v>237</v>
      </c>
      <c r="BI1560" s="16">
        <v>51</v>
      </c>
      <c r="BJ1560" s="16">
        <v>65</v>
      </c>
      <c r="BL1560" s="16">
        <v>349</v>
      </c>
      <c r="BM1560" s="16">
        <v>614</v>
      </c>
      <c r="BN1560" s="16">
        <v>143</v>
      </c>
      <c r="BO1560" s="16">
        <v>101</v>
      </c>
      <c r="BP1560" s="16">
        <v>257</v>
      </c>
      <c r="BQ1560" s="16">
        <v>42</v>
      </c>
      <c r="BR1560" s="16">
        <v>47</v>
      </c>
      <c r="BS1560" s="16">
        <v>356</v>
      </c>
      <c r="BU1560" s="16">
        <v>288</v>
      </c>
      <c r="BV1560" s="16">
        <v>472</v>
      </c>
      <c r="BW1560" s="16">
        <v>126</v>
      </c>
      <c r="BX1560" s="16">
        <v>142</v>
      </c>
      <c r="BY1560" s="16">
        <v>432</v>
      </c>
      <c r="BZ1560" s="16">
        <v>64</v>
      </c>
      <c r="CA1560" s="16">
        <v>123</v>
      </c>
      <c r="CB1560" s="16">
        <v>159</v>
      </c>
      <c r="CC1560" s="16">
        <v>106</v>
      </c>
    </row>
    <row r="1561" spans="2:81" x14ac:dyDescent="0.35">
      <c r="B1561" s="14" t="s">
        <v>117</v>
      </c>
      <c r="C1561" s="18">
        <v>0.43664340755787201</v>
      </c>
      <c r="D1561" s="18">
        <v>0.44523451635363781</v>
      </c>
      <c r="E1561" s="18">
        <v>0.54410080069729694</v>
      </c>
      <c r="F1561" s="18">
        <v>0.43529368396850232</v>
      </c>
      <c r="G1561" s="18">
        <v>0.39929170418887389</v>
      </c>
      <c r="H1561" s="18">
        <v>0.36698515781091973</v>
      </c>
      <c r="I1561" s="18">
        <v>0.42853954657098581</v>
      </c>
      <c r="K1561" s="18">
        <v>0.46700561868432422</v>
      </c>
      <c r="L1561" s="18">
        <v>0.4103517569214139</v>
      </c>
      <c r="N1561" s="18">
        <v>0.5220352254206917</v>
      </c>
      <c r="O1561" s="18">
        <v>0.38611522641562279</v>
      </c>
      <c r="P1561" s="18">
        <v>0.39414757555506502</v>
      </c>
      <c r="Q1561" s="18">
        <v>0.39507775415041962</v>
      </c>
      <c r="R1561" s="18">
        <v>0.41370746657960872</v>
      </c>
      <c r="S1561" s="18">
        <v>0.447345196064036</v>
      </c>
      <c r="T1561" s="18">
        <v>0.40862864387282838</v>
      </c>
      <c r="U1561" s="18">
        <v>0.4130124222207272</v>
      </c>
      <c r="V1561" s="18">
        <v>0.49973652691658887</v>
      </c>
      <c r="W1561" s="18">
        <v>0.40936556739671032</v>
      </c>
      <c r="X1561" s="18">
        <v>0.42453870143074401</v>
      </c>
      <c r="Y1561" s="18">
        <v>0.44123892157278438</v>
      </c>
      <c r="AA1561" s="18">
        <v>0.50315817141096253</v>
      </c>
      <c r="AB1561" s="18">
        <v>0.43727650097376841</v>
      </c>
      <c r="AC1561" s="18">
        <v>0.41131433451562888</v>
      </c>
      <c r="AD1561" s="18">
        <v>0.38700561163098163</v>
      </c>
      <c r="AF1561" s="18">
        <v>0.41938957228160001</v>
      </c>
      <c r="AG1561" s="18">
        <v>0.50046593291302488</v>
      </c>
      <c r="AH1561" s="18">
        <v>0.4458964095720841</v>
      </c>
      <c r="AI1561" s="18">
        <v>0.36160505061271431</v>
      </c>
      <c r="AJ1561" s="18">
        <v>0.34760722768674762</v>
      </c>
      <c r="AK1561" s="18">
        <v>0.41608057750828098</v>
      </c>
      <c r="AL1561" s="18">
        <v>0.46436465450883341</v>
      </c>
      <c r="AM1561" s="18">
        <v>0.354894886804549</v>
      </c>
      <c r="AN1561" s="18">
        <v>0.42968690374549062</v>
      </c>
      <c r="AO1561" s="18">
        <v>0.46856164215184021</v>
      </c>
      <c r="AP1561" s="18">
        <v>0.4749931219089073</v>
      </c>
      <c r="AQ1561" s="18">
        <v>0.36513806931799869</v>
      </c>
      <c r="AR1561" s="18">
        <v>0.48873681553343012</v>
      </c>
      <c r="AS1561" s="18">
        <v>0.49065591486640858</v>
      </c>
      <c r="AT1561" s="18">
        <v>0.54281356635887534</v>
      </c>
      <c r="AU1561" s="18">
        <v>0.57537345329999257</v>
      </c>
      <c r="AV1561" s="18">
        <v>0.37263348109712008</v>
      </c>
      <c r="AX1561" s="18">
        <v>0.43027801768577939</v>
      </c>
      <c r="AY1561" s="18">
        <v>0.47414896994436689</v>
      </c>
      <c r="BA1561" s="18">
        <v>0.44093029858134852</v>
      </c>
      <c r="BB1561" s="18">
        <v>0.42868977919119011</v>
      </c>
      <c r="BD1561" s="18">
        <v>0.36244450778061699</v>
      </c>
      <c r="BE1561" s="18">
        <v>0.43088076444674273</v>
      </c>
      <c r="BF1561" s="18">
        <v>0.37055068312533218</v>
      </c>
      <c r="BG1561" s="18">
        <v>0.49366972898277561</v>
      </c>
      <c r="BH1561" s="18">
        <v>0.53336371782669689</v>
      </c>
      <c r="BI1561" s="18">
        <v>0.62819264610652992</v>
      </c>
      <c r="BJ1561" s="18">
        <v>0.38078830459057561</v>
      </c>
      <c r="BL1561" s="18">
        <v>0.41835027302013872</v>
      </c>
      <c r="BM1561" s="18">
        <v>0.51754413825294332</v>
      </c>
      <c r="BN1561" s="18">
        <v>0.45828744640336161</v>
      </c>
      <c r="BO1561" s="18">
        <v>0.46887101880136839</v>
      </c>
      <c r="BP1561" s="18">
        <v>0.41608564121824471</v>
      </c>
      <c r="BQ1561" s="18">
        <v>0.53587419898407551</v>
      </c>
      <c r="BR1561" s="18">
        <v>0.28900502033928882</v>
      </c>
      <c r="BS1561" s="18">
        <v>0.31991523339247768</v>
      </c>
      <c r="BU1561" s="18">
        <v>0.45617091100205392</v>
      </c>
      <c r="BV1561" s="18">
        <v>0.49954766884739088</v>
      </c>
      <c r="BW1561" s="18">
        <v>0.47712414785666002</v>
      </c>
      <c r="BX1561" s="18">
        <v>0.43489583015476913</v>
      </c>
      <c r="BY1561" s="18">
        <v>0.42979540980438352</v>
      </c>
      <c r="BZ1561" s="18">
        <v>0.45554128432415408</v>
      </c>
      <c r="CA1561" s="18">
        <v>0.2617352326041249</v>
      </c>
      <c r="CB1561" s="18">
        <v>0.34090778698977131</v>
      </c>
      <c r="CC1561" s="18">
        <v>0.42016752740497731</v>
      </c>
    </row>
    <row r="1562" spans="2:81" x14ac:dyDescent="0.35">
      <c r="B1562" s="14" t="s">
        <v>118</v>
      </c>
      <c r="C1562" s="18">
        <v>0.46534227418144603</v>
      </c>
      <c r="D1562" s="18">
        <v>0.47868783823364019</v>
      </c>
      <c r="E1562" s="18">
        <v>0.4063768775258102</v>
      </c>
      <c r="F1562" s="18">
        <v>0.45167622377104311</v>
      </c>
      <c r="G1562" s="18">
        <v>0.47610762260616601</v>
      </c>
      <c r="H1562" s="18">
        <v>0.54664331265365984</v>
      </c>
      <c r="I1562" s="18">
        <v>0.44915226452393742</v>
      </c>
      <c r="K1562" s="18">
        <v>0.45564168999072763</v>
      </c>
      <c r="L1562" s="18">
        <v>0.4726819535452082</v>
      </c>
      <c r="N1562" s="18">
        <v>0.40863229904214349</v>
      </c>
      <c r="O1562" s="18">
        <v>0.55108273837266364</v>
      </c>
      <c r="P1562" s="18">
        <v>0.47852445456738169</v>
      </c>
      <c r="Q1562" s="18">
        <v>0.52078350422820818</v>
      </c>
      <c r="R1562" s="18">
        <v>0.47825517854114508</v>
      </c>
      <c r="S1562" s="18">
        <v>0.48548447950058882</v>
      </c>
      <c r="T1562" s="18">
        <v>0.52978098424458164</v>
      </c>
      <c r="U1562" s="18">
        <v>0.46676807126960179</v>
      </c>
      <c r="V1562" s="18">
        <v>0.42008146755748471</v>
      </c>
      <c r="W1562" s="18">
        <v>0.45172013861584442</v>
      </c>
      <c r="X1562" s="18">
        <v>0.45441823456176572</v>
      </c>
      <c r="Y1562" s="18">
        <v>0.46815971027473657</v>
      </c>
      <c r="AA1562" s="18">
        <v>0.41782065851385841</v>
      </c>
      <c r="AB1562" s="18">
        <v>0.47400026503921472</v>
      </c>
      <c r="AC1562" s="18">
        <v>0.51200181284823376</v>
      </c>
      <c r="AD1562" s="18">
        <v>0.46895525604639282</v>
      </c>
      <c r="AF1562" s="18">
        <v>0.40847589756694902</v>
      </c>
      <c r="AG1562" s="18">
        <v>0.39158003486505177</v>
      </c>
      <c r="AH1562" s="18">
        <v>0.43079118753058249</v>
      </c>
      <c r="AI1562" s="18">
        <v>0.54805568399822635</v>
      </c>
      <c r="AJ1562" s="18">
        <v>0.5582470683113735</v>
      </c>
      <c r="AK1562" s="18">
        <v>0.47927562218996211</v>
      </c>
      <c r="AL1562" s="18">
        <v>0.43452557487105692</v>
      </c>
      <c r="AM1562" s="18">
        <v>0.57482595893057142</v>
      </c>
      <c r="AN1562" s="18">
        <v>0.47740437836973321</v>
      </c>
      <c r="AO1562" s="18">
        <v>0.46132960305557819</v>
      </c>
      <c r="AP1562" s="18">
        <v>0.41779435186337438</v>
      </c>
      <c r="AQ1562" s="18">
        <v>0.55094039189925015</v>
      </c>
      <c r="AR1562" s="18">
        <v>0.44890727131004132</v>
      </c>
      <c r="AS1562" s="18">
        <v>0.42960733825593139</v>
      </c>
      <c r="AT1562" s="18">
        <v>0.38580676861225571</v>
      </c>
      <c r="AU1562" s="18">
        <v>0.34614371588195381</v>
      </c>
      <c r="AV1562" s="18">
        <v>0.38416447201042903</v>
      </c>
      <c r="AX1562" s="18">
        <v>0.47006138285819388</v>
      </c>
      <c r="AY1562" s="18">
        <v>0.44288074711366249</v>
      </c>
      <c r="BA1562" s="18">
        <v>0.46571859631401069</v>
      </c>
      <c r="BB1562" s="18">
        <v>0.46464406973160471</v>
      </c>
      <c r="BD1562" s="18">
        <v>0.51826091574247801</v>
      </c>
      <c r="BE1562" s="18">
        <v>0.46334956868218619</v>
      </c>
      <c r="BF1562" s="18">
        <v>0.5690359852453799</v>
      </c>
      <c r="BG1562" s="18">
        <v>0.43131753506066162</v>
      </c>
      <c r="BH1562" s="18">
        <v>0.38621537394003103</v>
      </c>
      <c r="BI1562" s="18">
        <v>0.27351709058286611</v>
      </c>
      <c r="BJ1562" s="18">
        <v>0.38279056749555729</v>
      </c>
      <c r="BL1562" s="18">
        <v>0.49586901907159059</v>
      </c>
      <c r="BM1562" s="18">
        <v>0.42008927940093571</v>
      </c>
      <c r="BN1562" s="18">
        <v>0.42420157541192899</v>
      </c>
      <c r="BO1562" s="18">
        <v>0.45283114865936019</v>
      </c>
      <c r="BP1562" s="18">
        <v>0.52150457877967704</v>
      </c>
      <c r="BQ1562" s="18">
        <v>0.35215640767133588</v>
      </c>
      <c r="BR1562" s="18">
        <v>0.40191320988191992</v>
      </c>
      <c r="BS1562" s="18">
        <v>0.51473003150997376</v>
      </c>
      <c r="BU1562" s="18">
        <v>0.45118855689567322</v>
      </c>
      <c r="BV1562" s="18">
        <v>0.43115569723092279</v>
      </c>
      <c r="BW1562" s="18">
        <v>0.41484304213122097</v>
      </c>
      <c r="BX1562" s="18">
        <v>0.47987970198455793</v>
      </c>
      <c r="BY1562" s="18">
        <v>0.5042437795446868</v>
      </c>
      <c r="BZ1562" s="18">
        <v>0.44834714139965243</v>
      </c>
      <c r="CA1562" s="18">
        <v>0.50977550035627139</v>
      </c>
      <c r="CB1562" s="18">
        <v>0.46691548544979189</v>
      </c>
      <c r="CC1562" s="18">
        <v>0.49466997500994048</v>
      </c>
    </row>
    <row r="1564" spans="2:81" ht="362.5" x14ac:dyDescent="0.35">
      <c r="B1564" s="14" t="s">
        <v>339</v>
      </c>
    </row>
    <row r="1565" spans="2:81" x14ac:dyDescent="0.35">
      <c r="B1565" s="15" t="s">
        <v>17</v>
      </c>
    </row>
    <row r="1566" spans="2:81" x14ac:dyDescent="0.35">
      <c r="B1566" s="11" t="s">
        <v>95</v>
      </c>
      <c r="C1566" s="16">
        <v>1906</v>
      </c>
      <c r="D1566" s="16">
        <v>245</v>
      </c>
      <c r="E1566" s="16">
        <v>322</v>
      </c>
      <c r="F1566" s="16">
        <v>330</v>
      </c>
      <c r="G1566" s="16">
        <v>336</v>
      </c>
      <c r="H1566" s="16">
        <v>276</v>
      </c>
      <c r="I1566" s="16">
        <v>397</v>
      </c>
      <c r="K1566" s="16">
        <v>942</v>
      </c>
      <c r="L1566" s="16">
        <v>959</v>
      </c>
      <c r="N1566" s="16">
        <v>158</v>
      </c>
      <c r="O1566" s="16">
        <v>63</v>
      </c>
      <c r="P1566" s="16">
        <v>96</v>
      </c>
      <c r="Q1566" s="16">
        <v>78</v>
      </c>
      <c r="R1566" s="16">
        <v>211</v>
      </c>
      <c r="S1566" s="16">
        <v>156</v>
      </c>
      <c r="T1566" s="16">
        <v>138</v>
      </c>
      <c r="U1566" s="16">
        <v>178</v>
      </c>
      <c r="V1566" s="16">
        <v>270</v>
      </c>
      <c r="W1566" s="16">
        <v>232</v>
      </c>
      <c r="X1566" s="16">
        <v>160</v>
      </c>
      <c r="Y1566" s="16">
        <v>166</v>
      </c>
      <c r="AA1566" s="16">
        <v>527</v>
      </c>
      <c r="AB1566" s="16">
        <v>481</v>
      </c>
      <c r="AC1566" s="16">
        <v>429</v>
      </c>
      <c r="AD1566" s="16">
        <v>463</v>
      </c>
      <c r="AF1566" s="16">
        <v>27</v>
      </c>
      <c r="AG1566" s="16">
        <v>98</v>
      </c>
      <c r="AH1566" s="16">
        <v>113</v>
      </c>
      <c r="AI1566" s="16">
        <v>112</v>
      </c>
      <c r="AJ1566" s="16">
        <v>174</v>
      </c>
      <c r="AK1566" s="16">
        <v>207</v>
      </c>
      <c r="AL1566" s="16">
        <v>170</v>
      </c>
      <c r="AM1566" s="16">
        <v>133</v>
      </c>
      <c r="AN1566" s="16">
        <v>100</v>
      </c>
      <c r="AO1566" s="16">
        <v>131</v>
      </c>
      <c r="AP1566" s="16">
        <v>193</v>
      </c>
      <c r="AQ1566" s="16">
        <v>93</v>
      </c>
      <c r="AR1566" s="16">
        <v>79</v>
      </c>
      <c r="AS1566" s="16">
        <v>47</v>
      </c>
      <c r="AT1566" s="16">
        <v>48</v>
      </c>
      <c r="AU1566" s="16">
        <v>122</v>
      </c>
      <c r="AV1566" s="16">
        <v>59</v>
      </c>
      <c r="AX1566" s="16">
        <v>1557</v>
      </c>
      <c r="AY1566" s="16">
        <v>338</v>
      </c>
      <c r="BA1566" s="16">
        <v>1221</v>
      </c>
      <c r="BB1566" s="16">
        <v>685</v>
      </c>
      <c r="BD1566" s="16">
        <v>474</v>
      </c>
      <c r="BE1566" s="16">
        <v>416</v>
      </c>
      <c r="BF1566" s="16">
        <v>224</v>
      </c>
      <c r="BG1566" s="16">
        <v>439</v>
      </c>
      <c r="BH1566" s="16">
        <v>242</v>
      </c>
      <c r="BI1566" s="16">
        <v>51</v>
      </c>
      <c r="BJ1566" s="16">
        <v>60</v>
      </c>
      <c r="BL1566" s="16">
        <v>334</v>
      </c>
      <c r="BM1566" s="16">
        <v>619</v>
      </c>
      <c r="BN1566" s="16">
        <v>136</v>
      </c>
      <c r="BO1566" s="16">
        <v>105</v>
      </c>
      <c r="BP1566" s="16">
        <v>257</v>
      </c>
      <c r="BQ1566" s="16">
        <v>42</v>
      </c>
      <c r="BR1566" s="16">
        <v>49</v>
      </c>
      <c r="BS1566" s="16">
        <v>364</v>
      </c>
      <c r="BU1566" s="16">
        <v>279</v>
      </c>
      <c r="BV1566" s="16">
        <v>479</v>
      </c>
      <c r="BW1566" s="16">
        <v>122</v>
      </c>
      <c r="BX1566" s="16">
        <v>151</v>
      </c>
      <c r="BY1566" s="16">
        <v>421</v>
      </c>
      <c r="BZ1566" s="16">
        <v>64</v>
      </c>
      <c r="CA1566" s="16">
        <v>123</v>
      </c>
      <c r="CB1566" s="16">
        <v>156</v>
      </c>
      <c r="CC1566" s="16">
        <v>111</v>
      </c>
    </row>
    <row r="1567" spans="2:81" x14ac:dyDescent="0.35">
      <c r="B1567" s="12" t="s">
        <v>96</v>
      </c>
      <c r="C1567" s="16">
        <v>1910</v>
      </c>
      <c r="D1567" s="16">
        <v>202</v>
      </c>
      <c r="E1567" s="16">
        <v>325</v>
      </c>
      <c r="F1567" s="16">
        <v>324</v>
      </c>
      <c r="G1567" s="16">
        <v>294</v>
      </c>
      <c r="H1567" s="16">
        <v>309</v>
      </c>
      <c r="I1567" s="16">
        <v>457</v>
      </c>
      <c r="K1567" s="16">
        <v>921</v>
      </c>
      <c r="L1567" s="16">
        <v>983</v>
      </c>
      <c r="N1567" s="16">
        <v>157</v>
      </c>
      <c r="O1567" s="16">
        <v>52</v>
      </c>
      <c r="P1567" s="16">
        <v>89</v>
      </c>
      <c r="Q1567" s="16">
        <v>77</v>
      </c>
      <c r="R1567" s="16">
        <v>212</v>
      </c>
      <c r="S1567" s="16">
        <v>155</v>
      </c>
      <c r="T1567" s="16">
        <v>140</v>
      </c>
      <c r="U1567" s="16">
        <v>167</v>
      </c>
      <c r="V1567" s="16">
        <v>248</v>
      </c>
      <c r="W1567" s="16">
        <v>264</v>
      </c>
      <c r="X1567" s="16">
        <v>165</v>
      </c>
      <c r="Y1567" s="16">
        <v>180</v>
      </c>
      <c r="AA1567" s="16">
        <v>514</v>
      </c>
      <c r="AB1567" s="16">
        <v>496</v>
      </c>
      <c r="AC1567" s="16">
        <v>419</v>
      </c>
      <c r="AD1567" s="16">
        <v>477</v>
      </c>
      <c r="AF1567" s="16">
        <v>25</v>
      </c>
      <c r="AG1567" s="16">
        <v>96</v>
      </c>
      <c r="AH1567" s="16">
        <v>115</v>
      </c>
      <c r="AI1567" s="16">
        <v>117</v>
      </c>
      <c r="AJ1567" s="16">
        <v>175</v>
      </c>
      <c r="AK1567" s="16">
        <v>213</v>
      </c>
      <c r="AL1567" s="16">
        <v>169</v>
      </c>
      <c r="AM1567" s="16">
        <v>134</v>
      </c>
      <c r="AN1567" s="16">
        <v>99</v>
      </c>
      <c r="AO1567" s="16">
        <v>131</v>
      </c>
      <c r="AP1567" s="16">
        <v>193</v>
      </c>
      <c r="AQ1567" s="16">
        <v>94</v>
      </c>
      <c r="AR1567" s="16">
        <v>79</v>
      </c>
      <c r="AS1567" s="16">
        <v>46</v>
      </c>
      <c r="AT1567" s="16">
        <v>46</v>
      </c>
      <c r="AU1567" s="16">
        <v>118</v>
      </c>
      <c r="AV1567" s="16">
        <v>59</v>
      </c>
      <c r="AX1567" s="16">
        <v>1583</v>
      </c>
      <c r="AY1567" s="16">
        <v>316</v>
      </c>
      <c r="BA1567" s="16">
        <v>1241</v>
      </c>
      <c r="BB1567" s="16">
        <v>669</v>
      </c>
      <c r="BD1567" s="16">
        <v>490</v>
      </c>
      <c r="BE1567" s="16">
        <v>410</v>
      </c>
      <c r="BF1567" s="16">
        <v>226</v>
      </c>
      <c r="BG1567" s="16">
        <v>430</v>
      </c>
      <c r="BH1567" s="16">
        <v>237</v>
      </c>
      <c r="BI1567" s="16">
        <v>51</v>
      </c>
      <c r="BJ1567" s="16">
        <v>65</v>
      </c>
      <c r="BL1567" s="16">
        <v>349</v>
      </c>
      <c r="BM1567" s="16">
        <v>614</v>
      </c>
      <c r="BN1567" s="16">
        <v>143</v>
      </c>
      <c r="BO1567" s="16">
        <v>101</v>
      </c>
      <c r="BP1567" s="16">
        <v>257</v>
      </c>
      <c r="BQ1567" s="16">
        <v>42</v>
      </c>
      <c r="BR1567" s="16">
        <v>47</v>
      </c>
      <c r="BS1567" s="16">
        <v>356</v>
      </c>
      <c r="BU1567" s="16">
        <v>288</v>
      </c>
      <c r="BV1567" s="16">
        <v>472</v>
      </c>
      <c r="BW1567" s="16">
        <v>126</v>
      </c>
      <c r="BX1567" s="16">
        <v>142</v>
      </c>
      <c r="BY1567" s="16">
        <v>432</v>
      </c>
      <c r="BZ1567" s="16">
        <v>64</v>
      </c>
      <c r="CA1567" s="16">
        <v>123</v>
      </c>
      <c r="CB1567" s="16">
        <v>159</v>
      </c>
      <c r="CC1567" s="16">
        <v>106</v>
      </c>
    </row>
    <row r="1568" spans="2:81" x14ac:dyDescent="0.35">
      <c r="B1568" s="14" t="s">
        <v>117</v>
      </c>
      <c r="C1568" s="18">
        <v>0.4865372962459476</v>
      </c>
      <c r="D1568" s="18">
        <v>0.53887350021050928</v>
      </c>
      <c r="E1568" s="18">
        <v>0.59795452156107487</v>
      </c>
      <c r="F1568" s="18">
        <v>0.490552186689375</v>
      </c>
      <c r="G1568" s="18">
        <v>0.45543060645195521</v>
      </c>
      <c r="H1568" s="18">
        <v>0.43104161021651177</v>
      </c>
      <c r="I1568" s="18">
        <v>0.43887864787275682</v>
      </c>
      <c r="K1568" s="18">
        <v>0.50926123484363073</v>
      </c>
      <c r="L1568" s="18">
        <v>0.46670378918463601</v>
      </c>
      <c r="N1568" s="18">
        <v>0.50094236919225477</v>
      </c>
      <c r="O1568" s="18">
        <v>0.40119036176294642</v>
      </c>
      <c r="P1568" s="18">
        <v>0.49859282723462478</v>
      </c>
      <c r="Q1568" s="18">
        <v>0.4706257629731998</v>
      </c>
      <c r="R1568" s="18">
        <v>0.48060384020043451</v>
      </c>
      <c r="S1568" s="18">
        <v>0.49125632545480291</v>
      </c>
      <c r="T1568" s="18">
        <v>0.45794940829332231</v>
      </c>
      <c r="U1568" s="18">
        <v>0.45993192242793368</v>
      </c>
      <c r="V1568" s="18">
        <v>0.61184376226279591</v>
      </c>
      <c r="W1568" s="18">
        <v>0.47338755539467109</v>
      </c>
      <c r="X1568" s="18">
        <v>0.40880740251038228</v>
      </c>
      <c r="Y1568" s="18">
        <v>0.46721209343798409</v>
      </c>
      <c r="AA1568" s="18">
        <v>0.54005360254857537</v>
      </c>
      <c r="AB1568" s="18">
        <v>0.46860510291641261</v>
      </c>
      <c r="AC1568" s="18">
        <v>0.46308192342799481</v>
      </c>
      <c r="AD1568" s="18">
        <v>0.46790611781063601</v>
      </c>
      <c r="AF1568" s="18">
        <v>0.45369254554978189</v>
      </c>
      <c r="AG1568" s="18">
        <v>0.47585364630985089</v>
      </c>
      <c r="AH1568" s="18">
        <v>0.45000804654322918</v>
      </c>
      <c r="AI1568" s="18">
        <v>0.41278692408557421</v>
      </c>
      <c r="AJ1568" s="18">
        <v>0.41813676553452761</v>
      </c>
      <c r="AK1568" s="18">
        <v>0.46620482369568628</v>
      </c>
      <c r="AL1568" s="18">
        <v>0.53490132001896695</v>
      </c>
      <c r="AM1568" s="18">
        <v>0.43092215069218109</v>
      </c>
      <c r="AN1568" s="18">
        <v>0.43856695544363677</v>
      </c>
      <c r="AO1568" s="18">
        <v>0.53850868609974001</v>
      </c>
      <c r="AP1568" s="18">
        <v>0.51111018994606416</v>
      </c>
      <c r="AQ1568" s="18">
        <v>0.5325939741849226</v>
      </c>
      <c r="AR1568" s="18">
        <v>0.5677694938965232</v>
      </c>
      <c r="AS1568" s="18">
        <v>0.49154322309462589</v>
      </c>
      <c r="AT1568" s="18">
        <v>0.59054456142168599</v>
      </c>
      <c r="AU1568" s="18">
        <v>0.58188780928667727</v>
      </c>
      <c r="AV1568" s="18">
        <v>0.42578765604171009</v>
      </c>
      <c r="AX1568" s="18">
        <v>0.47177804752539432</v>
      </c>
      <c r="AY1568" s="18">
        <v>0.56513145118800201</v>
      </c>
      <c r="BA1568" s="18">
        <v>0.496454901481311</v>
      </c>
      <c r="BB1568" s="18">
        <v>0.46813679436764949</v>
      </c>
      <c r="BD1568" s="18">
        <v>0.43368438476000348</v>
      </c>
      <c r="BE1568" s="18">
        <v>0.45614948597987498</v>
      </c>
      <c r="BF1568" s="18">
        <v>0.46003584478583709</v>
      </c>
      <c r="BG1568" s="18">
        <v>0.53285611640068686</v>
      </c>
      <c r="BH1568" s="18">
        <v>0.56998291709588678</v>
      </c>
      <c r="BI1568" s="18">
        <v>0.59666458912470743</v>
      </c>
      <c r="BJ1568" s="18">
        <v>0.47104677691013852</v>
      </c>
      <c r="BL1568" s="18">
        <v>0.49361997411844438</v>
      </c>
      <c r="BM1568" s="18">
        <v>0.56489302968101418</v>
      </c>
      <c r="BN1568" s="18">
        <v>0.46166624009704399</v>
      </c>
      <c r="BO1568" s="18">
        <v>0.56138842613464779</v>
      </c>
      <c r="BP1568" s="18">
        <v>0.46173943612276869</v>
      </c>
      <c r="BQ1568" s="18">
        <v>0.44644568722625499</v>
      </c>
      <c r="BR1568" s="18">
        <v>0.42129867104493463</v>
      </c>
      <c r="BS1568" s="18">
        <v>0.3643263244495405</v>
      </c>
      <c r="BU1568" s="18">
        <v>0.54241088553590622</v>
      </c>
      <c r="BV1568" s="18">
        <v>0.56315555389867789</v>
      </c>
      <c r="BW1568" s="18">
        <v>0.50758683340379196</v>
      </c>
      <c r="BX1568" s="18">
        <v>0.51996784146161912</v>
      </c>
      <c r="BY1568" s="18">
        <v>0.47188961612934022</v>
      </c>
      <c r="BZ1568" s="18">
        <v>0.370043410547651</v>
      </c>
      <c r="CA1568" s="18">
        <v>0.35319238744389431</v>
      </c>
      <c r="CB1568" s="18">
        <v>0.32215882981588878</v>
      </c>
      <c r="CC1568" s="18">
        <v>0.45399882405574749</v>
      </c>
    </row>
    <row r="1569" spans="2:81" x14ac:dyDescent="0.35">
      <c r="B1569" s="14" t="s">
        <v>118</v>
      </c>
      <c r="C1569" s="18">
        <v>0.3925428958899751</v>
      </c>
      <c r="D1569" s="18">
        <v>0.35710209925312991</v>
      </c>
      <c r="E1569" s="18">
        <v>0.3306492635456495</v>
      </c>
      <c r="F1569" s="18">
        <v>0.38245798328369118</v>
      </c>
      <c r="G1569" s="18">
        <v>0.40107282036808378</v>
      </c>
      <c r="H1569" s="18">
        <v>0.43951614333521688</v>
      </c>
      <c r="I1569" s="18">
        <v>0.42211548180610059</v>
      </c>
      <c r="K1569" s="18">
        <v>0.39502021703144352</v>
      </c>
      <c r="L1569" s="18">
        <v>0.39011327952352332</v>
      </c>
      <c r="N1569" s="18">
        <v>0.44317188939105562</v>
      </c>
      <c r="O1569" s="18">
        <v>0.48533616634954913</v>
      </c>
      <c r="P1569" s="18">
        <v>0.328398855917437</v>
      </c>
      <c r="Q1569" s="18">
        <v>0.39123327624092319</v>
      </c>
      <c r="R1569" s="18">
        <v>0.40252711981957362</v>
      </c>
      <c r="S1569" s="18">
        <v>0.43051067305199109</v>
      </c>
      <c r="T1569" s="18">
        <v>0.45090148868363222</v>
      </c>
      <c r="U1569" s="18">
        <v>0.3612286859758565</v>
      </c>
      <c r="V1569" s="18">
        <v>0.27135703104598841</v>
      </c>
      <c r="W1569" s="18">
        <v>0.38534371586170391</v>
      </c>
      <c r="X1569" s="18">
        <v>0.42887773113609201</v>
      </c>
      <c r="Y1569" s="18">
        <v>0.43728013605818328</v>
      </c>
      <c r="AA1569" s="18">
        <v>0.37589947541628249</v>
      </c>
      <c r="AB1569" s="18">
        <v>0.40008864027555008</v>
      </c>
      <c r="AC1569" s="18">
        <v>0.41597080137466141</v>
      </c>
      <c r="AD1569" s="18">
        <v>0.38389520852327008</v>
      </c>
      <c r="AF1569" s="18">
        <v>0.39889013750949842</v>
      </c>
      <c r="AG1569" s="18">
        <v>0.38038549790181131</v>
      </c>
      <c r="AH1569" s="18">
        <v>0.45254428217460818</v>
      </c>
      <c r="AI1569" s="18">
        <v>0.45017877398915451</v>
      </c>
      <c r="AJ1569" s="18">
        <v>0.43747889798755429</v>
      </c>
      <c r="AK1569" s="18">
        <v>0.42161264661082148</v>
      </c>
      <c r="AL1569" s="18">
        <v>0.34244757716424312</v>
      </c>
      <c r="AM1569" s="18">
        <v>0.4310724662999954</v>
      </c>
      <c r="AN1569" s="18">
        <v>0.41510409362503498</v>
      </c>
      <c r="AO1569" s="18">
        <v>0.36859418389605092</v>
      </c>
      <c r="AP1569" s="18">
        <v>0.39051752272059292</v>
      </c>
      <c r="AQ1569" s="18">
        <v>0.35472399933256538</v>
      </c>
      <c r="AR1569" s="18">
        <v>0.34448707930435801</v>
      </c>
      <c r="AS1569" s="18">
        <v>0.33965548217940011</v>
      </c>
      <c r="AT1569" s="18">
        <v>0.3372202525802252</v>
      </c>
      <c r="AU1569" s="18">
        <v>0.35800447216118497</v>
      </c>
      <c r="AV1569" s="18">
        <v>0.29539126058749621</v>
      </c>
      <c r="AX1569" s="18">
        <v>0.40158847889287957</v>
      </c>
      <c r="AY1569" s="18">
        <v>0.35191689916939822</v>
      </c>
      <c r="BA1569" s="18">
        <v>0.39001863480838278</v>
      </c>
      <c r="BB1569" s="18">
        <v>0.39722625136449391</v>
      </c>
      <c r="BD1569" s="18">
        <v>0.41705954837818487</v>
      </c>
      <c r="BE1569" s="18">
        <v>0.416235169429096</v>
      </c>
      <c r="BF1569" s="18">
        <v>0.42556133982446243</v>
      </c>
      <c r="BG1569" s="18">
        <v>0.37362945024664251</v>
      </c>
      <c r="BH1569" s="18">
        <v>0.3543752049053604</v>
      </c>
      <c r="BI1569" s="18">
        <v>0.29251351624845262</v>
      </c>
      <c r="BJ1569" s="18">
        <v>0.28591168737772488</v>
      </c>
      <c r="BL1569" s="18">
        <v>0.42848451174395308</v>
      </c>
      <c r="BM1569" s="18">
        <v>0.34022813112216221</v>
      </c>
      <c r="BN1569" s="18">
        <v>0.39329263168105882</v>
      </c>
      <c r="BO1569" s="18">
        <v>0.3256624620874764</v>
      </c>
      <c r="BP1569" s="18">
        <v>0.45891138071408988</v>
      </c>
      <c r="BQ1569" s="18">
        <v>0.41743600841585221</v>
      </c>
      <c r="BR1569" s="18">
        <v>0.1980659509676167</v>
      </c>
      <c r="BS1569" s="18">
        <v>0.44127865817965761</v>
      </c>
      <c r="BU1569" s="18">
        <v>0.3703975508609158</v>
      </c>
      <c r="BV1569" s="18">
        <v>0.34971808437147978</v>
      </c>
      <c r="BW1569" s="18">
        <v>0.38308525748200878</v>
      </c>
      <c r="BX1569" s="18">
        <v>0.38579499689953339</v>
      </c>
      <c r="BY1569" s="18">
        <v>0.42749315322868431</v>
      </c>
      <c r="BZ1569" s="18">
        <v>0.50404863253001786</v>
      </c>
      <c r="CA1569" s="18">
        <v>0.37146448756989642</v>
      </c>
      <c r="CB1569" s="18">
        <v>0.42278868954081222</v>
      </c>
      <c r="CC1569" s="18">
        <v>0.43354752288393411</v>
      </c>
    </row>
    <row r="1571" spans="2:81" ht="362.5" x14ac:dyDescent="0.35">
      <c r="B1571" s="14" t="s">
        <v>339</v>
      </c>
    </row>
    <row r="1572" spans="2:81" x14ac:dyDescent="0.35">
      <c r="B1572" s="15" t="s">
        <v>17</v>
      </c>
    </row>
    <row r="1573" spans="2:81" x14ac:dyDescent="0.35">
      <c r="B1573" s="11" t="s">
        <v>95</v>
      </c>
      <c r="C1573" s="16">
        <v>1906</v>
      </c>
      <c r="D1573" s="16">
        <v>245</v>
      </c>
      <c r="E1573" s="16">
        <v>322</v>
      </c>
      <c r="F1573" s="16">
        <v>330</v>
      </c>
      <c r="G1573" s="16">
        <v>336</v>
      </c>
      <c r="H1573" s="16">
        <v>276</v>
      </c>
      <c r="I1573" s="16">
        <v>397</v>
      </c>
      <c r="K1573" s="16">
        <v>942</v>
      </c>
      <c r="L1573" s="16">
        <v>959</v>
      </c>
      <c r="N1573" s="16">
        <v>158</v>
      </c>
      <c r="O1573" s="16">
        <v>63</v>
      </c>
      <c r="P1573" s="16">
        <v>96</v>
      </c>
      <c r="Q1573" s="16">
        <v>78</v>
      </c>
      <c r="R1573" s="16">
        <v>211</v>
      </c>
      <c r="S1573" s="16">
        <v>156</v>
      </c>
      <c r="T1573" s="16">
        <v>138</v>
      </c>
      <c r="U1573" s="16">
        <v>178</v>
      </c>
      <c r="V1573" s="16">
        <v>270</v>
      </c>
      <c r="W1573" s="16">
        <v>232</v>
      </c>
      <c r="X1573" s="16">
        <v>160</v>
      </c>
      <c r="Y1573" s="16">
        <v>166</v>
      </c>
      <c r="AA1573" s="16">
        <v>527</v>
      </c>
      <c r="AB1573" s="16">
        <v>481</v>
      </c>
      <c r="AC1573" s="16">
        <v>429</v>
      </c>
      <c r="AD1573" s="16">
        <v>463</v>
      </c>
      <c r="AF1573" s="16">
        <v>27</v>
      </c>
      <c r="AG1573" s="16">
        <v>98</v>
      </c>
      <c r="AH1573" s="16">
        <v>113</v>
      </c>
      <c r="AI1573" s="16">
        <v>112</v>
      </c>
      <c r="AJ1573" s="16">
        <v>174</v>
      </c>
      <c r="AK1573" s="16">
        <v>207</v>
      </c>
      <c r="AL1573" s="16">
        <v>170</v>
      </c>
      <c r="AM1573" s="16">
        <v>133</v>
      </c>
      <c r="AN1573" s="16">
        <v>100</v>
      </c>
      <c r="AO1573" s="16">
        <v>131</v>
      </c>
      <c r="AP1573" s="16">
        <v>193</v>
      </c>
      <c r="AQ1573" s="16">
        <v>93</v>
      </c>
      <c r="AR1573" s="16">
        <v>79</v>
      </c>
      <c r="AS1573" s="16">
        <v>47</v>
      </c>
      <c r="AT1573" s="16">
        <v>48</v>
      </c>
      <c r="AU1573" s="16">
        <v>122</v>
      </c>
      <c r="AV1573" s="16">
        <v>59</v>
      </c>
      <c r="AX1573" s="16">
        <v>1557</v>
      </c>
      <c r="AY1573" s="16">
        <v>338</v>
      </c>
      <c r="BA1573" s="16">
        <v>1221</v>
      </c>
      <c r="BB1573" s="16">
        <v>685</v>
      </c>
      <c r="BD1573" s="16">
        <v>474</v>
      </c>
      <c r="BE1573" s="16">
        <v>416</v>
      </c>
      <c r="BF1573" s="16">
        <v>224</v>
      </c>
      <c r="BG1573" s="16">
        <v>439</v>
      </c>
      <c r="BH1573" s="16">
        <v>242</v>
      </c>
      <c r="BI1573" s="16">
        <v>51</v>
      </c>
      <c r="BJ1573" s="16">
        <v>60</v>
      </c>
      <c r="BL1573" s="16">
        <v>334</v>
      </c>
      <c r="BM1573" s="16">
        <v>619</v>
      </c>
      <c r="BN1573" s="16">
        <v>136</v>
      </c>
      <c r="BO1573" s="16">
        <v>105</v>
      </c>
      <c r="BP1573" s="16">
        <v>257</v>
      </c>
      <c r="BQ1573" s="16">
        <v>42</v>
      </c>
      <c r="BR1573" s="16">
        <v>49</v>
      </c>
      <c r="BS1573" s="16">
        <v>364</v>
      </c>
      <c r="BU1573" s="16">
        <v>279</v>
      </c>
      <c r="BV1573" s="16">
        <v>479</v>
      </c>
      <c r="BW1573" s="16">
        <v>122</v>
      </c>
      <c r="BX1573" s="16">
        <v>151</v>
      </c>
      <c r="BY1573" s="16">
        <v>421</v>
      </c>
      <c r="BZ1573" s="16">
        <v>64</v>
      </c>
      <c r="CA1573" s="16">
        <v>123</v>
      </c>
      <c r="CB1573" s="16">
        <v>156</v>
      </c>
      <c r="CC1573" s="16">
        <v>111</v>
      </c>
    </row>
    <row r="1574" spans="2:81" x14ac:dyDescent="0.35">
      <c r="B1574" s="12" t="s">
        <v>96</v>
      </c>
      <c r="C1574" s="16">
        <v>1910</v>
      </c>
      <c r="D1574" s="16">
        <v>202</v>
      </c>
      <c r="E1574" s="16">
        <v>325</v>
      </c>
      <c r="F1574" s="16">
        <v>324</v>
      </c>
      <c r="G1574" s="16">
        <v>294</v>
      </c>
      <c r="H1574" s="16">
        <v>309</v>
      </c>
      <c r="I1574" s="16">
        <v>457</v>
      </c>
      <c r="K1574" s="16">
        <v>921</v>
      </c>
      <c r="L1574" s="16">
        <v>983</v>
      </c>
      <c r="N1574" s="16">
        <v>157</v>
      </c>
      <c r="O1574" s="16">
        <v>52</v>
      </c>
      <c r="P1574" s="16">
        <v>89</v>
      </c>
      <c r="Q1574" s="16">
        <v>77</v>
      </c>
      <c r="R1574" s="16">
        <v>212</v>
      </c>
      <c r="S1574" s="16">
        <v>155</v>
      </c>
      <c r="T1574" s="16">
        <v>140</v>
      </c>
      <c r="U1574" s="16">
        <v>167</v>
      </c>
      <c r="V1574" s="16">
        <v>248</v>
      </c>
      <c r="W1574" s="16">
        <v>264</v>
      </c>
      <c r="X1574" s="16">
        <v>165</v>
      </c>
      <c r="Y1574" s="16">
        <v>180</v>
      </c>
      <c r="AA1574" s="16">
        <v>514</v>
      </c>
      <c r="AB1574" s="16">
        <v>496</v>
      </c>
      <c r="AC1574" s="16">
        <v>419</v>
      </c>
      <c r="AD1574" s="16">
        <v>477</v>
      </c>
      <c r="AF1574" s="16">
        <v>25</v>
      </c>
      <c r="AG1574" s="16">
        <v>96</v>
      </c>
      <c r="AH1574" s="16">
        <v>115</v>
      </c>
      <c r="AI1574" s="16">
        <v>117</v>
      </c>
      <c r="AJ1574" s="16">
        <v>175</v>
      </c>
      <c r="AK1574" s="16">
        <v>213</v>
      </c>
      <c r="AL1574" s="16">
        <v>169</v>
      </c>
      <c r="AM1574" s="16">
        <v>134</v>
      </c>
      <c r="AN1574" s="16">
        <v>99</v>
      </c>
      <c r="AO1574" s="16">
        <v>131</v>
      </c>
      <c r="AP1574" s="16">
        <v>193</v>
      </c>
      <c r="AQ1574" s="16">
        <v>94</v>
      </c>
      <c r="AR1574" s="16">
        <v>79</v>
      </c>
      <c r="AS1574" s="16">
        <v>46</v>
      </c>
      <c r="AT1574" s="16">
        <v>46</v>
      </c>
      <c r="AU1574" s="16">
        <v>118</v>
      </c>
      <c r="AV1574" s="16">
        <v>59</v>
      </c>
      <c r="AX1574" s="16">
        <v>1583</v>
      </c>
      <c r="AY1574" s="16">
        <v>316</v>
      </c>
      <c r="BA1574" s="16">
        <v>1241</v>
      </c>
      <c r="BB1574" s="16">
        <v>669</v>
      </c>
      <c r="BD1574" s="16">
        <v>490</v>
      </c>
      <c r="BE1574" s="16">
        <v>410</v>
      </c>
      <c r="BF1574" s="16">
        <v>226</v>
      </c>
      <c r="BG1574" s="16">
        <v>430</v>
      </c>
      <c r="BH1574" s="16">
        <v>237</v>
      </c>
      <c r="BI1574" s="16">
        <v>51</v>
      </c>
      <c r="BJ1574" s="16">
        <v>65</v>
      </c>
      <c r="BL1574" s="16">
        <v>349</v>
      </c>
      <c r="BM1574" s="16">
        <v>614</v>
      </c>
      <c r="BN1574" s="16">
        <v>143</v>
      </c>
      <c r="BO1574" s="16">
        <v>101</v>
      </c>
      <c r="BP1574" s="16">
        <v>257</v>
      </c>
      <c r="BQ1574" s="16">
        <v>42</v>
      </c>
      <c r="BR1574" s="16">
        <v>47</v>
      </c>
      <c r="BS1574" s="16">
        <v>356</v>
      </c>
      <c r="BU1574" s="16">
        <v>288</v>
      </c>
      <c r="BV1574" s="16">
        <v>472</v>
      </c>
      <c r="BW1574" s="16">
        <v>126</v>
      </c>
      <c r="BX1574" s="16">
        <v>142</v>
      </c>
      <c r="BY1574" s="16">
        <v>432</v>
      </c>
      <c r="BZ1574" s="16">
        <v>64</v>
      </c>
      <c r="CA1574" s="16">
        <v>123</v>
      </c>
      <c r="CB1574" s="16">
        <v>159</v>
      </c>
      <c r="CC1574" s="16">
        <v>106</v>
      </c>
    </row>
    <row r="1575" spans="2:81" x14ac:dyDescent="0.35">
      <c r="B1575" s="14" t="s">
        <v>117</v>
      </c>
      <c r="C1575" s="18">
        <v>0.43854451074771661</v>
      </c>
      <c r="D1575" s="18">
        <v>0.52204736768676174</v>
      </c>
      <c r="E1575" s="18">
        <v>0.57108445296170496</v>
      </c>
      <c r="F1575" s="18">
        <v>0.42448769002148989</v>
      </c>
      <c r="G1575" s="18">
        <v>0.397688040078928</v>
      </c>
      <c r="H1575" s="18">
        <v>0.33964739124137472</v>
      </c>
      <c r="I1575" s="18">
        <v>0.41052885223945068</v>
      </c>
      <c r="K1575" s="18">
        <v>0.46204763684192041</v>
      </c>
      <c r="L1575" s="18">
        <v>0.41868917351675888</v>
      </c>
      <c r="N1575" s="18">
        <v>0.51718651616821676</v>
      </c>
      <c r="O1575" s="18">
        <v>0.33624366805015971</v>
      </c>
      <c r="P1575" s="18">
        <v>0.4215759681527993</v>
      </c>
      <c r="Q1575" s="18">
        <v>0.38705249280359127</v>
      </c>
      <c r="R1575" s="18">
        <v>0.44306662197764779</v>
      </c>
      <c r="S1575" s="18">
        <v>0.46137658867139419</v>
      </c>
      <c r="T1575" s="18">
        <v>0.43737018688813278</v>
      </c>
      <c r="U1575" s="18">
        <v>0.40495410636029727</v>
      </c>
      <c r="V1575" s="18">
        <v>0.51128570418254349</v>
      </c>
      <c r="W1575" s="18">
        <v>0.37418096029909648</v>
      </c>
      <c r="X1575" s="18">
        <v>0.39413613057723812</v>
      </c>
      <c r="Y1575" s="18">
        <v>0.47189847233921051</v>
      </c>
      <c r="AA1575" s="18">
        <v>0.48752614300692731</v>
      </c>
      <c r="AB1575" s="18">
        <v>0.43578474454306648</v>
      </c>
      <c r="AC1575" s="18">
        <v>0.43904269061679352</v>
      </c>
      <c r="AD1575" s="18">
        <v>0.38905595775557011</v>
      </c>
      <c r="AF1575" s="18">
        <v>0.52567978106203539</v>
      </c>
      <c r="AG1575" s="18">
        <v>0.38186336078777872</v>
      </c>
      <c r="AH1575" s="18">
        <v>0.40362767927851262</v>
      </c>
      <c r="AI1575" s="18">
        <v>0.33702038462482442</v>
      </c>
      <c r="AJ1575" s="18">
        <v>0.44588067341541771</v>
      </c>
      <c r="AK1575" s="18">
        <v>0.41894887406587472</v>
      </c>
      <c r="AL1575" s="18">
        <v>0.44869384674299162</v>
      </c>
      <c r="AM1575" s="18">
        <v>0.34753954847565688</v>
      </c>
      <c r="AN1575" s="18">
        <v>0.39167509238783038</v>
      </c>
      <c r="AO1575" s="18">
        <v>0.53205336318949348</v>
      </c>
      <c r="AP1575" s="18">
        <v>0.48126311358915341</v>
      </c>
      <c r="AQ1575" s="18">
        <v>0.4229035250295784</v>
      </c>
      <c r="AR1575" s="18">
        <v>0.45322804737844141</v>
      </c>
      <c r="AS1575" s="18">
        <v>0.51600752226286595</v>
      </c>
      <c r="AT1575" s="18">
        <v>0.54340629833278853</v>
      </c>
      <c r="AU1575" s="18">
        <v>0.52809190558971131</v>
      </c>
      <c r="AV1575" s="18">
        <v>0.40605942602578132</v>
      </c>
      <c r="AX1575" s="18">
        <v>0.42907288491263279</v>
      </c>
      <c r="AY1575" s="18">
        <v>0.48560028279999201</v>
      </c>
      <c r="BA1575" s="18">
        <v>0.44125362995150841</v>
      </c>
      <c r="BB1575" s="18">
        <v>0.43351818112328733</v>
      </c>
      <c r="BD1575" s="18">
        <v>0.3505275034839706</v>
      </c>
      <c r="BE1575" s="18">
        <v>0.43073036383156738</v>
      </c>
      <c r="BF1575" s="18">
        <v>0.41771672413083211</v>
      </c>
      <c r="BG1575" s="18">
        <v>0.49642982959440007</v>
      </c>
      <c r="BH1575" s="18">
        <v>0.53410826870307515</v>
      </c>
      <c r="BI1575" s="18">
        <v>0.60478564811568325</v>
      </c>
      <c r="BJ1575" s="18">
        <v>0.3607859794585595</v>
      </c>
      <c r="BL1575" s="18">
        <v>0.45396109809093033</v>
      </c>
      <c r="BM1575" s="18">
        <v>0.50358409262847648</v>
      </c>
      <c r="BN1575" s="18">
        <v>0.41080930026139728</v>
      </c>
      <c r="BO1575" s="18">
        <v>0.48109011696164661</v>
      </c>
      <c r="BP1575" s="18">
        <v>0.42450153316210659</v>
      </c>
      <c r="BQ1575" s="18">
        <v>0.53328121805168271</v>
      </c>
      <c r="BR1575" s="18">
        <v>0.40378383112935312</v>
      </c>
      <c r="BS1575" s="18">
        <v>0.31376852579744452</v>
      </c>
      <c r="BU1575" s="18">
        <v>0.49365578222565232</v>
      </c>
      <c r="BV1575" s="18">
        <v>0.48437408215570288</v>
      </c>
      <c r="BW1575" s="18">
        <v>0.34746683226387931</v>
      </c>
      <c r="BX1575" s="18">
        <v>0.50133394622329241</v>
      </c>
      <c r="BY1575" s="18">
        <v>0.42676133059236138</v>
      </c>
      <c r="BZ1575" s="18">
        <v>0.45715275929603028</v>
      </c>
      <c r="CA1575" s="18">
        <v>0.31353882911738501</v>
      </c>
      <c r="CB1575" s="18">
        <v>0.35398982972692838</v>
      </c>
      <c r="CC1575" s="18">
        <v>0.41755673153377382</v>
      </c>
    </row>
    <row r="1576" spans="2:81" x14ac:dyDescent="0.35">
      <c r="B1576" s="14" t="s">
        <v>118</v>
      </c>
      <c r="C1576" s="18">
        <v>0.4354436781095824</v>
      </c>
      <c r="D1576" s="18">
        <v>0.38150080515496332</v>
      </c>
      <c r="E1576" s="18">
        <v>0.36437549948393022</v>
      </c>
      <c r="F1576" s="18">
        <v>0.46894429782268598</v>
      </c>
      <c r="G1576" s="18">
        <v>0.44925597999974609</v>
      </c>
      <c r="H1576" s="18">
        <v>0.54250220880516131</v>
      </c>
      <c r="I1576" s="18">
        <v>0.40477708411832719</v>
      </c>
      <c r="K1576" s="18">
        <v>0.42501350165764079</v>
      </c>
      <c r="L1576" s="18">
        <v>0.44437488167220829</v>
      </c>
      <c r="N1576" s="18">
        <v>0.39941800189763038</v>
      </c>
      <c r="O1576" s="18">
        <v>0.53599504063248682</v>
      </c>
      <c r="P1576" s="18">
        <v>0.37688121554548548</v>
      </c>
      <c r="Q1576" s="18">
        <v>0.49757049412414128</v>
      </c>
      <c r="R1576" s="18">
        <v>0.4340776257595973</v>
      </c>
      <c r="S1576" s="18">
        <v>0.4193054500373713</v>
      </c>
      <c r="T1576" s="18">
        <v>0.49209476631714799</v>
      </c>
      <c r="U1576" s="18">
        <v>0.45017491690059558</v>
      </c>
      <c r="V1576" s="18">
        <v>0.40593529779615861</v>
      </c>
      <c r="W1576" s="18">
        <v>0.44120864740765758</v>
      </c>
      <c r="X1576" s="18">
        <v>0.45070388281061913</v>
      </c>
      <c r="Y1576" s="18">
        <v>0.41618660927158102</v>
      </c>
      <c r="AA1576" s="18">
        <v>0.40451098620211101</v>
      </c>
      <c r="AB1576" s="18">
        <v>0.42799154214747848</v>
      </c>
      <c r="AC1576" s="18">
        <v>0.47191613821875827</v>
      </c>
      <c r="AD1576" s="18">
        <v>0.44521804620731392</v>
      </c>
      <c r="AF1576" s="18">
        <v>0.36628484883282197</v>
      </c>
      <c r="AG1576" s="18">
        <v>0.44400720825376988</v>
      </c>
      <c r="AH1576" s="18">
        <v>0.42818676475030709</v>
      </c>
      <c r="AI1576" s="18">
        <v>0.51438776611424086</v>
      </c>
      <c r="AJ1576" s="18">
        <v>0.4713687350599185</v>
      </c>
      <c r="AK1576" s="18">
        <v>0.43101720311167008</v>
      </c>
      <c r="AL1576" s="18">
        <v>0.39960325102344268</v>
      </c>
      <c r="AM1576" s="18">
        <v>0.56505519891872003</v>
      </c>
      <c r="AN1576" s="18">
        <v>0.43836345017433043</v>
      </c>
      <c r="AO1576" s="18">
        <v>0.37342180249115792</v>
      </c>
      <c r="AP1576" s="18">
        <v>0.41662095842084629</v>
      </c>
      <c r="AQ1576" s="18">
        <v>0.46310104317769057</v>
      </c>
      <c r="AR1576" s="18">
        <v>0.42800183873240122</v>
      </c>
      <c r="AS1576" s="18">
        <v>0.37901865394400608</v>
      </c>
      <c r="AT1576" s="18">
        <v>0.43612375645599832</v>
      </c>
      <c r="AU1576" s="18">
        <v>0.39941265451883262</v>
      </c>
      <c r="AV1576" s="18">
        <v>0.30150401589859999</v>
      </c>
      <c r="AX1576" s="18">
        <v>0.43570039431354463</v>
      </c>
      <c r="AY1576" s="18">
        <v>0.44036318707434152</v>
      </c>
      <c r="BA1576" s="18">
        <v>0.44065635100298051</v>
      </c>
      <c r="BB1576" s="18">
        <v>0.42577241220519663</v>
      </c>
      <c r="BD1576" s="18">
        <v>0.48994620993690963</v>
      </c>
      <c r="BE1576" s="18">
        <v>0.43024731704283198</v>
      </c>
      <c r="BF1576" s="18">
        <v>0.48426521979537068</v>
      </c>
      <c r="BG1576" s="18">
        <v>0.40447862014527047</v>
      </c>
      <c r="BH1576" s="18">
        <v>0.38584266892317248</v>
      </c>
      <c r="BI1576" s="18">
        <v>0.28439245725747669</v>
      </c>
      <c r="BJ1576" s="18">
        <v>0.3920334110425559</v>
      </c>
      <c r="BL1576" s="18">
        <v>0.44033145596915779</v>
      </c>
      <c r="BM1576" s="18">
        <v>0.40197654549273099</v>
      </c>
      <c r="BN1576" s="18">
        <v>0.46408569676046918</v>
      </c>
      <c r="BO1576" s="18">
        <v>0.44908712263326428</v>
      </c>
      <c r="BP1576" s="18">
        <v>0.49365395304828202</v>
      </c>
      <c r="BQ1576" s="18">
        <v>0.32280509133555357</v>
      </c>
      <c r="BR1576" s="18">
        <v>0.319616109780128</v>
      </c>
      <c r="BS1576" s="18">
        <v>0.45959999931390971</v>
      </c>
      <c r="BU1576" s="18">
        <v>0.41777120466002149</v>
      </c>
      <c r="BV1576" s="18">
        <v>0.41460387786830921</v>
      </c>
      <c r="BW1576" s="18">
        <v>0.48825235860705463</v>
      </c>
      <c r="BX1576" s="18">
        <v>0.43976547050215348</v>
      </c>
      <c r="BY1576" s="18">
        <v>0.47011116814950621</v>
      </c>
      <c r="BZ1576" s="18">
        <v>0.39801399023395911</v>
      </c>
      <c r="CA1576" s="18">
        <v>0.4245423372342757</v>
      </c>
      <c r="CB1576" s="18">
        <v>0.40519924810364849</v>
      </c>
      <c r="CC1576" s="18">
        <v>0.44660247224516858</v>
      </c>
    </row>
    <row r="1578" spans="2:81" ht="362.5" x14ac:dyDescent="0.35">
      <c r="B1578" s="14" t="s">
        <v>339</v>
      </c>
    </row>
    <row r="1579" spans="2:81" x14ac:dyDescent="0.35">
      <c r="B1579" s="15" t="s">
        <v>17</v>
      </c>
    </row>
    <row r="1580" spans="2:81" x14ac:dyDescent="0.35">
      <c r="B1580" s="11" t="s">
        <v>95</v>
      </c>
      <c r="C1580" s="16">
        <v>1906</v>
      </c>
      <c r="D1580" s="16">
        <v>245</v>
      </c>
      <c r="E1580" s="16">
        <v>322</v>
      </c>
      <c r="F1580" s="16">
        <v>330</v>
      </c>
      <c r="G1580" s="16">
        <v>336</v>
      </c>
      <c r="H1580" s="16">
        <v>276</v>
      </c>
      <c r="I1580" s="16">
        <v>397</v>
      </c>
      <c r="K1580" s="16">
        <v>942</v>
      </c>
      <c r="L1580" s="16">
        <v>959</v>
      </c>
      <c r="N1580" s="16">
        <v>158</v>
      </c>
      <c r="O1580" s="16">
        <v>63</v>
      </c>
      <c r="P1580" s="16">
        <v>96</v>
      </c>
      <c r="Q1580" s="16">
        <v>78</v>
      </c>
      <c r="R1580" s="16">
        <v>211</v>
      </c>
      <c r="S1580" s="16">
        <v>156</v>
      </c>
      <c r="T1580" s="16">
        <v>138</v>
      </c>
      <c r="U1580" s="16">
        <v>178</v>
      </c>
      <c r="V1580" s="16">
        <v>270</v>
      </c>
      <c r="W1580" s="16">
        <v>232</v>
      </c>
      <c r="X1580" s="16">
        <v>160</v>
      </c>
      <c r="Y1580" s="16">
        <v>166</v>
      </c>
      <c r="AA1580" s="16">
        <v>527</v>
      </c>
      <c r="AB1580" s="16">
        <v>481</v>
      </c>
      <c r="AC1580" s="16">
        <v>429</v>
      </c>
      <c r="AD1580" s="16">
        <v>463</v>
      </c>
      <c r="AF1580" s="16">
        <v>27</v>
      </c>
      <c r="AG1580" s="16">
        <v>98</v>
      </c>
      <c r="AH1580" s="16">
        <v>113</v>
      </c>
      <c r="AI1580" s="16">
        <v>112</v>
      </c>
      <c r="AJ1580" s="16">
        <v>174</v>
      </c>
      <c r="AK1580" s="16">
        <v>207</v>
      </c>
      <c r="AL1580" s="16">
        <v>170</v>
      </c>
      <c r="AM1580" s="16">
        <v>133</v>
      </c>
      <c r="AN1580" s="16">
        <v>100</v>
      </c>
      <c r="AO1580" s="16">
        <v>131</v>
      </c>
      <c r="AP1580" s="16">
        <v>193</v>
      </c>
      <c r="AQ1580" s="16">
        <v>93</v>
      </c>
      <c r="AR1580" s="16">
        <v>79</v>
      </c>
      <c r="AS1580" s="16">
        <v>47</v>
      </c>
      <c r="AT1580" s="16">
        <v>48</v>
      </c>
      <c r="AU1580" s="16">
        <v>122</v>
      </c>
      <c r="AV1580" s="16">
        <v>59</v>
      </c>
      <c r="AX1580" s="16">
        <v>1557</v>
      </c>
      <c r="AY1580" s="16">
        <v>338</v>
      </c>
      <c r="BA1580" s="16">
        <v>1221</v>
      </c>
      <c r="BB1580" s="16">
        <v>685</v>
      </c>
      <c r="BD1580" s="16">
        <v>474</v>
      </c>
      <c r="BE1580" s="16">
        <v>416</v>
      </c>
      <c r="BF1580" s="16">
        <v>224</v>
      </c>
      <c r="BG1580" s="16">
        <v>439</v>
      </c>
      <c r="BH1580" s="16">
        <v>242</v>
      </c>
      <c r="BI1580" s="16">
        <v>51</v>
      </c>
      <c r="BJ1580" s="16">
        <v>60</v>
      </c>
      <c r="BL1580" s="16">
        <v>334</v>
      </c>
      <c r="BM1580" s="16">
        <v>619</v>
      </c>
      <c r="BN1580" s="16">
        <v>136</v>
      </c>
      <c r="BO1580" s="16">
        <v>105</v>
      </c>
      <c r="BP1580" s="16">
        <v>257</v>
      </c>
      <c r="BQ1580" s="16">
        <v>42</v>
      </c>
      <c r="BR1580" s="16">
        <v>49</v>
      </c>
      <c r="BS1580" s="16">
        <v>364</v>
      </c>
      <c r="BU1580" s="16">
        <v>279</v>
      </c>
      <c r="BV1580" s="16">
        <v>479</v>
      </c>
      <c r="BW1580" s="16">
        <v>122</v>
      </c>
      <c r="BX1580" s="16">
        <v>151</v>
      </c>
      <c r="BY1580" s="16">
        <v>421</v>
      </c>
      <c r="BZ1580" s="16">
        <v>64</v>
      </c>
      <c r="CA1580" s="16">
        <v>123</v>
      </c>
      <c r="CB1580" s="16">
        <v>156</v>
      </c>
      <c r="CC1580" s="16">
        <v>111</v>
      </c>
    </row>
    <row r="1581" spans="2:81" x14ac:dyDescent="0.35">
      <c r="B1581" s="12" t="s">
        <v>96</v>
      </c>
      <c r="C1581" s="16">
        <v>1910</v>
      </c>
      <c r="D1581" s="16">
        <v>202</v>
      </c>
      <c r="E1581" s="16">
        <v>325</v>
      </c>
      <c r="F1581" s="16">
        <v>324</v>
      </c>
      <c r="G1581" s="16">
        <v>294</v>
      </c>
      <c r="H1581" s="16">
        <v>309</v>
      </c>
      <c r="I1581" s="16">
        <v>457</v>
      </c>
      <c r="K1581" s="16">
        <v>921</v>
      </c>
      <c r="L1581" s="16">
        <v>983</v>
      </c>
      <c r="N1581" s="16">
        <v>157</v>
      </c>
      <c r="O1581" s="16">
        <v>52</v>
      </c>
      <c r="P1581" s="16">
        <v>89</v>
      </c>
      <c r="Q1581" s="16">
        <v>77</v>
      </c>
      <c r="R1581" s="16">
        <v>212</v>
      </c>
      <c r="S1581" s="16">
        <v>155</v>
      </c>
      <c r="T1581" s="16">
        <v>140</v>
      </c>
      <c r="U1581" s="16">
        <v>167</v>
      </c>
      <c r="V1581" s="16">
        <v>248</v>
      </c>
      <c r="W1581" s="16">
        <v>264</v>
      </c>
      <c r="X1581" s="16">
        <v>165</v>
      </c>
      <c r="Y1581" s="16">
        <v>180</v>
      </c>
      <c r="AA1581" s="16">
        <v>514</v>
      </c>
      <c r="AB1581" s="16">
        <v>496</v>
      </c>
      <c r="AC1581" s="16">
        <v>419</v>
      </c>
      <c r="AD1581" s="16">
        <v>477</v>
      </c>
      <c r="AF1581" s="16">
        <v>25</v>
      </c>
      <c r="AG1581" s="16">
        <v>96</v>
      </c>
      <c r="AH1581" s="16">
        <v>115</v>
      </c>
      <c r="AI1581" s="16">
        <v>117</v>
      </c>
      <c r="AJ1581" s="16">
        <v>175</v>
      </c>
      <c r="AK1581" s="16">
        <v>213</v>
      </c>
      <c r="AL1581" s="16">
        <v>169</v>
      </c>
      <c r="AM1581" s="16">
        <v>134</v>
      </c>
      <c r="AN1581" s="16">
        <v>99</v>
      </c>
      <c r="AO1581" s="16">
        <v>131</v>
      </c>
      <c r="AP1581" s="16">
        <v>193</v>
      </c>
      <c r="AQ1581" s="16">
        <v>94</v>
      </c>
      <c r="AR1581" s="16">
        <v>79</v>
      </c>
      <c r="AS1581" s="16">
        <v>46</v>
      </c>
      <c r="AT1581" s="16">
        <v>46</v>
      </c>
      <c r="AU1581" s="16">
        <v>118</v>
      </c>
      <c r="AV1581" s="16">
        <v>59</v>
      </c>
      <c r="AX1581" s="16">
        <v>1583</v>
      </c>
      <c r="AY1581" s="16">
        <v>316</v>
      </c>
      <c r="BA1581" s="16">
        <v>1241</v>
      </c>
      <c r="BB1581" s="16">
        <v>669</v>
      </c>
      <c r="BD1581" s="16">
        <v>490</v>
      </c>
      <c r="BE1581" s="16">
        <v>410</v>
      </c>
      <c r="BF1581" s="16">
        <v>226</v>
      </c>
      <c r="BG1581" s="16">
        <v>430</v>
      </c>
      <c r="BH1581" s="16">
        <v>237</v>
      </c>
      <c r="BI1581" s="16">
        <v>51</v>
      </c>
      <c r="BJ1581" s="16">
        <v>65</v>
      </c>
      <c r="BL1581" s="16">
        <v>349</v>
      </c>
      <c r="BM1581" s="16">
        <v>614</v>
      </c>
      <c r="BN1581" s="16">
        <v>143</v>
      </c>
      <c r="BO1581" s="16">
        <v>101</v>
      </c>
      <c r="BP1581" s="16">
        <v>257</v>
      </c>
      <c r="BQ1581" s="16">
        <v>42</v>
      </c>
      <c r="BR1581" s="16">
        <v>47</v>
      </c>
      <c r="BS1581" s="16">
        <v>356</v>
      </c>
      <c r="BU1581" s="16">
        <v>288</v>
      </c>
      <c r="BV1581" s="16">
        <v>472</v>
      </c>
      <c r="BW1581" s="16">
        <v>126</v>
      </c>
      <c r="BX1581" s="16">
        <v>142</v>
      </c>
      <c r="BY1581" s="16">
        <v>432</v>
      </c>
      <c r="BZ1581" s="16">
        <v>64</v>
      </c>
      <c r="CA1581" s="16">
        <v>123</v>
      </c>
      <c r="CB1581" s="16">
        <v>159</v>
      </c>
      <c r="CC1581" s="16">
        <v>106</v>
      </c>
    </row>
    <row r="1582" spans="2:81" x14ac:dyDescent="0.35">
      <c r="B1582" s="14" t="s">
        <v>117</v>
      </c>
      <c r="C1582" s="18">
        <v>0.55564391413733605</v>
      </c>
      <c r="D1582" s="18">
        <v>0.57075110343537705</v>
      </c>
      <c r="E1582" s="18">
        <v>0.59095824806852093</v>
      </c>
      <c r="F1582" s="18">
        <v>0.50957387152992273</v>
      </c>
      <c r="G1582" s="18">
        <v>0.52494137089396697</v>
      </c>
      <c r="H1582" s="18">
        <v>0.53405402704323812</v>
      </c>
      <c r="I1582" s="18">
        <v>0.59088400976725497</v>
      </c>
      <c r="K1582" s="18">
        <v>0.57261385872220383</v>
      </c>
      <c r="L1582" s="18">
        <v>0.53945899365794059</v>
      </c>
      <c r="N1582" s="18">
        <v>0.61703313086342626</v>
      </c>
      <c r="O1582" s="18">
        <v>0.4468984084796046</v>
      </c>
      <c r="P1582" s="18">
        <v>0.52654220071894886</v>
      </c>
      <c r="Q1582" s="18">
        <v>0.59452063489113671</v>
      </c>
      <c r="R1582" s="18">
        <v>0.53118351603652203</v>
      </c>
      <c r="S1582" s="18">
        <v>0.6174919387816723</v>
      </c>
      <c r="T1582" s="18">
        <v>0.488043122407821</v>
      </c>
      <c r="U1582" s="18">
        <v>0.54837158000484165</v>
      </c>
      <c r="V1582" s="18">
        <v>0.58354388322406558</v>
      </c>
      <c r="W1582" s="18">
        <v>0.52458277439462941</v>
      </c>
      <c r="X1582" s="18">
        <v>0.52047744873434221</v>
      </c>
      <c r="Y1582" s="18">
        <v>0.60550144389443017</v>
      </c>
      <c r="AA1582" s="18">
        <v>0.59999164044566677</v>
      </c>
      <c r="AB1582" s="18">
        <v>0.56274862771933865</v>
      </c>
      <c r="AC1582" s="18">
        <v>0.52078307112118283</v>
      </c>
      <c r="AD1582" s="18">
        <v>0.53139971158085286</v>
      </c>
      <c r="AF1582" s="18">
        <v>0.56511392820299589</v>
      </c>
      <c r="AG1582" s="18">
        <v>0.56015119198853591</v>
      </c>
      <c r="AH1582" s="18">
        <v>0.54663514136209912</v>
      </c>
      <c r="AI1582" s="18">
        <v>0.53557279324012108</v>
      </c>
      <c r="AJ1582" s="18">
        <v>0.53409509952053591</v>
      </c>
      <c r="AK1582" s="18">
        <v>0.58240027015379225</v>
      </c>
      <c r="AL1582" s="18">
        <v>0.54891933412185068</v>
      </c>
      <c r="AM1582" s="18">
        <v>0.51695501677698452</v>
      </c>
      <c r="AN1582" s="18">
        <v>0.53266343942857608</v>
      </c>
      <c r="AO1582" s="18">
        <v>0.59366339705804372</v>
      </c>
      <c r="AP1582" s="18">
        <v>0.61544187497275638</v>
      </c>
      <c r="AQ1582" s="18">
        <v>0.56929230030750699</v>
      </c>
      <c r="AR1582" s="18">
        <v>0.50768256951264135</v>
      </c>
      <c r="AS1582" s="18">
        <v>0.55510577809678907</v>
      </c>
      <c r="AT1582" s="18">
        <v>0.48330886701092107</v>
      </c>
      <c r="AU1582" s="18">
        <v>0.55639624267078314</v>
      </c>
      <c r="AV1582" s="18">
        <v>0.53196096280232053</v>
      </c>
      <c r="AX1582" s="18">
        <v>0.55032704328076154</v>
      </c>
      <c r="AY1582" s="18">
        <v>0.58581806318745877</v>
      </c>
      <c r="BA1582" s="18">
        <v>0.56085757135035508</v>
      </c>
      <c r="BB1582" s="18">
        <v>0.54597082198814617</v>
      </c>
      <c r="BD1582" s="18">
        <v>0.50826509890586724</v>
      </c>
      <c r="BE1582" s="18">
        <v>0.5146362125036632</v>
      </c>
      <c r="BF1582" s="18">
        <v>0.53707967113033506</v>
      </c>
      <c r="BG1582" s="18">
        <v>0.5990751569716497</v>
      </c>
      <c r="BH1582" s="18">
        <v>0.65837391295376613</v>
      </c>
      <c r="BI1582" s="18">
        <v>0.52184902291669544</v>
      </c>
      <c r="BJ1582" s="18">
        <v>0.60047413133509486</v>
      </c>
      <c r="BL1582" s="18">
        <v>0.61566190145722721</v>
      </c>
      <c r="BM1582" s="18">
        <v>0.62736112682367406</v>
      </c>
      <c r="BN1582" s="18">
        <v>0.5471454647742674</v>
      </c>
      <c r="BO1582" s="18">
        <v>0.6189063441593704</v>
      </c>
      <c r="BP1582" s="18">
        <v>0.49609080063479022</v>
      </c>
      <c r="BQ1582" s="18">
        <v>0.61005455643842499</v>
      </c>
      <c r="BR1582" s="18">
        <v>0.39497980907521529</v>
      </c>
      <c r="BS1582" s="18">
        <v>0.41639130623233189</v>
      </c>
      <c r="BU1582" s="18">
        <v>0.64365738528698047</v>
      </c>
      <c r="BV1582" s="18">
        <v>0.62573939058330696</v>
      </c>
      <c r="BW1582" s="18">
        <v>0.56057691375916152</v>
      </c>
      <c r="BX1582" s="18">
        <v>0.51953048738335528</v>
      </c>
      <c r="BY1582" s="18">
        <v>0.4924196230393042</v>
      </c>
      <c r="BZ1582" s="18">
        <v>0.52979323296221981</v>
      </c>
      <c r="CA1582" s="18">
        <v>0.43545440471545221</v>
      </c>
      <c r="CB1582" s="18">
        <v>0.53125911655328129</v>
      </c>
      <c r="CC1582" s="18">
        <v>0.49585555540984821</v>
      </c>
    </row>
    <row r="1583" spans="2:81" x14ac:dyDescent="0.35">
      <c r="B1583" s="14" t="s">
        <v>118</v>
      </c>
      <c r="C1583" s="18">
        <v>0.32310799563538628</v>
      </c>
      <c r="D1583" s="18">
        <v>0.32893471697610888</v>
      </c>
      <c r="E1583" s="18">
        <v>0.35347667451904558</v>
      </c>
      <c r="F1583" s="18">
        <v>0.38332674401039091</v>
      </c>
      <c r="G1583" s="18">
        <v>0.34033308340234958</v>
      </c>
      <c r="H1583" s="18">
        <v>0.32018510906410041</v>
      </c>
      <c r="I1583" s="18">
        <v>0.24712688748212511</v>
      </c>
      <c r="K1583" s="18">
        <v>0.33663387344389251</v>
      </c>
      <c r="L1583" s="18">
        <v>0.31101156224771809</v>
      </c>
      <c r="N1583" s="18">
        <v>0.31266930943713461</v>
      </c>
      <c r="O1583" s="18">
        <v>0.40184548089666011</v>
      </c>
      <c r="P1583" s="18">
        <v>0.28002865380535519</v>
      </c>
      <c r="Q1583" s="18">
        <v>0.30016751658616131</v>
      </c>
      <c r="R1583" s="18">
        <v>0.34471870096626511</v>
      </c>
      <c r="S1583" s="18">
        <v>0.25435731769104591</v>
      </c>
      <c r="T1583" s="18">
        <v>0.42381604977779108</v>
      </c>
      <c r="U1583" s="18">
        <v>0.29374696014754431</v>
      </c>
      <c r="V1583" s="18">
        <v>0.33228592739134277</v>
      </c>
      <c r="W1583" s="18">
        <v>0.32176781892270462</v>
      </c>
      <c r="X1583" s="18">
        <v>0.32806918203729879</v>
      </c>
      <c r="Y1583" s="18">
        <v>0.30801445139397898</v>
      </c>
      <c r="AA1583" s="18">
        <v>0.3132904660899416</v>
      </c>
      <c r="AB1583" s="18">
        <v>0.32060623061089111</v>
      </c>
      <c r="AC1583" s="18">
        <v>0.36124352689396011</v>
      </c>
      <c r="AD1583" s="18">
        <v>0.30410816115566192</v>
      </c>
      <c r="AF1583" s="18">
        <v>0.1949378173284218</v>
      </c>
      <c r="AG1583" s="18">
        <v>0.30527913834175952</v>
      </c>
      <c r="AH1583" s="18">
        <v>0.33769042587253251</v>
      </c>
      <c r="AI1583" s="18">
        <v>0.34638670542598798</v>
      </c>
      <c r="AJ1583" s="18">
        <v>0.31715681180374861</v>
      </c>
      <c r="AK1583" s="18">
        <v>0.29507759157072072</v>
      </c>
      <c r="AL1583" s="18">
        <v>0.33160789732975787</v>
      </c>
      <c r="AM1583" s="18">
        <v>0.32416961956527057</v>
      </c>
      <c r="AN1583" s="18">
        <v>0.38135898246531552</v>
      </c>
      <c r="AO1583" s="18">
        <v>0.28613225403810399</v>
      </c>
      <c r="AP1583" s="18">
        <v>0.27927790421240489</v>
      </c>
      <c r="AQ1583" s="18">
        <v>0.35868226341743698</v>
      </c>
      <c r="AR1583" s="18">
        <v>0.40981394562071199</v>
      </c>
      <c r="AS1583" s="18">
        <v>0.40235025140484743</v>
      </c>
      <c r="AT1583" s="18">
        <v>0.42117333312715288</v>
      </c>
      <c r="AU1583" s="18">
        <v>0.34237793115379372</v>
      </c>
      <c r="AV1583" s="18">
        <v>0.20210270239266859</v>
      </c>
      <c r="AX1583" s="18">
        <v>0.31657032676401708</v>
      </c>
      <c r="AY1583" s="18">
        <v>0.35494771645344708</v>
      </c>
      <c r="BA1583" s="18">
        <v>0.32563537806927523</v>
      </c>
      <c r="BB1583" s="18">
        <v>0.31841884899985312</v>
      </c>
      <c r="BD1583" s="18">
        <v>0.34964985907373741</v>
      </c>
      <c r="BE1583" s="18">
        <v>0.34304234039364351</v>
      </c>
      <c r="BF1583" s="18">
        <v>0.33563058223817038</v>
      </c>
      <c r="BG1583" s="18">
        <v>0.31284657826811629</v>
      </c>
      <c r="BH1583" s="18">
        <v>0.27488342330503429</v>
      </c>
      <c r="BI1583" s="18">
        <v>0.32963242679108029</v>
      </c>
      <c r="BJ1583" s="18">
        <v>0.191719015328526</v>
      </c>
      <c r="BL1583" s="18">
        <v>0.28859859240149482</v>
      </c>
      <c r="BM1583" s="18">
        <v>0.30082214361502868</v>
      </c>
      <c r="BN1583" s="18">
        <v>0.29959432501855321</v>
      </c>
      <c r="BO1583" s="18">
        <v>0.32074446938251389</v>
      </c>
      <c r="BP1583" s="18">
        <v>0.41570719130610251</v>
      </c>
      <c r="BQ1583" s="18">
        <v>0.24361656959163491</v>
      </c>
      <c r="BR1583" s="18">
        <v>0.32190906872380598</v>
      </c>
      <c r="BS1583" s="18">
        <v>0.34808316624296259</v>
      </c>
      <c r="BU1583" s="18">
        <v>0.26707656304148492</v>
      </c>
      <c r="BV1583" s="18">
        <v>0.30246659627760197</v>
      </c>
      <c r="BW1583" s="18">
        <v>0.29667828866854068</v>
      </c>
      <c r="BX1583" s="18">
        <v>0.39974152569184751</v>
      </c>
      <c r="BY1583" s="18">
        <v>0.39660298598862248</v>
      </c>
      <c r="BZ1583" s="18">
        <v>0.35515313307888302</v>
      </c>
      <c r="CA1583" s="18">
        <v>0.29032019473884951</v>
      </c>
      <c r="CB1583" s="18">
        <v>0.25180006540522959</v>
      </c>
      <c r="CC1583" s="18">
        <v>0.3219600059994403</v>
      </c>
    </row>
    <row r="1585" spans="2:81" ht="362.5" x14ac:dyDescent="0.35">
      <c r="B1585" s="14" t="s">
        <v>339</v>
      </c>
    </row>
    <row r="1586" spans="2:81" x14ac:dyDescent="0.35">
      <c r="B1586" s="15" t="s">
        <v>17</v>
      </c>
    </row>
    <row r="1587" spans="2:81" x14ac:dyDescent="0.35">
      <c r="B1587" s="11" t="s">
        <v>95</v>
      </c>
      <c r="C1587" s="16">
        <v>1906</v>
      </c>
      <c r="D1587" s="16">
        <v>245</v>
      </c>
      <c r="E1587" s="16">
        <v>322</v>
      </c>
      <c r="F1587" s="16">
        <v>330</v>
      </c>
      <c r="G1587" s="16">
        <v>336</v>
      </c>
      <c r="H1587" s="16">
        <v>276</v>
      </c>
      <c r="I1587" s="16">
        <v>397</v>
      </c>
      <c r="K1587" s="16">
        <v>942</v>
      </c>
      <c r="L1587" s="16">
        <v>959</v>
      </c>
      <c r="N1587" s="16">
        <v>158</v>
      </c>
      <c r="O1587" s="16">
        <v>63</v>
      </c>
      <c r="P1587" s="16">
        <v>96</v>
      </c>
      <c r="Q1587" s="16">
        <v>78</v>
      </c>
      <c r="R1587" s="16">
        <v>211</v>
      </c>
      <c r="S1587" s="16">
        <v>156</v>
      </c>
      <c r="T1587" s="16">
        <v>138</v>
      </c>
      <c r="U1587" s="16">
        <v>178</v>
      </c>
      <c r="V1587" s="16">
        <v>270</v>
      </c>
      <c r="W1587" s="16">
        <v>232</v>
      </c>
      <c r="X1587" s="16">
        <v>160</v>
      </c>
      <c r="Y1587" s="16">
        <v>166</v>
      </c>
      <c r="AA1587" s="16">
        <v>527</v>
      </c>
      <c r="AB1587" s="16">
        <v>481</v>
      </c>
      <c r="AC1587" s="16">
        <v>429</v>
      </c>
      <c r="AD1587" s="16">
        <v>463</v>
      </c>
      <c r="AF1587" s="16">
        <v>27</v>
      </c>
      <c r="AG1587" s="16">
        <v>98</v>
      </c>
      <c r="AH1587" s="16">
        <v>113</v>
      </c>
      <c r="AI1587" s="16">
        <v>112</v>
      </c>
      <c r="AJ1587" s="16">
        <v>174</v>
      </c>
      <c r="AK1587" s="16">
        <v>207</v>
      </c>
      <c r="AL1587" s="16">
        <v>170</v>
      </c>
      <c r="AM1587" s="16">
        <v>133</v>
      </c>
      <c r="AN1587" s="16">
        <v>100</v>
      </c>
      <c r="AO1587" s="16">
        <v>131</v>
      </c>
      <c r="AP1587" s="16">
        <v>193</v>
      </c>
      <c r="AQ1587" s="16">
        <v>93</v>
      </c>
      <c r="AR1587" s="16">
        <v>79</v>
      </c>
      <c r="AS1587" s="16">
        <v>47</v>
      </c>
      <c r="AT1587" s="16">
        <v>48</v>
      </c>
      <c r="AU1587" s="16">
        <v>122</v>
      </c>
      <c r="AV1587" s="16">
        <v>59</v>
      </c>
      <c r="AX1587" s="16">
        <v>1557</v>
      </c>
      <c r="AY1587" s="16">
        <v>338</v>
      </c>
      <c r="BA1587" s="16">
        <v>1221</v>
      </c>
      <c r="BB1587" s="16">
        <v>685</v>
      </c>
      <c r="BD1587" s="16">
        <v>474</v>
      </c>
      <c r="BE1587" s="16">
        <v>416</v>
      </c>
      <c r="BF1587" s="16">
        <v>224</v>
      </c>
      <c r="BG1587" s="16">
        <v>439</v>
      </c>
      <c r="BH1587" s="16">
        <v>242</v>
      </c>
      <c r="BI1587" s="16">
        <v>51</v>
      </c>
      <c r="BJ1587" s="16">
        <v>60</v>
      </c>
      <c r="BL1587" s="16">
        <v>334</v>
      </c>
      <c r="BM1587" s="16">
        <v>619</v>
      </c>
      <c r="BN1587" s="16">
        <v>136</v>
      </c>
      <c r="BO1587" s="16">
        <v>105</v>
      </c>
      <c r="BP1587" s="16">
        <v>257</v>
      </c>
      <c r="BQ1587" s="16">
        <v>42</v>
      </c>
      <c r="BR1587" s="16">
        <v>49</v>
      </c>
      <c r="BS1587" s="16">
        <v>364</v>
      </c>
      <c r="BU1587" s="16">
        <v>279</v>
      </c>
      <c r="BV1587" s="16">
        <v>479</v>
      </c>
      <c r="BW1587" s="16">
        <v>122</v>
      </c>
      <c r="BX1587" s="16">
        <v>151</v>
      </c>
      <c r="BY1587" s="16">
        <v>421</v>
      </c>
      <c r="BZ1587" s="16">
        <v>64</v>
      </c>
      <c r="CA1587" s="16">
        <v>123</v>
      </c>
      <c r="CB1587" s="16">
        <v>156</v>
      </c>
      <c r="CC1587" s="16">
        <v>111</v>
      </c>
    </row>
    <row r="1588" spans="2:81" x14ac:dyDescent="0.35">
      <c r="B1588" s="12" t="s">
        <v>96</v>
      </c>
      <c r="C1588" s="16">
        <v>1910</v>
      </c>
      <c r="D1588" s="16">
        <v>202</v>
      </c>
      <c r="E1588" s="16">
        <v>325</v>
      </c>
      <c r="F1588" s="16">
        <v>324</v>
      </c>
      <c r="G1588" s="16">
        <v>294</v>
      </c>
      <c r="H1588" s="16">
        <v>309</v>
      </c>
      <c r="I1588" s="16">
        <v>457</v>
      </c>
      <c r="K1588" s="16">
        <v>921</v>
      </c>
      <c r="L1588" s="16">
        <v>983</v>
      </c>
      <c r="N1588" s="16">
        <v>157</v>
      </c>
      <c r="O1588" s="16">
        <v>52</v>
      </c>
      <c r="P1588" s="16">
        <v>89</v>
      </c>
      <c r="Q1588" s="16">
        <v>77</v>
      </c>
      <c r="R1588" s="16">
        <v>212</v>
      </c>
      <c r="S1588" s="16">
        <v>155</v>
      </c>
      <c r="T1588" s="16">
        <v>140</v>
      </c>
      <c r="U1588" s="16">
        <v>167</v>
      </c>
      <c r="V1588" s="16">
        <v>248</v>
      </c>
      <c r="W1588" s="16">
        <v>264</v>
      </c>
      <c r="X1588" s="16">
        <v>165</v>
      </c>
      <c r="Y1588" s="16">
        <v>180</v>
      </c>
      <c r="AA1588" s="16">
        <v>514</v>
      </c>
      <c r="AB1588" s="16">
        <v>496</v>
      </c>
      <c r="AC1588" s="16">
        <v>419</v>
      </c>
      <c r="AD1588" s="16">
        <v>477</v>
      </c>
      <c r="AF1588" s="16">
        <v>25</v>
      </c>
      <c r="AG1588" s="16">
        <v>96</v>
      </c>
      <c r="AH1588" s="16">
        <v>115</v>
      </c>
      <c r="AI1588" s="16">
        <v>117</v>
      </c>
      <c r="AJ1588" s="16">
        <v>175</v>
      </c>
      <c r="AK1588" s="16">
        <v>213</v>
      </c>
      <c r="AL1588" s="16">
        <v>169</v>
      </c>
      <c r="AM1588" s="16">
        <v>134</v>
      </c>
      <c r="AN1588" s="16">
        <v>99</v>
      </c>
      <c r="AO1588" s="16">
        <v>131</v>
      </c>
      <c r="AP1588" s="16">
        <v>193</v>
      </c>
      <c r="AQ1588" s="16">
        <v>94</v>
      </c>
      <c r="AR1588" s="16">
        <v>79</v>
      </c>
      <c r="AS1588" s="16">
        <v>46</v>
      </c>
      <c r="AT1588" s="16">
        <v>46</v>
      </c>
      <c r="AU1588" s="16">
        <v>118</v>
      </c>
      <c r="AV1588" s="16">
        <v>59</v>
      </c>
      <c r="AX1588" s="16">
        <v>1583</v>
      </c>
      <c r="AY1588" s="16">
        <v>316</v>
      </c>
      <c r="BA1588" s="16">
        <v>1241</v>
      </c>
      <c r="BB1588" s="16">
        <v>669</v>
      </c>
      <c r="BD1588" s="16">
        <v>490</v>
      </c>
      <c r="BE1588" s="16">
        <v>410</v>
      </c>
      <c r="BF1588" s="16">
        <v>226</v>
      </c>
      <c r="BG1588" s="16">
        <v>430</v>
      </c>
      <c r="BH1588" s="16">
        <v>237</v>
      </c>
      <c r="BI1588" s="16">
        <v>51</v>
      </c>
      <c r="BJ1588" s="16">
        <v>65</v>
      </c>
      <c r="BL1588" s="16">
        <v>349</v>
      </c>
      <c r="BM1588" s="16">
        <v>614</v>
      </c>
      <c r="BN1588" s="16">
        <v>143</v>
      </c>
      <c r="BO1588" s="16">
        <v>101</v>
      </c>
      <c r="BP1588" s="16">
        <v>257</v>
      </c>
      <c r="BQ1588" s="16">
        <v>42</v>
      </c>
      <c r="BR1588" s="16">
        <v>47</v>
      </c>
      <c r="BS1588" s="16">
        <v>356</v>
      </c>
      <c r="BU1588" s="16">
        <v>288</v>
      </c>
      <c r="BV1588" s="16">
        <v>472</v>
      </c>
      <c r="BW1588" s="16">
        <v>126</v>
      </c>
      <c r="BX1588" s="16">
        <v>142</v>
      </c>
      <c r="BY1588" s="16">
        <v>432</v>
      </c>
      <c r="BZ1588" s="16">
        <v>64</v>
      </c>
      <c r="CA1588" s="16">
        <v>123</v>
      </c>
      <c r="CB1588" s="16">
        <v>159</v>
      </c>
      <c r="CC1588" s="16">
        <v>106</v>
      </c>
    </row>
    <row r="1589" spans="2:81" x14ac:dyDescent="0.35">
      <c r="B1589" s="14" t="s">
        <v>117</v>
      </c>
      <c r="C1589" s="18">
        <v>0.44165597031345599</v>
      </c>
      <c r="D1589" s="18">
        <v>0.49496925195353331</v>
      </c>
      <c r="E1589" s="18">
        <v>0.59253249811610464</v>
      </c>
      <c r="F1589" s="18">
        <v>0.45257448025846608</v>
      </c>
      <c r="G1589" s="18">
        <v>0.39879521487445291</v>
      </c>
      <c r="H1589" s="18">
        <v>0.34762782619128663</v>
      </c>
      <c r="I1589" s="18">
        <v>0.39423414163844772</v>
      </c>
      <c r="K1589" s="18">
        <v>0.48346715039545729</v>
      </c>
      <c r="L1589" s="18">
        <v>0.40360583943389289</v>
      </c>
      <c r="N1589" s="18">
        <v>0.45839559151496051</v>
      </c>
      <c r="O1589" s="18">
        <v>0.32831772817237981</v>
      </c>
      <c r="P1589" s="18">
        <v>0.33622407300998741</v>
      </c>
      <c r="Q1589" s="18">
        <v>0.43193233732655251</v>
      </c>
      <c r="R1589" s="18">
        <v>0.45461220845785533</v>
      </c>
      <c r="S1589" s="18">
        <v>0.44778200821504921</v>
      </c>
      <c r="T1589" s="18">
        <v>0.45997389859218152</v>
      </c>
      <c r="U1589" s="18">
        <v>0.40221741376197728</v>
      </c>
      <c r="V1589" s="18">
        <v>0.54033278259895667</v>
      </c>
      <c r="W1589" s="18">
        <v>0.42337952227300629</v>
      </c>
      <c r="X1589" s="18">
        <v>0.36616017286050723</v>
      </c>
      <c r="Y1589" s="18">
        <v>0.47795060943748491</v>
      </c>
      <c r="AA1589" s="18">
        <v>0.48073865872409471</v>
      </c>
      <c r="AB1589" s="18">
        <v>0.44836228458762678</v>
      </c>
      <c r="AC1589" s="18">
        <v>0.4407044341145846</v>
      </c>
      <c r="AD1589" s="18">
        <v>0.39172514917487627</v>
      </c>
      <c r="AF1589" s="18">
        <v>0.48765480697692221</v>
      </c>
      <c r="AG1589" s="18">
        <v>0.50601751047834176</v>
      </c>
      <c r="AH1589" s="18">
        <v>0.43191364987153302</v>
      </c>
      <c r="AI1589" s="18">
        <v>0.36153383171106612</v>
      </c>
      <c r="AJ1589" s="18">
        <v>0.37719435581444172</v>
      </c>
      <c r="AK1589" s="18">
        <v>0.4596438581720671</v>
      </c>
      <c r="AL1589" s="18">
        <v>0.47191693718694872</v>
      </c>
      <c r="AM1589" s="18">
        <v>0.38372108897423601</v>
      </c>
      <c r="AN1589" s="18">
        <v>0.44590609956317689</v>
      </c>
      <c r="AO1589" s="18">
        <v>0.42515537721346758</v>
      </c>
      <c r="AP1589" s="18">
        <v>0.45579175355471119</v>
      </c>
      <c r="AQ1589" s="18">
        <v>0.46417585019327318</v>
      </c>
      <c r="AR1589" s="18">
        <v>0.45991570145227673</v>
      </c>
      <c r="AS1589" s="18">
        <v>0.49949830142200408</v>
      </c>
      <c r="AT1589" s="18">
        <v>0.39961058102293151</v>
      </c>
      <c r="AU1589" s="18">
        <v>0.58886242720975257</v>
      </c>
      <c r="AV1589" s="18">
        <v>0.28234326592351788</v>
      </c>
      <c r="AX1589" s="18">
        <v>0.41876791974451488</v>
      </c>
      <c r="AY1589" s="18">
        <v>0.55007740160843377</v>
      </c>
      <c r="BA1589" s="18">
        <v>0.45666682887487609</v>
      </c>
      <c r="BB1589" s="18">
        <v>0.41380576609586872</v>
      </c>
      <c r="BD1589" s="18">
        <v>0.3843917098206131</v>
      </c>
      <c r="BE1589" s="18">
        <v>0.40771093454234092</v>
      </c>
      <c r="BF1589" s="18">
        <v>0.37929776340122989</v>
      </c>
      <c r="BG1589" s="18">
        <v>0.49227222824725481</v>
      </c>
      <c r="BH1589" s="18">
        <v>0.54636529299029268</v>
      </c>
      <c r="BI1589" s="18">
        <v>0.63919472146664535</v>
      </c>
      <c r="BJ1589" s="18">
        <v>0.43176420387746423</v>
      </c>
      <c r="BL1589" s="18">
        <v>0.44578149072558038</v>
      </c>
      <c r="BM1589" s="18">
        <v>0.49608002483734109</v>
      </c>
      <c r="BN1589" s="18">
        <v>0.45501023113519362</v>
      </c>
      <c r="BO1589" s="18">
        <v>0.47583200495486377</v>
      </c>
      <c r="BP1589" s="18">
        <v>0.45165903839542038</v>
      </c>
      <c r="BQ1589" s="18">
        <v>0.41170962272341038</v>
      </c>
      <c r="BR1589" s="18">
        <v>0.34035871551165658</v>
      </c>
      <c r="BS1589" s="18">
        <v>0.33830443062126248</v>
      </c>
      <c r="BU1589" s="18">
        <v>0.48206139240167728</v>
      </c>
      <c r="BV1589" s="18">
        <v>0.50054641957805279</v>
      </c>
      <c r="BW1589" s="18">
        <v>0.44840145141617033</v>
      </c>
      <c r="BX1589" s="18">
        <v>0.47959424788520738</v>
      </c>
      <c r="BY1589" s="18">
        <v>0.43522508598544929</v>
      </c>
      <c r="BZ1589" s="18">
        <v>0.39110054445234571</v>
      </c>
      <c r="CA1589" s="18">
        <v>0.30698077282361769</v>
      </c>
      <c r="CB1589" s="18">
        <v>0.3423876030343358</v>
      </c>
      <c r="CC1589" s="18">
        <v>0.37187104395751258</v>
      </c>
    </row>
    <row r="1590" spans="2:81" x14ac:dyDescent="0.35">
      <c r="B1590" s="14" t="s">
        <v>118</v>
      </c>
      <c r="C1590" s="18">
        <v>0.37412464184247862</v>
      </c>
      <c r="D1590" s="18">
        <v>0.38492715387538301</v>
      </c>
      <c r="E1590" s="18">
        <v>0.32986845075291982</v>
      </c>
      <c r="F1590" s="18">
        <v>0.39010458710696699</v>
      </c>
      <c r="G1590" s="18">
        <v>0.40481606442485818</v>
      </c>
      <c r="H1590" s="18">
        <v>0.45024339099723393</v>
      </c>
      <c r="I1590" s="18">
        <v>0.31825956537967642</v>
      </c>
      <c r="K1590" s="18">
        <v>0.37018010836792248</v>
      </c>
      <c r="L1590" s="18">
        <v>0.37667584784448283</v>
      </c>
      <c r="N1590" s="18">
        <v>0.40251261448882142</v>
      </c>
      <c r="O1590" s="18">
        <v>0.5001875487648928</v>
      </c>
      <c r="P1590" s="18">
        <v>0.45429031760291833</v>
      </c>
      <c r="Q1590" s="18">
        <v>0.3805330001238002</v>
      </c>
      <c r="R1590" s="18">
        <v>0.34397844158856211</v>
      </c>
      <c r="S1590" s="18">
        <v>0.36546944350968069</v>
      </c>
      <c r="T1590" s="18">
        <v>0.38686182341559822</v>
      </c>
      <c r="U1590" s="18">
        <v>0.37178363023641919</v>
      </c>
      <c r="V1590" s="18">
        <v>0.33581734759599191</v>
      </c>
      <c r="W1590" s="18">
        <v>0.33994025368355968</v>
      </c>
      <c r="X1590" s="18">
        <v>0.40239742263471362</v>
      </c>
      <c r="Y1590" s="18">
        <v>0.38279000112398998</v>
      </c>
      <c r="AA1590" s="18">
        <v>0.36062680348853021</v>
      </c>
      <c r="AB1590" s="18">
        <v>0.35506219511858839</v>
      </c>
      <c r="AC1590" s="18">
        <v>0.40075046640355177</v>
      </c>
      <c r="AD1590" s="18">
        <v>0.38793294852002569</v>
      </c>
      <c r="AF1590" s="18">
        <v>0.25989977774718492</v>
      </c>
      <c r="AG1590" s="18">
        <v>0.26796011842602552</v>
      </c>
      <c r="AH1590" s="18">
        <v>0.40542528404873168</v>
      </c>
      <c r="AI1590" s="18">
        <v>0.42348341006932649</v>
      </c>
      <c r="AJ1590" s="18">
        <v>0.41755168735426068</v>
      </c>
      <c r="AK1590" s="18">
        <v>0.33228962031848308</v>
      </c>
      <c r="AL1590" s="18">
        <v>0.3658322374773354</v>
      </c>
      <c r="AM1590" s="18">
        <v>0.42205705987491188</v>
      </c>
      <c r="AN1590" s="18">
        <v>0.3413653571325318</v>
      </c>
      <c r="AO1590" s="18">
        <v>0.39008808068114581</v>
      </c>
      <c r="AP1590" s="18">
        <v>0.37721132343529101</v>
      </c>
      <c r="AQ1590" s="18">
        <v>0.37333590746656159</v>
      </c>
      <c r="AR1590" s="18">
        <v>0.43119105625421572</v>
      </c>
      <c r="AS1590" s="18">
        <v>0.40236174223724569</v>
      </c>
      <c r="AT1590" s="18">
        <v>0.48382914887769107</v>
      </c>
      <c r="AU1590" s="18">
        <v>0.27732731876851169</v>
      </c>
      <c r="AV1590" s="18">
        <v>0.39392990212860901</v>
      </c>
      <c r="AX1590" s="18">
        <v>0.37999744322138662</v>
      </c>
      <c r="AY1590" s="18">
        <v>0.35145148198911258</v>
      </c>
      <c r="BA1590" s="18">
        <v>0.35729263469484018</v>
      </c>
      <c r="BB1590" s="18">
        <v>0.40535369076966199</v>
      </c>
      <c r="BD1590" s="18">
        <v>0.36105536249820641</v>
      </c>
      <c r="BE1590" s="18">
        <v>0.40908085809016209</v>
      </c>
      <c r="BF1590" s="18">
        <v>0.41690686253992348</v>
      </c>
      <c r="BG1590" s="18">
        <v>0.37150789890367769</v>
      </c>
      <c r="BH1590" s="18">
        <v>0.33940410692035272</v>
      </c>
      <c r="BI1590" s="18">
        <v>0.2305193418594014</v>
      </c>
      <c r="BJ1590" s="18">
        <v>0.36028621215902401</v>
      </c>
      <c r="BL1590" s="18">
        <v>0.3935964494421218</v>
      </c>
      <c r="BM1590" s="18">
        <v>0.37367348051334359</v>
      </c>
      <c r="BN1590" s="18">
        <v>0.33975868326024677</v>
      </c>
      <c r="BO1590" s="18">
        <v>0.37695564381940039</v>
      </c>
      <c r="BP1590" s="18">
        <v>0.38523561789126981</v>
      </c>
      <c r="BQ1590" s="18">
        <v>0.3213765490702461</v>
      </c>
      <c r="BR1590" s="18">
        <v>0.31843112556758529</v>
      </c>
      <c r="BS1590" s="18">
        <v>0.37438171880696619</v>
      </c>
      <c r="BU1590" s="18">
        <v>0.35924163407470688</v>
      </c>
      <c r="BV1590" s="18">
        <v>0.36376956989193721</v>
      </c>
      <c r="BW1590" s="18">
        <v>0.32196235866269191</v>
      </c>
      <c r="BX1590" s="18">
        <v>0.42466323669280692</v>
      </c>
      <c r="BY1590" s="18">
        <v>0.41327248712649051</v>
      </c>
      <c r="BZ1590" s="18">
        <v>0.38693786902365002</v>
      </c>
      <c r="CA1590" s="18">
        <v>0.36409705686208921</v>
      </c>
      <c r="CB1590" s="18">
        <v>0.31893671926187289</v>
      </c>
      <c r="CC1590" s="18">
        <v>0.38216521853443408</v>
      </c>
    </row>
    <row r="1592" spans="2:81" ht="362.5" x14ac:dyDescent="0.35">
      <c r="B1592" s="14" t="s">
        <v>339</v>
      </c>
    </row>
    <row r="1593" spans="2:81" x14ac:dyDescent="0.35">
      <c r="B1593" s="15" t="s">
        <v>17</v>
      </c>
    </row>
    <row r="1594" spans="2:81" x14ac:dyDescent="0.35">
      <c r="B1594" s="11" t="s">
        <v>95</v>
      </c>
      <c r="C1594" s="16">
        <v>1906</v>
      </c>
      <c r="D1594" s="16">
        <v>245</v>
      </c>
      <c r="E1594" s="16">
        <v>322</v>
      </c>
      <c r="F1594" s="16">
        <v>330</v>
      </c>
      <c r="G1594" s="16">
        <v>336</v>
      </c>
      <c r="H1594" s="16">
        <v>276</v>
      </c>
      <c r="I1594" s="16">
        <v>397</v>
      </c>
      <c r="K1594" s="16">
        <v>942</v>
      </c>
      <c r="L1594" s="16">
        <v>959</v>
      </c>
      <c r="N1594" s="16">
        <v>158</v>
      </c>
      <c r="O1594" s="16">
        <v>63</v>
      </c>
      <c r="P1594" s="16">
        <v>96</v>
      </c>
      <c r="Q1594" s="16">
        <v>78</v>
      </c>
      <c r="R1594" s="16">
        <v>211</v>
      </c>
      <c r="S1594" s="16">
        <v>156</v>
      </c>
      <c r="T1594" s="16">
        <v>138</v>
      </c>
      <c r="U1594" s="16">
        <v>178</v>
      </c>
      <c r="V1594" s="16">
        <v>270</v>
      </c>
      <c r="W1594" s="16">
        <v>232</v>
      </c>
      <c r="X1594" s="16">
        <v>160</v>
      </c>
      <c r="Y1594" s="16">
        <v>166</v>
      </c>
      <c r="AA1594" s="16">
        <v>527</v>
      </c>
      <c r="AB1594" s="16">
        <v>481</v>
      </c>
      <c r="AC1594" s="16">
        <v>429</v>
      </c>
      <c r="AD1594" s="16">
        <v>463</v>
      </c>
      <c r="AF1594" s="16">
        <v>27</v>
      </c>
      <c r="AG1594" s="16">
        <v>98</v>
      </c>
      <c r="AH1594" s="16">
        <v>113</v>
      </c>
      <c r="AI1594" s="16">
        <v>112</v>
      </c>
      <c r="AJ1594" s="16">
        <v>174</v>
      </c>
      <c r="AK1594" s="16">
        <v>207</v>
      </c>
      <c r="AL1594" s="16">
        <v>170</v>
      </c>
      <c r="AM1594" s="16">
        <v>133</v>
      </c>
      <c r="AN1594" s="16">
        <v>100</v>
      </c>
      <c r="AO1594" s="16">
        <v>131</v>
      </c>
      <c r="AP1594" s="16">
        <v>193</v>
      </c>
      <c r="AQ1594" s="16">
        <v>93</v>
      </c>
      <c r="AR1594" s="16">
        <v>79</v>
      </c>
      <c r="AS1594" s="16">
        <v>47</v>
      </c>
      <c r="AT1594" s="16">
        <v>48</v>
      </c>
      <c r="AU1594" s="16">
        <v>122</v>
      </c>
      <c r="AV1594" s="16">
        <v>59</v>
      </c>
      <c r="AX1594" s="16">
        <v>1557</v>
      </c>
      <c r="AY1594" s="16">
        <v>338</v>
      </c>
      <c r="BA1594" s="16">
        <v>1221</v>
      </c>
      <c r="BB1594" s="16">
        <v>685</v>
      </c>
      <c r="BD1594" s="16">
        <v>474</v>
      </c>
      <c r="BE1594" s="16">
        <v>416</v>
      </c>
      <c r="BF1594" s="16">
        <v>224</v>
      </c>
      <c r="BG1594" s="16">
        <v>439</v>
      </c>
      <c r="BH1594" s="16">
        <v>242</v>
      </c>
      <c r="BI1594" s="16">
        <v>51</v>
      </c>
      <c r="BJ1594" s="16">
        <v>60</v>
      </c>
      <c r="BL1594" s="16">
        <v>334</v>
      </c>
      <c r="BM1594" s="16">
        <v>619</v>
      </c>
      <c r="BN1594" s="16">
        <v>136</v>
      </c>
      <c r="BO1594" s="16">
        <v>105</v>
      </c>
      <c r="BP1594" s="16">
        <v>257</v>
      </c>
      <c r="BQ1594" s="16">
        <v>42</v>
      </c>
      <c r="BR1594" s="16">
        <v>49</v>
      </c>
      <c r="BS1594" s="16">
        <v>364</v>
      </c>
      <c r="BU1594" s="16">
        <v>279</v>
      </c>
      <c r="BV1594" s="16">
        <v>479</v>
      </c>
      <c r="BW1594" s="16">
        <v>122</v>
      </c>
      <c r="BX1594" s="16">
        <v>151</v>
      </c>
      <c r="BY1594" s="16">
        <v>421</v>
      </c>
      <c r="BZ1594" s="16">
        <v>64</v>
      </c>
      <c r="CA1594" s="16">
        <v>123</v>
      </c>
      <c r="CB1594" s="16">
        <v>156</v>
      </c>
      <c r="CC1594" s="16">
        <v>111</v>
      </c>
    </row>
    <row r="1595" spans="2:81" x14ac:dyDescent="0.35">
      <c r="B1595" s="12" t="s">
        <v>96</v>
      </c>
      <c r="C1595" s="16">
        <v>1910</v>
      </c>
      <c r="D1595" s="16">
        <v>202</v>
      </c>
      <c r="E1595" s="16">
        <v>325</v>
      </c>
      <c r="F1595" s="16">
        <v>324</v>
      </c>
      <c r="G1595" s="16">
        <v>294</v>
      </c>
      <c r="H1595" s="16">
        <v>309</v>
      </c>
      <c r="I1595" s="16">
        <v>457</v>
      </c>
      <c r="K1595" s="16">
        <v>921</v>
      </c>
      <c r="L1595" s="16">
        <v>983</v>
      </c>
      <c r="N1595" s="16">
        <v>157</v>
      </c>
      <c r="O1595" s="16">
        <v>52</v>
      </c>
      <c r="P1595" s="16">
        <v>89</v>
      </c>
      <c r="Q1595" s="16">
        <v>77</v>
      </c>
      <c r="R1595" s="16">
        <v>212</v>
      </c>
      <c r="S1595" s="16">
        <v>155</v>
      </c>
      <c r="T1595" s="16">
        <v>140</v>
      </c>
      <c r="U1595" s="16">
        <v>167</v>
      </c>
      <c r="V1595" s="16">
        <v>248</v>
      </c>
      <c r="W1595" s="16">
        <v>264</v>
      </c>
      <c r="X1595" s="16">
        <v>165</v>
      </c>
      <c r="Y1595" s="16">
        <v>180</v>
      </c>
      <c r="AA1595" s="16">
        <v>514</v>
      </c>
      <c r="AB1595" s="16">
        <v>496</v>
      </c>
      <c r="AC1595" s="16">
        <v>419</v>
      </c>
      <c r="AD1595" s="16">
        <v>477</v>
      </c>
      <c r="AF1595" s="16">
        <v>25</v>
      </c>
      <c r="AG1595" s="16">
        <v>96</v>
      </c>
      <c r="AH1595" s="16">
        <v>115</v>
      </c>
      <c r="AI1595" s="16">
        <v>117</v>
      </c>
      <c r="AJ1595" s="16">
        <v>175</v>
      </c>
      <c r="AK1595" s="16">
        <v>213</v>
      </c>
      <c r="AL1595" s="16">
        <v>169</v>
      </c>
      <c r="AM1595" s="16">
        <v>134</v>
      </c>
      <c r="AN1595" s="16">
        <v>99</v>
      </c>
      <c r="AO1595" s="16">
        <v>131</v>
      </c>
      <c r="AP1595" s="16">
        <v>193</v>
      </c>
      <c r="AQ1595" s="16">
        <v>94</v>
      </c>
      <c r="AR1595" s="16">
        <v>79</v>
      </c>
      <c r="AS1595" s="16">
        <v>46</v>
      </c>
      <c r="AT1595" s="16">
        <v>46</v>
      </c>
      <c r="AU1595" s="16">
        <v>118</v>
      </c>
      <c r="AV1595" s="16">
        <v>59</v>
      </c>
      <c r="AX1595" s="16">
        <v>1583</v>
      </c>
      <c r="AY1595" s="16">
        <v>316</v>
      </c>
      <c r="BA1595" s="16">
        <v>1241</v>
      </c>
      <c r="BB1595" s="16">
        <v>669</v>
      </c>
      <c r="BD1595" s="16">
        <v>490</v>
      </c>
      <c r="BE1595" s="16">
        <v>410</v>
      </c>
      <c r="BF1595" s="16">
        <v>226</v>
      </c>
      <c r="BG1595" s="16">
        <v>430</v>
      </c>
      <c r="BH1595" s="16">
        <v>237</v>
      </c>
      <c r="BI1595" s="16">
        <v>51</v>
      </c>
      <c r="BJ1595" s="16">
        <v>65</v>
      </c>
      <c r="BL1595" s="16">
        <v>349</v>
      </c>
      <c r="BM1595" s="16">
        <v>614</v>
      </c>
      <c r="BN1595" s="16">
        <v>143</v>
      </c>
      <c r="BO1595" s="16">
        <v>101</v>
      </c>
      <c r="BP1595" s="16">
        <v>257</v>
      </c>
      <c r="BQ1595" s="16">
        <v>42</v>
      </c>
      <c r="BR1595" s="16">
        <v>47</v>
      </c>
      <c r="BS1595" s="16">
        <v>356</v>
      </c>
      <c r="BU1595" s="16">
        <v>288</v>
      </c>
      <c r="BV1595" s="16">
        <v>472</v>
      </c>
      <c r="BW1595" s="16">
        <v>126</v>
      </c>
      <c r="BX1595" s="16">
        <v>142</v>
      </c>
      <c r="BY1595" s="16">
        <v>432</v>
      </c>
      <c r="BZ1595" s="16">
        <v>64</v>
      </c>
      <c r="CA1595" s="16">
        <v>123</v>
      </c>
      <c r="CB1595" s="16">
        <v>159</v>
      </c>
      <c r="CC1595" s="16">
        <v>106</v>
      </c>
    </row>
    <row r="1596" spans="2:81" x14ac:dyDescent="0.35">
      <c r="B1596" s="14" t="s">
        <v>117</v>
      </c>
      <c r="C1596" s="18">
        <v>0.50005644405909133</v>
      </c>
      <c r="D1596" s="18">
        <v>0.50415664127402637</v>
      </c>
      <c r="E1596" s="18">
        <v>0.56067106546712009</v>
      </c>
      <c r="F1596" s="18">
        <v>0.49164576904996038</v>
      </c>
      <c r="G1596" s="18">
        <v>0.47715323623462841</v>
      </c>
      <c r="H1596" s="18">
        <v>0.41086634550171502</v>
      </c>
      <c r="I1596" s="18">
        <v>0.53616264530791669</v>
      </c>
      <c r="K1596" s="18">
        <v>0.52738517130946949</v>
      </c>
      <c r="L1596" s="18">
        <v>0.47589178218137612</v>
      </c>
      <c r="N1596" s="18">
        <v>0.56108279854811505</v>
      </c>
      <c r="O1596" s="18">
        <v>0.36137785068447381</v>
      </c>
      <c r="P1596" s="18">
        <v>0.44080689979690202</v>
      </c>
      <c r="Q1596" s="18">
        <v>0.51637209736436196</v>
      </c>
      <c r="R1596" s="18">
        <v>0.51615286680968386</v>
      </c>
      <c r="S1596" s="18">
        <v>0.45929672971671243</v>
      </c>
      <c r="T1596" s="18">
        <v>0.51062819536982251</v>
      </c>
      <c r="U1596" s="18">
        <v>0.48481478030334169</v>
      </c>
      <c r="V1596" s="18">
        <v>0.56306456128417592</v>
      </c>
      <c r="W1596" s="18">
        <v>0.48196906578852372</v>
      </c>
      <c r="X1596" s="18">
        <v>0.45433979241067052</v>
      </c>
      <c r="Y1596" s="18">
        <v>0.51288957187871831</v>
      </c>
      <c r="AA1596" s="18">
        <v>0.57409146027013214</v>
      </c>
      <c r="AB1596" s="18">
        <v>0.51244729857839055</v>
      </c>
      <c r="AC1596" s="18">
        <v>0.46529341277284902</v>
      </c>
      <c r="AD1596" s="18">
        <v>0.43813012926062678</v>
      </c>
      <c r="AF1596" s="18">
        <v>0.47503353876272381</v>
      </c>
      <c r="AG1596" s="18">
        <v>0.47756783357240568</v>
      </c>
      <c r="AH1596" s="18">
        <v>0.47295388268153632</v>
      </c>
      <c r="AI1596" s="18">
        <v>0.43907830120364982</v>
      </c>
      <c r="AJ1596" s="18">
        <v>0.47334453360818579</v>
      </c>
      <c r="AK1596" s="18">
        <v>0.50304623892013356</v>
      </c>
      <c r="AL1596" s="18">
        <v>0.49522434587238467</v>
      </c>
      <c r="AM1596" s="18">
        <v>0.47808654684455271</v>
      </c>
      <c r="AN1596" s="18">
        <v>0.53807010246240494</v>
      </c>
      <c r="AO1596" s="18">
        <v>0.55669710090700775</v>
      </c>
      <c r="AP1596" s="18">
        <v>0.52412821110085239</v>
      </c>
      <c r="AQ1596" s="18">
        <v>0.51052087439778759</v>
      </c>
      <c r="AR1596" s="18">
        <v>0.55468930800668748</v>
      </c>
      <c r="AS1596" s="18">
        <v>0.49782207464474748</v>
      </c>
      <c r="AT1596" s="18">
        <v>0.54327267459882944</v>
      </c>
      <c r="AU1596" s="18">
        <v>0.54437910983882476</v>
      </c>
      <c r="AV1596" s="18">
        <v>0.37356771540371142</v>
      </c>
      <c r="AX1596" s="18">
        <v>0.49571935822318919</v>
      </c>
      <c r="AY1596" s="18">
        <v>0.52347633914395875</v>
      </c>
      <c r="BA1596" s="18">
        <v>0.51453585080592057</v>
      </c>
      <c r="BB1596" s="18">
        <v>0.47319226216045429</v>
      </c>
      <c r="BD1596" s="18">
        <v>0.43536745983222108</v>
      </c>
      <c r="BE1596" s="18">
        <v>0.5034877899884509</v>
      </c>
      <c r="BF1596" s="18">
        <v>0.46033784260040339</v>
      </c>
      <c r="BG1596" s="18">
        <v>0.58404010996049016</v>
      </c>
      <c r="BH1596" s="18">
        <v>0.53208405455314178</v>
      </c>
      <c r="BI1596" s="18">
        <v>0.53515251452860391</v>
      </c>
      <c r="BJ1596" s="18">
        <v>0.40331048012942589</v>
      </c>
      <c r="BL1596" s="18">
        <v>0.51315329945368982</v>
      </c>
      <c r="BM1596" s="18">
        <v>0.55691245449345994</v>
      </c>
      <c r="BN1596" s="18">
        <v>0.52546871137982687</v>
      </c>
      <c r="BO1596" s="18">
        <v>0.56079234852211446</v>
      </c>
      <c r="BP1596" s="18">
        <v>0.48744214963552962</v>
      </c>
      <c r="BQ1596" s="18">
        <v>0.55923973425710805</v>
      </c>
      <c r="BR1596" s="18">
        <v>0.39986212615970462</v>
      </c>
      <c r="BS1596" s="18">
        <v>0.37702461783424268</v>
      </c>
      <c r="BU1596" s="18">
        <v>0.55283338807888405</v>
      </c>
      <c r="BV1596" s="18">
        <v>0.56167487245594017</v>
      </c>
      <c r="BW1596" s="18">
        <v>0.52170234766095269</v>
      </c>
      <c r="BX1596" s="18">
        <v>0.52513038212769503</v>
      </c>
      <c r="BY1596" s="18">
        <v>0.47176085786721828</v>
      </c>
      <c r="BZ1596" s="18">
        <v>0.51580823770877948</v>
      </c>
      <c r="CA1596" s="18">
        <v>0.35220504760724491</v>
      </c>
      <c r="CB1596" s="18">
        <v>0.42824881710444812</v>
      </c>
      <c r="CC1596" s="18">
        <v>0.40733118722119088</v>
      </c>
    </row>
    <row r="1597" spans="2:81" x14ac:dyDescent="0.35">
      <c r="B1597" s="14" t="s">
        <v>118</v>
      </c>
      <c r="C1597" s="18">
        <v>0.33690925793515752</v>
      </c>
      <c r="D1597" s="18">
        <v>0.38212705944155551</v>
      </c>
      <c r="E1597" s="18">
        <v>0.35129783368464512</v>
      </c>
      <c r="F1597" s="18">
        <v>0.36860911021266329</v>
      </c>
      <c r="G1597" s="18">
        <v>0.30501661902395161</v>
      </c>
      <c r="H1597" s="18">
        <v>0.39108760308908841</v>
      </c>
      <c r="I1597" s="18">
        <v>0.2680899018730431</v>
      </c>
      <c r="K1597" s="18">
        <v>0.34245972350281312</v>
      </c>
      <c r="L1597" s="18">
        <v>0.32946073427634548</v>
      </c>
      <c r="N1597" s="18">
        <v>0.34485912599571961</v>
      </c>
      <c r="O1597" s="18">
        <v>0.45959803687905149</v>
      </c>
      <c r="P1597" s="18">
        <v>0.35185979693991348</v>
      </c>
      <c r="Q1597" s="18">
        <v>0.337357184378972</v>
      </c>
      <c r="R1597" s="18">
        <v>0.33638827135530952</v>
      </c>
      <c r="S1597" s="18">
        <v>0.37807420814755988</v>
      </c>
      <c r="T1597" s="18">
        <v>0.37411594406400878</v>
      </c>
      <c r="U1597" s="18">
        <v>0.30751265609411288</v>
      </c>
      <c r="V1597" s="18">
        <v>0.31115485474122773</v>
      </c>
      <c r="W1597" s="18">
        <v>0.30683919512201152</v>
      </c>
      <c r="X1597" s="18">
        <v>0.30224315206697111</v>
      </c>
      <c r="Y1597" s="18">
        <v>0.36181263580110001</v>
      </c>
      <c r="AA1597" s="18">
        <v>0.29462622196218641</v>
      </c>
      <c r="AB1597" s="18">
        <v>0.33300374803675581</v>
      </c>
      <c r="AC1597" s="18">
        <v>0.39680783280585002</v>
      </c>
      <c r="AD1597" s="18">
        <v>0.33646638559657899</v>
      </c>
      <c r="AF1597" s="18">
        <v>0.23674669156598871</v>
      </c>
      <c r="AG1597" s="18">
        <v>0.26314846872973091</v>
      </c>
      <c r="AH1597" s="18">
        <v>0.34414971395355398</v>
      </c>
      <c r="AI1597" s="18">
        <v>0.36524286524589461</v>
      </c>
      <c r="AJ1597" s="18">
        <v>0.36674997761675032</v>
      </c>
      <c r="AK1597" s="18">
        <v>0.3137006594488107</v>
      </c>
      <c r="AL1597" s="18">
        <v>0.36161927682735751</v>
      </c>
      <c r="AM1597" s="18">
        <v>0.38380954769529407</v>
      </c>
      <c r="AN1597" s="18">
        <v>0.31927692651030237</v>
      </c>
      <c r="AO1597" s="18">
        <v>0.28663367204806689</v>
      </c>
      <c r="AP1597" s="18">
        <v>0.31486623051813678</v>
      </c>
      <c r="AQ1597" s="18">
        <v>0.35007008905546749</v>
      </c>
      <c r="AR1597" s="18">
        <v>0.36540922892291477</v>
      </c>
      <c r="AS1597" s="18">
        <v>0.40087629784023249</v>
      </c>
      <c r="AT1597" s="18">
        <v>0.41600879086707521</v>
      </c>
      <c r="AU1597" s="18">
        <v>0.33710187624798732</v>
      </c>
      <c r="AV1597" s="18">
        <v>0.28995566693409702</v>
      </c>
      <c r="AX1597" s="18">
        <v>0.33136768289874691</v>
      </c>
      <c r="AY1597" s="18">
        <v>0.36424255050973559</v>
      </c>
      <c r="BA1597" s="18">
        <v>0.32757667978518862</v>
      </c>
      <c r="BB1597" s="18">
        <v>0.35422433730185332</v>
      </c>
      <c r="BD1597" s="18">
        <v>0.34535329765659201</v>
      </c>
      <c r="BE1597" s="18">
        <v>0.34340161974354999</v>
      </c>
      <c r="BF1597" s="18">
        <v>0.38661511684315308</v>
      </c>
      <c r="BG1597" s="18">
        <v>0.29550245679061149</v>
      </c>
      <c r="BH1597" s="18">
        <v>0.34896449378788252</v>
      </c>
      <c r="BI1597" s="18">
        <v>0.29097440704371819</v>
      </c>
      <c r="BJ1597" s="18">
        <v>0.32555917249845928</v>
      </c>
      <c r="BL1597" s="18">
        <v>0.35700958031582858</v>
      </c>
      <c r="BM1597" s="18">
        <v>0.32039102683865939</v>
      </c>
      <c r="BN1597" s="18">
        <v>0.31954770215839529</v>
      </c>
      <c r="BO1597" s="18">
        <v>0.29086249343512632</v>
      </c>
      <c r="BP1597" s="18">
        <v>0.3901100681013363</v>
      </c>
      <c r="BQ1597" s="18">
        <v>0.30212586667561891</v>
      </c>
      <c r="BR1597" s="18">
        <v>0.20841095972687729</v>
      </c>
      <c r="BS1597" s="18">
        <v>0.34849147632530608</v>
      </c>
      <c r="BU1597" s="18">
        <v>0.32087570391893899</v>
      </c>
      <c r="BV1597" s="18">
        <v>0.31387997032156212</v>
      </c>
      <c r="BW1597" s="18">
        <v>0.29409141761922608</v>
      </c>
      <c r="BX1597" s="18">
        <v>0.33131915030812797</v>
      </c>
      <c r="BY1597" s="18">
        <v>0.38648086710508989</v>
      </c>
      <c r="BZ1597" s="18">
        <v>0.37419792184830197</v>
      </c>
      <c r="CA1597" s="18">
        <v>0.34640918840772522</v>
      </c>
      <c r="CB1597" s="18">
        <v>0.28417738930546982</v>
      </c>
      <c r="CC1597" s="18">
        <v>0.38526758373132503</v>
      </c>
    </row>
    <row r="1599" spans="2:81" ht="362.5" x14ac:dyDescent="0.35">
      <c r="B1599" s="14" t="s">
        <v>339</v>
      </c>
    </row>
    <row r="1600" spans="2:81" x14ac:dyDescent="0.35">
      <c r="B1600" s="15" t="s">
        <v>17</v>
      </c>
    </row>
    <row r="1601" spans="2:81" x14ac:dyDescent="0.35">
      <c r="B1601" s="11" t="s">
        <v>95</v>
      </c>
      <c r="C1601" s="16">
        <v>1906</v>
      </c>
      <c r="D1601" s="16">
        <v>245</v>
      </c>
      <c r="E1601" s="16">
        <v>322</v>
      </c>
      <c r="F1601" s="16">
        <v>330</v>
      </c>
      <c r="G1601" s="16">
        <v>336</v>
      </c>
      <c r="H1601" s="16">
        <v>276</v>
      </c>
      <c r="I1601" s="16">
        <v>397</v>
      </c>
      <c r="K1601" s="16">
        <v>942</v>
      </c>
      <c r="L1601" s="16">
        <v>959</v>
      </c>
      <c r="N1601" s="16">
        <v>158</v>
      </c>
      <c r="O1601" s="16">
        <v>63</v>
      </c>
      <c r="P1601" s="16">
        <v>96</v>
      </c>
      <c r="Q1601" s="16">
        <v>78</v>
      </c>
      <c r="R1601" s="16">
        <v>211</v>
      </c>
      <c r="S1601" s="16">
        <v>156</v>
      </c>
      <c r="T1601" s="16">
        <v>138</v>
      </c>
      <c r="U1601" s="16">
        <v>178</v>
      </c>
      <c r="V1601" s="16">
        <v>270</v>
      </c>
      <c r="W1601" s="16">
        <v>232</v>
      </c>
      <c r="X1601" s="16">
        <v>160</v>
      </c>
      <c r="Y1601" s="16">
        <v>166</v>
      </c>
      <c r="AA1601" s="16">
        <v>527</v>
      </c>
      <c r="AB1601" s="16">
        <v>481</v>
      </c>
      <c r="AC1601" s="16">
        <v>429</v>
      </c>
      <c r="AD1601" s="16">
        <v>463</v>
      </c>
      <c r="AF1601" s="16">
        <v>27</v>
      </c>
      <c r="AG1601" s="16">
        <v>98</v>
      </c>
      <c r="AH1601" s="16">
        <v>113</v>
      </c>
      <c r="AI1601" s="16">
        <v>112</v>
      </c>
      <c r="AJ1601" s="16">
        <v>174</v>
      </c>
      <c r="AK1601" s="16">
        <v>207</v>
      </c>
      <c r="AL1601" s="16">
        <v>170</v>
      </c>
      <c r="AM1601" s="16">
        <v>133</v>
      </c>
      <c r="AN1601" s="16">
        <v>100</v>
      </c>
      <c r="AO1601" s="16">
        <v>131</v>
      </c>
      <c r="AP1601" s="16">
        <v>193</v>
      </c>
      <c r="AQ1601" s="16">
        <v>93</v>
      </c>
      <c r="AR1601" s="16">
        <v>79</v>
      </c>
      <c r="AS1601" s="16">
        <v>47</v>
      </c>
      <c r="AT1601" s="16">
        <v>48</v>
      </c>
      <c r="AU1601" s="16">
        <v>122</v>
      </c>
      <c r="AV1601" s="16">
        <v>59</v>
      </c>
      <c r="AX1601" s="16">
        <v>1557</v>
      </c>
      <c r="AY1601" s="16">
        <v>338</v>
      </c>
      <c r="BA1601" s="16">
        <v>1221</v>
      </c>
      <c r="BB1601" s="16">
        <v>685</v>
      </c>
      <c r="BD1601" s="16">
        <v>474</v>
      </c>
      <c r="BE1601" s="16">
        <v>416</v>
      </c>
      <c r="BF1601" s="16">
        <v>224</v>
      </c>
      <c r="BG1601" s="16">
        <v>439</v>
      </c>
      <c r="BH1601" s="16">
        <v>242</v>
      </c>
      <c r="BI1601" s="16">
        <v>51</v>
      </c>
      <c r="BJ1601" s="16">
        <v>60</v>
      </c>
      <c r="BL1601" s="16">
        <v>334</v>
      </c>
      <c r="BM1601" s="16">
        <v>619</v>
      </c>
      <c r="BN1601" s="16">
        <v>136</v>
      </c>
      <c r="BO1601" s="16">
        <v>105</v>
      </c>
      <c r="BP1601" s="16">
        <v>257</v>
      </c>
      <c r="BQ1601" s="16">
        <v>42</v>
      </c>
      <c r="BR1601" s="16">
        <v>49</v>
      </c>
      <c r="BS1601" s="16">
        <v>364</v>
      </c>
      <c r="BU1601" s="16">
        <v>279</v>
      </c>
      <c r="BV1601" s="16">
        <v>479</v>
      </c>
      <c r="BW1601" s="16">
        <v>122</v>
      </c>
      <c r="BX1601" s="16">
        <v>151</v>
      </c>
      <c r="BY1601" s="16">
        <v>421</v>
      </c>
      <c r="BZ1601" s="16">
        <v>64</v>
      </c>
      <c r="CA1601" s="16">
        <v>123</v>
      </c>
      <c r="CB1601" s="16">
        <v>156</v>
      </c>
      <c r="CC1601" s="16">
        <v>111</v>
      </c>
    </row>
    <row r="1602" spans="2:81" x14ac:dyDescent="0.35">
      <c r="B1602" s="12" t="s">
        <v>96</v>
      </c>
      <c r="C1602" s="16">
        <v>1910</v>
      </c>
      <c r="D1602" s="16">
        <v>202</v>
      </c>
      <c r="E1602" s="16">
        <v>325</v>
      </c>
      <c r="F1602" s="16">
        <v>324</v>
      </c>
      <c r="G1602" s="16">
        <v>294</v>
      </c>
      <c r="H1602" s="16">
        <v>309</v>
      </c>
      <c r="I1602" s="16">
        <v>457</v>
      </c>
      <c r="K1602" s="16">
        <v>921</v>
      </c>
      <c r="L1602" s="16">
        <v>983</v>
      </c>
      <c r="N1602" s="16">
        <v>157</v>
      </c>
      <c r="O1602" s="16">
        <v>52</v>
      </c>
      <c r="P1602" s="16">
        <v>89</v>
      </c>
      <c r="Q1602" s="16">
        <v>77</v>
      </c>
      <c r="R1602" s="16">
        <v>212</v>
      </c>
      <c r="S1602" s="16">
        <v>155</v>
      </c>
      <c r="T1602" s="16">
        <v>140</v>
      </c>
      <c r="U1602" s="16">
        <v>167</v>
      </c>
      <c r="V1602" s="16">
        <v>248</v>
      </c>
      <c r="W1602" s="16">
        <v>264</v>
      </c>
      <c r="X1602" s="16">
        <v>165</v>
      </c>
      <c r="Y1602" s="16">
        <v>180</v>
      </c>
      <c r="AA1602" s="16">
        <v>514</v>
      </c>
      <c r="AB1602" s="16">
        <v>496</v>
      </c>
      <c r="AC1602" s="16">
        <v>419</v>
      </c>
      <c r="AD1602" s="16">
        <v>477</v>
      </c>
      <c r="AF1602" s="16">
        <v>25</v>
      </c>
      <c r="AG1602" s="16">
        <v>96</v>
      </c>
      <c r="AH1602" s="16">
        <v>115</v>
      </c>
      <c r="AI1602" s="16">
        <v>117</v>
      </c>
      <c r="AJ1602" s="16">
        <v>175</v>
      </c>
      <c r="AK1602" s="16">
        <v>213</v>
      </c>
      <c r="AL1602" s="16">
        <v>169</v>
      </c>
      <c r="AM1602" s="16">
        <v>134</v>
      </c>
      <c r="AN1602" s="16">
        <v>99</v>
      </c>
      <c r="AO1602" s="16">
        <v>131</v>
      </c>
      <c r="AP1602" s="16">
        <v>193</v>
      </c>
      <c r="AQ1602" s="16">
        <v>94</v>
      </c>
      <c r="AR1602" s="16">
        <v>79</v>
      </c>
      <c r="AS1602" s="16">
        <v>46</v>
      </c>
      <c r="AT1602" s="16">
        <v>46</v>
      </c>
      <c r="AU1602" s="16">
        <v>118</v>
      </c>
      <c r="AV1602" s="16">
        <v>59</v>
      </c>
      <c r="AX1602" s="16">
        <v>1583</v>
      </c>
      <c r="AY1602" s="16">
        <v>316</v>
      </c>
      <c r="BA1602" s="16">
        <v>1241</v>
      </c>
      <c r="BB1602" s="16">
        <v>669</v>
      </c>
      <c r="BD1602" s="16">
        <v>490</v>
      </c>
      <c r="BE1602" s="16">
        <v>410</v>
      </c>
      <c r="BF1602" s="16">
        <v>226</v>
      </c>
      <c r="BG1602" s="16">
        <v>430</v>
      </c>
      <c r="BH1602" s="16">
        <v>237</v>
      </c>
      <c r="BI1602" s="16">
        <v>51</v>
      </c>
      <c r="BJ1602" s="16">
        <v>65</v>
      </c>
      <c r="BL1602" s="16">
        <v>349</v>
      </c>
      <c r="BM1602" s="16">
        <v>614</v>
      </c>
      <c r="BN1602" s="16">
        <v>143</v>
      </c>
      <c r="BO1602" s="16">
        <v>101</v>
      </c>
      <c r="BP1602" s="16">
        <v>257</v>
      </c>
      <c r="BQ1602" s="16">
        <v>42</v>
      </c>
      <c r="BR1602" s="16">
        <v>47</v>
      </c>
      <c r="BS1602" s="16">
        <v>356</v>
      </c>
      <c r="BU1602" s="16">
        <v>288</v>
      </c>
      <c r="BV1602" s="16">
        <v>472</v>
      </c>
      <c r="BW1602" s="16">
        <v>126</v>
      </c>
      <c r="BX1602" s="16">
        <v>142</v>
      </c>
      <c r="BY1602" s="16">
        <v>432</v>
      </c>
      <c r="BZ1602" s="16">
        <v>64</v>
      </c>
      <c r="CA1602" s="16">
        <v>123</v>
      </c>
      <c r="CB1602" s="16">
        <v>159</v>
      </c>
      <c r="CC1602" s="16">
        <v>106</v>
      </c>
    </row>
    <row r="1603" spans="2:81" x14ac:dyDescent="0.35">
      <c r="B1603" s="14" t="s">
        <v>117</v>
      </c>
      <c r="C1603" s="18">
        <v>0.57755227630252082</v>
      </c>
      <c r="D1603" s="18">
        <v>0.51009086896916178</v>
      </c>
      <c r="E1603" s="18">
        <v>0.60835309504671686</v>
      </c>
      <c r="F1603" s="18">
        <v>0.5419935009028527</v>
      </c>
      <c r="G1603" s="18">
        <v>0.55007910213120659</v>
      </c>
      <c r="H1603" s="18">
        <v>0.52693072579646794</v>
      </c>
      <c r="I1603" s="18">
        <v>0.66260438611669004</v>
      </c>
      <c r="K1603" s="18">
        <v>0.5960318404090984</v>
      </c>
      <c r="L1603" s="18">
        <v>0.56111674215537466</v>
      </c>
      <c r="N1603" s="18">
        <v>0.6412135501277676</v>
      </c>
      <c r="O1603" s="18">
        <v>0.47691474282379509</v>
      </c>
      <c r="P1603" s="18">
        <v>0.52088853547876901</v>
      </c>
      <c r="Q1603" s="18">
        <v>0.64537640013176778</v>
      </c>
      <c r="R1603" s="18">
        <v>0.60464392203457995</v>
      </c>
      <c r="S1603" s="18">
        <v>0.57726584342077358</v>
      </c>
      <c r="T1603" s="18">
        <v>0.57233197459187768</v>
      </c>
      <c r="U1603" s="18">
        <v>0.52965282291028115</v>
      </c>
      <c r="V1603" s="18">
        <v>0.59716069825877083</v>
      </c>
      <c r="W1603" s="18">
        <v>0.57776115004375539</v>
      </c>
      <c r="X1603" s="18">
        <v>0.50625632384697428</v>
      </c>
      <c r="Y1603" s="18">
        <v>0.6049732837870776</v>
      </c>
      <c r="AA1603" s="18">
        <v>0.65455983652615712</v>
      </c>
      <c r="AB1603" s="18">
        <v>0.59554738982874333</v>
      </c>
      <c r="AC1603" s="18">
        <v>0.53486484769060605</v>
      </c>
      <c r="AD1603" s="18">
        <v>0.5148677727631239</v>
      </c>
      <c r="AF1603" s="18">
        <v>0.63617187046218082</v>
      </c>
      <c r="AG1603" s="18">
        <v>0.4838777940347978</v>
      </c>
      <c r="AH1603" s="18">
        <v>0.45787064041325148</v>
      </c>
      <c r="AI1603" s="18">
        <v>0.56892542994097473</v>
      </c>
      <c r="AJ1603" s="18">
        <v>0.53448239182448198</v>
      </c>
      <c r="AK1603" s="18">
        <v>0.61662625187711695</v>
      </c>
      <c r="AL1603" s="18">
        <v>0.59656502612507367</v>
      </c>
      <c r="AM1603" s="18">
        <v>0.57527409346132374</v>
      </c>
      <c r="AN1603" s="18">
        <v>0.50326905341840433</v>
      </c>
      <c r="AO1603" s="18">
        <v>0.65362299354375031</v>
      </c>
      <c r="AP1603" s="18">
        <v>0.60517604205345776</v>
      </c>
      <c r="AQ1603" s="18">
        <v>0.60698379807645342</v>
      </c>
      <c r="AR1603" s="18">
        <v>0.59236635415789496</v>
      </c>
      <c r="AS1603" s="18">
        <v>0.53892847509569874</v>
      </c>
      <c r="AT1603" s="18">
        <v>0.63688993356080759</v>
      </c>
      <c r="AU1603" s="18">
        <v>0.69142881514039267</v>
      </c>
      <c r="AV1603" s="18">
        <v>0.44705162608728399</v>
      </c>
      <c r="AX1603" s="18">
        <v>0.57891237492984182</v>
      </c>
      <c r="AY1603" s="18">
        <v>0.5718698634835353</v>
      </c>
      <c r="BA1603" s="18">
        <v>0.59701401495012307</v>
      </c>
      <c r="BB1603" s="18">
        <v>0.54144418871064359</v>
      </c>
      <c r="BD1603" s="18">
        <v>0.5437841073339974</v>
      </c>
      <c r="BE1603" s="18">
        <v>0.53057689905892635</v>
      </c>
      <c r="BF1603" s="18">
        <v>0.58867781082773485</v>
      </c>
      <c r="BG1603" s="18">
        <v>0.63123921130236194</v>
      </c>
      <c r="BH1603" s="18">
        <v>0.63392195786455163</v>
      </c>
      <c r="BI1603" s="18">
        <v>0.65225084809577139</v>
      </c>
      <c r="BJ1603" s="18">
        <v>0.46938622078280812</v>
      </c>
      <c r="BL1603" s="18">
        <v>0.62196916246989786</v>
      </c>
      <c r="BM1603" s="18">
        <v>0.63011643051769228</v>
      </c>
      <c r="BN1603" s="18">
        <v>0.64586428703294341</v>
      </c>
      <c r="BO1603" s="18">
        <v>0.6046380108618078</v>
      </c>
      <c r="BP1603" s="18">
        <v>0.5844129431211913</v>
      </c>
      <c r="BQ1603" s="18">
        <v>0.59655364401730782</v>
      </c>
      <c r="BR1603" s="18">
        <v>0.38784302159683171</v>
      </c>
      <c r="BS1603" s="18">
        <v>0.42606410113312981</v>
      </c>
      <c r="BU1603" s="18">
        <v>0.66496400747988849</v>
      </c>
      <c r="BV1603" s="18">
        <v>0.63469860374006259</v>
      </c>
      <c r="BW1603" s="18">
        <v>0.60526191434402121</v>
      </c>
      <c r="BX1603" s="18">
        <v>0.5404794704442093</v>
      </c>
      <c r="BY1603" s="18">
        <v>0.55235639604953934</v>
      </c>
      <c r="BZ1603" s="18">
        <v>0.61658524818207172</v>
      </c>
      <c r="CA1603" s="18">
        <v>0.38400036569646512</v>
      </c>
      <c r="CB1603" s="18">
        <v>0.46405317625826409</v>
      </c>
      <c r="CC1603" s="18">
        <v>0.57589665206677287</v>
      </c>
    </row>
    <row r="1604" spans="2:81" x14ac:dyDescent="0.35">
      <c r="B1604" s="14" t="s">
        <v>118</v>
      </c>
      <c r="C1604" s="18">
        <v>0.29575813660606592</v>
      </c>
      <c r="D1604" s="18">
        <v>0.38167568447575012</v>
      </c>
      <c r="E1604" s="18">
        <v>0.31128373388578678</v>
      </c>
      <c r="F1604" s="18">
        <v>0.35227176315189968</v>
      </c>
      <c r="G1604" s="18">
        <v>0.26297002652908053</v>
      </c>
      <c r="H1604" s="18">
        <v>0.3127412915484522</v>
      </c>
      <c r="I1604" s="18">
        <v>0.2162691018711487</v>
      </c>
      <c r="K1604" s="18">
        <v>0.30613243332283452</v>
      </c>
      <c r="L1604" s="18">
        <v>0.2854239369474259</v>
      </c>
      <c r="N1604" s="18">
        <v>0.26316720061420901</v>
      </c>
      <c r="O1604" s="18">
        <v>0.42442663137789888</v>
      </c>
      <c r="P1604" s="18">
        <v>0.30757880011968147</v>
      </c>
      <c r="Q1604" s="18">
        <v>0.21904271496780081</v>
      </c>
      <c r="R1604" s="18">
        <v>0.26524612035785577</v>
      </c>
      <c r="S1604" s="18">
        <v>0.31760987328648937</v>
      </c>
      <c r="T1604" s="18">
        <v>0.35954345495280432</v>
      </c>
      <c r="U1604" s="18">
        <v>0.30698402215227161</v>
      </c>
      <c r="V1604" s="18">
        <v>0.2901246426100057</v>
      </c>
      <c r="W1604" s="18">
        <v>0.25181262315403108</v>
      </c>
      <c r="X1604" s="18">
        <v>0.31774653093328681</v>
      </c>
      <c r="Y1604" s="18">
        <v>0.32313877134471169</v>
      </c>
      <c r="AA1604" s="18">
        <v>0.26561912035009838</v>
      </c>
      <c r="AB1604" s="18">
        <v>0.2794949600593396</v>
      </c>
      <c r="AC1604" s="18">
        <v>0.34327798449966102</v>
      </c>
      <c r="AD1604" s="18">
        <v>0.30451551717526543</v>
      </c>
      <c r="AF1604" s="18">
        <v>0.25579275943267649</v>
      </c>
      <c r="AG1604" s="18">
        <v>0.27422919209890112</v>
      </c>
      <c r="AH1604" s="18">
        <v>0.37717486683795931</v>
      </c>
      <c r="AI1604" s="18">
        <v>0.27436951394125619</v>
      </c>
      <c r="AJ1604" s="18">
        <v>0.32862268437734532</v>
      </c>
      <c r="AK1604" s="18">
        <v>0.28360406324620813</v>
      </c>
      <c r="AL1604" s="18">
        <v>0.29121334796688281</v>
      </c>
      <c r="AM1604" s="18">
        <v>0.30810218017393098</v>
      </c>
      <c r="AN1604" s="18">
        <v>0.38353740693667621</v>
      </c>
      <c r="AO1604" s="18">
        <v>0.26329312715613179</v>
      </c>
      <c r="AP1604" s="18">
        <v>0.276510470733905</v>
      </c>
      <c r="AQ1604" s="18">
        <v>0.29834350702033169</v>
      </c>
      <c r="AR1604" s="18">
        <v>0.29429912138325159</v>
      </c>
      <c r="AS1604" s="18">
        <v>0.30351065026282681</v>
      </c>
      <c r="AT1604" s="18">
        <v>0.27805232681510128</v>
      </c>
      <c r="AU1604" s="18">
        <v>0.21109746022191081</v>
      </c>
      <c r="AV1604" s="18">
        <v>0.32519231454489822</v>
      </c>
      <c r="AX1604" s="18">
        <v>0.28553334353191351</v>
      </c>
      <c r="AY1604" s="18">
        <v>0.34832114214274312</v>
      </c>
      <c r="BA1604" s="18">
        <v>0.28577968425369921</v>
      </c>
      <c r="BB1604" s="18">
        <v>0.31427153040374822</v>
      </c>
      <c r="BD1604" s="18">
        <v>0.29872099725589829</v>
      </c>
      <c r="BE1604" s="18">
        <v>0.32297837122545747</v>
      </c>
      <c r="BF1604" s="18">
        <v>0.30564191959723241</v>
      </c>
      <c r="BG1604" s="18">
        <v>0.27406966453332399</v>
      </c>
      <c r="BH1604" s="18">
        <v>0.29005252526100611</v>
      </c>
      <c r="BI1604" s="18">
        <v>0.26340016065980781</v>
      </c>
      <c r="BJ1604" s="18">
        <v>0.2568851049798922</v>
      </c>
      <c r="BL1604" s="18">
        <v>0.29402828912224771</v>
      </c>
      <c r="BM1604" s="18">
        <v>0.27267737625480892</v>
      </c>
      <c r="BN1604" s="18">
        <v>0.24293040489651979</v>
      </c>
      <c r="BO1604" s="18">
        <v>0.26899856668492689</v>
      </c>
      <c r="BP1604" s="18">
        <v>0.30948688743792069</v>
      </c>
      <c r="BQ1604" s="18">
        <v>0.27939337071871068</v>
      </c>
      <c r="BR1604" s="18">
        <v>0.29713128221625162</v>
      </c>
      <c r="BS1604" s="18">
        <v>0.35797983166817748</v>
      </c>
      <c r="BU1604" s="18">
        <v>0.23701382271412669</v>
      </c>
      <c r="BV1604" s="18">
        <v>0.26588059572794048</v>
      </c>
      <c r="BW1604" s="18">
        <v>0.23913263281929709</v>
      </c>
      <c r="BX1604" s="18">
        <v>0.33023387745944571</v>
      </c>
      <c r="BY1604" s="18">
        <v>0.34066327779373401</v>
      </c>
      <c r="BZ1604" s="18">
        <v>0.26979521861331379</v>
      </c>
      <c r="CA1604" s="18">
        <v>0.39961538748254</v>
      </c>
      <c r="CB1604" s="18">
        <v>0.29716579748392091</v>
      </c>
      <c r="CC1604" s="18">
        <v>0.31984639434534062</v>
      </c>
    </row>
    <row r="1606" spans="2:81" ht="362.5" x14ac:dyDescent="0.35">
      <c r="B1606" s="14" t="s">
        <v>339</v>
      </c>
    </row>
    <row r="1607" spans="2:81" x14ac:dyDescent="0.35">
      <c r="B1607" s="15" t="s">
        <v>17</v>
      </c>
    </row>
    <row r="1608" spans="2:81" x14ac:dyDescent="0.35">
      <c r="B1608" s="11" t="s">
        <v>95</v>
      </c>
      <c r="C1608" s="16">
        <v>1906</v>
      </c>
      <c r="D1608" s="16">
        <v>245</v>
      </c>
      <c r="E1608" s="16">
        <v>322</v>
      </c>
      <c r="F1608" s="16">
        <v>330</v>
      </c>
      <c r="G1608" s="16">
        <v>336</v>
      </c>
      <c r="H1608" s="16">
        <v>276</v>
      </c>
      <c r="I1608" s="16">
        <v>397</v>
      </c>
      <c r="K1608" s="16">
        <v>942</v>
      </c>
      <c r="L1608" s="16">
        <v>959</v>
      </c>
      <c r="N1608" s="16">
        <v>158</v>
      </c>
      <c r="O1608" s="16">
        <v>63</v>
      </c>
      <c r="P1608" s="16">
        <v>96</v>
      </c>
      <c r="Q1608" s="16">
        <v>78</v>
      </c>
      <c r="R1608" s="16">
        <v>211</v>
      </c>
      <c r="S1608" s="16">
        <v>156</v>
      </c>
      <c r="T1608" s="16">
        <v>138</v>
      </c>
      <c r="U1608" s="16">
        <v>178</v>
      </c>
      <c r="V1608" s="16">
        <v>270</v>
      </c>
      <c r="W1608" s="16">
        <v>232</v>
      </c>
      <c r="X1608" s="16">
        <v>160</v>
      </c>
      <c r="Y1608" s="16">
        <v>166</v>
      </c>
      <c r="AA1608" s="16">
        <v>527</v>
      </c>
      <c r="AB1608" s="16">
        <v>481</v>
      </c>
      <c r="AC1608" s="16">
        <v>429</v>
      </c>
      <c r="AD1608" s="16">
        <v>463</v>
      </c>
      <c r="AF1608" s="16">
        <v>27</v>
      </c>
      <c r="AG1608" s="16">
        <v>98</v>
      </c>
      <c r="AH1608" s="16">
        <v>113</v>
      </c>
      <c r="AI1608" s="16">
        <v>112</v>
      </c>
      <c r="AJ1608" s="16">
        <v>174</v>
      </c>
      <c r="AK1608" s="16">
        <v>207</v>
      </c>
      <c r="AL1608" s="16">
        <v>170</v>
      </c>
      <c r="AM1608" s="16">
        <v>133</v>
      </c>
      <c r="AN1608" s="16">
        <v>100</v>
      </c>
      <c r="AO1608" s="16">
        <v>131</v>
      </c>
      <c r="AP1608" s="16">
        <v>193</v>
      </c>
      <c r="AQ1608" s="16">
        <v>93</v>
      </c>
      <c r="AR1608" s="16">
        <v>79</v>
      </c>
      <c r="AS1608" s="16">
        <v>47</v>
      </c>
      <c r="AT1608" s="16">
        <v>48</v>
      </c>
      <c r="AU1608" s="16">
        <v>122</v>
      </c>
      <c r="AV1608" s="16">
        <v>59</v>
      </c>
      <c r="AX1608" s="16">
        <v>1557</v>
      </c>
      <c r="AY1608" s="16">
        <v>338</v>
      </c>
      <c r="BA1608" s="16">
        <v>1221</v>
      </c>
      <c r="BB1608" s="16">
        <v>685</v>
      </c>
      <c r="BD1608" s="16">
        <v>474</v>
      </c>
      <c r="BE1608" s="16">
        <v>416</v>
      </c>
      <c r="BF1608" s="16">
        <v>224</v>
      </c>
      <c r="BG1608" s="16">
        <v>439</v>
      </c>
      <c r="BH1608" s="16">
        <v>242</v>
      </c>
      <c r="BI1608" s="16">
        <v>51</v>
      </c>
      <c r="BJ1608" s="16">
        <v>60</v>
      </c>
      <c r="BL1608" s="16">
        <v>334</v>
      </c>
      <c r="BM1608" s="16">
        <v>619</v>
      </c>
      <c r="BN1608" s="16">
        <v>136</v>
      </c>
      <c r="BO1608" s="16">
        <v>105</v>
      </c>
      <c r="BP1608" s="16">
        <v>257</v>
      </c>
      <c r="BQ1608" s="16">
        <v>42</v>
      </c>
      <c r="BR1608" s="16">
        <v>49</v>
      </c>
      <c r="BS1608" s="16">
        <v>364</v>
      </c>
      <c r="BU1608" s="16">
        <v>279</v>
      </c>
      <c r="BV1608" s="16">
        <v>479</v>
      </c>
      <c r="BW1608" s="16">
        <v>122</v>
      </c>
      <c r="BX1608" s="16">
        <v>151</v>
      </c>
      <c r="BY1608" s="16">
        <v>421</v>
      </c>
      <c r="BZ1608" s="16">
        <v>64</v>
      </c>
      <c r="CA1608" s="16">
        <v>123</v>
      </c>
      <c r="CB1608" s="16">
        <v>156</v>
      </c>
      <c r="CC1608" s="16">
        <v>111</v>
      </c>
    </row>
    <row r="1609" spans="2:81" x14ac:dyDescent="0.35">
      <c r="B1609" s="12" t="s">
        <v>96</v>
      </c>
      <c r="C1609" s="16">
        <v>1910</v>
      </c>
      <c r="D1609" s="16">
        <v>202</v>
      </c>
      <c r="E1609" s="16">
        <v>325</v>
      </c>
      <c r="F1609" s="16">
        <v>324</v>
      </c>
      <c r="G1609" s="16">
        <v>294</v>
      </c>
      <c r="H1609" s="16">
        <v>309</v>
      </c>
      <c r="I1609" s="16">
        <v>457</v>
      </c>
      <c r="K1609" s="16">
        <v>921</v>
      </c>
      <c r="L1609" s="16">
        <v>983</v>
      </c>
      <c r="N1609" s="16">
        <v>157</v>
      </c>
      <c r="O1609" s="16">
        <v>52</v>
      </c>
      <c r="P1609" s="16">
        <v>89</v>
      </c>
      <c r="Q1609" s="16">
        <v>77</v>
      </c>
      <c r="R1609" s="16">
        <v>212</v>
      </c>
      <c r="S1609" s="16">
        <v>155</v>
      </c>
      <c r="T1609" s="16">
        <v>140</v>
      </c>
      <c r="U1609" s="16">
        <v>167</v>
      </c>
      <c r="V1609" s="16">
        <v>248</v>
      </c>
      <c r="W1609" s="16">
        <v>264</v>
      </c>
      <c r="X1609" s="16">
        <v>165</v>
      </c>
      <c r="Y1609" s="16">
        <v>180</v>
      </c>
      <c r="AA1609" s="16">
        <v>514</v>
      </c>
      <c r="AB1609" s="16">
        <v>496</v>
      </c>
      <c r="AC1609" s="16">
        <v>419</v>
      </c>
      <c r="AD1609" s="16">
        <v>477</v>
      </c>
      <c r="AF1609" s="16">
        <v>25</v>
      </c>
      <c r="AG1609" s="16">
        <v>96</v>
      </c>
      <c r="AH1609" s="16">
        <v>115</v>
      </c>
      <c r="AI1609" s="16">
        <v>117</v>
      </c>
      <c r="AJ1609" s="16">
        <v>175</v>
      </c>
      <c r="AK1609" s="16">
        <v>213</v>
      </c>
      <c r="AL1609" s="16">
        <v>169</v>
      </c>
      <c r="AM1609" s="16">
        <v>134</v>
      </c>
      <c r="AN1609" s="16">
        <v>99</v>
      </c>
      <c r="AO1609" s="16">
        <v>131</v>
      </c>
      <c r="AP1609" s="16">
        <v>193</v>
      </c>
      <c r="AQ1609" s="16">
        <v>94</v>
      </c>
      <c r="AR1609" s="16">
        <v>79</v>
      </c>
      <c r="AS1609" s="16">
        <v>46</v>
      </c>
      <c r="AT1609" s="16">
        <v>46</v>
      </c>
      <c r="AU1609" s="16">
        <v>118</v>
      </c>
      <c r="AV1609" s="16">
        <v>59</v>
      </c>
      <c r="AX1609" s="16">
        <v>1583</v>
      </c>
      <c r="AY1609" s="16">
        <v>316</v>
      </c>
      <c r="BA1609" s="16">
        <v>1241</v>
      </c>
      <c r="BB1609" s="16">
        <v>669</v>
      </c>
      <c r="BD1609" s="16">
        <v>490</v>
      </c>
      <c r="BE1609" s="16">
        <v>410</v>
      </c>
      <c r="BF1609" s="16">
        <v>226</v>
      </c>
      <c r="BG1609" s="16">
        <v>430</v>
      </c>
      <c r="BH1609" s="16">
        <v>237</v>
      </c>
      <c r="BI1609" s="16">
        <v>51</v>
      </c>
      <c r="BJ1609" s="16">
        <v>65</v>
      </c>
      <c r="BL1609" s="16">
        <v>349</v>
      </c>
      <c r="BM1609" s="16">
        <v>614</v>
      </c>
      <c r="BN1609" s="16">
        <v>143</v>
      </c>
      <c r="BO1609" s="16">
        <v>101</v>
      </c>
      <c r="BP1609" s="16">
        <v>257</v>
      </c>
      <c r="BQ1609" s="16">
        <v>42</v>
      </c>
      <c r="BR1609" s="16">
        <v>47</v>
      </c>
      <c r="BS1609" s="16">
        <v>356</v>
      </c>
      <c r="BU1609" s="16">
        <v>288</v>
      </c>
      <c r="BV1609" s="16">
        <v>472</v>
      </c>
      <c r="BW1609" s="16">
        <v>126</v>
      </c>
      <c r="BX1609" s="16">
        <v>142</v>
      </c>
      <c r="BY1609" s="16">
        <v>432</v>
      </c>
      <c r="BZ1609" s="16">
        <v>64</v>
      </c>
      <c r="CA1609" s="16">
        <v>123</v>
      </c>
      <c r="CB1609" s="16">
        <v>159</v>
      </c>
      <c r="CC1609" s="16">
        <v>106</v>
      </c>
    </row>
    <row r="1610" spans="2:81" x14ac:dyDescent="0.35">
      <c r="B1610" s="14" t="s">
        <v>117</v>
      </c>
      <c r="C1610" s="18">
        <v>0.51359582443114415</v>
      </c>
      <c r="D1610" s="18">
        <v>0.49747174940945321</v>
      </c>
      <c r="E1610" s="18">
        <v>0.56561415486444155</v>
      </c>
      <c r="F1610" s="18">
        <v>0.52116416383230579</v>
      </c>
      <c r="G1610" s="18">
        <v>0.5030818896167023</v>
      </c>
      <c r="H1610" s="18">
        <v>0.45299332402746012</v>
      </c>
      <c r="I1610" s="18">
        <v>0.52611887777297905</v>
      </c>
      <c r="K1610" s="18">
        <v>0.53914516607451024</v>
      </c>
      <c r="L1610" s="18">
        <v>0.49124863455627332</v>
      </c>
      <c r="N1610" s="18">
        <v>0.56597276212472436</v>
      </c>
      <c r="O1610" s="18">
        <v>0.45530318099297801</v>
      </c>
      <c r="P1610" s="18">
        <v>0.40857458664075569</v>
      </c>
      <c r="Q1610" s="18">
        <v>0.36087962980344729</v>
      </c>
      <c r="R1610" s="18">
        <v>0.54206025106354072</v>
      </c>
      <c r="S1610" s="18">
        <v>0.53518148695747325</v>
      </c>
      <c r="T1610" s="18">
        <v>0.53093765694099138</v>
      </c>
      <c r="U1610" s="18">
        <v>0.47399417126989879</v>
      </c>
      <c r="V1610" s="18">
        <v>0.57094359786254345</v>
      </c>
      <c r="W1610" s="18">
        <v>0.48895666820161421</v>
      </c>
      <c r="X1610" s="18">
        <v>0.4428438449262766</v>
      </c>
      <c r="Y1610" s="18">
        <v>0.59512807792890832</v>
      </c>
      <c r="AA1610" s="18">
        <v>0.57730654753955246</v>
      </c>
      <c r="AB1610" s="18">
        <v>0.52972004070605694</v>
      </c>
      <c r="AC1610" s="18">
        <v>0.48846878640841213</v>
      </c>
      <c r="AD1610" s="18">
        <v>0.45023959604148073</v>
      </c>
      <c r="AF1610" s="18">
        <v>0.56717069893956373</v>
      </c>
      <c r="AG1610" s="18">
        <v>0.53391596085796755</v>
      </c>
      <c r="AH1610" s="18">
        <v>0.45085739209139197</v>
      </c>
      <c r="AI1610" s="18">
        <v>0.38663478081014108</v>
      </c>
      <c r="AJ1610" s="18">
        <v>0.49718831200300329</v>
      </c>
      <c r="AK1610" s="18">
        <v>0.52450375277741601</v>
      </c>
      <c r="AL1610" s="18">
        <v>0.51460750445405123</v>
      </c>
      <c r="AM1610" s="18">
        <v>0.44278368529752621</v>
      </c>
      <c r="AN1610" s="18">
        <v>0.52325171710219631</v>
      </c>
      <c r="AO1610" s="18">
        <v>0.55343055714661193</v>
      </c>
      <c r="AP1610" s="18">
        <v>0.55421269679396845</v>
      </c>
      <c r="AQ1610" s="18">
        <v>0.52425196795641027</v>
      </c>
      <c r="AR1610" s="18">
        <v>0.52405693338727333</v>
      </c>
      <c r="AS1610" s="18">
        <v>0.56333753658120345</v>
      </c>
      <c r="AT1610" s="18">
        <v>0.48767349562792939</v>
      </c>
      <c r="AU1610" s="18">
        <v>0.62584091071467052</v>
      </c>
      <c r="AV1610" s="18">
        <v>0.48818218002167058</v>
      </c>
      <c r="AX1610" s="18">
        <v>0.50754714593637629</v>
      </c>
      <c r="AY1610" s="18">
        <v>0.54348823085498643</v>
      </c>
      <c r="BA1610" s="18">
        <v>0.5275504933111077</v>
      </c>
      <c r="BB1610" s="18">
        <v>0.48770520821451718</v>
      </c>
      <c r="BD1610" s="18">
        <v>0.44422014502802709</v>
      </c>
      <c r="BE1610" s="18">
        <v>0.51076559262405041</v>
      </c>
      <c r="BF1610" s="18">
        <v>0.4434568942941175</v>
      </c>
      <c r="BG1610" s="18">
        <v>0.57112027708857105</v>
      </c>
      <c r="BH1610" s="18">
        <v>0.6111509820671911</v>
      </c>
      <c r="BI1610" s="18">
        <v>0.58860388116500206</v>
      </c>
      <c r="BJ1610" s="18">
        <v>0.50245680039302032</v>
      </c>
      <c r="BL1610" s="18">
        <v>0.55066077576706252</v>
      </c>
      <c r="BM1610" s="18">
        <v>0.55577369833962953</v>
      </c>
      <c r="BN1610" s="18">
        <v>0.54636888407583595</v>
      </c>
      <c r="BO1610" s="18">
        <v>0.60147616353724476</v>
      </c>
      <c r="BP1610" s="18">
        <v>0.46697723025457633</v>
      </c>
      <c r="BQ1610" s="18">
        <v>0.52858769856457966</v>
      </c>
      <c r="BR1610" s="18">
        <v>0.41466174358981123</v>
      </c>
      <c r="BS1610" s="18">
        <v>0.41134331003711339</v>
      </c>
      <c r="BU1610" s="18">
        <v>0.56730104119938196</v>
      </c>
      <c r="BV1610" s="18">
        <v>0.56370527456521702</v>
      </c>
      <c r="BW1610" s="18">
        <v>0.549589894251302</v>
      </c>
      <c r="BX1610" s="18">
        <v>0.50932915424377978</v>
      </c>
      <c r="BY1610" s="18">
        <v>0.4891705848797957</v>
      </c>
      <c r="BZ1610" s="18">
        <v>0.5076485949621049</v>
      </c>
      <c r="CA1610" s="18">
        <v>0.38613110733245271</v>
      </c>
      <c r="CB1610" s="18">
        <v>0.43416094833650298</v>
      </c>
      <c r="CC1610" s="18">
        <v>0.4770857145952766</v>
      </c>
    </row>
    <row r="1611" spans="2:81" x14ac:dyDescent="0.35">
      <c r="B1611" s="14" t="s">
        <v>118</v>
      </c>
      <c r="C1611" s="18">
        <v>0.36531542870388839</v>
      </c>
      <c r="D1611" s="18">
        <v>0.39055175577270318</v>
      </c>
      <c r="E1611" s="18">
        <v>0.3653098652568329</v>
      </c>
      <c r="F1611" s="18">
        <v>0.38319861794788729</v>
      </c>
      <c r="G1611" s="18">
        <v>0.36848328032324529</v>
      </c>
      <c r="H1611" s="18">
        <v>0.40408622836334568</v>
      </c>
      <c r="I1611" s="18">
        <v>0.31322313579013278</v>
      </c>
      <c r="K1611" s="18">
        <v>0.36457297762705893</v>
      </c>
      <c r="L1611" s="18">
        <v>0.36487602809293129</v>
      </c>
      <c r="N1611" s="18">
        <v>0.36922917518200732</v>
      </c>
      <c r="O1611" s="18">
        <v>0.44456700212251449</v>
      </c>
      <c r="P1611" s="18">
        <v>0.46151869421845282</v>
      </c>
      <c r="Q1611" s="18">
        <v>0.44956208470786141</v>
      </c>
      <c r="R1611" s="18">
        <v>0.35888249319731169</v>
      </c>
      <c r="S1611" s="18">
        <v>0.37550726490433189</v>
      </c>
      <c r="T1611" s="18">
        <v>0.36479153020541621</v>
      </c>
      <c r="U1611" s="18">
        <v>0.37123767839475891</v>
      </c>
      <c r="V1611" s="18">
        <v>0.31898226428954241</v>
      </c>
      <c r="W1611" s="18">
        <v>0.31292881644536891</v>
      </c>
      <c r="X1611" s="18">
        <v>0.41725635234785369</v>
      </c>
      <c r="Y1611" s="18">
        <v>0.34217242997974079</v>
      </c>
      <c r="AA1611" s="18">
        <v>0.33578012209104308</v>
      </c>
      <c r="AB1611" s="18">
        <v>0.35205573001729878</v>
      </c>
      <c r="AC1611" s="18">
        <v>0.41474947147255897</v>
      </c>
      <c r="AD1611" s="18">
        <v>0.36914387403525678</v>
      </c>
      <c r="AF1611" s="18">
        <v>0.18145249666036681</v>
      </c>
      <c r="AG1611" s="18">
        <v>0.28789820834005092</v>
      </c>
      <c r="AH1611" s="18">
        <v>0.3987571166723457</v>
      </c>
      <c r="AI1611" s="18">
        <v>0.43263567820050303</v>
      </c>
      <c r="AJ1611" s="18">
        <v>0.35129896985305797</v>
      </c>
      <c r="AK1611" s="18">
        <v>0.33847490560358667</v>
      </c>
      <c r="AL1611" s="18">
        <v>0.39002025765334603</v>
      </c>
      <c r="AM1611" s="18">
        <v>0.44791947869793908</v>
      </c>
      <c r="AN1611" s="18">
        <v>0.35534282608399459</v>
      </c>
      <c r="AO1611" s="18">
        <v>0.34170671962123972</v>
      </c>
      <c r="AP1611" s="18">
        <v>0.36679556598998642</v>
      </c>
      <c r="AQ1611" s="18">
        <v>0.40780982428952101</v>
      </c>
      <c r="AR1611" s="18">
        <v>0.39794779493656579</v>
      </c>
      <c r="AS1611" s="18">
        <v>0.30186999414540988</v>
      </c>
      <c r="AT1611" s="18">
        <v>0.46191858265174118</v>
      </c>
      <c r="AU1611" s="18">
        <v>0.30096678976435909</v>
      </c>
      <c r="AV1611" s="18">
        <v>0.30520439927701021</v>
      </c>
      <c r="AX1611" s="18">
        <v>0.3656627179031553</v>
      </c>
      <c r="AY1611" s="18">
        <v>0.36998771319012641</v>
      </c>
      <c r="BA1611" s="18">
        <v>0.35679456687160771</v>
      </c>
      <c r="BB1611" s="18">
        <v>0.38112450059460479</v>
      </c>
      <c r="BD1611" s="18">
        <v>0.4103570318088009</v>
      </c>
      <c r="BE1611" s="18">
        <v>0.36348616121266097</v>
      </c>
      <c r="BF1611" s="18">
        <v>0.43219786873058841</v>
      </c>
      <c r="BG1611" s="18">
        <v>0.32437725002920559</v>
      </c>
      <c r="BH1611" s="18">
        <v>0.33177746367630262</v>
      </c>
      <c r="BI1611" s="18">
        <v>0.2832999721927183</v>
      </c>
      <c r="BJ1611" s="18">
        <v>0.2619534592900537</v>
      </c>
      <c r="BL1611" s="18">
        <v>0.34600471329007437</v>
      </c>
      <c r="BM1611" s="18">
        <v>0.35745556471589562</v>
      </c>
      <c r="BN1611" s="18">
        <v>0.37017784773700391</v>
      </c>
      <c r="BO1611" s="18">
        <v>0.29710406307849663</v>
      </c>
      <c r="BP1611" s="18">
        <v>0.45592361623771871</v>
      </c>
      <c r="BQ1611" s="18">
        <v>0.32108314027748919</v>
      </c>
      <c r="BR1611" s="18">
        <v>0.25972466839423958</v>
      </c>
      <c r="BS1611" s="18">
        <v>0.36899648926346051</v>
      </c>
      <c r="BU1611" s="18">
        <v>0.31194029189579808</v>
      </c>
      <c r="BV1611" s="18">
        <v>0.36083646149890708</v>
      </c>
      <c r="BW1611" s="18">
        <v>0.33674909400406128</v>
      </c>
      <c r="BX1611" s="18">
        <v>0.40065682346938408</v>
      </c>
      <c r="BY1611" s="18">
        <v>0.42276858988842209</v>
      </c>
      <c r="BZ1611" s="18">
        <v>0.37466723066761359</v>
      </c>
      <c r="CA1611" s="18">
        <v>0.33867963426028119</v>
      </c>
      <c r="CB1611" s="18">
        <v>0.33235107497054112</v>
      </c>
      <c r="CC1611" s="18">
        <v>0.35734293435167558</v>
      </c>
    </row>
    <row r="1613" spans="2:81" ht="174" x14ac:dyDescent="0.35">
      <c r="B1613" s="14" t="s">
        <v>340</v>
      </c>
    </row>
    <row r="1614" spans="2:81" x14ac:dyDescent="0.35">
      <c r="B1614" s="15" t="s">
        <v>17</v>
      </c>
    </row>
    <row r="1615" spans="2:81" x14ac:dyDescent="0.35">
      <c r="B1615" s="11" t="s">
        <v>95</v>
      </c>
      <c r="C1615" s="16">
        <v>1906</v>
      </c>
      <c r="D1615" s="16">
        <v>245</v>
      </c>
      <c r="E1615" s="16">
        <v>322</v>
      </c>
      <c r="F1615" s="16">
        <v>330</v>
      </c>
      <c r="G1615" s="16">
        <v>336</v>
      </c>
      <c r="H1615" s="16">
        <v>276</v>
      </c>
      <c r="I1615" s="16">
        <v>397</v>
      </c>
      <c r="K1615" s="16">
        <v>942</v>
      </c>
      <c r="L1615" s="16">
        <v>959</v>
      </c>
      <c r="N1615" s="16">
        <v>158</v>
      </c>
      <c r="O1615" s="16">
        <v>63</v>
      </c>
      <c r="P1615" s="16">
        <v>96</v>
      </c>
      <c r="Q1615" s="16">
        <v>78</v>
      </c>
      <c r="R1615" s="16">
        <v>211</v>
      </c>
      <c r="S1615" s="16">
        <v>156</v>
      </c>
      <c r="T1615" s="16">
        <v>138</v>
      </c>
      <c r="U1615" s="16">
        <v>178</v>
      </c>
      <c r="V1615" s="16">
        <v>270</v>
      </c>
      <c r="W1615" s="16">
        <v>232</v>
      </c>
      <c r="X1615" s="16">
        <v>160</v>
      </c>
      <c r="Y1615" s="16">
        <v>166</v>
      </c>
      <c r="AA1615" s="16">
        <v>527</v>
      </c>
      <c r="AB1615" s="16">
        <v>481</v>
      </c>
      <c r="AC1615" s="16">
        <v>429</v>
      </c>
      <c r="AD1615" s="16">
        <v>463</v>
      </c>
      <c r="AF1615" s="16">
        <v>27</v>
      </c>
      <c r="AG1615" s="16">
        <v>98</v>
      </c>
      <c r="AH1615" s="16">
        <v>113</v>
      </c>
      <c r="AI1615" s="16">
        <v>112</v>
      </c>
      <c r="AJ1615" s="16">
        <v>174</v>
      </c>
      <c r="AK1615" s="16">
        <v>207</v>
      </c>
      <c r="AL1615" s="16">
        <v>170</v>
      </c>
      <c r="AM1615" s="16">
        <v>133</v>
      </c>
      <c r="AN1615" s="16">
        <v>100</v>
      </c>
      <c r="AO1615" s="16">
        <v>131</v>
      </c>
      <c r="AP1615" s="16">
        <v>193</v>
      </c>
      <c r="AQ1615" s="16">
        <v>93</v>
      </c>
      <c r="AR1615" s="16">
        <v>79</v>
      </c>
      <c r="AS1615" s="16">
        <v>47</v>
      </c>
      <c r="AT1615" s="16">
        <v>48</v>
      </c>
      <c r="AU1615" s="16">
        <v>122</v>
      </c>
      <c r="AV1615" s="16">
        <v>59</v>
      </c>
      <c r="AX1615" s="16">
        <v>1557</v>
      </c>
      <c r="AY1615" s="16">
        <v>338</v>
      </c>
      <c r="BA1615" s="16">
        <v>1221</v>
      </c>
      <c r="BB1615" s="16">
        <v>685</v>
      </c>
      <c r="BD1615" s="16">
        <v>474</v>
      </c>
      <c r="BE1615" s="16">
        <v>416</v>
      </c>
      <c r="BF1615" s="16">
        <v>224</v>
      </c>
      <c r="BG1615" s="16">
        <v>439</v>
      </c>
      <c r="BH1615" s="16">
        <v>242</v>
      </c>
      <c r="BI1615" s="16">
        <v>51</v>
      </c>
      <c r="BJ1615" s="16">
        <v>60</v>
      </c>
      <c r="BL1615" s="16">
        <v>334</v>
      </c>
      <c r="BM1615" s="16">
        <v>619</v>
      </c>
      <c r="BN1615" s="16">
        <v>136</v>
      </c>
      <c r="BO1615" s="16">
        <v>105</v>
      </c>
      <c r="BP1615" s="16">
        <v>257</v>
      </c>
      <c r="BQ1615" s="16">
        <v>42</v>
      </c>
      <c r="BR1615" s="16">
        <v>49</v>
      </c>
      <c r="BS1615" s="16">
        <v>364</v>
      </c>
      <c r="BU1615" s="16">
        <v>279</v>
      </c>
      <c r="BV1615" s="16">
        <v>479</v>
      </c>
      <c r="BW1615" s="16">
        <v>122</v>
      </c>
      <c r="BX1615" s="16">
        <v>151</v>
      </c>
      <c r="BY1615" s="16">
        <v>421</v>
      </c>
      <c r="BZ1615" s="16">
        <v>64</v>
      </c>
      <c r="CA1615" s="16">
        <v>123</v>
      </c>
      <c r="CB1615" s="16">
        <v>156</v>
      </c>
      <c r="CC1615" s="16">
        <v>111</v>
      </c>
    </row>
    <row r="1616" spans="2:81" x14ac:dyDescent="0.35">
      <c r="B1616" s="12" t="s">
        <v>96</v>
      </c>
      <c r="C1616" s="16">
        <v>1910</v>
      </c>
      <c r="D1616" s="16">
        <v>202</v>
      </c>
      <c r="E1616" s="16">
        <v>325</v>
      </c>
      <c r="F1616" s="16">
        <v>324</v>
      </c>
      <c r="G1616" s="16">
        <v>294</v>
      </c>
      <c r="H1616" s="16">
        <v>309</v>
      </c>
      <c r="I1616" s="16">
        <v>457</v>
      </c>
      <c r="K1616" s="16">
        <v>921</v>
      </c>
      <c r="L1616" s="16">
        <v>983</v>
      </c>
      <c r="N1616" s="16">
        <v>157</v>
      </c>
      <c r="O1616" s="16">
        <v>52</v>
      </c>
      <c r="P1616" s="16">
        <v>89</v>
      </c>
      <c r="Q1616" s="16">
        <v>77</v>
      </c>
      <c r="R1616" s="16">
        <v>212</v>
      </c>
      <c r="S1616" s="16">
        <v>155</v>
      </c>
      <c r="T1616" s="16">
        <v>140</v>
      </c>
      <c r="U1616" s="16">
        <v>167</v>
      </c>
      <c r="V1616" s="16">
        <v>248</v>
      </c>
      <c r="W1616" s="16">
        <v>264</v>
      </c>
      <c r="X1616" s="16">
        <v>165</v>
      </c>
      <c r="Y1616" s="16">
        <v>180</v>
      </c>
      <c r="AA1616" s="16">
        <v>514</v>
      </c>
      <c r="AB1616" s="16">
        <v>496</v>
      </c>
      <c r="AC1616" s="16">
        <v>419</v>
      </c>
      <c r="AD1616" s="16">
        <v>477</v>
      </c>
      <c r="AF1616" s="16">
        <v>25</v>
      </c>
      <c r="AG1616" s="16">
        <v>96</v>
      </c>
      <c r="AH1616" s="16">
        <v>115</v>
      </c>
      <c r="AI1616" s="16">
        <v>117</v>
      </c>
      <c r="AJ1616" s="16">
        <v>175</v>
      </c>
      <c r="AK1616" s="16">
        <v>213</v>
      </c>
      <c r="AL1616" s="16">
        <v>169</v>
      </c>
      <c r="AM1616" s="16">
        <v>134</v>
      </c>
      <c r="AN1616" s="16">
        <v>99</v>
      </c>
      <c r="AO1616" s="16">
        <v>131</v>
      </c>
      <c r="AP1616" s="16">
        <v>193</v>
      </c>
      <c r="AQ1616" s="16">
        <v>94</v>
      </c>
      <c r="AR1616" s="16">
        <v>79</v>
      </c>
      <c r="AS1616" s="16">
        <v>46</v>
      </c>
      <c r="AT1616" s="16">
        <v>46</v>
      </c>
      <c r="AU1616" s="16">
        <v>118</v>
      </c>
      <c r="AV1616" s="16">
        <v>59</v>
      </c>
      <c r="AX1616" s="16">
        <v>1583</v>
      </c>
      <c r="AY1616" s="16">
        <v>316</v>
      </c>
      <c r="BA1616" s="16">
        <v>1241</v>
      </c>
      <c r="BB1616" s="16">
        <v>669</v>
      </c>
      <c r="BD1616" s="16">
        <v>490</v>
      </c>
      <c r="BE1616" s="16">
        <v>410</v>
      </c>
      <c r="BF1616" s="16">
        <v>226</v>
      </c>
      <c r="BG1616" s="16">
        <v>430</v>
      </c>
      <c r="BH1616" s="16">
        <v>237</v>
      </c>
      <c r="BI1616" s="16">
        <v>51</v>
      </c>
      <c r="BJ1616" s="16">
        <v>65</v>
      </c>
      <c r="BL1616" s="16">
        <v>349</v>
      </c>
      <c r="BM1616" s="16">
        <v>614</v>
      </c>
      <c r="BN1616" s="16">
        <v>143</v>
      </c>
      <c r="BO1616" s="16">
        <v>101</v>
      </c>
      <c r="BP1616" s="16">
        <v>257</v>
      </c>
      <c r="BQ1616" s="16">
        <v>42</v>
      </c>
      <c r="BR1616" s="16">
        <v>47</v>
      </c>
      <c r="BS1616" s="16">
        <v>356</v>
      </c>
      <c r="BU1616" s="16">
        <v>288</v>
      </c>
      <c r="BV1616" s="16">
        <v>472</v>
      </c>
      <c r="BW1616" s="16">
        <v>126</v>
      </c>
      <c r="BX1616" s="16">
        <v>142</v>
      </c>
      <c r="BY1616" s="16">
        <v>432</v>
      </c>
      <c r="BZ1616" s="16">
        <v>64</v>
      </c>
      <c r="CA1616" s="16">
        <v>123</v>
      </c>
      <c r="CB1616" s="16">
        <v>159</v>
      </c>
      <c r="CC1616" s="16">
        <v>106</v>
      </c>
    </row>
    <row r="1617" spans="2:81" ht="58" x14ac:dyDescent="0.35">
      <c r="B1617" s="17" t="s">
        <v>530</v>
      </c>
      <c r="C1617" s="18">
        <v>0.215156308291408</v>
      </c>
      <c r="D1617" s="18">
        <v>0.31014843339410769</v>
      </c>
      <c r="E1617" s="18">
        <v>0.29404664915793782</v>
      </c>
      <c r="F1617" s="18">
        <v>0.29719780343701141</v>
      </c>
      <c r="G1617" s="18">
        <v>0.20713264747950991</v>
      </c>
      <c r="H1617" s="18">
        <v>0.15995219981255379</v>
      </c>
      <c r="I1617" s="18">
        <v>0.1013814782893372</v>
      </c>
      <c r="K1617" s="18">
        <v>0.2252282643021391</v>
      </c>
      <c r="L1617" s="18">
        <v>0.20588992940090919</v>
      </c>
      <c r="N1617" s="18">
        <v>0.19422187560846249</v>
      </c>
      <c r="O1617" s="18">
        <v>0.17047070000854189</v>
      </c>
      <c r="P1617" s="18">
        <v>0.25521589999285849</v>
      </c>
      <c r="Q1617" s="18">
        <v>0.19295014413000561</v>
      </c>
      <c r="R1617" s="18">
        <v>0.24311398084862659</v>
      </c>
      <c r="S1617" s="18">
        <v>0.1962032302083177</v>
      </c>
      <c r="T1617" s="18">
        <v>0.17800971062514909</v>
      </c>
      <c r="U1617" s="18">
        <v>0.2824199485930351</v>
      </c>
      <c r="V1617" s="18">
        <v>0.25360902369819338</v>
      </c>
      <c r="W1617" s="18">
        <v>0.20000467688410331</v>
      </c>
      <c r="X1617" s="18">
        <v>0.18804173583009889</v>
      </c>
      <c r="Y1617" s="18">
        <v>0.17999346540211811</v>
      </c>
      <c r="AA1617" s="18">
        <v>0.17940261630871429</v>
      </c>
      <c r="AB1617" s="18">
        <v>0.1844829193231024</v>
      </c>
      <c r="AC1617" s="18">
        <v>0.22462969364951191</v>
      </c>
      <c r="AD1617" s="18">
        <v>0.27749150606250872</v>
      </c>
      <c r="AF1617" s="18">
        <v>0.36028039844108972</v>
      </c>
      <c r="AG1617" s="18">
        <v>0.29836072139843067</v>
      </c>
      <c r="AH1617" s="18">
        <v>0.25067437206856658</v>
      </c>
      <c r="AI1617" s="18">
        <v>0.23169122311274229</v>
      </c>
      <c r="AJ1617" s="18">
        <v>0.27151161774809551</v>
      </c>
      <c r="AK1617" s="18">
        <v>0.21549978407461651</v>
      </c>
      <c r="AL1617" s="18">
        <v>0.19675380832554271</v>
      </c>
      <c r="AM1617" s="18">
        <v>0.20482029848408501</v>
      </c>
      <c r="AN1617" s="18">
        <v>0.23097319787988571</v>
      </c>
      <c r="AO1617" s="18">
        <v>0.23942544606677629</v>
      </c>
      <c r="AP1617" s="18">
        <v>0.16681442077648309</v>
      </c>
      <c r="AQ1617" s="18">
        <v>0.16621338792884091</v>
      </c>
      <c r="AR1617" s="18">
        <v>0.1797140119028999</v>
      </c>
      <c r="AS1617" s="18">
        <v>0.1981584455025534</v>
      </c>
      <c r="AT1617" s="18">
        <v>0.1597895173045705</v>
      </c>
      <c r="AU1617" s="18">
        <v>0.17101445019750991</v>
      </c>
      <c r="AV1617" s="18">
        <v>0.1717328330505358</v>
      </c>
      <c r="AX1617" s="18">
        <v>0.2072009714876453</v>
      </c>
      <c r="AY1617" s="18">
        <v>0.2461021344560993</v>
      </c>
      <c r="BA1617" s="18">
        <v>0.20891854325220729</v>
      </c>
      <c r="BB1617" s="18">
        <v>0.22672946578218331</v>
      </c>
      <c r="BD1617" s="18">
        <v>0.2066630043494537</v>
      </c>
      <c r="BE1617" s="18">
        <v>0.2391052678919538</v>
      </c>
      <c r="BF1617" s="18">
        <v>0.20560672015750631</v>
      </c>
      <c r="BG1617" s="18">
        <v>0.20638671100590039</v>
      </c>
      <c r="BH1617" s="18">
        <v>0.21306228503011629</v>
      </c>
      <c r="BI1617" s="18">
        <v>0.19629265486015829</v>
      </c>
      <c r="BJ1617" s="18">
        <v>0.24197005873959929</v>
      </c>
      <c r="BL1617" s="18">
        <v>0.20214829928199479</v>
      </c>
      <c r="BM1617" s="18">
        <v>0.19088484505733211</v>
      </c>
      <c r="BN1617" s="18">
        <v>0.1788678867808414</v>
      </c>
      <c r="BO1617" s="18">
        <v>0.16118405277999071</v>
      </c>
      <c r="BP1617" s="18">
        <v>0.28442554950582549</v>
      </c>
      <c r="BQ1617" s="18">
        <v>0.2689932644221219</v>
      </c>
      <c r="BR1617" s="18">
        <v>0.1605731657956059</v>
      </c>
      <c r="BS1617" s="18">
        <v>0.25058960277663372</v>
      </c>
      <c r="BU1617" s="18">
        <v>0.20369886555589281</v>
      </c>
      <c r="BV1617" s="18">
        <v>0.18950617975710579</v>
      </c>
      <c r="BW1617" s="18">
        <v>0.1681235649930102</v>
      </c>
      <c r="BX1617" s="18">
        <v>0.1998052288812846</v>
      </c>
      <c r="BY1617" s="18">
        <v>0.27185261046186893</v>
      </c>
      <c r="BZ1617" s="18">
        <v>0.2191945770863101</v>
      </c>
      <c r="CA1617" s="18">
        <v>0.29362381343713567</v>
      </c>
      <c r="CB1617" s="18">
        <v>0.1440017919560454</v>
      </c>
      <c r="CC1617" s="18">
        <v>0.21929219088683269</v>
      </c>
    </row>
    <row r="1618" spans="2:81" ht="43.5" x14ac:dyDescent="0.35">
      <c r="B1618" s="17" t="s">
        <v>531</v>
      </c>
      <c r="C1618" s="18">
        <v>0.78484369170859203</v>
      </c>
      <c r="D1618" s="18">
        <v>0.6898515666058922</v>
      </c>
      <c r="E1618" s="18">
        <v>0.70595335084206223</v>
      </c>
      <c r="F1618" s="18">
        <v>0.70280219656298859</v>
      </c>
      <c r="G1618" s="18">
        <v>0.79286735252049001</v>
      </c>
      <c r="H1618" s="18">
        <v>0.84004780018744618</v>
      </c>
      <c r="I1618" s="18">
        <v>0.89861852171066292</v>
      </c>
      <c r="K1618" s="18">
        <v>0.77477173569786084</v>
      </c>
      <c r="L1618" s="18">
        <v>0.79411007059909089</v>
      </c>
      <c r="N1618" s="18">
        <v>0.80577812439153751</v>
      </c>
      <c r="O1618" s="18">
        <v>0.82952929999145808</v>
      </c>
      <c r="P1618" s="18">
        <v>0.74478410000714168</v>
      </c>
      <c r="Q1618" s="18">
        <v>0.80704985586999456</v>
      </c>
      <c r="R1618" s="18">
        <v>0.75688601915137343</v>
      </c>
      <c r="S1618" s="18">
        <v>0.80379676979168235</v>
      </c>
      <c r="T1618" s="18">
        <v>0.82199028937485086</v>
      </c>
      <c r="U1618" s="18">
        <v>0.71758005140696479</v>
      </c>
      <c r="V1618" s="18">
        <v>0.74639097630180662</v>
      </c>
      <c r="W1618" s="18">
        <v>0.79999532311589672</v>
      </c>
      <c r="X1618" s="18">
        <v>0.81195826416990113</v>
      </c>
      <c r="Y1618" s="18">
        <v>0.82000653459788186</v>
      </c>
      <c r="AA1618" s="18">
        <v>0.82059738369128576</v>
      </c>
      <c r="AB1618" s="18">
        <v>0.81551708067689754</v>
      </c>
      <c r="AC1618" s="18">
        <v>0.77537030635048809</v>
      </c>
      <c r="AD1618" s="18">
        <v>0.72250849393749139</v>
      </c>
      <c r="AF1618" s="18">
        <v>0.63971960155891039</v>
      </c>
      <c r="AG1618" s="18">
        <v>0.70163927860156949</v>
      </c>
      <c r="AH1618" s="18">
        <v>0.74932562793143342</v>
      </c>
      <c r="AI1618" s="18">
        <v>0.76830877688725774</v>
      </c>
      <c r="AJ1618" s="18">
        <v>0.72848838225190449</v>
      </c>
      <c r="AK1618" s="18">
        <v>0.78450021592538344</v>
      </c>
      <c r="AL1618" s="18">
        <v>0.80324619167445743</v>
      </c>
      <c r="AM1618" s="18">
        <v>0.79517970151591499</v>
      </c>
      <c r="AN1618" s="18">
        <v>0.76902680212011432</v>
      </c>
      <c r="AO1618" s="18">
        <v>0.76057455393322382</v>
      </c>
      <c r="AP1618" s="18">
        <v>0.83318557922351699</v>
      </c>
      <c r="AQ1618" s="18">
        <v>0.83378661207115923</v>
      </c>
      <c r="AR1618" s="18">
        <v>0.82028598809710007</v>
      </c>
      <c r="AS1618" s="18">
        <v>0.80184155449744676</v>
      </c>
      <c r="AT1618" s="18">
        <v>0.84021048269542942</v>
      </c>
      <c r="AU1618" s="18">
        <v>0.8289855498024904</v>
      </c>
      <c r="AV1618" s="18">
        <v>0.82826716694946434</v>
      </c>
      <c r="AX1618" s="18">
        <v>0.79279902851235462</v>
      </c>
      <c r="AY1618" s="18">
        <v>0.75389786554390081</v>
      </c>
      <c r="BA1618" s="18">
        <v>0.79108145674779273</v>
      </c>
      <c r="BB1618" s="18">
        <v>0.77327053421781677</v>
      </c>
      <c r="BD1618" s="18">
        <v>0.79333699565054605</v>
      </c>
      <c r="BE1618" s="18">
        <v>0.76089473210804603</v>
      </c>
      <c r="BF1618" s="18">
        <v>0.79439327984249375</v>
      </c>
      <c r="BG1618" s="18">
        <v>0.79361328899409944</v>
      </c>
      <c r="BH1618" s="18">
        <v>0.78693771496988363</v>
      </c>
      <c r="BI1618" s="18">
        <v>0.80370734513984154</v>
      </c>
      <c r="BJ1618" s="18">
        <v>0.75802994126040069</v>
      </c>
      <c r="BL1618" s="18">
        <v>0.79785170071800515</v>
      </c>
      <c r="BM1618" s="18">
        <v>0.80911515494266784</v>
      </c>
      <c r="BN1618" s="18">
        <v>0.82113211321915847</v>
      </c>
      <c r="BO1618" s="18">
        <v>0.83881594722000941</v>
      </c>
      <c r="BP1618" s="18">
        <v>0.71557445049417445</v>
      </c>
      <c r="BQ1618" s="18">
        <v>0.73100673557787832</v>
      </c>
      <c r="BR1618" s="18">
        <v>0.83942683420439412</v>
      </c>
      <c r="BS1618" s="18">
        <v>0.74941039722336633</v>
      </c>
      <c r="BU1618" s="18">
        <v>0.79630113444410733</v>
      </c>
      <c r="BV1618" s="18">
        <v>0.81049382024289418</v>
      </c>
      <c r="BW1618" s="18">
        <v>0.8318764350069896</v>
      </c>
      <c r="BX1618" s="18">
        <v>0.80019477111871551</v>
      </c>
      <c r="BY1618" s="18">
        <v>0.72814738953813107</v>
      </c>
      <c r="BZ1618" s="18">
        <v>0.78080542291368982</v>
      </c>
      <c r="CA1618" s="18">
        <v>0.70637618656286438</v>
      </c>
      <c r="CB1618" s="18">
        <v>0.85599820804395454</v>
      </c>
      <c r="CC1618" s="18">
        <v>0.78070780911316728</v>
      </c>
    </row>
    <row r="1620" spans="2:81" ht="188.5" x14ac:dyDescent="0.35">
      <c r="B1620" s="14" t="s">
        <v>341</v>
      </c>
    </row>
    <row r="1621" spans="2:81" x14ac:dyDescent="0.35">
      <c r="B1621" s="15" t="s">
        <v>17</v>
      </c>
    </row>
    <row r="1622" spans="2:81" x14ac:dyDescent="0.35">
      <c r="B1622" s="11" t="s">
        <v>95</v>
      </c>
      <c r="C1622" s="16">
        <v>1906</v>
      </c>
      <c r="D1622" s="16">
        <v>245</v>
      </c>
      <c r="E1622" s="16">
        <v>322</v>
      </c>
      <c r="F1622" s="16">
        <v>330</v>
      </c>
      <c r="G1622" s="16">
        <v>336</v>
      </c>
      <c r="H1622" s="16">
        <v>276</v>
      </c>
      <c r="I1622" s="16">
        <v>397</v>
      </c>
      <c r="K1622" s="16">
        <v>942</v>
      </c>
      <c r="L1622" s="16">
        <v>959</v>
      </c>
      <c r="N1622" s="16">
        <v>158</v>
      </c>
      <c r="O1622" s="16">
        <v>63</v>
      </c>
      <c r="P1622" s="16">
        <v>96</v>
      </c>
      <c r="Q1622" s="16">
        <v>78</v>
      </c>
      <c r="R1622" s="16">
        <v>211</v>
      </c>
      <c r="S1622" s="16">
        <v>156</v>
      </c>
      <c r="T1622" s="16">
        <v>138</v>
      </c>
      <c r="U1622" s="16">
        <v>178</v>
      </c>
      <c r="V1622" s="16">
        <v>270</v>
      </c>
      <c r="W1622" s="16">
        <v>232</v>
      </c>
      <c r="X1622" s="16">
        <v>160</v>
      </c>
      <c r="Y1622" s="16">
        <v>166</v>
      </c>
      <c r="AA1622" s="16">
        <v>527</v>
      </c>
      <c r="AB1622" s="16">
        <v>481</v>
      </c>
      <c r="AC1622" s="16">
        <v>429</v>
      </c>
      <c r="AD1622" s="16">
        <v>463</v>
      </c>
      <c r="AF1622" s="16">
        <v>27</v>
      </c>
      <c r="AG1622" s="16">
        <v>98</v>
      </c>
      <c r="AH1622" s="16">
        <v>113</v>
      </c>
      <c r="AI1622" s="16">
        <v>112</v>
      </c>
      <c r="AJ1622" s="16">
        <v>174</v>
      </c>
      <c r="AK1622" s="16">
        <v>207</v>
      </c>
      <c r="AL1622" s="16">
        <v>170</v>
      </c>
      <c r="AM1622" s="16">
        <v>133</v>
      </c>
      <c r="AN1622" s="16">
        <v>100</v>
      </c>
      <c r="AO1622" s="16">
        <v>131</v>
      </c>
      <c r="AP1622" s="16">
        <v>193</v>
      </c>
      <c r="AQ1622" s="16">
        <v>93</v>
      </c>
      <c r="AR1622" s="16">
        <v>79</v>
      </c>
      <c r="AS1622" s="16">
        <v>47</v>
      </c>
      <c r="AT1622" s="16">
        <v>48</v>
      </c>
      <c r="AU1622" s="16">
        <v>122</v>
      </c>
      <c r="AV1622" s="16">
        <v>59</v>
      </c>
      <c r="AX1622" s="16">
        <v>1557</v>
      </c>
      <c r="AY1622" s="16">
        <v>338</v>
      </c>
      <c r="BA1622" s="16">
        <v>1221</v>
      </c>
      <c r="BB1622" s="16">
        <v>685</v>
      </c>
      <c r="BD1622" s="16">
        <v>474</v>
      </c>
      <c r="BE1622" s="16">
        <v>416</v>
      </c>
      <c r="BF1622" s="16">
        <v>224</v>
      </c>
      <c r="BG1622" s="16">
        <v>439</v>
      </c>
      <c r="BH1622" s="16">
        <v>242</v>
      </c>
      <c r="BI1622" s="16">
        <v>51</v>
      </c>
      <c r="BJ1622" s="16">
        <v>60</v>
      </c>
      <c r="BL1622" s="16">
        <v>334</v>
      </c>
      <c r="BM1622" s="16">
        <v>619</v>
      </c>
      <c r="BN1622" s="16">
        <v>136</v>
      </c>
      <c r="BO1622" s="16">
        <v>105</v>
      </c>
      <c r="BP1622" s="16">
        <v>257</v>
      </c>
      <c r="BQ1622" s="16">
        <v>42</v>
      </c>
      <c r="BR1622" s="16">
        <v>49</v>
      </c>
      <c r="BS1622" s="16">
        <v>364</v>
      </c>
      <c r="BU1622" s="16">
        <v>279</v>
      </c>
      <c r="BV1622" s="16">
        <v>479</v>
      </c>
      <c r="BW1622" s="16">
        <v>122</v>
      </c>
      <c r="BX1622" s="16">
        <v>151</v>
      </c>
      <c r="BY1622" s="16">
        <v>421</v>
      </c>
      <c r="BZ1622" s="16">
        <v>64</v>
      </c>
      <c r="CA1622" s="16">
        <v>123</v>
      </c>
      <c r="CB1622" s="16">
        <v>156</v>
      </c>
      <c r="CC1622" s="16">
        <v>111</v>
      </c>
    </row>
    <row r="1623" spans="2:81" x14ac:dyDescent="0.35">
      <c r="B1623" s="12" t="s">
        <v>96</v>
      </c>
      <c r="C1623" s="16">
        <v>1910</v>
      </c>
      <c r="D1623" s="16">
        <v>202</v>
      </c>
      <c r="E1623" s="16">
        <v>325</v>
      </c>
      <c r="F1623" s="16">
        <v>324</v>
      </c>
      <c r="G1623" s="16">
        <v>294</v>
      </c>
      <c r="H1623" s="16">
        <v>309</v>
      </c>
      <c r="I1623" s="16">
        <v>457</v>
      </c>
      <c r="K1623" s="16">
        <v>921</v>
      </c>
      <c r="L1623" s="16">
        <v>983</v>
      </c>
      <c r="N1623" s="16">
        <v>157</v>
      </c>
      <c r="O1623" s="16">
        <v>52</v>
      </c>
      <c r="P1623" s="16">
        <v>89</v>
      </c>
      <c r="Q1623" s="16">
        <v>77</v>
      </c>
      <c r="R1623" s="16">
        <v>212</v>
      </c>
      <c r="S1623" s="16">
        <v>155</v>
      </c>
      <c r="T1623" s="16">
        <v>140</v>
      </c>
      <c r="U1623" s="16">
        <v>167</v>
      </c>
      <c r="V1623" s="16">
        <v>248</v>
      </c>
      <c r="W1623" s="16">
        <v>264</v>
      </c>
      <c r="X1623" s="16">
        <v>165</v>
      </c>
      <c r="Y1623" s="16">
        <v>180</v>
      </c>
      <c r="AA1623" s="16">
        <v>514</v>
      </c>
      <c r="AB1623" s="16">
        <v>496</v>
      </c>
      <c r="AC1623" s="16">
        <v>419</v>
      </c>
      <c r="AD1623" s="16">
        <v>477</v>
      </c>
      <c r="AF1623" s="16">
        <v>25</v>
      </c>
      <c r="AG1623" s="16">
        <v>96</v>
      </c>
      <c r="AH1623" s="16">
        <v>115</v>
      </c>
      <c r="AI1623" s="16">
        <v>117</v>
      </c>
      <c r="AJ1623" s="16">
        <v>175</v>
      </c>
      <c r="AK1623" s="16">
        <v>213</v>
      </c>
      <c r="AL1623" s="16">
        <v>169</v>
      </c>
      <c r="AM1623" s="16">
        <v>134</v>
      </c>
      <c r="AN1623" s="16">
        <v>99</v>
      </c>
      <c r="AO1623" s="16">
        <v>131</v>
      </c>
      <c r="AP1623" s="16">
        <v>193</v>
      </c>
      <c r="AQ1623" s="16">
        <v>94</v>
      </c>
      <c r="AR1623" s="16">
        <v>79</v>
      </c>
      <c r="AS1623" s="16">
        <v>46</v>
      </c>
      <c r="AT1623" s="16">
        <v>46</v>
      </c>
      <c r="AU1623" s="16">
        <v>118</v>
      </c>
      <c r="AV1623" s="16">
        <v>59</v>
      </c>
      <c r="AX1623" s="16">
        <v>1583</v>
      </c>
      <c r="AY1623" s="16">
        <v>316</v>
      </c>
      <c r="BA1623" s="16">
        <v>1241</v>
      </c>
      <c r="BB1623" s="16">
        <v>669</v>
      </c>
      <c r="BD1623" s="16">
        <v>490</v>
      </c>
      <c r="BE1623" s="16">
        <v>410</v>
      </c>
      <c r="BF1623" s="16">
        <v>226</v>
      </c>
      <c r="BG1623" s="16">
        <v>430</v>
      </c>
      <c r="BH1623" s="16">
        <v>237</v>
      </c>
      <c r="BI1623" s="16">
        <v>51</v>
      </c>
      <c r="BJ1623" s="16">
        <v>65</v>
      </c>
      <c r="BL1623" s="16">
        <v>349</v>
      </c>
      <c r="BM1623" s="16">
        <v>614</v>
      </c>
      <c r="BN1623" s="16">
        <v>143</v>
      </c>
      <c r="BO1623" s="16">
        <v>101</v>
      </c>
      <c r="BP1623" s="16">
        <v>257</v>
      </c>
      <c r="BQ1623" s="16">
        <v>42</v>
      </c>
      <c r="BR1623" s="16">
        <v>47</v>
      </c>
      <c r="BS1623" s="16">
        <v>356</v>
      </c>
      <c r="BU1623" s="16">
        <v>288</v>
      </c>
      <c r="BV1623" s="16">
        <v>472</v>
      </c>
      <c r="BW1623" s="16">
        <v>126</v>
      </c>
      <c r="BX1623" s="16">
        <v>142</v>
      </c>
      <c r="BY1623" s="16">
        <v>432</v>
      </c>
      <c r="BZ1623" s="16">
        <v>64</v>
      </c>
      <c r="CA1623" s="16">
        <v>123</v>
      </c>
      <c r="CB1623" s="16">
        <v>159</v>
      </c>
      <c r="CC1623" s="16">
        <v>106</v>
      </c>
    </row>
    <row r="1624" spans="2:81" ht="58" x14ac:dyDescent="0.35">
      <c r="B1624" s="17" t="s">
        <v>532</v>
      </c>
      <c r="C1624" s="18">
        <v>0.28356699202555458</v>
      </c>
      <c r="D1624" s="18">
        <v>0.35541400770843118</v>
      </c>
      <c r="E1624" s="18">
        <v>0.30963933445420561</v>
      </c>
      <c r="F1624" s="18">
        <v>0.33055413711873699</v>
      </c>
      <c r="G1624" s="18">
        <v>0.27425818881814928</v>
      </c>
      <c r="H1624" s="18">
        <v>0.29865284923786523</v>
      </c>
      <c r="I1624" s="18">
        <v>0.19573164101084639</v>
      </c>
      <c r="K1624" s="18">
        <v>0.29102969138518292</v>
      </c>
      <c r="L1624" s="18">
        <v>0.27602786607535762</v>
      </c>
      <c r="N1624" s="18">
        <v>0.29484964031929212</v>
      </c>
      <c r="O1624" s="18">
        <v>0.17640980936097281</v>
      </c>
      <c r="P1624" s="18">
        <v>0.20800439015189481</v>
      </c>
      <c r="Q1624" s="18">
        <v>0.1939543737527144</v>
      </c>
      <c r="R1624" s="18">
        <v>0.31687318085499888</v>
      </c>
      <c r="S1624" s="18">
        <v>0.18982751586262869</v>
      </c>
      <c r="T1624" s="18">
        <v>0.30117242670925221</v>
      </c>
      <c r="U1624" s="18">
        <v>0.34878449155649738</v>
      </c>
      <c r="V1624" s="18">
        <v>0.30071985000934343</v>
      </c>
      <c r="W1624" s="18">
        <v>0.28261087229674742</v>
      </c>
      <c r="X1624" s="18">
        <v>0.29798563150070878</v>
      </c>
      <c r="Y1624" s="18">
        <v>0.31222226476908749</v>
      </c>
      <c r="AA1624" s="18">
        <v>0.26668728988726159</v>
      </c>
      <c r="AB1624" s="18">
        <v>0.24151629567910821</v>
      </c>
      <c r="AC1624" s="18">
        <v>0.31986279679018947</v>
      </c>
      <c r="AD1624" s="18">
        <v>0.31435116267673552</v>
      </c>
      <c r="AF1624" s="18">
        <v>0.52401399560452877</v>
      </c>
      <c r="AG1624" s="18">
        <v>0.30690176869719099</v>
      </c>
      <c r="AH1624" s="18">
        <v>0.3640177472650547</v>
      </c>
      <c r="AI1624" s="18">
        <v>0.30489118887629291</v>
      </c>
      <c r="AJ1624" s="18">
        <v>0.28308033440128821</v>
      </c>
      <c r="AK1624" s="18">
        <v>0.27402916320101811</v>
      </c>
      <c r="AL1624" s="18">
        <v>0.26111793636058062</v>
      </c>
      <c r="AM1624" s="18">
        <v>0.27722221348153209</v>
      </c>
      <c r="AN1624" s="18">
        <v>0.34624326745940209</v>
      </c>
      <c r="AO1624" s="18">
        <v>0.26888835464054589</v>
      </c>
      <c r="AP1624" s="18">
        <v>0.21785955350377881</v>
      </c>
      <c r="AQ1624" s="18">
        <v>0.30193292122144127</v>
      </c>
      <c r="AR1624" s="18">
        <v>0.28049018803117642</v>
      </c>
      <c r="AS1624" s="18">
        <v>0.24065484812890259</v>
      </c>
      <c r="AT1624" s="18">
        <v>0.33091670394458012</v>
      </c>
      <c r="AU1624" s="18">
        <v>0.24755257116264731</v>
      </c>
      <c r="AV1624" s="18">
        <v>0.24426209831017101</v>
      </c>
      <c r="AX1624" s="18">
        <v>0.26629739757935561</v>
      </c>
      <c r="AY1624" s="18">
        <v>0.37008504543322879</v>
      </c>
      <c r="BA1624" s="18">
        <v>0.27555666982506011</v>
      </c>
      <c r="BB1624" s="18">
        <v>0.29842884074790649</v>
      </c>
      <c r="BD1624" s="18">
        <v>0.2841475670011791</v>
      </c>
      <c r="BE1624" s="18">
        <v>0.28079612061838649</v>
      </c>
      <c r="BF1624" s="18">
        <v>0.32361948068502849</v>
      </c>
      <c r="BG1624" s="18">
        <v>0.27889276739994528</v>
      </c>
      <c r="BH1624" s="18">
        <v>0.28804797407372013</v>
      </c>
      <c r="BI1624" s="18">
        <v>0.19225994890385681</v>
      </c>
      <c r="BJ1624" s="18">
        <v>0.24354027987004759</v>
      </c>
      <c r="BL1624" s="18">
        <v>0.23949177182449219</v>
      </c>
      <c r="BM1624" s="18">
        <v>0.26759461530968492</v>
      </c>
      <c r="BN1624" s="18">
        <v>0.25821729041941027</v>
      </c>
      <c r="BO1624" s="18">
        <v>0.2263506231534996</v>
      </c>
      <c r="BP1624" s="18">
        <v>0.34196434619803351</v>
      </c>
      <c r="BQ1624" s="18">
        <v>0.43033610922977489</v>
      </c>
      <c r="BR1624" s="18">
        <v>0.33406981325888091</v>
      </c>
      <c r="BS1624" s="18">
        <v>0.31462436999145199</v>
      </c>
      <c r="BU1624" s="18">
        <v>0.25921379819328139</v>
      </c>
      <c r="BV1624" s="18">
        <v>0.24379679933410911</v>
      </c>
      <c r="BW1624" s="18">
        <v>0.28558540868360072</v>
      </c>
      <c r="BX1624" s="18">
        <v>0.27328804687147162</v>
      </c>
      <c r="BY1624" s="18">
        <v>0.34378369006873549</v>
      </c>
      <c r="BZ1624" s="18">
        <v>0.40664609084166242</v>
      </c>
      <c r="CA1624" s="18">
        <v>0.28970255978498771</v>
      </c>
      <c r="CB1624" s="18">
        <v>0.27446348660712522</v>
      </c>
      <c r="CC1624" s="18">
        <v>0.22508293508751981</v>
      </c>
    </row>
    <row r="1625" spans="2:81" ht="43.5" x14ac:dyDescent="0.35">
      <c r="B1625" s="17" t="s">
        <v>533</v>
      </c>
      <c r="C1625" s="18">
        <v>0.71643300797444542</v>
      </c>
      <c r="D1625" s="18">
        <v>0.64458599229156877</v>
      </c>
      <c r="E1625" s="18">
        <v>0.69036066554579445</v>
      </c>
      <c r="F1625" s="18">
        <v>0.66944586288126295</v>
      </c>
      <c r="G1625" s="18">
        <v>0.72574181118185077</v>
      </c>
      <c r="H1625" s="18">
        <v>0.70134715076213472</v>
      </c>
      <c r="I1625" s="18">
        <v>0.80426835898915361</v>
      </c>
      <c r="K1625" s="18">
        <v>0.70897030861481714</v>
      </c>
      <c r="L1625" s="18">
        <v>0.72397213392464221</v>
      </c>
      <c r="N1625" s="18">
        <v>0.70515035968070783</v>
      </c>
      <c r="O1625" s="18">
        <v>0.82359019063902728</v>
      </c>
      <c r="P1625" s="18">
        <v>0.79199560984810524</v>
      </c>
      <c r="Q1625" s="18">
        <v>0.80604562624728571</v>
      </c>
      <c r="R1625" s="18">
        <v>0.68312681914500128</v>
      </c>
      <c r="S1625" s="18">
        <v>0.81017248413737131</v>
      </c>
      <c r="T1625" s="18">
        <v>0.69882757329074796</v>
      </c>
      <c r="U1625" s="18">
        <v>0.65121550844350251</v>
      </c>
      <c r="V1625" s="18">
        <v>0.69928014999065669</v>
      </c>
      <c r="W1625" s="18">
        <v>0.71738912770325269</v>
      </c>
      <c r="X1625" s="18">
        <v>0.70201436849929111</v>
      </c>
      <c r="Y1625" s="18">
        <v>0.68777773523091246</v>
      </c>
      <c r="AA1625" s="18">
        <v>0.73331271011273835</v>
      </c>
      <c r="AB1625" s="18">
        <v>0.75848370432089185</v>
      </c>
      <c r="AC1625" s="18">
        <v>0.68013720320981053</v>
      </c>
      <c r="AD1625" s="18">
        <v>0.68564883732326476</v>
      </c>
      <c r="AF1625" s="18">
        <v>0.47598600439547112</v>
      </c>
      <c r="AG1625" s="18">
        <v>0.6930982313028089</v>
      </c>
      <c r="AH1625" s="18">
        <v>0.63598225273494546</v>
      </c>
      <c r="AI1625" s="18">
        <v>0.69510881112370726</v>
      </c>
      <c r="AJ1625" s="18">
        <v>0.7169196655987119</v>
      </c>
      <c r="AK1625" s="18">
        <v>0.72597083679898189</v>
      </c>
      <c r="AL1625" s="18">
        <v>0.73888206363941944</v>
      </c>
      <c r="AM1625" s="18">
        <v>0.72277778651846791</v>
      </c>
      <c r="AN1625" s="18">
        <v>0.65375673254059785</v>
      </c>
      <c r="AO1625" s="18">
        <v>0.73111164535945417</v>
      </c>
      <c r="AP1625" s="18">
        <v>0.78214044649622105</v>
      </c>
      <c r="AQ1625" s="18">
        <v>0.69806707877855867</v>
      </c>
      <c r="AR1625" s="18">
        <v>0.71950981196882347</v>
      </c>
      <c r="AS1625" s="18">
        <v>0.75934515187109741</v>
      </c>
      <c r="AT1625" s="18">
        <v>0.66908329605541983</v>
      </c>
      <c r="AU1625" s="18">
        <v>0.75244742883735294</v>
      </c>
      <c r="AV1625" s="18">
        <v>0.75573790168982913</v>
      </c>
      <c r="AX1625" s="18">
        <v>0.73370260242064433</v>
      </c>
      <c r="AY1625" s="18">
        <v>0.62991495456677127</v>
      </c>
      <c r="BA1625" s="18">
        <v>0.72444333017494</v>
      </c>
      <c r="BB1625" s="18">
        <v>0.70157115925209357</v>
      </c>
      <c r="BD1625" s="18">
        <v>0.71585243299882073</v>
      </c>
      <c r="BE1625" s="18">
        <v>0.71920387938161334</v>
      </c>
      <c r="BF1625" s="18">
        <v>0.67638051931497156</v>
      </c>
      <c r="BG1625" s="18">
        <v>0.72110723260005472</v>
      </c>
      <c r="BH1625" s="18">
        <v>0.71195202592628004</v>
      </c>
      <c r="BI1625" s="18">
        <v>0.80774005109614311</v>
      </c>
      <c r="BJ1625" s="18">
        <v>0.75645972012995222</v>
      </c>
      <c r="BL1625" s="18">
        <v>0.76050822817550767</v>
      </c>
      <c r="BM1625" s="18">
        <v>0.73240538469031502</v>
      </c>
      <c r="BN1625" s="18">
        <v>0.74178270958058945</v>
      </c>
      <c r="BO1625" s="18">
        <v>0.77364937684650048</v>
      </c>
      <c r="BP1625" s="18">
        <v>0.65803565380196671</v>
      </c>
      <c r="BQ1625" s="18">
        <v>0.56966389077022539</v>
      </c>
      <c r="BR1625" s="18">
        <v>0.66593018674111903</v>
      </c>
      <c r="BS1625" s="18">
        <v>0.68537563000854795</v>
      </c>
      <c r="BU1625" s="18">
        <v>0.74078620180671861</v>
      </c>
      <c r="BV1625" s="18">
        <v>0.75620320066589075</v>
      </c>
      <c r="BW1625" s="18">
        <v>0.71441459131639951</v>
      </c>
      <c r="BX1625" s="18">
        <v>0.72671195312852843</v>
      </c>
      <c r="BY1625" s="18">
        <v>0.65621630993126445</v>
      </c>
      <c r="BZ1625" s="18">
        <v>0.59335390915833786</v>
      </c>
      <c r="CA1625" s="18">
        <v>0.7102974402150124</v>
      </c>
      <c r="CB1625" s="18">
        <v>0.72553651339287473</v>
      </c>
      <c r="CC1625" s="18">
        <v>0.77491706491248014</v>
      </c>
    </row>
    <row r="1627" spans="2:81" ht="159.5" x14ac:dyDescent="0.35">
      <c r="B1627" s="14" t="s">
        <v>342</v>
      </c>
    </row>
    <row r="1628" spans="2:81" x14ac:dyDescent="0.35">
      <c r="B1628" s="15" t="s">
        <v>17</v>
      </c>
    </row>
    <row r="1629" spans="2:81" x14ac:dyDescent="0.35">
      <c r="B1629" s="11" t="s">
        <v>95</v>
      </c>
      <c r="C1629" s="16">
        <v>1906</v>
      </c>
      <c r="D1629" s="16">
        <v>245</v>
      </c>
      <c r="E1629" s="16">
        <v>322</v>
      </c>
      <c r="F1629" s="16">
        <v>330</v>
      </c>
      <c r="G1629" s="16">
        <v>336</v>
      </c>
      <c r="H1629" s="16">
        <v>276</v>
      </c>
      <c r="I1629" s="16">
        <v>397</v>
      </c>
      <c r="K1629" s="16">
        <v>942</v>
      </c>
      <c r="L1629" s="16">
        <v>959</v>
      </c>
      <c r="N1629" s="16">
        <v>158</v>
      </c>
      <c r="O1629" s="16">
        <v>63</v>
      </c>
      <c r="P1629" s="16">
        <v>96</v>
      </c>
      <c r="Q1629" s="16">
        <v>78</v>
      </c>
      <c r="R1629" s="16">
        <v>211</v>
      </c>
      <c r="S1629" s="16">
        <v>156</v>
      </c>
      <c r="T1629" s="16">
        <v>138</v>
      </c>
      <c r="U1629" s="16">
        <v>178</v>
      </c>
      <c r="V1629" s="16">
        <v>270</v>
      </c>
      <c r="W1629" s="16">
        <v>232</v>
      </c>
      <c r="X1629" s="16">
        <v>160</v>
      </c>
      <c r="Y1629" s="16">
        <v>166</v>
      </c>
      <c r="AA1629" s="16">
        <v>527</v>
      </c>
      <c r="AB1629" s="16">
        <v>481</v>
      </c>
      <c r="AC1629" s="16">
        <v>429</v>
      </c>
      <c r="AD1629" s="16">
        <v>463</v>
      </c>
      <c r="AF1629" s="16">
        <v>27</v>
      </c>
      <c r="AG1629" s="16">
        <v>98</v>
      </c>
      <c r="AH1629" s="16">
        <v>113</v>
      </c>
      <c r="AI1629" s="16">
        <v>112</v>
      </c>
      <c r="AJ1629" s="16">
        <v>174</v>
      </c>
      <c r="AK1629" s="16">
        <v>207</v>
      </c>
      <c r="AL1629" s="16">
        <v>170</v>
      </c>
      <c r="AM1629" s="16">
        <v>133</v>
      </c>
      <c r="AN1629" s="16">
        <v>100</v>
      </c>
      <c r="AO1629" s="16">
        <v>131</v>
      </c>
      <c r="AP1629" s="16">
        <v>193</v>
      </c>
      <c r="AQ1629" s="16">
        <v>93</v>
      </c>
      <c r="AR1629" s="16">
        <v>79</v>
      </c>
      <c r="AS1629" s="16">
        <v>47</v>
      </c>
      <c r="AT1629" s="16">
        <v>48</v>
      </c>
      <c r="AU1629" s="16">
        <v>122</v>
      </c>
      <c r="AV1629" s="16">
        <v>59</v>
      </c>
      <c r="AX1629" s="16">
        <v>1557</v>
      </c>
      <c r="AY1629" s="16">
        <v>338</v>
      </c>
      <c r="BA1629" s="16">
        <v>1221</v>
      </c>
      <c r="BB1629" s="16">
        <v>685</v>
      </c>
      <c r="BD1629" s="16">
        <v>474</v>
      </c>
      <c r="BE1629" s="16">
        <v>416</v>
      </c>
      <c r="BF1629" s="16">
        <v>224</v>
      </c>
      <c r="BG1629" s="16">
        <v>439</v>
      </c>
      <c r="BH1629" s="16">
        <v>242</v>
      </c>
      <c r="BI1629" s="16">
        <v>51</v>
      </c>
      <c r="BJ1629" s="16">
        <v>60</v>
      </c>
      <c r="BL1629" s="16">
        <v>334</v>
      </c>
      <c r="BM1629" s="16">
        <v>619</v>
      </c>
      <c r="BN1629" s="16">
        <v>136</v>
      </c>
      <c r="BO1629" s="16">
        <v>105</v>
      </c>
      <c r="BP1629" s="16">
        <v>257</v>
      </c>
      <c r="BQ1629" s="16">
        <v>42</v>
      </c>
      <c r="BR1629" s="16">
        <v>49</v>
      </c>
      <c r="BS1629" s="16">
        <v>364</v>
      </c>
      <c r="BU1629" s="16">
        <v>279</v>
      </c>
      <c r="BV1629" s="16">
        <v>479</v>
      </c>
      <c r="BW1629" s="16">
        <v>122</v>
      </c>
      <c r="BX1629" s="16">
        <v>151</v>
      </c>
      <c r="BY1629" s="16">
        <v>421</v>
      </c>
      <c r="BZ1629" s="16">
        <v>64</v>
      </c>
      <c r="CA1629" s="16">
        <v>123</v>
      </c>
      <c r="CB1629" s="16">
        <v>156</v>
      </c>
      <c r="CC1629" s="16">
        <v>111</v>
      </c>
    </row>
    <row r="1630" spans="2:81" x14ac:dyDescent="0.35">
      <c r="B1630" s="12" t="s">
        <v>96</v>
      </c>
      <c r="C1630" s="16">
        <v>1910</v>
      </c>
      <c r="D1630" s="16">
        <v>202</v>
      </c>
      <c r="E1630" s="16">
        <v>325</v>
      </c>
      <c r="F1630" s="16">
        <v>324</v>
      </c>
      <c r="G1630" s="16">
        <v>294</v>
      </c>
      <c r="H1630" s="16">
        <v>309</v>
      </c>
      <c r="I1630" s="16">
        <v>457</v>
      </c>
      <c r="K1630" s="16">
        <v>921</v>
      </c>
      <c r="L1630" s="16">
        <v>983</v>
      </c>
      <c r="N1630" s="16">
        <v>157</v>
      </c>
      <c r="O1630" s="16">
        <v>52</v>
      </c>
      <c r="P1630" s="16">
        <v>89</v>
      </c>
      <c r="Q1630" s="16">
        <v>77</v>
      </c>
      <c r="R1630" s="16">
        <v>212</v>
      </c>
      <c r="S1630" s="16">
        <v>155</v>
      </c>
      <c r="T1630" s="16">
        <v>140</v>
      </c>
      <c r="U1630" s="16">
        <v>167</v>
      </c>
      <c r="V1630" s="16">
        <v>248</v>
      </c>
      <c r="W1630" s="16">
        <v>264</v>
      </c>
      <c r="X1630" s="16">
        <v>165</v>
      </c>
      <c r="Y1630" s="16">
        <v>180</v>
      </c>
      <c r="AA1630" s="16">
        <v>514</v>
      </c>
      <c r="AB1630" s="16">
        <v>496</v>
      </c>
      <c r="AC1630" s="16">
        <v>419</v>
      </c>
      <c r="AD1630" s="16">
        <v>477</v>
      </c>
      <c r="AF1630" s="16">
        <v>25</v>
      </c>
      <c r="AG1630" s="16">
        <v>96</v>
      </c>
      <c r="AH1630" s="16">
        <v>115</v>
      </c>
      <c r="AI1630" s="16">
        <v>117</v>
      </c>
      <c r="AJ1630" s="16">
        <v>175</v>
      </c>
      <c r="AK1630" s="16">
        <v>213</v>
      </c>
      <c r="AL1630" s="16">
        <v>169</v>
      </c>
      <c r="AM1630" s="16">
        <v>134</v>
      </c>
      <c r="AN1630" s="16">
        <v>99</v>
      </c>
      <c r="AO1630" s="16">
        <v>131</v>
      </c>
      <c r="AP1630" s="16">
        <v>193</v>
      </c>
      <c r="AQ1630" s="16">
        <v>94</v>
      </c>
      <c r="AR1630" s="16">
        <v>79</v>
      </c>
      <c r="AS1630" s="16">
        <v>46</v>
      </c>
      <c r="AT1630" s="16">
        <v>46</v>
      </c>
      <c r="AU1630" s="16">
        <v>118</v>
      </c>
      <c r="AV1630" s="16">
        <v>59</v>
      </c>
      <c r="AX1630" s="16">
        <v>1583</v>
      </c>
      <c r="AY1630" s="16">
        <v>316</v>
      </c>
      <c r="BA1630" s="16">
        <v>1241</v>
      </c>
      <c r="BB1630" s="16">
        <v>669</v>
      </c>
      <c r="BD1630" s="16">
        <v>490</v>
      </c>
      <c r="BE1630" s="16">
        <v>410</v>
      </c>
      <c r="BF1630" s="16">
        <v>226</v>
      </c>
      <c r="BG1630" s="16">
        <v>430</v>
      </c>
      <c r="BH1630" s="16">
        <v>237</v>
      </c>
      <c r="BI1630" s="16">
        <v>51</v>
      </c>
      <c r="BJ1630" s="16">
        <v>65</v>
      </c>
      <c r="BL1630" s="16">
        <v>349</v>
      </c>
      <c r="BM1630" s="16">
        <v>614</v>
      </c>
      <c r="BN1630" s="16">
        <v>143</v>
      </c>
      <c r="BO1630" s="16">
        <v>101</v>
      </c>
      <c r="BP1630" s="16">
        <v>257</v>
      </c>
      <c r="BQ1630" s="16">
        <v>42</v>
      </c>
      <c r="BR1630" s="16">
        <v>47</v>
      </c>
      <c r="BS1630" s="16">
        <v>356</v>
      </c>
      <c r="BU1630" s="16">
        <v>288</v>
      </c>
      <c r="BV1630" s="16">
        <v>472</v>
      </c>
      <c r="BW1630" s="16">
        <v>126</v>
      </c>
      <c r="BX1630" s="16">
        <v>142</v>
      </c>
      <c r="BY1630" s="16">
        <v>432</v>
      </c>
      <c r="BZ1630" s="16">
        <v>64</v>
      </c>
      <c r="CA1630" s="16">
        <v>123</v>
      </c>
      <c r="CB1630" s="16">
        <v>159</v>
      </c>
      <c r="CC1630" s="16">
        <v>106</v>
      </c>
    </row>
    <row r="1631" spans="2:81" ht="43.5" x14ac:dyDescent="0.35">
      <c r="B1631" s="17" t="s">
        <v>534</v>
      </c>
      <c r="C1631" s="18">
        <v>0.35282663802299408</v>
      </c>
      <c r="D1631" s="18">
        <v>0.43144000008746491</v>
      </c>
      <c r="E1631" s="18">
        <v>0.35254649171590202</v>
      </c>
      <c r="F1631" s="18">
        <v>0.3925403733859914</v>
      </c>
      <c r="G1631" s="18">
        <v>0.38256225197123062</v>
      </c>
      <c r="H1631" s="18">
        <v>0.38356068497056778</v>
      </c>
      <c r="I1631" s="18">
        <v>0.25019068030480851</v>
      </c>
      <c r="K1631" s="18">
        <v>0.34918503621349062</v>
      </c>
      <c r="L1631" s="18">
        <v>0.3551159252234567</v>
      </c>
      <c r="N1631" s="18">
        <v>0.33511964892026819</v>
      </c>
      <c r="O1631" s="18">
        <v>0.24087278311586441</v>
      </c>
      <c r="P1631" s="18">
        <v>0.33373479887911239</v>
      </c>
      <c r="Q1631" s="18">
        <v>0.30698164114459409</v>
      </c>
      <c r="R1631" s="18">
        <v>0.38498285449378988</v>
      </c>
      <c r="S1631" s="18">
        <v>0.36486801599898128</v>
      </c>
      <c r="T1631" s="18">
        <v>0.3565641822973914</v>
      </c>
      <c r="U1631" s="18">
        <v>0.44720399450459841</v>
      </c>
      <c r="V1631" s="18">
        <v>0.31192483267701088</v>
      </c>
      <c r="W1631" s="18">
        <v>0.3436920549107873</v>
      </c>
      <c r="X1631" s="18">
        <v>0.36125417774620172</v>
      </c>
      <c r="Y1631" s="18">
        <v>0.35297985375420998</v>
      </c>
      <c r="AA1631" s="18">
        <v>0.29540263051119398</v>
      </c>
      <c r="AB1631" s="18">
        <v>0.36649628346811952</v>
      </c>
      <c r="AC1631" s="18">
        <v>0.34049907299434712</v>
      </c>
      <c r="AD1631" s="18">
        <v>0.41115826856588911</v>
      </c>
      <c r="AF1631" s="18">
        <v>0.3138387142298647</v>
      </c>
      <c r="AG1631" s="18">
        <v>0.40316982450022831</v>
      </c>
      <c r="AH1631" s="18">
        <v>0.44077011297625168</v>
      </c>
      <c r="AI1631" s="18">
        <v>0.38244504688149261</v>
      </c>
      <c r="AJ1631" s="18">
        <v>0.4169090918023684</v>
      </c>
      <c r="AK1631" s="18">
        <v>0.31078437460134528</v>
      </c>
      <c r="AL1631" s="18">
        <v>0.36425645976474669</v>
      </c>
      <c r="AM1631" s="18">
        <v>0.40595807058084199</v>
      </c>
      <c r="AN1631" s="18">
        <v>0.37641446026664888</v>
      </c>
      <c r="AO1631" s="18">
        <v>0.31203837637711701</v>
      </c>
      <c r="AP1631" s="18">
        <v>0.30317496034490637</v>
      </c>
      <c r="AQ1631" s="18">
        <v>0.34459865202439949</v>
      </c>
      <c r="AR1631" s="18">
        <v>0.32268973370924592</v>
      </c>
      <c r="AS1631" s="18">
        <v>0.34395438856815419</v>
      </c>
      <c r="AT1631" s="18">
        <v>0.34960994103338811</v>
      </c>
      <c r="AU1631" s="18">
        <v>0.2802017663754498</v>
      </c>
      <c r="AV1631" s="18">
        <v>0.28698570005428231</v>
      </c>
      <c r="AX1631" s="18">
        <v>0.35436797301683182</v>
      </c>
      <c r="AY1631" s="18">
        <v>0.34253014694767941</v>
      </c>
      <c r="BA1631" s="18">
        <v>0.34669154372254329</v>
      </c>
      <c r="BB1631" s="18">
        <v>0.36420930667333062</v>
      </c>
      <c r="BD1631" s="18">
        <v>0.36070249236466079</v>
      </c>
      <c r="BE1631" s="18">
        <v>0.35934458406096681</v>
      </c>
      <c r="BF1631" s="18">
        <v>0.35545755323313388</v>
      </c>
      <c r="BG1631" s="18">
        <v>0.33970186920658979</v>
      </c>
      <c r="BH1631" s="18">
        <v>0.34634212149588589</v>
      </c>
      <c r="BI1631" s="18">
        <v>0.37001107583656118</v>
      </c>
      <c r="BJ1631" s="18">
        <v>0.34012546596903931</v>
      </c>
      <c r="BL1631" s="18">
        <v>0.29407091444324007</v>
      </c>
      <c r="BM1631" s="18">
        <v>0.32747408817464491</v>
      </c>
      <c r="BN1631" s="18">
        <v>0.27308898692179179</v>
      </c>
      <c r="BO1631" s="18">
        <v>0.41008220563672682</v>
      </c>
      <c r="BP1631" s="18">
        <v>0.40557716991295578</v>
      </c>
      <c r="BQ1631" s="18">
        <v>0.29217890436163602</v>
      </c>
      <c r="BR1631" s="18">
        <v>0.38079952823274987</v>
      </c>
      <c r="BS1631" s="18">
        <v>0.43530035225972991</v>
      </c>
      <c r="BU1631" s="18">
        <v>0.30309480678709477</v>
      </c>
      <c r="BV1631" s="18">
        <v>0.33360543979870239</v>
      </c>
      <c r="BW1631" s="18">
        <v>0.29531450760591083</v>
      </c>
      <c r="BX1631" s="18">
        <v>0.42995889249631991</v>
      </c>
      <c r="BY1631" s="18">
        <v>0.39463580247467278</v>
      </c>
      <c r="BZ1631" s="18">
        <v>0.31964675863692721</v>
      </c>
      <c r="CA1631" s="18">
        <v>0.46365569126939321</v>
      </c>
      <c r="CB1631" s="18">
        <v>0.3430182796391828</v>
      </c>
      <c r="CC1631" s="18">
        <v>0.27413258521314832</v>
      </c>
    </row>
    <row r="1632" spans="2:81" ht="43.5" x14ac:dyDescent="0.35">
      <c r="B1632" s="17" t="s">
        <v>535</v>
      </c>
      <c r="C1632" s="18">
        <v>0.64717336197700581</v>
      </c>
      <c r="D1632" s="18">
        <v>0.56855999991253492</v>
      </c>
      <c r="E1632" s="18">
        <v>0.64745350828409809</v>
      </c>
      <c r="F1632" s="18">
        <v>0.60745962661400865</v>
      </c>
      <c r="G1632" s="18">
        <v>0.6174377480287695</v>
      </c>
      <c r="H1632" s="18">
        <v>0.61643931502943194</v>
      </c>
      <c r="I1632" s="18">
        <v>0.74980931969519149</v>
      </c>
      <c r="K1632" s="18">
        <v>0.65081496378650949</v>
      </c>
      <c r="L1632" s="18">
        <v>0.6448840747765433</v>
      </c>
      <c r="N1632" s="18">
        <v>0.66488035107973165</v>
      </c>
      <c r="O1632" s="18">
        <v>0.75912721688413554</v>
      </c>
      <c r="P1632" s="18">
        <v>0.66626520112088761</v>
      </c>
      <c r="Q1632" s="18">
        <v>0.69301835885540608</v>
      </c>
      <c r="R1632" s="18">
        <v>0.61501714550621023</v>
      </c>
      <c r="S1632" s="18">
        <v>0.63513198400101867</v>
      </c>
      <c r="T1632" s="18">
        <v>0.6434358177026086</v>
      </c>
      <c r="U1632" s="18">
        <v>0.55279600549540153</v>
      </c>
      <c r="V1632" s="18">
        <v>0.68807516732298923</v>
      </c>
      <c r="W1632" s="18">
        <v>0.65630794508921264</v>
      </c>
      <c r="X1632" s="18">
        <v>0.6387458222537985</v>
      </c>
      <c r="Y1632" s="18">
        <v>0.64702014624578996</v>
      </c>
      <c r="AA1632" s="18">
        <v>0.70459736948880591</v>
      </c>
      <c r="AB1632" s="18">
        <v>0.63350371653188042</v>
      </c>
      <c r="AC1632" s="18">
        <v>0.65950092700565288</v>
      </c>
      <c r="AD1632" s="18">
        <v>0.588841731434111</v>
      </c>
      <c r="AF1632" s="18">
        <v>0.68616128577013524</v>
      </c>
      <c r="AG1632" s="18">
        <v>0.59683017549977158</v>
      </c>
      <c r="AH1632" s="18">
        <v>0.55922988702374843</v>
      </c>
      <c r="AI1632" s="18">
        <v>0.61755495311850761</v>
      </c>
      <c r="AJ1632" s="18">
        <v>0.58309090819763154</v>
      </c>
      <c r="AK1632" s="18">
        <v>0.68921562539865455</v>
      </c>
      <c r="AL1632" s="18">
        <v>0.63574354023525326</v>
      </c>
      <c r="AM1632" s="18">
        <v>0.59404192941915801</v>
      </c>
      <c r="AN1632" s="18">
        <v>0.62358553973335096</v>
      </c>
      <c r="AO1632" s="18">
        <v>0.68796162362288305</v>
      </c>
      <c r="AP1632" s="18">
        <v>0.69682503965509357</v>
      </c>
      <c r="AQ1632" s="18">
        <v>0.65540134797560046</v>
      </c>
      <c r="AR1632" s="18">
        <v>0.67731026629075408</v>
      </c>
      <c r="AS1632" s="18">
        <v>0.65604561143184592</v>
      </c>
      <c r="AT1632" s="18">
        <v>0.65039005896661173</v>
      </c>
      <c r="AU1632" s="18">
        <v>0.71979823362455042</v>
      </c>
      <c r="AV1632" s="18">
        <v>0.71301429994571786</v>
      </c>
      <c r="AX1632" s="18">
        <v>0.64563202698316835</v>
      </c>
      <c r="AY1632" s="18">
        <v>0.65746985305232064</v>
      </c>
      <c r="BA1632" s="18">
        <v>0.65330845627745671</v>
      </c>
      <c r="BB1632" s="18">
        <v>0.63579069332666949</v>
      </c>
      <c r="BD1632" s="18">
        <v>0.6392975076353391</v>
      </c>
      <c r="BE1632" s="18">
        <v>0.6406554159390333</v>
      </c>
      <c r="BF1632" s="18">
        <v>0.64454244676686612</v>
      </c>
      <c r="BG1632" s="18">
        <v>0.66029813079341015</v>
      </c>
      <c r="BH1632" s="18">
        <v>0.65365787850411405</v>
      </c>
      <c r="BI1632" s="18">
        <v>0.62998892416343877</v>
      </c>
      <c r="BJ1632" s="18">
        <v>0.65987453403096075</v>
      </c>
      <c r="BL1632" s="18">
        <v>0.70592908555675971</v>
      </c>
      <c r="BM1632" s="18">
        <v>0.67252591182535515</v>
      </c>
      <c r="BN1632" s="18">
        <v>0.72691101307820805</v>
      </c>
      <c r="BO1632" s="18">
        <v>0.58991779436327318</v>
      </c>
      <c r="BP1632" s="18">
        <v>0.59442283008704422</v>
      </c>
      <c r="BQ1632" s="18">
        <v>0.70782109563836415</v>
      </c>
      <c r="BR1632" s="18">
        <v>0.61920047176725013</v>
      </c>
      <c r="BS1632" s="18">
        <v>0.56469964774027026</v>
      </c>
      <c r="BU1632" s="18">
        <v>0.69690519321290534</v>
      </c>
      <c r="BV1632" s="18">
        <v>0.6663945602012975</v>
      </c>
      <c r="BW1632" s="18">
        <v>0.70468549239408906</v>
      </c>
      <c r="BX1632" s="18">
        <v>0.57004110750368009</v>
      </c>
      <c r="BY1632" s="18">
        <v>0.60536419752532711</v>
      </c>
      <c r="BZ1632" s="18">
        <v>0.68035324136307274</v>
      </c>
      <c r="CA1632" s="18">
        <v>0.53634430873060668</v>
      </c>
      <c r="CB1632" s="18">
        <v>0.65698172036081726</v>
      </c>
      <c r="CC1632" s="18">
        <v>0.72586741478685168</v>
      </c>
    </row>
    <row r="1634" spans="2:81" ht="174" x14ac:dyDescent="0.35">
      <c r="B1634" s="14" t="s">
        <v>343</v>
      </c>
    </row>
    <row r="1635" spans="2:81" x14ac:dyDescent="0.35">
      <c r="B1635" s="15" t="s">
        <v>17</v>
      </c>
    </row>
    <row r="1636" spans="2:81" x14ac:dyDescent="0.35">
      <c r="B1636" s="11" t="s">
        <v>95</v>
      </c>
      <c r="C1636" s="16">
        <v>1906</v>
      </c>
      <c r="D1636" s="16">
        <v>245</v>
      </c>
      <c r="E1636" s="16">
        <v>322</v>
      </c>
      <c r="F1636" s="16">
        <v>330</v>
      </c>
      <c r="G1636" s="16">
        <v>336</v>
      </c>
      <c r="H1636" s="16">
        <v>276</v>
      </c>
      <c r="I1636" s="16">
        <v>397</v>
      </c>
      <c r="K1636" s="16">
        <v>942</v>
      </c>
      <c r="L1636" s="16">
        <v>959</v>
      </c>
      <c r="N1636" s="16">
        <v>158</v>
      </c>
      <c r="O1636" s="16">
        <v>63</v>
      </c>
      <c r="P1636" s="16">
        <v>96</v>
      </c>
      <c r="Q1636" s="16">
        <v>78</v>
      </c>
      <c r="R1636" s="16">
        <v>211</v>
      </c>
      <c r="S1636" s="16">
        <v>156</v>
      </c>
      <c r="T1636" s="16">
        <v>138</v>
      </c>
      <c r="U1636" s="16">
        <v>178</v>
      </c>
      <c r="V1636" s="16">
        <v>270</v>
      </c>
      <c r="W1636" s="16">
        <v>232</v>
      </c>
      <c r="X1636" s="16">
        <v>160</v>
      </c>
      <c r="Y1636" s="16">
        <v>166</v>
      </c>
      <c r="AA1636" s="16">
        <v>527</v>
      </c>
      <c r="AB1636" s="16">
        <v>481</v>
      </c>
      <c r="AC1636" s="16">
        <v>429</v>
      </c>
      <c r="AD1636" s="16">
        <v>463</v>
      </c>
      <c r="AF1636" s="16">
        <v>27</v>
      </c>
      <c r="AG1636" s="16">
        <v>98</v>
      </c>
      <c r="AH1636" s="16">
        <v>113</v>
      </c>
      <c r="AI1636" s="16">
        <v>112</v>
      </c>
      <c r="AJ1636" s="16">
        <v>174</v>
      </c>
      <c r="AK1636" s="16">
        <v>207</v>
      </c>
      <c r="AL1636" s="16">
        <v>170</v>
      </c>
      <c r="AM1636" s="16">
        <v>133</v>
      </c>
      <c r="AN1636" s="16">
        <v>100</v>
      </c>
      <c r="AO1636" s="16">
        <v>131</v>
      </c>
      <c r="AP1636" s="16">
        <v>193</v>
      </c>
      <c r="AQ1636" s="16">
        <v>93</v>
      </c>
      <c r="AR1636" s="16">
        <v>79</v>
      </c>
      <c r="AS1636" s="16">
        <v>47</v>
      </c>
      <c r="AT1636" s="16">
        <v>48</v>
      </c>
      <c r="AU1636" s="16">
        <v>122</v>
      </c>
      <c r="AV1636" s="16">
        <v>59</v>
      </c>
      <c r="AX1636" s="16">
        <v>1557</v>
      </c>
      <c r="AY1636" s="16">
        <v>338</v>
      </c>
      <c r="BA1636" s="16">
        <v>1221</v>
      </c>
      <c r="BB1636" s="16">
        <v>685</v>
      </c>
      <c r="BD1636" s="16">
        <v>474</v>
      </c>
      <c r="BE1636" s="16">
        <v>416</v>
      </c>
      <c r="BF1636" s="16">
        <v>224</v>
      </c>
      <c r="BG1636" s="16">
        <v>439</v>
      </c>
      <c r="BH1636" s="16">
        <v>242</v>
      </c>
      <c r="BI1636" s="16">
        <v>51</v>
      </c>
      <c r="BJ1636" s="16">
        <v>60</v>
      </c>
      <c r="BL1636" s="16">
        <v>334</v>
      </c>
      <c r="BM1636" s="16">
        <v>619</v>
      </c>
      <c r="BN1636" s="16">
        <v>136</v>
      </c>
      <c r="BO1636" s="16">
        <v>105</v>
      </c>
      <c r="BP1636" s="16">
        <v>257</v>
      </c>
      <c r="BQ1636" s="16">
        <v>42</v>
      </c>
      <c r="BR1636" s="16">
        <v>49</v>
      </c>
      <c r="BS1636" s="16">
        <v>364</v>
      </c>
      <c r="BU1636" s="16">
        <v>279</v>
      </c>
      <c r="BV1636" s="16">
        <v>479</v>
      </c>
      <c r="BW1636" s="16">
        <v>122</v>
      </c>
      <c r="BX1636" s="16">
        <v>151</v>
      </c>
      <c r="BY1636" s="16">
        <v>421</v>
      </c>
      <c r="BZ1636" s="16">
        <v>64</v>
      </c>
      <c r="CA1636" s="16">
        <v>123</v>
      </c>
      <c r="CB1636" s="16">
        <v>156</v>
      </c>
      <c r="CC1636" s="16">
        <v>111</v>
      </c>
    </row>
    <row r="1637" spans="2:81" x14ac:dyDescent="0.35">
      <c r="B1637" s="12" t="s">
        <v>96</v>
      </c>
      <c r="C1637" s="16">
        <v>1910</v>
      </c>
      <c r="D1637" s="16">
        <v>202</v>
      </c>
      <c r="E1637" s="16">
        <v>325</v>
      </c>
      <c r="F1637" s="16">
        <v>324</v>
      </c>
      <c r="G1637" s="16">
        <v>294</v>
      </c>
      <c r="H1637" s="16">
        <v>309</v>
      </c>
      <c r="I1637" s="16">
        <v>457</v>
      </c>
      <c r="K1637" s="16">
        <v>921</v>
      </c>
      <c r="L1637" s="16">
        <v>983</v>
      </c>
      <c r="N1637" s="16">
        <v>157</v>
      </c>
      <c r="O1637" s="16">
        <v>52</v>
      </c>
      <c r="P1637" s="16">
        <v>89</v>
      </c>
      <c r="Q1637" s="16">
        <v>77</v>
      </c>
      <c r="R1637" s="16">
        <v>212</v>
      </c>
      <c r="S1637" s="16">
        <v>155</v>
      </c>
      <c r="T1637" s="16">
        <v>140</v>
      </c>
      <c r="U1637" s="16">
        <v>167</v>
      </c>
      <c r="V1637" s="16">
        <v>248</v>
      </c>
      <c r="W1637" s="16">
        <v>264</v>
      </c>
      <c r="X1637" s="16">
        <v>165</v>
      </c>
      <c r="Y1637" s="16">
        <v>180</v>
      </c>
      <c r="AA1637" s="16">
        <v>514</v>
      </c>
      <c r="AB1637" s="16">
        <v>496</v>
      </c>
      <c r="AC1637" s="16">
        <v>419</v>
      </c>
      <c r="AD1637" s="16">
        <v>477</v>
      </c>
      <c r="AF1637" s="16">
        <v>25</v>
      </c>
      <c r="AG1637" s="16">
        <v>96</v>
      </c>
      <c r="AH1637" s="16">
        <v>115</v>
      </c>
      <c r="AI1637" s="16">
        <v>117</v>
      </c>
      <c r="AJ1637" s="16">
        <v>175</v>
      </c>
      <c r="AK1637" s="16">
        <v>213</v>
      </c>
      <c r="AL1637" s="16">
        <v>169</v>
      </c>
      <c r="AM1637" s="16">
        <v>134</v>
      </c>
      <c r="AN1637" s="16">
        <v>99</v>
      </c>
      <c r="AO1637" s="16">
        <v>131</v>
      </c>
      <c r="AP1637" s="16">
        <v>193</v>
      </c>
      <c r="AQ1637" s="16">
        <v>94</v>
      </c>
      <c r="AR1637" s="16">
        <v>79</v>
      </c>
      <c r="AS1637" s="16">
        <v>46</v>
      </c>
      <c r="AT1637" s="16">
        <v>46</v>
      </c>
      <c r="AU1637" s="16">
        <v>118</v>
      </c>
      <c r="AV1637" s="16">
        <v>59</v>
      </c>
      <c r="AX1637" s="16">
        <v>1583</v>
      </c>
      <c r="AY1637" s="16">
        <v>316</v>
      </c>
      <c r="BA1637" s="16">
        <v>1241</v>
      </c>
      <c r="BB1637" s="16">
        <v>669</v>
      </c>
      <c r="BD1637" s="16">
        <v>490</v>
      </c>
      <c r="BE1637" s="16">
        <v>410</v>
      </c>
      <c r="BF1637" s="16">
        <v>226</v>
      </c>
      <c r="BG1637" s="16">
        <v>430</v>
      </c>
      <c r="BH1637" s="16">
        <v>237</v>
      </c>
      <c r="BI1637" s="16">
        <v>51</v>
      </c>
      <c r="BJ1637" s="16">
        <v>65</v>
      </c>
      <c r="BL1637" s="16">
        <v>349</v>
      </c>
      <c r="BM1637" s="16">
        <v>614</v>
      </c>
      <c r="BN1637" s="16">
        <v>143</v>
      </c>
      <c r="BO1637" s="16">
        <v>101</v>
      </c>
      <c r="BP1637" s="16">
        <v>257</v>
      </c>
      <c r="BQ1637" s="16">
        <v>42</v>
      </c>
      <c r="BR1637" s="16">
        <v>47</v>
      </c>
      <c r="BS1637" s="16">
        <v>356</v>
      </c>
      <c r="BU1637" s="16">
        <v>288</v>
      </c>
      <c r="BV1637" s="16">
        <v>472</v>
      </c>
      <c r="BW1637" s="16">
        <v>126</v>
      </c>
      <c r="BX1637" s="16">
        <v>142</v>
      </c>
      <c r="BY1637" s="16">
        <v>432</v>
      </c>
      <c r="BZ1637" s="16">
        <v>64</v>
      </c>
      <c r="CA1637" s="16">
        <v>123</v>
      </c>
      <c r="CB1637" s="16">
        <v>159</v>
      </c>
      <c r="CC1637" s="16">
        <v>106</v>
      </c>
    </row>
    <row r="1638" spans="2:81" ht="43.5" x14ac:dyDescent="0.35">
      <c r="B1638" s="17" t="s">
        <v>536</v>
      </c>
      <c r="C1638" s="18">
        <v>0.35825633068018109</v>
      </c>
      <c r="D1638" s="18">
        <v>0.35997596749498251</v>
      </c>
      <c r="E1638" s="18">
        <v>0.37043833402327841</v>
      </c>
      <c r="F1638" s="18">
        <v>0.39675091344797231</v>
      </c>
      <c r="G1638" s="18">
        <v>0.38247094987661162</v>
      </c>
      <c r="H1638" s="18">
        <v>0.38712277351252639</v>
      </c>
      <c r="I1638" s="18">
        <v>0.28643353442162872</v>
      </c>
      <c r="K1638" s="18">
        <v>0.36813491566217099</v>
      </c>
      <c r="L1638" s="18">
        <v>0.34790411698875828</v>
      </c>
      <c r="N1638" s="18">
        <v>0.34857217750464642</v>
      </c>
      <c r="O1638" s="18">
        <v>0.32322626081479949</v>
      </c>
      <c r="P1638" s="18">
        <v>0.28630612927739929</v>
      </c>
      <c r="Q1638" s="18">
        <v>0.26861360390786693</v>
      </c>
      <c r="R1638" s="18">
        <v>0.38199525132114082</v>
      </c>
      <c r="S1638" s="18">
        <v>0.31759896773268009</v>
      </c>
      <c r="T1638" s="18">
        <v>0.38707097336390911</v>
      </c>
      <c r="U1638" s="18">
        <v>0.4362158093327213</v>
      </c>
      <c r="V1638" s="18">
        <v>0.35617746824180219</v>
      </c>
      <c r="W1638" s="18">
        <v>0.37879855970598242</v>
      </c>
      <c r="X1638" s="18">
        <v>0.34681992926336969</v>
      </c>
      <c r="Y1638" s="18">
        <v>0.34627462929046299</v>
      </c>
      <c r="AA1638" s="18">
        <v>0.33120086725492259</v>
      </c>
      <c r="AB1638" s="18">
        <v>0.34859054219359781</v>
      </c>
      <c r="AC1638" s="18">
        <v>0.37700492842224798</v>
      </c>
      <c r="AD1638" s="18">
        <v>0.37859486120676072</v>
      </c>
      <c r="AF1638" s="18">
        <v>0.39685111096744752</v>
      </c>
      <c r="AG1638" s="18">
        <v>0.37583073202425449</v>
      </c>
      <c r="AH1638" s="18">
        <v>0.37225553167773789</v>
      </c>
      <c r="AI1638" s="18">
        <v>0.3054210417963954</v>
      </c>
      <c r="AJ1638" s="18">
        <v>0.39228025515066761</v>
      </c>
      <c r="AK1638" s="18">
        <v>0.31432174409866698</v>
      </c>
      <c r="AL1638" s="18">
        <v>0.40104701274182281</v>
      </c>
      <c r="AM1638" s="18">
        <v>0.38154115282561157</v>
      </c>
      <c r="AN1638" s="18">
        <v>0.5449204680838734</v>
      </c>
      <c r="AO1638" s="18">
        <v>0.32102726108248641</v>
      </c>
      <c r="AP1638" s="18">
        <v>0.31253211779448942</v>
      </c>
      <c r="AQ1638" s="18">
        <v>0.34165842118179601</v>
      </c>
      <c r="AR1638" s="18">
        <v>0.41285446190283892</v>
      </c>
      <c r="AS1638" s="18">
        <v>0.38108087844193439</v>
      </c>
      <c r="AT1638" s="18">
        <v>0.26061496736375039</v>
      </c>
      <c r="AU1638" s="18">
        <v>0.29765314224720152</v>
      </c>
      <c r="AV1638" s="18">
        <v>0.32407248332955751</v>
      </c>
      <c r="AX1638" s="18">
        <v>0.36015910190671752</v>
      </c>
      <c r="AY1638" s="18">
        <v>0.3427619987428262</v>
      </c>
      <c r="BA1638" s="18">
        <v>0.35788226012407781</v>
      </c>
      <c r="BB1638" s="18">
        <v>0.35895035769646683</v>
      </c>
      <c r="BD1638" s="18">
        <v>0.34356807861594851</v>
      </c>
      <c r="BE1638" s="18">
        <v>0.38095143696390571</v>
      </c>
      <c r="BF1638" s="18">
        <v>0.35291382867653132</v>
      </c>
      <c r="BG1638" s="18">
        <v>0.37241860518251291</v>
      </c>
      <c r="BH1638" s="18">
        <v>0.37451639059622871</v>
      </c>
      <c r="BI1638" s="18">
        <v>0.27318010934360509</v>
      </c>
      <c r="BJ1638" s="18">
        <v>0.25753712242910332</v>
      </c>
      <c r="BL1638" s="18">
        <v>0.32552074016510252</v>
      </c>
      <c r="BM1638" s="18">
        <v>0.33829282520879012</v>
      </c>
      <c r="BN1638" s="18">
        <v>0.32103926556878642</v>
      </c>
      <c r="BO1638" s="18">
        <v>0.47998906467040492</v>
      </c>
      <c r="BP1638" s="18">
        <v>0.38780239039111969</v>
      </c>
      <c r="BQ1638" s="18">
        <v>0.3522695942905068</v>
      </c>
      <c r="BR1638" s="18">
        <v>0.45052872378804443</v>
      </c>
      <c r="BS1638" s="18">
        <v>0.37220588959742429</v>
      </c>
      <c r="BU1638" s="18">
        <v>0.32751786457673537</v>
      </c>
      <c r="BV1638" s="18">
        <v>0.32707541409916002</v>
      </c>
      <c r="BW1638" s="18">
        <v>0.28731560059822497</v>
      </c>
      <c r="BX1638" s="18">
        <v>0.3984369064242978</v>
      </c>
      <c r="BY1638" s="18">
        <v>0.39234171670651918</v>
      </c>
      <c r="BZ1638" s="18">
        <v>0.35509188224986438</v>
      </c>
      <c r="CA1638" s="18">
        <v>0.43633134149570879</v>
      </c>
      <c r="CB1638" s="18">
        <v>0.38365280106905109</v>
      </c>
      <c r="CC1638" s="18">
        <v>0.34573706837677631</v>
      </c>
    </row>
    <row r="1639" spans="2:81" ht="43.5" x14ac:dyDescent="0.35">
      <c r="B1639" s="17" t="s">
        <v>537</v>
      </c>
      <c r="C1639" s="18">
        <v>0.64174366931981885</v>
      </c>
      <c r="D1639" s="18">
        <v>0.64002403250501738</v>
      </c>
      <c r="E1639" s="18">
        <v>0.62956166597672159</v>
      </c>
      <c r="F1639" s="18">
        <v>0.60324908655202758</v>
      </c>
      <c r="G1639" s="18">
        <v>0.61752905012338843</v>
      </c>
      <c r="H1639" s="18">
        <v>0.61287722648747356</v>
      </c>
      <c r="I1639" s="18">
        <v>0.71356646557837122</v>
      </c>
      <c r="K1639" s="18">
        <v>0.63186508433782895</v>
      </c>
      <c r="L1639" s="18">
        <v>0.65209588301124166</v>
      </c>
      <c r="N1639" s="18">
        <v>0.65142782249535369</v>
      </c>
      <c r="O1639" s="18">
        <v>0.67677373918520034</v>
      </c>
      <c r="P1639" s="18">
        <v>0.71369387072260082</v>
      </c>
      <c r="Q1639" s="18">
        <v>0.7313863960921333</v>
      </c>
      <c r="R1639" s="18">
        <v>0.61800474867885935</v>
      </c>
      <c r="S1639" s="18">
        <v>0.68240103226731996</v>
      </c>
      <c r="T1639" s="18">
        <v>0.61292902663609095</v>
      </c>
      <c r="U1639" s="18">
        <v>0.5637841906672787</v>
      </c>
      <c r="V1639" s="18">
        <v>0.64382253175819792</v>
      </c>
      <c r="W1639" s="18">
        <v>0.62120144029401758</v>
      </c>
      <c r="X1639" s="18">
        <v>0.65318007073663031</v>
      </c>
      <c r="Y1639" s="18">
        <v>0.65372537070953685</v>
      </c>
      <c r="AA1639" s="18">
        <v>0.6687991327450773</v>
      </c>
      <c r="AB1639" s="18">
        <v>0.65140945780640225</v>
      </c>
      <c r="AC1639" s="18">
        <v>0.62299507157775202</v>
      </c>
      <c r="AD1639" s="18">
        <v>0.62140513879323955</v>
      </c>
      <c r="AF1639" s="18">
        <v>0.60314888903255248</v>
      </c>
      <c r="AG1639" s="18">
        <v>0.62416926797574546</v>
      </c>
      <c r="AH1639" s="18">
        <v>0.62774446832226227</v>
      </c>
      <c r="AI1639" s="18">
        <v>0.6945789582036046</v>
      </c>
      <c r="AJ1639" s="18">
        <v>0.60771974484933244</v>
      </c>
      <c r="AK1639" s="18">
        <v>0.6856782559013328</v>
      </c>
      <c r="AL1639" s="18">
        <v>0.59895298725817736</v>
      </c>
      <c r="AM1639" s="18">
        <v>0.6184588471743887</v>
      </c>
      <c r="AN1639" s="18">
        <v>0.45507953191612638</v>
      </c>
      <c r="AO1639" s="18">
        <v>0.67897273891751364</v>
      </c>
      <c r="AP1639" s="18">
        <v>0.68746788220551058</v>
      </c>
      <c r="AQ1639" s="18">
        <v>0.6583415788182041</v>
      </c>
      <c r="AR1639" s="18">
        <v>0.58714553809716108</v>
      </c>
      <c r="AS1639" s="18">
        <v>0.61891912155806561</v>
      </c>
      <c r="AT1639" s="18">
        <v>0.73938503263624955</v>
      </c>
      <c r="AU1639" s="18">
        <v>0.70234685775279859</v>
      </c>
      <c r="AV1639" s="18">
        <v>0.67592751667044271</v>
      </c>
      <c r="AX1639" s="18">
        <v>0.6398408980932826</v>
      </c>
      <c r="AY1639" s="18">
        <v>0.65723800125717391</v>
      </c>
      <c r="BA1639" s="18">
        <v>0.64211773987592224</v>
      </c>
      <c r="BB1639" s="18">
        <v>0.64104964230353334</v>
      </c>
      <c r="BD1639" s="18">
        <v>0.65643192138405138</v>
      </c>
      <c r="BE1639" s="18">
        <v>0.61904856303609423</v>
      </c>
      <c r="BF1639" s="18">
        <v>0.6470861713234688</v>
      </c>
      <c r="BG1639" s="18">
        <v>0.62758139481748709</v>
      </c>
      <c r="BH1639" s="18">
        <v>0.62548360940377146</v>
      </c>
      <c r="BI1639" s="18">
        <v>0.72681989065639507</v>
      </c>
      <c r="BJ1639" s="18">
        <v>0.74246287757089668</v>
      </c>
      <c r="BL1639" s="18">
        <v>0.67447925983489743</v>
      </c>
      <c r="BM1639" s="18">
        <v>0.66170717479120988</v>
      </c>
      <c r="BN1639" s="18">
        <v>0.67896073443121341</v>
      </c>
      <c r="BO1639" s="18">
        <v>0.52001093532959508</v>
      </c>
      <c r="BP1639" s="18">
        <v>0.61219760960888048</v>
      </c>
      <c r="BQ1639" s="18">
        <v>0.64773040570949336</v>
      </c>
      <c r="BR1639" s="18">
        <v>0.54947127621195557</v>
      </c>
      <c r="BS1639" s="18">
        <v>0.62779411040257571</v>
      </c>
      <c r="BU1639" s="18">
        <v>0.67248213542326463</v>
      </c>
      <c r="BV1639" s="18">
        <v>0.67292458590083981</v>
      </c>
      <c r="BW1639" s="18">
        <v>0.71268439940177508</v>
      </c>
      <c r="BX1639" s="18">
        <v>0.60156309357570215</v>
      </c>
      <c r="BY1639" s="18">
        <v>0.60765828329348059</v>
      </c>
      <c r="BZ1639" s="18">
        <v>0.64490811775013557</v>
      </c>
      <c r="CA1639" s="18">
        <v>0.56366865850429126</v>
      </c>
      <c r="CB1639" s="18">
        <v>0.61634719893094891</v>
      </c>
      <c r="CC1639" s="18">
        <v>0.65426293162322358</v>
      </c>
    </row>
    <row r="1641" spans="2:81" ht="159.5" x14ac:dyDescent="0.35">
      <c r="B1641" s="14" t="s">
        <v>344</v>
      </c>
    </row>
    <row r="1642" spans="2:81" x14ac:dyDescent="0.35">
      <c r="B1642" s="15" t="s">
        <v>17</v>
      </c>
    </row>
    <row r="1643" spans="2:81" x14ac:dyDescent="0.35">
      <c r="B1643" s="11" t="s">
        <v>95</v>
      </c>
      <c r="C1643" s="16">
        <v>1906</v>
      </c>
      <c r="D1643" s="16">
        <v>245</v>
      </c>
      <c r="E1643" s="16">
        <v>322</v>
      </c>
      <c r="F1643" s="16">
        <v>330</v>
      </c>
      <c r="G1643" s="16">
        <v>336</v>
      </c>
      <c r="H1643" s="16">
        <v>276</v>
      </c>
      <c r="I1643" s="16">
        <v>397</v>
      </c>
      <c r="K1643" s="16">
        <v>942</v>
      </c>
      <c r="L1643" s="16">
        <v>959</v>
      </c>
      <c r="N1643" s="16">
        <v>158</v>
      </c>
      <c r="O1643" s="16">
        <v>63</v>
      </c>
      <c r="P1643" s="16">
        <v>96</v>
      </c>
      <c r="Q1643" s="16">
        <v>78</v>
      </c>
      <c r="R1643" s="16">
        <v>211</v>
      </c>
      <c r="S1643" s="16">
        <v>156</v>
      </c>
      <c r="T1643" s="16">
        <v>138</v>
      </c>
      <c r="U1643" s="16">
        <v>178</v>
      </c>
      <c r="V1643" s="16">
        <v>270</v>
      </c>
      <c r="W1643" s="16">
        <v>232</v>
      </c>
      <c r="X1643" s="16">
        <v>160</v>
      </c>
      <c r="Y1643" s="16">
        <v>166</v>
      </c>
      <c r="AA1643" s="16">
        <v>527</v>
      </c>
      <c r="AB1643" s="16">
        <v>481</v>
      </c>
      <c r="AC1643" s="16">
        <v>429</v>
      </c>
      <c r="AD1643" s="16">
        <v>463</v>
      </c>
      <c r="AF1643" s="16">
        <v>27</v>
      </c>
      <c r="AG1643" s="16">
        <v>98</v>
      </c>
      <c r="AH1643" s="16">
        <v>113</v>
      </c>
      <c r="AI1643" s="16">
        <v>112</v>
      </c>
      <c r="AJ1643" s="16">
        <v>174</v>
      </c>
      <c r="AK1643" s="16">
        <v>207</v>
      </c>
      <c r="AL1643" s="16">
        <v>170</v>
      </c>
      <c r="AM1643" s="16">
        <v>133</v>
      </c>
      <c r="AN1643" s="16">
        <v>100</v>
      </c>
      <c r="AO1643" s="16">
        <v>131</v>
      </c>
      <c r="AP1643" s="16">
        <v>193</v>
      </c>
      <c r="AQ1643" s="16">
        <v>93</v>
      </c>
      <c r="AR1643" s="16">
        <v>79</v>
      </c>
      <c r="AS1643" s="16">
        <v>47</v>
      </c>
      <c r="AT1643" s="16">
        <v>48</v>
      </c>
      <c r="AU1643" s="16">
        <v>122</v>
      </c>
      <c r="AV1643" s="16">
        <v>59</v>
      </c>
      <c r="AX1643" s="16">
        <v>1557</v>
      </c>
      <c r="AY1643" s="16">
        <v>338</v>
      </c>
      <c r="BA1643" s="16">
        <v>1221</v>
      </c>
      <c r="BB1643" s="16">
        <v>685</v>
      </c>
      <c r="BD1643" s="16">
        <v>474</v>
      </c>
      <c r="BE1643" s="16">
        <v>416</v>
      </c>
      <c r="BF1643" s="16">
        <v>224</v>
      </c>
      <c r="BG1643" s="16">
        <v>439</v>
      </c>
      <c r="BH1643" s="16">
        <v>242</v>
      </c>
      <c r="BI1643" s="16">
        <v>51</v>
      </c>
      <c r="BJ1643" s="16">
        <v>60</v>
      </c>
      <c r="BL1643" s="16">
        <v>334</v>
      </c>
      <c r="BM1643" s="16">
        <v>619</v>
      </c>
      <c r="BN1643" s="16">
        <v>136</v>
      </c>
      <c r="BO1643" s="16">
        <v>105</v>
      </c>
      <c r="BP1643" s="16">
        <v>257</v>
      </c>
      <c r="BQ1643" s="16">
        <v>42</v>
      </c>
      <c r="BR1643" s="16">
        <v>49</v>
      </c>
      <c r="BS1643" s="16">
        <v>364</v>
      </c>
      <c r="BU1643" s="16">
        <v>279</v>
      </c>
      <c r="BV1643" s="16">
        <v>479</v>
      </c>
      <c r="BW1643" s="16">
        <v>122</v>
      </c>
      <c r="BX1643" s="16">
        <v>151</v>
      </c>
      <c r="BY1643" s="16">
        <v>421</v>
      </c>
      <c r="BZ1643" s="16">
        <v>64</v>
      </c>
      <c r="CA1643" s="16">
        <v>123</v>
      </c>
      <c r="CB1643" s="16">
        <v>156</v>
      </c>
      <c r="CC1643" s="16">
        <v>111</v>
      </c>
    </row>
    <row r="1644" spans="2:81" x14ac:dyDescent="0.35">
      <c r="B1644" s="12" t="s">
        <v>96</v>
      </c>
      <c r="C1644" s="16">
        <v>1910</v>
      </c>
      <c r="D1644" s="16">
        <v>202</v>
      </c>
      <c r="E1644" s="16">
        <v>325</v>
      </c>
      <c r="F1644" s="16">
        <v>324</v>
      </c>
      <c r="G1644" s="16">
        <v>294</v>
      </c>
      <c r="H1644" s="16">
        <v>309</v>
      </c>
      <c r="I1644" s="16">
        <v>457</v>
      </c>
      <c r="K1644" s="16">
        <v>921</v>
      </c>
      <c r="L1644" s="16">
        <v>983</v>
      </c>
      <c r="N1644" s="16">
        <v>157</v>
      </c>
      <c r="O1644" s="16">
        <v>52</v>
      </c>
      <c r="P1644" s="16">
        <v>89</v>
      </c>
      <c r="Q1644" s="16">
        <v>77</v>
      </c>
      <c r="R1644" s="16">
        <v>212</v>
      </c>
      <c r="S1644" s="16">
        <v>155</v>
      </c>
      <c r="T1644" s="16">
        <v>140</v>
      </c>
      <c r="U1644" s="16">
        <v>167</v>
      </c>
      <c r="V1644" s="16">
        <v>248</v>
      </c>
      <c r="W1644" s="16">
        <v>264</v>
      </c>
      <c r="X1644" s="16">
        <v>165</v>
      </c>
      <c r="Y1644" s="16">
        <v>180</v>
      </c>
      <c r="AA1644" s="16">
        <v>514</v>
      </c>
      <c r="AB1644" s="16">
        <v>496</v>
      </c>
      <c r="AC1644" s="16">
        <v>419</v>
      </c>
      <c r="AD1644" s="16">
        <v>477</v>
      </c>
      <c r="AF1644" s="16">
        <v>25</v>
      </c>
      <c r="AG1644" s="16">
        <v>96</v>
      </c>
      <c r="AH1644" s="16">
        <v>115</v>
      </c>
      <c r="AI1644" s="16">
        <v>117</v>
      </c>
      <c r="AJ1644" s="16">
        <v>175</v>
      </c>
      <c r="AK1644" s="16">
        <v>213</v>
      </c>
      <c r="AL1644" s="16">
        <v>169</v>
      </c>
      <c r="AM1644" s="16">
        <v>134</v>
      </c>
      <c r="AN1644" s="16">
        <v>99</v>
      </c>
      <c r="AO1644" s="16">
        <v>131</v>
      </c>
      <c r="AP1644" s="16">
        <v>193</v>
      </c>
      <c r="AQ1644" s="16">
        <v>94</v>
      </c>
      <c r="AR1644" s="16">
        <v>79</v>
      </c>
      <c r="AS1644" s="16">
        <v>46</v>
      </c>
      <c r="AT1644" s="16">
        <v>46</v>
      </c>
      <c r="AU1644" s="16">
        <v>118</v>
      </c>
      <c r="AV1644" s="16">
        <v>59</v>
      </c>
      <c r="AX1644" s="16">
        <v>1583</v>
      </c>
      <c r="AY1644" s="16">
        <v>316</v>
      </c>
      <c r="BA1644" s="16">
        <v>1241</v>
      </c>
      <c r="BB1644" s="16">
        <v>669</v>
      </c>
      <c r="BD1644" s="16">
        <v>490</v>
      </c>
      <c r="BE1644" s="16">
        <v>410</v>
      </c>
      <c r="BF1644" s="16">
        <v>226</v>
      </c>
      <c r="BG1644" s="16">
        <v>430</v>
      </c>
      <c r="BH1644" s="16">
        <v>237</v>
      </c>
      <c r="BI1644" s="16">
        <v>51</v>
      </c>
      <c r="BJ1644" s="16">
        <v>65</v>
      </c>
      <c r="BL1644" s="16">
        <v>349</v>
      </c>
      <c r="BM1644" s="16">
        <v>614</v>
      </c>
      <c r="BN1644" s="16">
        <v>143</v>
      </c>
      <c r="BO1644" s="16">
        <v>101</v>
      </c>
      <c r="BP1644" s="16">
        <v>257</v>
      </c>
      <c r="BQ1644" s="16">
        <v>42</v>
      </c>
      <c r="BR1644" s="16">
        <v>47</v>
      </c>
      <c r="BS1644" s="16">
        <v>356</v>
      </c>
      <c r="BU1644" s="16">
        <v>288</v>
      </c>
      <c r="BV1644" s="16">
        <v>472</v>
      </c>
      <c r="BW1644" s="16">
        <v>126</v>
      </c>
      <c r="BX1644" s="16">
        <v>142</v>
      </c>
      <c r="BY1644" s="16">
        <v>432</v>
      </c>
      <c r="BZ1644" s="16">
        <v>64</v>
      </c>
      <c r="CA1644" s="16">
        <v>123</v>
      </c>
      <c r="CB1644" s="16">
        <v>159</v>
      </c>
      <c r="CC1644" s="16">
        <v>106</v>
      </c>
    </row>
    <row r="1645" spans="2:81" x14ac:dyDescent="0.35">
      <c r="B1645" s="17" t="s">
        <v>345</v>
      </c>
      <c r="C1645" s="18">
        <v>5.3143859173230432E-2</v>
      </c>
      <c r="D1645" s="18">
        <v>5.9548262625229012E-2</v>
      </c>
      <c r="E1645" s="18">
        <v>7.3847563452443241E-2</v>
      </c>
      <c r="F1645" s="18">
        <v>8.3909751830949189E-2</v>
      </c>
      <c r="G1645" s="18">
        <v>5.7183707787176213E-2</v>
      </c>
      <c r="H1645" s="18">
        <v>3.889339220140893E-2</v>
      </c>
      <c r="I1645" s="18">
        <v>2.0810820071259652E-2</v>
      </c>
      <c r="K1645" s="18">
        <v>6.5523182097183968E-2</v>
      </c>
      <c r="L1645" s="18">
        <v>4.1807106711135848E-2</v>
      </c>
      <c r="N1645" s="18">
        <v>5.060534175202034E-2</v>
      </c>
      <c r="O1645" s="18">
        <v>4.6747441021888173E-2</v>
      </c>
      <c r="P1645" s="18">
        <v>4.4482827615504809E-2</v>
      </c>
      <c r="Q1645" s="18">
        <v>0</v>
      </c>
      <c r="R1645" s="18">
        <v>5.0803996748339207E-2</v>
      </c>
      <c r="S1645" s="18">
        <v>7.3978536266167363E-2</v>
      </c>
      <c r="T1645" s="18">
        <v>6.2254992787087217E-2</v>
      </c>
      <c r="U1645" s="18">
        <v>7.2741798666350999E-2</v>
      </c>
      <c r="V1645" s="18">
        <v>6.0449869848506609E-2</v>
      </c>
      <c r="W1645" s="18">
        <v>3.7242689313047507E-2</v>
      </c>
      <c r="X1645" s="18">
        <v>4.9456269425777841E-2</v>
      </c>
      <c r="Y1645" s="18">
        <v>6.0403552088160027E-2</v>
      </c>
      <c r="AA1645" s="18">
        <v>6.0408949307060728E-2</v>
      </c>
      <c r="AB1645" s="18">
        <v>4.6722364647343993E-2</v>
      </c>
      <c r="AC1645" s="18">
        <v>4.9666244366636123E-2</v>
      </c>
      <c r="AD1645" s="18">
        <v>5.5449267487735418E-2</v>
      </c>
      <c r="AF1645" s="18">
        <v>6.8311516122004812E-2</v>
      </c>
      <c r="AG1645" s="18">
        <v>5.0462693969401062E-2</v>
      </c>
      <c r="AH1645" s="18">
        <v>2.5604552878953739E-2</v>
      </c>
      <c r="AI1645" s="18">
        <v>4.3215732560795403E-2</v>
      </c>
      <c r="AJ1645" s="18">
        <v>1.725351580790338E-2</v>
      </c>
      <c r="AK1645" s="18">
        <v>4.6660721187083282E-2</v>
      </c>
      <c r="AL1645" s="18">
        <v>5.9346485778253237E-2</v>
      </c>
      <c r="AM1645" s="18">
        <v>7.2935676068733052E-2</v>
      </c>
      <c r="AN1645" s="18">
        <v>7.9278910855276774E-2</v>
      </c>
      <c r="AO1645" s="18">
        <v>3.7424467926960379E-2</v>
      </c>
      <c r="AP1645" s="18">
        <v>5.405703303263161E-2</v>
      </c>
      <c r="AQ1645" s="18">
        <v>5.4555738004308477E-2</v>
      </c>
      <c r="AR1645" s="18">
        <v>8.7094744917274342E-2</v>
      </c>
      <c r="AS1645" s="18">
        <v>8.5882041553721783E-2</v>
      </c>
      <c r="AT1645" s="18">
        <v>7.7941588829166505E-2</v>
      </c>
      <c r="AU1645" s="18">
        <v>6.4059403887482741E-2</v>
      </c>
      <c r="AV1645" s="18">
        <v>6.5325890288508118E-2</v>
      </c>
      <c r="AX1645" s="18">
        <v>4.8534492547806382E-2</v>
      </c>
      <c r="AY1645" s="18">
        <v>7.4629902128350703E-2</v>
      </c>
      <c r="BA1645" s="18">
        <v>5.672609618416255E-2</v>
      </c>
      <c r="BB1645" s="18">
        <v>4.6497601605613927E-2</v>
      </c>
      <c r="BD1645" s="18">
        <v>4.6867939173649183E-2</v>
      </c>
      <c r="BE1645" s="18">
        <v>4.0368171126718012E-2</v>
      </c>
      <c r="BF1645" s="18">
        <v>5.7348095247804418E-2</v>
      </c>
      <c r="BG1645" s="18">
        <v>5.7935690464810889E-2</v>
      </c>
      <c r="BH1645" s="18">
        <v>6.3310293765880557E-2</v>
      </c>
      <c r="BI1645" s="18">
        <v>9.7885361146838268E-2</v>
      </c>
      <c r="BJ1645" s="18">
        <v>6.2521234161809131E-2</v>
      </c>
      <c r="BL1645" s="18">
        <v>5.1001146680425193E-2</v>
      </c>
      <c r="BM1645" s="18">
        <v>5.0428622562590467E-2</v>
      </c>
      <c r="BN1645" s="18">
        <v>7.4898404192091789E-2</v>
      </c>
      <c r="BO1645" s="18">
        <v>6.6392432008212349E-2</v>
      </c>
      <c r="BP1645" s="18">
        <v>5.4363066513307037E-2</v>
      </c>
      <c r="BQ1645" s="18">
        <v>2.4434330323987511E-2</v>
      </c>
      <c r="BR1645" s="18">
        <v>4.3612261729803758E-2</v>
      </c>
      <c r="BS1645" s="18">
        <v>5.1187688554041863E-2</v>
      </c>
      <c r="BU1645" s="18">
        <v>7.567087724053001E-2</v>
      </c>
      <c r="BV1645" s="18">
        <v>5.2391176609100788E-2</v>
      </c>
      <c r="BW1645" s="18">
        <v>4.3133053982304027E-2</v>
      </c>
      <c r="BX1645" s="18">
        <v>5.3922405203602253E-2</v>
      </c>
      <c r="BY1645" s="18">
        <v>4.2858975892015379E-2</v>
      </c>
      <c r="BZ1645" s="18">
        <v>5.1049742577195051E-2</v>
      </c>
      <c r="CA1645" s="18">
        <v>4.4220659849306058E-2</v>
      </c>
      <c r="CB1645" s="18">
        <v>6.2779536382249271E-2</v>
      </c>
      <c r="CC1645" s="18">
        <v>4.5272997556991663E-2</v>
      </c>
    </row>
    <row r="1646" spans="2:81" x14ac:dyDescent="0.35">
      <c r="B1646" s="17" t="s">
        <v>346</v>
      </c>
      <c r="C1646" s="18">
        <v>7.0842499464721889E-2</v>
      </c>
      <c r="D1646" s="18">
        <v>0.10382617755920689</v>
      </c>
      <c r="E1646" s="18">
        <v>8.2276601316665754E-2</v>
      </c>
      <c r="F1646" s="18">
        <v>0.10190955908522301</v>
      </c>
      <c r="G1646" s="18">
        <v>6.0923668597901479E-2</v>
      </c>
      <c r="H1646" s="18">
        <v>5.6581616885046197E-2</v>
      </c>
      <c r="I1646" s="18">
        <v>4.2124558158248629E-2</v>
      </c>
      <c r="K1646" s="18">
        <v>8.3788617851959291E-2</v>
      </c>
      <c r="L1646" s="18">
        <v>5.9062116066794811E-2</v>
      </c>
      <c r="N1646" s="18">
        <v>8.2257218909474752E-2</v>
      </c>
      <c r="O1646" s="18">
        <v>4.3346205858781149E-2</v>
      </c>
      <c r="P1646" s="18">
        <v>5.1259387583005453E-2</v>
      </c>
      <c r="Q1646" s="18">
        <v>0.1176322967509712</v>
      </c>
      <c r="R1646" s="18">
        <v>4.921555359960967E-2</v>
      </c>
      <c r="S1646" s="18">
        <v>7.1792067636789442E-2</v>
      </c>
      <c r="T1646" s="18">
        <v>8.4354440313127804E-2</v>
      </c>
      <c r="U1646" s="18">
        <v>7.0375576101619555E-2</v>
      </c>
      <c r="V1646" s="18">
        <v>9.2724287971636676E-2</v>
      </c>
      <c r="W1646" s="18">
        <v>5.5316175065777622E-2</v>
      </c>
      <c r="X1646" s="18">
        <v>4.3915002901747643E-2</v>
      </c>
      <c r="Y1646" s="18">
        <v>9.0382285782882099E-2</v>
      </c>
      <c r="AA1646" s="18">
        <v>5.8645485708702788E-2</v>
      </c>
      <c r="AB1646" s="18">
        <v>5.1884124653307703E-2</v>
      </c>
      <c r="AC1646" s="18">
        <v>7.9803817134743452E-2</v>
      </c>
      <c r="AD1646" s="18">
        <v>9.5211829744107399E-2</v>
      </c>
      <c r="AF1646" s="18">
        <v>0.1955483261536595</v>
      </c>
      <c r="AG1646" s="18">
        <v>9.2769182123121852E-2</v>
      </c>
      <c r="AH1646" s="18">
        <v>8.9061093005924005E-2</v>
      </c>
      <c r="AI1646" s="18">
        <v>5.7625237675057679E-2</v>
      </c>
      <c r="AJ1646" s="18">
        <v>7.5987307250666547E-2</v>
      </c>
      <c r="AK1646" s="18">
        <v>9.7295351713867148E-2</v>
      </c>
      <c r="AL1646" s="18">
        <v>9.1607919715073552E-2</v>
      </c>
      <c r="AM1646" s="18">
        <v>7.1110819571690811E-2</v>
      </c>
      <c r="AN1646" s="18">
        <v>2.1612920773326261E-2</v>
      </c>
      <c r="AO1646" s="18">
        <v>3.0358086286167259E-2</v>
      </c>
      <c r="AP1646" s="18">
        <v>5.1909664717764953E-2</v>
      </c>
      <c r="AQ1646" s="18">
        <v>7.5721145959482067E-2</v>
      </c>
      <c r="AR1646" s="18">
        <v>6.9124802171929053E-2</v>
      </c>
      <c r="AS1646" s="18">
        <v>6.30243593651649E-2</v>
      </c>
      <c r="AT1646" s="18">
        <v>2.434831361795518E-2</v>
      </c>
      <c r="AU1646" s="18">
        <v>6.2312147639087677E-2</v>
      </c>
      <c r="AV1646" s="18">
        <v>9.0487199158894235E-2</v>
      </c>
      <c r="AX1646" s="18">
        <v>6.3435532760804408E-2</v>
      </c>
      <c r="AY1646" s="18">
        <v>0.10755315497391731</v>
      </c>
      <c r="BA1646" s="18">
        <v>6.8344265660592027E-2</v>
      </c>
      <c r="BB1646" s="18">
        <v>7.5477565563280544E-2</v>
      </c>
      <c r="BD1646" s="18">
        <v>8.1480731731775988E-2</v>
      </c>
      <c r="BE1646" s="18">
        <v>5.7605325160392407E-2</v>
      </c>
      <c r="BF1646" s="18">
        <v>5.3021878978150708E-2</v>
      </c>
      <c r="BG1646" s="18">
        <v>7.1916005616285666E-2</v>
      </c>
      <c r="BH1646" s="18">
        <v>8.3872502689338491E-2</v>
      </c>
      <c r="BI1646" s="18">
        <v>7.8858736391030582E-2</v>
      </c>
      <c r="BJ1646" s="18">
        <v>7.5130080322750273E-2</v>
      </c>
      <c r="BL1646" s="18">
        <v>6.9831979348550038E-2</v>
      </c>
      <c r="BM1646" s="18">
        <v>7.0304419942741628E-2</v>
      </c>
      <c r="BN1646" s="18">
        <v>4.6075307829944727E-2</v>
      </c>
      <c r="BO1646" s="18">
        <v>6.2177075818308149E-2</v>
      </c>
      <c r="BP1646" s="18">
        <v>6.9104908900485568E-2</v>
      </c>
      <c r="BQ1646" s="18">
        <v>9.3705036913505263E-2</v>
      </c>
      <c r="BR1646" s="18">
        <v>8.1108133597630833E-2</v>
      </c>
      <c r="BS1646" s="18">
        <v>8.238743196029677E-2</v>
      </c>
      <c r="BU1646" s="18">
        <v>6.4534443623980961E-2</v>
      </c>
      <c r="BV1646" s="18">
        <v>9.3472015913081505E-2</v>
      </c>
      <c r="BW1646" s="18">
        <v>2.9944628399460039E-2</v>
      </c>
      <c r="BX1646" s="18">
        <v>7.3561913149112479E-2</v>
      </c>
      <c r="BY1646" s="18">
        <v>7.4924956946924026E-2</v>
      </c>
      <c r="BZ1646" s="18">
        <v>0.1076738952245411</v>
      </c>
      <c r="CA1646" s="18">
        <v>7.6836847433730676E-2</v>
      </c>
      <c r="CB1646" s="18">
        <v>3.1855985718218197E-2</v>
      </c>
      <c r="CC1646" s="18">
        <v>4.4926335309892387E-2</v>
      </c>
    </row>
    <row r="1647" spans="2:81" x14ac:dyDescent="0.35">
      <c r="B1647" s="17" t="s">
        <v>347</v>
      </c>
      <c r="C1647" s="18">
        <v>7.8038681307882579E-2</v>
      </c>
      <c r="D1647" s="18">
        <v>8.5112384922158224E-2</v>
      </c>
      <c r="E1647" s="18">
        <v>0.11005506337553431</v>
      </c>
      <c r="F1647" s="18">
        <v>0.10486961715907341</v>
      </c>
      <c r="G1647" s="18">
        <v>6.6925534345894322E-2</v>
      </c>
      <c r="H1647" s="18">
        <v>7.1682961395045888E-2</v>
      </c>
      <c r="I1647" s="18">
        <v>4.4568051914033242E-2</v>
      </c>
      <c r="K1647" s="18">
        <v>8.4902987883375025E-2</v>
      </c>
      <c r="L1647" s="18">
        <v>7.0936838990204781E-2</v>
      </c>
      <c r="N1647" s="18">
        <v>8.6170357538056117E-2</v>
      </c>
      <c r="O1647" s="18">
        <v>4.6561752801187149E-2</v>
      </c>
      <c r="P1647" s="18">
        <v>8.9314694438674569E-2</v>
      </c>
      <c r="Q1647" s="18">
        <v>0.11906287020648269</v>
      </c>
      <c r="R1647" s="18">
        <v>3.782459483145556E-2</v>
      </c>
      <c r="S1647" s="18">
        <v>6.1701948795085372E-2</v>
      </c>
      <c r="T1647" s="18">
        <v>0.1336467143586999</v>
      </c>
      <c r="U1647" s="18">
        <v>8.4221357136444019E-2</v>
      </c>
      <c r="V1647" s="18">
        <v>9.3084140410948285E-2</v>
      </c>
      <c r="W1647" s="18">
        <v>6.6460241341401396E-2</v>
      </c>
      <c r="X1647" s="18">
        <v>6.7534620492545189E-2</v>
      </c>
      <c r="Y1647" s="18">
        <v>7.5240546378365622E-2</v>
      </c>
      <c r="AA1647" s="18">
        <v>8.5235327139852296E-2</v>
      </c>
      <c r="AB1647" s="18">
        <v>7.3440750354436146E-2</v>
      </c>
      <c r="AC1647" s="18">
        <v>8.0774602798955569E-2</v>
      </c>
      <c r="AD1647" s="18">
        <v>7.325194471162616E-2</v>
      </c>
      <c r="AF1647" s="18">
        <v>0.1096677820180617</v>
      </c>
      <c r="AG1647" s="18">
        <v>0.10066196860328069</v>
      </c>
      <c r="AH1647" s="18">
        <v>3.4962713576926797E-2</v>
      </c>
      <c r="AI1647" s="18">
        <v>3.8583798832711999E-2</v>
      </c>
      <c r="AJ1647" s="18">
        <v>7.5205020646166451E-2</v>
      </c>
      <c r="AK1647" s="18">
        <v>6.2429281997946708E-2</v>
      </c>
      <c r="AL1647" s="18">
        <v>9.9720242510560594E-2</v>
      </c>
      <c r="AM1647" s="18">
        <v>6.9958486600641981E-2</v>
      </c>
      <c r="AN1647" s="18">
        <v>6.4987137951998064E-2</v>
      </c>
      <c r="AO1647" s="18">
        <v>5.2859612999675967E-2</v>
      </c>
      <c r="AP1647" s="18">
        <v>6.4231161684413146E-2</v>
      </c>
      <c r="AQ1647" s="18">
        <v>8.2034199451240367E-2</v>
      </c>
      <c r="AR1647" s="18">
        <v>6.9150275599011296E-2</v>
      </c>
      <c r="AS1647" s="18">
        <v>0.13574330087098119</v>
      </c>
      <c r="AT1647" s="18">
        <v>0.1066582275055718</v>
      </c>
      <c r="AU1647" s="18">
        <v>0.15693526932588539</v>
      </c>
      <c r="AV1647" s="18">
        <v>0.1158363439857089</v>
      </c>
      <c r="AX1647" s="18">
        <v>7.1487708841011396E-2</v>
      </c>
      <c r="AY1647" s="18">
        <v>0.10436912100968419</v>
      </c>
      <c r="BA1647" s="18">
        <v>7.934169537945425E-2</v>
      </c>
      <c r="BB1647" s="18">
        <v>7.5621150835313233E-2</v>
      </c>
      <c r="BD1647" s="18">
        <v>5.5522105013545008E-2</v>
      </c>
      <c r="BE1647" s="18">
        <v>7.1396757394731059E-2</v>
      </c>
      <c r="BF1647" s="18">
        <v>6.4505108792950669E-2</v>
      </c>
      <c r="BG1647" s="18">
        <v>8.9944639970499826E-2</v>
      </c>
      <c r="BH1647" s="18">
        <v>0.1247264040654299</v>
      </c>
      <c r="BI1647" s="18">
        <v>1.828109283025077E-2</v>
      </c>
      <c r="BJ1647" s="18">
        <v>0.13482663168662409</v>
      </c>
      <c r="BL1647" s="18">
        <v>7.6150187411119494E-2</v>
      </c>
      <c r="BM1647" s="18">
        <v>8.1756434187799737E-2</v>
      </c>
      <c r="BN1647" s="18">
        <v>5.6872558817027012E-2</v>
      </c>
      <c r="BO1647" s="18">
        <v>0.1024953667937057</v>
      </c>
      <c r="BP1647" s="18">
        <v>8.5569421210064694E-2</v>
      </c>
      <c r="BQ1647" s="18">
        <v>0.100587112932106</v>
      </c>
      <c r="BR1647" s="18">
        <v>0.10655596649388389</v>
      </c>
      <c r="BS1647" s="18">
        <v>6.3110479071926767E-2</v>
      </c>
      <c r="BU1647" s="18">
        <v>8.6706062081317592E-2</v>
      </c>
      <c r="BV1647" s="18">
        <v>9.3481375579032036E-2</v>
      </c>
      <c r="BW1647" s="18">
        <v>6.7111400075371391E-2</v>
      </c>
      <c r="BX1647" s="18">
        <v>5.1876031718322502E-2</v>
      </c>
      <c r="BY1647" s="18">
        <v>7.7090804659629586E-2</v>
      </c>
      <c r="BZ1647" s="18">
        <v>8.0676723847957488E-2</v>
      </c>
      <c r="CA1647" s="18">
        <v>7.0335073058477887E-2</v>
      </c>
      <c r="CB1647" s="18">
        <v>7.3656091228381085E-2</v>
      </c>
      <c r="CC1647" s="18">
        <v>5.1524448141540981E-2</v>
      </c>
    </row>
    <row r="1648" spans="2:81" x14ac:dyDescent="0.35">
      <c r="B1648" s="17" t="s">
        <v>348</v>
      </c>
      <c r="C1648" s="18">
        <v>8.4587878784445555E-2</v>
      </c>
      <c r="D1648" s="18">
        <v>0.1100244714955509</v>
      </c>
      <c r="E1648" s="18">
        <v>0.1158495024125544</v>
      </c>
      <c r="F1648" s="18">
        <v>0.10095919679839151</v>
      </c>
      <c r="G1648" s="18">
        <v>0.10748529080941641</v>
      </c>
      <c r="H1648" s="18">
        <v>5.8905078777661588E-2</v>
      </c>
      <c r="I1648" s="18">
        <v>4.2140438497887123E-2</v>
      </c>
      <c r="K1648" s="18">
        <v>8.6142057056993293E-2</v>
      </c>
      <c r="L1648" s="18">
        <v>8.3549590724952272E-2</v>
      </c>
      <c r="N1648" s="18">
        <v>6.7468552104820154E-2</v>
      </c>
      <c r="O1648" s="18">
        <v>7.8298179867987608E-2</v>
      </c>
      <c r="P1648" s="18">
        <v>6.7469644134089929E-2</v>
      </c>
      <c r="Q1648" s="18">
        <v>5.0547158780910942E-2</v>
      </c>
      <c r="R1648" s="18">
        <v>9.2380432131866294E-2</v>
      </c>
      <c r="S1648" s="18">
        <v>9.4224678924171065E-2</v>
      </c>
      <c r="T1648" s="18">
        <v>6.2157415470992398E-2</v>
      </c>
      <c r="U1648" s="18">
        <v>7.7499207828141917E-2</v>
      </c>
      <c r="V1648" s="18">
        <v>9.3844932823728161E-2</v>
      </c>
      <c r="W1648" s="18">
        <v>9.7995036013886053E-2</v>
      </c>
      <c r="X1648" s="18">
        <v>0.12650262721221631</v>
      </c>
      <c r="Y1648" s="18">
        <v>6.0069282109880433E-2</v>
      </c>
      <c r="AA1648" s="18">
        <v>7.8428220027463302E-2</v>
      </c>
      <c r="AB1648" s="18">
        <v>7.0340180212904765E-2</v>
      </c>
      <c r="AC1648" s="18">
        <v>8.8553489035774355E-2</v>
      </c>
      <c r="AD1648" s="18">
        <v>0.1031969840892578</v>
      </c>
      <c r="AF1648" s="18">
        <v>0.10138162978854361</v>
      </c>
      <c r="AG1648" s="18">
        <v>7.5037360381831134E-2</v>
      </c>
      <c r="AH1648" s="18">
        <v>9.9999234428489736E-2</v>
      </c>
      <c r="AI1648" s="18">
        <v>6.1028126383991632E-2</v>
      </c>
      <c r="AJ1648" s="18">
        <v>6.0891026388902703E-2</v>
      </c>
      <c r="AK1648" s="18">
        <v>6.6506236077305117E-2</v>
      </c>
      <c r="AL1648" s="18">
        <v>0.11156515266783799</v>
      </c>
      <c r="AM1648" s="18">
        <v>0.1118120561791318</v>
      </c>
      <c r="AN1648" s="18">
        <v>6.0944463789761212E-2</v>
      </c>
      <c r="AO1648" s="18">
        <v>9.6191461850037935E-2</v>
      </c>
      <c r="AP1648" s="18">
        <v>7.2685024591415265E-2</v>
      </c>
      <c r="AQ1648" s="18">
        <v>0.1034761305030964</v>
      </c>
      <c r="AR1648" s="18">
        <v>6.9769992547841789E-2</v>
      </c>
      <c r="AS1648" s="18">
        <v>5.1514184006321573E-2</v>
      </c>
      <c r="AT1648" s="18">
        <v>0.13747505955633879</v>
      </c>
      <c r="AU1648" s="18">
        <v>0.1164194568369314</v>
      </c>
      <c r="AV1648" s="18">
        <v>6.9432715116750782E-2</v>
      </c>
      <c r="AX1648" s="18">
        <v>8.6843338162641365E-2</v>
      </c>
      <c r="AY1648" s="18">
        <v>6.9840262501610448E-2</v>
      </c>
      <c r="BA1648" s="18">
        <v>8.4925805573043189E-2</v>
      </c>
      <c r="BB1648" s="18">
        <v>8.3960910644380257E-2</v>
      </c>
      <c r="BD1648" s="18">
        <v>9.0321769754377154E-2</v>
      </c>
      <c r="BE1648" s="18">
        <v>8.3442970733522109E-2</v>
      </c>
      <c r="BF1648" s="18">
        <v>8.3098756449844435E-2</v>
      </c>
      <c r="BG1648" s="18">
        <v>8.7508421003719195E-2</v>
      </c>
      <c r="BH1648" s="18">
        <v>7.2224833866503829E-2</v>
      </c>
      <c r="BI1648" s="18">
        <v>0.1137731349240511</v>
      </c>
      <c r="BJ1648" s="18">
        <v>5.6450252307570482E-2</v>
      </c>
      <c r="BL1648" s="18">
        <v>7.9336184124572509E-2</v>
      </c>
      <c r="BM1648" s="18">
        <v>8.6795025224811376E-2</v>
      </c>
      <c r="BN1648" s="18">
        <v>8.6993352267506943E-2</v>
      </c>
      <c r="BO1648" s="18">
        <v>8.6909345123471912E-2</v>
      </c>
      <c r="BP1648" s="18">
        <v>7.1784420566586488E-2</v>
      </c>
      <c r="BQ1648" s="18">
        <v>6.9210669485531798E-2</v>
      </c>
      <c r="BR1648" s="18">
        <v>0.21045420965057379</v>
      </c>
      <c r="BS1648" s="18">
        <v>7.8597096600245178E-2</v>
      </c>
      <c r="BU1648" s="18">
        <v>6.8860428113004857E-2</v>
      </c>
      <c r="BV1648" s="18">
        <v>7.7318142536041037E-2</v>
      </c>
      <c r="BW1648" s="18">
        <v>0.1156874522508268</v>
      </c>
      <c r="BX1648" s="18">
        <v>0.12792615214420031</v>
      </c>
      <c r="BY1648" s="18">
        <v>8.3429183042417449E-2</v>
      </c>
      <c r="BZ1648" s="18">
        <v>0.10811693660722391</v>
      </c>
      <c r="CA1648" s="18">
        <v>7.5666049551744385E-2</v>
      </c>
      <c r="CB1648" s="18">
        <v>7.7543969881605654E-2</v>
      </c>
      <c r="CC1648" s="18">
        <v>7.5901675928936971E-2</v>
      </c>
    </row>
    <row r="1649" spans="2:81" x14ac:dyDescent="0.35">
      <c r="B1649" s="17" t="s">
        <v>349</v>
      </c>
      <c r="C1649" s="18">
        <v>0.10405100757534461</v>
      </c>
      <c r="D1649" s="18">
        <v>0.1294710282759754</v>
      </c>
      <c r="E1649" s="18">
        <v>0.12525889117122721</v>
      </c>
      <c r="F1649" s="18">
        <v>0.11503549389554479</v>
      </c>
      <c r="G1649" s="18">
        <v>9.7202214319580441E-2</v>
      </c>
      <c r="H1649" s="18">
        <v>8.7467202690349813E-2</v>
      </c>
      <c r="I1649" s="18">
        <v>8.556562936427238E-2</v>
      </c>
      <c r="K1649" s="18">
        <v>0.1033036350742953</v>
      </c>
      <c r="L1649" s="18">
        <v>0.1052654297307675</v>
      </c>
      <c r="N1649" s="18">
        <v>7.5551170126739578E-2</v>
      </c>
      <c r="O1649" s="18">
        <v>5.8048819838533841E-2</v>
      </c>
      <c r="P1649" s="18">
        <v>0.14332274396371131</v>
      </c>
      <c r="Q1649" s="18">
        <v>8.0400413171973231E-2</v>
      </c>
      <c r="R1649" s="18">
        <v>0.13832743726955191</v>
      </c>
      <c r="S1649" s="18">
        <v>8.5839170019335553E-2</v>
      </c>
      <c r="T1649" s="18">
        <v>0.1104326574104517</v>
      </c>
      <c r="U1649" s="18">
        <v>8.9246397723175816E-2</v>
      </c>
      <c r="V1649" s="18">
        <v>0.1209193726261043</v>
      </c>
      <c r="W1649" s="18">
        <v>9.6131749953707726E-2</v>
      </c>
      <c r="X1649" s="18">
        <v>0.11322431312972869</v>
      </c>
      <c r="Y1649" s="18">
        <v>9.6947574719873628E-2</v>
      </c>
      <c r="AA1649" s="18">
        <v>0.1005582814162389</v>
      </c>
      <c r="AB1649" s="18">
        <v>8.9073273882196116E-2</v>
      </c>
      <c r="AC1649" s="18">
        <v>0.1147852367327187</v>
      </c>
      <c r="AD1649" s="18">
        <v>0.1147470516642351</v>
      </c>
      <c r="AF1649" s="18">
        <v>0.1063446209129113</v>
      </c>
      <c r="AG1649" s="18">
        <v>0.1083762744064483</v>
      </c>
      <c r="AH1649" s="18">
        <v>0.1180502250885169</v>
      </c>
      <c r="AI1649" s="18">
        <v>0.15441890292281871</v>
      </c>
      <c r="AJ1649" s="18">
        <v>6.8656914986747766E-2</v>
      </c>
      <c r="AK1649" s="18">
        <v>9.5326793618439307E-2</v>
      </c>
      <c r="AL1649" s="18">
        <v>0.1006498646725289</v>
      </c>
      <c r="AM1649" s="18">
        <v>6.4945814782822561E-2</v>
      </c>
      <c r="AN1649" s="18">
        <v>0.10386525108199909</v>
      </c>
      <c r="AO1649" s="18">
        <v>0.1341033591453642</v>
      </c>
      <c r="AP1649" s="18">
        <v>0.10461566499440129</v>
      </c>
      <c r="AQ1649" s="18">
        <v>9.5541520013490977E-2</v>
      </c>
      <c r="AR1649" s="18">
        <v>0.1058982435058209</v>
      </c>
      <c r="AS1649" s="18">
        <v>0.1238479543000639</v>
      </c>
      <c r="AT1649" s="18">
        <v>8.6206613313646485E-2</v>
      </c>
      <c r="AU1649" s="18">
        <v>0.1378486072133554</v>
      </c>
      <c r="AV1649" s="18">
        <v>7.723590728507064E-2</v>
      </c>
      <c r="AX1649" s="18">
        <v>0.1040046832515769</v>
      </c>
      <c r="AY1649" s="18">
        <v>0.10183510277541211</v>
      </c>
      <c r="BA1649" s="18">
        <v>9.3604484923506301E-2</v>
      </c>
      <c r="BB1649" s="18">
        <v>0.1234328296095018</v>
      </c>
      <c r="BD1649" s="18">
        <v>0.108449317430852</v>
      </c>
      <c r="BE1649" s="18">
        <v>0.10829020245249391</v>
      </c>
      <c r="BF1649" s="18">
        <v>8.8239716433263934E-2</v>
      </c>
      <c r="BG1649" s="18">
        <v>7.8653876593597155E-2</v>
      </c>
      <c r="BH1649" s="18">
        <v>0.13837032311383421</v>
      </c>
      <c r="BI1649" s="18">
        <v>0.13875602659550729</v>
      </c>
      <c r="BJ1649" s="18">
        <v>0.11466690853663659</v>
      </c>
      <c r="BL1649" s="18">
        <v>9.42169221002222E-2</v>
      </c>
      <c r="BM1649" s="18">
        <v>0.1244429449567426</v>
      </c>
      <c r="BN1649" s="18">
        <v>7.3845822148811274E-2</v>
      </c>
      <c r="BO1649" s="18">
        <v>2.799023201559173E-2</v>
      </c>
      <c r="BP1649" s="18">
        <v>0.13104796951769221</v>
      </c>
      <c r="BQ1649" s="18">
        <v>0.16634568572294189</v>
      </c>
      <c r="BR1649" s="18">
        <v>0.1328017227478063</v>
      </c>
      <c r="BS1649" s="18">
        <v>8.1568389480399461E-2</v>
      </c>
      <c r="BU1649" s="18">
        <v>8.294365901113683E-2</v>
      </c>
      <c r="BV1649" s="18">
        <v>0.13160013436716839</v>
      </c>
      <c r="BW1649" s="18">
        <v>7.995764250199365E-2</v>
      </c>
      <c r="BX1649" s="18">
        <v>3.953959342425202E-2</v>
      </c>
      <c r="BY1649" s="18">
        <v>0.13148532926735179</v>
      </c>
      <c r="BZ1649" s="18">
        <v>0.1089875861315171</v>
      </c>
      <c r="CA1649" s="18">
        <v>9.4558611266930673E-2</v>
      </c>
      <c r="CB1649" s="18">
        <v>9.2738557776629635E-2</v>
      </c>
      <c r="CC1649" s="18">
        <v>6.6976259747841799E-2</v>
      </c>
    </row>
    <row r="1650" spans="2:81" x14ac:dyDescent="0.35">
      <c r="B1650" s="17" t="s">
        <v>350</v>
      </c>
      <c r="C1650" s="18">
        <v>0.14727866539736079</v>
      </c>
      <c r="D1650" s="18">
        <v>0.16991194327640091</v>
      </c>
      <c r="E1650" s="18">
        <v>0.17186527758363329</v>
      </c>
      <c r="F1650" s="18">
        <v>0.12663141324341901</v>
      </c>
      <c r="G1650" s="18">
        <v>0.12992396600684239</v>
      </c>
      <c r="H1650" s="18">
        <v>0.15053481865951271</v>
      </c>
      <c r="I1650" s="18">
        <v>0.14339895463698141</v>
      </c>
      <c r="K1650" s="18">
        <v>0.14172049072690859</v>
      </c>
      <c r="L1650" s="18">
        <v>0.1513768161018593</v>
      </c>
      <c r="N1650" s="18">
        <v>0.12771830312133831</v>
      </c>
      <c r="O1650" s="18">
        <v>0.16273965700828499</v>
      </c>
      <c r="P1650" s="18">
        <v>0.13481351676289899</v>
      </c>
      <c r="Q1650" s="18">
        <v>0.16148427758155709</v>
      </c>
      <c r="R1650" s="18">
        <v>0.17003052554114251</v>
      </c>
      <c r="S1650" s="18">
        <v>0.15057624681940829</v>
      </c>
      <c r="T1650" s="18">
        <v>0.1349932332707621</v>
      </c>
      <c r="U1650" s="18">
        <v>0.16484103080649351</v>
      </c>
      <c r="V1650" s="18">
        <v>0.1707816934981308</v>
      </c>
      <c r="W1650" s="18">
        <v>0.1243744275219465</v>
      </c>
      <c r="X1650" s="18">
        <v>0.12697609393017259</v>
      </c>
      <c r="Y1650" s="18">
        <v>0.14340626934819989</v>
      </c>
      <c r="AA1650" s="18">
        <v>0.13496800774981901</v>
      </c>
      <c r="AB1650" s="18">
        <v>0.17323529587026751</v>
      </c>
      <c r="AC1650" s="18">
        <v>0.12721453481267719</v>
      </c>
      <c r="AD1650" s="18">
        <v>0.15125579808225231</v>
      </c>
      <c r="AF1650" s="18">
        <v>7.052106178904273E-2</v>
      </c>
      <c r="AG1650" s="18">
        <v>0.1529840527635728</v>
      </c>
      <c r="AH1650" s="18">
        <v>0.12242936748862809</v>
      </c>
      <c r="AI1650" s="18">
        <v>0.16075379128242989</v>
      </c>
      <c r="AJ1650" s="18">
        <v>0.18484633292025329</v>
      </c>
      <c r="AK1650" s="18">
        <v>0.17318567964389581</v>
      </c>
      <c r="AL1650" s="18">
        <v>0.13874769063344419</v>
      </c>
      <c r="AM1650" s="18">
        <v>0.12530169229419211</v>
      </c>
      <c r="AN1650" s="18">
        <v>0.13305494736381859</v>
      </c>
      <c r="AO1650" s="18">
        <v>0.13836965850816399</v>
      </c>
      <c r="AP1650" s="18">
        <v>0.1255439680052523</v>
      </c>
      <c r="AQ1650" s="18">
        <v>0.15073761680318429</v>
      </c>
      <c r="AR1650" s="18">
        <v>0.1814499124096319</v>
      </c>
      <c r="AS1650" s="18">
        <v>0.1094566659064987</v>
      </c>
      <c r="AT1650" s="18">
        <v>0.13192230332418331</v>
      </c>
      <c r="AU1650" s="18">
        <v>0.1424610390481087</v>
      </c>
      <c r="AV1650" s="18">
        <v>0.1763627102242537</v>
      </c>
      <c r="AX1650" s="18">
        <v>0.14183037240415941</v>
      </c>
      <c r="AY1650" s="18">
        <v>0.17650836112100091</v>
      </c>
      <c r="BA1650" s="18">
        <v>0.1540293982395064</v>
      </c>
      <c r="BB1650" s="18">
        <v>0.13475377966195459</v>
      </c>
      <c r="BD1650" s="18">
        <v>0.15833658426988501</v>
      </c>
      <c r="BE1650" s="18">
        <v>0.12836777907938141</v>
      </c>
      <c r="BF1650" s="18">
        <v>0.1616705142054419</v>
      </c>
      <c r="BG1650" s="18">
        <v>0.15706312199486591</v>
      </c>
      <c r="BH1650" s="18">
        <v>0.1206809174102125</v>
      </c>
      <c r="BI1650" s="18">
        <v>0.19668484530854211</v>
      </c>
      <c r="BJ1650" s="18">
        <v>0.1265846754535733</v>
      </c>
      <c r="BL1650" s="18">
        <v>0.13874857223665901</v>
      </c>
      <c r="BM1650" s="18">
        <v>0.13839283098282371</v>
      </c>
      <c r="BN1650" s="18">
        <v>0.1262246107972276</v>
      </c>
      <c r="BO1650" s="18">
        <v>0.135618693279</v>
      </c>
      <c r="BP1650" s="18">
        <v>0.1692790344244694</v>
      </c>
      <c r="BQ1650" s="18">
        <v>0.1038556782170573</v>
      </c>
      <c r="BR1650" s="18">
        <v>0.20253542757240481</v>
      </c>
      <c r="BS1650" s="18">
        <v>0.16459662641598399</v>
      </c>
      <c r="BU1650" s="18">
        <v>0.12840245227081071</v>
      </c>
      <c r="BV1650" s="18">
        <v>0.1221850325071953</v>
      </c>
      <c r="BW1650" s="18">
        <v>0.18487875681134081</v>
      </c>
      <c r="BX1650" s="18">
        <v>0.1355245311646594</v>
      </c>
      <c r="BY1650" s="18">
        <v>0.1672170571894693</v>
      </c>
      <c r="BZ1650" s="18">
        <v>8.7337416511848412E-2</v>
      </c>
      <c r="CA1650" s="18">
        <v>0.1956652588914515</v>
      </c>
      <c r="CB1650" s="18">
        <v>0.14740670964003549</v>
      </c>
      <c r="CC1650" s="18">
        <v>0.1797797755601169</v>
      </c>
    </row>
    <row r="1651" spans="2:81" x14ac:dyDescent="0.35">
      <c r="B1651" s="17" t="s">
        <v>351</v>
      </c>
      <c r="C1651" s="18">
        <v>0.1837434378625947</v>
      </c>
      <c r="D1651" s="18">
        <v>0.1093862961512556</v>
      </c>
      <c r="E1651" s="18">
        <v>0.147625708544284</v>
      </c>
      <c r="F1651" s="18">
        <v>0.1756071127792185</v>
      </c>
      <c r="G1651" s="18">
        <v>0.20537864582751211</v>
      </c>
      <c r="H1651" s="18">
        <v>0.17442940030922621</v>
      </c>
      <c r="I1651" s="18">
        <v>0.24044382527651911</v>
      </c>
      <c r="K1651" s="18">
        <v>0.177945953599878</v>
      </c>
      <c r="L1651" s="18">
        <v>0.18906424269760461</v>
      </c>
      <c r="N1651" s="18">
        <v>0.22260275839510549</v>
      </c>
      <c r="O1651" s="18">
        <v>0.14233932563428511</v>
      </c>
      <c r="P1651" s="18">
        <v>0.20716942516395409</v>
      </c>
      <c r="Q1651" s="18">
        <v>0.22945424181515739</v>
      </c>
      <c r="R1651" s="18">
        <v>0.17297056644477479</v>
      </c>
      <c r="S1651" s="18">
        <v>0.1811558263966587</v>
      </c>
      <c r="T1651" s="18">
        <v>0.16674953546044141</v>
      </c>
      <c r="U1651" s="18">
        <v>0.125148522773327</v>
      </c>
      <c r="V1651" s="18">
        <v>0.1799510141813363</v>
      </c>
      <c r="W1651" s="18">
        <v>0.23395976533350241</v>
      </c>
      <c r="X1651" s="18">
        <v>0.1659527327299638</v>
      </c>
      <c r="Y1651" s="18">
        <v>0.16105362019122679</v>
      </c>
      <c r="AA1651" s="18">
        <v>0.2106910781260207</v>
      </c>
      <c r="AB1651" s="18">
        <v>0.1860060835940599</v>
      </c>
      <c r="AC1651" s="18">
        <v>0.19235409392170821</v>
      </c>
      <c r="AD1651" s="18">
        <v>0.14617899477981611</v>
      </c>
      <c r="AF1651" s="18">
        <v>0.23848795827331029</v>
      </c>
      <c r="AG1651" s="18">
        <v>0.17970663459698749</v>
      </c>
      <c r="AH1651" s="18">
        <v>0.1441657629211289</v>
      </c>
      <c r="AI1651" s="18">
        <v>0.21373872541081809</v>
      </c>
      <c r="AJ1651" s="18">
        <v>0.18355529593267281</v>
      </c>
      <c r="AK1651" s="18">
        <v>0.17272323907129231</v>
      </c>
      <c r="AL1651" s="18">
        <v>0.1493697387726009</v>
      </c>
      <c r="AM1651" s="18">
        <v>0.18681432737840151</v>
      </c>
      <c r="AN1651" s="18">
        <v>0.28720455054930732</v>
      </c>
      <c r="AO1651" s="18">
        <v>0.20842772990692879</v>
      </c>
      <c r="AP1651" s="18">
        <v>0.20602944642618309</v>
      </c>
      <c r="AQ1651" s="18">
        <v>0.19251537783639661</v>
      </c>
      <c r="AR1651" s="18">
        <v>0.15313008681140269</v>
      </c>
      <c r="AS1651" s="18">
        <v>0.13625909267404979</v>
      </c>
      <c r="AT1651" s="18">
        <v>0.18051895917142149</v>
      </c>
      <c r="AU1651" s="18">
        <v>0.15462950409799989</v>
      </c>
      <c r="AV1651" s="18">
        <v>0.13945148247757441</v>
      </c>
      <c r="AX1651" s="18">
        <v>0.18627916707570699</v>
      </c>
      <c r="AY1651" s="18">
        <v>0.17415339596111601</v>
      </c>
      <c r="BA1651" s="18">
        <v>0.18696515175109149</v>
      </c>
      <c r="BB1651" s="18">
        <v>0.17776607225368279</v>
      </c>
      <c r="BD1651" s="18">
        <v>0.1820187414188158</v>
      </c>
      <c r="BE1651" s="18">
        <v>0.186667290776724</v>
      </c>
      <c r="BF1651" s="18">
        <v>0.2416428675748048</v>
      </c>
      <c r="BG1651" s="18">
        <v>0.1738375527913745</v>
      </c>
      <c r="BH1651" s="18">
        <v>0.16645212229093301</v>
      </c>
      <c r="BI1651" s="18">
        <v>0.12458612564292749</v>
      </c>
      <c r="BJ1651" s="18">
        <v>0.1520398970403265</v>
      </c>
      <c r="BL1651" s="18">
        <v>0.2014486222518323</v>
      </c>
      <c r="BM1651" s="18">
        <v>0.17870909771353219</v>
      </c>
      <c r="BN1651" s="18">
        <v>0.18913798336243129</v>
      </c>
      <c r="BO1651" s="18">
        <v>0.15300680299591191</v>
      </c>
      <c r="BP1651" s="18">
        <v>0.1974648982076524</v>
      </c>
      <c r="BQ1651" s="18">
        <v>0.147134890252931</v>
      </c>
      <c r="BR1651" s="18">
        <v>8.0567463828517386E-2</v>
      </c>
      <c r="BS1651" s="18">
        <v>0.18976280665530831</v>
      </c>
      <c r="BU1651" s="18">
        <v>0.20753899588423921</v>
      </c>
      <c r="BV1651" s="18">
        <v>0.15808870479613241</v>
      </c>
      <c r="BW1651" s="18">
        <v>0.17229059489413751</v>
      </c>
      <c r="BX1651" s="18">
        <v>0.15677906213020401</v>
      </c>
      <c r="BY1651" s="18">
        <v>0.19858021280934801</v>
      </c>
      <c r="BZ1651" s="18">
        <v>0.18815246743053249</v>
      </c>
      <c r="CA1651" s="18">
        <v>0.22046200151464129</v>
      </c>
      <c r="CB1651" s="18">
        <v>0.2043300523981906</v>
      </c>
      <c r="CC1651" s="18">
        <v>0.14651472995047879</v>
      </c>
    </row>
    <row r="1652" spans="2:81" x14ac:dyDescent="0.35">
      <c r="B1652" s="17" t="s">
        <v>352</v>
      </c>
      <c r="C1652" s="18">
        <v>0.27831397043441952</v>
      </c>
      <c r="D1652" s="18">
        <v>0.2327194356942229</v>
      </c>
      <c r="E1652" s="18">
        <v>0.17322139214365781</v>
      </c>
      <c r="F1652" s="18">
        <v>0.19107785520818049</v>
      </c>
      <c r="G1652" s="18">
        <v>0.27497697230567669</v>
      </c>
      <c r="H1652" s="18">
        <v>0.36150552908174882</v>
      </c>
      <c r="I1652" s="18">
        <v>0.38094772208079852</v>
      </c>
      <c r="K1652" s="18">
        <v>0.25667307570940651</v>
      </c>
      <c r="L1652" s="18">
        <v>0.2989378589766809</v>
      </c>
      <c r="N1652" s="18">
        <v>0.28762629805244527</v>
      </c>
      <c r="O1652" s="18">
        <v>0.42191861796905189</v>
      </c>
      <c r="P1652" s="18">
        <v>0.26216776033816092</v>
      </c>
      <c r="Q1652" s="18">
        <v>0.24141874169294761</v>
      </c>
      <c r="R1652" s="18">
        <v>0.28844689343326008</v>
      </c>
      <c r="S1652" s="18">
        <v>0.28073152514238431</v>
      </c>
      <c r="T1652" s="18">
        <v>0.24541101092843759</v>
      </c>
      <c r="U1652" s="18">
        <v>0.31592610896444712</v>
      </c>
      <c r="V1652" s="18">
        <v>0.188244688639609</v>
      </c>
      <c r="W1652" s="18">
        <v>0.28851991545673089</v>
      </c>
      <c r="X1652" s="18">
        <v>0.30643834017784788</v>
      </c>
      <c r="Y1652" s="18">
        <v>0.31249686938141152</v>
      </c>
      <c r="AA1652" s="18">
        <v>0.2710646505248423</v>
      </c>
      <c r="AB1652" s="18">
        <v>0.3092979267854839</v>
      </c>
      <c r="AC1652" s="18">
        <v>0.26684798119678632</v>
      </c>
      <c r="AD1652" s="18">
        <v>0.26070812944096983</v>
      </c>
      <c r="AF1652" s="18">
        <v>0.10973710494246609</v>
      </c>
      <c r="AG1652" s="18">
        <v>0.2400018331553567</v>
      </c>
      <c r="AH1652" s="18">
        <v>0.3657270506114319</v>
      </c>
      <c r="AI1652" s="18">
        <v>0.27063568493137657</v>
      </c>
      <c r="AJ1652" s="18">
        <v>0.33360458606668708</v>
      </c>
      <c r="AK1652" s="18">
        <v>0.28587269669017018</v>
      </c>
      <c r="AL1652" s="18">
        <v>0.24899290524970061</v>
      </c>
      <c r="AM1652" s="18">
        <v>0.29712112712438637</v>
      </c>
      <c r="AN1652" s="18">
        <v>0.24905181763451259</v>
      </c>
      <c r="AO1652" s="18">
        <v>0.30226562337670149</v>
      </c>
      <c r="AP1652" s="18">
        <v>0.32092803654793822</v>
      </c>
      <c r="AQ1652" s="18">
        <v>0.24541827142880071</v>
      </c>
      <c r="AR1652" s="18">
        <v>0.26438194203708781</v>
      </c>
      <c r="AS1652" s="18">
        <v>0.29427240132319821</v>
      </c>
      <c r="AT1652" s="18">
        <v>0.25492893468171651</v>
      </c>
      <c r="AU1652" s="18">
        <v>0.16533457195114881</v>
      </c>
      <c r="AV1652" s="18">
        <v>0.26586775146323938</v>
      </c>
      <c r="AX1652" s="18">
        <v>0.29758470495629319</v>
      </c>
      <c r="AY1652" s="18">
        <v>0.1911106995289085</v>
      </c>
      <c r="BA1652" s="18">
        <v>0.27606310228864389</v>
      </c>
      <c r="BB1652" s="18">
        <v>0.28249008982627283</v>
      </c>
      <c r="BD1652" s="18">
        <v>0.27700281120709969</v>
      </c>
      <c r="BE1652" s="18">
        <v>0.32386150327603702</v>
      </c>
      <c r="BF1652" s="18">
        <v>0.25047306231773919</v>
      </c>
      <c r="BG1652" s="18">
        <v>0.28314069156484678</v>
      </c>
      <c r="BH1652" s="18">
        <v>0.23036260279786749</v>
      </c>
      <c r="BI1652" s="18">
        <v>0.23117467716085241</v>
      </c>
      <c r="BJ1652" s="18">
        <v>0.2777803204907095</v>
      </c>
      <c r="BL1652" s="18">
        <v>0.28926638584661929</v>
      </c>
      <c r="BM1652" s="18">
        <v>0.26917062442895828</v>
      </c>
      <c r="BN1652" s="18">
        <v>0.34595196058495931</v>
      </c>
      <c r="BO1652" s="18">
        <v>0.36541005196579829</v>
      </c>
      <c r="BP1652" s="18">
        <v>0.22138628065974231</v>
      </c>
      <c r="BQ1652" s="18">
        <v>0.29472659615193952</v>
      </c>
      <c r="BR1652" s="18">
        <v>0.1423648143793792</v>
      </c>
      <c r="BS1652" s="18">
        <v>0.28878948126179782</v>
      </c>
      <c r="BU1652" s="18">
        <v>0.28534308177497991</v>
      </c>
      <c r="BV1652" s="18">
        <v>0.27146341769224852</v>
      </c>
      <c r="BW1652" s="18">
        <v>0.30699647108456563</v>
      </c>
      <c r="BX1652" s="18">
        <v>0.3608703110656471</v>
      </c>
      <c r="BY1652" s="18">
        <v>0.22441348019284441</v>
      </c>
      <c r="BZ1652" s="18">
        <v>0.26800523166918427</v>
      </c>
      <c r="CA1652" s="18">
        <v>0.2222554984337175</v>
      </c>
      <c r="CB1652" s="18">
        <v>0.30968909697468999</v>
      </c>
      <c r="CC1652" s="18">
        <v>0.38910377780420052</v>
      </c>
    </row>
    <row r="1653" spans="2:81" x14ac:dyDescent="0.35">
      <c r="B1653" s="17" t="s">
        <v>353</v>
      </c>
      <c r="C1653" s="18">
        <v>0</v>
      </c>
      <c r="D1653" s="18">
        <v>0</v>
      </c>
      <c r="E1653" s="18">
        <v>0</v>
      </c>
      <c r="F1653" s="18">
        <v>0</v>
      </c>
      <c r="G1653" s="18">
        <v>0</v>
      </c>
      <c r="H1653" s="18">
        <v>0</v>
      </c>
      <c r="I1653" s="18">
        <v>0</v>
      </c>
      <c r="K1653" s="18">
        <v>0</v>
      </c>
      <c r="L1653" s="18">
        <v>0</v>
      </c>
      <c r="N1653" s="18">
        <v>0</v>
      </c>
      <c r="O1653" s="18">
        <v>0</v>
      </c>
      <c r="P1653" s="18">
        <v>0</v>
      </c>
      <c r="Q1653" s="18">
        <v>0</v>
      </c>
      <c r="R1653" s="18">
        <v>0</v>
      </c>
      <c r="S1653" s="18">
        <v>0</v>
      </c>
      <c r="T1653" s="18">
        <v>0</v>
      </c>
      <c r="U1653" s="18">
        <v>0</v>
      </c>
      <c r="V1653" s="18">
        <v>0</v>
      </c>
      <c r="W1653" s="18">
        <v>0</v>
      </c>
      <c r="X1653" s="18">
        <v>0</v>
      </c>
      <c r="Y1653" s="18">
        <v>0</v>
      </c>
      <c r="AA1653" s="18">
        <v>0</v>
      </c>
      <c r="AB1653" s="18">
        <v>0</v>
      </c>
      <c r="AC1653" s="18">
        <v>0</v>
      </c>
      <c r="AD1653" s="18">
        <v>0</v>
      </c>
      <c r="AF1653" s="18">
        <v>0</v>
      </c>
      <c r="AG1653" s="18">
        <v>0</v>
      </c>
      <c r="AH1653" s="18">
        <v>0</v>
      </c>
      <c r="AI1653" s="18">
        <v>0</v>
      </c>
      <c r="AJ1653" s="18">
        <v>0</v>
      </c>
      <c r="AK1653" s="18">
        <v>0</v>
      </c>
      <c r="AL1653" s="18">
        <v>0</v>
      </c>
      <c r="AM1653" s="18">
        <v>0</v>
      </c>
      <c r="AN1653" s="18">
        <v>0</v>
      </c>
      <c r="AO1653" s="18">
        <v>0</v>
      </c>
      <c r="AP1653" s="18">
        <v>0</v>
      </c>
      <c r="AQ1653" s="18">
        <v>0</v>
      </c>
      <c r="AR1653" s="18">
        <v>0</v>
      </c>
      <c r="AS1653" s="18">
        <v>0</v>
      </c>
      <c r="AT1653" s="18">
        <v>0</v>
      </c>
      <c r="AU1653" s="18">
        <v>0</v>
      </c>
      <c r="AV1653" s="18">
        <v>0</v>
      </c>
      <c r="AX1653" s="18">
        <v>0</v>
      </c>
      <c r="AY1653" s="18">
        <v>0</v>
      </c>
      <c r="BA1653" s="18">
        <v>0</v>
      </c>
      <c r="BB1653" s="18">
        <v>0</v>
      </c>
      <c r="BD1653" s="18">
        <v>0</v>
      </c>
      <c r="BE1653" s="18">
        <v>0</v>
      </c>
      <c r="BF1653" s="18">
        <v>0</v>
      </c>
      <c r="BG1653" s="18">
        <v>0</v>
      </c>
      <c r="BH1653" s="18">
        <v>0</v>
      </c>
      <c r="BI1653" s="18">
        <v>0</v>
      </c>
      <c r="BJ1653" s="18">
        <v>0</v>
      </c>
      <c r="BL1653" s="18">
        <v>0</v>
      </c>
      <c r="BM1653" s="18">
        <v>0</v>
      </c>
      <c r="BN1653" s="18">
        <v>0</v>
      </c>
      <c r="BO1653" s="18">
        <v>0</v>
      </c>
      <c r="BP1653" s="18">
        <v>0</v>
      </c>
      <c r="BQ1653" s="18">
        <v>0</v>
      </c>
      <c r="BR1653" s="18">
        <v>0</v>
      </c>
      <c r="BS1653" s="18">
        <v>0</v>
      </c>
      <c r="BU1653" s="18">
        <v>0</v>
      </c>
      <c r="BV1653" s="18">
        <v>0</v>
      </c>
      <c r="BW1653" s="18">
        <v>0</v>
      </c>
      <c r="BX1653" s="18">
        <v>0</v>
      </c>
      <c r="BY1653" s="18">
        <v>0</v>
      </c>
      <c r="BZ1653" s="18">
        <v>0</v>
      </c>
      <c r="CA1653" s="18">
        <v>0</v>
      </c>
      <c r="CB1653" s="18">
        <v>0</v>
      </c>
      <c r="CC1653" s="18">
        <v>0</v>
      </c>
    </row>
    <row r="1655" spans="2:81" ht="174" x14ac:dyDescent="0.35">
      <c r="B1655" s="14" t="s">
        <v>354</v>
      </c>
    </row>
    <row r="1656" spans="2:81" x14ac:dyDescent="0.35">
      <c r="B1656" s="15" t="s">
        <v>17</v>
      </c>
    </row>
    <row r="1657" spans="2:81" x14ac:dyDescent="0.35">
      <c r="B1657" s="11" t="s">
        <v>95</v>
      </c>
      <c r="C1657" s="16">
        <v>1906</v>
      </c>
      <c r="D1657" s="16">
        <v>245</v>
      </c>
      <c r="E1657" s="16">
        <v>322</v>
      </c>
      <c r="F1657" s="16">
        <v>330</v>
      </c>
      <c r="G1657" s="16">
        <v>336</v>
      </c>
      <c r="H1657" s="16">
        <v>276</v>
      </c>
      <c r="I1657" s="16">
        <v>397</v>
      </c>
      <c r="K1657" s="16">
        <v>942</v>
      </c>
      <c r="L1657" s="16">
        <v>959</v>
      </c>
      <c r="N1657" s="16">
        <v>158</v>
      </c>
      <c r="O1657" s="16">
        <v>63</v>
      </c>
      <c r="P1657" s="16">
        <v>96</v>
      </c>
      <c r="Q1657" s="16">
        <v>78</v>
      </c>
      <c r="R1657" s="16">
        <v>211</v>
      </c>
      <c r="S1657" s="16">
        <v>156</v>
      </c>
      <c r="T1657" s="16">
        <v>138</v>
      </c>
      <c r="U1657" s="16">
        <v>178</v>
      </c>
      <c r="V1657" s="16">
        <v>270</v>
      </c>
      <c r="W1657" s="16">
        <v>232</v>
      </c>
      <c r="X1657" s="16">
        <v>160</v>
      </c>
      <c r="Y1657" s="16">
        <v>166</v>
      </c>
      <c r="AA1657" s="16">
        <v>527</v>
      </c>
      <c r="AB1657" s="16">
        <v>481</v>
      </c>
      <c r="AC1657" s="16">
        <v>429</v>
      </c>
      <c r="AD1657" s="16">
        <v>463</v>
      </c>
      <c r="AF1657" s="16">
        <v>27</v>
      </c>
      <c r="AG1657" s="16">
        <v>98</v>
      </c>
      <c r="AH1657" s="16">
        <v>113</v>
      </c>
      <c r="AI1657" s="16">
        <v>112</v>
      </c>
      <c r="AJ1657" s="16">
        <v>174</v>
      </c>
      <c r="AK1657" s="16">
        <v>207</v>
      </c>
      <c r="AL1657" s="16">
        <v>170</v>
      </c>
      <c r="AM1657" s="16">
        <v>133</v>
      </c>
      <c r="AN1657" s="16">
        <v>100</v>
      </c>
      <c r="AO1657" s="16">
        <v>131</v>
      </c>
      <c r="AP1657" s="16">
        <v>193</v>
      </c>
      <c r="AQ1657" s="16">
        <v>93</v>
      </c>
      <c r="AR1657" s="16">
        <v>79</v>
      </c>
      <c r="AS1657" s="16">
        <v>47</v>
      </c>
      <c r="AT1657" s="16">
        <v>48</v>
      </c>
      <c r="AU1657" s="16">
        <v>122</v>
      </c>
      <c r="AV1657" s="16">
        <v>59</v>
      </c>
      <c r="AX1657" s="16">
        <v>1557</v>
      </c>
      <c r="AY1657" s="16">
        <v>338</v>
      </c>
      <c r="BA1657" s="16">
        <v>1221</v>
      </c>
      <c r="BB1657" s="16">
        <v>685</v>
      </c>
      <c r="BD1657" s="16">
        <v>474</v>
      </c>
      <c r="BE1657" s="16">
        <v>416</v>
      </c>
      <c r="BF1657" s="16">
        <v>224</v>
      </c>
      <c r="BG1657" s="16">
        <v>439</v>
      </c>
      <c r="BH1657" s="16">
        <v>242</v>
      </c>
      <c r="BI1657" s="16">
        <v>51</v>
      </c>
      <c r="BJ1657" s="16">
        <v>60</v>
      </c>
      <c r="BL1657" s="16">
        <v>334</v>
      </c>
      <c r="BM1657" s="16">
        <v>619</v>
      </c>
      <c r="BN1657" s="16">
        <v>136</v>
      </c>
      <c r="BO1657" s="16">
        <v>105</v>
      </c>
      <c r="BP1657" s="16">
        <v>257</v>
      </c>
      <c r="BQ1657" s="16">
        <v>42</v>
      </c>
      <c r="BR1657" s="16">
        <v>49</v>
      </c>
      <c r="BS1657" s="16">
        <v>364</v>
      </c>
      <c r="BU1657" s="16">
        <v>279</v>
      </c>
      <c r="BV1657" s="16">
        <v>479</v>
      </c>
      <c r="BW1657" s="16">
        <v>122</v>
      </c>
      <c r="BX1657" s="16">
        <v>151</v>
      </c>
      <c r="BY1657" s="16">
        <v>421</v>
      </c>
      <c r="BZ1657" s="16">
        <v>64</v>
      </c>
      <c r="CA1657" s="16">
        <v>123</v>
      </c>
      <c r="CB1657" s="16">
        <v>156</v>
      </c>
      <c r="CC1657" s="16">
        <v>111</v>
      </c>
    </row>
    <row r="1658" spans="2:81" x14ac:dyDescent="0.35">
      <c r="B1658" s="12" t="s">
        <v>96</v>
      </c>
      <c r="C1658" s="16">
        <v>1910</v>
      </c>
      <c r="D1658" s="16">
        <v>202</v>
      </c>
      <c r="E1658" s="16">
        <v>325</v>
      </c>
      <c r="F1658" s="16">
        <v>324</v>
      </c>
      <c r="G1658" s="16">
        <v>294</v>
      </c>
      <c r="H1658" s="16">
        <v>309</v>
      </c>
      <c r="I1658" s="16">
        <v>457</v>
      </c>
      <c r="K1658" s="16">
        <v>921</v>
      </c>
      <c r="L1658" s="16">
        <v>983</v>
      </c>
      <c r="N1658" s="16">
        <v>157</v>
      </c>
      <c r="O1658" s="16">
        <v>52</v>
      </c>
      <c r="P1658" s="16">
        <v>89</v>
      </c>
      <c r="Q1658" s="16">
        <v>77</v>
      </c>
      <c r="R1658" s="16">
        <v>212</v>
      </c>
      <c r="S1658" s="16">
        <v>155</v>
      </c>
      <c r="T1658" s="16">
        <v>140</v>
      </c>
      <c r="U1658" s="16">
        <v>167</v>
      </c>
      <c r="V1658" s="16">
        <v>248</v>
      </c>
      <c r="W1658" s="16">
        <v>264</v>
      </c>
      <c r="X1658" s="16">
        <v>165</v>
      </c>
      <c r="Y1658" s="16">
        <v>180</v>
      </c>
      <c r="AA1658" s="16">
        <v>514</v>
      </c>
      <c r="AB1658" s="16">
        <v>496</v>
      </c>
      <c r="AC1658" s="16">
        <v>419</v>
      </c>
      <c r="AD1658" s="16">
        <v>477</v>
      </c>
      <c r="AF1658" s="16">
        <v>25</v>
      </c>
      <c r="AG1658" s="16">
        <v>96</v>
      </c>
      <c r="AH1658" s="16">
        <v>115</v>
      </c>
      <c r="AI1658" s="16">
        <v>117</v>
      </c>
      <c r="AJ1658" s="16">
        <v>175</v>
      </c>
      <c r="AK1658" s="16">
        <v>213</v>
      </c>
      <c r="AL1658" s="16">
        <v>169</v>
      </c>
      <c r="AM1658" s="16">
        <v>134</v>
      </c>
      <c r="AN1658" s="16">
        <v>99</v>
      </c>
      <c r="AO1658" s="16">
        <v>131</v>
      </c>
      <c r="AP1658" s="16">
        <v>193</v>
      </c>
      <c r="AQ1658" s="16">
        <v>94</v>
      </c>
      <c r="AR1658" s="16">
        <v>79</v>
      </c>
      <c r="AS1658" s="16">
        <v>46</v>
      </c>
      <c r="AT1658" s="16">
        <v>46</v>
      </c>
      <c r="AU1658" s="16">
        <v>118</v>
      </c>
      <c r="AV1658" s="16">
        <v>59</v>
      </c>
      <c r="AX1658" s="16">
        <v>1583</v>
      </c>
      <c r="AY1658" s="16">
        <v>316</v>
      </c>
      <c r="BA1658" s="16">
        <v>1241</v>
      </c>
      <c r="BB1658" s="16">
        <v>669</v>
      </c>
      <c r="BD1658" s="16">
        <v>490</v>
      </c>
      <c r="BE1658" s="16">
        <v>410</v>
      </c>
      <c r="BF1658" s="16">
        <v>226</v>
      </c>
      <c r="BG1658" s="16">
        <v>430</v>
      </c>
      <c r="BH1658" s="16">
        <v>237</v>
      </c>
      <c r="BI1658" s="16">
        <v>51</v>
      </c>
      <c r="BJ1658" s="16">
        <v>65</v>
      </c>
      <c r="BL1658" s="16">
        <v>349</v>
      </c>
      <c r="BM1658" s="16">
        <v>614</v>
      </c>
      <c r="BN1658" s="16">
        <v>143</v>
      </c>
      <c r="BO1658" s="16">
        <v>101</v>
      </c>
      <c r="BP1658" s="16">
        <v>257</v>
      </c>
      <c r="BQ1658" s="16">
        <v>42</v>
      </c>
      <c r="BR1658" s="16">
        <v>47</v>
      </c>
      <c r="BS1658" s="16">
        <v>356</v>
      </c>
      <c r="BU1658" s="16">
        <v>288</v>
      </c>
      <c r="BV1658" s="16">
        <v>472</v>
      </c>
      <c r="BW1658" s="16">
        <v>126</v>
      </c>
      <c r="BX1658" s="16">
        <v>142</v>
      </c>
      <c r="BY1658" s="16">
        <v>432</v>
      </c>
      <c r="BZ1658" s="16">
        <v>64</v>
      </c>
      <c r="CA1658" s="16">
        <v>123</v>
      </c>
      <c r="CB1658" s="16">
        <v>159</v>
      </c>
      <c r="CC1658" s="16">
        <v>106</v>
      </c>
    </row>
    <row r="1659" spans="2:81" x14ac:dyDescent="0.35">
      <c r="B1659" s="17" t="s">
        <v>345</v>
      </c>
      <c r="C1659" s="18">
        <v>0.1188547693592201</v>
      </c>
      <c r="D1659" s="18">
        <v>0.1223933439729961</v>
      </c>
      <c r="E1659" s="18">
        <v>0.1030654501944399</v>
      </c>
      <c r="F1659" s="18">
        <v>0.1064432909918951</v>
      </c>
      <c r="G1659" s="18">
        <v>0.1176511098634023</v>
      </c>
      <c r="H1659" s="18">
        <v>0.13118765466891491</v>
      </c>
      <c r="I1659" s="18">
        <v>0.1297531024877904</v>
      </c>
      <c r="K1659" s="18">
        <v>0.118129644165252</v>
      </c>
      <c r="L1659" s="18">
        <v>0.1191760880686705</v>
      </c>
      <c r="N1659" s="18">
        <v>0.1092329865367771</v>
      </c>
      <c r="O1659" s="18">
        <v>4.5225404668639023E-2</v>
      </c>
      <c r="P1659" s="18">
        <v>0.1048728704219051</v>
      </c>
      <c r="Q1659" s="18">
        <v>5.9932313728153039E-2</v>
      </c>
      <c r="R1659" s="18">
        <v>0.1099345474313068</v>
      </c>
      <c r="S1659" s="18">
        <v>0.13017278518307049</v>
      </c>
      <c r="T1659" s="18">
        <v>0.14639110520721571</v>
      </c>
      <c r="U1659" s="18">
        <v>0.12978659836791301</v>
      </c>
      <c r="V1659" s="18">
        <v>0.1148808277945976</v>
      </c>
      <c r="W1659" s="18">
        <v>0.14491903949747609</v>
      </c>
      <c r="X1659" s="18">
        <v>0.10051369758112889</v>
      </c>
      <c r="Y1659" s="18">
        <v>0.13389739988142749</v>
      </c>
      <c r="AA1659" s="18">
        <v>0.1028849377518931</v>
      </c>
      <c r="AB1659" s="18">
        <v>0.12643117463739681</v>
      </c>
      <c r="AC1659" s="18">
        <v>0.14250328704345661</v>
      </c>
      <c r="AD1659" s="18">
        <v>0.1069181457402322</v>
      </c>
      <c r="AF1659" s="18">
        <v>3.5382518287451703E-2</v>
      </c>
      <c r="AG1659" s="18">
        <v>0.12057161587472261</v>
      </c>
      <c r="AH1659" s="18">
        <v>0.1022288541148739</v>
      </c>
      <c r="AI1659" s="18">
        <v>0.1197307241700583</v>
      </c>
      <c r="AJ1659" s="18">
        <v>0.1154472282728443</v>
      </c>
      <c r="AK1659" s="18">
        <v>0.12068370183323961</v>
      </c>
      <c r="AL1659" s="18">
        <v>0.10149803439219621</v>
      </c>
      <c r="AM1659" s="18">
        <v>0.1556989951330936</v>
      </c>
      <c r="AN1659" s="18">
        <v>0.1087627802575757</v>
      </c>
      <c r="AO1659" s="18">
        <v>0.10996203928846469</v>
      </c>
      <c r="AP1659" s="18">
        <v>0.13272528284538329</v>
      </c>
      <c r="AQ1659" s="18">
        <v>0.11336413337510561</v>
      </c>
      <c r="AR1659" s="18">
        <v>8.1616144874195468E-2</v>
      </c>
      <c r="AS1659" s="18">
        <v>8.7442310071936521E-2</v>
      </c>
      <c r="AT1659" s="18">
        <v>0.18989827087684491</v>
      </c>
      <c r="AU1659" s="18">
        <v>0.11526879961010179</v>
      </c>
      <c r="AV1659" s="18">
        <v>0.1784686087556247</v>
      </c>
      <c r="AX1659" s="18">
        <v>0.1164094173053275</v>
      </c>
      <c r="AY1659" s="18">
        <v>0.12897456493184509</v>
      </c>
      <c r="BA1659" s="18">
        <v>0.12556022964286639</v>
      </c>
      <c r="BB1659" s="18">
        <v>0.1064138794855097</v>
      </c>
      <c r="BD1659" s="18">
        <v>0.1188394662270682</v>
      </c>
      <c r="BE1659" s="18">
        <v>0.1124609950039924</v>
      </c>
      <c r="BF1659" s="18">
        <v>0.12546434495920589</v>
      </c>
      <c r="BG1659" s="18">
        <v>0.1024384268880409</v>
      </c>
      <c r="BH1659" s="18">
        <v>0.13547132098260131</v>
      </c>
      <c r="BI1659" s="18">
        <v>0.1063846900952463</v>
      </c>
      <c r="BJ1659" s="18">
        <v>0.1945822839724668</v>
      </c>
      <c r="BL1659" s="18">
        <v>0.10242109296151231</v>
      </c>
      <c r="BM1659" s="18">
        <v>0.12971386946387381</v>
      </c>
      <c r="BN1659" s="18">
        <v>0.15496736838440389</v>
      </c>
      <c r="BO1659" s="18">
        <v>7.3510273733634821E-2</v>
      </c>
      <c r="BP1659" s="18">
        <v>0.11295576124144591</v>
      </c>
      <c r="BQ1659" s="18">
        <v>0.11238719271010809</v>
      </c>
      <c r="BR1659" s="18">
        <v>0.18674029617152629</v>
      </c>
      <c r="BS1659" s="18">
        <v>0.1106051952808611</v>
      </c>
      <c r="BU1659" s="18">
        <v>9.6096526588228898E-2</v>
      </c>
      <c r="BV1659" s="18">
        <v>0.13141808633396801</v>
      </c>
      <c r="BW1659" s="18">
        <v>9.8429791919876622E-2</v>
      </c>
      <c r="BX1659" s="18">
        <v>0.10408728191248461</v>
      </c>
      <c r="BY1659" s="18">
        <v>0.12734698193126101</v>
      </c>
      <c r="BZ1659" s="18">
        <v>0.1034694370836387</v>
      </c>
      <c r="CA1659" s="18">
        <v>0.12901304806923561</v>
      </c>
      <c r="CB1659" s="18">
        <v>0.1231533543462712</v>
      </c>
      <c r="CC1659" s="18">
        <v>0.12533831052463909</v>
      </c>
    </row>
    <row r="1660" spans="2:81" x14ac:dyDescent="0.35">
      <c r="B1660" s="17" t="s">
        <v>346</v>
      </c>
      <c r="C1660" s="18">
        <v>0.13452903687856449</v>
      </c>
      <c r="D1660" s="18">
        <v>0.13067012862121211</v>
      </c>
      <c r="E1660" s="18">
        <v>0.1182126352013103</v>
      </c>
      <c r="F1660" s="18">
        <v>0.11486834022477679</v>
      </c>
      <c r="G1660" s="18">
        <v>0.1323300283322392</v>
      </c>
      <c r="H1660" s="18">
        <v>0.1205718903135779</v>
      </c>
      <c r="I1660" s="18">
        <v>0.17263256947008701</v>
      </c>
      <c r="K1660" s="18">
        <v>0.1158124355510224</v>
      </c>
      <c r="L1660" s="18">
        <v>0.15167547597636211</v>
      </c>
      <c r="N1660" s="18">
        <v>0.1176805220462345</v>
      </c>
      <c r="O1660" s="18">
        <v>0.17663464870534401</v>
      </c>
      <c r="P1660" s="18">
        <v>0.1117096770446742</v>
      </c>
      <c r="Q1660" s="18">
        <v>0.1761352107192076</v>
      </c>
      <c r="R1660" s="18">
        <v>0.17466780682548491</v>
      </c>
      <c r="S1660" s="18">
        <v>0.15111610406237541</v>
      </c>
      <c r="T1660" s="18">
        <v>8.709124190381945E-2</v>
      </c>
      <c r="U1660" s="18">
        <v>0.10309287096854231</v>
      </c>
      <c r="V1660" s="18">
        <v>0.14902687240073129</v>
      </c>
      <c r="W1660" s="18">
        <v>0.1430563394815175</v>
      </c>
      <c r="X1660" s="18">
        <v>0.1146829109961552</v>
      </c>
      <c r="Y1660" s="18">
        <v>0.1207604215007383</v>
      </c>
      <c r="AA1660" s="18">
        <v>0.1215139009201283</v>
      </c>
      <c r="AB1660" s="18">
        <v>0.13340189237891739</v>
      </c>
      <c r="AC1660" s="18">
        <v>0.12383773344863309</v>
      </c>
      <c r="AD1660" s="18">
        <v>0.15900880231273409</v>
      </c>
      <c r="AF1660" s="18">
        <v>0.15254242016207689</v>
      </c>
      <c r="AG1660" s="18">
        <v>0.12775489205660129</v>
      </c>
      <c r="AH1660" s="18">
        <v>0.16902210124765771</v>
      </c>
      <c r="AI1660" s="18">
        <v>0.17784170847225969</v>
      </c>
      <c r="AJ1660" s="18">
        <v>0.16990995294100039</v>
      </c>
      <c r="AK1660" s="18">
        <v>0.11595903017631499</v>
      </c>
      <c r="AL1660" s="18">
        <v>0.16955093959659001</v>
      </c>
      <c r="AM1660" s="18">
        <v>0.1131865816237848</v>
      </c>
      <c r="AN1660" s="18">
        <v>0.1107419908574825</v>
      </c>
      <c r="AO1660" s="18">
        <v>0.19616931511075089</v>
      </c>
      <c r="AP1660" s="18">
        <v>0.13619343761869171</v>
      </c>
      <c r="AQ1660" s="18">
        <v>0.11299671746661639</v>
      </c>
      <c r="AR1660" s="18">
        <v>3.0897924109400898E-2</v>
      </c>
      <c r="AS1660" s="18">
        <v>1.7785824257288581E-2</v>
      </c>
      <c r="AT1660" s="18">
        <v>9.0839818237724149E-2</v>
      </c>
      <c r="AU1660" s="18">
        <v>0.1163447783101767</v>
      </c>
      <c r="AV1660" s="18">
        <v>0.12632471447429849</v>
      </c>
      <c r="AX1660" s="18">
        <v>0.1360270285437494</v>
      </c>
      <c r="AY1660" s="18">
        <v>0.12815334715732801</v>
      </c>
      <c r="BA1660" s="18">
        <v>0.12993351621262661</v>
      </c>
      <c r="BB1660" s="18">
        <v>0.1430552773003787</v>
      </c>
      <c r="BD1660" s="18">
        <v>0.16122641050314571</v>
      </c>
      <c r="BE1660" s="18">
        <v>0.14814119308264809</v>
      </c>
      <c r="BF1660" s="18">
        <v>0.1242524047024765</v>
      </c>
      <c r="BG1660" s="18">
        <v>0.1234856186728691</v>
      </c>
      <c r="BH1660" s="18">
        <v>9.5974527639485066E-2</v>
      </c>
      <c r="BI1660" s="18">
        <v>0.1176410161235473</v>
      </c>
      <c r="BJ1660" s="18">
        <v>0.1100323615847385</v>
      </c>
      <c r="BL1660" s="18">
        <v>0.17157793353791881</v>
      </c>
      <c r="BM1660" s="18">
        <v>0.13720372147648691</v>
      </c>
      <c r="BN1660" s="18">
        <v>0.11628042179351419</v>
      </c>
      <c r="BO1660" s="18">
        <v>0.11432192094661189</v>
      </c>
      <c r="BP1660" s="18">
        <v>0.110546368548784</v>
      </c>
      <c r="BQ1660" s="18">
        <v>0.10435265659303759</v>
      </c>
      <c r="BR1660" s="18">
        <v>0.1085375313149787</v>
      </c>
      <c r="BS1660" s="18">
        <v>0.13099271501225559</v>
      </c>
      <c r="BU1660" s="18">
        <v>0.1635860035727221</v>
      </c>
      <c r="BV1660" s="18">
        <v>0.13484536752080059</v>
      </c>
      <c r="BW1660" s="18">
        <v>0.11513696623170649</v>
      </c>
      <c r="BX1660" s="18">
        <v>0.1178466365595937</v>
      </c>
      <c r="BY1660" s="18">
        <v>0.1294435740852431</v>
      </c>
      <c r="BZ1660" s="18">
        <v>6.3029796859716561E-2</v>
      </c>
      <c r="CA1660" s="18">
        <v>0.1351887625702024</v>
      </c>
      <c r="CB1660" s="18">
        <v>0.13451800424520319</v>
      </c>
      <c r="CC1660" s="18">
        <v>0.1627555060707514</v>
      </c>
    </row>
    <row r="1661" spans="2:81" x14ac:dyDescent="0.35">
      <c r="B1661" s="17" t="s">
        <v>347</v>
      </c>
      <c r="C1661" s="18">
        <v>0.1230843207461803</v>
      </c>
      <c r="D1661" s="18">
        <v>0.15275862899875739</v>
      </c>
      <c r="E1661" s="18">
        <v>0.12684477576433989</v>
      </c>
      <c r="F1661" s="18">
        <v>0.1188818265870963</v>
      </c>
      <c r="G1661" s="18">
        <v>0.1297992374948847</v>
      </c>
      <c r="H1661" s="18">
        <v>0.14077870545333829</v>
      </c>
      <c r="I1661" s="18">
        <v>9.3985999769292117E-2</v>
      </c>
      <c r="K1661" s="18">
        <v>0.12727168794960009</v>
      </c>
      <c r="L1661" s="18">
        <v>0.11887681679530041</v>
      </c>
      <c r="N1661" s="18">
        <v>0.1029950809236139</v>
      </c>
      <c r="O1661" s="18">
        <v>0.20455318568520781</v>
      </c>
      <c r="P1661" s="18">
        <v>0.1006724069054299</v>
      </c>
      <c r="Q1661" s="18">
        <v>0.1036420684903709</v>
      </c>
      <c r="R1661" s="18">
        <v>0.10581805695460721</v>
      </c>
      <c r="S1661" s="18">
        <v>0.1687679140458917</v>
      </c>
      <c r="T1661" s="18">
        <v>0.11915801312361581</v>
      </c>
      <c r="U1661" s="18">
        <v>0.10824140704626981</v>
      </c>
      <c r="V1661" s="18">
        <v>0.1227973142883844</v>
      </c>
      <c r="W1661" s="18">
        <v>0.1300345819635062</v>
      </c>
      <c r="X1661" s="18">
        <v>0.1143888798525943</v>
      </c>
      <c r="Y1661" s="18">
        <v>0.1324640460482745</v>
      </c>
      <c r="AA1661" s="18">
        <v>0.13360722539937939</v>
      </c>
      <c r="AB1661" s="18">
        <v>0.1085524008969927</v>
      </c>
      <c r="AC1661" s="18">
        <v>0.13257253820623119</v>
      </c>
      <c r="AD1661" s="18">
        <v>0.119452476341664</v>
      </c>
      <c r="AF1661" s="18">
        <v>0.25021934973326909</v>
      </c>
      <c r="AG1661" s="18">
        <v>0.1016927189649561</v>
      </c>
      <c r="AH1661" s="18">
        <v>0.14698375882412529</v>
      </c>
      <c r="AI1661" s="18">
        <v>0.1217315538696707</v>
      </c>
      <c r="AJ1661" s="18">
        <v>8.2505175915922727E-2</v>
      </c>
      <c r="AK1661" s="18">
        <v>0.1061420902947903</v>
      </c>
      <c r="AL1661" s="18">
        <v>0.1619500263659592</v>
      </c>
      <c r="AM1661" s="18">
        <v>4.346662005777175E-2</v>
      </c>
      <c r="AN1661" s="18">
        <v>0.18968191856703159</v>
      </c>
      <c r="AO1661" s="18">
        <v>0.1200819550071181</v>
      </c>
      <c r="AP1661" s="18">
        <v>0.15147186007566121</v>
      </c>
      <c r="AQ1661" s="18">
        <v>0.12983855684024731</v>
      </c>
      <c r="AR1661" s="18">
        <v>0.18105143823950279</v>
      </c>
      <c r="AS1661" s="18">
        <v>0.1155383994175625</v>
      </c>
      <c r="AT1661" s="18">
        <v>0.1030088668021463</v>
      </c>
      <c r="AU1661" s="18">
        <v>0.1054916518917447</v>
      </c>
      <c r="AV1661" s="18">
        <v>8.003337873898142E-2</v>
      </c>
      <c r="AX1661" s="18">
        <v>0.12198951165595941</v>
      </c>
      <c r="AY1661" s="18">
        <v>0.1290506294474206</v>
      </c>
      <c r="BA1661" s="18">
        <v>0.12644641522412861</v>
      </c>
      <c r="BB1661" s="18">
        <v>0.1168465018082059</v>
      </c>
      <c r="BD1661" s="18">
        <v>0.12753326179127941</v>
      </c>
      <c r="BE1661" s="18">
        <v>0.1161034733023428</v>
      </c>
      <c r="BF1661" s="18">
        <v>0.13407567485403871</v>
      </c>
      <c r="BG1661" s="18">
        <v>9.8405862110189007E-2</v>
      </c>
      <c r="BH1661" s="18">
        <v>0.13927467176923999</v>
      </c>
      <c r="BI1661" s="18">
        <v>0.15083289571881409</v>
      </c>
      <c r="BJ1661" s="18">
        <v>0.17812302770962701</v>
      </c>
      <c r="BL1661" s="18">
        <v>0.1235033606755693</v>
      </c>
      <c r="BM1661" s="18">
        <v>0.112829722229995</v>
      </c>
      <c r="BN1661" s="18">
        <v>7.7866806226356111E-2</v>
      </c>
      <c r="BO1661" s="18">
        <v>9.3645106427191163E-2</v>
      </c>
      <c r="BP1661" s="18">
        <v>0.1445998909069697</v>
      </c>
      <c r="BQ1661" s="18">
        <v>0.12173082075953059</v>
      </c>
      <c r="BR1661" s="18">
        <v>0.1259180078476721</v>
      </c>
      <c r="BS1661" s="18">
        <v>0.15114501950970749</v>
      </c>
      <c r="BU1661" s="18">
        <v>0.11745605043727721</v>
      </c>
      <c r="BV1661" s="18">
        <v>0.1005445197239645</v>
      </c>
      <c r="BW1661" s="18">
        <v>0.1211176053294841</v>
      </c>
      <c r="BX1661" s="18">
        <v>0.1176229692140382</v>
      </c>
      <c r="BY1661" s="18">
        <v>0.1235980062644256</v>
      </c>
      <c r="BZ1661" s="18">
        <v>0.1070708608489178</v>
      </c>
      <c r="CA1661" s="18">
        <v>0.15453139327936519</v>
      </c>
      <c r="CB1661" s="18">
        <v>0.12827672330897499</v>
      </c>
      <c r="CC1661" s="18">
        <v>0.21203899759108319</v>
      </c>
    </row>
    <row r="1662" spans="2:81" x14ac:dyDescent="0.35">
      <c r="B1662" s="17" t="s">
        <v>348</v>
      </c>
      <c r="C1662" s="18">
        <v>0.1495457323407248</v>
      </c>
      <c r="D1662" s="18">
        <v>0.1197881226949051</v>
      </c>
      <c r="E1662" s="18">
        <v>0.12666483618539601</v>
      </c>
      <c r="F1662" s="18">
        <v>0.14191510633920709</v>
      </c>
      <c r="G1662" s="18">
        <v>0.16399877319997491</v>
      </c>
      <c r="H1662" s="18">
        <v>0.15815272433513139</v>
      </c>
      <c r="I1662" s="18">
        <v>0.1692612487301311</v>
      </c>
      <c r="K1662" s="18">
        <v>0.1560520042153504</v>
      </c>
      <c r="L1662" s="18">
        <v>0.14315963032720211</v>
      </c>
      <c r="N1662" s="18">
        <v>0.18390330888492601</v>
      </c>
      <c r="O1662" s="18">
        <v>0.12345187037032961</v>
      </c>
      <c r="P1662" s="18">
        <v>0.1153366324595657</v>
      </c>
      <c r="Q1662" s="18">
        <v>0.17524244343454071</v>
      </c>
      <c r="R1662" s="18">
        <v>0.12935581587718439</v>
      </c>
      <c r="S1662" s="18">
        <v>0.14288527631389561</v>
      </c>
      <c r="T1662" s="18">
        <v>0.1481167119012545</v>
      </c>
      <c r="U1662" s="18">
        <v>0.115152974890777</v>
      </c>
      <c r="V1662" s="18">
        <v>0.16372153416466731</v>
      </c>
      <c r="W1662" s="18">
        <v>0.1731622030858169</v>
      </c>
      <c r="X1662" s="18">
        <v>0.19136202588518569</v>
      </c>
      <c r="Y1662" s="18">
        <v>0.1030739361470577</v>
      </c>
      <c r="AA1662" s="18">
        <v>0.13829644842526009</v>
      </c>
      <c r="AB1662" s="18">
        <v>0.15429903864743361</v>
      </c>
      <c r="AC1662" s="18">
        <v>0.1492560374263697</v>
      </c>
      <c r="AD1662" s="18">
        <v>0.15565373739858321</v>
      </c>
      <c r="AF1662" s="18">
        <v>7.7544741301843731E-2</v>
      </c>
      <c r="AG1662" s="18">
        <v>0.14525032206345759</v>
      </c>
      <c r="AH1662" s="18">
        <v>0.1751499254570566</v>
      </c>
      <c r="AI1662" s="18">
        <v>0.15266816224513119</v>
      </c>
      <c r="AJ1662" s="18">
        <v>0.15567035707990981</v>
      </c>
      <c r="AK1662" s="18">
        <v>0.20079398259983869</v>
      </c>
      <c r="AL1662" s="18">
        <v>0.15633607714612849</v>
      </c>
      <c r="AM1662" s="18">
        <v>0.1181454462556944</v>
      </c>
      <c r="AN1662" s="18">
        <v>0.1185537207061307</v>
      </c>
      <c r="AO1662" s="18">
        <v>0.108203462842503</v>
      </c>
      <c r="AP1662" s="18">
        <v>0.14318324307941471</v>
      </c>
      <c r="AQ1662" s="18">
        <v>0.1161809551795889</v>
      </c>
      <c r="AR1662" s="18">
        <v>0.14207557678775021</v>
      </c>
      <c r="AS1662" s="18">
        <v>0.19913254419366061</v>
      </c>
      <c r="AT1662" s="18">
        <v>0.166497998526382</v>
      </c>
      <c r="AU1662" s="18">
        <v>0.14774916752689521</v>
      </c>
      <c r="AV1662" s="18">
        <v>0.1595829930818192</v>
      </c>
      <c r="AX1662" s="18">
        <v>0.15439772779414759</v>
      </c>
      <c r="AY1662" s="18">
        <v>0.12751934312158211</v>
      </c>
      <c r="BA1662" s="18">
        <v>0.14813410079632969</v>
      </c>
      <c r="BB1662" s="18">
        <v>0.15216478485064819</v>
      </c>
      <c r="BD1662" s="18">
        <v>0.1371622322112572</v>
      </c>
      <c r="BE1662" s="18">
        <v>0.16746153319364701</v>
      </c>
      <c r="BF1662" s="18">
        <v>0.18163430662553681</v>
      </c>
      <c r="BG1662" s="18">
        <v>0.14672530586097199</v>
      </c>
      <c r="BH1662" s="18">
        <v>0.14514928019488579</v>
      </c>
      <c r="BI1662" s="18">
        <v>6.0673853661982621E-2</v>
      </c>
      <c r="BJ1662" s="18">
        <v>0.122751780713259</v>
      </c>
      <c r="BL1662" s="18">
        <v>0.16101025893893911</v>
      </c>
      <c r="BM1662" s="18">
        <v>0.14475946262900879</v>
      </c>
      <c r="BN1662" s="18">
        <v>0.1343623614596457</v>
      </c>
      <c r="BO1662" s="18">
        <v>0.14880328144277891</v>
      </c>
      <c r="BP1662" s="18">
        <v>0.15464064378106909</v>
      </c>
      <c r="BQ1662" s="18">
        <v>0.14748528847466569</v>
      </c>
      <c r="BR1662" s="18">
        <v>0.12994886192742239</v>
      </c>
      <c r="BS1662" s="18">
        <v>0.15203442276442611</v>
      </c>
      <c r="BU1662" s="18">
        <v>0.16210641596641351</v>
      </c>
      <c r="BV1662" s="18">
        <v>0.16796978613173391</v>
      </c>
      <c r="BW1662" s="18">
        <v>0.12301647093913561</v>
      </c>
      <c r="BX1662" s="18">
        <v>0.10355349132246711</v>
      </c>
      <c r="BY1662" s="18">
        <v>0.16306550812057369</v>
      </c>
      <c r="BZ1662" s="18">
        <v>0.14412162201487011</v>
      </c>
      <c r="CA1662" s="18">
        <v>0.13793516600341979</v>
      </c>
      <c r="CB1662" s="18">
        <v>0.14702827717476161</v>
      </c>
      <c r="CC1662" s="18">
        <v>9.1880558885357191E-2</v>
      </c>
    </row>
    <row r="1663" spans="2:81" x14ac:dyDescent="0.35">
      <c r="B1663" s="17" t="s">
        <v>349</v>
      </c>
      <c r="C1663" s="18">
        <v>0.1101363365301576</v>
      </c>
      <c r="D1663" s="18">
        <v>0.116483738784204</v>
      </c>
      <c r="E1663" s="18">
        <v>0.134834372341849</v>
      </c>
      <c r="F1663" s="18">
        <v>0.13531734105349449</v>
      </c>
      <c r="G1663" s="18">
        <v>9.5503916144913853E-2</v>
      </c>
      <c r="H1663" s="18">
        <v>0.111870752173496</v>
      </c>
      <c r="I1663" s="18">
        <v>8.0153705254515956E-2</v>
      </c>
      <c r="K1663" s="18">
        <v>0.1136348685727771</v>
      </c>
      <c r="L1663" s="18">
        <v>0.1063831236096799</v>
      </c>
      <c r="N1663" s="18">
        <v>8.4209880739698928E-2</v>
      </c>
      <c r="O1663" s="18">
        <v>6.2105436534370367E-2</v>
      </c>
      <c r="P1663" s="18">
        <v>8.0505743816095987E-2</v>
      </c>
      <c r="Q1663" s="18">
        <v>0.1290491209709578</v>
      </c>
      <c r="R1663" s="18">
        <v>9.4204964157218449E-2</v>
      </c>
      <c r="S1663" s="18">
        <v>9.0421014444206999E-2</v>
      </c>
      <c r="T1663" s="18">
        <v>0.1065861438175439</v>
      </c>
      <c r="U1663" s="18">
        <v>0.16332172580580601</v>
      </c>
      <c r="V1663" s="18">
        <v>0.14561314135109299</v>
      </c>
      <c r="W1663" s="18">
        <v>0.1173630422744299</v>
      </c>
      <c r="X1663" s="18">
        <v>0.1204271775304871</v>
      </c>
      <c r="Y1663" s="18">
        <v>7.3432266388260656E-2</v>
      </c>
      <c r="AA1663" s="18">
        <v>0.1059834690676686</v>
      </c>
      <c r="AB1663" s="18">
        <v>0.12813303501372231</v>
      </c>
      <c r="AC1663" s="18">
        <v>8.20473655874603E-2</v>
      </c>
      <c r="AD1663" s="18">
        <v>0.1199674579755818</v>
      </c>
      <c r="AF1663" s="18">
        <v>0.15606678596469889</v>
      </c>
      <c r="AG1663" s="18">
        <v>0.1941252712628205</v>
      </c>
      <c r="AH1663" s="18">
        <v>5.5768187448303592E-2</v>
      </c>
      <c r="AI1663" s="18">
        <v>0.10486726392587201</v>
      </c>
      <c r="AJ1663" s="18">
        <v>0.1215437666215015</v>
      </c>
      <c r="AK1663" s="18">
        <v>8.6403629094309486E-2</v>
      </c>
      <c r="AL1663" s="18">
        <v>7.7923219947915304E-2</v>
      </c>
      <c r="AM1663" s="18">
        <v>0.10793779243956871</v>
      </c>
      <c r="AN1663" s="18">
        <v>0.12122818127110301</v>
      </c>
      <c r="AO1663" s="18">
        <v>8.3780949357704942E-2</v>
      </c>
      <c r="AP1663" s="18">
        <v>0.11038021852291389</v>
      </c>
      <c r="AQ1663" s="18">
        <v>0.1334451925861522</v>
      </c>
      <c r="AR1663" s="18">
        <v>0.13232980917202061</v>
      </c>
      <c r="AS1663" s="18">
        <v>0.17790092723842449</v>
      </c>
      <c r="AT1663" s="18">
        <v>0.12590043926046141</v>
      </c>
      <c r="AU1663" s="18">
        <v>0.1035042792491125</v>
      </c>
      <c r="AV1663" s="18">
        <v>0.1412265558346964</v>
      </c>
      <c r="AX1663" s="18">
        <v>0.1078602001779119</v>
      </c>
      <c r="AY1663" s="18">
        <v>0.11884864010539591</v>
      </c>
      <c r="BA1663" s="18">
        <v>0.10345260305967741</v>
      </c>
      <c r="BB1663" s="18">
        <v>0.12253691583927261</v>
      </c>
      <c r="BD1663" s="18">
        <v>0.10358049651321551</v>
      </c>
      <c r="BE1663" s="18">
        <v>0.1175529556894209</v>
      </c>
      <c r="BF1663" s="18">
        <v>8.8659626920776238E-2</v>
      </c>
      <c r="BG1663" s="18">
        <v>0.1166369096438277</v>
      </c>
      <c r="BH1663" s="18">
        <v>0.1243066094558526</v>
      </c>
      <c r="BI1663" s="18">
        <v>5.4628707192886573E-2</v>
      </c>
      <c r="BJ1663" s="18">
        <v>0.13645462141599571</v>
      </c>
      <c r="BL1663" s="18">
        <v>0.10466399755131001</v>
      </c>
      <c r="BM1663" s="18">
        <v>0.10189455172629081</v>
      </c>
      <c r="BN1663" s="18">
        <v>9.6610785448880285E-2</v>
      </c>
      <c r="BO1663" s="18">
        <v>0.1358828755568624</v>
      </c>
      <c r="BP1663" s="18">
        <v>0.1141979358550492</v>
      </c>
      <c r="BQ1663" s="18">
        <v>9.907160514393297E-2</v>
      </c>
      <c r="BR1663" s="18">
        <v>0.1245124620728902</v>
      </c>
      <c r="BS1663" s="18">
        <v>0.1242997234057404</v>
      </c>
      <c r="BU1663" s="18">
        <v>0.1281218063650674</v>
      </c>
      <c r="BV1663" s="18">
        <v>0.1022529876737972</v>
      </c>
      <c r="BW1663" s="18">
        <v>0.1449689756280621</v>
      </c>
      <c r="BX1663" s="18">
        <v>0.1312237320867555</v>
      </c>
      <c r="BY1663" s="18">
        <v>0.10386153257048</v>
      </c>
      <c r="BZ1663" s="18">
        <v>9.5527446158607907E-2</v>
      </c>
      <c r="CA1663" s="18">
        <v>6.5349670688710795E-2</v>
      </c>
      <c r="CB1663" s="18">
        <v>0.12972183563851791</v>
      </c>
      <c r="CC1663" s="18">
        <v>8.3395219254651709E-2</v>
      </c>
    </row>
    <row r="1664" spans="2:81" x14ac:dyDescent="0.35">
      <c r="B1664" s="17" t="s">
        <v>350</v>
      </c>
      <c r="C1664" s="18">
        <v>0.12546189040910791</v>
      </c>
      <c r="D1664" s="18">
        <v>0.1314467134355756</v>
      </c>
      <c r="E1664" s="18">
        <v>0.1308994350891996</v>
      </c>
      <c r="F1664" s="18">
        <v>0.13606302037957621</v>
      </c>
      <c r="G1664" s="18">
        <v>0.1207217019423792</v>
      </c>
      <c r="H1664" s="18">
        <v>8.5762666154074726E-2</v>
      </c>
      <c r="I1664" s="18">
        <v>0.14132822226585881</v>
      </c>
      <c r="K1664" s="18">
        <v>0.13629296285901871</v>
      </c>
      <c r="L1664" s="18">
        <v>0.1159331781537833</v>
      </c>
      <c r="N1664" s="18">
        <v>0.102742190445579</v>
      </c>
      <c r="O1664" s="18">
        <v>0.17138955216371729</v>
      </c>
      <c r="P1664" s="18">
        <v>0.19145570346840951</v>
      </c>
      <c r="Q1664" s="18">
        <v>0.12050708016681599</v>
      </c>
      <c r="R1664" s="18">
        <v>0.16625648959999159</v>
      </c>
      <c r="S1664" s="18">
        <v>8.7568804154679145E-2</v>
      </c>
      <c r="T1664" s="18">
        <v>0.1116404925807353</v>
      </c>
      <c r="U1664" s="18">
        <v>0.1054547271467433</v>
      </c>
      <c r="V1664" s="18">
        <v>0.1045850133728751</v>
      </c>
      <c r="W1664" s="18">
        <v>0.1455960558468645</v>
      </c>
      <c r="X1664" s="18">
        <v>0.1091283469273225</v>
      </c>
      <c r="Y1664" s="18">
        <v>0.12960076617447461</v>
      </c>
      <c r="AA1664" s="18">
        <v>0.13902446549659231</v>
      </c>
      <c r="AB1664" s="18">
        <v>0.12686957008404909</v>
      </c>
      <c r="AC1664" s="18">
        <v>0.12663668220181151</v>
      </c>
      <c r="AD1664" s="18">
        <v>0.109300637531104</v>
      </c>
      <c r="AF1664" s="18">
        <v>0.1408709665405268</v>
      </c>
      <c r="AG1664" s="18">
        <v>8.1969194211169744E-2</v>
      </c>
      <c r="AH1664" s="18">
        <v>0.11236643195605719</v>
      </c>
      <c r="AI1664" s="18">
        <v>8.6351544286672549E-2</v>
      </c>
      <c r="AJ1664" s="18">
        <v>0.13186838855515731</v>
      </c>
      <c r="AK1664" s="18">
        <v>0.1184348032102614</v>
      </c>
      <c r="AL1664" s="18">
        <v>0.13150142248121549</v>
      </c>
      <c r="AM1664" s="18">
        <v>0.17806686662687179</v>
      </c>
      <c r="AN1664" s="18">
        <v>0.13241564773698999</v>
      </c>
      <c r="AO1664" s="18">
        <v>0.1066344380415041</v>
      </c>
      <c r="AP1664" s="18">
        <v>0.16353117237966799</v>
      </c>
      <c r="AQ1664" s="18">
        <v>8.4116728243391378E-2</v>
      </c>
      <c r="AR1664" s="18">
        <v>0.1192495172338625</v>
      </c>
      <c r="AS1664" s="18">
        <v>0.14998428592630961</v>
      </c>
      <c r="AT1664" s="18">
        <v>0.14390243877675629</v>
      </c>
      <c r="AU1664" s="18">
        <v>0.14499722240722199</v>
      </c>
      <c r="AV1664" s="18">
        <v>6.9716874221261244E-2</v>
      </c>
      <c r="AX1664" s="18">
        <v>0.1233524308200855</v>
      </c>
      <c r="AY1664" s="18">
        <v>0.13696261126477491</v>
      </c>
      <c r="BA1664" s="18">
        <v>0.1252686187589917</v>
      </c>
      <c r="BB1664" s="18">
        <v>0.12582047449030359</v>
      </c>
      <c r="BD1664" s="18">
        <v>0.1066710316838958</v>
      </c>
      <c r="BE1664" s="18">
        <v>0.12727256253587399</v>
      </c>
      <c r="BF1664" s="18">
        <v>0.1143422537967466</v>
      </c>
      <c r="BG1664" s="18">
        <v>0.1397173175257741</v>
      </c>
      <c r="BH1664" s="18">
        <v>0.12619149451445261</v>
      </c>
      <c r="BI1664" s="18">
        <v>0.29397009468904861</v>
      </c>
      <c r="BJ1664" s="18">
        <v>6.4562207608141936E-2</v>
      </c>
      <c r="BL1664" s="18">
        <v>0.12102408227686499</v>
      </c>
      <c r="BM1664" s="18">
        <v>0.13613776808361591</v>
      </c>
      <c r="BN1664" s="18">
        <v>0.20406673971038891</v>
      </c>
      <c r="BO1664" s="18">
        <v>0.14676004047551791</v>
      </c>
      <c r="BP1664" s="18">
        <v>0.1186517412386867</v>
      </c>
      <c r="BQ1664" s="18">
        <v>9.2968301392257702E-2</v>
      </c>
      <c r="BR1664" s="18">
        <v>0.1059913150493897</v>
      </c>
      <c r="BS1664" s="18">
        <v>8.5067811834303994E-2</v>
      </c>
      <c r="BU1664" s="18">
        <v>0.1047501244250032</v>
      </c>
      <c r="BV1664" s="18">
        <v>0.1506919101514089</v>
      </c>
      <c r="BW1664" s="18">
        <v>0.15885539560008019</v>
      </c>
      <c r="BX1664" s="18">
        <v>0.16296221905271041</v>
      </c>
      <c r="BY1664" s="18">
        <v>0.1201787871731118</v>
      </c>
      <c r="BZ1664" s="18">
        <v>9.6941236910546957E-2</v>
      </c>
      <c r="CA1664" s="18">
        <v>7.9857164146089149E-2</v>
      </c>
      <c r="CB1664" s="18">
        <v>0.1096854747588607</v>
      </c>
      <c r="CC1664" s="18">
        <v>9.4292071486431803E-2</v>
      </c>
    </row>
    <row r="1665" spans="2:81" x14ac:dyDescent="0.35">
      <c r="B1665" s="17" t="s">
        <v>351</v>
      </c>
      <c r="C1665" s="18">
        <v>0.1130184208564607</v>
      </c>
      <c r="D1665" s="18">
        <v>8.9276532785100199E-2</v>
      </c>
      <c r="E1665" s="18">
        <v>0.1315953564847086</v>
      </c>
      <c r="F1665" s="18">
        <v>0.1054636615240253</v>
      </c>
      <c r="G1665" s="18">
        <v>0.1163201834545156</v>
      </c>
      <c r="H1665" s="18">
        <v>0.13225075756515051</v>
      </c>
      <c r="I1665" s="18">
        <v>0.1005337303989805</v>
      </c>
      <c r="K1665" s="18">
        <v>0.1100853216334672</v>
      </c>
      <c r="L1665" s="18">
        <v>0.1163251651886717</v>
      </c>
      <c r="N1665" s="18">
        <v>0.14038896997541009</v>
      </c>
      <c r="O1665" s="18">
        <v>8.9193454130207503E-2</v>
      </c>
      <c r="P1665" s="18">
        <v>0.10816788301604589</v>
      </c>
      <c r="Q1665" s="18">
        <v>8.6390499649748709E-2</v>
      </c>
      <c r="R1665" s="18">
        <v>0.1169980754481844</v>
      </c>
      <c r="S1665" s="18">
        <v>0.10115619588235469</v>
      </c>
      <c r="T1665" s="18">
        <v>0.14871766632968</v>
      </c>
      <c r="U1665" s="18">
        <v>0.1531560614125809</v>
      </c>
      <c r="V1665" s="18">
        <v>7.5051377508921102E-2</v>
      </c>
      <c r="W1665" s="18">
        <v>7.4257174810764742E-2</v>
      </c>
      <c r="X1665" s="18">
        <v>0.1187016643262048</v>
      </c>
      <c r="Y1665" s="18">
        <v>0.15428964430477571</v>
      </c>
      <c r="AA1665" s="18">
        <v>0.11873545729823989</v>
      </c>
      <c r="AB1665" s="18">
        <v>0.10286231224168089</v>
      </c>
      <c r="AC1665" s="18">
        <v>0.11060842321778459</v>
      </c>
      <c r="AD1665" s="18">
        <v>0.1192389353328612</v>
      </c>
      <c r="AF1665" s="18">
        <v>4.1945344478425177E-2</v>
      </c>
      <c r="AG1665" s="18">
        <v>0.1203695730918638</v>
      </c>
      <c r="AH1665" s="18">
        <v>0.15009106646206349</v>
      </c>
      <c r="AI1665" s="18">
        <v>0.1076775928464975</v>
      </c>
      <c r="AJ1665" s="18">
        <v>0.10440300056351461</v>
      </c>
      <c r="AK1665" s="18">
        <v>0.11297567994977829</v>
      </c>
      <c r="AL1665" s="18">
        <v>9.1259295008538799E-2</v>
      </c>
      <c r="AM1665" s="18">
        <v>0.1466979915555193</v>
      </c>
      <c r="AN1665" s="18">
        <v>7.7307563895400985E-2</v>
      </c>
      <c r="AO1665" s="18">
        <v>9.334456560101824E-2</v>
      </c>
      <c r="AP1665" s="18">
        <v>6.8539376747683303E-2</v>
      </c>
      <c r="AQ1665" s="18">
        <v>0.2022210290700206</v>
      </c>
      <c r="AR1665" s="18">
        <v>0.17074984289380321</v>
      </c>
      <c r="AS1665" s="18">
        <v>0.1689418123561732</v>
      </c>
      <c r="AT1665" s="18">
        <v>6.3990572791762013E-2</v>
      </c>
      <c r="AU1665" s="18">
        <v>0.11535266035861649</v>
      </c>
      <c r="AV1665" s="18">
        <v>0.10082215412851971</v>
      </c>
      <c r="AX1665" s="18">
        <v>0.1117666563302457</v>
      </c>
      <c r="AY1665" s="18">
        <v>0.12031923098213999</v>
      </c>
      <c r="BA1665" s="18">
        <v>0.11857063630803789</v>
      </c>
      <c r="BB1665" s="18">
        <v>0.10271718901460671</v>
      </c>
      <c r="BD1665" s="18">
        <v>0.11421407736049551</v>
      </c>
      <c r="BE1665" s="18">
        <v>9.5898885660527844E-2</v>
      </c>
      <c r="BF1665" s="18">
        <v>0.1124284774209325</v>
      </c>
      <c r="BG1665" s="18">
        <v>0.13404415586550539</v>
      </c>
      <c r="BH1665" s="18">
        <v>9.891368553600477E-2</v>
      </c>
      <c r="BI1665" s="18">
        <v>9.7377683229526141E-2</v>
      </c>
      <c r="BJ1665" s="18">
        <v>0.1388614125546504</v>
      </c>
      <c r="BL1665" s="18">
        <v>0.1013723340365219</v>
      </c>
      <c r="BM1665" s="18">
        <v>0.1205802177560608</v>
      </c>
      <c r="BN1665" s="18">
        <v>9.1004229560424255E-2</v>
      </c>
      <c r="BO1665" s="18">
        <v>0.11350278255910271</v>
      </c>
      <c r="BP1665" s="18">
        <v>0.11669203748636379</v>
      </c>
      <c r="BQ1665" s="18">
        <v>0.1427566718390029</v>
      </c>
      <c r="BR1665" s="18">
        <v>0.1005322609913329</v>
      </c>
      <c r="BS1665" s="18">
        <v>0.1156172066310448</v>
      </c>
      <c r="BU1665" s="18">
        <v>0.12688462463484501</v>
      </c>
      <c r="BV1665" s="18">
        <v>0.1201538090522332</v>
      </c>
      <c r="BW1665" s="18">
        <v>7.6454381143063105E-2</v>
      </c>
      <c r="BX1665" s="18">
        <v>9.3356952307327545E-2</v>
      </c>
      <c r="BY1665" s="18">
        <v>0.10219037497471679</v>
      </c>
      <c r="BZ1665" s="18">
        <v>0.20885891416357949</v>
      </c>
      <c r="CA1665" s="18">
        <v>0.1238176315875678</v>
      </c>
      <c r="CB1665" s="18">
        <v>0.11163533535514519</v>
      </c>
      <c r="CC1665" s="18">
        <v>8.9579841222615725E-2</v>
      </c>
    </row>
    <row r="1666" spans="2:81" x14ac:dyDescent="0.35">
      <c r="B1666" s="17" t="s">
        <v>352</v>
      </c>
      <c r="C1666" s="18">
        <v>0.12536949287958399</v>
      </c>
      <c r="D1666" s="18">
        <v>0.13718279070724951</v>
      </c>
      <c r="E1666" s="18">
        <v>0.12788313873875659</v>
      </c>
      <c r="F1666" s="18">
        <v>0.14104741289992859</v>
      </c>
      <c r="G1666" s="18">
        <v>0.12367504956769031</v>
      </c>
      <c r="H1666" s="18">
        <v>0.11942484933631629</v>
      </c>
      <c r="I1666" s="18">
        <v>0.11235142162334399</v>
      </c>
      <c r="K1666" s="18">
        <v>0.1227210750535121</v>
      </c>
      <c r="L1666" s="18">
        <v>0.12847052188033009</v>
      </c>
      <c r="N1666" s="18">
        <v>0.15884706044776051</v>
      </c>
      <c r="O1666" s="18">
        <v>0.12744644774218439</v>
      </c>
      <c r="P1666" s="18">
        <v>0.18727908286787379</v>
      </c>
      <c r="Q1666" s="18">
        <v>0.1491012628402055</v>
      </c>
      <c r="R1666" s="18">
        <v>0.1027642437060223</v>
      </c>
      <c r="S1666" s="18">
        <v>0.12791190591352589</v>
      </c>
      <c r="T1666" s="18">
        <v>0.13229862513613541</v>
      </c>
      <c r="U1666" s="18">
        <v>0.1217936343613676</v>
      </c>
      <c r="V1666" s="18">
        <v>0.1243239191187302</v>
      </c>
      <c r="W1666" s="18">
        <v>7.1611563039624182E-2</v>
      </c>
      <c r="X1666" s="18">
        <v>0.13079529690092129</v>
      </c>
      <c r="Y1666" s="18">
        <v>0.15248151955499101</v>
      </c>
      <c r="AA1666" s="18">
        <v>0.13995409564083811</v>
      </c>
      <c r="AB1666" s="18">
        <v>0.11945057609980721</v>
      </c>
      <c r="AC1666" s="18">
        <v>0.13253793286825299</v>
      </c>
      <c r="AD1666" s="18">
        <v>0.11045980736723961</v>
      </c>
      <c r="AF1666" s="18">
        <v>0.14542787353170769</v>
      </c>
      <c r="AG1666" s="18">
        <v>0.1082664124744083</v>
      </c>
      <c r="AH1666" s="18">
        <v>8.8389674489862291E-2</v>
      </c>
      <c r="AI1666" s="18">
        <v>0.12913145018383809</v>
      </c>
      <c r="AJ1666" s="18">
        <v>0.11865213005014939</v>
      </c>
      <c r="AK1666" s="18">
        <v>0.13860708284146731</v>
      </c>
      <c r="AL1666" s="18">
        <v>0.1099809850614565</v>
      </c>
      <c r="AM1666" s="18">
        <v>0.13679970630769581</v>
      </c>
      <c r="AN1666" s="18">
        <v>0.14130819670828551</v>
      </c>
      <c r="AO1666" s="18">
        <v>0.1818232747509361</v>
      </c>
      <c r="AP1666" s="18">
        <v>9.3975408730583868E-2</v>
      </c>
      <c r="AQ1666" s="18">
        <v>0.1078366872388776</v>
      </c>
      <c r="AR1666" s="18">
        <v>0.14202974668946419</v>
      </c>
      <c r="AS1666" s="18">
        <v>8.3273896538644518E-2</v>
      </c>
      <c r="AT1666" s="18">
        <v>0.11596159472792281</v>
      </c>
      <c r="AU1666" s="18">
        <v>0.15129144064613059</v>
      </c>
      <c r="AV1666" s="18">
        <v>0.14382472076479891</v>
      </c>
      <c r="AX1666" s="18">
        <v>0.12819702737257299</v>
      </c>
      <c r="AY1666" s="18">
        <v>0.1101716329895135</v>
      </c>
      <c r="BA1666" s="18">
        <v>0.1226338799973417</v>
      </c>
      <c r="BB1666" s="18">
        <v>0.1304449772110747</v>
      </c>
      <c r="BD1666" s="18">
        <v>0.13077302370964261</v>
      </c>
      <c r="BE1666" s="18">
        <v>0.1151084015315471</v>
      </c>
      <c r="BF1666" s="18">
        <v>0.1191429107202869</v>
      </c>
      <c r="BG1666" s="18">
        <v>0.1385464034328216</v>
      </c>
      <c r="BH1666" s="18">
        <v>0.13471840990747791</v>
      </c>
      <c r="BI1666" s="18">
        <v>0.1184910592889485</v>
      </c>
      <c r="BJ1666" s="18">
        <v>5.4632304441120667E-2</v>
      </c>
      <c r="BL1666" s="18">
        <v>0.1144269400213634</v>
      </c>
      <c r="BM1666" s="18">
        <v>0.11688068663466809</v>
      </c>
      <c r="BN1666" s="18">
        <v>0.1248412874163866</v>
      </c>
      <c r="BO1666" s="18">
        <v>0.1735737188583002</v>
      </c>
      <c r="BP1666" s="18">
        <v>0.12771562094163169</v>
      </c>
      <c r="BQ1666" s="18">
        <v>0.17924746308746459</v>
      </c>
      <c r="BR1666" s="18">
        <v>0.1178192646247876</v>
      </c>
      <c r="BS1666" s="18">
        <v>0.13023790556166071</v>
      </c>
      <c r="BU1666" s="18">
        <v>0.1009984480104428</v>
      </c>
      <c r="BV1666" s="18">
        <v>9.2123533412093742E-2</v>
      </c>
      <c r="BW1666" s="18">
        <v>0.1620204132085917</v>
      </c>
      <c r="BX1666" s="18">
        <v>0.1693467175446231</v>
      </c>
      <c r="BY1666" s="18">
        <v>0.1303152348801879</v>
      </c>
      <c r="BZ1666" s="18">
        <v>0.18098068596012251</v>
      </c>
      <c r="CA1666" s="18">
        <v>0.17430716365540919</v>
      </c>
      <c r="CB1666" s="18">
        <v>0.1159809951722653</v>
      </c>
      <c r="CC1666" s="18">
        <v>0.1407194949644697</v>
      </c>
    </row>
    <row r="1667" spans="2:81" x14ac:dyDescent="0.35">
      <c r="B1667" s="17" t="s">
        <v>353</v>
      </c>
      <c r="C1667" s="18">
        <v>0</v>
      </c>
      <c r="D1667" s="18">
        <v>0</v>
      </c>
      <c r="E1667" s="18">
        <v>0</v>
      </c>
      <c r="F1667" s="18">
        <v>0</v>
      </c>
      <c r="G1667" s="18">
        <v>0</v>
      </c>
      <c r="H1667" s="18">
        <v>0</v>
      </c>
      <c r="I1667" s="18">
        <v>0</v>
      </c>
      <c r="K1667" s="18">
        <v>0</v>
      </c>
      <c r="L1667" s="18">
        <v>0</v>
      </c>
      <c r="N1667" s="18">
        <v>0</v>
      </c>
      <c r="O1667" s="18">
        <v>0</v>
      </c>
      <c r="P1667" s="18">
        <v>0</v>
      </c>
      <c r="Q1667" s="18">
        <v>0</v>
      </c>
      <c r="R1667" s="18">
        <v>0</v>
      </c>
      <c r="S1667" s="18">
        <v>0</v>
      </c>
      <c r="T1667" s="18">
        <v>0</v>
      </c>
      <c r="U1667" s="18">
        <v>0</v>
      </c>
      <c r="V1667" s="18">
        <v>0</v>
      </c>
      <c r="W1667" s="18">
        <v>0</v>
      </c>
      <c r="X1667" s="18">
        <v>0</v>
      </c>
      <c r="Y1667" s="18">
        <v>0</v>
      </c>
      <c r="AA1667" s="18">
        <v>0</v>
      </c>
      <c r="AB1667" s="18">
        <v>0</v>
      </c>
      <c r="AC1667" s="18">
        <v>0</v>
      </c>
      <c r="AD1667" s="18">
        <v>0</v>
      </c>
      <c r="AF1667" s="18">
        <v>0</v>
      </c>
      <c r="AG1667" s="18">
        <v>0</v>
      </c>
      <c r="AH1667" s="18">
        <v>0</v>
      </c>
      <c r="AI1667" s="18">
        <v>0</v>
      </c>
      <c r="AJ1667" s="18">
        <v>0</v>
      </c>
      <c r="AK1667" s="18">
        <v>0</v>
      </c>
      <c r="AL1667" s="18">
        <v>0</v>
      </c>
      <c r="AM1667" s="18">
        <v>0</v>
      </c>
      <c r="AN1667" s="18">
        <v>0</v>
      </c>
      <c r="AO1667" s="18">
        <v>0</v>
      </c>
      <c r="AP1667" s="18">
        <v>0</v>
      </c>
      <c r="AQ1667" s="18">
        <v>0</v>
      </c>
      <c r="AR1667" s="18">
        <v>0</v>
      </c>
      <c r="AS1667" s="18">
        <v>0</v>
      </c>
      <c r="AT1667" s="18">
        <v>0</v>
      </c>
      <c r="AU1667" s="18">
        <v>0</v>
      </c>
      <c r="AV1667" s="18">
        <v>0</v>
      </c>
      <c r="AX1667" s="18">
        <v>0</v>
      </c>
      <c r="AY1667" s="18">
        <v>0</v>
      </c>
      <c r="BA1667" s="18">
        <v>0</v>
      </c>
      <c r="BB1667" s="18">
        <v>0</v>
      </c>
      <c r="BD1667" s="18">
        <v>0</v>
      </c>
      <c r="BE1667" s="18">
        <v>0</v>
      </c>
      <c r="BF1667" s="18">
        <v>0</v>
      </c>
      <c r="BG1667" s="18">
        <v>0</v>
      </c>
      <c r="BH1667" s="18">
        <v>0</v>
      </c>
      <c r="BI1667" s="18">
        <v>0</v>
      </c>
      <c r="BJ1667" s="18">
        <v>0</v>
      </c>
      <c r="BL1667" s="18">
        <v>0</v>
      </c>
      <c r="BM1667" s="18">
        <v>0</v>
      </c>
      <c r="BN1667" s="18">
        <v>0</v>
      </c>
      <c r="BO1667" s="18">
        <v>0</v>
      </c>
      <c r="BP1667" s="18">
        <v>0</v>
      </c>
      <c r="BQ1667" s="18">
        <v>0</v>
      </c>
      <c r="BR1667" s="18">
        <v>0</v>
      </c>
      <c r="BS1667" s="18">
        <v>0</v>
      </c>
      <c r="BU1667" s="18">
        <v>0</v>
      </c>
      <c r="BV1667" s="18">
        <v>0</v>
      </c>
      <c r="BW1667" s="18">
        <v>0</v>
      </c>
      <c r="BX1667" s="18">
        <v>0</v>
      </c>
      <c r="BY1667" s="18">
        <v>0</v>
      </c>
      <c r="BZ1667" s="18">
        <v>0</v>
      </c>
      <c r="CA1667" s="18">
        <v>0</v>
      </c>
      <c r="CB1667" s="18">
        <v>0</v>
      </c>
      <c r="CC1667" s="18">
        <v>0</v>
      </c>
    </row>
    <row r="1669" spans="2:81" ht="145" x14ac:dyDescent="0.35">
      <c r="B1669" s="14" t="s">
        <v>355</v>
      </c>
    </row>
    <row r="1670" spans="2:81" x14ac:dyDescent="0.35">
      <c r="B1670" s="15" t="s">
        <v>17</v>
      </c>
    </row>
    <row r="1671" spans="2:81" x14ac:dyDescent="0.35">
      <c r="B1671" s="11" t="s">
        <v>95</v>
      </c>
      <c r="C1671" s="16">
        <v>1906</v>
      </c>
      <c r="D1671" s="16">
        <v>245</v>
      </c>
      <c r="E1671" s="16">
        <v>322</v>
      </c>
      <c r="F1671" s="16">
        <v>330</v>
      </c>
      <c r="G1671" s="16">
        <v>336</v>
      </c>
      <c r="H1671" s="16">
        <v>276</v>
      </c>
      <c r="I1671" s="16">
        <v>397</v>
      </c>
      <c r="K1671" s="16">
        <v>942</v>
      </c>
      <c r="L1671" s="16">
        <v>959</v>
      </c>
      <c r="N1671" s="16">
        <v>158</v>
      </c>
      <c r="O1671" s="16">
        <v>63</v>
      </c>
      <c r="P1671" s="16">
        <v>96</v>
      </c>
      <c r="Q1671" s="16">
        <v>78</v>
      </c>
      <c r="R1671" s="16">
        <v>211</v>
      </c>
      <c r="S1671" s="16">
        <v>156</v>
      </c>
      <c r="T1671" s="16">
        <v>138</v>
      </c>
      <c r="U1671" s="16">
        <v>178</v>
      </c>
      <c r="V1671" s="16">
        <v>270</v>
      </c>
      <c r="W1671" s="16">
        <v>232</v>
      </c>
      <c r="X1671" s="16">
        <v>160</v>
      </c>
      <c r="Y1671" s="16">
        <v>166</v>
      </c>
      <c r="AA1671" s="16">
        <v>527</v>
      </c>
      <c r="AB1671" s="16">
        <v>481</v>
      </c>
      <c r="AC1671" s="16">
        <v>429</v>
      </c>
      <c r="AD1671" s="16">
        <v>463</v>
      </c>
      <c r="AF1671" s="16">
        <v>27</v>
      </c>
      <c r="AG1671" s="16">
        <v>98</v>
      </c>
      <c r="AH1671" s="16">
        <v>113</v>
      </c>
      <c r="AI1671" s="16">
        <v>112</v>
      </c>
      <c r="AJ1671" s="16">
        <v>174</v>
      </c>
      <c r="AK1671" s="16">
        <v>207</v>
      </c>
      <c r="AL1671" s="16">
        <v>170</v>
      </c>
      <c r="AM1671" s="16">
        <v>133</v>
      </c>
      <c r="AN1671" s="16">
        <v>100</v>
      </c>
      <c r="AO1671" s="16">
        <v>131</v>
      </c>
      <c r="AP1671" s="16">
        <v>193</v>
      </c>
      <c r="AQ1671" s="16">
        <v>93</v>
      </c>
      <c r="AR1671" s="16">
        <v>79</v>
      </c>
      <c r="AS1671" s="16">
        <v>47</v>
      </c>
      <c r="AT1671" s="16">
        <v>48</v>
      </c>
      <c r="AU1671" s="16">
        <v>122</v>
      </c>
      <c r="AV1671" s="16">
        <v>59</v>
      </c>
      <c r="AX1671" s="16">
        <v>1557</v>
      </c>
      <c r="AY1671" s="16">
        <v>338</v>
      </c>
      <c r="BA1671" s="16">
        <v>1221</v>
      </c>
      <c r="BB1671" s="16">
        <v>685</v>
      </c>
      <c r="BD1671" s="16">
        <v>474</v>
      </c>
      <c r="BE1671" s="16">
        <v>416</v>
      </c>
      <c r="BF1671" s="16">
        <v>224</v>
      </c>
      <c r="BG1671" s="16">
        <v>439</v>
      </c>
      <c r="BH1671" s="16">
        <v>242</v>
      </c>
      <c r="BI1671" s="16">
        <v>51</v>
      </c>
      <c r="BJ1671" s="16">
        <v>60</v>
      </c>
      <c r="BL1671" s="16">
        <v>334</v>
      </c>
      <c r="BM1671" s="16">
        <v>619</v>
      </c>
      <c r="BN1671" s="16">
        <v>136</v>
      </c>
      <c r="BO1671" s="16">
        <v>105</v>
      </c>
      <c r="BP1671" s="16">
        <v>257</v>
      </c>
      <c r="BQ1671" s="16">
        <v>42</v>
      </c>
      <c r="BR1671" s="16">
        <v>49</v>
      </c>
      <c r="BS1671" s="16">
        <v>364</v>
      </c>
      <c r="BU1671" s="16">
        <v>279</v>
      </c>
      <c r="BV1671" s="16">
        <v>479</v>
      </c>
      <c r="BW1671" s="16">
        <v>122</v>
      </c>
      <c r="BX1671" s="16">
        <v>151</v>
      </c>
      <c r="BY1671" s="16">
        <v>421</v>
      </c>
      <c r="BZ1671" s="16">
        <v>64</v>
      </c>
      <c r="CA1671" s="16">
        <v>123</v>
      </c>
      <c r="CB1671" s="16">
        <v>156</v>
      </c>
      <c r="CC1671" s="16">
        <v>111</v>
      </c>
    </row>
    <row r="1672" spans="2:81" x14ac:dyDescent="0.35">
      <c r="B1672" s="12" t="s">
        <v>96</v>
      </c>
      <c r="C1672" s="16">
        <v>1910</v>
      </c>
      <c r="D1672" s="16">
        <v>202</v>
      </c>
      <c r="E1672" s="16">
        <v>325</v>
      </c>
      <c r="F1672" s="16">
        <v>324</v>
      </c>
      <c r="G1672" s="16">
        <v>294</v>
      </c>
      <c r="H1672" s="16">
        <v>309</v>
      </c>
      <c r="I1672" s="16">
        <v>457</v>
      </c>
      <c r="K1672" s="16">
        <v>921</v>
      </c>
      <c r="L1672" s="16">
        <v>983</v>
      </c>
      <c r="N1672" s="16">
        <v>157</v>
      </c>
      <c r="O1672" s="16">
        <v>52</v>
      </c>
      <c r="P1672" s="16">
        <v>89</v>
      </c>
      <c r="Q1672" s="16">
        <v>77</v>
      </c>
      <c r="R1672" s="16">
        <v>212</v>
      </c>
      <c r="S1672" s="16">
        <v>155</v>
      </c>
      <c r="T1672" s="16">
        <v>140</v>
      </c>
      <c r="U1672" s="16">
        <v>167</v>
      </c>
      <c r="V1672" s="16">
        <v>248</v>
      </c>
      <c r="W1672" s="16">
        <v>264</v>
      </c>
      <c r="X1672" s="16">
        <v>165</v>
      </c>
      <c r="Y1672" s="16">
        <v>180</v>
      </c>
      <c r="AA1672" s="16">
        <v>514</v>
      </c>
      <c r="AB1672" s="16">
        <v>496</v>
      </c>
      <c r="AC1672" s="16">
        <v>419</v>
      </c>
      <c r="AD1672" s="16">
        <v>477</v>
      </c>
      <c r="AF1672" s="16">
        <v>25</v>
      </c>
      <c r="AG1672" s="16">
        <v>96</v>
      </c>
      <c r="AH1672" s="16">
        <v>115</v>
      </c>
      <c r="AI1672" s="16">
        <v>117</v>
      </c>
      <c r="AJ1672" s="16">
        <v>175</v>
      </c>
      <c r="AK1672" s="16">
        <v>213</v>
      </c>
      <c r="AL1672" s="16">
        <v>169</v>
      </c>
      <c r="AM1672" s="16">
        <v>134</v>
      </c>
      <c r="AN1672" s="16">
        <v>99</v>
      </c>
      <c r="AO1672" s="16">
        <v>131</v>
      </c>
      <c r="AP1672" s="16">
        <v>193</v>
      </c>
      <c r="AQ1672" s="16">
        <v>94</v>
      </c>
      <c r="AR1672" s="16">
        <v>79</v>
      </c>
      <c r="AS1672" s="16">
        <v>46</v>
      </c>
      <c r="AT1672" s="16">
        <v>46</v>
      </c>
      <c r="AU1672" s="16">
        <v>118</v>
      </c>
      <c r="AV1672" s="16">
        <v>59</v>
      </c>
      <c r="AX1672" s="16">
        <v>1583</v>
      </c>
      <c r="AY1672" s="16">
        <v>316</v>
      </c>
      <c r="BA1672" s="16">
        <v>1241</v>
      </c>
      <c r="BB1672" s="16">
        <v>669</v>
      </c>
      <c r="BD1672" s="16">
        <v>490</v>
      </c>
      <c r="BE1672" s="16">
        <v>410</v>
      </c>
      <c r="BF1672" s="16">
        <v>226</v>
      </c>
      <c r="BG1672" s="16">
        <v>430</v>
      </c>
      <c r="BH1672" s="16">
        <v>237</v>
      </c>
      <c r="BI1672" s="16">
        <v>51</v>
      </c>
      <c r="BJ1672" s="16">
        <v>65</v>
      </c>
      <c r="BL1672" s="16">
        <v>349</v>
      </c>
      <c r="BM1672" s="16">
        <v>614</v>
      </c>
      <c r="BN1672" s="16">
        <v>143</v>
      </c>
      <c r="BO1672" s="16">
        <v>101</v>
      </c>
      <c r="BP1672" s="16">
        <v>257</v>
      </c>
      <c r="BQ1672" s="16">
        <v>42</v>
      </c>
      <c r="BR1672" s="16">
        <v>47</v>
      </c>
      <c r="BS1672" s="16">
        <v>356</v>
      </c>
      <c r="BU1672" s="16">
        <v>288</v>
      </c>
      <c r="BV1672" s="16">
        <v>472</v>
      </c>
      <c r="BW1672" s="16">
        <v>126</v>
      </c>
      <c r="BX1672" s="16">
        <v>142</v>
      </c>
      <c r="BY1672" s="16">
        <v>432</v>
      </c>
      <c r="BZ1672" s="16">
        <v>64</v>
      </c>
      <c r="CA1672" s="16">
        <v>123</v>
      </c>
      <c r="CB1672" s="16">
        <v>159</v>
      </c>
      <c r="CC1672" s="16">
        <v>106</v>
      </c>
    </row>
    <row r="1673" spans="2:81" x14ac:dyDescent="0.35">
      <c r="B1673" s="17" t="s">
        <v>345</v>
      </c>
      <c r="C1673" s="18">
        <v>0.31591399040395118</v>
      </c>
      <c r="D1673" s="18">
        <v>0.1985455256756658</v>
      </c>
      <c r="E1673" s="18">
        <v>0.23675906950598771</v>
      </c>
      <c r="F1673" s="18">
        <v>0.2282824600599643</v>
      </c>
      <c r="G1673" s="18">
        <v>0.31023831446316208</v>
      </c>
      <c r="H1673" s="18">
        <v>0.35229881597619839</v>
      </c>
      <c r="I1673" s="18">
        <v>0.46527464813993508</v>
      </c>
      <c r="K1673" s="18">
        <v>0.3015307528172545</v>
      </c>
      <c r="L1673" s="18">
        <v>0.32784833523725232</v>
      </c>
      <c r="N1673" s="18">
        <v>0.35381032880043711</v>
      </c>
      <c r="O1673" s="18">
        <v>0.34977985358144892</v>
      </c>
      <c r="P1673" s="18">
        <v>0.28049286550153357</v>
      </c>
      <c r="Q1673" s="18">
        <v>0.34569484021668062</v>
      </c>
      <c r="R1673" s="18">
        <v>0.28751686803833371</v>
      </c>
      <c r="S1673" s="18">
        <v>0.34848922399264859</v>
      </c>
      <c r="T1673" s="18">
        <v>0.28222165853711828</v>
      </c>
      <c r="U1673" s="18">
        <v>0.2843193585345129</v>
      </c>
      <c r="V1673" s="18">
        <v>0.228133933451835</v>
      </c>
      <c r="W1673" s="18">
        <v>0.34605378000715609</v>
      </c>
      <c r="X1673" s="18">
        <v>0.35500296575771911</v>
      </c>
      <c r="Y1673" s="18">
        <v>0.37966823171028358</v>
      </c>
      <c r="AA1673" s="18">
        <v>0.36291859745913702</v>
      </c>
      <c r="AB1673" s="18">
        <v>0.32735286472508912</v>
      </c>
      <c r="AC1673" s="18">
        <v>0.26273895943918041</v>
      </c>
      <c r="AD1673" s="18">
        <v>0.29886847941331779</v>
      </c>
      <c r="AF1673" s="18">
        <v>0.32328857065799099</v>
      </c>
      <c r="AG1673" s="18">
        <v>0.25653561012480042</v>
      </c>
      <c r="AH1673" s="18">
        <v>0.29073057009877112</v>
      </c>
      <c r="AI1673" s="18">
        <v>0.27949273223057569</v>
      </c>
      <c r="AJ1673" s="18">
        <v>0.32331013132716058</v>
      </c>
      <c r="AK1673" s="18">
        <v>0.3555453746149892</v>
      </c>
      <c r="AL1673" s="18">
        <v>0.28973969659923338</v>
      </c>
      <c r="AM1673" s="18">
        <v>0.29031396459066328</v>
      </c>
      <c r="AN1673" s="18">
        <v>0.2670389955562949</v>
      </c>
      <c r="AO1673" s="18">
        <v>0.36149848062426748</v>
      </c>
      <c r="AP1673" s="18">
        <v>0.35065864058559443</v>
      </c>
      <c r="AQ1673" s="18">
        <v>0.32130904455111642</v>
      </c>
      <c r="AR1673" s="18">
        <v>0.32302541162112158</v>
      </c>
      <c r="AS1673" s="18">
        <v>0.32258871638390252</v>
      </c>
      <c r="AT1673" s="18">
        <v>0.3041527475454886</v>
      </c>
      <c r="AU1673" s="18">
        <v>0.32064187248293802</v>
      </c>
      <c r="AV1673" s="18">
        <v>0.34248227122901098</v>
      </c>
      <c r="AX1673" s="18">
        <v>0.33071596162738842</v>
      </c>
      <c r="AY1673" s="18">
        <v>0.24873235824171641</v>
      </c>
      <c r="BA1673" s="18">
        <v>0.33449123261154912</v>
      </c>
      <c r="BB1673" s="18">
        <v>0.28144694195604192</v>
      </c>
      <c r="BD1673" s="18">
        <v>0.31501258031608581</v>
      </c>
      <c r="BE1673" s="18">
        <v>0.32861951846577581</v>
      </c>
      <c r="BF1673" s="18">
        <v>0.36252670321008318</v>
      </c>
      <c r="BG1673" s="18">
        <v>0.29198171149326191</v>
      </c>
      <c r="BH1673" s="18">
        <v>0.32095406129193349</v>
      </c>
      <c r="BI1673" s="18">
        <v>0.3106751995821736</v>
      </c>
      <c r="BJ1673" s="18">
        <v>0.2240661558836643</v>
      </c>
      <c r="BL1673" s="18">
        <v>0.36400501483668302</v>
      </c>
      <c r="BM1673" s="18">
        <v>0.3009070184298458</v>
      </c>
      <c r="BN1673" s="18">
        <v>0.34408698632884582</v>
      </c>
      <c r="BO1673" s="18">
        <v>0.32750834706714299</v>
      </c>
      <c r="BP1673" s="18">
        <v>0.33648550218446333</v>
      </c>
      <c r="BQ1673" s="18">
        <v>0.31455768186700439</v>
      </c>
      <c r="BR1673" s="18">
        <v>0.2403006344812102</v>
      </c>
      <c r="BS1673" s="18">
        <v>0.27531480290563848</v>
      </c>
      <c r="BU1673" s="18">
        <v>0.34134611356118422</v>
      </c>
      <c r="BV1673" s="18">
        <v>0.31172152382458751</v>
      </c>
      <c r="BW1673" s="18">
        <v>0.36117256299848022</v>
      </c>
      <c r="BX1673" s="18">
        <v>0.27807265280127952</v>
      </c>
      <c r="BY1673" s="18">
        <v>0.31948165291397002</v>
      </c>
      <c r="BZ1673" s="18">
        <v>0.21929994385799489</v>
      </c>
      <c r="CA1673" s="18">
        <v>0.29129226735323072</v>
      </c>
      <c r="CB1673" s="18">
        <v>0.3370115881522161</v>
      </c>
      <c r="CC1673" s="18">
        <v>0.30266231858711762</v>
      </c>
    </row>
    <row r="1674" spans="2:81" x14ac:dyDescent="0.35">
      <c r="B1674" s="17" t="s">
        <v>346</v>
      </c>
      <c r="C1674" s="18">
        <v>0.16455793901488391</v>
      </c>
      <c r="D1674" s="18">
        <v>0.15725072072185081</v>
      </c>
      <c r="E1674" s="18">
        <v>0.1538069223419842</v>
      </c>
      <c r="F1674" s="18">
        <v>0.16622237937909751</v>
      </c>
      <c r="G1674" s="18">
        <v>0.14491166623179741</v>
      </c>
      <c r="H1674" s="18">
        <v>0.16990701806421951</v>
      </c>
      <c r="I1674" s="18">
        <v>0.1832755181661892</v>
      </c>
      <c r="K1674" s="18">
        <v>0.15810621964516469</v>
      </c>
      <c r="L1674" s="18">
        <v>0.17141627639147841</v>
      </c>
      <c r="N1674" s="18">
        <v>0.1528901003192035</v>
      </c>
      <c r="O1674" s="18">
        <v>0.13949378331267079</v>
      </c>
      <c r="P1674" s="18">
        <v>0.12513755484735459</v>
      </c>
      <c r="Q1674" s="18">
        <v>9.4210117342161601E-2</v>
      </c>
      <c r="R1674" s="18">
        <v>0.16326572654070251</v>
      </c>
      <c r="S1674" s="18">
        <v>0.187694928077111</v>
      </c>
      <c r="T1674" s="18">
        <v>0.172369661777589</v>
      </c>
      <c r="U1674" s="18">
        <v>0.1946700650412761</v>
      </c>
      <c r="V1674" s="18">
        <v>0.165938078320441</v>
      </c>
      <c r="W1674" s="18">
        <v>0.18049683609848879</v>
      </c>
      <c r="X1674" s="18">
        <v>0.17031070763163919</v>
      </c>
      <c r="Y1674" s="18">
        <v>0.14859321758836719</v>
      </c>
      <c r="AA1674" s="18">
        <v>0.13686905606504901</v>
      </c>
      <c r="AB1674" s="18">
        <v>0.2141000947979802</v>
      </c>
      <c r="AC1674" s="18">
        <v>0.1515896073245242</v>
      </c>
      <c r="AD1674" s="18">
        <v>0.15270177365356771</v>
      </c>
      <c r="AF1674" s="18">
        <v>0.11690459372096119</v>
      </c>
      <c r="AG1674" s="18">
        <v>0.15827767049340949</v>
      </c>
      <c r="AH1674" s="18">
        <v>0.1852263041355581</v>
      </c>
      <c r="AI1674" s="18">
        <v>0.1925341506510386</v>
      </c>
      <c r="AJ1674" s="18">
        <v>0.18648393608014679</v>
      </c>
      <c r="AK1674" s="18">
        <v>0.12943490513282849</v>
      </c>
      <c r="AL1674" s="18">
        <v>0.15468186255393551</v>
      </c>
      <c r="AM1674" s="18">
        <v>0.19683443392863709</v>
      </c>
      <c r="AN1674" s="18">
        <v>0.1690956604217852</v>
      </c>
      <c r="AO1674" s="18">
        <v>0.13793301135487909</v>
      </c>
      <c r="AP1674" s="18">
        <v>0.17301280883117079</v>
      </c>
      <c r="AQ1674" s="18">
        <v>0.1514332957660367</v>
      </c>
      <c r="AR1674" s="18">
        <v>0.22952368058952469</v>
      </c>
      <c r="AS1674" s="18">
        <v>0.20629157262254821</v>
      </c>
      <c r="AT1674" s="18">
        <v>0.152809947816991</v>
      </c>
      <c r="AU1674" s="18">
        <v>0.1089929508903353</v>
      </c>
      <c r="AV1674" s="18">
        <v>0.1614405391363718</v>
      </c>
      <c r="AX1674" s="18">
        <v>0.16331456649803699</v>
      </c>
      <c r="AY1674" s="18">
        <v>0.17323637072594131</v>
      </c>
      <c r="BA1674" s="18">
        <v>0.17060940659739421</v>
      </c>
      <c r="BB1674" s="18">
        <v>0.15333042612483649</v>
      </c>
      <c r="BD1674" s="18">
        <v>0.17046186352889861</v>
      </c>
      <c r="BE1674" s="18">
        <v>0.15809775474489601</v>
      </c>
      <c r="BF1674" s="18">
        <v>0.16908403364586561</v>
      </c>
      <c r="BG1674" s="18">
        <v>0.17153614294603889</v>
      </c>
      <c r="BH1674" s="18">
        <v>0.1391821448305281</v>
      </c>
      <c r="BI1674" s="18">
        <v>0.23806261232542769</v>
      </c>
      <c r="BJ1674" s="18">
        <v>0.13357354888603171</v>
      </c>
      <c r="BL1674" s="18">
        <v>0.15482019643274109</v>
      </c>
      <c r="BM1674" s="18">
        <v>0.16974449781475229</v>
      </c>
      <c r="BN1674" s="18">
        <v>0.1731631003712443</v>
      </c>
      <c r="BO1674" s="18">
        <v>0.1712946804841709</v>
      </c>
      <c r="BP1674" s="18">
        <v>0.11958182449755669</v>
      </c>
      <c r="BQ1674" s="18">
        <v>0.19345531117947601</v>
      </c>
      <c r="BR1674" s="18">
        <v>0.1002948845721808</v>
      </c>
      <c r="BS1674" s="18">
        <v>0.19752968180266101</v>
      </c>
      <c r="BU1674" s="18">
        <v>0.17718670110228291</v>
      </c>
      <c r="BV1674" s="18">
        <v>0.16118551399206321</v>
      </c>
      <c r="BW1674" s="18">
        <v>0.22006050305236829</v>
      </c>
      <c r="BX1674" s="18">
        <v>0.18235760483053651</v>
      </c>
      <c r="BY1674" s="18">
        <v>0.1212028068982539</v>
      </c>
      <c r="BZ1674" s="18">
        <v>0.20337409488282959</v>
      </c>
      <c r="CA1674" s="18">
        <v>0.10092208013930069</v>
      </c>
      <c r="CB1674" s="18">
        <v>0.21581905959116859</v>
      </c>
      <c r="CC1674" s="18">
        <v>0.2057251409036272</v>
      </c>
    </row>
    <row r="1675" spans="2:81" x14ac:dyDescent="0.35">
      <c r="B1675" s="17" t="s">
        <v>347</v>
      </c>
      <c r="C1675" s="18">
        <v>0.1137270157435562</v>
      </c>
      <c r="D1675" s="18">
        <v>0.1073574768826714</v>
      </c>
      <c r="E1675" s="18">
        <v>0.1201575676211363</v>
      </c>
      <c r="F1675" s="18">
        <v>6.951143484745391E-2</v>
      </c>
      <c r="G1675" s="18">
        <v>0.1553519885218719</v>
      </c>
      <c r="H1675" s="18">
        <v>0.11419227640181</v>
      </c>
      <c r="I1675" s="18">
        <v>0.1162309721236747</v>
      </c>
      <c r="K1675" s="18">
        <v>9.8614384202657945E-2</v>
      </c>
      <c r="L1675" s="18">
        <v>0.1284494067605268</v>
      </c>
      <c r="N1675" s="18">
        <v>0.11654760702481649</v>
      </c>
      <c r="O1675" s="18">
        <v>9.3986111682189746E-2</v>
      </c>
      <c r="P1675" s="18">
        <v>0.1210245024891074</v>
      </c>
      <c r="Q1675" s="18">
        <v>8.340819499552049E-2</v>
      </c>
      <c r="R1675" s="18">
        <v>0.10881760979687249</v>
      </c>
      <c r="S1675" s="18">
        <v>9.0524557145963636E-2</v>
      </c>
      <c r="T1675" s="18">
        <v>0.14497357141327091</v>
      </c>
      <c r="U1675" s="18">
        <v>9.3946245021816671E-2</v>
      </c>
      <c r="V1675" s="18">
        <v>0.11723663516302379</v>
      </c>
      <c r="W1675" s="18">
        <v>9.9862360167199571E-2</v>
      </c>
      <c r="X1675" s="18">
        <v>0.14072993458433369</v>
      </c>
      <c r="Y1675" s="18">
        <v>0.13688927663127581</v>
      </c>
      <c r="AA1675" s="18">
        <v>0.1185059536377684</v>
      </c>
      <c r="AB1675" s="18">
        <v>0.10416628181701459</v>
      </c>
      <c r="AC1675" s="18">
        <v>0.1130500152110944</v>
      </c>
      <c r="AD1675" s="18">
        <v>0.1188223892970265</v>
      </c>
      <c r="AF1675" s="18">
        <v>6.7791640802100914E-2</v>
      </c>
      <c r="AG1675" s="18">
        <v>9.3249387870232972E-2</v>
      </c>
      <c r="AH1675" s="18">
        <v>7.3753491601701901E-2</v>
      </c>
      <c r="AI1675" s="18">
        <v>0.14300346280071269</v>
      </c>
      <c r="AJ1675" s="18">
        <v>0.12715462965966939</v>
      </c>
      <c r="AK1675" s="18">
        <v>0.1326619453938645</v>
      </c>
      <c r="AL1675" s="18">
        <v>9.3300905820313779E-2</v>
      </c>
      <c r="AM1675" s="18">
        <v>0.1533535818474929</v>
      </c>
      <c r="AN1675" s="18">
        <v>0.1830575258938954</v>
      </c>
      <c r="AO1675" s="18">
        <v>0.10374257634748001</v>
      </c>
      <c r="AP1675" s="18">
        <v>0.1346300336855418</v>
      </c>
      <c r="AQ1675" s="18">
        <v>9.4240643610678479E-2</v>
      </c>
      <c r="AR1675" s="18">
        <v>5.3966863451711512E-2</v>
      </c>
      <c r="AS1675" s="18">
        <v>9.9985195702778196E-2</v>
      </c>
      <c r="AT1675" s="18">
        <v>5.6174054251317843E-2</v>
      </c>
      <c r="AU1675" s="18">
        <v>7.680077852694224E-2</v>
      </c>
      <c r="AV1675" s="18">
        <v>0.12461981559243999</v>
      </c>
      <c r="AX1675" s="18">
        <v>0.12309228147638029</v>
      </c>
      <c r="AY1675" s="18">
        <v>7.0637523578612929E-2</v>
      </c>
      <c r="BA1675" s="18">
        <v>0.1052033916486695</v>
      </c>
      <c r="BB1675" s="18">
        <v>0.12954121256282761</v>
      </c>
      <c r="BD1675" s="18">
        <v>0.1224723934834374</v>
      </c>
      <c r="BE1675" s="18">
        <v>0.11467137499749951</v>
      </c>
      <c r="BF1675" s="18">
        <v>7.4910431563402033E-2</v>
      </c>
      <c r="BG1675" s="18">
        <v>0.13676320439618789</v>
      </c>
      <c r="BH1675" s="18">
        <v>0.10474734334545679</v>
      </c>
      <c r="BI1675" s="18">
        <v>8.2834282299114867E-2</v>
      </c>
      <c r="BJ1675" s="18">
        <v>8.1150038554147916E-2</v>
      </c>
      <c r="BL1675" s="18">
        <v>0.1008569216573916</v>
      </c>
      <c r="BM1675" s="18">
        <v>9.9482976805700188E-2</v>
      </c>
      <c r="BN1675" s="18">
        <v>0.14897426110487291</v>
      </c>
      <c r="BO1675" s="18">
        <v>0.11347333959188249</v>
      </c>
      <c r="BP1675" s="18">
        <v>0.10673577317373061</v>
      </c>
      <c r="BQ1675" s="18">
        <v>0.1615181199093666</v>
      </c>
      <c r="BR1675" s="18">
        <v>0.20269060790209489</v>
      </c>
      <c r="BS1675" s="18">
        <v>0.12443911821714621</v>
      </c>
      <c r="BU1675" s="18">
        <v>8.9718363507287291E-2</v>
      </c>
      <c r="BV1675" s="18">
        <v>9.6844065150513747E-2</v>
      </c>
      <c r="BW1675" s="18">
        <v>0.1209840289555623</v>
      </c>
      <c r="BX1675" s="18">
        <v>0.1423451743143917</v>
      </c>
      <c r="BY1675" s="18">
        <v>0.12035438476575321</v>
      </c>
      <c r="BZ1675" s="18">
        <v>0.18576661575953571</v>
      </c>
      <c r="CA1675" s="18">
        <v>0.1095554213138759</v>
      </c>
      <c r="CB1675" s="18">
        <v>0.1172445776017054</v>
      </c>
      <c r="CC1675" s="18">
        <v>0.1364317275473691</v>
      </c>
    </row>
    <row r="1676" spans="2:81" x14ac:dyDescent="0.35">
      <c r="B1676" s="17" t="s">
        <v>348</v>
      </c>
      <c r="C1676" s="18">
        <v>0.1063587998774939</v>
      </c>
      <c r="D1676" s="18">
        <v>0.1332466509742499</v>
      </c>
      <c r="E1676" s="18">
        <v>0.1057869771828788</v>
      </c>
      <c r="F1676" s="18">
        <v>0.12514048674928899</v>
      </c>
      <c r="G1676" s="18">
        <v>8.7537644749973692E-2</v>
      </c>
      <c r="H1676" s="18">
        <v>0.10489957936301229</v>
      </c>
      <c r="I1676" s="18">
        <v>9.4655514607091762E-2</v>
      </c>
      <c r="K1676" s="18">
        <v>0.1088988111117313</v>
      </c>
      <c r="L1676" s="18">
        <v>0.1045043674064836</v>
      </c>
      <c r="N1676" s="18">
        <v>0.13183696957145299</v>
      </c>
      <c r="O1676" s="18">
        <v>0.1061803937252991</v>
      </c>
      <c r="P1676" s="18">
        <v>0.14178512955977629</v>
      </c>
      <c r="Q1676" s="18">
        <v>0.2026029152165843</v>
      </c>
      <c r="R1676" s="18">
        <v>9.4699930761837553E-2</v>
      </c>
      <c r="S1676" s="18">
        <v>0.1098065063241614</v>
      </c>
      <c r="T1676" s="18">
        <v>9.5718920202481267E-2</v>
      </c>
      <c r="U1676" s="18">
        <v>7.4673911651686312E-2</v>
      </c>
      <c r="V1676" s="18">
        <v>0.13024168871810551</v>
      </c>
      <c r="W1676" s="18">
        <v>9.319577688648252E-2</v>
      </c>
      <c r="X1676" s="18">
        <v>6.7104788611266175E-2</v>
      </c>
      <c r="Y1676" s="18">
        <v>9.6318674450569769E-2</v>
      </c>
      <c r="AA1676" s="18">
        <v>9.5279945656933776E-2</v>
      </c>
      <c r="AB1676" s="18">
        <v>7.7864013267121848E-2</v>
      </c>
      <c r="AC1676" s="18">
        <v>0.14110545694342921</v>
      </c>
      <c r="AD1676" s="18">
        <v>0.1182096611072407</v>
      </c>
      <c r="AF1676" s="18">
        <v>7.2133051945462129E-2</v>
      </c>
      <c r="AG1676" s="18">
        <v>0.13407831794822489</v>
      </c>
      <c r="AH1676" s="18">
        <v>0.1428115558787382</v>
      </c>
      <c r="AI1676" s="18">
        <v>0.1142575488955006</v>
      </c>
      <c r="AJ1676" s="18">
        <v>9.2450677596968497E-2</v>
      </c>
      <c r="AK1676" s="18">
        <v>8.9801495748408983E-2</v>
      </c>
      <c r="AL1676" s="18">
        <v>9.1855849283371427E-2</v>
      </c>
      <c r="AM1676" s="18">
        <v>7.7320472370562804E-2</v>
      </c>
      <c r="AN1676" s="18">
        <v>9.630798926182918E-2</v>
      </c>
      <c r="AO1676" s="18">
        <v>0.1387795148360538</v>
      </c>
      <c r="AP1676" s="18">
        <v>0.1022604788078208</v>
      </c>
      <c r="AQ1676" s="18">
        <v>0.13714840512560059</v>
      </c>
      <c r="AR1676" s="18">
        <v>0.12150782327582441</v>
      </c>
      <c r="AS1676" s="18">
        <v>6.3990234633261894E-2</v>
      </c>
      <c r="AT1676" s="18">
        <v>0.1014975744751839</v>
      </c>
      <c r="AU1676" s="18">
        <v>8.7637475139801468E-2</v>
      </c>
      <c r="AV1676" s="18">
        <v>0.1604092031125636</v>
      </c>
      <c r="AX1676" s="18">
        <v>0.1045171541081929</v>
      </c>
      <c r="AY1676" s="18">
        <v>0.1125692282077872</v>
      </c>
      <c r="BA1676" s="18">
        <v>0.10290200731133679</v>
      </c>
      <c r="BB1676" s="18">
        <v>0.112772315700816</v>
      </c>
      <c r="BD1676" s="18">
        <v>0.1050718663005311</v>
      </c>
      <c r="BE1676" s="18">
        <v>9.3923500204138144E-2</v>
      </c>
      <c r="BF1676" s="18">
        <v>0.1143311903876129</v>
      </c>
      <c r="BG1676" s="18">
        <v>0.10361644785328709</v>
      </c>
      <c r="BH1676" s="18">
        <v>0.1153378192321107</v>
      </c>
      <c r="BI1676" s="18">
        <v>5.6881096519917553E-2</v>
      </c>
      <c r="BJ1676" s="18">
        <v>0.19158707491106869</v>
      </c>
      <c r="BL1676" s="18">
        <v>0.1058554701655128</v>
      </c>
      <c r="BM1676" s="18">
        <v>0.10770140334538771</v>
      </c>
      <c r="BN1676" s="18">
        <v>0.1093367335884441</v>
      </c>
      <c r="BO1676" s="18">
        <v>8.8132706946798312E-2</v>
      </c>
      <c r="BP1676" s="18">
        <v>0.10269203107487</v>
      </c>
      <c r="BQ1676" s="18">
        <v>0.13716141728251749</v>
      </c>
      <c r="BR1676" s="18">
        <v>6.4582715544082223E-2</v>
      </c>
      <c r="BS1676" s="18">
        <v>0.11312762737677</v>
      </c>
      <c r="BU1676" s="18">
        <v>0.112122500498801</v>
      </c>
      <c r="BV1676" s="18">
        <v>0.1061246032972184</v>
      </c>
      <c r="BW1676" s="18">
        <v>7.1183491833110069E-2</v>
      </c>
      <c r="BX1676" s="18">
        <v>9.6862036353836597E-2</v>
      </c>
      <c r="BY1676" s="18">
        <v>0.1092901799348563</v>
      </c>
      <c r="BZ1676" s="18">
        <v>0.1247269027548632</v>
      </c>
      <c r="CA1676" s="18">
        <v>0.1638144233457699</v>
      </c>
      <c r="CB1676" s="18">
        <v>7.4810691109777505E-2</v>
      </c>
      <c r="CC1676" s="18">
        <v>0.1040987280291631</v>
      </c>
    </row>
    <row r="1677" spans="2:81" x14ac:dyDescent="0.35">
      <c r="B1677" s="17" t="s">
        <v>349</v>
      </c>
      <c r="C1677" s="18">
        <v>8.4746207540888366E-2</v>
      </c>
      <c r="D1677" s="18">
        <v>9.5689621777505271E-2</v>
      </c>
      <c r="E1677" s="18">
        <v>0.1062222528017359</v>
      </c>
      <c r="F1677" s="18">
        <v>0.11433657272724319</v>
      </c>
      <c r="G1677" s="18">
        <v>8.0345873763533901E-2</v>
      </c>
      <c r="H1677" s="18">
        <v>9.0443183806895755E-2</v>
      </c>
      <c r="I1677" s="18">
        <v>4.2632249950693993E-2</v>
      </c>
      <c r="K1677" s="18">
        <v>0.1022218091048431</v>
      </c>
      <c r="L1677" s="18">
        <v>6.7845021605025577E-2</v>
      </c>
      <c r="N1677" s="18">
        <v>7.2465607729109649E-2</v>
      </c>
      <c r="O1677" s="18">
        <v>9.0087810922281297E-2</v>
      </c>
      <c r="P1677" s="18">
        <v>7.9476075494242585E-2</v>
      </c>
      <c r="Q1677" s="18">
        <v>0.10172626941901181</v>
      </c>
      <c r="R1677" s="18">
        <v>0.10445990601483519</v>
      </c>
      <c r="S1677" s="18">
        <v>7.9998116016989432E-2</v>
      </c>
      <c r="T1677" s="18">
        <v>8.0371644722801977E-2</v>
      </c>
      <c r="U1677" s="18">
        <v>8.3938629694894309E-2</v>
      </c>
      <c r="V1677" s="18">
        <v>7.4757536026742094E-2</v>
      </c>
      <c r="W1677" s="18">
        <v>8.6028240545689263E-2</v>
      </c>
      <c r="X1677" s="18">
        <v>5.5367507877711587E-2</v>
      </c>
      <c r="Y1677" s="18">
        <v>0.1130907069305063</v>
      </c>
      <c r="AA1677" s="18">
        <v>9.0196518325094815E-2</v>
      </c>
      <c r="AB1677" s="18">
        <v>8.9845387228786155E-2</v>
      </c>
      <c r="AC1677" s="18">
        <v>8.692774098135303E-2</v>
      </c>
      <c r="AD1677" s="18">
        <v>7.2295613697498165E-2</v>
      </c>
      <c r="AF1677" s="18">
        <v>0.11084481484186789</v>
      </c>
      <c r="AG1677" s="18">
        <v>8.3611012374022228E-2</v>
      </c>
      <c r="AH1677" s="18">
        <v>8.2309681927347E-2</v>
      </c>
      <c r="AI1677" s="18">
        <v>6.4873795431259831E-2</v>
      </c>
      <c r="AJ1677" s="18">
        <v>8.4773666014720431E-2</v>
      </c>
      <c r="AK1677" s="18">
        <v>8.2405694764518492E-2</v>
      </c>
      <c r="AL1677" s="18">
        <v>0.10365931583526421</v>
      </c>
      <c r="AM1677" s="18">
        <v>9.2305904329229846E-2</v>
      </c>
      <c r="AN1677" s="18">
        <v>5.9441356914254971E-2</v>
      </c>
      <c r="AO1677" s="18">
        <v>9.674102447886769E-2</v>
      </c>
      <c r="AP1677" s="18">
        <v>7.948779649193817E-2</v>
      </c>
      <c r="AQ1677" s="18">
        <v>0.10442411063465069</v>
      </c>
      <c r="AR1677" s="18">
        <v>7.4174438307096122E-2</v>
      </c>
      <c r="AS1677" s="18">
        <v>6.8852867422344602E-2</v>
      </c>
      <c r="AT1677" s="18">
        <v>0.1498433638529916</v>
      </c>
      <c r="AU1677" s="18">
        <v>8.6713347249259276E-2</v>
      </c>
      <c r="AV1677" s="18">
        <v>3.0109300420436299E-2</v>
      </c>
      <c r="AX1677" s="18">
        <v>7.9706273298359803E-2</v>
      </c>
      <c r="AY1677" s="18">
        <v>0.1095957561149582</v>
      </c>
      <c r="BA1677" s="18">
        <v>9.0605970309042064E-2</v>
      </c>
      <c r="BB1677" s="18">
        <v>7.3874371723373564E-2</v>
      </c>
      <c r="BD1677" s="18">
        <v>9.3234941731647772E-2</v>
      </c>
      <c r="BE1677" s="18">
        <v>9.3952809834434867E-2</v>
      </c>
      <c r="BF1677" s="18">
        <v>6.7152758597262205E-2</v>
      </c>
      <c r="BG1677" s="18">
        <v>8.194951022430752E-2</v>
      </c>
      <c r="BH1677" s="18">
        <v>5.8397525130216461E-2</v>
      </c>
      <c r="BI1677" s="18">
        <v>0.1176082691742092</v>
      </c>
      <c r="BJ1677" s="18">
        <v>0.11286222143102111</v>
      </c>
      <c r="BL1677" s="18">
        <v>7.8080488433374839E-2</v>
      </c>
      <c r="BM1677" s="18">
        <v>8.2306781040927521E-2</v>
      </c>
      <c r="BN1677" s="18">
        <v>6.5780101018392143E-2</v>
      </c>
      <c r="BO1677" s="18">
        <v>0.1233319746938619</v>
      </c>
      <c r="BP1677" s="18">
        <v>0.10228951790417549</v>
      </c>
      <c r="BQ1677" s="18">
        <v>4.8109664182596747E-2</v>
      </c>
      <c r="BR1677" s="18">
        <v>9.8786928285540573E-2</v>
      </c>
      <c r="BS1677" s="18">
        <v>8.1885353639046518E-2</v>
      </c>
      <c r="BU1677" s="18">
        <v>8.9745301155279705E-2</v>
      </c>
      <c r="BV1677" s="18">
        <v>7.4131609967985332E-2</v>
      </c>
      <c r="BW1677" s="18">
        <v>6.0746021279847962E-2</v>
      </c>
      <c r="BX1677" s="18">
        <v>9.1210973190520378E-2</v>
      </c>
      <c r="BY1677" s="18">
        <v>9.8284725956829966E-2</v>
      </c>
      <c r="BZ1677" s="18">
        <v>6.1111593364015511E-2</v>
      </c>
      <c r="CA1677" s="18">
        <v>0.1229584003879271</v>
      </c>
      <c r="CB1677" s="18">
        <v>6.9272964855706345E-2</v>
      </c>
      <c r="CC1677" s="18">
        <v>7.6265837243276513E-2</v>
      </c>
    </row>
    <row r="1678" spans="2:81" x14ac:dyDescent="0.35">
      <c r="B1678" s="17" t="s">
        <v>350</v>
      </c>
      <c r="C1678" s="18">
        <v>7.5965418942060173E-2</v>
      </c>
      <c r="D1678" s="18">
        <v>0.1092794688470768</v>
      </c>
      <c r="E1678" s="18">
        <v>0.1024486099234411</v>
      </c>
      <c r="F1678" s="18">
        <v>9.7619690737747386E-2</v>
      </c>
      <c r="G1678" s="18">
        <v>7.228951579381511E-2</v>
      </c>
      <c r="H1678" s="18">
        <v>6.1416130098547531E-2</v>
      </c>
      <c r="I1678" s="18">
        <v>3.9255166019564768E-2</v>
      </c>
      <c r="K1678" s="18">
        <v>7.9954479049982444E-2</v>
      </c>
      <c r="L1678" s="18">
        <v>7.2603056418271861E-2</v>
      </c>
      <c r="N1678" s="18">
        <v>4.4458859881938068E-2</v>
      </c>
      <c r="O1678" s="18">
        <v>5.9250243963763667E-2</v>
      </c>
      <c r="P1678" s="18">
        <v>7.7823937210183033E-2</v>
      </c>
      <c r="Q1678" s="18">
        <v>0.1034958266425251</v>
      </c>
      <c r="R1678" s="18">
        <v>9.7769252182534766E-2</v>
      </c>
      <c r="S1678" s="18">
        <v>6.4211608816990146E-2</v>
      </c>
      <c r="T1678" s="18">
        <v>9.4110125625115143E-2</v>
      </c>
      <c r="U1678" s="18">
        <v>9.1699698610510652E-2</v>
      </c>
      <c r="V1678" s="18">
        <v>8.5300680311841445E-2</v>
      </c>
      <c r="W1678" s="18">
        <v>7.0508160826144056E-2</v>
      </c>
      <c r="X1678" s="18">
        <v>8.3018245280039094E-2</v>
      </c>
      <c r="Y1678" s="18">
        <v>3.9987219447787291E-2</v>
      </c>
      <c r="AA1678" s="18">
        <v>8.3965281341031303E-2</v>
      </c>
      <c r="AB1678" s="18">
        <v>6.8661670810439182E-2</v>
      </c>
      <c r="AC1678" s="18">
        <v>7.5416924508526273E-2</v>
      </c>
      <c r="AD1678" s="18">
        <v>7.5996127862095461E-2</v>
      </c>
      <c r="AF1678" s="18">
        <v>0.2092155419495792</v>
      </c>
      <c r="AG1678" s="18">
        <v>0.1011366961670708</v>
      </c>
      <c r="AH1678" s="18">
        <v>6.9976033734717141E-2</v>
      </c>
      <c r="AI1678" s="18">
        <v>8.8893938595923663E-2</v>
      </c>
      <c r="AJ1678" s="18">
        <v>6.541234756063985E-2</v>
      </c>
      <c r="AK1678" s="18">
        <v>3.6609998031282509E-2</v>
      </c>
      <c r="AL1678" s="18">
        <v>8.5980402522549834E-2</v>
      </c>
      <c r="AM1678" s="18">
        <v>8.7991547041638821E-2</v>
      </c>
      <c r="AN1678" s="18">
        <v>0.12155738109135079</v>
      </c>
      <c r="AO1678" s="18">
        <v>3.7886754422706559E-2</v>
      </c>
      <c r="AP1678" s="18">
        <v>5.0097279438922407E-2</v>
      </c>
      <c r="AQ1678" s="18">
        <v>8.484578717530733E-2</v>
      </c>
      <c r="AR1678" s="18">
        <v>7.2556148881568666E-2</v>
      </c>
      <c r="AS1678" s="18">
        <v>0.12450721254146931</v>
      </c>
      <c r="AT1678" s="18">
        <v>0.1160820576834049</v>
      </c>
      <c r="AU1678" s="18">
        <v>9.5792668532609107E-2</v>
      </c>
      <c r="AV1678" s="18">
        <v>5.6802068843697318E-2</v>
      </c>
      <c r="AX1678" s="18">
        <v>6.5481808598443603E-2</v>
      </c>
      <c r="AY1678" s="18">
        <v>0.1282329681568502</v>
      </c>
      <c r="BA1678" s="18">
        <v>7.2119828026660393E-2</v>
      </c>
      <c r="BB1678" s="18">
        <v>8.3100286804078743E-2</v>
      </c>
      <c r="BD1678" s="18">
        <v>5.3311199114794712E-2</v>
      </c>
      <c r="BE1678" s="18">
        <v>7.596807121207412E-2</v>
      </c>
      <c r="BF1678" s="18">
        <v>7.3666109868240306E-2</v>
      </c>
      <c r="BG1678" s="18">
        <v>8.2161269242040272E-2</v>
      </c>
      <c r="BH1678" s="18">
        <v>0.11805947019050519</v>
      </c>
      <c r="BI1678" s="18">
        <v>3.7433463689858101E-2</v>
      </c>
      <c r="BJ1678" s="18">
        <v>9.0440251865566146E-2</v>
      </c>
      <c r="BL1678" s="18">
        <v>8.3612607146422491E-2</v>
      </c>
      <c r="BM1678" s="18">
        <v>8.9828874471999151E-2</v>
      </c>
      <c r="BN1678" s="18">
        <v>3.2109399437360707E-2</v>
      </c>
      <c r="BO1678" s="18">
        <v>5.0714456051027229E-2</v>
      </c>
      <c r="BP1678" s="18">
        <v>6.6246474926791227E-2</v>
      </c>
      <c r="BQ1678" s="18">
        <v>2.456323272302036E-2</v>
      </c>
      <c r="BR1678" s="18">
        <v>6.525458314848348E-2</v>
      </c>
      <c r="BS1678" s="18">
        <v>8.384861072140401E-2</v>
      </c>
      <c r="BU1678" s="18">
        <v>8.4540410339854127E-2</v>
      </c>
      <c r="BV1678" s="18">
        <v>9.1866736515510264E-2</v>
      </c>
      <c r="BW1678" s="18">
        <v>7.807712626123163E-2</v>
      </c>
      <c r="BX1678" s="18">
        <v>6.99081876312133E-2</v>
      </c>
      <c r="BY1678" s="18">
        <v>5.7593831680474362E-2</v>
      </c>
      <c r="BZ1678" s="18">
        <v>4.8796945115534639E-2</v>
      </c>
      <c r="CA1678" s="18">
        <v>0.10147875891144301</v>
      </c>
      <c r="CB1678" s="18">
        <v>6.4751377449636077E-2</v>
      </c>
      <c r="CC1678" s="18">
        <v>6.5859934712961532E-2</v>
      </c>
    </row>
    <row r="1679" spans="2:81" x14ac:dyDescent="0.35">
      <c r="B1679" s="17" t="s">
        <v>351</v>
      </c>
      <c r="C1679" s="18">
        <v>7.6612259300834998E-2</v>
      </c>
      <c r="D1679" s="18">
        <v>0.1180524851699024</v>
      </c>
      <c r="E1679" s="18">
        <v>9.5457058117304511E-2</v>
      </c>
      <c r="F1679" s="18">
        <v>0.109235251418088</v>
      </c>
      <c r="G1679" s="18">
        <v>7.0607449937277189E-2</v>
      </c>
      <c r="H1679" s="18">
        <v>7.7670264186390114E-2</v>
      </c>
      <c r="I1679" s="18">
        <v>2.4905566424262161E-2</v>
      </c>
      <c r="K1679" s="18">
        <v>8.4074754614356054E-2</v>
      </c>
      <c r="L1679" s="18">
        <v>6.9998505963066004E-2</v>
      </c>
      <c r="N1679" s="18">
        <v>9.0659587636912176E-2</v>
      </c>
      <c r="O1679" s="18">
        <v>8.3160877970361799E-2</v>
      </c>
      <c r="P1679" s="18">
        <v>0.10639106570340789</v>
      </c>
      <c r="Q1679" s="18">
        <v>2.3153659242646851E-2</v>
      </c>
      <c r="R1679" s="18">
        <v>7.687485055303421E-2</v>
      </c>
      <c r="S1679" s="18">
        <v>4.9467499341970429E-2</v>
      </c>
      <c r="T1679" s="18">
        <v>5.8261079532182083E-2</v>
      </c>
      <c r="U1679" s="18">
        <v>0.1114350212098152</v>
      </c>
      <c r="V1679" s="18">
        <v>0.1001265837299759</v>
      </c>
      <c r="W1679" s="18">
        <v>7.257719666722863E-2</v>
      </c>
      <c r="X1679" s="18">
        <v>8.5868444963962662E-2</v>
      </c>
      <c r="Y1679" s="18">
        <v>4.0678490124444043E-2</v>
      </c>
      <c r="AA1679" s="18">
        <v>6.8969210971048203E-2</v>
      </c>
      <c r="AB1679" s="18">
        <v>5.8430540494753477E-2</v>
      </c>
      <c r="AC1679" s="18">
        <v>9.881542408747912E-2</v>
      </c>
      <c r="AD1679" s="18">
        <v>8.4830218308361807E-2</v>
      </c>
      <c r="AF1679" s="18">
        <v>9.9821786082037636E-2</v>
      </c>
      <c r="AG1679" s="18">
        <v>0.1125100164053998</v>
      </c>
      <c r="AH1679" s="18">
        <v>6.109227581758666E-2</v>
      </c>
      <c r="AI1679" s="18">
        <v>6.5424813402602533E-2</v>
      </c>
      <c r="AJ1679" s="18">
        <v>4.2584266027752317E-2</v>
      </c>
      <c r="AK1679" s="18">
        <v>8.9785446537629904E-2</v>
      </c>
      <c r="AL1679" s="18">
        <v>7.415394279959224E-2</v>
      </c>
      <c r="AM1679" s="18">
        <v>4.4403965995173988E-2</v>
      </c>
      <c r="AN1679" s="18">
        <v>7.2758975168670789E-2</v>
      </c>
      <c r="AO1679" s="18">
        <v>9.3121752053589954E-2</v>
      </c>
      <c r="AP1679" s="18">
        <v>8.9155469778640847E-2</v>
      </c>
      <c r="AQ1679" s="18">
        <v>5.3695952495003578E-2</v>
      </c>
      <c r="AR1679" s="18">
        <v>7.4148907342490966E-2</v>
      </c>
      <c r="AS1679" s="18">
        <v>6.9062826065505623E-2</v>
      </c>
      <c r="AT1679" s="18">
        <v>5.2588898945286948E-2</v>
      </c>
      <c r="AU1679" s="18">
        <v>0.1229370732301921</v>
      </c>
      <c r="AV1679" s="18">
        <v>9.4856697769541268E-2</v>
      </c>
      <c r="AX1679" s="18">
        <v>7.5998483528654265E-2</v>
      </c>
      <c r="AY1679" s="18">
        <v>7.3475763588235862E-2</v>
      </c>
      <c r="BA1679" s="18">
        <v>6.7563204236398597E-2</v>
      </c>
      <c r="BB1679" s="18">
        <v>9.3401307741306464E-2</v>
      </c>
      <c r="BD1679" s="18">
        <v>6.5245805110701272E-2</v>
      </c>
      <c r="BE1679" s="18">
        <v>7.736640918284983E-2</v>
      </c>
      <c r="BF1679" s="18">
        <v>7.6283416150632125E-2</v>
      </c>
      <c r="BG1679" s="18">
        <v>8.1655746310941454E-2</v>
      </c>
      <c r="BH1679" s="18">
        <v>9.0324884261577074E-2</v>
      </c>
      <c r="BI1679" s="18">
        <v>9.9537215072293836E-2</v>
      </c>
      <c r="BJ1679" s="18">
        <v>5.7122746824647949E-2</v>
      </c>
      <c r="BL1679" s="18">
        <v>7.9664316268385715E-2</v>
      </c>
      <c r="BM1679" s="18">
        <v>7.8772779103227761E-2</v>
      </c>
      <c r="BN1679" s="18">
        <v>7.2595459193255135E-2</v>
      </c>
      <c r="BO1679" s="18">
        <v>8.838668393173664E-2</v>
      </c>
      <c r="BP1679" s="18">
        <v>7.9745540264445691E-2</v>
      </c>
      <c r="BQ1679" s="18">
        <v>9.8632644660359994E-2</v>
      </c>
      <c r="BR1679" s="18">
        <v>7.3296795053625102E-2</v>
      </c>
      <c r="BS1679" s="18">
        <v>6.3727961066530961E-2</v>
      </c>
      <c r="BU1679" s="18">
        <v>6.3131095941390047E-2</v>
      </c>
      <c r="BV1679" s="18">
        <v>8.0130084774015731E-2</v>
      </c>
      <c r="BW1679" s="18">
        <v>5.7594499868951939E-2</v>
      </c>
      <c r="BX1679" s="18">
        <v>8.9186171950645932E-2</v>
      </c>
      <c r="BY1679" s="18">
        <v>8.774021400847995E-2</v>
      </c>
      <c r="BZ1679" s="18">
        <v>0.1096184036019211</v>
      </c>
      <c r="CA1679" s="18">
        <v>7.0450566523298216E-2</v>
      </c>
      <c r="CB1679" s="18">
        <v>5.7057629760762618E-2</v>
      </c>
      <c r="CC1679" s="18">
        <v>7.4622862542253143E-2</v>
      </c>
    </row>
    <row r="1680" spans="2:81" x14ac:dyDescent="0.35">
      <c r="B1680" s="17" t="s">
        <v>352</v>
      </c>
      <c r="C1680" s="18">
        <v>6.2118369176331178E-2</v>
      </c>
      <c r="D1680" s="18">
        <v>8.057804995107759E-2</v>
      </c>
      <c r="E1680" s="18">
        <v>7.9361542505531568E-2</v>
      </c>
      <c r="F1680" s="18">
        <v>8.9651724081116616E-2</v>
      </c>
      <c r="G1680" s="18">
        <v>7.8717546538568786E-2</v>
      </c>
      <c r="H1680" s="18">
        <v>2.917273210292648E-2</v>
      </c>
      <c r="I1680" s="18">
        <v>3.3770364568588382E-2</v>
      </c>
      <c r="K1680" s="18">
        <v>6.6598789454009974E-2</v>
      </c>
      <c r="L1680" s="18">
        <v>5.7335030217895447E-2</v>
      </c>
      <c r="N1680" s="18">
        <v>3.7330939036129968E-2</v>
      </c>
      <c r="O1680" s="18">
        <v>7.806092484198468E-2</v>
      </c>
      <c r="P1680" s="18">
        <v>6.7868869194394665E-2</v>
      </c>
      <c r="Q1680" s="18">
        <v>4.5708176924869517E-2</v>
      </c>
      <c r="R1680" s="18">
        <v>6.6595856111849594E-2</v>
      </c>
      <c r="S1680" s="18">
        <v>6.9807560284165307E-2</v>
      </c>
      <c r="T1680" s="18">
        <v>7.1973338189441377E-2</v>
      </c>
      <c r="U1680" s="18">
        <v>6.5317070235487787E-2</v>
      </c>
      <c r="V1680" s="18">
        <v>9.8264864278035283E-2</v>
      </c>
      <c r="W1680" s="18">
        <v>5.1277648801610981E-2</v>
      </c>
      <c r="X1680" s="18">
        <v>4.2597405293328471E-2</v>
      </c>
      <c r="Y1680" s="18">
        <v>4.477418311676587E-2</v>
      </c>
      <c r="AA1680" s="18">
        <v>4.3295436543937457E-2</v>
      </c>
      <c r="AB1680" s="18">
        <v>5.9579146858815407E-2</v>
      </c>
      <c r="AC1680" s="18">
        <v>7.0355871504413345E-2</v>
      </c>
      <c r="AD1680" s="18">
        <v>7.8275736660891868E-2</v>
      </c>
      <c r="AF1680" s="18">
        <v>0</v>
      </c>
      <c r="AG1680" s="18">
        <v>6.0601288616839409E-2</v>
      </c>
      <c r="AH1680" s="18">
        <v>9.4100086805580102E-2</v>
      </c>
      <c r="AI1680" s="18">
        <v>5.1519557992386403E-2</v>
      </c>
      <c r="AJ1680" s="18">
        <v>7.7830345732942077E-2</v>
      </c>
      <c r="AK1680" s="18">
        <v>8.3755139776477819E-2</v>
      </c>
      <c r="AL1680" s="18">
        <v>0.10662802458573981</v>
      </c>
      <c r="AM1680" s="18">
        <v>5.7476129896601363E-2</v>
      </c>
      <c r="AN1680" s="18">
        <v>3.0742115691918721E-2</v>
      </c>
      <c r="AO1680" s="18">
        <v>3.0296885882155369E-2</v>
      </c>
      <c r="AP1680" s="18">
        <v>2.0697492380370729E-2</v>
      </c>
      <c r="AQ1680" s="18">
        <v>5.2902760641606109E-2</v>
      </c>
      <c r="AR1680" s="18">
        <v>5.1096726530661961E-2</v>
      </c>
      <c r="AS1680" s="18">
        <v>4.4721374628189758E-2</v>
      </c>
      <c r="AT1680" s="18">
        <v>6.6851355429335083E-2</v>
      </c>
      <c r="AU1680" s="18">
        <v>0.1004838339479226</v>
      </c>
      <c r="AV1680" s="18">
        <v>2.928010389593887E-2</v>
      </c>
      <c r="AX1680" s="18">
        <v>5.7173470864543677E-2</v>
      </c>
      <c r="AY1680" s="18">
        <v>8.3520031385898058E-2</v>
      </c>
      <c r="BA1680" s="18">
        <v>5.650495925894948E-2</v>
      </c>
      <c r="BB1680" s="18">
        <v>7.2533137386719362E-2</v>
      </c>
      <c r="BD1680" s="18">
        <v>7.518935041390333E-2</v>
      </c>
      <c r="BE1680" s="18">
        <v>5.7400561358331749E-2</v>
      </c>
      <c r="BF1680" s="18">
        <v>6.2045356576901627E-2</v>
      </c>
      <c r="BG1680" s="18">
        <v>5.0335967533934982E-2</v>
      </c>
      <c r="BH1680" s="18">
        <v>5.2996751717672243E-2</v>
      </c>
      <c r="BI1680" s="18">
        <v>5.696786133700512E-2</v>
      </c>
      <c r="BJ1680" s="18">
        <v>0.1091979616438522</v>
      </c>
      <c r="BL1680" s="18">
        <v>3.3104985059488279E-2</v>
      </c>
      <c r="BM1680" s="18">
        <v>7.1255668988159521E-2</v>
      </c>
      <c r="BN1680" s="18">
        <v>5.3953958957584772E-2</v>
      </c>
      <c r="BO1680" s="18">
        <v>3.7157811233379683E-2</v>
      </c>
      <c r="BP1680" s="18">
        <v>8.6223335973967044E-2</v>
      </c>
      <c r="BQ1680" s="18">
        <v>2.200192819565859E-2</v>
      </c>
      <c r="BR1680" s="18">
        <v>0.15479285101278281</v>
      </c>
      <c r="BS1680" s="18">
        <v>6.0126844270802823E-2</v>
      </c>
      <c r="BU1680" s="18">
        <v>4.2209513893920851E-2</v>
      </c>
      <c r="BV1680" s="18">
        <v>7.7995862478105804E-2</v>
      </c>
      <c r="BW1680" s="18">
        <v>3.0181765750447481E-2</v>
      </c>
      <c r="BX1680" s="18">
        <v>5.0057198927576187E-2</v>
      </c>
      <c r="BY1680" s="18">
        <v>8.6052203841382124E-2</v>
      </c>
      <c r="BZ1680" s="18">
        <v>4.7305500663305411E-2</v>
      </c>
      <c r="CA1680" s="18">
        <v>3.9528082025154461E-2</v>
      </c>
      <c r="CB1680" s="18">
        <v>6.4032111479027348E-2</v>
      </c>
      <c r="CC1680" s="18">
        <v>3.4333450434231777E-2</v>
      </c>
    </row>
    <row r="1681" spans="2:81" x14ac:dyDescent="0.35">
      <c r="B1681" s="17" t="s">
        <v>353</v>
      </c>
      <c r="C1681" s="18">
        <v>0</v>
      </c>
      <c r="D1681" s="18">
        <v>0</v>
      </c>
      <c r="E1681" s="18">
        <v>0</v>
      </c>
      <c r="F1681" s="18">
        <v>0</v>
      </c>
      <c r="G1681" s="18">
        <v>0</v>
      </c>
      <c r="H1681" s="18">
        <v>0</v>
      </c>
      <c r="I1681" s="18">
        <v>0</v>
      </c>
      <c r="K1681" s="18">
        <v>0</v>
      </c>
      <c r="L1681" s="18">
        <v>0</v>
      </c>
      <c r="N1681" s="18">
        <v>0</v>
      </c>
      <c r="O1681" s="18">
        <v>0</v>
      </c>
      <c r="P1681" s="18">
        <v>0</v>
      </c>
      <c r="Q1681" s="18">
        <v>0</v>
      </c>
      <c r="R1681" s="18">
        <v>0</v>
      </c>
      <c r="S1681" s="18">
        <v>0</v>
      </c>
      <c r="T1681" s="18">
        <v>0</v>
      </c>
      <c r="U1681" s="18">
        <v>0</v>
      </c>
      <c r="V1681" s="18">
        <v>0</v>
      </c>
      <c r="W1681" s="18">
        <v>0</v>
      </c>
      <c r="X1681" s="18">
        <v>0</v>
      </c>
      <c r="Y1681" s="18">
        <v>0</v>
      </c>
      <c r="AA1681" s="18">
        <v>0</v>
      </c>
      <c r="AB1681" s="18">
        <v>0</v>
      </c>
      <c r="AC1681" s="18">
        <v>0</v>
      </c>
      <c r="AD1681" s="18">
        <v>0</v>
      </c>
      <c r="AF1681" s="18">
        <v>0</v>
      </c>
      <c r="AG1681" s="18">
        <v>0</v>
      </c>
      <c r="AH1681" s="18">
        <v>0</v>
      </c>
      <c r="AI1681" s="18">
        <v>0</v>
      </c>
      <c r="AJ1681" s="18">
        <v>0</v>
      </c>
      <c r="AK1681" s="18">
        <v>0</v>
      </c>
      <c r="AL1681" s="18">
        <v>0</v>
      </c>
      <c r="AM1681" s="18">
        <v>0</v>
      </c>
      <c r="AN1681" s="18">
        <v>0</v>
      </c>
      <c r="AO1681" s="18">
        <v>0</v>
      </c>
      <c r="AP1681" s="18">
        <v>0</v>
      </c>
      <c r="AQ1681" s="18">
        <v>0</v>
      </c>
      <c r="AR1681" s="18">
        <v>0</v>
      </c>
      <c r="AS1681" s="18">
        <v>0</v>
      </c>
      <c r="AT1681" s="18">
        <v>0</v>
      </c>
      <c r="AU1681" s="18">
        <v>0</v>
      </c>
      <c r="AV1681" s="18">
        <v>0</v>
      </c>
      <c r="AX1681" s="18">
        <v>0</v>
      </c>
      <c r="AY1681" s="18">
        <v>0</v>
      </c>
      <c r="BA1681" s="18">
        <v>0</v>
      </c>
      <c r="BB1681" s="18">
        <v>0</v>
      </c>
      <c r="BD1681" s="18">
        <v>0</v>
      </c>
      <c r="BE1681" s="18">
        <v>0</v>
      </c>
      <c r="BF1681" s="18">
        <v>0</v>
      </c>
      <c r="BG1681" s="18">
        <v>0</v>
      </c>
      <c r="BH1681" s="18">
        <v>0</v>
      </c>
      <c r="BI1681" s="18">
        <v>0</v>
      </c>
      <c r="BJ1681" s="18">
        <v>0</v>
      </c>
      <c r="BL1681" s="18">
        <v>0</v>
      </c>
      <c r="BM1681" s="18">
        <v>0</v>
      </c>
      <c r="BN1681" s="18">
        <v>0</v>
      </c>
      <c r="BO1681" s="18">
        <v>0</v>
      </c>
      <c r="BP1681" s="18">
        <v>0</v>
      </c>
      <c r="BQ1681" s="18">
        <v>0</v>
      </c>
      <c r="BR1681" s="18">
        <v>0</v>
      </c>
      <c r="BS1681" s="18">
        <v>0</v>
      </c>
      <c r="BU1681" s="18">
        <v>0</v>
      </c>
      <c r="BV1681" s="18">
        <v>0</v>
      </c>
      <c r="BW1681" s="18">
        <v>0</v>
      </c>
      <c r="BX1681" s="18">
        <v>0</v>
      </c>
      <c r="BY1681" s="18">
        <v>0</v>
      </c>
      <c r="BZ1681" s="18">
        <v>0</v>
      </c>
      <c r="CA1681" s="18">
        <v>0</v>
      </c>
      <c r="CB1681" s="18">
        <v>0</v>
      </c>
      <c r="CC1681" s="18">
        <v>0</v>
      </c>
    </row>
    <row r="1683" spans="2:81" ht="130.5" x14ac:dyDescent="0.35">
      <c r="B1683" s="14" t="s">
        <v>356</v>
      </c>
    </row>
    <row r="1684" spans="2:81" x14ac:dyDescent="0.35">
      <c r="B1684" s="15" t="s">
        <v>17</v>
      </c>
    </row>
    <row r="1685" spans="2:81" x14ac:dyDescent="0.35">
      <c r="B1685" s="11" t="s">
        <v>95</v>
      </c>
      <c r="C1685" s="16">
        <v>1906</v>
      </c>
      <c r="D1685" s="16">
        <v>245</v>
      </c>
      <c r="E1685" s="16">
        <v>322</v>
      </c>
      <c r="F1685" s="16">
        <v>330</v>
      </c>
      <c r="G1685" s="16">
        <v>336</v>
      </c>
      <c r="H1685" s="16">
        <v>276</v>
      </c>
      <c r="I1685" s="16">
        <v>397</v>
      </c>
      <c r="K1685" s="16">
        <v>942</v>
      </c>
      <c r="L1685" s="16">
        <v>959</v>
      </c>
      <c r="N1685" s="16">
        <v>158</v>
      </c>
      <c r="O1685" s="16">
        <v>63</v>
      </c>
      <c r="P1685" s="16">
        <v>96</v>
      </c>
      <c r="Q1685" s="16">
        <v>78</v>
      </c>
      <c r="R1685" s="16">
        <v>211</v>
      </c>
      <c r="S1685" s="16">
        <v>156</v>
      </c>
      <c r="T1685" s="16">
        <v>138</v>
      </c>
      <c r="U1685" s="16">
        <v>178</v>
      </c>
      <c r="V1685" s="16">
        <v>270</v>
      </c>
      <c r="W1685" s="16">
        <v>232</v>
      </c>
      <c r="X1685" s="16">
        <v>160</v>
      </c>
      <c r="Y1685" s="16">
        <v>166</v>
      </c>
      <c r="AA1685" s="16">
        <v>527</v>
      </c>
      <c r="AB1685" s="16">
        <v>481</v>
      </c>
      <c r="AC1685" s="16">
        <v>429</v>
      </c>
      <c r="AD1685" s="16">
        <v>463</v>
      </c>
      <c r="AF1685" s="16">
        <v>27</v>
      </c>
      <c r="AG1685" s="16">
        <v>98</v>
      </c>
      <c r="AH1685" s="16">
        <v>113</v>
      </c>
      <c r="AI1685" s="16">
        <v>112</v>
      </c>
      <c r="AJ1685" s="16">
        <v>174</v>
      </c>
      <c r="AK1685" s="16">
        <v>207</v>
      </c>
      <c r="AL1685" s="16">
        <v>170</v>
      </c>
      <c r="AM1685" s="16">
        <v>133</v>
      </c>
      <c r="AN1685" s="16">
        <v>100</v>
      </c>
      <c r="AO1685" s="16">
        <v>131</v>
      </c>
      <c r="AP1685" s="16">
        <v>193</v>
      </c>
      <c r="AQ1685" s="16">
        <v>93</v>
      </c>
      <c r="AR1685" s="16">
        <v>79</v>
      </c>
      <c r="AS1685" s="16">
        <v>47</v>
      </c>
      <c r="AT1685" s="16">
        <v>48</v>
      </c>
      <c r="AU1685" s="16">
        <v>122</v>
      </c>
      <c r="AV1685" s="16">
        <v>59</v>
      </c>
      <c r="AX1685" s="16">
        <v>1557</v>
      </c>
      <c r="AY1685" s="16">
        <v>338</v>
      </c>
      <c r="BA1685" s="16">
        <v>1221</v>
      </c>
      <c r="BB1685" s="16">
        <v>685</v>
      </c>
      <c r="BD1685" s="16">
        <v>474</v>
      </c>
      <c r="BE1685" s="16">
        <v>416</v>
      </c>
      <c r="BF1685" s="16">
        <v>224</v>
      </c>
      <c r="BG1685" s="16">
        <v>439</v>
      </c>
      <c r="BH1685" s="16">
        <v>242</v>
      </c>
      <c r="BI1685" s="16">
        <v>51</v>
      </c>
      <c r="BJ1685" s="16">
        <v>60</v>
      </c>
      <c r="BL1685" s="16">
        <v>334</v>
      </c>
      <c r="BM1685" s="16">
        <v>619</v>
      </c>
      <c r="BN1685" s="16">
        <v>136</v>
      </c>
      <c r="BO1685" s="16">
        <v>105</v>
      </c>
      <c r="BP1685" s="16">
        <v>257</v>
      </c>
      <c r="BQ1685" s="16">
        <v>42</v>
      </c>
      <c r="BR1685" s="16">
        <v>49</v>
      </c>
      <c r="BS1685" s="16">
        <v>364</v>
      </c>
      <c r="BU1685" s="16">
        <v>279</v>
      </c>
      <c r="BV1685" s="16">
        <v>479</v>
      </c>
      <c r="BW1685" s="16">
        <v>122</v>
      </c>
      <c r="BX1685" s="16">
        <v>151</v>
      </c>
      <c r="BY1685" s="16">
        <v>421</v>
      </c>
      <c r="BZ1685" s="16">
        <v>64</v>
      </c>
      <c r="CA1685" s="16">
        <v>123</v>
      </c>
      <c r="CB1685" s="16">
        <v>156</v>
      </c>
      <c r="CC1685" s="16">
        <v>111</v>
      </c>
    </row>
    <row r="1686" spans="2:81" x14ac:dyDescent="0.35">
      <c r="B1686" s="12" t="s">
        <v>96</v>
      </c>
      <c r="C1686" s="16">
        <v>1910</v>
      </c>
      <c r="D1686" s="16">
        <v>202</v>
      </c>
      <c r="E1686" s="16">
        <v>325</v>
      </c>
      <c r="F1686" s="16">
        <v>324</v>
      </c>
      <c r="G1686" s="16">
        <v>294</v>
      </c>
      <c r="H1686" s="16">
        <v>309</v>
      </c>
      <c r="I1686" s="16">
        <v>457</v>
      </c>
      <c r="K1686" s="16">
        <v>921</v>
      </c>
      <c r="L1686" s="16">
        <v>983</v>
      </c>
      <c r="N1686" s="16">
        <v>157</v>
      </c>
      <c r="O1686" s="16">
        <v>52</v>
      </c>
      <c r="P1686" s="16">
        <v>89</v>
      </c>
      <c r="Q1686" s="16">
        <v>77</v>
      </c>
      <c r="R1686" s="16">
        <v>212</v>
      </c>
      <c r="S1686" s="16">
        <v>155</v>
      </c>
      <c r="T1686" s="16">
        <v>140</v>
      </c>
      <c r="U1686" s="16">
        <v>167</v>
      </c>
      <c r="V1686" s="16">
        <v>248</v>
      </c>
      <c r="W1686" s="16">
        <v>264</v>
      </c>
      <c r="X1686" s="16">
        <v>165</v>
      </c>
      <c r="Y1686" s="16">
        <v>180</v>
      </c>
      <c r="AA1686" s="16">
        <v>514</v>
      </c>
      <c r="AB1686" s="16">
        <v>496</v>
      </c>
      <c r="AC1686" s="16">
        <v>419</v>
      </c>
      <c r="AD1686" s="16">
        <v>477</v>
      </c>
      <c r="AF1686" s="16">
        <v>25</v>
      </c>
      <c r="AG1686" s="16">
        <v>96</v>
      </c>
      <c r="AH1686" s="16">
        <v>115</v>
      </c>
      <c r="AI1686" s="16">
        <v>117</v>
      </c>
      <c r="AJ1686" s="16">
        <v>175</v>
      </c>
      <c r="AK1686" s="16">
        <v>213</v>
      </c>
      <c r="AL1686" s="16">
        <v>169</v>
      </c>
      <c r="AM1686" s="16">
        <v>134</v>
      </c>
      <c r="AN1686" s="16">
        <v>99</v>
      </c>
      <c r="AO1686" s="16">
        <v>131</v>
      </c>
      <c r="AP1686" s="16">
        <v>193</v>
      </c>
      <c r="AQ1686" s="16">
        <v>94</v>
      </c>
      <c r="AR1686" s="16">
        <v>79</v>
      </c>
      <c r="AS1686" s="16">
        <v>46</v>
      </c>
      <c r="AT1686" s="16">
        <v>46</v>
      </c>
      <c r="AU1686" s="16">
        <v>118</v>
      </c>
      <c r="AV1686" s="16">
        <v>59</v>
      </c>
      <c r="AX1686" s="16">
        <v>1583</v>
      </c>
      <c r="AY1686" s="16">
        <v>316</v>
      </c>
      <c r="BA1686" s="16">
        <v>1241</v>
      </c>
      <c r="BB1686" s="16">
        <v>669</v>
      </c>
      <c r="BD1686" s="16">
        <v>490</v>
      </c>
      <c r="BE1686" s="16">
        <v>410</v>
      </c>
      <c r="BF1686" s="16">
        <v>226</v>
      </c>
      <c r="BG1686" s="16">
        <v>430</v>
      </c>
      <c r="BH1686" s="16">
        <v>237</v>
      </c>
      <c r="BI1686" s="16">
        <v>51</v>
      </c>
      <c r="BJ1686" s="16">
        <v>65</v>
      </c>
      <c r="BL1686" s="16">
        <v>349</v>
      </c>
      <c r="BM1686" s="16">
        <v>614</v>
      </c>
      <c r="BN1686" s="16">
        <v>143</v>
      </c>
      <c r="BO1686" s="16">
        <v>101</v>
      </c>
      <c r="BP1686" s="16">
        <v>257</v>
      </c>
      <c r="BQ1686" s="16">
        <v>42</v>
      </c>
      <c r="BR1686" s="16">
        <v>47</v>
      </c>
      <c r="BS1686" s="16">
        <v>356</v>
      </c>
      <c r="BU1686" s="16">
        <v>288</v>
      </c>
      <c r="BV1686" s="16">
        <v>472</v>
      </c>
      <c r="BW1686" s="16">
        <v>126</v>
      </c>
      <c r="BX1686" s="16">
        <v>142</v>
      </c>
      <c r="BY1686" s="16">
        <v>432</v>
      </c>
      <c r="BZ1686" s="16">
        <v>64</v>
      </c>
      <c r="CA1686" s="16">
        <v>123</v>
      </c>
      <c r="CB1686" s="16">
        <v>159</v>
      </c>
      <c r="CC1686" s="16">
        <v>106</v>
      </c>
    </row>
    <row r="1687" spans="2:81" x14ac:dyDescent="0.35">
      <c r="B1687" s="17" t="s">
        <v>345</v>
      </c>
      <c r="C1687" s="18">
        <v>0.15239294786293031</v>
      </c>
      <c r="D1687" s="18">
        <v>0.19548961341229851</v>
      </c>
      <c r="E1687" s="18">
        <v>0.1484248715992936</v>
      </c>
      <c r="F1687" s="18">
        <v>0.2146089033546538</v>
      </c>
      <c r="G1687" s="18">
        <v>0.16965106761491441</v>
      </c>
      <c r="H1687" s="18">
        <v>0.14255084433002391</v>
      </c>
      <c r="I1687" s="18">
        <v>8.7590127452260247E-2</v>
      </c>
      <c r="K1687" s="18">
        <v>0.15268187573724989</v>
      </c>
      <c r="L1687" s="18">
        <v>0.1528752311806616</v>
      </c>
      <c r="N1687" s="18">
        <v>0.1204150196821476</v>
      </c>
      <c r="O1687" s="18">
        <v>0.1107918138813386</v>
      </c>
      <c r="P1687" s="18">
        <v>0.23698492235335511</v>
      </c>
      <c r="Q1687" s="18">
        <v>0.1202659736170489</v>
      </c>
      <c r="R1687" s="18">
        <v>0.18436615266836931</v>
      </c>
      <c r="S1687" s="18">
        <v>0.13617515147574219</v>
      </c>
      <c r="T1687" s="18">
        <v>0.15924506821150131</v>
      </c>
      <c r="U1687" s="18">
        <v>0.16330275486585269</v>
      </c>
      <c r="V1687" s="18">
        <v>0.16025444786536391</v>
      </c>
      <c r="W1687" s="18">
        <v>0.1310063362562614</v>
      </c>
      <c r="X1687" s="18">
        <v>0.14982516072452251</v>
      </c>
      <c r="Y1687" s="18">
        <v>0.14796581262114761</v>
      </c>
      <c r="AA1687" s="18">
        <v>0.1442478513758938</v>
      </c>
      <c r="AB1687" s="18">
        <v>0.15500364421633631</v>
      </c>
      <c r="AC1687" s="18">
        <v>0.16729143235453431</v>
      </c>
      <c r="AD1687" s="18">
        <v>0.14652098762166199</v>
      </c>
      <c r="AF1687" s="18">
        <v>7.0674970708847956E-2</v>
      </c>
      <c r="AG1687" s="18">
        <v>0.16218823271241539</v>
      </c>
      <c r="AH1687" s="18">
        <v>0.16440823974402591</v>
      </c>
      <c r="AI1687" s="18">
        <v>0.1345145710752749</v>
      </c>
      <c r="AJ1687" s="18">
        <v>0.21113948610735969</v>
      </c>
      <c r="AK1687" s="18">
        <v>9.987459121642836E-2</v>
      </c>
      <c r="AL1687" s="18">
        <v>0.1922328523425838</v>
      </c>
      <c r="AM1687" s="18">
        <v>0.13251321816942199</v>
      </c>
      <c r="AN1687" s="18">
        <v>0.23279502424592921</v>
      </c>
      <c r="AO1687" s="18">
        <v>0.15622901234926659</v>
      </c>
      <c r="AP1687" s="18">
        <v>0.1036892435619735</v>
      </c>
      <c r="AQ1687" s="18">
        <v>0.17699146922663961</v>
      </c>
      <c r="AR1687" s="18">
        <v>0.14205047190312969</v>
      </c>
      <c r="AS1687" s="18">
        <v>0.2272066573493389</v>
      </c>
      <c r="AT1687" s="18">
        <v>6.2138205426481449E-2</v>
      </c>
      <c r="AU1687" s="18">
        <v>0.14735717922832131</v>
      </c>
      <c r="AV1687" s="18">
        <v>0.14269241079644421</v>
      </c>
      <c r="AX1687" s="18">
        <v>0.14907477077254291</v>
      </c>
      <c r="AY1687" s="18">
        <v>0.16452281996049101</v>
      </c>
      <c r="BA1687" s="18">
        <v>0.13543052618937951</v>
      </c>
      <c r="BB1687" s="18">
        <v>0.18386395971080491</v>
      </c>
      <c r="BD1687" s="18">
        <v>0.16180532033371761</v>
      </c>
      <c r="BE1687" s="18">
        <v>0.16487358982615069</v>
      </c>
      <c r="BF1687" s="18">
        <v>0.1448321923449821</v>
      </c>
      <c r="BG1687" s="18">
        <v>0.16019488908244611</v>
      </c>
      <c r="BH1687" s="18">
        <v>0.1079741687742574</v>
      </c>
      <c r="BI1687" s="18">
        <v>0.15863218581404859</v>
      </c>
      <c r="BJ1687" s="18">
        <v>0.13448632848657471</v>
      </c>
      <c r="BL1687" s="18">
        <v>0.13144169759491181</v>
      </c>
      <c r="BM1687" s="18">
        <v>0.14019903345448781</v>
      </c>
      <c r="BN1687" s="18">
        <v>8.5977040552867326E-2</v>
      </c>
      <c r="BO1687" s="18">
        <v>0.1409243230890441</v>
      </c>
      <c r="BP1687" s="18">
        <v>0.17268131224332189</v>
      </c>
      <c r="BQ1687" s="18">
        <v>8.8973314339476348E-2</v>
      </c>
      <c r="BR1687" s="18">
        <v>0.20197000448141059</v>
      </c>
      <c r="BS1687" s="18">
        <v>0.21016189724884371</v>
      </c>
      <c r="BU1687" s="18">
        <v>0.14242401474492791</v>
      </c>
      <c r="BV1687" s="18">
        <v>0.14192284722487791</v>
      </c>
      <c r="BW1687" s="18">
        <v>7.5363380371373204E-2</v>
      </c>
      <c r="BX1687" s="18">
        <v>0.2053892257796629</v>
      </c>
      <c r="BY1687" s="18">
        <v>0.17798407659251159</v>
      </c>
      <c r="BZ1687" s="18">
        <v>8.6190229479971139E-2</v>
      </c>
      <c r="CA1687" s="18">
        <v>0.20002941894247839</v>
      </c>
      <c r="CB1687" s="18">
        <v>0.14937885354449951</v>
      </c>
      <c r="CC1687" s="18">
        <v>0.13162314951880771</v>
      </c>
    </row>
    <row r="1688" spans="2:81" x14ac:dyDescent="0.35">
      <c r="B1688" s="17" t="s">
        <v>346</v>
      </c>
      <c r="C1688" s="18">
        <v>0.1540547066950182</v>
      </c>
      <c r="D1688" s="18">
        <v>0.13131147728791481</v>
      </c>
      <c r="E1688" s="18">
        <v>0.14476818748588999</v>
      </c>
      <c r="F1688" s="18">
        <v>0.11517140976545261</v>
      </c>
      <c r="G1688" s="18">
        <v>0.18101399964742099</v>
      </c>
      <c r="H1688" s="18">
        <v>0.18229945820776039</v>
      </c>
      <c r="I1688" s="18">
        <v>0.16184093534214819</v>
      </c>
      <c r="K1688" s="18">
        <v>0.1577819177811324</v>
      </c>
      <c r="L1688" s="18">
        <v>0.15037814484359721</v>
      </c>
      <c r="N1688" s="18">
        <v>0.21089689584754609</v>
      </c>
      <c r="O1688" s="18">
        <v>0.2193484151945565</v>
      </c>
      <c r="P1688" s="18">
        <v>0.12278418487972741</v>
      </c>
      <c r="Q1688" s="18">
        <v>0.13482889754489019</v>
      </c>
      <c r="R1688" s="18">
        <v>0.1465214775734405</v>
      </c>
      <c r="S1688" s="18">
        <v>0.12536370478021011</v>
      </c>
      <c r="T1688" s="18">
        <v>0.16326950339175489</v>
      </c>
      <c r="U1688" s="18">
        <v>0.124039640882894</v>
      </c>
      <c r="V1688" s="18">
        <v>0.1042621234130079</v>
      </c>
      <c r="W1688" s="18">
        <v>0.139103465212187</v>
      </c>
      <c r="X1688" s="18">
        <v>0.17129713955939191</v>
      </c>
      <c r="Y1688" s="18">
        <v>0.23828336648219819</v>
      </c>
      <c r="AA1688" s="18">
        <v>0.17291190820880381</v>
      </c>
      <c r="AB1688" s="18">
        <v>0.15692649355448529</v>
      </c>
      <c r="AC1688" s="18">
        <v>0.11618097172986171</v>
      </c>
      <c r="AD1688" s="18">
        <v>0.1651824820173742</v>
      </c>
      <c r="AF1688" s="18">
        <v>0.22751832742673561</v>
      </c>
      <c r="AG1688" s="18">
        <v>0.16110706571189001</v>
      </c>
      <c r="AH1688" s="18">
        <v>0.1598130147305826</v>
      </c>
      <c r="AI1688" s="18">
        <v>0.10795866304498319</v>
      </c>
      <c r="AJ1688" s="18">
        <v>0.1087905026666114</v>
      </c>
      <c r="AK1688" s="18">
        <v>0.17039808756389829</v>
      </c>
      <c r="AL1688" s="18">
        <v>0.13704275511458791</v>
      </c>
      <c r="AM1688" s="18">
        <v>0.17386808575353491</v>
      </c>
      <c r="AN1688" s="18">
        <v>0.17716537478445921</v>
      </c>
      <c r="AO1688" s="18">
        <v>0.16881782452863281</v>
      </c>
      <c r="AP1688" s="18">
        <v>0.16909559869336341</v>
      </c>
      <c r="AQ1688" s="18">
        <v>0.17310290097309669</v>
      </c>
      <c r="AR1688" s="18">
        <v>0.13954214125471431</v>
      </c>
      <c r="AS1688" s="18">
        <v>0.1302642082945496</v>
      </c>
      <c r="AT1688" s="18">
        <v>0.22653426787065351</v>
      </c>
      <c r="AU1688" s="18">
        <v>0.15121466507800069</v>
      </c>
      <c r="AV1688" s="18">
        <v>0.10612268673238689</v>
      </c>
      <c r="AX1688" s="18">
        <v>0.16265971171177171</v>
      </c>
      <c r="AY1688" s="18">
        <v>0.1108873815151516</v>
      </c>
      <c r="BA1688" s="18">
        <v>0.17019542761268761</v>
      </c>
      <c r="BB1688" s="18">
        <v>0.12410822682267381</v>
      </c>
      <c r="BD1688" s="18">
        <v>0.16125901761337921</v>
      </c>
      <c r="BE1688" s="18">
        <v>0.1437204776404899</v>
      </c>
      <c r="BF1688" s="18">
        <v>0.16469909537546451</v>
      </c>
      <c r="BG1688" s="18">
        <v>0.15425981517678769</v>
      </c>
      <c r="BH1688" s="18">
        <v>0.1346082612239661</v>
      </c>
      <c r="BI1688" s="18">
        <v>0.13893989867798101</v>
      </c>
      <c r="BJ1688" s="18">
        <v>0.2098011423505628</v>
      </c>
      <c r="BL1688" s="18">
        <v>0.17690080108928899</v>
      </c>
      <c r="BM1688" s="18">
        <v>0.13101152735016899</v>
      </c>
      <c r="BN1688" s="18">
        <v>0.1573751457714081</v>
      </c>
      <c r="BO1688" s="18">
        <v>0.14386753910973621</v>
      </c>
      <c r="BP1688" s="18">
        <v>0.18982117529434481</v>
      </c>
      <c r="BQ1688" s="18">
        <v>0.1998518715319533</v>
      </c>
      <c r="BR1688" s="18">
        <v>0.16358111132541089</v>
      </c>
      <c r="BS1688" s="18">
        <v>0.140413658315929</v>
      </c>
      <c r="BU1688" s="18">
        <v>0.16729948948881301</v>
      </c>
      <c r="BV1688" s="18">
        <v>0.1067687572087168</v>
      </c>
      <c r="BW1688" s="18">
        <v>0.12445937509469369</v>
      </c>
      <c r="BX1688" s="18">
        <v>0.1490884868740292</v>
      </c>
      <c r="BY1688" s="18">
        <v>0.1848534551148108</v>
      </c>
      <c r="BZ1688" s="18">
        <v>0.2093611525558097</v>
      </c>
      <c r="CA1688" s="18">
        <v>0.1963545204544164</v>
      </c>
      <c r="CB1688" s="18">
        <v>0.19835259200586139</v>
      </c>
      <c r="CC1688" s="18">
        <v>9.6250707218832735E-2</v>
      </c>
    </row>
    <row r="1689" spans="2:81" x14ac:dyDescent="0.35">
      <c r="B1689" s="17" t="s">
        <v>347</v>
      </c>
      <c r="C1689" s="18">
        <v>0.14551592376066441</v>
      </c>
      <c r="D1689" s="18">
        <v>0.1322891419291147</v>
      </c>
      <c r="E1689" s="18">
        <v>0.14014721955904799</v>
      </c>
      <c r="F1689" s="18">
        <v>0.14604725346526079</v>
      </c>
      <c r="G1689" s="18">
        <v>0.1323211041672307</v>
      </c>
      <c r="H1689" s="18">
        <v>0.14076468641017781</v>
      </c>
      <c r="I1689" s="18">
        <v>0.1665065441949041</v>
      </c>
      <c r="K1689" s="18">
        <v>0.15053705635628109</v>
      </c>
      <c r="L1689" s="18">
        <v>0.14050147576661809</v>
      </c>
      <c r="N1689" s="18">
        <v>0.1238247058100151</v>
      </c>
      <c r="O1689" s="18">
        <v>0.1538493100664492</v>
      </c>
      <c r="P1689" s="18">
        <v>0.1413737362911951</v>
      </c>
      <c r="Q1689" s="18">
        <v>9.9105943818595818E-2</v>
      </c>
      <c r="R1689" s="18">
        <v>0.1784233051268935</v>
      </c>
      <c r="S1689" s="18">
        <v>0.1465812732665972</v>
      </c>
      <c r="T1689" s="18">
        <v>0.122137438729574</v>
      </c>
      <c r="U1689" s="18">
        <v>0.1799490657765595</v>
      </c>
      <c r="V1689" s="18">
        <v>0.12140929105909801</v>
      </c>
      <c r="W1689" s="18">
        <v>0.1672100748050199</v>
      </c>
      <c r="X1689" s="18">
        <v>0.14282419723201539</v>
      </c>
      <c r="Y1689" s="18">
        <v>0.13435374224414551</v>
      </c>
      <c r="AA1689" s="18">
        <v>0.13501804071680221</v>
      </c>
      <c r="AB1689" s="18">
        <v>0.13924263054896091</v>
      </c>
      <c r="AC1689" s="18">
        <v>0.15313840907049731</v>
      </c>
      <c r="AD1689" s="18">
        <v>0.1567199403017594</v>
      </c>
      <c r="AF1689" s="18">
        <v>0.2009758724471592</v>
      </c>
      <c r="AG1689" s="18">
        <v>0.12662368499198201</v>
      </c>
      <c r="AH1689" s="18">
        <v>0.1698923477730675</v>
      </c>
      <c r="AI1689" s="18">
        <v>0.20271245923429171</v>
      </c>
      <c r="AJ1689" s="18">
        <v>0.1688317468639001</v>
      </c>
      <c r="AK1689" s="18">
        <v>0.1424123199765194</v>
      </c>
      <c r="AL1689" s="18">
        <v>0.12865966734407491</v>
      </c>
      <c r="AM1689" s="18">
        <v>0.11168902948691251</v>
      </c>
      <c r="AN1689" s="18">
        <v>5.8435718055563177E-2</v>
      </c>
      <c r="AO1689" s="18">
        <v>0.13767417363291881</v>
      </c>
      <c r="AP1689" s="18">
        <v>0.12891536150045271</v>
      </c>
      <c r="AQ1689" s="18">
        <v>0.15116639865137271</v>
      </c>
      <c r="AR1689" s="18">
        <v>0.16397757116851119</v>
      </c>
      <c r="AS1689" s="18">
        <v>0.20404316569239209</v>
      </c>
      <c r="AT1689" s="18">
        <v>0.1734418965423708</v>
      </c>
      <c r="AU1689" s="18">
        <v>0.1161603546742449</v>
      </c>
      <c r="AV1689" s="18">
        <v>0.23540172576906959</v>
      </c>
      <c r="AX1689" s="18">
        <v>0.14764736766401321</v>
      </c>
      <c r="AY1689" s="18">
        <v>0.13078433372313719</v>
      </c>
      <c r="BA1689" s="18">
        <v>0.1472513298904152</v>
      </c>
      <c r="BB1689" s="18">
        <v>0.1422961602197414</v>
      </c>
      <c r="BD1689" s="18">
        <v>0.15131277951051239</v>
      </c>
      <c r="BE1689" s="18">
        <v>0.1673330430499933</v>
      </c>
      <c r="BF1689" s="18">
        <v>0.13326037999324511</v>
      </c>
      <c r="BG1689" s="18">
        <v>0.13425017172513959</v>
      </c>
      <c r="BH1689" s="18">
        <v>0.14275897437207119</v>
      </c>
      <c r="BI1689" s="18">
        <v>0.1333367749228144</v>
      </c>
      <c r="BJ1689" s="18">
        <v>0.1006740599955907</v>
      </c>
      <c r="BL1689" s="18">
        <v>0.1463711310281442</v>
      </c>
      <c r="BM1689" s="18">
        <v>0.13251278280333631</v>
      </c>
      <c r="BN1689" s="18">
        <v>0.1880916199076825</v>
      </c>
      <c r="BO1689" s="18">
        <v>0.1167689373549831</v>
      </c>
      <c r="BP1689" s="18">
        <v>0.16575217334258169</v>
      </c>
      <c r="BQ1689" s="18">
        <v>0.1217970887997749</v>
      </c>
      <c r="BR1689" s="18">
        <v>0.1756143069930273</v>
      </c>
      <c r="BS1689" s="18">
        <v>0.1423187751276834</v>
      </c>
      <c r="BU1689" s="18">
        <v>0.13469625092628379</v>
      </c>
      <c r="BV1689" s="18">
        <v>0.13744181957169499</v>
      </c>
      <c r="BW1689" s="18">
        <v>0.14673891714932161</v>
      </c>
      <c r="BX1689" s="18">
        <v>9.5098409983341251E-2</v>
      </c>
      <c r="BY1689" s="18">
        <v>0.17090471193530929</v>
      </c>
      <c r="BZ1689" s="18">
        <v>0.12812297541678039</v>
      </c>
      <c r="CA1689" s="18">
        <v>0.11963018305143321</v>
      </c>
      <c r="CB1689" s="18">
        <v>0.18546960924207961</v>
      </c>
      <c r="CC1689" s="18">
        <v>0.1541745988369134</v>
      </c>
    </row>
    <row r="1690" spans="2:81" x14ac:dyDescent="0.35">
      <c r="B1690" s="17" t="s">
        <v>348</v>
      </c>
      <c r="C1690" s="18">
        <v>0.1144064448558192</v>
      </c>
      <c r="D1690" s="18">
        <v>0.10586474218627499</v>
      </c>
      <c r="E1690" s="18">
        <v>0.1020699126216788</v>
      </c>
      <c r="F1690" s="18">
        <v>0.12648212015973831</v>
      </c>
      <c r="G1690" s="18">
        <v>0.10581016587572099</v>
      </c>
      <c r="H1690" s="18">
        <v>0.1407822880638101</v>
      </c>
      <c r="I1690" s="18">
        <v>0.10608438486152751</v>
      </c>
      <c r="K1690" s="18">
        <v>0.1059003528740859</v>
      </c>
      <c r="L1690" s="18">
        <v>0.12099411689474179</v>
      </c>
      <c r="N1690" s="18">
        <v>9.673534938430399E-2</v>
      </c>
      <c r="O1690" s="18">
        <v>0.15220571607033639</v>
      </c>
      <c r="P1690" s="18">
        <v>0.13240884385659579</v>
      </c>
      <c r="Q1690" s="18">
        <v>0.1197272364281831</v>
      </c>
      <c r="R1690" s="18">
        <v>0.106587280288613</v>
      </c>
      <c r="S1690" s="18">
        <v>7.2554083646829359E-2</v>
      </c>
      <c r="T1690" s="18">
        <v>0.116898012162783</v>
      </c>
      <c r="U1690" s="18">
        <v>0.1759224289509016</v>
      </c>
      <c r="V1690" s="18">
        <v>0.1193293585797074</v>
      </c>
      <c r="W1690" s="18">
        <v>7.1030227791040887E-2</v>
      </c>
      <c r="X1690" s="18">
        <v>0.11636044232616501</v>
      </c>
      <c r="Y1690" s="18">
        <v>0.14900438821090661</v>
      </c>
      <c r="AA1690" s="18">
        <v>9.6532667196238292E-2</v>
      </c>
      <c r="AB1690" s="18">
        <v>0.1409120117397557</v>
      </c>
      <c r="AC1690" s="18">
        <v>0.1057533284096618</v>
      </c>
      <c r="AD1690" s="18">
        <v>0.1120087883723592</v>
      </c>
      <c r="AF1690" s="18">
        <v>0.10538710543436</v>
      </c>
      <c r="AG1690" s="18">
        <v>0.1153170217076453</v>
      </c>
      <c r="AH1690" s="18">
        <v>0.13827818267765349</v>
      </c>
      <c r="AI1690" s="18">
        <v>0.14541027752081589</v>
      </c>
      <c r="AJ1690" s="18">
        <v>0.1043244704465998</v>
      </c>
      <c r="AK1690" s="18">
        <v>0.12720208390896251</v>
      </c>
      <c r="AL1690" s="18">
        <v>0.1072442864470205</v>
      </c>
      <c r="AM1690" s="18">
        <v>0.11660954370503571</v>
      </c>
      <c r="AN1690" s="18">
        <v>9.4454405360742136E-2</v>
      </c>
      <c r="AO1690" s="18">
        <v>8.2307807866642324E-2</v>
      </c>
      <c r="AP1690" s="18">
        <v>0.1219381034978483</v>
      </c>
      <c r="AQ1690" s="18">
        <v>0.1210052919368276</v>
      </c>
      <c r="AR1690" s="18">
        <v>0.113843013659177</v>
      </c>
      <c r="AS1690" s="18">
        <v>3.6429163084428361E-2</v>
      </c>
      <c r="AT1690" s="18">
        <v>8.7038957245577628E-2</v>
      </c>
      <c r="AU1690" s="18">
        <v>0.13953686408723459</v>
      </c>
      <c r="AV1690" s="18">
        <v>0.10961009227740599</v>
      </c>
      <c r="AX1690" s="18">
        <v>0.1135787893553193</v>
      </c>
      <c r="AY1690" s="18">
        <v>0.12231954717102821</v>
      </c>
      <c r="BA1690" s="18">
        <v>0.1172038357467305</v>
      </c>
      <c r="BB1690" s="18">
        <v>0.1092163414870131</v>
      </c>
      <c r="BD1690" s="18">
        <v>0.1083819535249452</v>
      </c>
      <c r="BE1690" s="18">
        <v>0.1321584996919592</v>
      </c>
      <c r="BF1690" s="18">
        <v>0.10733526147847609</v>
      </c>
      <c r="BG1690" s="18">
        <v>0.1071628412419053</v>
      </c>
      <c r="BH1690" s="18">
        <v>9.9934628651007149E-2</v>
      </c>
      <c r="BI1690" s="18">
        <v>0.1536691598221418</v>
      </c>
      <c r="BJ1690" s="18">
        <v>0.142506654305741</v>
      </c>
      <c r="BL1690" s="18">
        <v>9.9070877111854125E-2</v>
      </c>
      <c r="BM1690" s="18">
        <v>0.12874183409042711</v>
      </c>
      <c r="BN1690" s="18">
        <v>0.10121775794376831</v>
      </c>
      <c r="BO1690" s="18">
        <v>0.11148220916218909</v>
      </c>
      <c r="BP1690" s="18">
        <v>0.12238043155519079</v>
      </c>
      <c r="BQ1690" s="18">
        <v>7.0027408584187156E-2</v>
      </c>
      <c r="BR1690" s="18">
        <v>0.12587912910615259</v>
      </c>
      <c r="BS1690" s="18">
        <v>0.10876560979134819</v>
      </c>
      <c r="BU1690" s="18">
        <v>0.12748456153209201</v>
      </c>
      <c r="BV1690" s="18">
        <v>0.13340718788738029</v>
      </c>
      <c r="BW1690" s="18">
        <v>0.14857445912275999</v>
      </c>
      <c r="BX1690" s="18">
        <v>8.5739812220419348E-2</v>
      </c>
      <c r="BY1690" s="18">
        <v>0.1118372092527906</v>
      </c>
      <c r="BZ1690" s="18">
        <v>8.2829604731926937E-2</v>
      </c>
      <c r="CA1690" s="18">
        <v>7.4189376601254603E-2</v>
      </c>
      <c r="CB1690" s="18">
        <v>5.3986544171948238E-2</v>
      </c>
      <c r="CC1690" s="18">
        <v>0.15866749512258979</v>
      </c>
    </row>
    <row r="1691" spans="2:81" x14ac:dyDescent="0.35">
      <c r="B1691" s="17" t="s">
        <v>349</v>
      </c>
      <c r="C1691" s="18">
        <v>0.1262317267422351</v>
      </c>
      <c r="D1691" s="18">
        <v>0.10150372932709879</v>
      </c>
      <c r="E1691" s="18">
        <v>0.113156319709573</v>
      </c>
      <c r="F1691" s="18">
        <v>0.1104120878433353</v>
      </c>
      <c r="G1691" s="18">
        <v>0.1162023325074908</v>
      </c>
      <c r="H1691" s="18">
        <v>0.110944168740416</v>
      </c>
      <c r="I1691" s="18">
        <v>0.1744707959633072</v>
      </c>
      <c r="K1691" s="18">
        <v>0.101297476000894</v>
      </c>
      <c r="L1691" s="18">
        <v>0.15021870184002781</v>
      </c>
      <c r="N1691" s="18">
        <v>0.12994851505013569</v>
      </c>
      <c r="O1691" s="18">
        <v>0.13069718564322741</v>
      </c>
      <c r="P1691" s="18">
        <v>0.1384660665265913</v>
      </c>
      <c r="Q1691" s="18">
        <v>0.13006918988407759</v>
      </c>
      <c r="R1691" s="18">
        <v>9.9835524261266462E-2</v>
      </c>
      <c r="S1691" s="18">
        <v>0.14346809749624259</v>
      </c>
      <c r="T1691" s="18">
        <v>0.12235694417794531</v>
      </c>
      <c r="U1691" s="18">
        <v>0.1046322907145725</v>
      </c>
      <c r="V1691" s="18">
        <v>0.13585470048472709</v>
      </c>
      <c r="W1691" s="18">
        <v>0.14412409818116839</v>
      </c>
      <c r="X1691" s="18">
        <v>0.1131348739788807</v>
      </c>
      <c r="Y1691" s="18">
        <v>0.12581384677774171</v>
      </c>
      <c r="AA1691" s="18">
        <v>0.1317672317013617</v>
      </c>
      <c r="AB1691" s="18">
        <v>0.14389693034441131</v>
      </c>
      <c r="AC1691" s="18">
        <v>0.13231789937041971</v>
      </c>
      <c r="AD1691" s="18">
        <v>9.6113663346071368E-2</v>
      </c>
      <c r="AF1691" s="18">
        <v>0.21896233621659411</v>
      </c>
      <c r="AG1691" s="18">
        <v>8.2595980369167252E-2</v>
      </c>
      <c r="AH1691" s="18">
        <v>0.1193835044567205</v>
      </c>
      <c r="AI1691" s="18">
        <v>0.14447425887629181</v>
      </c>
      <c r="AJ1691" s="18">
        <v>9.9026002680493178E-2</v>
      </c>
      <c r="AK1691" s="18">
        <v>0.15658944308679859</v>
      </c>
      <c r="AL1691" s="18">
        <v>0.1198430602122951</v>
      </c>
      <c r="AM1691" s="18">
        <v>0.1222285344284726</v>
      </c>
      <c r="AN1691" s="18">
        <v>0.1339474172623091</v>
      </c>
      <c r="AO1691" s="18">
        <v>0.1085086796430997</v>
      </c>
      <c r="AP1691" s="18">
        <v>0.17538686439506429</v>
      </c>
      <c r="AQ1691" s="18">
        <v>0.10956589954228731</v>
      </c>
      <c r="AR1691" s="18">
        <v>0.14144658928119769</v>
      </c>
      <c r="AS1691" s="18">
        <v>0.1022632483067076</v>
      </c>
      <c r="AT1691" s="18">
        <v>8.2643490108541925E-2</v>
      </c>
      <c r="AU1691" s="18">
        <v>8.1860341555978683E-2</v>
      </c>
      <c r="AV1691" s="18">
        <v>0.1458990899701266</v>
      </c>
      <c r="AX1691" s="18">
        <v>0.12698345180742401</v>
      </c>
      <c r="AY1691" s="18">
        <v>0.12663555520613401</v>
      </c>
      <c r="BA1691" s="18">
        <v>0.125745031009424</v>
      </c>
      <c r="BB1691" s="18">
        <v>0.1271347114379576</v>
      </c>
      <c r="BD1691" s="18">
        <v>0.1042680138205645</v>
      </c>
      <c r="BE1691" s="18">
        <v>0.1231913323838123</v>
      </c>
      <c r="BF1691" s="18">
        <v>0.14090062645766471</v>
      </c>
      <c r="BG1691" s="18">
        <v>0.1465356896429777</v>
      </c>
      <c r="BH1691" s="18">
        <v>0.13870707929739121</v>
      </c>
      <c r="BI1691" s="18">
        <v>0.1277887193008756</v>
      </c>
      <c r="BJ1691" s="18">
        <v>7.8600944924930041E-2</v>
      </c>
      <c r="BL1691" s="18">
        <v>8.962171994712835E-2</v>
      </c>
      <c r="BM1691" s="18">
        <v>0.15254626184124659</v>
      </c>
      <c r="BN1691" s="18">
        <v>0.12799591468212851</v>
      </c>
      <c r="BO1691" s="18">
        <v>0.1443548652207714</v>
      </c>
      <c r="BP1691" s="18">
        <v>8.5263174519351406E-2</v>
      </c>
      <c r="BQ1691" s="18">
        <v>0.17967619348585451</v>
      </c>
      <c r="BR1691" s="18">
        <v>7.8823445014378837E-2</v>
      </c>
      <c r="BS1691" s="18">
        <v>0.14057930638468599</v>
      </c>
      <c r="BU1691" s="18">
        <v>0.1080343644063918</v>
      </c>
      <c r="BV1691" s="18">
        <v>0.1418941954099586</v>
      </c>
      <c r="BW1691" s="18">
        <v>0.19316879795832881</v>
      </c>
      <c r="BX1691" s="18">
        <v>0.14206932222773519</v>
      </c>
      <c r="BY1691" s="18">
        <v>8.0891774741037495E-2</v>
      </c>
      <c r="BZ1691" s="18">
        <v>0.11587191932288431</v>
      </c>
      <c r="CA1691" s="18">
        <v>0.13456447948923039</v>
      </c>
      <c r="CB1691" s="18">
        <v>0.13630273305653731</v>
      </c>
      <c r="CC1691" s="18">
        <v>0.171269353165553</v>
      </c>
    </row>
    <row r="1692" spans="2:81" x14ac:dyDescent="0.35">
      <c r="B1692" s="17" t="s">
        <v>350</v>
      </c>
      <c r="C1692" s="18">
        <v>0.1184546284742025</v>
      </c>
      <c r="D1692" s="18">
        <v>0.1232974475061481</v>
      </c>
      <c r="E1692" s="18">
        <v>0.1127442702749752</v>
      </c>
      <c r="F1692" s="18">
        <v>0.11275139581888149</v>
      </c>
      <c r="G1692" s="18">
        <v>0.11494805450882301</v>
      </c>
      <c r="H1692" s="18">
        <v>0.1095535856919745</v>
      </c>
      <c r="I1692" s="18">
        <v>0.13269394990562261</v>
      </c>
      <c r="K1692" s="18">
        <v>0.1240451018653847</v>
      </c>
      <c r="L1692" s="18">
        <v>0.11380170023962211</v>
      </c>
      <c r="N1692" s="18">
        <v>0.13348307206117391</v>
      </c>
      <c r="O1692" s="18">
        <v>8.7445680271872744E-2</v>
      </c>
      <c r="P1692" s="18">
        <v>7.9574449331032207E-2</v>
      </c>
      <c r="Q1692" s="18">
        <v>0.15451228385906399</v>
      </c>
      <c r="R1692" s="18">
        <v>0.11927613694679109</v>
      </c>
      <c r="S1692" s="18">
        <v>0.138916864912903</v>
      </c>
      <c r="T1692" s="18">
        <v>0.11018933225782949</v>
      </c>
      <c r="U1692" s="18">
        <v>8.72608887727786E-2</v>
      </c>
      <c r="V1692" s="18">
        <v>0.1175760689552421</v>
      </c>
      <c r="W1692" s="18">
        <v>0.15883924169310351</v>
      </c>
      <c r="X1692" s="18">
        <v>9.9581662776905167E-2</v>
      </c>
      <c r="Y1692" s="18">
        <v>9.4166033832870602E-2</v>
      </c>
      <c r="AA1692" s="18">
        <v>0.1099169232500041</v>
      </c>
      <c r="AB1692" s="18">
        <v>0.1108480124897778</v>
      </c>
      <c r="AC1692" s="18">
        <v>0.14154583942721499</v>
      </c>
      <c r="AD1692" s="18">
        <v>0.1161767538482837</v>
      </c>
      <c r="AF1692" s="18">
        <v>2.8450215516098089E-2</v>
      </c>
      <c r="AG1692" s="18">
        <v>0.16468837683438101</v>
      </c>
      <c r="AH1692" s="18">
        <v>0.15064543592613991</v>
      </c>
      <c r="AI1692" s="18">
        <v>8.375225511539193E-2</v>
      </c>
      <c r="AJ1692" s="18">
        <v>0.1128972452498469</v>
      </c>
      <c r="AK1692" s="18">
        <v>0.11031102945178339</v>
      </c>
      <c r="AL1692" s="18">
        <v>0.1210615138598877</v>
      </c>
      <c r="AM1692" s="18">
        <v>0.1150666049142326</v>
      </c>
      <c r="AN1692" s="18">
        <v>0.131979403915091</v>
      </c>
      <c r="AO1692" s="18">
        <v>0.1100271991105916</v>
      </c>
      <c r="AP1692" s="18">
        <v>0.12995267108298661</v>
      </c>
      <c r="AQ1692" s="18">
        <v>8.8266631517102914E-2</v>
      </c>
      <c r="AR1692" s="18">
        <v>8.4939751447344891E-2</v>
      </c>
      <c r="AS1692" s="18">
        <v>0.16141270183316539</v>
      </c>
      <c r="AT1692" s="18">
        <v>0.2153113028338435</v>
      </c>
      <c r="AU1692" s="18">
        <v>8.131889279563817E-2</v>
      </c>
      <c r="AV1692" s="18">
        <v>0.15087534600956959</v>
      </c>
      <c r="AX1692" s="18">
        <v>0.1185350286721877</v>
      </c>
      <c r="AY1692" s="18">
        <v>0.1125496088546465</v>
      </c>
      <c r="BA1692" s="18">
        <v>0.1134761723053775</v>
      </c>
      <c r="BB1692" s="18">
        <v>0.1276913433778015</v>
      </c>
      <c r="BD1692" s="18">
        <v>0.13592744623102601</v>
      </c>
      <c r="BE1692" s="18">
        <v>0.11639340674513809</v>
      </c>
      <c r="BF1692" s="18">
        <v>8.5898395187163454E-2</v>
      </c>
      <c r="BG1692" s="18">
        <v>0.11876245853992271</v>
      </c>
      <c r="BH1692" s="18">
        <v>0.1154093358641991</v>
      </c>
      <c r="BI1692" s="18">
        <v>9.9383113901473419E-2</v>
      </c>
      <c r="BJ1692" s="18">
        <v>0.13705125934321191</v>
      </c>
      <c r="BL1692" s="18">
        <v>0.12808633443425491</v>
      </c>
      <c r="BM1692" s="18">
        <v>0.1032007492010707</v>
      </c>
      <c r="BN1692" s="18">
        <v>0.13122228102104819</v>
      </c>
      <c r="BO1692" s="18">
        <v>0.1488424025065796</v>
      </c>
      <c r="BP1692" s="18">
        <v>9.649188779085674E-2</v>
      </c>
      <c r="BQ1692" s="18">
        <v>0.1779334569397342</v>
      </c>
      <c r="BR1692" s="18">
        <v>0.14537815711866031</v>
      </c>
      <c r="BS1692" s="18">
        <v>0.12686752322409869</v>
      </c>
      <c r="BU1692" s="18">
        <v>0.13260165549237729</v>
      </c>
      <c r="BV1692" s="18">
        <v>0.11150510494171879</v>
      </c>
      <c r="BW1692" s="18">
        <v>8.8250361539480723E-2</v>
      </c>
      <c r="BX1692" s="18">
        <v>0.14669122661474079</v>
      </c>
      <c r="BY1692" s="18">
        <v>0.1143419915894624</v>
      </c>
      <c r="BZ1692" s="18">
        <v>0.19418087790705399</v>
      </c>
      <c r="CA1692" s="18">
        <v>0.1024814239591641</v>
      </c>
      <c r="CB1692" s="18">
        <v>0.1205142934817892</v>
      </c>
      <c r="CC1692" s="18">
        <v>9.5754164496455532E-2</v>
      </c>
    </row>
    <row r="1693" spans="2:81" x14ac:dyDescent="0.35">
      <c r="B1693" s="17" t="s">
        <v>351</v>
      </c>
      <c r="C1693" s="18">
        <v>8.8992044963997541E-2</v>
      </c>
      <c r="D1693" s="18">
        <v>0.1004628571796284</v>
      </c>
      <c r="E1693" s="18">
        <v>8.9515851036777269E-2</v>
      </c>
      <c r="F1693" s="18">
        <v>7.9680965214070518E-2</v>
      </c>
      <c r="G1693" s="18">
        <v>8.1677934686190848E-2</v>
      </c>
      <c r="H1693" s="18">
        <v>8.2833726100094554E-2</v>
      </c>
      <c r="I1693" s="18">
        <v>9.9022460295922959E-2</v>
      </c>
      <c r="K1693" s="18">
        <v>9.8052350894783508E-2</v>
      </c>
      <c r="L1693" s="18">
        <v>8.0942324334820237E-2</v>
      </c>
      <c r="N1693" s="18">
        <v>0.1026199234822821</v>
      </c>
      <c r="O1693" s="18">
        <v>0.13083965443531159</v>
      </c>
      <c r="P1693" s="18">
        <v>6.9550658395306067E-2</v>
      </c>
      <c r="Q1693" s="18">
        <v>5.3605961332118542E-2</v>
      </c>
      <c r="R1693" s="18">
        <v>7.4053196047681152E-2</v>
      </c>
      <c r="S1693" s="18">
        <v>0.1092004209099704</v>
      </c>
      <c r="T1693" s="18">
        <v>8.7898679678557995E-2</v>
      </c>
      <c r="U1693" s="18">
        <v>7.2412881987657704E-2</v>
      </c>
      <c r="V1693" s="18">
        <v>0.1210181278549417</v>
      </c>
      <c r="W1693" s="18">
        <v>7.6788893434944924E-2</v>
      </c>
      <c r="X1693" s="18">
        <v>0.11577041291268921</v>
      </c>
      <c r="Y1693" s="18">
        <v>5.5417836453218607E-2</v>
      </c>
      <c r="AA1693" s="18">
        <v>0.1013201383297114</v>
      </c>
      <c r="AB1693" s="18">
        <v>7.6642859404304126E-2</v>
      </c>
      <c r="AC1693" s="18">
        <v>7.0976565182782989E-2</v>
      </c>
      <c r="AD1693" s="18">
        <v>0.1036263761833404</v>
      </c>
      <c r="AF1693" s="18">
        <v>7.4205278131523167E-2</v>
      </c>
      <c r="AG1693" s="18">
        <v>5.4653558721598633E-2</v>
      </c>
      <c r="AH1693" s="18">
        <v>6.3197501816599125E-2</v>
      </c>
      <c r="AI1693" s="18">
        <v>8.7698959147259031E-2</v>
      </c>
      <c r="AJ1693" s="18">
        <v>0.1186269858320393</v>
      </c>
      <c r="AK1693" s="18">
        <v>9.6706544690423807E-2</v>
      </c>
      <c r="AL1693" s="18">
        <v>0.10616909477268591</v>
      </c>
      <c r="AM1693" s="18">
        <v>0.1176199394970112</v>
      </c>
      <c r="AN1693" s="18">
        <v>8.1921679653341489E-2</v>
      </c>
      <c r="AO1693" s="18">
        <v>0.1060334066682771</v>
      </c>
      <c r="AP1693" s="18">
        <v>8.3296328682448018E-2</v>
      </c>
      <c r="AQ1693" s="18">
        <v>7.351109813379661E-2</v>
      </c>
      <c r="AR1693" s="18">
        <v>8.3375105481644812E-2</v>
      </c>
      <c r="AS1693" s="18">
        <v>3.9636488247071888E-2</v>
      </c>
      <c r="AT1693" s="18">
        <v>5.8961035849266027E-2</v>
      </c>
      <c r="AU1693" s="18">
        <v>9.2419634243450594E-2</v>
      </c>
      <c r="AV1693" s="18">
        <v>5.3462984406861383E-2</v>
      </c>
      <c r="AX1693" s="18">
        <v>8.7190711018457961E-2</v>
      </c>
      <c r="AY1693" s="18">
        <v>0.100936763994023</v>
      </c>
      <c r="BA1693" s="18">
        <v>9.0669332821931181E-2</v>
      </c>
      <c r="BB1693" s="18">
        <v>8.58801104144849E-2</v>
      </c>
      <c r="BD1693" s="18">
        <v>8.8094779688090166E-2</v>
      </c>
      <c r="BE1693" s="18">
        <v>6.5416769481803888E-2</v>
      </c>
      <c r="BF1693" s="18">
        <v>0.110575205097004</v>
      </c>
      <c r="BG1693" s="18">
        <v>9.6779051204089542E-2</v>
      </c>
      <c r="BH1693" s="18">
        <v>8.7345665607158771E-2</v>
      </c>
      <c r="BI1693" s="18">
        <v>9.0889608487059514E-2</v>
      </c>
      <c r="BJ1693" s="18">
        <v>0.122671256765575</v>
      </c>
      <c r="BL1693" s="18">
        <v>0.12253335913498779</v>
      </c>
      <c r="BM1693" s="18">
        <v>8.316128210212044E-2</v>
      </c>
      <c r="BN1693" s="18">
        <v>0.1110535747084149</v>
      </c>
      <c r="BO1693" s="18">
        <v>9.2855026371416613E-2</v>
      </c>
      <c r="BP1693" s="18">
        <v>8.9136471788401478E-2</v>
      </c>
      <c r="BQ1693" s="18">
        <v>0.117211297599838</v>
      </c>
      <c r="BR1693" s="18">
        <v>4.5216562980544432E-2</v>
      </c>
      <c r="BS1693" s="18">
        <v>5.8558595805013193E-2</v>
      </c>
      <c r="BU1693" s="18">
        <v>7.8893999506484236E-2</v>
      </c>
      <c r="BV1693" s="18">
        <v>8.6431163151248824E-2</v>
      </c>
      <c r="BW1693" s="18">
        <v>0.1211273426669361</v>
      </c>
      <c r="BX1693" s="18">
        <v>9.6186619315760391E-2</v>
      </c>
      <c r="BY1693" s="18">
        <v>9.018078275231417E-2</v>
      </c>
      <c r="BZ1693" s="18">
        <v>9.2242587771880491E-2</v>
      </c>
      <c r="CA1693" s="18">
        <v>6.6343446602345049E-2</v>
      </c>
      <c r="CB1693" s="18">
        <v>6.0472588224189952E-2</v>
      </c>
      <c r="CC1693" s="18">
        <v>0.14219978059852589</v>
      </c>
    </row>
    <row r="1694" spans="2:81" x14ac:dyDescent="0.35">
      <c r="B1694" s="17" t="s">
        <v>352</v>
      </c>
      <c r="C1694" s="18">
        <v>9.9951576645132767E-2</v>
      </c>
      <c r="D1694" s="18">
        <v>0.1097809911715215</v>
      </c>
      <c r="E1694" s="18">
        <v>0.14917336771276399</v>
      </c>
      <c r="F1694" s="18">
        <v>9.484586437860712E-2</v>
      </c>
      <c r="G1694" s="18">
        <v>9.8375340992208363E-2</v>
      </c>
      <c r="H1694" s="18">
        <v>9.0271242455742778E-2</v>
      </c>
      <c r="I1694" s="18">
        <v>7.1790801984307345E-2</v>
      </c>
      <c r="K1694" s="18">
        <v>0.1097038684901885</v>
      </c>
      <c r="L1694" s="18">
        <v>9.028830489991127E-2</v>
      </c>
      <c r="N1694" s="18">
        <v>8.2076518682395391E-2</v>
      </c>
      <c r="O1694" s="18">
        <v>1.4822224436907399E-2</v>
      </c>
      <c r="P1694" s="18">
        <v>7.8857138366197024E-2</v>
      </c>
      <c r="Q1694" s="18">
        <v>0.18788451351602201</v>
      </c>
      <c r="R1694" s="18">
        <v>9.0936927086944772E-2</v>
      </c>
      <c r="S1694" s="18">
        <v>0.12774040351150509</v>
      </c>
      <c r="T1694" s="18">
        <v>0.11800502139005389</v>
      </c>
      <c r="U1694" s="18">
        <v>9.2480048048783292E-2</v>
      </c>
      <c r="V1694" s="18">
        <v>0.1202958817879119</v>
      </c>
      <c r="W1694" s="18">
        <v>0.1118976626262739</v>
      </c>
      <c r="X1694" s="18">
        <v>9.1206110489430114E-2</v>
      </c>
      <c r="Y1694" s="18">
        <v>5.4994973377771088E-2</v>
      </c>
      <c r="AA1694" s="18">
        <v>0.1082852392211846</v>
      </c>
      <c r="AB1694" s="18">
        <v>7.6527417701968761E-2</v>
      </c>
      <c r="AC1694" s="18">
        <v>0.11279555445502711</v>
      </c>
      <c r="AD1694" s="18">
        <v>0.10365100830914981</v>
      </c>
      <c r="AF1694" s="18">
        <v>7.3825894118681873E-2</v>
      </c>
      <c r="AG1694" s="18">
        <v>0.1328260789509205</v>
      </c>
      <c r="AH1694" s="18">
        <v>3.438177287521102E-2</v>
      </c>
      <c r="AI1694" s="18">
        <v>9.3478555985691478E-2</v>
      </c>
      <c r="AJ1694" s="18">
        <v>7.6363560153149587E-2</v>
      </c>
      <c r="AK1694" s="18">
        <v>9.6505900105185616E-2</v>
      </c>
      <c r="AL1694" s="18">
        <v>8.7746769906864266E-2</v>
      </c>
      <c r="AM1694" s="18">
        <v>0.1104050440453786</v>
      </c>
      <c r="AN1694" s="18">
        <v>8.9300976722564498E-2</v>
      </c>
      <c r="AO1694" s="18">
        <v>0.13040189620057119</v>
      </c>
      <c r="AP1694" s="18">
        <v>8.7725828585863058E-2</v>
      </c>
      <c r="AQ1694" s="18">
        <v>0.1063903100188765</v>
      </c>
      <c r="AR1694" s="18">
        <v>0.1308253558042802</v>
      </c>
      <c r="AS1694" s="18">
        <v>9.874436719234625E-2</v>
      </c>
      <c r="AT1694" s="18">
        <v>9.3930844123265092E-2</v>
      </c>
      <c r="AU1694" s="18">
        <v>0.19013206833713109</v>
      </c>
      <c r="AV1694" s="18">
        <v>5.5935664038135859E-2</v>
      </c>
      <c r="AX1694" s="18">
        <v>9.4330168998283337E-2</v>
      </c>
      <c r="AY1694" s="18">
        <v>0.13136398957538839</v>
      </c>
      <c r="BA1694" s="18">
        <v>0.1000283444240547</v>
      </c>
      <c r="BB1694" s="18">
        <v>9.9809146529522941E-2</v>
      </c>
      <c r="BD1694" s="18">
        <v>8.8950689277765019E-2</v>
      </c>
      <c r="BE1694" s="18">
        <v>8.691288118065256E-2</v>
      </c>
      <c r="BF1694" s="18">
        <v>0.11249884406600009</v>
      </c>
      <c r="BG1694" s="18">
        <v>8.2055083386731301E-2</v>
      </c>
      <c r="BH1694" s="18">
        <v>0.17326188620994901</v>
      </c>
      <c r="BI1694" s="18">
        <v>9.7360539073605659E-2</v>
      </c>
      <c r="BJ1694" s="18">
        <v>7.4208353827813836E-2</v>
      </c>
      <c r="BL1694" s="18">
        <v>0.1059740796594297</v>
      </c>
      <c r="BM1694" s="18">
        <v>0.12862652915714201</v>
      </c>
      <c r="BN1694" s="18">
        <v>9.706666541268201E-2</v>
      </c>
      <c r="BO1694" s="18">
        <v>0.10090469718528</v>
      </c>
      <c r="BP1694" s="18">
        <v>7.8473373465951277E-2</v>
      </c>
      <c r="BQ1694" s="18">
        <v>4.4529368719181867E-2</v>
      </c>
      <c r="BR1694" s="18">
        <v>6.353728298041493E-2</v>
      </c>
      <c r="BS1694" s="18">
        <v>7.2334634102397877E-2</v>
      </c>
      <c r="BU1694" s="18">
        <v>0.1085656639026302</v>
      </c>
      <c r="BV1694" s="18">
        <v>0.14062892460440379</v>
      </c>
      <c r="BW1694" s="18">
        <v>0.10231736609710571</v>
      </c>
      <c r="BX1694" s="18">
        <v>7.973689698431094E-2</v>
      </c>
      <c r="BY1694" s="18">
        <v>6.9005998021763562E-2</v>
      </c>
      <c r="BZ1694" s="18">
        <v>9.1200652813693106E-2</v>
      </c>
      <c r="CA1694" s="18">
        <v>0.1064071508996778</v>
      </c>
      <c r="CB1694" s="18">
        <v>9.5522786273094823E-2</v>
      </c>
      <c r="CC1694" s="18">
        <v>5.0060751042321959E-2</v>
      </c>
    </row>
    <row r="1695" spans="2:81" x14ac:dyDescent="0.35">
      <c r="B1695" s="17" t="s">
        <v>353</v>
      </c>
      <c r="C1695" s="18">
        <v>0</v>
      </c>
      <c r="D1695" s="18">
        <v>0</v>
      </c>
      <c r="E1695" s="18">
        <v>0</v>
      </c>
      <c r="F1695" s="18">
        <v>0</v>
      </c>
      <c r="G1695" s="18">
        <v>0</v>
      </c>
      <c r="H1695" s="18">
        <v>0</v>
      </c>
      <c r="I1695" s="18">
        <v>0</v>
      </c>
      <c r="K1695" s="18">
        <v>0</v>
      </c>
      <c r="L1695" s="18">
        <v>0</v>
      </c>
      <c r="N1695" s="18">
        <v>0</v>
      </c>
      <c r="O1695" s="18">
        <v>0</v>
      </c>
      <c r="P1695" s="18">
        <v>0</v>
      </c>
      <c r="Q1695" s="18">
        <v>0</v>
      </c>
      <c r="R1695" s="18">
        <v>0</v>
      </c>
      <c r="S1695" s="18">
        <v>0</v>
      </c>
      <c r="T1695" s="18">
        <v>0</v>
      </c>
      <c r="U1695" s="18">
        <v>0</v>
      </c>
      <c r="V1695" s="18">
        <v>0</v>
      </c>
      <c r="W1695" s="18">
        <v>0</v>
      </c>
      <c r="X1695" s="18">
        <v>0</v>
      </c>
      <c r="Y1695" s="18">
        <v>0</v>
      </c>
      <c r="AA1695" s="18">
        <v>0</v>
      </c>
      <c r="AB1695" s="18">
        <v>0</v>
      </c>
      <c r="AC1695" s="18">
        <v>0</v>
      </c>
      <c r="AD1695" s="18">
        <v>0</v>
      </c>
      <c r="AF1695" s="18">
        <v>0</v>
      </c>
      <c r="AG1695" s="18">
        <v>0</v>
      </c>
      <c r="AH1695" s="18">
        <v>0</v>
      </c>
      <c r="AI1695" s="18">
        <v>0</v>
      </c>
      <c r="AJ1695" s="18">
        <v>0</v>
      </c>
      <c r="AK1695" s="18">
        <v>0</v>
      </c>
      <c r="AL1695" s="18">
        <v>0</v>
      </c>
      <c r="AM1695" s="18">
        <v>0</v>
      </c>
      <c r="AN1695" s="18">
        <v>0</v>
      </c>
      <c r="AO1695" s="18">
        <v>0</v>
      </c>
      <c r="AP1695" s="18">
        <v>0</v>
      </c>
      <c r="AQ1695" s="18">
        <v>0</v>
      </c>
      <c r="AR1695" s="18">
        <v>0</v>
      </c>
      <c r="AS1695" s="18">
        <v>0</v>
      </c>
      <c r="AT1695" s="18">
        <v>0</v>
      </c>
      <c r="AU1695" s="18">
        <v>0</v>
      </c>
      <c r="AV1695" s="18">
        <v>0</v>
      </c>
      <c r="AX1695" s="18">
        <v>0</v>
      </c>
      <c r="AY1695" s="18">
        <v>0</v>
      </c>
      <c r="BA1695" s="18">
        <v>0</v>
      </c>
      <c r="BB1695" s="18">
        <v>0</v>
      </c>
      <c r="BD1695" s="18">
        <v>0</v>
      </c>
      <c r="BE1695" s="18">
        <v>0</v>
      </c>
      <c r="BF1695" s="18">
        <v>0</v>
      </c>
      <c r="BG1695" s="18">
        <v>0</v>
      </c>
      <c r="BH1695" s="18">
        <v>0</v>
      </c>
      <c r="BI1695" s="18">
        <v>0</v>
      </c>
      <c r="BJ1695" s="18">
        <v>0</v>
      </c>
      <c r="BL1695" s="18">
        <v>0</v>
      </c>
      <c r="BM1695" s="18">
        <v>0</v>
      </c>
      <c r="BN1695" s="18">
        <v>0</v>
      </c>
      <c r="BO1695" s="18">
        <v>0</v>
      </c>
      <c r="BP1695" s="18">
        <v>0</v>
      </c>
      <c r="BQ1695" s="18">
        <v>0</v>
      </c>
      <c r="BR1695" s="18">
        <v>0</v>
      </c>
      <c r="BS1695" s="18">
        <v>0</v>
      </c>
      <c r="BU1695" s="18">
        <v>0</v>
      </c>
      <c r="BV1695" s="18">
        <v>0</v>
      </c>
      <c r="BW1695" s="18">
        <v>0</v>
      </c>
      <c r="BX1695" s="18">
        <v>0</v>
      </c>
      <c r="BY1695" s="18">
        <v>0</v>
      </c>
      <c r="BZ1695" s="18">
        <v>0</v>
      </c>
      <c r="CA1695" s="18">
        <v>0</v>
      </c>
      <c r="CB1695" s="18">
        <v>0</v>
      </c>
      <c r="CC1695" s="18">
        <v>0</v>
      </c>
    </row>
    <row r="1697" spans="2:81" ht="145" x14ac:dyDescent="0.35">
      <c r="B1697" s="14" t="s">
        <v>357</v>
      </c>
    </row>
    <row r="1698" spans="2:81" x14ac:dyDescent="0.35">
      <c r="B1698" s="15" t="s">
        <v>17</v>
      </c>
    </row>
    <row r="1699" spans="2:81" x14ac:dyDescent="0.35">
      <c r="B1699" s="11" t="s">
        <v>95</v>
      </c>
      <c r="C1699" s="16">
        <v>1906</v>
      </c>
      <c r="D1699" s="16">
        <v>245</v>
      </c>
      <c r="E1699" s="16">
        <v>322</v>
      </c>
      <c r="F1699" s="16">
        <v>330</v>
      </c>
      <c r="G1699" s="16">
        <v>336</v>
      </c>
      <c r="H1699" s="16">
        <v>276</v>
      </c>
      <c r="I1699" s="16">
        <v>397</v>
      </c>
      <c r="K1699" s="16">
        <v>942</v>
      </c>
      <c r="L1699" s="16">
        <v>959</v>
      </c>
      <c r="N1699" s="16">
        <v>158</v>
      </c>
      <c r="O1699" s="16">
        <v>63</v>
      </c>
      <c r="P1699" s="16">
        <v>96</v>
      </c>
      <c r="Q1699" s="16">
        <v>78</v>
      </c>
      <c r="R1699" s="16">
        <v>211</v>
      </c>
      <c r="S1699" s="16">
        <v>156</v>
      </c>
      <c r="T1699" s="16">
        <v>138</v>
      </c>
      <c r="U1699" s="16">
        <v>178</v>
      </c>
      <c r="V1699" s="16">
        <v>270</v>
      </c>
      <c r="W1699" s="16">
        <v>232</v>
      </c>
      <c r="X1699" s="16">
        <v>160</v>
      </c>
      <c r="Y1699" s="16">
        <v>166</v>
      </c>
      <c r="AA1699" s="16">
        <v>527</v>
      </c>
      <c r="AB1699" s="16">
        <v>481</v>
      </c>
      <c r="AC1699" s="16">
        <v>429</v>
      </c>
      <c r="AD1699" s="16">
        <v>463</v>
      </c>
      <c r="AF1699" s="16">
        <v>27</v>
      </c>
      <c r="AG1699" s="16">
        <v>98</v>
      </c>
      <c r="AH1699" s="16">
        <v>113</v>
      </c>
      <c r="AI1699" s="16">
        <v>112</v>
      </c>
      <c r="AJ1699" s="16">
        <v>174</v>
      </c>
      <c r="AK1699" s="16">
        <v>207</v>
      </c>
      <c r="AL1699" s="16">
        <v>170</v>
      </c>
      <c r="AM1699" s="16">
        <v>133</v>
      </c>
      <c r="AN1699" s="16">
        <v>100</v>
      </c>
      <c r="AO1699" s="16">
        <v>131</v>
      </c>
      <c r="AP1699" s="16">
        <v>193</v>
      </c>
      <c r="AQ1699" s="16">
        <v>93</v>
      </c>
      <c r="AR1699" s="16">
        <v>79</v>
      </c>
      <c r="AS1699" s="16">
        <v>47</v>
      </c>
      <c r="AT1699" s="16">
        <v>48</v>
      </c>
      <c r="AU1699" s="16">
        <v>122</v>
      </c>
      <c r="AV1699" s="16">
        <v>59</v>
      </c>
      <c r="AX1699" s="16">
        <v>1557</v>
      </c>
      <c r="AY1699" s="16">
        <v>338</v>
      </c>
      <c r="BA1699" s="16">
        <v>1221</v>
      </c>
      <c r="BB1699" s="16">
        <v>685</v>
      </c>
      <c r="BD1699" s="16">
        <v>474</v>
      </c>
      <c r="BE1699" s="16">
        <v>416</v>
      </c>
      <c r="BF1699" s="16">
        <v>224</v>
      </c>
      <c r="BG1699" s="16">
        <v>439</v>
      </c>
      <c r="BH1699" s="16">
        <v>242</v>
      </c>
      <c r="BI1699" s="16">
        <v>51</v>
      </c>
      <c r="BJ1699" s="16">
        <v>60</v>
      </c>
      <c r="BL1699" s="16">
        <v>334</v>
      </c>
      <c r="BM1699" s="16">
        <v>619</v>
      </c>
      <c r="BN1699" s="16">
        <v>136</v>
      </c>
      <c r="BO1699" s="16">
        <v>105</v>
      </c>
      <c r="BP1699" s="16">
        <v>257</v>
      </c>
      <c r="BQ1699" s="16">
        <v>42</v>
      </c>
      <c r="BR1699" s="16">
        <v>49</v>
      </c>
      <c r="BS1699" s="16">
        <v>364</v>
      </c>
      <c r="BU1699" s="16">
        <v>279</v>
      </c>
      <c r="BV1699" s="16">
        <v>479</v>
      </c>
      <c r="BW1699" s="16">
        <v>122</v>
      </c>
      <c r="BX1699" s="16">
        <v>151</v>
      </c>
      <c r="BY1699" s="16">
        <v>421</v>
      </c>
      <c r="BZ1699" s="16">
        <v>64</v>
      </c>
      <c r="CA1699" s="16">
        <v>123</v>
      </c>
      <c r="CB1699" s="16">
        <v>156</v>
      </c>
      <c r="CC1699" s="16">
        <v>111</v>
      </c>
    </row>
    <row r="1700" spans="2:81" x14ac:dyDescent="0.35">
      <c r="B1700" s="12" t="s">
        <v>96</v>
      </c>
      <c r="C1700" s="16">
        <v>1910</v>
      </c>
      <c r="D1700" s="16">
        <v>202</v>
      </c>
      <c r="E1700" s="16">
        <v>325</v>
      </c>
      <c r="F1700" s="16">
        <v>324</v>
      </c>
      <c r="G1700" s="16">
        <v>294</v>
      </c>
      <c r="H1700" s="16">
        <v>309</v>
      </c>
      <c r="I1700" s="16">
        <v>457</v>
      </c>
      <c r="K1700" s="16">
        <v>921</v>
      </c>
      <c r="L1700" s="16">
        <v>983</v>
      </c>
      <c r="N1700" s="16">
        <v>157</v>
      </c>
      <c r="O1700" s="16">
        <v>52</v>
      </c>
      <c r="P1700" s="16">
        <v>89</v>
      </c>
      <c r="Q1700" s="16">
        <v>77</v>
      </c>
      <c r="R1700" s="16">
        <v>212</v>
      </c>
      <c r="S1700" s="16">
        <v>155</v>
      </c>
      <c r="T1700" s="16">
        <v>140</v>
      </c>
      <c r="U1700" s="16">
        <v>167</v>
      </c>
      <c r="V1700" s="16">
        <v>248</v>
      </c>
      <c r="W1700" s="16">
        <v>264</v>
      </c>
      <c r="X1700" s="16">
        <v>165</v>
      </c>
      <c r="Y1700" s="16">
        <v>180</v>
      </c>
      <c r="AA1700" s="16">
        <v>514</v>
      </c>
      <c r="AB1700" s="16">
        <v>496</v>
      </c>
      <c r="AC1700" s="16">
        <v>419</v>
      </c>
      <c r="AD1700" s="16">
        <v>477</v>
      </c>
      <c r="AF1700" s="16">
        <v>25</v>
      </c>
      <c r="AG1700" s="16">
        <v>96</v>
      </c>
      <c r="AH1700" s="16">
        <v>115</v>
      </c>
      <c r="AI1700" s="16">
        <v>117</v>
      </c>
      <c r="AJ1700" s="16">
        <v>175</v>
      </c>
      <c r="AK1700" s="16">
        <v>213</v>
      </c>
      <c r="AL1700" s="16">
        <v>169</v>
      </c>
      <c r="AM1700" s="16">
        <v>134</v>
      </c>
      <c r="AN1700" s="16">
        <v>99</v>
      </c>
      <c r="AO1700" s="16">
        <v>131</v>
      </c>
      <c r="AP1700" s="16">
        <v>193</v>
      </c>
      <c r="AQ1700" s="16">
        <v>94</v>
      </c>
      <c r="AR1700" s="16">
        <v>79</v>
      </c>
      <c r="AS1700" s="16">
        <v>46</v>
      </c>
      <c r="AT1700" s="16">
        <v>46</v>
      </c>
      <c r="AU1700" s="16">
        <v>118</v>
      </c>
      <c r="AV1700" s="16">
        <v>59</v>
      </c>
      <c r="AX1700" s="16">
        <v>1583</v>
      </c>
      <c r="AY1700" s="16">
        <v>316</v>
      </c>
      <c r="BA1700" s="16">
        <v>1241</v>
      </c>
      <c r="BB1700" s="16">
        <v>669</v>
      </c>
      <c r="BD1700" s="16">
        <v>490</v>
      </c>
      <c r="BE1700" s="16">
        <v>410</v>
      </c>
      <c r="BF1700" s="16">
        <v>226</v>
      </c>
      <c r="BG1700" s="16">
        <v>430</v>
      </c>
      <c r="BH1700" s="16">
        <v>237</v>
      </c>
      <c r="BI1700" s="16">
        <v>51</v>
      </c>
      <c r="BJ1700" s="16">
        <v>65</v>
      </c>
      <c r="BL1700" s="16">
        <v>349</v>
      </c>
      <c r="BM1700" s="16">
        <v>614</v>
      </c>
      <c r="BN1700" s="16">
        <v>143</v>
      </c>
      <c r="BO1700" s="16">
        <v>101</v>
      </c>
      <c r="BP1700" s="16">
        <v>257</v>
      </c>
      <c r="BQ1700" s="16">
        <v>42</v>
      </c>
      <c r="BR1700" s="16">
        <v>47</v>
      </c>
      <c r="BS1700" s="16">
        <v>356</v>
      </c>
      <c r="BU1700" s="16">
        <v>288</v>
      </c>
      <c r="BV1700" s="16">
        <v>472</v>
      </c>
      <c r="BW1700" s="16">
        <v>126</v>
      </c>
      <c r="BX1700" s="16">
        <v>142</v>
      </c>
      <c r="BY1700" s="16">
        <v>432</v>
      </c>
      <c r="BZ1700" s="16">
        <v>64</v>
      </c>
      <c r="CA1700" s="16">
        <v>123</v>
      </c>
      <c r="CB1700" s="16">
        <v>159</v>
      </c>
      <c r="CC1700" s="16">
        <v>106</v>
      </c>
    </row>
    <row r="1701" spans="2:81" x14ac:dyDescent="0.35">
      <c r="B1701" s="17" t="s">
        <v>345</v>
      </c>
      <c r="C1701" s="18">
        <v>0.11072676242221741</v>
      </c>
      <c r="D1701" s="18">
        <v>8.0293345740040808E-2</v>
      </c>
      <c r="E1701" s="18">
        <v>0.16409166875858239</v>
      </c>
      <c r="F1701" s="18">
        <v>0.1156565886340738</v>
      </c>
      <c r="G1701" s="18">
        <v>7.9845333651708414E-2</v>
      </c>
      <c r="H1701" s="18">
        <v>0.1078445836782943</v>
      </c>
      <c r="I1701" s="18">
        <v>0.1045612646541049</v>
      </c>
      <c r="K1701" s="18">
        <v>0.1014663198523373</v>
      </c>
      <c r="L1701" s="18">
        <v>0.1190587104501257</v>
      </c>
      <c r="N1701" s="18">
        <v>0.1117085675951785</v>
      </c>
      <c r="O1701" s="18">
        <v>8.7430740883289212E-2</v>
      </c>
      <c r="P1701" s="18">
        <v>6.5222902498268925E-2</v>
      </c>
      <c r="Q1701" s="18">
        <v>0.12533477181658689</v>
      </c>
      <c r="R1701" s="18">
        <v>0.1311775850722702</v>
      </c>
      <c r="S1701" s="18">
        <v>7.9061092791725587E-2</v>
      </c>
      <c r="T1701" s="18">
        <v>0.15332164350591851</v>
      </c>
      <c r="U1701" s="18">
        <v>0.1092223779665165</v>
      </c>
      <c r="V1701" s="18">
        <v>9.0813692640153085E-2</v>
      </c>
      <c r="W1701" s="18">
        <v>0.11613667258509409</v>
      </c>
      <c r="X1701" s="18">
        <v>0.1244877895999538</v>
      </c>
      <c r="Y1701" s="18">
        <v>0.111185228253094</v>
      </c>
      <c r="AA1701" s="18">
        <v>9.6283975310869088E-2</v>
      </c>
      <c r="AB1701" s="18">
        <v>0.1152132150032877</v>
      </c>
      <c r="AC1701" s="18">
        <v>9.2466215360725079E-2</v>
      </c>
      <c r="AD1701" s="18">
        <v>0.1385024578712328</v>
      </c>
      <c r="AF1701" s="18">
        <v>0.119113509182583</v>
      </c>
      <c r="AG1701" s="18">
        <v>0.12211313333755559</v>
      </c>
      <c r="AH1701" s="18">
        <v>0.13385510036355169</v>
      </c>
      <c r="AI1701" s="18">
        <v>0.1110839507841364</v>
      </c>
      <c r="AJ1701" s="18">
        <v>0.11711272330182471</v>
      </c>
      <c r="AK1701" s="18">
        <v>0.1119363212459699</v>
      </c>
      <c r="AL1701" s="18">
        <v>0.1668775977873139</v>
      </c>
      <c r="AM1701" s="18">
        <v>9.2859197230190704E-2</v>
      </c>
      <c r="AN1701" s="18">
        <v>9.8655403029786648E-2</v>
      </c>
      <c r="AO1701" s="18">
        <v>0.13201176108114779</v>
      </c>
      <c r="AP1701" s="18">
        <v>7.2590629990690478E-2</v>
      </c>
      <c r="AQ1701" s="18">
        <v>7.5436454817145157E-2</v>
      </c>
      <c r="AR1701" s="18">
        <v>0.121043613532527</v>
      </c>
      <c r="AS1701" s="18">
        <v>0.1131738693656449</v>
      </c>
      <c r="AT1701" s="18">
        <v>6.3150734346759274E-2</v>
      </c>
      <c r="AU1701" s="18">
        <v>0.12912305189576609</v>
      </c>
      <c r="AV1701" s="18">
        <v>3.7074439512155409E-2</v>
      </c>
      <c r="AX1701" s="18">
        <v>0.11604635328964311</v>
      </c>
      <c r="AY1701" s="18">
        <v>8.5100714440613304E-2</v>
      </c>
      <c r="BA1701" s="18">
        <v>0.10927608163599779</v>
      </c>
      <c r="BB1701" s="18">
        <v>0.1134182644429335</v>
      </c>
      <c r="BD1701" s="18">
        <v>0.1059678780972014</v>
      </c>
      <c r="BE1701" s="18">
        <v>0.1043912759998052</v>
      </c>
      <c r="BF1701" s="18">
        <v>8.225112887096761E-2</v>
      </c>
      <c r="BG1701" s="18">
        <v>0.1249976507206505</v>
      </c>
      <c r="BH1701" s="18">
        <v>0.1209215232676057</v>
      </c>
      <c r="BI1701" s="18">
        <v>7.8177227806547248E-2</v>
      </c>
      <c r="BJ1701" s="18">
        <v>0.17989885352527951</v>
      </c>
      <c r="BL1701" s="18">
        <v>0.11952383891968391</v>
      </c>
      <c r="BM1701" s="18">
        <v>0.1066537026147942</v>
      </c>
      <c r="BN1701" s="18">
        <v>0.12190819839328761</v>
      </c>
      <c r="BO1701" s="18">
        <v>0.13545199360670229</v>
      </c>
      <c r="BP1701" s="18">
        <v>0.11928257816812</v>
      </c>
      <c r="BQ1701" s="18">
        <v>0.13661298209348849</v>
      </c>
      <c r="BR1701" s="18">
        <v>4.0578843984370713E-2</v>
      </c>
      <c r="BS1701" s="18">
        <v>9.7701932415568626E-2</v>
      </c>
      <c r="BU1701" s="18">
        <v>0.1194008624687682</v>
      </c>
      <c r="BV1701" s="18">
        <v>9.5405303233329866E-2</v>
      </c>
      <c r="BW1701" s="18">
        <v>0.13053273053933959</v>
      </c>
      <c r="BX1701" s="18">
        <v>0.12519625418348851</v>
      </c>
      <c r="BY1701" s="18">
        <v>0.10570630660435169</v>
      </c>
      <c r="BZ1701" s="18">
        <v>0.1757795677607841</v>
      </c>
      <c r="CA1701" s="18">
        <v>0.10000447166788951</v>
      </c>
      <c r="CB1701" s="18">
        <v>7.8932866611409719E-2</v>
      </c>
      <c r="CC1701" s="18">
        <v>0.1539362382918105</v>
      </c>
    </row>
    <row r="1702" spans="2:81" x14ac:dyDescent="0.35">
      <c r="B1702" s="17" t="s">
        <v>346</v>
      </c>
      <c r="C1702" s="18">
        <v>0.15509810236431079</v>
      </c>
      <c r="D1702" s="18">
        <v>0.13574280534642411</v>
      </c>
      <c r="E1702" s="18">
        <v>0.14416018964084959</v>
      </c>
      <c r="F1702" s="18">
        <v>0.14063048316475291</v>
      </c>
      <c r="G1702" s="18">
        <v>0.16073498229997199</v>
      </c>
      <c r="H1702" s="18">
        <v>0.16401014667481639</v>
      </c>
      <c r="I1702" s="18">
        <v>0.17203837444154171</v>
      </c>
      <c r="K1702" s="18">
        <v>0.14751928743062531</v>
      </c>
      <c r="L1702" s="18">
        <v>0.1619370737903276</v>
      </c>
      <c r="N1702" s="18">
        <v>0.14171486677412079</v>
      </c>
      <c r="O1702" s="18">
        <v>0.15968242190304269</v>
      </c>
      <c r="P1702" s="18">
        <v>0.25719513069950523</v>
      </c>
      <c r="Q1702" s="18">
        <v>0.18952803249989711</v>
      </c>
      <c r="R1702" s="18">
        <v>0.119115862164295</v>
      </c>
      <c r="S1702" s="18">
        <v>0.14981935382518399</v>
      </c>
      <c r="T1702" s="18">
        <v>0.12926045620289789</v>
      </c>
      <c r="U1702" s="18">
        <v>0.19309493933266539</v>
      </c>
      <c r="V1702" s="18">
        <v>0.13607605974468509</v>
      </c>
      <c r="W1702" s="18">
        <v>0.14705086194559391</v>
      </c>
      <c r="X1702" s="18">
        <v>0.18050083593277169</v>
      </c>
      <c r="Y1702" s="18">
        <v>0.14673023642299179</v>
      </c>
      <c r="AA1702" s="18">
        <v>0.17318951833973489</v>
      </c>
      <c r="AB1702" s="18">
        <v>0.15033168133793581</v>
      </c>
      <c r="AC1702" s="18">
        <v>0.1547346491142349</v>
      </c>
      <c r="AD1702" s="18">
        <v>0.13957871033435609</v>
      </c>
      <c r="AF1702" s="18">
        <v>0.10341219877961209</v>
      </c>
      <c r="AG1702" s="18">
        <v>0.1085990602291068</v>
      </c>
      <c r="AH1702" s="18">
        <v>0.17386487742848941</v>
      </c>
      <c r="AI1702" s="18">
        <v>0.1238661517481161</v>
      </c>
      <c r="AJ1702" s="18">
        <v>0.157645818114139</v>
      </c>
      <c r="AK1702" s="18">
        <v>0.1614377896940434</v>
      </c>
      <c r="AL1702" s="18">
        <v>0.13671760026014551</v>
      </c>
      <c r="AM1702" s="18">
        <v>0.17501371624546441</v>
      </c>
      <c r="AN1702" s="18">
        <v>0.15735322500502111</v>
      </c>
      <c r="AO1702" s="18">
        <v>0.15296806694535001</v>
      </c>
      <c r="AP1702" s="18">
        <v>0.16645024475093259</v>
      </c>
      <c r="AQ1702" s="18">
        <v>0.21325459099714819</v>
      </c>
      <c r="AR1702" s="18">
        <v>0.1908355142182161</v>
      </c>
      <c r="AS1702" s="18">
        <v>0.17926326097913009</v>
      </c>
      <c r="AT1702" s="18">
        <v>0.11341785298625159</v>
      </c>
      <c r="AU1702" s="18">
        <v>0.10221890769260369</v>
      </c>
      <c r="AV1702" s="18">
        <v>0.19754393459837749</v>
      </c>
      <c r="AX1702" s="18">
        <v>0.1600079897865766</v>
      </c>
      <c r="AY1702" s="18">
        <v>0.13250380918335419</v>
      </c>
      <c r="BA1702" s="18">
        <v>0.14780312384395949</v>
      </c>
      <c r="BB1702" s="18">
        <v>0.16863274734969921</v>
      </c>
      <c r="BD1702" s="18">
        <v>0.15261206793549539</v>
      </c>
      <c r="BE1702" s="18">
        <v>0.13998038000655241</v>
      </c>
      <c r="BF1702" s="18">
        <v>0.16809871449166919</v>
      </c>
      <c r="BG1702" s="18">
        <v>0.15674606086336881</v>
      </c>
      <c r="BH1702" s="18">
        <v>0.1616790726324186</v>
      </c>
      <c r="BI1702" s="18">
        <v>0.1458275731321701</v>
      </c>
      <c r="BJ1702" s="18">
        <v>0.19664483232572891</v>
      </c>
      <c r="BL1702" s="18">
        <v>0.114095719971939</v>
      </c>
      <c r="BM1702" s="18">
        <v>0.16168113746403151</v>
      </c>
      <c r="BN1702" s="18">
        <v>0.17295709727140621</v>
      </c>
      <c r="BO1702" s="18">
        <v>0.18107983810734241</v>
      </c>
      <c r="BP1702" s="18">
        <v>0.16637840115229269</v>
      </c>
      <c r="BQ1702" s="18">
        <v>0.1162634908705918</v>
      </c>
      <c r="BR1702" s="18">
        <v>0.20916865387549799</v>
      </c>
      <c r="BS1702" s="18">
        <v>0.15861735716156131</v>
      </c>
      <c r="BU1702" s="18">
        <v>0.12716362349977439</v>
      </c>
      <c r="BV1702" s="18">
        <v>0.15828074031708661</v>
      </c>
      <c r="BW1702" s="18">
        <v>0.19844759134361431</v>
      </c>
      <c r="BX1702" s="18">
        <v>0.16052861565695839</v>
      </c>
      <c r="BY1702" s="18">
        <v>0.16679196437521671</v>
      </c>
      <c r="BZ1702" s="18">
        <v>0.1220225254639942</v>
      </c>
      <c r="CA1702" s="18">
        <v>0.17828083683475379</v>
      </c>
      <c r="CB1702" s="18">
        <v>0.13109607392064121</v>
      </c>
      <c r="CC1702" s="18">
        <v>0.13902130565847851</v>
      </c>
    </row>
    <row r="1703" spans="2:81" x14ac:dyDescent="0.35">
      <c r="B1703" s="17" t="s">
        <v>347</v>
      </c>
      <c r="C1703" s="18">
        <v>0.15310668352160231</v>
      </c>
      <c r="D1703" s="18">
        <v>0.14719686128316409</v>
      </c>
      <c r="E1703" s="18">
        <v>0.12662190203671719</v>
      </c>
      <c r="F1703" s="18">
        <v>0.1570337159515382</v>
      </c>
      <c r="G1703" s="18">
        <v>0.16165906415824469</v>
      </c>
      <c r="H1703" s="18">
        <v>0.15514965233850109</v>
      </c>
      <c r="I1703" s="18">
        <v>0.1648806718308852</v>
      </c>
      <c r="K1703" s="18">
        <v>0.15219554133714391</v>
      </c>
      <c r="L1703" s="18">
        <v>0.15369763357691471</v>
      </c>
      <c r="N1703" s="18">
        <v>0.15809922634956899</v>
      </c>
      <c r="O1703" s="18">
        <v>0.1810438604209085</v>
      </c>
      <c r="P1703" s="18">
        <v>9.4841015465559467E-2</v>
      </c>
      <c r="Q1703" s="18">
        <v>0.14578008105893689</v>
      </c>
      <c r="R1703" s="18">
        <v>0.16305870470510619</v>
      </c>
      <c r="S1703" s="18">
        <v>0.21570502378088599</v>
      </c>
      <c r="T1703" s="18">
        <v>0.15865144889594621</v>
      </c>
      <c r="U1703" s="18">
        <v>0.17557830837541219</v>
      </c>
      <c r="V1703" s="18">
        <v>0.13799499926645581</v>
      </c>
      <c r="W1703" s="18">
        <v>0.13074665270355551</v>
      </c>
      <c r="X1703" s="18">
        <v>0.1617872955941202</v>
      </c>
      <c r="Y1703" s="18">
        <v>0.12749611130269539</v>
      </c>
      <c r="AA1703" s="18">
        <v>0.1468741971754772</v>
      </c>
      <c r="AB1703" s="18">
        <v>0.1585869859888607</v>
      </c>
      <c r="AC1703" s="18">
        <v>0.14867970330276711</v>
      </c>
      <c r="AD1703" s="18">
        <v>0.1591708632739216</v>
      </c>
      <c r="AF1703" s="18">
        <v>3.2941561406265703E-2</v>
      </c>
      <c r="AG1703" s="18">
        <v>0.18957303413649931</v>
      </c>
      <c r="AH1703" s="18">
        <v>0.15481962006783259</v>
      </c>
      <c r="AI1703" s="18">
        <v>0.17840960466115</v>
      </c>
      <c r="AJ1703" s="18">
        <v>0.14719476223480729</v>
      </c>
      <c r="AK1703" s="18">
        <v>0.16451743525989429</v>
      </c>
      <c r="AL1703" s="18">
        <v>0.12361450810184001</v>
      </c>
      <c r="AM1703" s="18">
        <v>0.18607818734554271</v>
      </c>
      <c r="AN1703" s="18">
        <v>0.14761505362488431</v>
      </c>
      <c r="AO1703" s="18">
        <v>0.13935857167908119</v>
      </c>
      <c r="AP1703" s="18">
        <v>0.17058285338274659</v>
      </c>
      <c r="AQ1703" s="18">
        <v>0.12531462576735569</v>
      </c>
      <c r="AR1703" s="18">
        <v>0.1410137344956727</v>
      </c>
      <c r="AS1703" s="18">
        <v>7.031984495320294E-2</v>
      </c>
      <c r="AT1703" s="18">
        <v>0.1860003909703272</v>
      </c>
      <c r="AU1703" s="18">
        <v>0.17492238075406921</v>
      </c>
      <c r="AV1703" s="18">
        <v>0.11510216240648501</v>
      </c>
      <c r="AX1703" s="18">
        <v>0.15568916751839601</v>
      </c>
      <c r="AY1703" s="18">
        <v>0.13370498095264091</v>
      </c>
      <c r="BA1703" s="18">
        <v>0.1533590817662096</v>
      </c>
      <c r="BB1703" s="18">
        <v>0.15263839967043469</v>
      </c>
      <c r="BD1703" s="18">
        <v>0.16375674986375971</v>
      </c>
      <c r="BE1703" s="18">
        <v>0.1687256876456901</v>
      </c>
      <c r="BF1703" s="18">
        <v>0.1685412602548369</v>
      </c>
      <c r="BG1703" s="18">
        <v>0.1442418164321127</v>
      </c>
      <c r="BH1703" s="18">
        <v>0.12764806531236031</v>
      </c>
      <c r="BI1703" s="18">
        <v>0.10952979077178281</v>
      </c>
      <c r="BJ1703" s="18">
        <v>0.1061879546957418</v>
      </c>
      <c r="BL1703" s="18">
        <v>0.13842917879261829</v>
      </c>
      <c r="BM1703" s="18">
        <v>0.15567770575594461</v>
      </c>
      <c r="BN1703" s="18">
        <v>0.15228191328437549</v>
      </c>
      <c r="BO1703" s="18">
        <v>0.1129980608134972</v>
      </c>
      <c r="BP1703" s="18">
        <v>0.16900613707574599</v>
      </c>
      <c r="BQ1703" s="18">
        <v>7.1409842792060363E-2</v>
      </c>
      <c r="BR1703" s="18">
        <v>0.15394156164386111</v>
      </c>
      <c r="BS1703" s="18">
        <v>0.17282246662534981</v>
      </c>
      <c r="BU1703" s="18">
        <v>0.14971275118266689</v>
      </c>
      <c r="BV1703" s="18">
        <v>0.13540429281211749</v>
      </c>
      <c r="BW1703" s="18">
        <v>0.16030853120960889</v>
      </c>
      <c r="BX1703" s="18">
        <v>0.16489558031604321</v>
      </c>
      <c r="BY1703" s="18">
        <v>0.16008691430323799</v>
      </c>
      <c r="BZ1703" s="18">
        <v>0.1085689307330631</v>
      </c>
      <c r="CA1703" s="18">
        <v>0.18451983913684969</v>
      </c>
      <c r="CB1703" s="18">
        <v>0.16285814105625879</v>
      </c>
      <c r="CC1703" s="18">
        <v>0.1640869531332827</v>
      </c>
    </row>
    <row r="1704" spans="2:81" x14ac:dyDescent="0.35">
      <c r="B1704" s="17" t="s">
        <v>348</v>
      </c>
      <c r="C1704" s="18">
        <v>0.15322465327678281</v>
      </c>
      <c r="D1704" s="18">
        <v>0.13550154833960151</v>
      </c>
      <c r="E1704" s="18">
        <v>0.1315722189342573</v>
      </c>
      <c r="F1704" s="18">
        <v>0.1326978760931608</v>
      </c>
      <c r="G1704" s="18">
        <v>0.13193995579205001</v>
      </c>
      <c r="H1704" s="18">
        <v>0.15805894947384211</v>
      </c>
      <c r="I1704" s="18">
        <v>0.20143802912064929</v>
      </c>
      <c r="K1704" s="18">
        <v>0.15303683650403349</v>
      </c>
      <c r="L1704" s="18">
        <v>0.15415775297607601</v>
      </c>
      <c r="N1704" s="18">
        <v>0.15668774180125369</v>
      </c>
      <c r="O1704" s="18">
        <v>0.17133855946982349</v>
      </c>
      <c r="P1704" s="18">
        <v>0.21831247077408941</v>
      </c>
      <c r="Q1704" s="18">
        <v>0.1949856781022179</v>
      </c>
      <c r="R1704" s="18">
        <v>0.19432794168020101</v>
      </c>
      <c r="S1704" s="18">
        <v>0.13576798028224471</v>
      </c>
      <c r="T1704" s="18">
        <v>0.18163466282436591</v>
      </c>
      <c r="U1704" s="18">
        <v>0.10150710211979989</v>
      </c>
      <c r="V1704" s="18">
        <v>9.8104809463961121E-2</v>
      </c>
      <c r="W1704" s="18">
        <v>0.1725290590171373</v>
      </c>
      <c r="X1704" s="18">
        <v>0.1180799202329897</v>
      </c>
      <c r="Y1704" s="18">
        <v>0.16727744613807491</v>
      </c>
      <c r="AA1704" s="18">
        <v>0.18499004201814931</v>
      </c>
      <c r="AB1704" s="18">
        <v>0.13916560640142961</v>
      </c>
      <c r="AC1704" s="18">
        <v>0.14723186189861781</v>
      </c>
      <c r="AD1704" s="18">
        <v>0.13749291921455251</v>
      </c>
      <c r="AF1704" s="18">
        <v>7.2280460604050911E-2</v>
      </c>
      <c r="AG1704" s="18">
        <v>7.9860771548088322E-2</v>
      </c>
      <c r="AH1704" s="18">
        <v>0.15349607279752581</v>
      </c>
      <c r="AI1704" s="18">
        <v>0.2102844855887393</v>
      </c>
      <c r="AJ1704" s="18">
        <v>0.18501216803111689</v>
      </c>
      <c r="AK1704" s="18">
        <v>0.1392849323303951</v>
      </c>
      <c r="AL1704" s="18">
        <v>0.13324225730437239</v>
      </c>
      <c r="AM1704" s="18">
        <v>0.1306964969925434</v>
      </c>
      <c r="AN1704" s="18">
        <v>0.17250903582936089</v>
      </c>
      <c r="AO1704" s="18">
        <v>0.1843510234260877</v>
      </c>
      <c r="AP1704" s="18">
        <v>0.1436907454110059</v>
      </c>
      <c r="AQ1704" s="18">
        <v>0.2088081010465043</v>
      </c>
      <c r="AR1704" s="18">
        <v>0.16303233079929369</v>
      </c>
      <c r="AS1704" s="18">
        <v>0.12544438505044181</v>
      </c>
      <c r="AT1704" s="18">
        <v>0.19934095512500999</v>
      </c>
      <c r="AU1704" s="18">
        <v>0.1143479066325294</v>
      </c>
      <c r="AV1704" s="18">
        <v>0.14895948946336579</v>
      </c>
      <c r="AX1704" s="18">
        <v>0.15684636063684931</v>
      </c>
      <c r="AY1704" s="18">
        <v>0.14016451341213229</v>
      </c>
      <c r="BA1704" s="18">
        <v>0.15132944166891429</v>
      </c>
      <c r="BB1704" s="18">
        <v>0.15674090986521899</v>
      </c>
      <c r="BD1704" s="18">
        <v>0.16224114715667229</v>
      </c>
      <c r="BE1704" s="18">
        <v>0.1466700116810741</v>
      </c>
      <c r="BF1704" s="18">
        <v>0.12700098180639999</v>
      </c>
      <c r="BG1704" s="18">
        <v>0.15806770277077989</v>
      </c>
      <c r="BH1704" s="18">
        <v>0.1652231244140788</v>
      </c>
      <c r="BI1704" s="18">
        <v>0.14057928628602909</v>
      </c>
      <c r="BJ1704" s="18">
        <v>0.15180880226059229</v>
      </c>
      <c r="BL1704" s="18">
        <v>0.17923435415127739</v>
      </c>
      <c r="BM1704" s="18">
        <v>0.1247326957674498</v>
      </c>
      <c r="BN1704" s="18">
        <v>0.23997812951948841</v>
      </c>
      <c r="BO1704" s="18">
        <v>0.21001337937999079</v>
      </c>
      <c r="BP1704" s="18">
        <v>0.13730350387853921</v>
      </c>
      <c r="BQ1704" s="18">
        <v>0.21131125609116441</v>
      </c>
      <c r="BR1704" s="18">
        <v>0.1480850966672092</v>
      </c>
      <c r="BS1704" s="18">
        <v>0.1312156275399467</v>
      </c>
      <c r="BU1704" s="18">
        <v>0.16982405779190879</v>
      </c>
      <c r="BV1704" s="18">
        <v>0.11792502169418539</v>
      </c>
      <c r="BW1704" s="18">
        <v>0.20447883448168791</v>
      </c>
      <c r="BX1704" s="18">
        <v>0.1780926143525737</v>
      </c>
      <c r="BY1704" s="18">
        <v>0.14470801392486479</v>
      </c>
      <c r="BZ1704" s="18">
        <v>0.1831932637120407</v>
      </c>
      <c r="CA1704" s="18">
        <v>9.7300093608105362E-2</v>
      </c>
      <c r="CB1704" s="18">
        <v>0.2060630232071467</v>
      </c>
      <c r="CC1704" s="18">
        <v>0.17330399589596501</v>
      </c>
    </row>
    <row r="1705" spans="2:81" x14ac:dyDescent="0.35">
      <c r="B1705" s="17" t="s">
        <v>349</v>
      </c>
      <c r="C1705" s="18">
        <v>0.13035310246892909</v>
      </c>
      <c r="D1705" s="18">
        <v>0.13464143996909941</v>
      </c>
      <c r="E1705" s="18">
        <v>9.3518797146407748E-2</v>
      </c>
      <c r="F1705" s="18">
        <v>9.7084276190295068E-2</v>
      </c>
      <c r="G1705" s="18">
        <v>0.14122438684209321</v>
      </c>
      <c r="H1705" s="18">
        <v>0.16987897560307599</v>
      </c>
      <c r="I1705" s="18">
        <v>0.14451630574446461</v>
      </c>
      <c r="K1705" s="18">
        <v>0.1294186583505951</v>
      </c>
      <c r="L1705" s="18">
        <v>0.13187277396591479</v>
      </c>
      <c r="N1705" s="18">
        <v>0.14113733935419351</v>
      </c>
      <c r="O1705" s="18">
        <v>0.15930636762895939</v>
      </c>
      <c r="P1705" s="18">
        <v>0.12432425580204751</v>
      </c>
      <c r="Q1705" s="18">
        <v>0.1186752297586644</v>
      </c>
      <c r="R1705" s="18">
        <v>0.12610648272284489</v>
      </c>
      <c r="S1705" s="18">
        <v>0.1253468508034658</v>
      </c>
      <c r="T1705" s="18">
        <v>0.1124753839003149</v>
      </c>
      <c r="U1705" s="18">
        <v>0.10982004250356781</v>
      </c>
      <c r="V1705" s="18">
        <v>0.122675626481995</v>
      </c>
      <c r="W1705" s="18">
        <v>0.1368907879370389</v>
      </c>
      <c r="X1705" s="18">
        <v>0.1405531529027324</v>
      </c>
      <c r="Y1705" s="18">
        <v>0.15446562523208501</v>
      </c>
      <c r="AA1705" s="18">
        <v>0.1139953593994239</v>
      </c>
      <c r="AB1705" s="18">
        <v>0.14329328775554809</v>
      </c>
      <c r="AC1705" s="18">
        <v>0.15137905803877411</v>
      </c>
      <c r="AD1705" s="18">
        <v>0.1144943715460324</v>
      </c>
      <c r="AF1705" s="18">
        <v>0.23696516446305449</v>
      </c>
      <c r="AG1705" s="18">
        <v>0.17834332458089669</v>
      </c>
      <c r="AH1705" s="18">
        <v>0.12904273766750271</v>
      </c>
      <c r="AI1705" s="18">
        <v>0.14568955944487519</v>
      </c>
      <c r="AJ1705" s="18">
        <v>0.13875189652957201</v>
      </c>
      <c r="AK1705" s="18">
        <v>0.13720713946839119</v>
      </c>
      <c r="AL1705" s="18">
        <v>9.4189491627425168E-2</v>
      </c>
      <c r="AM1705" s="18">
        <v>0.14073970249471601</v>
      </c>
      <c r="AN1705" s="18">
        <v>0.15108884979308199</v>
      </c>
      <c r="AO1705" s="18">
        <v>0.14211235199521</v>
      </c>
      <c r="AP1705" s="18">
        <v>0.15215516774367521</v>
      </c>
      <c r="AQ1705" s="18">
        <v>9.1583028178150297E-2</v>
      </c>
      <c r="AR1705" s="18">
        <v>7.9893642556207345E-2</v>
      </c>
      <c r="AS1705" s="18">
        <v>0.14800566440679189</v>
      </c>
      <c r="AT1705" s="18">
        <v>5.9455543536692648E-2</v>
      </c>
      <c r="AU1705" s="18">
        <v>9.1274842152059596E-2</v>
      </c>
      <c r="AV1705" s="18">
        <v>0.1263749705907796</v>
      </c>
      <c r="AX1705" s="18">
        <v>0.12974171073502919</v>
      </c>
      <c r="AY1705" s="18">
        <v>0.1348326300414584</v>
      </c>
      <c r="BA1705" s="18">
        <v>0.13515957634775361</v>
      </c>
      <c r="BB1705" s="18">
        <v>0.1214354727048461</v>
      </c>
      <c r="BD1705" s="18">
        <v>0.13151103589408619</v>
      </c>
      <c r="BE1705" s="18">
        <v>0.14781161683934571</v>
      </c>
      <c r="BF1705" s="18">
        <v>0.1381046107723754</v>
      </c>
      <c r="BG1705" s="18">
        <v>0.1215062842571531</v>
      </c>
      <c r="BH1705" s="18">
        <v>0.10054810703160789</v>
      </c>
      <c r="BI1705" s="18">
        <v>0.1130987517465363</v>
      </c>
      <c r="BJ1705" s="18">
        <v>0.16568084781651729</v>
      </c>
      <c r="BL1705" s="18">
        <v>0.14839944723565299</v>
      </c>
      <c r="BM1705" s="18">
        <v>0.13045577855361601</v>
      </c>
      <c r="BN1705" s="18">
        <v>0.1536215016142205</v>
      </c>
      <c r="BO1705" s="18">
        <v>0.102375634532913</v>
      </c>
      <c r="BP1705" s="18">
        <v>0.1136828074367553</v>
      </c>
      <c r="BQ1705" s="18">
        <v>9.1017116351074137E-2</v>
      </c>
      <c r="BR1705" s="18">
        <v>4.1179035941859329E-2</v>
      </c>
      <c r="BS1705" s="18">
        <v>0.13965456308415169</v>
      </c>
      <c r="BU1705" s="18">
        <v>0.12894149859783521</v>
      </c>
      <c r="BV1705" s="18">
        <v>0.13901027136942881</v>
      </c>
      <c r="BW1705" s="18">
        <v>0.13445279030061011</v>
      </c>
      <c r="BX1705" s="18">
        <v>0.1028563668156727</v>
      </c>
      <c r="BY1705" s="18">
        <v>0.13871814092160731</v>
      </c>
      <c r="BZ1705" s="18">
        <v>0.1054061619428303</v>
      </c>
      <c r="CA1705" s="18">
        <v>0.1315022463208971</v>
      </c>
      <c r="CB1705" s="18">
        <v>0.12729344566786441</v>
      </c>
      <c r="CC1705" s="18">
        <v>0.1116930943922298</v>
      </c>
    </row>
    <row r="1706" spans="2:81" x14ac:dyDescent="0.35">
      <c r="B1706" s="17" t="s">
        <v>350</v>
      </c>
      <c r="C1706" s="18">
        <v>0.1123261741063078</v>
      </c>
      <c r="D1706" s="18">
        <v>0.13926154409241781</v>
      </c>
      <c r="E1706" s="18">
        <v>0.12572304190670441</v>
      </c>
      <c r="F1706" s="18">
        <v>0.1084889249603825</v>
      </c>
      <c r="G1706" s="18">
        <v>0.14815299736302931</v>
      </c>
      <c r="H1706" s="18">
        <v>9.0527308731727291E-2</v>
      </c>
      <c r="I1706" s="18">
        <v>8.5304139878089574E-2</v>
      </c>
      <c r="K1706" s="18">
        <v>0.1220903173996836</v>
      </c>
      <c r="L1706" s="18">
        <v>0.10373226132585769</v>
      </c>
      <c r="N1706" s="18">
        <v>0.1037257681184142</v>
      </c>
      <c r="O1706" s="18">
        <v>0.13963705492517209</v>
      </c>
      <c r="P1706" s="18">
        <v>8.013966729415764E-2</v>
      </c>
      <c r="Q1706" s="18">
        <v>6.3178520038731575E-2</v>
      </c>
      <c r="R1706" s="18">
        <v>9.2948999191866458E-2</v>
      </c>
      <c r="S1706" s="18">
        <v>0.1128735565429701</v>
      </c>
      <c r="T1706" s="18">
        <v>8.800815829265185E-2</v>
      </c>
      <c r="U1706" s="18">
        <v>0.14100018012425711</v>
      </c>
      <c r="V1706" s="18">
        <v>0.1450182221867666</v>
      </c>
      <c r="W1706" s="18">
        <v>0.1156177522855955</v>
      </c>
      <c r="X1706" s="18">
        <v>0.12796410099480091</v>
      </c>
      <c r="Y1706" s="18">
        <v>9.9333136138586145E-2</v>
      </c>
      <c r="AA1706" s="18">
        <v>0.1096248806058658</v>
      </c>
      <c r="AB1706" s="18">
        <v>0.1104362957086787</v>
      </c>
      <c r="AC1706" s="18">
        <v>0.11750293333865081</v>
      </c>
      <c r="AD1706" s="18">
        <v>0.11350453648530651</v>
      </c>
      <c r="AF1706" s="18">
        <v>0.1337938682394246</v>
      </c>
      <c r="AG1706" s="18">
        <v>0.13293286669086979</v>
      </c>
      <c r="AH1706" s="18">
        <v>8.6244668557286977E-2</v>
      </c>
      <c r="AI1706" s="18">
        <v>5.4944644108695047E-2</v>
      </c>
      <c r="AJ1706" s="18">
        <v>9.9350529786616987E-2</v>
      </c>
      <c r="AK1706" s="18">
        <v>0.13520099302332539</v>
      </c>
      <c r="AL1706" s="18">
        <v>0.1406326261276275</v>
      </c>
      <c r="AM1706" s="18">
        <v>9.259394228227133E-2</v>
      </c>
      <c r="AN1706" s="18">
        <v>0.13732501075644479</v>
      </c>
      <c r="AO1706" s="18">
        <v>0.1201075036656593</v>
      </c>
      <c r="AP1706" s="18">
        <v>0.1235110406258669</v>
      </c>
      <c r="AQ1706" s="18">
        <v>7.8273432507045271E-2</v>
      </c>
      <c r="AR1706" s="18">
        <v>0.14100126680245501</v>
      </c>
      <c r="AS1706" s="18">
        <v>6.7164946306359954E-2</v>
      </c>
      <c r="AT1706" s="18">
        <v>0.10691419819272011</v>
      </c>
      <c r="AU1706" s="18">
        <v>0.15450637380316171</v>
      </c>
      <c r="AV1706" s="18">
        <v>2.8198741907528631E-2</v>
      </c>
      <c r="AX1706" s="18">
        <v>0.1113352622993151</v>
      </c>
      <c r="AY1706" s="18">
        <v>0.1184683167835329</v>
      </c>
      <c r="BA1706" s="18">
        <v>0.1159797119215038</v>
      </c>
      <c r="BB1706" s="18">
        <v>0.10554762950450861</v>
      </c>
      <c r="BD1706" s="18">
        <v>0.11842229393708729</v>
      </c>
      <c r="BE1706" s="18">
        <v>0.1111433111536584</v>
      </c>
      <c r="BF1706" s="18">
        <v>9.771652124526703E-2</v>
      </c>
      <c r="BG1706" s="18">
        <v>0.1133358962885866</v>
      </c>
      <c r="BH1706" s="18">
        <v>0.1383460815733614</v>
      </c>
      <c r="BI1706" s="18">
        <v>3.9396273589380047E-2</v>
      </c>
      <c r="BJ1706" s="18">
        <v>8.0033801061740642E-2</v>
      </c>
      <c r="BL1706" s="18">
        <v>0.13219312580869441</v>
      </c>
      <c r="BM1706" s="18">
        <v>0.1166790835113984</v>
      </c>
      <c r="BN1706" s="18">
        <v>5.4742739762779109E-2</v>
      </c>
      <c r="BO1706" s="18">
        <v>7.8106668265214424E-2</v>
      </c>
      <c r="BP1706" s="18">
        <v>0.1200415625388605</v>
      </c>
      <c r="BQ1706" s="18">
        <v>0.14262505785448421</v>
      </c>
      <c r="BR1706" s="18">
        <v>7.7526119362695128E-2</v>
      </c>
      <c r="BS1706" s="18">
        <v>0.11367602272021141</v>
      </c>
      <c r="BU1706" s="18">
        <v>0.1242285257478211</v>
      </c>
      <c r="BV1706" s="18">
        <v>0.13274297589271569</v>
      </c>
      <c r="BW1706" s="18">
        <v>4.7828938444311173E-2</v>
      </c>
      <c r="BX1706" s="18">
        <v>5.7168318444370043E-2</v>
      </c>
      <c r="BY1706" s="18">
        <v>0.1148244178544353</v>
      </c>
      <c r="BZ1706" s="18">
        <v>0.11982423894128991</v>
      </c>
      <c r="CA1706" s="18">
        <v>0.11714999126464661</v>
      </c>
      <c r="CB1706" s="18">
        <v>0.1216929767741865</v>
      </c>
      <c r="CC1706" s="18">
        <v>0.1056644497855341</v>
      </c>
    </row>
    <row r="1707" spans="2:81" x14ac:dyDescent="0.35">
      <c r="B1707" s="17" t="s">
        <v>351</v>
      </c>
      <c r="C1707" s="18">
        <v>9.6212376422052076E-2</v>
      </c>
      <c r="D1707" s="18">
        <v>0.1146447904867022</v>
      </c>
      <c r="E1707" s="18">
        <v>0.11543575912219339</v>
      </c>
      <c r="F1707" s="18">
        <v>0.13871540418457301</v>
      </c>
      <c r="G1707" s="18">
        <v>9.5226977398319632E-2</v>
      </c>
      <c r="H1707" s="18">
        <v>7.0153736090574695E-2</v>
      </c>
      <c r="I1707" s="18">
        <v>6.2509146443621211E-2</v>
      </c>
      <c r="K1707" s="18">
        <v>9.9990384896048334E-2</v>
      </c>
      <c r="L1707" s="18">
        <v>9.2092176267561762E-2</v>
      </c>
      <c r="N1707" s="18">
        <v>8.5744723758623742E-2</v>
      </c>
      <c r="O1707" s="18">
        <v>7.5630572644768787E-2</v>
      </c>
      <c r="P1707" s="18">
        <v>8.1496786695448006E-2</v>
      </c>
      <c r="Q1707" s="18">
        <v>0.10962933099062259</v>
      </c>
      <c r="R1707" s="18">
        <v>8.626386930464032E-2</v>
      </c>
      <c r="S1707" s="18">
        <v>9.0432165026710379E-2</v>
      </c>
      <c r="T1707" s="18">
        <v>7.6473133519754308E-2</v>
      </c>
      <c r="U1707" s="18">
        <v>9.1320881880290888E-2</v>
      </c>
      <c r="V1707" s="18">
        <v>0.16114953394893669</v>
      </c>
      <c r="W1707" s="18">
        <v>9.6137057887977814E-2</v>
      </c>
      <c r="X1707" s="18">
        <v>7.8159462420872752E-2</v>
      </c>
      <c r="Y1707" s="18">
        <v>7.6600613833381112E-2</v>
      </c>
      <c r="AA1707" s="18">
        <v>8.7223406702586923E-2</v>
      </c>
      <c r="AB1707" s="18">
        <v>0.11752649109514041</v>
      </c>
      <c r="AC1707" s="18">
        <v>8.2611879857949391E-2</v>
      </c>
      <c r="AD1707" s="18">
        <v>9.6410053739614782E-2</v>
      </c>
      <c r="AF1707" s="18">
        <v>0.19868855481583669</v>
      </c>
      <c r="AG1707" s="18">
        <v>6.537328221206451E-2</v>
      </c>
      <c r="AH1707" s="18">
        <v>9.6664384762434608E-2</v>
      </c>
      <c r="AI1707" s="18">
        <v>8.1110077709874523E-2</v>
      </c>
      <c r="AJ1707" s="18">
        <v>7.1719668511297421E-2</v>
      </c>
      <c r="AK1707" s="18">
        <v>9.6286288342900567E-2</v>
      </c>
      <c r="AL1707" s="18">
        <v>0.1018393326138355</v>
      </c>
      <c r="AM1707" s="18">
        <v>8.5464330654412016E-2</v>
      </c>
      <c r="AN1707" s="18">
        <v>9.6742447455057515E-2</v>
      </c>
      <c r="AO1707" s="18">
        <v>8.3703174370863789E-2</v>
      </c>
      <c r="AP1707" s="18">
        <v>8.600072303340929E-2</v>
      </c>
      <c r="AQ1707" s="18">
        <v>8.5205341905571455E-2</v>
      </c>
      <c r="AR1707" s="18">
        <v>5.2282064179933432E-2</v>
      </c>
      <c r="AS1707" s="18">
        <v>0.1957137528784689</v>
      </c>
      <c r="AT1707" s="18">
        <v>0.14849477376274051</v>
      </c>
      <c r="AU1707" s="18">
        <v>0.128438401205964</v>
      </c>
      <c r="AV1707" s="18">
        <v>0.16785281794188939</v>
      </c>
      <c r="AX1707" s="18">
        <v>8.6857333580565715E-2</v>
      </c>
      <c r="AY1707" s="18">
        <v>0.13928541777167899</v>
      </c>
      <c r="BA1707" s="18">
        <v>0.10489043174362971</v>
      </c>
      <c r="BB1707" s="18">
        <v>8.0111657603834513E-2</v>
      </c>
      <c r="BD1707" s="18">
        <v>8.2365946249017052E-2</v>
      </c>
      <c r="BE1707" s="18">
        <v>9.1429840118827821E-2</v>
      </c>
      <c r="BF1707" s="18">
        <v>0.10386915569067109</v>
      </c>
      <c r="BG1707" s="18">
        <v>0.11543523376943721</v>
      </c>
      <c r="BH1707" s="18">
        <v>8.4973201713308411E-2</v>
      </c>
      <c r="BI1707" s="18">
        <v>0.178389400028726</v>
      </c>
      <c r="BJ1707" s="18">
        <v>5.3146132247970719E-2</v>
      </c>
      <c r="BL1707" s="18">
        <v>8.9360325966475099E-2</v>
      </c>
      <c r="BM1707" s="18">
        <v>0.1107193595263655</v>
      </c>
      <c r="BN1707" s="18">
        <v>4.1538993355033832E-2</v>
      </c>
      <c r="BO1707" s="18">
        <v>0.10034819299344851</v>
      </c>
      <c r="BP1707" s="18">
        <v>6.779884971035495E-2</v>
      </c>
      <c r="BQ1707" s="18">
        <v>0.15290770496969699</v>
      </c>
      <c r="BR1707" s="18">
        <v>0.1971366671721532</v>
      </c>
      <c r="BS1707" s="18">
        <v>9.9133487192419406E-2</v>
      </c>
      <c r="BU1707" s="18">
        <v>9.7922337619663249E-2</v>
      </c>
      <c r="BV1707" s="18">
        <v>0.11407907812029811</v>
      </c>
      <c r="BW1707" s="18">
        <v>7.2360715470925166E-2</v>
      </c>
      <c r="BX1707" s="18">
        <v>0.1246425688324225</v>
      </c>
      <c r="BY1707" s="18">
        <v>7.1459195015716528E-2</v>
      </c>
      <c r="BZ1707" s="18">
        <v>8.4256271013342612E-2</v>
      </c>
      <c r="CA1707" s="18">
        <v>9.4025981658048138E-2</v>
      </c>
      <c r="CB1707" s="18">
        <v>0.11803176466602459</v>
      </c>
      <c r="CC1707" s="18">
        <v>8.0219599785300702E-2</v>
      </c>
    </row>
    <row r="1708" spans="2:81" x14ac:dyDescent="0.35">
      <c r="B1708" s="17" t="s">
        <v>352</v>
      </c>
      <c r="C1708" s="18">
        <v>8.8952145417797751E-2</v>
      </c>
      <c r="D1708" s="18">
        <v>0.11271766474254991</v>
      </c>
      <c r="E1708" s="18">
        <v>9.8876422454287863E-2</v>
      </c>
      <c r="F1708" s="18">
        <v>0.10969273082122361</v>
      </c>
      <c r="G1708" s="18">
        <v>8.1216302494583087E-2</v>
      </c>
      <c r="H1708" s="18">
        <v>8.4376647409168143E-2</v>
      </c>
      <c r="I1708" s="18">
        <v>6.4752067886643588E-2</v>
      </c>
      <c r="K1708" s="18">
        <v>9.4282654229532928E-2</v>
      </c>
      <c r="L1708" s="18">
        <v>8.3451617647221643E-2</v>
      </c>
      <c r="N1708" s="18">
        <v>0.1011817662486464</v>
      </c>
      <c r="O1708" s="18">
        <v>2.593042212403579E-2</v>
      </c>
      <c r="P1708" s="18">
        <v>7.8467770770923886E-2</v>
      </c>
      <c r="Q1708" s="18">
        <v>5.2888355734342758E-2</v>
      </c>
      <c r="R1708" s="18">
        <v>8.7000555158775916E-2</v>
      </c>
      <c r="S1708" s="18">
        <v>9.0993976946813548E-2</v>
      </c>
      <c r="T1708" s="18">
        <v>0.1001751128581506</v>
      </c>
      <c r="U1708" s="18">
        <v>7.8456167697490226E-2</v>
      </c>
      <c r="V1708" s="18">
        <v>0.1081670562670467</v>
      </c>
      <c r="W1708" s="18">
        <v>8.4891155638006963E-2</v>
      </c>
      <c r="X1708" s="18">
        <v>6.8467442321758512E-2</v>
      </c>
      <c r="Y1708" s="18">
        <v>0.11691160267909149</v>
      </c>
      <c r="AA1708" s="18">
        <v>8.7818620447892723E-2</v>
      </c>
      <c r="AB1708" s="18">
        <v>6.5446436709119052E-2</v>
      </c>
      <c r="AC1708" s="18">
        <v>0.10539369908828081</v>
      </c>
      <c r="AD1708" s="18">
        <v>0.10084608753498329</v>
      </c>
      <c r="AF1708" s="18">
        <v>0.1028046825091725</v>
      </c>
      <c r="AG1708" s="18">
        <v>0.123204527264919</v>
      </c>
      <c r="AH1708" s="18">
        <v>7.2012538355376271E-2</v>
      </c>
      <c r="AI1708" s="18">
        <v>9.4611525954413411E-2</v>
      </c>
      <c r="AJ1708" s="18">
        <v>8.3212433490625751E-2</v>
      </c>
      <c r="AK1708" s="18">
        <v>5.4129100635080113E-2</v>
      </c>
      <c r="AL1708" s="18">
        <v>0.10288658617744011</v>
      </c>
      <c r="AM1708" s="18">
        <v>9.6554426754859549E-2</v>
      </c>
      <c r="AN1708" s="18">
        <v>3.8710974506362669E-2</v>
      </c>
      <c r="AO1708" s="18">
        <v>4.5387546836600429E-2</v>
      </c>
      <c r="AP1708" s="18">
        <v>8.5018595061672989E-2</v>
      </c>
      <c r="AQ1708" s="18">
        <v>0.1221244247810796</v>
      </c>
      <c r="AR1708" s="18">
        <v>0.1108978334156947</v>
      </c>
      <c r="AS1708" s="18">
        <v>0.1009142760599596</v>
      </c>
      <c r="AT1708" s="18">
        <v>0.12322555107949849</v>
      </c>
      <c r="AU1708" s="18">
        <v>0.10516813586384639</v>
      </c>
      <c r="AV1708" s="18">
        <v>0.1788934435794188</v>
      </c>
      <c r="AX1708" s="18">
        <v>8.3475822153624937E-2</v>
      </c>
      <c r="AY1708" s="18">
        <v>0.11593961741458921</v>
      </c>
      <c r="BA1708" s="18">
        <v>8.2202551072031768E-2</v>
      </c>
      <c r="BB1708" s="18">
        <v>0.1014749188585245</v>
      </c>
      <c r="BD1708" s="18">
        <v>8.3122880866680612E-2</v>
      </c>
      <c r="BE1708" s="18">
        <v>8.9847876555046224E-2</v>
      </c>
      <c r="BF1708" s="18">
        <v>0.11441762686781259</v>
      </c>
      <c r="BG1708" s="18">
        <v>6.5669354897911064E-2</v>
      </c>
      <c r="BH1708" s="18">
        <v>0.1006608240552589</v>
      </c>
      <c r="BI1708" s="18">
        <v>0.19500169663882841</v>
      </c>
      <c r="BJ1708" s="18">
        <v>6.6598776066428861E-2</v>
      </c>
      <c r="BL1708" s="18">
        <v>7.8764009153658832E-2</v>
      </c>
      <c r="BM1708" s="18">
        <v>9.3400536806399787E-2</v>
      </c>
      <c r="BN1708" s="18">
        <v>6.2971426799408647E-2</v>
      </c>
      <c r="BO1708" s="18">
        <v>7.96262323008914E-2</v>
      </c>
      <c r="BP1708" s="18">
        <v>0.1065061600393313</v>
      </c>
      <c r="BQ1708" s="18">
        <v>7.7852548977439776E-2</v>
      </c>
      <c r="BR1708" s="18">
        <v>0.13238402135235319</v>
      </c>
      <c r="BS1708" s="18">
        <v>8.717854326079108E-2</v>
      </c>
      <c r="BU1708" s="18">
        <v>8.2806343091562207E-2</v>
      </c>
      <c r="BV1708" s="18">
        <v>0.1071523165608381</v>
      </c>
      <c r="BW1708" s="18">
        <v>5.1589868209902801E-2</v>
      </c>
      <c r="BX1708" s="18">
        <v>8.6619681398470913E-2</v>
      </c>
      <c r="BY1708" s="18">
        <v>9.7705047000569575E-2</v>
      </c>
      <c r="BZ1708" s="18">
        <v>0.100949040432655</v>
      </c>
      <c r="CA1708" s="18">
        <v>9.7216539508809735E-2</v>
      </c>
      <c r="CB1708" s="18">
        <v>5.403170809646822E-2</v>
      </c>
      <c r="CC1708" s="18">
        <v>7.2074363057398588E-2</v>
      </c>
    </row>
    <row r="1709" spans="2:81" x14ac:dyDescent="0.35">
      <c r="B1709" s="17" t="s">
        <v>353</v>
      </c>
      <c r="C1709" s="18">
        <v>0</v>
      </c>
      <c r="D1709" s="18">
        <v>0</v>
      </c>
      <c r="E1709" s="18">
        <v>0</v>
      </c>
      <c r="F1709" s="18">
        <v>0</v>
      </c>
      <c r="G1709" s="18">
        <v>0</v>
      </c>
      <c r="H1709" s="18">
        <v>0</v>
      </c>
      <c r="I1709" s="18">
        <v>0</v>
      </c>
      <c r="K1709" s="18">
        <v>0</v>
      </c>
      <c r="L1709" s="18">
        <v>0</v>
      </c>
      <c r="N1709" s="18">
        <v>0</v>
      </c>
      <c r="O1709" s="18">
        <v>0</v>
      </c>
      <c r="P1709" s="18">
        <v>0</v>
      </c>
      <c r="Q1709" s="18">
        <v>0</v>
      </c>
      <c r="R1709" s="18">
        <v>0</v>
      </c>
      <c r="S1709" s="18">
        <v>0</v>
      </c>
      <c r="T1709" s="18">
        <v>0</v>
      </c>
      <c r="U1709" s="18">
        <v>0</v>
      </c>
      <c r="V1709" s="18">
        <v>0</v>
      </c>
      <c r="W1709" s="18">
        <v>0</v>
      </c>
      <c r="X1709" s="18">
        <v>0</v>
      </c>
      <c r="Y1709" s="18">
        <v>0</v>
      </c>
      <c r="AA1709" s="18">
        <v>0</v>
      </c>
      <c r="AB1709" s="18">
        <v>0</v>
      </c>
      <c r="AC1709" s="18">
        <v>0</v>
      </c>
      <c r="AD1709" s="18">
        <v>0</v>
      </c>
      <c r="AF1709" s="18">
        <v>0</v>
      </c>
      <c r="AG1709" s="18">
        <v>0</v>
      </c>
      <c r="AH1709" s="18">
        <v>0</v>
      </c>
      <c r="AI1709" s="18">
        <v>0</v>
      </c>
      <c r="AJ1709" s="18">
        <v>0</v>
      </c>
      <c r="AK1709" s="18">
        <v>0</v>
      </c>
      <c r="AL1709" s="18">
        <v>0</v>
      </c>
      <c r="AM1709" s="18">
        <v>0</v>
      </c>
      <c r="AN1709" s="18">
        <v>0</v>
      </c>
      <c r="AO1709" s="18">
        <v>0</v>
      </c>
      <c r="AP1709" s="18">
        <v>0</v>
      </c>
      <c r="AQ1709" s="18">
        <v>0</v>
      </c>
      <c r="AR1709" s="18">
        <v>0</v>
      </c>
      <c r="AS1709" s="18">
        <v>0</v>
      </c>
      <c r="AT1709" s="18">
        <v>0</v>
      </c>
      <c r="AU1709" s="18">
        <v>0</v>
      </c>
      <c r="AV1709" s="18">
        <v>0</v>
      </c>
      <c r="AX1709" s="18">
        <v>0</v>
      </c>
      <c r="AY1709" s="18">
        <v>0</v>
      </c>
      <c r="BA1709" s="18">
        <v>0</v>
      </c>
      <c r="BB1709" s="18">
        <v>0</v>
      </c>
      <c r="BD1709" s="18">
        <v>0</v>
      </c>
      <c r="BE1709" s="18">
        <v>0</v>
      </c>
      <c r="BF1709" s="18">
        <v>0</v>
      </c>
      <c r="BG1709" s="18">
        <v>0</v>
      </c>
      <c r="BH1709" s="18">
        <v>0</v>
      </c>
      <c r="BI1709" s="18">
        <v>0</v>
      </c>
      <c r="BJ1709" s="18">
        <v>0</v>
      </c>
      <c r="BL1709" s="18">
        <v>0</v>
      </c>
      <c r="BM1709" s="18">
        <v>0</v>
      </c>
      <c r="BN1709" s="18">
        <v>0</v>
      </c>
      <c r="BO1709" s="18">
        <v>0</v>
      </c>
      <c r="BP1709" s="18">
        <v>0</v>
      </c>
      <c r="BQ1709" s="18">
        <v>0</v>
      </c>
      <c r="BR1709" s="18">
        <v>0</v>
      </c>
      <c r="BS1709" s="18">
        <v>0</v>
      </c>
      <c r="BU1709" s="18">
        <v>0</v>
      </c>
      <c r="BV1709" s="18">
        <v>0</v>
      </c>
      <c r="BW1709" s="18">
        <v>0</v>
      </c>
      <c r="BX1709" s="18">
        <v>0</v>
      </c>
      <c r="BY1709" s="18">
        <v>0</v>
      </c>
      <c r="BZ1709" s="18">
        <v>0</v>
      </c>
      <c r="CA1709" s="18">
        <v>0</v>
      </c>
      <c r="CB1709" s="18">
        <v>0</v>
      </c>
      <c r="CC1709" s="18">
        <v>0</v>
      </c>
    </row>
    <row r="1711" spans="2:81" ht="159.5" x14ac:dyDescent="0.35">
      <c r="B1711" s="14" t="s">
        <v>358</v>
      </c>
    </row>
    <row r="1712" spans="2:81" x14ac:dyDescent="0.35">
      <c r="B1712" s="15" t="s">
        <v>17</v>
      </c>
    </row>
    <row r="1713" spans="2:81" x14ac:dyDescent="0.35">
      <c r="B1713" s="11" t="s">
        <v>95</v>
      </c>
      <c r="C1713" s="16">
        <v>1906</v>
      </c>
      <c r="D1713" s="16">
        <v>245</v>
      </c>
      <c r="E1713" s="16">
        <v>322</v>
      </c>
      <c r="F1713" s="16">
        <v>330</v>
      </c>
      <c r="G1713" s="16">
        <v>336</v>
      </c>
      <c r="H1713" s="16">
        <v>276</v>
      </c>
      <c r="I1713" s="16">
        <v>397</v>
      </c>
      <c r="K1713" s="16">
        <v>942</v>
      </c>
      <c r="L1713" s="16">
        <v>959</v>
      </c>
      <c r="N1713" s="16">
        <v>158</v>
      </c>
      <c r="O1713" s="16">
        <v>63</v>
      </c>
      <c r="P1713" s="16">
        <v>96</v>
      </c>
      <c r="Q1713" s="16">
        <v>78</v>
      </c>
      <c r="R1713" s="16">
        <v>211</v>
      </c>
      <c r="S1713" s="16">
        <v>156</v>
      </c>
      <c r="T1713" s="16">
        <v>138</v>
      </c>
      <c r="U1713" s="16">
        <v>178</v>
      </c>
      <c r="V1713" s="16">
        <v>270</v>
      </c>
      <c r="W1713" s="16">
        <v>232</v>
      </c>
      <c r="X1713" s="16">
        <v>160</v>
      </c>
      <c r="Y1713" s="16">
        <v>166</v>
      </c>
      <c r="AA1713" s="16">
        <v>527</v>
      </c>
      <c r="AB1713" s="16">
        <v>481</v>
      </c>
      <c r="AC1713" s="16">
        <v>429</v>
      </c>
      <c r="AD1713" s="16">
        <v>463</v>
      </c>
      <c r="AF1713" s="16">
        <v>27</v>
      </c>
      <c r="AG1713" s="16">
        <v>98</v>
      </c>
      <c r="AH1713" s="16">
        <v>113</v>
      </c>
      <c r="AI1713" s="16">
        <v>112</v>
      </c>
      <c r="AJ1713" s="16">
        <v>174</v>
      </c>
      <c r="AK1713" s="16">
        <v>207</v>
      </c>
      <c r="AL1713" s="16">
        <v>170</v>
      </c>
      <c r="AM1713" s="16">
        <v>133</v>
      </c>
      <c r="AN1713" s="16">
        <v>100</v>
      </c>
      <c r="AO1713" s="16">
        <v>131</v>
      </c>
      <c r="AP1713" s="16">
        <v>193</v>
      </c>
      <c r="AQ1713" s="16">
        <v>93</v>
      </c>
      <c r="AR1713" s="16">
        <v>79</v>
      </c>
      <c r="AS1713" s="16">
        <v>47</v>
      </c>
      <c r="AT1713" s="16">
        <v>48</v>
      </c>
      <c r="AU1713" s="16">
        <v>122</v>
      </c>
      <c r="AV1713" s="16">
        <v>59</v>
      </c>
      <c r="AX1713" s="16">
        <v>1557</v>
      </c>
      <c r="AY1713" s="16">
        <v>338</v>
      </c>
      <c r="BA1713" s="16">
        <v>1221</v>
      </c>
      <c r="BB1713" s="16">
        <v>685</v>
      </c>
      <c r="BD1713" s="16">
        <v>474</v>
      </c>
      <c r="BE1713" s="16">
        <v>416</v>
      </c>
      <c r="BF1713" s="16">
        <v>224</v>
      </c>
      <c r="BG1713" s="16">
        <v>439</v>
      </c>
      <c r="BH1713" s="16">
        <v>242</v>
      </c>
      <c r="BI1713" s="16">
        <v>51</v>
      </c>
      <c r="BJ1713" s="16">
        <v>60</v>
      </c>
      <c r="BL1713" s="16">
        <v>334</v>
      </c>
      <c r="BM1713" s="16">
        <v>619</v>
      </c>
      <c r="BN1713" s="16">
        <v>136</v>
      </c>
      <c r="BO1713" s="16">
        <v>105</v>
      </c>
      <c r="BP1713" s="16">
        <v>257</v>
      </c>
      <c r="BQ1713" s="16">
        <v>42</v>
      </c>
      <c r="BR1713" s="16">
        <v>49</v>
      </c>
      <c r="BS1713" s="16">
        <v>364</v>
      </c>
      <c r="BU1713" s="16">
        <v>279</v>
      </c>
      <c r="BV1713" s="16">
        <v>479</v>
      </c>
      <c r="BW1713" s="16">
        <v>122</v>
      </c>
      <c r="BX1713" s="16">
        <v>151</v>
      </c>
      <c r="BY1713" s="16">
        <v>421</v>
      </c>
      <c r="BZ1713" s="16">
        <v>64</v>
      </c>
      <c r="CA1713" s="16">
        <v>123</v>
      </c>
      <c r="CB1713" s="16">
        <v>156</v>
      </c>
      <c r="CC1713" s="16">
        <v>111</v>
      </c>
    </row>
    <row r="1714" spans="2:81" x14ac:dyDescent="0.35">
      <c r="B1714" s="12" t="s">
        <v>96</v>
      </c>
      <c r="C1714" s="16">
        <v>1910</v>
      </c>
      <c r="D1714" s="16">
        <v>202</v>
      </c>
      <c r="E1714" s="16">
        <v>325</v>
      </c>
      <c r="F1714" s="16">
        <v>324</v>
      </c>
      <c r="G1714" s="16">
        <v>294</v>
      </c>
      <c r="H1714" s="16">
        <v>309</v>
      </c>
      <c r="I1714" s="16">
        <v>457</v>
      </c>
      <c r="K1714" s="16">
        <v>921</v>
      </c>
      <c r="L1714" s="16">
        <v>983</v>
      </c>
      <c r="N1714" s="16">
        <v>157</v>
      </c>
      <c r="O1714" s="16">
        <v>52</v>
      </c>
      <c r="P1714" s="16">
        <v>89</v>
      </c>
      <c r="Q1714" s="16">
        <v>77</v>
      </c>
      <c r="R1714" s="16">
        <v>212</v>
      </c>
      <c r="S1714" s="16">
        <v>155</v>
      </c>
      <c r="T1714" s="16">
        <v>140</v>
      </c>
      <c r="U1714" s="16">
        <v>167</v>
      </c>
      <c r="V1714" s="16">
        <v>248</v>
      </c>
      <c r="W1714" s="16">
        <v>264</v>
      </c>
      <c r="X1714" s="16">
        <v>165</v>
      </c>
      <c r="Y1714" s="16">
        <v>180</v>
      </c>
      <c r="AA1714" s="16">
        <v>514</v>
      </c>
      <c r="AB1714" s="16">
        <v>496</v>
      </c>
      <c r="AC1714" s="16">
        <v>419</v>
      </c>
      <c r="AD1714" s="16">
        <v>477</v>
      </c>
      <c r="AF1714" s="16">
        <v>25</v>
      </c>
      <c r="AG1714" s="16">
        <v>96</v>
      </c>
      <c r="AH1714" s="16">
        <v>115</v>
      </c>
      <c r="AI1714" s="16">
        <v>117</v>
      </c>
      <c r="AJ1714" s="16">
        <v>175</v>
      </c>
      <c r="AK1714" s="16">
        <v>213</v>
      </c>
      <c r="AL1714" s="16">
        <v>169</v>
      </c>
      <c r="AM1714" s="16">
        <v>134</v>
      </c>
      <c r="AN1714" s="16">
        <v>99</v>
      </c>
      <c r="AO1714" s="16">
        <v>131</v>
      </c>
      <c r="AP1714" s="16">
        <v>193</v>
      </c>
      <c r="AQ1714" s="16">
        <v>94</v>
      </c>
      <c r="AR1714" s="16">
        <v>79</v>
      </c>
      <c r="AS1714" s="16">
        <v>46</v>
      </c>
      <c r="AT1714" s="16">
        <v>46</v>
      </c>
      <c r="AU1714" s="16">
        <v>118</v>
      </c>
      <c r="AV1714" s="16">
        <v>59</v>
      </c>
      <c r="AX1714" s="16">
        <v>1583</v>
      </c>
      <c r="AY1714" s="16">
        <v>316</v>
      </c>
      <c r="BA1714" s="16">
        <v>1241</v>
      </c>
      <c r="BB1714" s="16">
        <v>669</v>
      </c>
      <c r="BD1714" s="16">
        <v>490</v>
      </c>
      <c r="BE1714" s="16">
        <v>410</v>
      </c>
      <c r="BF1714" s="16">
        <v>226</v>
      </c>
      <c r="BG1714" s="16">
        <v>430</v>
      </c>
      <c r="BH1714" s="16">
        <v>237</v>
      </c>
      <c r="BI1714" s="16">
        <v>51</v>
      </c>
      <c r="BJ1714" s="16">
        <v>65</v>
      </c>
      <c r="BL1714" s="16">
        <v>349</v>
      </c>
      <c r="BM1714" s="16">
        <v>614</v>
      </c>
      <c r="BN1714" s="16">
        <v>143</v>
      </c>
      <c r="BO1714" s="16">
        <v>101</v>
      </c>
      <c r="BP1714" s="16">
        <v>257</v>
      </c>
      <c r="BQ1714" s="16">
        <v>42</v>
      </c>
      <c r="BR1714" s="16">
        <v>47</v>
      </c>
      <c r="BS1714" s="16">
        <v>356</v>
      </c>
      <c r="BU1714" s="16">
        <v>288</v>
      </c>
      <c r="BV1714" s="16">
        <v>472</v>
      </c>
      <c r="BW1714" s="16">
        <v>126</v>
      </c>
      <c r="BX1714" s="16">
        <v>142</v>
      </c>
      <c r="BY1714" s="16">
        <v>432</v>
      </c>
      <c r="BZ1714" s="16">
        <v>64</v>
      </c>
      <c r="CA1714" s="16">
        <v>123</v>
      </c>
      <c r="CB1714" s="16">
        <v>159</v>
      </c>
      <c r="CC1714" s="16">
        <v>106</v>
      </c>
    </row>
    <row r="1715" spans="2:81" x14ac:dyDescent="0.35">
      <c r="B1715" s="17" t="s">
        <v>345</v>
      </c>
      <c r="C1715" s="18">
        <v>7.2383626726951367E-2</v>
      </c>
      <c r="D1715" s="18">
        <v>0.10472058273853239</v>
      </c>
      <c r="E1715" s="18">
        <v>8.0589737915016474E-2</v>
      </c>
      <c r="F1715" s="18">
        <v>6.7463627371688803E-2</v>
      </c>
      <c r="G1715" s="18">
        <v>7.4541256828056193E-2</v>
      </c>
      <c r="H1715" s="18">
        <v>6.7836637050332146E-2</v>
      </c>
      <c r="I1715" s="18">
        <v>5.7429119000647282E-2</v>
      </c>
      <c r="K1715" s="18">
        <v>7.5117682624474366E-2</v>
      </c>
      <c r="L1715" s="18">
        <v>7.0179496854274326E-2</v>
      </c>
      <c r="N1715" s="18">
        <v>6.3220185218316419E-2</v>
      </c>
      <c r="O1715" s="18">
        <v>6.2583871628084167E-2</v>
      </c>
      <c r="P1715" s="18">
        <v>7.55889090596987E-2</v>
      </c>
      <c r="Q1715" s="18">
        <v>8.5280299389002834E-2</v>
      </c>
      <c r="R1715" s="18">
        <v>6.4752291822017652E-2</v>
      </c>
      <c r="S1715" s="18">
        <v>4.8291416285714463E-2</v>
      </c>
      <c r="T1715" s="18">
        <v>7.6799693952695425E-2</v>
      </c>
      <c r="U1715" s="18">
        <v>7.5603862352963916E-2</v>
      </c>
      <c r="V1715" s="18">
        <v>8.7309457886573932E-2</v>
      </c>
      <c r="W1715" s="18">
        <v>0.1155407958747845</v>
      </c>
      <c r="X1715" s="18">
        <v>4.0901911728926238E-2</v>
      </c>
      <c r="Y1715" s="18">
        <v>4.4413923452643042E-2</v>
      </c>
      <c r="AA1715" s="18">
        <v>8.2968409866978232E-2</v>
      </c>
      <c r="AB1715" s="18">
        <v>5.840214487262186E-2</v>
      </c>
      <c r="AC1715" s="18">
        <v>9.1250680795103678E-2</v>
      </c>
      <c r="AD1715" s="18">
        <v>5.8070310302474198E-2</v>
      </c>
      <c r="AF1715" s="18">
        <v>0.12543579448266051</v>
      </c>
      <c r="AG1715" s="18">
        <v>8.0071142925326327E-2</v>
      </c>
      <c r="AH1715" s="18">
        <v>6.8914148149372967E-2</v>
      </c>
      <c r="AI1715" s="18">
        <v>0.11744894064270341</v>
      </c>
      <c r="AJ1715" s="18">
        <v>6.3613569789951113E-2</v>
      </c>
      <c r="AK1715" s="18">
        <v>7.0635026760769895E-2</v>
      </c>
      <c r="AL1715" s="18">
        <v>2.661449546520319E-2</v>
      </c>
      <c r="AM1715" s="18">
        <v>7.0082606749925738E-2</v>
      </c>
      <c r="AN1715" s="18">
        <v>5.3983210807524613E-2</v>
      </c>
      <c r="AO1715" s="18">
        <v>8.4258743664888835E-2</v>
      </c>
      <c r="AP1715" s="18">
        <v>7.7595571009617753E-2</v>
      </c>
      <c r="AQ1715" s="18">
        <v>7.6286024432333191E-2</v>
      </c>
      <c r="AR1715" s="18">
        <v>5.6837144011146028E-2</v>
      </c>
      <c r="AS1715" s="18">
        <v>4.2528945984682348E-2</v>
      </c>
      <c r="AT1715" s="18">
        <v>0.16427129003740351</v>
      </c>
      <c r="AU1715" s="18">
        <v>5.8639770689033102E-2</v>
      </c>
      <c r="AV1715" s="18">
        <v>0.1049759097943522</v>
      </c>
      <c r="AX1715" s="18">
        <v>6.8416048676138597E-2</v>
      </c>
      <c r="AY1715" s="18">
        <v>9.2096192755524206E-2</v>
      </c>
      <c r="BA1715" s="18">
        <v>6.598333615587422E-2</v>
      </c>
      <c r="BB1715" s="18">
        <v>8.4258323882150959E-2</v>
      </c>
      <c r="BD1715" s="18">
        <v>6.6990839836138918E-2</v>
      </c>
      <c r="BE1715" s="18">
        <v>7.7029653229063105E-2</v>
      </c>
      <c r="BF1715" s="18">
        <v>6.7451471690465684E-2</v>
      </c>
      <c r="BG1715" s="18">
        <v>7.458546865967694E-2</v>
      </c>
      <c r="BH1715" s="18">
        <v>9.4440167315215554E-2</v>
      </c>
      <c r="BI1715" s="18">
        <v>1.917229444119754E-2</v>
      </c>
      <c r="BJ1715" s="18">
        <v>4.743977562075255E-2</v>
      </c>
      <c r="BL1715" s="18">
        <v>7.4124735141881878E-2</v>
      </c>
      <c r="BM1715" s="18">
        <v>7.7911322545446679E-2</v>
      </c>
      <c r="BN1715" s="18">
        <v>7.5576008643205683E-2</v>
      </c>
      <c r="BO1715" s="18">
        <v>6.4577628235045079E-2</v>
      </c>
      <c r="BP1715" s="18">
        <v>6.6502409000796958E-2</v>
      </c>
      <c r="BQ1715" s="18">
        <v>4.8504012122435103E-2</v>
      </c>
      <c r="BR1715" s="18">
        <v>0.1214610052362958</v>
      </c>
      <c r="BS1715" s="18">
        <v>6.2587108949396619E-2</v>
      </c>
      <c r="BU1715" s="18">
        <v>7.2994970317923139E-2</v>
      </c>
      <c r="BV1715" s="18">
        <v>7.8215164577015189E-2</v>
      </c>
      <c r="BW1715" s="18">
        <v>9.8397840826909638E-2</v>
      </c>
      <c r="BX1715" s="18">
        <v>5.6344957569375513E-2</v>
      </c>
      <c r="BY1715" s="18">
        <v>6.4571565162433328E-2</v>
      </c>
      <c r="BZ1715" s="18">
        <v>8.0747616324555668E-2</v>
      </c>
      <c r="CA1715" s="18">
        <v>8.4645567202235816E-2</v>
      </c>
      <c r="CB1715" s="18">
        <v>8.2579389304040282E-2</v>
      </c>
      <c r="CC1715" s="18">
        <v>3.2408049667456133E-2</v>
      </c>
    </row>
    <row r="1716" spans="2:81" x14ac:dyDescent="0.35">
      <c r="B1716" s="17" t="s">
        <v>346</v>
      </c>
      <c r="C1716" s="18">
        <v>0.1124678194125982</v>
      </c>
      <c r="D1716" s="18">
        <v>9.8973990466988446E-2</v>
      </c>
      <c r="E1716" s="18">
        <v>0.11873946343491711</v>
      </c>
      <c r="F1716" s="18">
        <v>0.11669360859603339</v>
      </c>
      <c r="G1716" s="18">
        <v>0.1223000686340202</v>
      </c>
      <c r="H1716" s="18">
        <v>0.10430131641945881</v>
      </c>
      <c r="I1716" s="18">
        <v>0.1101735365441484</v>
      </c>
      <c r="K1716" s="18">
        <v>0.1132124524860228</v>
      </c>
      <c r="L1716" s="18">
        <v>0.1123258310164415</v>
      </c>
      <c r="N1716" s="18">
        <v>0.10469372212052939</v>
      </c>
      <c r="O1716" s="18">
        <v>0.10198993128435931</v>
      </c>
      <c r="P1716" s="18">
        <v>0.102267030610232</v>
      </c>
      <c r="Q1716" s="18">
        <v>0.1452099873636887</v>
      </c>
      <c r="R1716" s="18">
        <v>9.0423494391693934E-2</v>
      </c>
      <c r="S1716" s="18">
        <v>0.11126735510290491</v>
      </c>
      <c r="T1716" s="18">
        <v>0.10629108967915191</v>
      </c>
      <c r="U1716" s="18">
        <v>0.10493526008033049</v>
      </c>
      <c r="V1716" s="18">
        <v>9.8135955597559735E-2</v>
      </c>
      <c r="W1716" s="18">
        <v>0.13852834857891999</v>
      </c>
      <c r="X1716" s="18">
        <v>0.1460381981740293</v>
      </c>
      <c r="Y1716" s="18">
        <v>0.1028542674613349</v>
      </c>
      <c r="AA1716" s="18">
        <v>8.6864183423187469E-2</v>
      </c>
      <c r="AB1716" s="18">
        <v>0.121186081163236</v>
      </c>
      <c r="AC1716" s="18">
        <v>0.13946144974284139</v>
      </c>
      <c r="AD1716" s="18">
        <v>0.10813131517060109</v>
      </c>
      <c r="AF1716" s="18">
        <v>6.4518171704516611E-2</v>
      </c>
      <c r="AG1716" s="18">
        <v>0.1147107990377652</v>
      </c>
      <c r="AH1716" s="18">
        <v>6.4771653130734283E-2</v>
      </c>
      <c r="AI1716" s="18">
        <v>9.9213002902950514E-2</v>
      </c>
      <c r="AJ1716" s="18">
        <v>0.1257283681198634</v>
      </c>
      <c r="AK1716" s="18">
        <v>0.1447800096922689</v>
      </c>
      <c r="AL1716" s="18">
        <v>9.4042979110992173E-2</v>
      </c>
      <c r="AM1716" s="18">
        <v>8.7169805859617144E-2</v>
      </c>
      <c r="AN1716" s="18">
        <v>0.12070017140724749</v>
      </c>
      <c r="AO1716" s="18">
        <v>9.5436946784858839E-2</v>
      </c>
      <c r="AP1716" s="18">
        <v>9.0268646359229182E-2</v>
      </c>
      <c r="AQ1716" s="18">
        <v>0.140705032331646</v>
      </c>
      <c r="AR1716" s="18">
        <v>0.14332076314535319</v>
      </c>
      <c r="AS1716" s="18">
        <v>0.26590347595387681</v>
      </c>
      <c r="AT1716" s="18">
        <v>0.13382449775347399</v>
      </c>
      <c r="AU1716" s="18">
        <v>0.12677885155435051</v>
      </c>
      <c r="AV1716" s="18">
        <v>4.9226704963954683E-2</v>
      </c>
      <c r="AX1716" s="18">
        <v>0.1119939811003829</v>
      </c>
      <c r="AY1716" s="18">
        <v>0.1120228460211863</v>
      </c>
      <c r="BA1716" s="18">
        <v>0.1115498648571505</v>
      </c>
      <c r="BB1716" s="18">
        <v>0.1141709346426219</v>
      </c>
      <c r="BD1716" s="18">
        <v>0.10297375501523411</v>
      </c>
      <c r="BE1716" s="18">
        <v>0.11753299926030319</v>
      </c>
      <c r="BF1716" s="18">
        <v>0.12642684521968489</v>
      </c>
      <c r="BG1716" s="18">
        <v>0.1112173793051717</v>
      </c>
      <c r="BH1716" s="18">
        <v>0.119631106137362</v>
      </c>
      <c r="BI1716" s="18">
        <v>4.8445441255503013E-2</v>
      </c>
      <c r="BJ1716" s="18">
        <v>0.13616505246600721</v>
      </c>
      <c r="BL1716" s="18">
        <v>0.12544376094937029</v>
      </c>
      <c r="BM1716" s="18">
        <v>0.1082979145659413</v>
      </c>
      <c r="BN1716" s="18">
        <v>9.582661321313074E-2</v>
      </c>
      <c r="BO1716" s="18">
        <v>0.1234632646002643</v>
      </c>
      <c r="BP1716" s="18">
        <v>0.14327839218537911</v>
      </c>
      <c r="BQ1716" s="18">
        <v>0.1056503547061359</v>
      </c>
      <c r="BR1716" s="18">
        <v>2.0458437101699981E-2</v>
      </c>
      <c r="BS1716" s="18">
        <v>0.1012503231716647</v>
      </c>
      <c r="BU1716" s="18">
        <v>0.1039223031095555</v>
      </c>
      <c r="BV1716" s="18">
        <v>0.1161062324344618</v>
      </c>
      <c r="BW1716" s="18">
        <v>0.13395225669827709</v>
      </c>
      <c r="BX1716" s="18">
        <v>0.1159450337362512</v>
      </c>
      <c r="BY1716" s="18">
        <v>0.1221805296667904</v>
      </c>
      <c r="BZ1716" s="18">
        <v>0.1342320833349632</v>
      </c>
      <c r="CA1716" s="18">
        <v>7.1160836137028546E-2</v>
      </c>
      <c r="CB1716" s="18">
        <v>9.5491563204342683E-2</v>
      </c>
      <c r="CC1716" s="18">
        <v>0.1098110618080289</v>
      </c>
    </row>
    <row r="1717" spans="2:81" x14ac:dyDescent="0.35">
      <c r="B1717" s="17" t="s">
        <v>347</v>
      </c>
      <c r="C1717" s="18">
        <v>0.13753186044330701</v>
      </c>
      <c r="D1717" s="18">
        <v>0.14429352280481869</v>
      </c>
      <c r="E1717" s="18">
        <v>0.1017222818397106</v>
      </c>
      <c r="F1717" s="18">
        <v>0.13519645955974779</v>
      </c>
      <c r="G1717" s="18">
        <v>9.4218467694835079E-2</v>
      </c>
      <c r="H1717" s="18">
        <v>0.1636045769330193</v>
      </c>
      <c r="I1717" s="18">
        <v>0.1718967090000047</v>
      </c>
      <c r="K1717" s="18">
        <v>0.14409492032281879</v>
      </c>
      <c r="L1717" s="18">
        <v>0.13206188955186629</v>
      </c>
      <c r="N1717" s="18">
        <v>0.1452480984996439</v>
      </c>
      <c r="O1717" s="18">
        <v>4.9342588251826497E-2</v>
      </c>
      <c r="P1717" s="18">
        <v>0.13652750895069049</v>
      </c>
      <c r="Q1717" s="18">
        <v>0.15594555659091741</v>
      </c>
      <c r="R1717" s="18">
        <v>0.13352261433642301</v>
      </c>
      <c r="S1717" s="18">
        <v>9.9179100914070117E-2</v>
      </c>
      <c r="T1717" s="18">
        <v>0.13555916826532749</v>
      </c>
      <c r="U1717" s="18">
        <v>0.18549013915556781</v>
      </c>
      <c r="V1717" s="18">
        <v>0.10680464513653461</v>
      </c>
      <c r="W1717" s="18">
        <v>0.17219598141144679</v>
      </c>
      <c r="X1717" s="18">
        <v>0.1222785904441642</v>
      </c>
      <c r="Y1717" s="18">
        <v>0.14916241413936959</v>
      </c>
      <c r="AA1717" s="18">
        <v>0.14137862130650791</v>
      </c>
      <c r="AB1717" s="18">
        <v>0.14798349070205799</v>
      </c>
      <c r="AC1717" s="18">
        <v>0.12480953852132561</v>
      </c>
      <c r="AD1717" s="18">
        <v>0.13221551343189511</v>
      </c>
      <c r="AF1717" s="18">
        <v>0.1092644277679002</v>
      </c>
      <c r="AG1717" s="18">
        <v>0.1223078282822867</v>
      </c>
      <c r="AH1717" s="18">
        <v>0.19402271392836981</v>
      </c>
      <c r="AI1717" s="18">
        <v>0.1544293922238246</v>
      </c>
      <c r="AJ1717" s="18">
        <v>0.1315732788094495</v>
      </c>
      <c r="AK1717" s="18">
        <v>0.1210801015139278</v>
      </c>
      <c r="AL1717" s="18">
        <v>0.16701122062100759</v>
      </c>
      <c r="AM1717" s="18">
        <v>0.124046117034112</v>
      </c>
      <c r="AN1717" s="18">
        <v>0.1184556968462049</v>
      </c>
      <c r="AO1717" s="18">
        <v>0.1647422279213055</v>
      </c>
      <c r="AP1717" s="18">
        <v>0.15392731154009659</v>
      </c>
      <c r="AQ1717" s="18">
        <v>0.1615940482591442</v>
      </c>
      <c r="AR1717" s="18">
        <v>0.1420338535360964</v>
      </c>
      <c r="AS1717" s="18">
        <v>8.4620648699924264E-2</v>
      </c>
      <c r="AT1717" s="18">
        <v>0.10811313800911269</v>
      </c>
      <c r="AU1717" s="18">
        <v>8.9336295785362868E-2</v>
      </c>
      <c r="AV1717" s="18">
        <v>8.6657334482450332E-2</v>
      </c>
      <c r="AX1717" s="18">
        <v>0.1432536534503063</v>
      </c>
      <c r="AY1717" s="18">
        <v>0.1134504746977216</v>
      </c>
      <c r="BA1717" s="18">
        <v>0.13238606058807309</v>
      </c>
      <c r="BB1717" s="18">
        <v>0.1470790543126454</v>
      </c>
      <c r="BD1717" s="18">
        <v>0.13526128732676521</v>
      </c>
      <c r="BE1717" s="18">
        <v>0.16380630431880991</v>
      </c>
      <c r="BF1717" s="18">
        <v>0.13280041858670941</v>
      </c>
      <c r="BG1717" s="18">
        <v>0.13183035087423839</v>
      </c>
      <c r="BH1717" s="18">
        <v>0.1194491226342459</v>
      </c>
      <c r="BI1717" s="18">
        <v>0.17035814474041019</v>
      </c>
      <c r="BJ1717" s="18">
        <v>8.2948451414336016E-2</v>
      </c>
      <c r="BL1717" s="18">
        <v>0.152101541028729</v>
      </c>
      <c r="BM1717" s="18">
        <v>0.1433579394362563</v>
      </c>
      <c r="BN1717" s="18">
        <v>0.18196090283485131</v>
      </c>
      <c r="BO1717" s="18">
        <v>0.20674217696714889</v>
      </c>
      <c r="BP1717" s="18">
        <v>0.1044126918339093</v>
      </c>
      <c r="BQ1717" s="18">
        <v>0.2129219536595153</v>
      </c>
      <c r="BR1717" s="18">
        <v>8.2961141717443357E-2</v>
      </c>
      <c r="BS1717" s="18">
        <v>9.7983879951276415E-2</v>
      </c>
      <c r="BU1717" s="18">
        <v>0.15390868270095381</v>
      </c>
      <c r="BV1717" s="18">
        <v>0.12843782334648271</v>
      </c>
      <c r="BW1717" s="18">
        <v>0.15360772134731199</v>
      </c>
      <c r="BX1717" s="18">
        <v>0.18019233057527259</v>
      </c>
      <c r="BY1717" s="18">
        <v>0.13586069725682709</v>
      </c>
      <c r="BZ1717" s="18">
        <v>0.1464378753157542</v>
      </c>
      <c r="CA1717" s="18">
        <v>0.13484786430187731</v>
      </c>
      <c r="CB1717" s="18">
        <v>0.1220647662437274</v>
      </c>
      <c r="CC1717" s="18">
        <v>8.4700093971401783E-2</v>
      </c>
    </row>
    <row r="1718" spans="2:81" x14ac:dyDescent="0.35">
      <c r="B1718" s="17" t="s">
        <v>348</v>
      </c>
      <c r="C1718" s="18">
        <v>0.15349339611178911</v>
      </c>
      <c r="D1718" s="18">
        <v>0.10697396114442261</v>
      </c>
      <c r="E1718" s="18">
        <v>0.14621470127637251</v>
      </c>
      <c r="F1718" s="18">
        <v>0.16457782041508229</v>
      </c>
      <c r="G1718" s="18">
        <v>0.15215289164042919</v>
      </c>
      <c r="H1718" s="18">
        <v>0.16098942823566831</v>
      </c>
      <c r="I1718" s="18">
        <v>0.16716662520875131</v>
      </c>
      <c r="K1718" s="18">
        <v>0.13709871000957671</v>
      </c>
      <c r="L1718" s="18">
        <v>0.16764883401201761</v>
      </c>
      <c r="N1718" s="18">
        <v>0.115545892682183</v>
      </c>
      <c r="O1718" s="18">
        <v>0.1613208814459228</v>
      </c>
      <c r="P1718" s="18">
        <v>0.13381378686340181</v>
      </c>
      <c r="Q1718" s="18">
        <v>8.5907598699058327E-2</v>
      </c>
      <c r="R1718" s="18">
        <v>0.14290274408194881</v>
      </c>
      <c r="S1718" s="18">
        <v>0.1737972116247978</v>
      </c>
      <c r="T1718" s="18">
        <v>0.15445460801579319</v>
      </c>
      <c r="U1718" s="18">
        <v>0.1348132814562871</v>
      </c>
      <c r="V1718" s="18">
        <v>0.17311849683143399</v>
      </c>
      <c r="W1718" s="18">
        <v>0.1549559854882932</v>
      </c>
      <c r="X1718" s="18">
        <v>0.16460685587524149</v>
      </c>
      <c r="Y1718" s="18">
        <v>0.19517426612404509</v>
      </c>
      <c r="AA1718" s="18">
        <v>0.15915410255797419</v>
      </c>
      <c r="AB1718" s="18">
        <v>0.17405767129810831</v>
      </c>
      <c r="AC1718" s="18">
        <v>0.14307574877356311</v>
      </c>
      <c r="AD1718" s="18">
        <v>0.13632221590472071</v>
      </c>
      <c r="AF1718" s="18">
        <v>0.19572065102314559</v>
      </c>
      <c r="AG1718" s="18">
        <v>0.1227828667360565</v>
      </c>
      <c r="AH1718" s="18">
        <v>0.14061514840934039</v>
      </c>
      <c r="AI1718" s="18">
        <v>0.1060145315971714</v>
      </c>
      <c r="AJ1718" s="18">
        <v>0.19403837646384209</v>
      </c>
      <c r="AK1718" s="18">
        <v>0.14508916074745429</v>
      </c>
      <c r="AL1718" s="18">
        <v>0.15237959015291971</v>
      </c>
      <c r="AM1718" s="18">
        <v>0.2018045645529935</v>
      </c>
      <c r="AN1718" s="18">
        <v>0.17422253715131139</v>
      </c>
      <c r="AO1718" s="18">
        <v>0.14574512613922599</v>
      </c>
      <c r="AP1718" s="18">
        <v>0.14712949800580269</v>
      </c>
      <c r="AQ1718" s="18">
        <v>0.1454234829519622</v>
      </c>
      <c r="AR1718" s="18">
        <v>0.14480776708753079</v>
      </c>
      <c r="AS1718" s="18">
        <v>0.17039452245843981</v>
      </c>
      <c r="AT1718" s="18">
        <v>0.15936695904824461</v>
      </c>
      <c r="AU1718" s="18">
        <v>0.1632076621592714</v>
      </c>
      <c r="AV1718" s="18">
        <v>9.9258597127029544E-2</v>
      </c>
      <c r="AX1718" s="18">
        <v>0.15366442402677599</v>
      </c>
      <c r="AY1718" s="18">
        <v>0.15502863791116961</v>
      </c>
      <c r="BA1718" s="18">
        <v>0.15657037000962409</v>
      </c>
      <c r="BB1718" s="18">
        <v>0.14778457199115311</v>
      </c>
      <c r="BD1718" s="18">
        <v>0.17218020679575821</v>
      </c>
      <c r="BE1718" s="18">
        <v>0.14775023054019021</v>
      </c>
      <c r="BF1718" s="18">
        <v>0.1223183321981301</v>
      </c>
      <c r="BG1718" s="18">
        <v>0.16815931325026731</v>
      </c>
      <c r="BH1718" s="18">
        <v>0.13326189488695769</v>
      </c>
      <c r="BI1718" s="18">
        <v>0.19262032709935761</v>
      </c>
      <c r="BJ1718" s="18">
        <v>0.1029229222838081</v>
      </c>
      <c r="BL1718" s="18">
        <v>0.16521050986329691</v>
      </c>
      <c r="BM1718" s="18">
        <v>0.1596012154915353</v>
      </c>
      <c r="BN1718" s="18">
        <v>0.113588595088462</v>
      </c>
      <c r="BO1718" s="18">
        <v>0.13020613469069239</v>
      </c>
      <c r="BP1718" s="18">
        <v>0.12804078002759511</v>
      </c>
      <c r="BQ1718" s="18">
        <v>9.0120611168605744E-2</v>
      </c>
      <c r="BR1718" s="18">
        <v>0.18317676223601431</v>
      </c>
      <c r="BS1718" s="18">
        <v>0.1760398295413165</v>
      </c>
      <c r="BU1718" s="18">
        <v>0.15377592832149681</v>
      </c>
      <c r="BV1718" s="18">
        <v>0.14551170679210881</v>
      </c>
      <c r="BW1718" s="18">
        <v>0.15375777569769361</v>
      </c>
      <c r="BX1718" s="18">
        <v>0.18624908933027359</v>
      </c>
      <c r="BY1718" s="18">
        <v>0.1400087284928796</v>
      </c>
      <c r="BZ1718" s="18">
        <v>0.11859848137158729</v>
      </c>
      <c r="CA1718" s="18">
        <v>0.12832006950574171</v>
      </c>
      <c r="CB1718" s="18">
        <v>0.1791289193704074</v>
      </c>
      <c r="CC1718" s="18">
        <v>0.2109645701875294</v>
      </c>
    </row>
    <row r="1719" spans="2:81" x14ac:dyDescent="0.35">
      <c r="B1719" s="17" t="s">
        <v>349</v>
      </c>
      <c r="C1719" s="18">
        <v>0.16915837135571399</v>
      </c>
      <c r="D1719" s="18">
        <v>0.20019075979828979</v>
      </c>
      <c r="E1719" s="18">
        <v>0.15666832509412629</v>
      </c>
      <c r="F1719" s="18">
        <v>0.1409271424800021</v>
      </c>
      <c r="G1719" s="18">
        <v>0.16814162813422071</v>
      </c>
      <c r="H1719" s="18">
        <v>0.1552146799940467</v>
      </c>
      <c r="I1719" s="18">
        <v>0.1944246655226996</v>
      </c>
      <c r="K1719" s="18">
        <v>0.1738378661622523</v>
      </c>
      <c r="L1719" s="18">
        <v>0.16368870460296339</v>
      </c>
      <c r="N1719" s="18">
        <v>0.1846084492702266</v>
      </c>
      <c r="O1719" s="18">
        <v>0.26546977158875867</v>
      </c>
      <c r="P1719" s="18">
        <v>0.1628542344669186</v>
      </c>
      <c r="Q1719" s="18">
        <v>0.13541265125629531</v>
      </c>
      <c r="R1719" s="18">
        <v>0.1782868665253039</v>
      </c>
      <c r="S1719" s="18">
        <v>0.20734904662281409</v>
      </c>
      <c r="T1719" s="18">
        <v>0.13141780039065709</v>
      </c>
      <c r="U1719" s="18">
        <v>0.18168997501892889</v>
      </c>
      <c r="V1719" s="18">
        <v>0.1525305443283369</v>
      </c>
      <c r="W1719" s="18">
        <v>0.12616566845337521</v>
      </c>
      <c r="X1719" s="18">
        <v>0.19523639664372189</v>
      </c>
      <c r="Y1719" s="18">
        <v>0.1815614480827337</v>
      </c>
      <c r="AA1719" s="18">
        <v>0.1981607814687707</v>
      </c>
      <c r="AB1719" s="18">
        <v>0.151020733492781</v>
      </c>
      <c r="AC1719" s="18">
        <v>0.1428666411122525</v>
      </c>
      <c r="AD1719" s="18">
        <v>0.18010437426549891</v>
      </c>
      <c r="AF1719" s="18">
        <v>0</v>
      </c>
      <c r="AG1719" s="18">
        <v>0.16797312731574041</v>
      </c>
      <c r="AH1719" s="18">
        <v>0.1596052492719095</v>
      </c>
      <c r="AI1719" s="18">
        <v>0.13281002574443559</v>
      </c>
      <c r="AJ1719" s="18">
        <v>0.1911395156175032</v>
      </c>
      <c r="AK1719" s="18">
        <v>0.15679416097184731</v>
      </c>
      <c r="AL1719" s="18">
        <v>0.20151641850678939</v>
      </c>
      <c r="AM1719" s="18">
        <v>0.15137725835222579</v>
      </c>
      <c r="AN1719" s="18">
        <v>0.21316668658515411</v>
      </c>
      <c r="AO1719" s="18">
        <v>0.17094193846003061</v>
      </c>
      <c r="AP1719" s="18">
        <v>0.1528651493615065</v>
      </c>
      <c r="AQ1719" s="18">
        <v>0.1580009384811138</v>
      </c>
      <c r="AR1719" s="18">
        <v>0.16292680605053139</v>
      </c>
      <c r="AS1719" s="18">
        <v>0.16815489915956661</v>
      </c>
      <c r="AT1719" s="18">
        <v>0.1803281104786614</v>
      </c>
      <c r="AU1719" s="18">
        <v>0.2078939011420399</v>
      </c>
      <c r="AV1719" s="18">
        <v>0.17721265394552649</v>
      </c>
      <c r="AX1719" s="18">
        <v>0.168017780343649</v>
      </c>
      <c r="AY1719" s="18">
        <v>0.1744341316838702</v>
      </c>
      <c r="BA1719" s="18">
        <v>0.1723195461451392</v>
      </c>
      <c r="BB1719" s="18">
        <v>0.16329332618906039</v>
      </c>
      <c r="BD1719" s="18">
        <v>0.1663431905602972</v>
      </c>
      <c r="BE1719" s="18">
        <v>0.16219048977572301</v>
      </c>
      <c r="BF1719" s="18">
        <v>0.18587203848619349</v>
      </c>
      <c r="BG1719" s="18">
        <v>0.16193469237936409</v>
      </c>
      <c r="BH1719" s="18">
        <v>0.16327961934974219</v>
      </c>
      <c r="BI1719" s="18">
        <v>0.2334648180298568</v>
      </c>
      <c r="BJ1719" s="18">
        <v>0.19514751394498439</v>
      </c>
      <c r="BL1719" s="18">
        <v>0.20225618963727099</v>
      </c>
      <c r="BM1719" s="18">
        <v>0.13683015402904589</v>
      </c>
      <c r="BN1719" s="18">
        <v>0.22517875555855721</v>
      </c>
      <c r="BO1719" s="18">
        <v>0.1851380700816356</v>
      </c>
      <c r="BP1719" s="18">
        <v>0.16760829876185571</v>
      </c>
      <c r="BQ1719" s="18">
        <v>0.11344365594214979</v>
      </c>
      <c r="BR1719" s="18">
        <v>0.23550272439729431</v>
      </c>
      <c r="BS1719" s="18">
        <v>0.16423701454387379</v>
      </c>
      <c r="BU1719" s="18">
        <v>0.17251507464145019</v>
      </c>
      <c r="BV1719" s="18">
        <v>0.1687688621674526</v>
      </c>
      <c r="BW1719" s="18">
        <v>0.1448010008575909</v>
      </c>
      <c r="BX1719" s="18">
        <v>0.22677164592947621</v>
      </c>
      <c r="BY1719" s="18">
        <v>0.15197955746045069</v>
      </c>
      <c r="BZ1719" s="18">
        <v>0.13682022986067829</v>
      </c>
      <c r="CA1719" s="18">
        <v>0.15380393674150269</v>
      </c>
      <c r="CB1719" s="18">
        <v>0.1719828745915819</v>
      </c>
      <c r="CC1719" s="18">
        <v>0.21678107861840401</v>
      </c>
    </row>
    <row r="1720" spans="2:81" x14ac:dyDescent="0.35">
      <c r="B1720" s="17" t="s">
        <v>350</v>
      </c>
      <c r="C1720" s="18">
        <v>0.13045345650274789</v>
      </c>
      <c r="D1720" s="18">
        <v>8.8010025610008619E-2</v>
      </c>
      <c r="E1720" s="18">
        <v>0.11732780988539949</v>
      </c>
      <c r="F1720" s="18">
        <v>0.15228721726348521</v>
      </c>
      <c r="G1720" s="18">
        <v>0.15861209687971731</v>
      </c>
      <c r="H1720" s="18">
        <v>0.1309789881736248</v>
      </c>
      <c r="I1720" s="18">
        <v>0.12459192922604399</v>
      </c>
      <c r="K1720" s="18">
        <v>0.12245315778056209</v>
      </c>
      <c r="L1720" s="18">
        <v>0.1375386489629834</v>
      </c>
      <c r="N1720" s="18">
        <v>0.1416415476965405</v>
      </c>
      <c r="O1720" s="18">
        <v>8.9602521426201301E-2</v>
      </c>
      <c r="P1720" s="18">
        <v>0.1749563324718954</v>
      </c>
      <c r="Q1720" s="18">
        <v>0.13501573809993239</v>
      </c>
      <c r="R1720" s="18">
        <v>0.10443677376787611</v>
      </c>
      <c r="S1720" s="18">
        <v>0.111356674377487</v>
      </c>
      <c r="T1720" s="18">
        <v>0.17975520694952021</v>
      </c>
      <c r="U1720" s="18">
        <v>0.1227971710537135</v>
      </c>
      <c r="V1720" s="18">
        <v>0.11432166999188551</v>
      </c>
      <c r="W1720" s="18">
        <v>0.12831459207984611</v>
      </c>
      <c r="X1720" s="18">
        <v>0.1183318202956362</v>
      </c>
      <c r="Y1720" s="18">
        <v>0.16085888639379359</v>
      </c>
      <c r="AA1720" s="18">
        <v>0.12258870003586519</v>
      </c>
      <c r="AB1720" s="18">
        <v>0.1109751285558894</v>
      </c>
      <c r="AC1720" s="18">
        <v>0.14805308958753621</v>
      </c>
      <c r="AD1720" s="18">
        <v>0.14212113236922269</v>
      </c>
      <c r="AF1720" s="18">
        <v>0.17911614705846751</v>
      </c>
      <c r="AG1720" s="18">
        <v>0.12030423773015959</v>
      </c>
      <c r="AH1720" s="18">
        <v>0.10278244220671461</v>
      </c>
      <c r="AI1720" s="18">
        <v>0.1706357701000254</v>
      </c>
      <c r="AJ1720" s="18">
        <v>0.1071818763601749</v>
      </c>
      <c r="AK1720" s="18">
        <v>0.1608668594931339</v>
      </c>
      <c r="AL1720" s="18">
        <v>0.1200056534645103</v>
      </c>
      <c r="AM1720" s="18">
        <v>0.1190421577839514</v>
      </c>
      <c r="AN1720" s="18">
        <v>8.9888796345823668E-2</v>
      </c>
      <c r="AO1720" s="18">
        <v>0.14825577035597359</v>
      </c>
      <c r="AP1720" s="18">
        <v>0.15245095555255569</v>
      </c>
      <c r="AQ1720" s="18">
        <v>0.12312286037012241</v>
      </c>
      <c r="AR1720" s="18">
        <v>0.12719872460788251</v>
      </c>
      <c r="AS1720" s="18">
        <v>0.15157696526794351</v>
      </c>
      <c r="AT1720" s="18">
        <v>6.4195929198737497E-2</v>
      </c>
      <c r="AU1720" s="18">
        <v>9.8271584477281196E-2</v>
      </c>
      <c r="AV1720" s="18">
        <v>0.18770053540129561</v>
      </c>
      <c r="AX1720" s="18">
        <v>0.13662414299509709</v>
      </c>
      <c r="AY1720" s="18">
        <v>0.1038934445765297</v>
      </c>
      <c r="BA1720" s="18">
        <v>0.1348723753095902</v>
      </c>
      <c r="BB1720" s="18">
        <v>0.1222548720788165</v>
      </c>
      <c r="BD1720" s="18">
        <v>0.1410808973407984</v>
      </c>
      <c r="BE1720" s="18">
        <v>0.1115173365049139</v>
      </c>
      <c r="BF1720" s="18">
        <v>0.1749870420826751</v>
      </c>
      <c r="BG1720" s="18">
        <v>0.1125985445146057</v>
      </c>
      <c r="BH1720" s="18">
        <v>0.12383405009428609</v>
      </c>
      <c r="BI1720" s="18">
        <v>0.13597337148045829</v>
      </c>
      <c r="BJ1720" s="18">
        <v>0.1531349738741557</v>
      </c>
      <c r="BL1720" s="18">
        <v>0.10540764575528461</v>
      </c>
      <c r="BM1720" s="18">
        <v>0.1217450159707739</v>
      </c>
      <c r="BN1720" s="18">
        <v>0.12956288287356671</v>
      </c>
      <c r="BO1720" s="18">
        <v>0.112864149296905</v>
      </c>
      <c r="BP1720" s="18">
        <v>0.159617215151141</v>
      </c>
      <c r="BQ1720" s="18">
        <v>0.15943393344755319</v>
      </c>
      <c r="BR1720" s="18">
        <v>9.203694969545391E-2</v>
      </c>
      <c r="BS1720" s="18">
        <v>0.15605522934178109</v>
      </c>
      <c r="BU1720" s="18">
        <v>0.1207369364292587</v>
      </c>
      <c r="BV1720" s="18">
        <v>0.1114675925777906</v>
      </c>
      <c r="BW1720" s="18">
        <v>0.1454640249249384</v>
      </c>
      <c r="BX1720" s="18">
        <v>9.4521655897682855E-2</v>
      </c>
      <c r="BY1720" s="18">
        <v>0.1457249436293693</v>
      </c>
      <c r="BZ1720" s="18">
        <v>0.1629501780766546</v>
      </c>
      <c r="CA1720" s="18">
        <v>0.16391142683078691</v>
      </c>
      <c r="CB1720" s="18">
        <v>0.1380944291264847</v>
      </c>
      <c r="CC1720" s="18">
        <v>0.13969176455856991</v>
      </c>
    </row>
    <row r="1721" spans="2:81" x14ac:dyDescent="0.35">
      <c r="B1721" s="17" t="s">
        <v>351</v>
      </c>
      <c r="C1721" s="18">
        <v>0.11749098041707159</v>
      </c>
      <c r="D1721" s="18">
        <v>0.14408899798444011</v>
      </c>
      <c r="E1721" s="18">
        <v>0.13320766763338579</v>
      </c>
      <c r="F1721" s="18">
        <v>0.1041153170369714</v>
      </c>
      <c r="G1721" s="18">
        <v>0.1233608108987484</v>
      </c>
      <c r="H1721" s="18">
        <v>0.13968717835698469</v>
      </c>
      <c r="I1721" s="18">
        <v>8.5256699495110125E-2</v>
      </c>
      <c r="K1721" s="18">
        <v>0.1146276845357561</v>
      </c>
      <c r="L1721" s="18">
        <v>0.12075441935219999</v>
      </c>
      <c r="N1721" s="18">
        <v>0.11803314032190659</v>
      </c>
      <c r="O1721" s="18">
        <v>0.14294382936204841</v>
      </c>
      <c r="P1721" s="18">
        <v>0.11209773363642191</v>
      </c>
      <c r="Q1721" s="18">
        <v>0.15359253779984319</v>
      </c>
      <c r="R1721" s="18">
        <v>0.18156568190266509</v>
      </c>
      <c r="S1721" s="18">
        <v>0.13321016278654291</v>
      </c>
      <c r="T1721" s="18">
        <v>0.1088583225506288</v>
      </c>
      <c r="U1721" s="18">
        <v>9.4890228522506906E-2</v>
      </c>
      <c r="V1721" s="18">
        <v>0.1157465148000606</v>
      </c>
      <c r="W1721" s="18">
        <v>8.8787385658067208E-2</v>
      </c>
      <c r="X1721" s="18">
        <v>0.11409159516444051</v>
      </c>
      <c r="Y1721" s="18">
        <v>8.3187556951968791E-2</v>
      </c>
      <c r="AA1721" s="18">
        <v>0.1149866813620954</v>
      </c>
      <c r="AB1721" s="18">
        <v>0.132167272828555</v>
      </c>
      <c r="AC1721" s="18">
        <v>0.10450878722985051</v>
      </c>
      <c r="AD1721" s="18">
        <v>0.11722104280334721</v>
      </c>
      <c r="AF1721" s="18">
        <v>0.2130684035658873</v>
      </c>
      <c r="AG1721" s="18">
        <v>0.16249377542626889</v>
      </c>
      <c r="AH1721" s="18">
        <v>0.14427526577178321</v>
      </c>
      <c r="AI1721" s="18">
        <v>8.9820231560866284E-2</v>
      </c>
      <c r="AJ1721" s="18">
        <v>0.1151563861105543</v>
      </c>
      <c r="AK1721" s="18">
        <v>0.1206236265224496</v>
      </c>
      <c r="AL1721" s="18">
        <v>0.13022251475168811</v>
      </c>
      <c r="AM1721" s="18">
        <v>0.1207410461608648</v>
      </c>
      <c r="AN1721" s="18">
        <v>9.9345519342188354E-2</v>
      </c>
      <c r="AO1721" s="18">
        <v>0.11554965456056029</v>
      </c>
      <c r="AP1721" s="18">
        <v>9.1903999090241412E-2</v>
      </c>
      <c r="AQ1721" s="18">
        <v>9.8654912222703936E-2</v>
      </c>
      <c r="AR1721" s="18">
        <v>0.1041507713666965</v>
      </c>
      <c r="AS1721" s="18">
        <v>5.7320998445148437E-2</v>
      </c>
      <c r="AT1721" s="18">
        <v>8.1063795005924227E-2</v>
      </c>
      <c r="AU1721" s="18">
        <v>0.13948184359636759</v>
      </c>
      <c r="AV1721" s="18">
        <v>0.1556379376392254</v>
      </c>
      <c r="AX1721" s="18">
        <v>0.11416925046388721</v>
      </c>
      <c r="AY1721" s="18">
        <v>0.1352884226972404</v>
      </c>
      <c r="BA1721" s="18">
        <v>0.1116664547491068</v>
      </c>
      <c r="BB1721" s="18">
        <v>0.12829743953196279</v>
      </c>
      <c r="BD1721" s="18">
        <v>0.10563687257072291</v>
      </c>
      <c r="BE1721" s="18">
        <v>0.12474377453765061</v>
      </c>
      <c r="BF1721" s="18">
        <v>8.6943503610302744E-2</v>
      </c>
      <c r="BG1721" s="18">
        <v>0.1228387813636185</v>
      </c>
      <c r="BH1721" s="18">
        <v>0.13556183129324131</v>
      </c>
      <c r="BI1721" s="18">
        <v>0.14331144133525839</v>
      </c>
      <c r="BJ1721" s="18">
        <v>0.14580664601349491</v>
      </c>
      <c r="BL1721" s="18">
        <v>8.8944571158502614E-2</v>
      </c>
      <c r="BM1721" s="18">
        <v>0.13331015735629631</v>
      </c>
      <c r="BN1721" s="18">
        <v>0.1077185411284627</v>
      </c>
      <c r="BO1721" s="18">
        <v>7.6040868098693357E-2</v>
      </c>
      <c r="BP1721" s="18">
        <v>0.11959049620719479</v>
      </c>
      <c r="BQ1721" s="18">
        <v>0</v>
      </c>
      <c r="BR1721" s="18">
        <v>0.11842725019583381</v>
      </c>
      <c r="BS1721" s="18">
        <v>0.14612163774924269</v>
      </c>
      <c r="BU1721" s="18">
        <v>0.1254033839936404</v>
      </c>
      <c r="BV1721" s="18">
        <v>0.13879753297044251</v>
      </c>
      <c r="BW1721" s="18">
        <v>9.7050936807223168E-2</v>
      </c>
      <c r="BX1721" s="18">
        <v>5.0556171588164799E-2</v>
      </c>
      <c r="BY1721" s="18">
        <v>0.1205560042572893</v>
      </c>
      <c r="BZ1721" s="18">
        <v>4.9316564717898227E-2</v>
      </c>
      <c r="CA1721" s="18">
        <v>0.15565452199971561</v>
      </c>
      <c r="CB1721" s="18">
        <v>9.9702633942626406E-2</v>
      </c>
      <c r="CC1721" s="18">
        <v>0.12617210127062281</v>
      </c>
    </row>
    <row r="1722" spans="2:81" x14ac:dyDescent="0.35">
      <c r="B1722" s="17" t="s">
        <v>352</v>
      </c>
      <c r="C1722" s="18">
        <v>0.1070204890298207</v>
      </c>
      <c r="D1722" s="18">
        <v>0.1127481594524993</v>
      </c>
      <c r="E1722" s="18">
        <v>0.14553001292107171</v>
      </c>
      <c r="F1722" s="18">
        <v>0.11873880727698891</v>
      </c>
      <c r="G1722" s="18">
        <v>0.1066727792899731</v>
      </c>
      <c r="H1722" s="18">
        <v>7.7387194836865209E-2</v>
      </c>
      <c r="I1722" s="18">
        <v>8.906071600259477E-2</v>
      </c>
      <c r="K1722" s="18">
        <v>0.1195575260785367</v>
      </c>
      <c r="L1722" s="18">
        <v>9.5802175647253393E-2</v>
      </c>
      <c r="N1722" s="18">
        <v>0.12700896419065341</v>
      </c>
      <c r="O1722" s="18">
        <v>0.1267466050127988</v>
      </c>
      <c r="P1722" s="18">
        <v>0.101894463940741</v>
      </c>
      <c r="Q1722" s="18">
        <v>0.10363563080126199</v>
      </c>
      <c r="R1722" s="18">
        <v>0.10410953317207131</v>
      </c>
      <c r="S1722" s="18">
        <v>0.11554903228566871</v>
      </c>
      <c r="T1722" s="18">
        <v>0.10686411019622589</v>
      </c>
      <c r="U1722" s="18">
        <v>9.9780082359701344E-2</v>
      </c>
      <c r="V1722" s="18">
        <v>0.15203271542761471</v>
      </c>
      <c r="W1722" s="18">
        <v>7.5511242455267066E-2</v>
      </c>
      <c r="X1722" s="18">
        <v>9.8514631673840225E-2</v>
      </c>
      <c r="Y1722" s="18">
        <v>8.2787237394111188E-2</v>
      </c>
      <c r="AA1722" s="18">
        <v>9.3898519978620837E-2</v>
      </c>
      <c r="AB1722" s="18">
        <v>0.1042074770867506</v>
      </c>
      <c r="AC1722" s="18">
        <v>0.105974064237527</v>
      </c>
      <c r="AD1722" s="18">
        <v>0.12581409575224001</v>
      </c>
      <c r="AF1722" s="18">
        <v>0.11287640439742221</v>
      </c>
      <c r="AG1722" s="18">
        <v>0.1093562225463965</v>
      </c>
      <c r="AH1722" s="18">
        <v>0.12501337913177529</v>
      </c>
      <c r="AI1722" s="18">
        <v>0.1296281052280229</v>
      </c>
      <c r="AJ1722" s="18">
        <v>7.1568628728661501E-2</v>
      </c>
      <c r="AK1722" s="18">
        <v>8.0131054298148235E-2</v>
      </c>
      <c r="AL1722" s="18">
        <v>0.1082071279268897</v>
      </c>
      <c r="AM1722" s="18">
        <v>0.12573644350630969</v>
      </c>
      <c r="AN1722" s="18">
        <v>0.13023738151454539</v>
      </c>
      <c r="AO1722" s="18">
        <v>7.506959211315635E-2</v>
      </c>
      <c r="AP1722" s="18">
        <v>0.1338588690809501</v>
      </c>
      <c r="AQ1722" s="18">
        <v>9.6212700950974409E-2</v>
      </c>
      <c r="AR1722" s="18">
        <v>0.1187241701947631</v>
      </c>
      <c r="AS1722" s="18">
        <v>5.9499544030418301E-2</v>
      </c>
      <c r="AT1722" s="18">
        <v>0.10883628046844181</v>
      </c>
      <c r="AU1722" s="18">
        <v>0.1163900905962935</v>
      </c>
      <c r="AV1722" s="18">
        <v>0.13933032664616579</v>
      </c>
      <c r="AX1722" s="18">
        <v>0.10386071894376291</v>
      </c>
      <c r="AY1722" s="18">
        <v>0.1137858496567581</v>
      </c>
      <c r="BA1722" s="18">
        <v>0.11465199218544191</v>
      </c>
      <c r="BB1722" s="18">
        <v>9.2861477371588938E-2</v>
      </c>
      <c r="BD1722" s="18">
        <v>0.10953295055428509</v>
      </c>
      <c r="BE1722" s="18">
        <v>9.5429211833345851E-2</v>
      </c>
      <c r="BF1722" s="18">
        <v>0.1032003481258386</v>
      </c>
      <c r="BG1722" s="18">
        <v>0.1168354696530572</v>
      </c>
      <c r="BH1722" s="18">
        <v>0.1105422082889493</v>
      </c>
      <c r="BI1722" s="18">
        <v>5.6654161617958249E-2</v>
      </c>
      <c r="BJ1722" s="18">
        <v>0.13643466438246099</v>
      </c>
      <c r="BL1722" s="18">
        <v>8.6511046465663571E-2</v>
      </c>
      <c r="BM1722" s="18">
        <v>0.1189462806047044</v>
      </c>
      <c r="BN1722" s="18">
        <v>7.0587700659763483E-2</v>
      </c>
      <c r="BO1722" s="18">
        <v>0.1009677080296156</v>
      </c>
      <c r="BP1722" s="18">
        <v>0.110949716832128</v>
      </c>
      <c r="BQ1722" s="18">
        <v>0.26992547895360502</v>
      </c>
      <c r="BR1722" s="18">
        <v>0.14597572941996451</v>
      </c>
      <c r="BS1722" s="18">
        <v>9.5724976751448129E-2</v>
      </c>
      <c r="BU1722" s="18">
        <v>9.6742720485721606E-2</v>
      </c>
      <c r="BV1722" s="18">
        <v>0.1126950851342457</v>
      </c>
      <c r="BW1722" s="18">
        <v>7.2968442840054978E-2</v>
      </c>
      <c r="BX1722" s="18">
        <v>8.9419115373503291E-2</v>
      </c>
      <c r="BY1722" s="18">
        <v>0.1191179740739602</v>
      </c>
      <c r="BZ1722" s="18">
        <v>0.1708969709979086</v>
      </c>
      <c r="CA1722" s="18">
        <v>0.1076557772811115</v>
      </c>
      <c r="CB1722" s="18">
        <v>0.11095542421678919</v>
      </c>
      <c r="CC1722" s="18">
        <v>7.9471279917987067E-2</v>
      </c>
    </row>
    <row r="1723" spans="2:81" x14ac:dyDescent="0.35">
      <c r="B1723" s="17" t="s">
        <v>353</v>
      </c>
      <c r="C1723" s="18">
        <v>0</v>
      </c>
      <c r="D1723" s="18">
        <v>0</v>
      </c>
      <c r="E1723" s="18">
        <v>0</v>
      </c>
      <c r="F1723" s="18">
        <v>0</v>
      </c>
      <c r="G1723" s="18">
        <v>0</v>
      </c>
      <c r="H1723" s="18">
        <v>0</v>
      </c>
      <c r="I1723" s="18">
        <v>0</v>
      </c>
      <c r="K1723" s="18">
        <v>0</v>
      </c>
      <c r="L1723" s="18">
        <v>0</v>
      </c>
      <c r="N1723" s="18">
        <v>0</v>
      </c>
      <c r="O1723" s="18">
        <v>0</v>
      </c>
      <c r="P1723" s="18">
        <v>0</v>
      </c>
      <c r="Q1723" s="18">
        <v>0</v>
      </c>
      <c r="R1723" s="18">
        <v>0</v>
      </c>
      <c r="S1723" s="18">
        <v>0</v>
      </c>
      <c r="T1723" s="18">
        <v>0</v>
      </c>
      <c r="U1723" s="18">
        <v>0</v>
      </c>
      <c r="V1723" s="18">
        <v>0</v>
      </c>
      <c r="W1723" s="18">
        <v>0</v>
      </c>
      <c r="X1723" s="18">
        <v>0</v>
      </c>
      <c r="Y1723" s="18">
        <v>0</v>
      </c>
      <c r="AA1723" s="18">
        <v>0</v>
      </c>
      <c r="AB1723" s="18">
        <v>0</v>
      </c>
      <c r="AC1723" s="18">
        <v>0</v>
      </c>
      <c r="AD1723" s="18">
        <v>0</v>
      </c>
      <c r="AF1723" s="18">
        <v>0</v>
      </c>
      <c r="AG1723" s="18">
        <v>0</v>
      </c>
      <c r="AH1723" s="18">
        <v>0</v>
      </c>
      <c r="AI1723" s="18">
        <v>0</v>
      </c>
      <c r="AJ1723" s="18">
        <v>0</v>
      </c>
      <c r="AK1723" s="18">
        <v>0</v>
      </c>
      <c r="AL1723" s="18">
        <v>0</v>
      </c>
      <c r="AM1723" s="18">
        <v>0</v>
      </c>
      <c r="AN1723" s="18">
        <v>0</v>
      </c>
      <c r="AO1723" s="18">
        <v>0</v>
      </c>
      <c r="AP1723" s="18">
        <v>0</v>
      </c>
      <c r="AQ1723" s="18">
        <v>0</v>
      </c>
      <c r="AR1723" s="18">
        <v>0</v>
      </c>
      <c r="AS1723" s="18">
        <v>0</v>
      </c>
      <c r="AT1723" s="18">
        <v>0</v>
      </c>
      <c r="AU1723" s="18">
        <v>0</v>
      </c>
      <c r="AV1723" s="18">
        <v>0</v>
      </c>
      <c r="AX1723" s="18">
        <v>0</v>
      </c>
      <c r="AY1723" s="18">
        <v>0</v>
      </c>
      <c r="BA1723" s="18">
        <v>0</v>
      </c>
      <c r="BB1723" s="18">
        <v>0</v>
      </c>
      <c r="BD1723" s="18">
        <v>0</v>
      </c>
      <c r="BE1723" s="18">
        <v>0</v>
      </c>
      <c r="BF1723" s="18">
        <v>0</v>
      </c>
      <c r="BG1723" s="18">
        <v>0</v>
      </c>
      <c r="BH1723" s="18">
        <v>0</v>
      </c>
      <c r="BI1723" s="18">
        <v>0</v>
      </c>
      <c r="BJ1723" s="18">
        <v>0</v>
      </c>
      <c r="BL1723" s="18">
        <v>0</v>
      </c>
      <c r="BM1723" s="18">
        <v>0</v>
      </c>
      <c r="BN1723" s="18">
        <v>0</v>
      </c>
      <c r="BO1723" s="18">
        <v>0</v>
      </c>
      <c r="BP1723" s="18">
        <v>0</v>
      </c>
      <c r="BQ1723" s="18">
        <v>0</v>
      </c>
      <c r="BR1723" s="18">
        <v>0</v>
      </c>
      <c r="BS1723" s="18">
        <v>0</v>
      </c>
      <c r="BU1723" s="18">
        <v>0</v>
      </c>
      <c r="BV1723" s="18">
        <v>0</v>
      </c>
      <c r="BW1723" s="18">
        <v>0</v>
      </c>
      <c r="BX1723" s="18">
        <v>0</v>
      </c>
      <c r="BY1723" s="18">
        <v>0</v>
      </c>
      <c r="BZ1723" s="18">
        <v>0</v>
      </c>
      <c r="CA1723" s="18">
        <v>0</v>
      </c>
      <c r="CB1723" s="18">
        <v>0</v>
      </c>
      <c r="CC1723" s="18">
        <v>0</v>
      </c>
    </row>
    <row r="1725" spans="2:81" ht="174" x14ac:dyDescent="0.35">
      <c r="B1725" s="14" t="s">
        <v>359</v>
      </c>
    </row>
    <row r="1726" spans="2:81" x14ac:dyDescent="0.35">
      <c r="B1726" s="15" t="s">
        <v>17</v>
      </c>
    </row>
    <row r="1727" spans="2:81" x14ac:dyDescent="0.35">
      <c r="B1727" s="11" t="s">
        <v>95</v>
      </c>
      <c r="C1727" s="16">
        <v>1906</v>
      </c>
      <c r="D1727" s="16">
        <v>245</v>
      </c>
      <c r="E1727" s="16">
        <v>322</v>
      </c>
      <c r="F1727" s="16">
        <v>330</v>
      </c>
      <c r="G1727" s="16">
        <v>336</v>
      </c>
      <c r="H1727" s="16">
        <v>276</v>
      </c>
      <c r="I1727" s="16">
        <v>397</v>
      </c>
      <c r="K1727" s="16">
        <v>942</v>
      </c>
      <c r="L1727" s="16">
        <v>959</v>
      </c>
      <c r="N1727" s="16">
        <v>158</v>
      </c>
      <c r="O1727" s="16">
        <v>63</v>
      </c>
      <c r="P1727" s="16">
        <v>96</v>
      </c>
      <c r="Q1727" s="16">
        <v>78</v>
      </c>
      <c r="R1727" s="16">
        <v>211</v>
      </c>
      <c r="S1727" s="16">
        <v>156</v>
      </c>
      <c r="T1727" s="16">
        <v>138</v>
      </c>
      <c r="U1727" s="16">
        <v>178</v>
      </c>
      <c r="V1727" s="16">
        <v>270</v>
      </c>
      <c r="W1727" s="16">
        <v>232</v>
      </c>
      <c r="X1727" s="16">
        <v>160</v>
      </c>
      <c r="Y1727" s="16">
        <v>166</v>
      </c>
      <c r="AA1727" s="16">
        <v>527</v>
      </c>
      <c r="AB1727" s="16">
        <v>481</v>
      </c>
      <c r="AC1727" s="16">
        <v>429</v>
      </c>
      <c r="AD1727" s="16">
        <v>463</v>
      </c>
      <c r="AF1727" s="16">
        <v>27</v>
      </c>
      <c r="AG1727" s="16">
        <v>98</v>
      </c>
      <c r="AH1727" s="16">
        <v>113</v>
      </c>
      <c r="AI1727" s="16">
        <v>112</v>
      </c>
      <c r="AJ1727" s="16">
        <v>174</v>
      </c>
      <c r="AK1727" s="16">
        <v>207</v>
      </c>
      <c r="AL1727" s="16">
        <v>170</v>
      </c>
      <c r="AM1727" s="16">
        <v>133</v>
      </c>
      <c r="AN1727" s="16">
        <v>100</v>
      </c>
      <c r="AO1727" s="16">
        <v>131</v>
      </c>
      <c r="AP1727" s="16">
        <v>193</v>
      </c>
      <c r="AQ1727" s="16">
        <v>93</v>
      </c>
      <c r="AR1727" s="16">
        <v>79</v>
      </c>
      <c r="AS1727" s="16">
        <v>47</v>
      </c>
      <c r="AT1727" s="16">
        <v>48</v>
      </c>
      <c r="AU1727" s="16">
        <v>122</v>
      </c>
      <c r="AV1727" s="16">
        <v>59</v>
      </c>
      <c r="AX1727" s="16">
        <v>1557</v>
      </c>
      <c r="AY1727" s="16">
        <v>338</v>
      </c>
      <c r="BA1727" s="16">
        <v>1221</v>
      </c>
      <c r="BB1727" s="16">
        <v>685</v>
      </c>
      <c r="BD1727" s="16">
        <v>474</v>
      </c>
      <c r="BE1727" s="16">
        <v>416</v>
      </c>
      <c r="BF1727" s="16">
        <v>224</v>
      </c>
      <c r="BG1727" s="16">
        <v>439</v>
      </c>
      <c r="BH1727" s="16">
        <v>242</v>
      </c>
      <c r="BI1727" s="16">
        <v>51</v>
      </c>
      <c r="BJ1727" s="16">
        <v>60</v>
      </c>
      <c r="BL1727" s="16">
        <v>334</v>
      </c>
      <c r="BM1727" s="16">
        <v>619</v>
      </c>
      <c r="BN1727" s="16">
        <v>136</v>
      </c>
      <c r="BO1727" s="16">
        <v>105</v>
      </c>
      <c r="BP1727" s="16">
        <v>257</v>
      </c>
      <c r="BQ1727" s="16">
        <v>42</v>
      </c>
      <c r="BR1727" s="16">
        <v>49</v>
      </c>
      <c r="BS1727" s="16">
        <v>364</v>
      </c>
      <c r="BU1727" s="16">
        <v>279</v>
      </c>
      <c r="BV1727" s="16">
        <v>479</v>
      </c>
      <c r="BW1727" s="16">
        <v>122</v>
      </c>
      <c r="BX1727" s="16">
        <v>151</v>
      </c>
      <c r="BY1727" s="16">
        <v>421</v>
      </c>
      <c r="BZ1727" s="16">
        <v>64</v>
      </c>
      <c r="CA1727" s="16">
        <v>123</v>
      </c>
      <c r="CB1727" s="16">
        <v>156</v>
      </c>
      <c r="CC1727" s="16">
        <v>111</v>
      </c>
    </row>
    <row r="1728" spans="2:81" x14ac:dyDescent="0.35">
      <c r="B1728" s="12" t="s">
        <v>96</v>
      </c>
      <c r="C1728" s="16">
        <v>1910</v>
      </c>
      <c r="D1728" s="16">
        <v>202</v>
      </c>
      <c r="E1728" s="16">
        <v>325</v>
      </c>
      <c r="F1728" s="16">
        <v>324</v>
      </c>
      <c r="G1728" s="16">
        <v>294</v>
      </c>
      <c r="H1728" s="16">
        <v>309</v>
      </c>
      <c r="I1728" s="16">
        <v>457</v>
      </c>
      <c r="K1728" s="16">
        <v>921</v>
      </c>
      <c r="L1728" s="16">
        <v>983</v>
      </c>
      <c r="N1728" s="16">
        <v>157</v>
      </c>
      <c r="O1728" s="16">
        <v>52</v>
      </c>
      <c r="P1728" s="16">
        <v>89</v>
      </c>
      <c r="Q1728" s="16">
        <v>77</v>
      </c>
      <c r="R1728" s="16">
        <v>212</v>
      </c>
      <c r="S1728" s="16">
        <v>155</v>
      </c>
      <c r="T1728" s="16">
        <v>140</v>
      </c>
      <c r="U1728" s="16">
        <v>167</v>
      </c>
      <c r="V1728" s="16">
        <v>248</v>
      </c>
      <c r="W1728" s="16">
        <v>264</v>
      </c>
      <c r="X1728" s="16">
        <v>165</v>
      </c>
      <c r="Y1728" s="16">
        <v>180</v>
      </c>
      <c r="AA1728" s="16">
        <v>514</v>
      </c>
      <c r="AB1728" s="16">
        <v>496</v>
      </c>
      <c r="AC1728" s="16">
        <v>419</v>
      </c>
      <c r="AD1728" s="16">
        <v>477</v>
      </c>
      <c r="AF1728" s="16">
        <v>25</v>
      </c>
      <c r="AG1728" s="16">
        <v>96</v>
      </c>
      <c r="AH1728" s="16">
        <v>115</v>
      </c>
      <c r="AI1728" s="16">
        <v>117</v>
      </c>
      <c r="AJ1728" s="16">
        <v>175</v>
      </c>
      <c r="AK1728" s="16">
        <v>213</v>
      </c>
      <c r="AL1728" s="16">
        <v>169</v>
      </c>
      <c r="AM1728" s="16">
        <v>134</v>
      </c>
      <c r="AN1728" s="16">
        <v>99</v>
      </c>
      <c r="AO1728" s="16">
        <v>131</v>
      </c>
      <c r="AP1728" s="16">
        <v>193</v>
      </c>
      <c r="AQ1728" s="16">
        <v>94</v>
      </c>
      <c r="AR1728" s="16">
        <v>79</v>
      </c>
      <c r="AS1728" s="16">
        <v>46</v>
      </c>
      <c r="AT1728" s="16">
        <v>46</v>
      </c>
      <c r="AU1728" s="16">
        <v>118</v>
      </c>
      <c r="AV1728" s="16">
        <v>59</v>
      </c>
      <c r="AX1728" s="16">
        <v>1583</v>
      </c>
      <c r="AY1728" s="16">
        <v>316</v>
      </c>
      <c r="BA1728" s="16">
        <v>1241</v>
      </c>
      <c r="BB1728" s="16">
        <v>669</v>
      </c>
      <c r="BD1728" s="16">
        <v>490</v>
      </c>
      <c r="BE1728" s="16">
        <v>410</v>
      </c>
      <c r="BF1728" s="16">
        <v>226</v>
      </c>
      <c r="BG1728" s="16">
        <v>430</v>
      </c>
      <c r="BH1728" s="16">
        <v>237</v>
      </c>
      <c r="BI1728" s="16">
        <v>51</v>
      </c>
      <c r="BJ1728" s="16">
        <v>65</v>
      </c>
      <c r="BL1728" s="16">
        <v>349</v>
      </c>
      <c r="BM1728" s="16">
        <v>614</v>
      </c>
      <c r="BN1728" s="16">
        <v>143</v>
      </c>
      <c r="BO1728" s="16">
        <v>101</v>
      </c>
      <c r="BP1728" s="16">
        <v>257</v>
      </c>
      <c r="BQ1728" s="16">
        <v>42</v>
      </c>
      <c r="BR1728" s="16">
        <v>47</v>
      </c>
      <c r="BS1728" s="16">
        <v>356</v>
      </c>
      <c r="BU1728" s="16">
        <v>288</v>
      </c>
      <c r="BV1728" s="16">
        <v>472</v>
      </c>
      <c r="BW1728" s="16">
        <v>126</v>
      </c>
      <c r="BX1728" s="16">
        <v>142</v>
      </c>
      <c r="BY1728" s="16">
        <v>432</v>
      </c>
      <c r="BZ1728" s="16">
        <v>64</v>
      </c>
      <c r="CA1728" s="16">
        <v>123</v>
      </c>
      <c r="CB1728" s="16">
        <v>159</v>
      </c>
      <c r="CC1728" s="16">
        <v>106</v>
      </c>
    </row>
    <row r="1729" spans="2:81" x14ac:dyDescent="0.35">
      <c r="B1729" s="17" t="s">
        <v>345</v>
      </c>
      <c r="C1729" s="18">
        <v>0.1113140289434484</v>
      </c>
      <c r="D1729" s="18">
        <v>0.1238638012425331</v>
      </c>
      <c r="E1729" s="18">
        <v>0.1174484555306437</v>
      </c>
      <c r="F1729" s="18">
        <v>0.1126786061238903</v>
      </c>
      <c r="G1729" s="18">
        <v>0.1205499225096424</v>
      </c>
      <c r="H1729" s="18">
        <v>0.1122869671501622</v>
      </c>
      <c r="I1729" s="18">
        <v>9.3836051386472247E-2</v>
      </c>
      <c r="K1729" s="18">
        <v>0.1209891959182786</v>
      </c>
      <c r="L1729" s="18">
        <v>0.1027984851843325</v>
      </c>
      <c r="N1729" s="18">
        <v>0.1223116763480836</v>
      </c>
      <c r="O1729" s="18">
        <v>0.2408761023079227</v>
      </c>
      <c r="P1729" s="18">
        <v>0.1122045083420669</v>
      </c>
      <c r="Q1729" s="18">
        <v>0.18585566795951161</v>
      </c>
      <c r="R1729" s="18">
        <v>8.7918511139986943E-2</v>
      </c>
      <c r="S1729" s="18">
        <v>9.9324599651769346E-2</v>
      </c>
      <c r="T1729" s="18">
        <v>7.1659859076075291E-2</v>
      </c>
      <c r="U1729" s="18">
        <v>0.1050681146015579</v>
      </c>
      <c r="V1729" s="18">
        <v>0.16065108619736401</v>
      </c>
      <c r="W1729" s="18">
        <v>7.1234190468085323E-2</v>
      </c>
      <c r="X1729" s="18">
        <v>0.12737700700612251</v>
      </c>
      <c r="Y1729" s="18">
        <v>8.2565165572460963E-2</v>
      </c>
      <c r="AA1729" s="18">
        <v>9.4317554291782998E-2</v>
      </c>
      <c r="AB1729" s="18">
        <v>0.1125347472615823</v>
      </c>
      <c r="AC1729" s="18">
        <v>0.1096151242935744</v>
      </c>
      <c r="AD1729" s="18">
        <v>0.12954238571962251</v>
      </c>
      <c r="AF1729" s="18">
        <v>0.1192794369462898</v>
      </c>
      <c r="AG1729" s="18">
        <v>0.12531886327343481</v>
      </c>
      <c r="AH1729" s="18">
        <v>0.12867271056272719</v>
      </c>
      <c r="AI1729" s="18">
        <v>0.10313729124763921</v>
      </c>
      <c r="AJ1729" s="18">
        <v>8.8475464761306313E-2</v>
      </c>
      <c r="AK1729" s="18">
        <v>0.12443140123981759</v>
      </c>
      <c r="AL1729" s="18">
        <v>6.7466963629559187E-2</v>
      </c>
      <c r="AM1729" s="18">
        <v>0.1398670295083371</v>
      </c>
      <c r="AN1729" s="18">
        <v>0.13514756788474899</v>
      </c>
      <c r="AO1729" s="18">
        <v>9.6281619377704825E-2</v>
      </c>
      <c r="AP1729" s="18">
        <v>0.16163658137931469</v>
      </c>
      <c r="AQ1729" s="18">
        <v>9.0762858200991253E-2</v>
      </c>
      <c r="AR1729" s="18">
        <v>0.123286265823847</v>
      </c>
      <c r="AS1729" s="18">
        <v>7.798342656803213E-2</v>
      </c>
      <c r="AT1729" s="18">
        <v>9.6763996883399567E-2</v>
      </c>
      <c r="AU1729" s="18">
        <v>0.1089749778555934</v>
      </c>
      <c r="AV1729" s="18">
        <v>3.5323281750830868E-2</v>
      </c>
      <c r="AX1729" s="18">
        <v>0.1107593136643746</v>
      </c>
      <c r="AY1729" s="18">
        <v>0.11506842957551661</v>
      </c>
      <c r="BA1729" s="18">
        <v>0.1115592414025349</v>
      </c>
      <c r="BB1729" s="18">
        <v>0.1108590771474328</v>
      </c>
      <c r="BD1729" s="18">
        <v>0.12640161249934831</v>
      </c>
      <c r="BE1729" s="18">
        <v>9.9761368651075641E-2</v>
      </c>
      <c r="BF1729" s="18">
        <v>9.9791289764193644E-2</v>
      </c>
      <c r="BG1729" s="18">
        <v>0.113818944636594</v>
      </c>
      <c r="BH1729" s="18">
        <v>0.1077535960334615</v>
      </c>
      <c r="BI1729" s="18">
        <v>0.13116255399631091</v>
      </c>
      <c r="BJ1729" s="18">
        <v>9.1183293807608021E-2</v>
      </c>
      <c r="BL1729" s="18">
        <v>9.7054617258507947E-2</v>
      </c>
      <c r="BM1729" s="18">
        <v>0.12369032136761959</v>
      </c>
      <c r="BN1729" s="18">
        <v>7.6058905513456898E-2</v>
      </c>
      <c r="BO1729" s="18">
        <v>0.1191767032431415</v>
      </c>
      <c r="BP1729" s="18">
        <v>7.691286158395666E-2</v>
      </c>
      <c r="BQ1729" s="18">
        <v>0.2216077250569583</v>
      </c>
      <c r="BR1729" s="18">
        <v>0.1032453083929904</v>
      </c>
      <c r="BS1729" s="18">
        <v>0.12889007991901619</v>
      </c>
      <c r="BU1729" s="18">
        <v>7.9943063947034446E-2</v>
      </c>
      <c r="BV1729" s="18">
        <v>0.12303224345130361</v>
      </c>
      <c r="BW1729" s="18">
        <v>0.1226738798450131</v>
      </c>
      <c r="BX1729" s="18">
        <v>0.1124619657374947</v>
      </c>
      <c r="BY1729" s="18">
        <v>9.4654056557577804E-2</v>
      </c>
      <c r="BZ1729" s="18">
        <v>0.20607609689250131</v>
      </c>
      <c r="CA1729" s="18">
        <v>0.11041486092437661</v>
      </c>
      <c r="CB1729" s="18">
        <v>0.109844114892512</v>
      </c>
      <c r="CC1729" s="18">
        <v>0.14357228001278211</v>
      </c>
    </row>
    <row r="1730" spans="2:81" x14ac:dyDescent="0.35">
      <c r="B1730" s="17" t="s">
        <v>346</v>
      </c>
      <c r="C1730" s="18">
        <v>0.1222578076824873</v>
      </c>
      <c r="D1730" s="18">
        <v>0.1432153477333632</v>
      </c>
      <c r="E1730" s="18">
        <v>0.13548520039537429</v>
      </c>
      <c r="F1730" s="18">
        <v>0.1487736389476462</v>
      </c>
      <c r="G1730" s="18">
        <v>0.11185952770540381</v>
      </c>
      <c r="H1730" s="18">
        <v>0.10351318744858989</v>
      </c>
      <c r="I1730" s="18">
        <v>0.1041497540152725</v>
      </c>
      <c r="K1730" s="18">
        <v>0.13472473720279121</v>
      </c>
      <c r="L1730" s="18">
        <v>0.1111804755419598</v>
      </c>
      <c r="N1730" s="18">
        <v>0.11362855576832299</v>
      </c>
      <c r="O1730" s="18">
        <v>0.13034207499505249</v>
      </c>
      <c r="P1730" s="18">
        <v>0.1324722762655578</v>
      </c>
      <c r="Q1730" s="18">
        <v>9.1560514298127879E-2</v>
      </c>
      <c r="R1730" s="18">
        <v>0.1399433314441354</v>
      </c>
      <c r="S1730" s="18">
        <v>0.1246027432992891</v>
      </c>
      <c r="T1730" s="18">
        <v>0.15511504224581699</v>
      </c>
      <c r="U1730" s="18">
        <v>0.1328429899878297</v>
      </c>
      <c r="V1730" s="18">
        <v>0.14870886684240461</v>
      </c>
      <c r="W1730" s="18">
        <v>0.13018723564607759</v>
      </c>
      <c r="X1730" s="18">
        <v>7.8413397905042065E-2</v>
      </c>
      <c r="Y1730" s="18">
        <v>6.9421992139092031E-2</v>
      </c>
      <c r="AA1730" s="18">
        <v>0.1528164614363085</v>
      </c>
      <c r="AB1730" s="18">
        <v>9.8570625152507904E-2</v>
      </c>
      <c r="AC1730" s="18">
        <v>0.12723952233501029</v>
      </c>
      <c r="AD1730" s="18">
        <v>0.1105083064552794</v>
      </c>
      <c r="AF1730" s="18">
        <v>0.10661440064617241</v>
      </c>
      <c r="AG1730" s="18">
        <v>0.11696318544179859</v>
      </c>
      <c r="AH1730" s="18">
        <v>7.7438898959094907E-2</v>
      </c>
      <c r="AI1730" s="18">
        <v>0.17868883983928391</v>
      </c>
      <c r="AJ1730" s="18">
        <v>0.1107011802929234</v>
      </c>
      <c r="AK1730" s="18">
        <v>8.5585754334199612E-2</v>
      </c>
      <c r="AL1730" s="18">
        <v>0.1352402019158212</v>
      </c>
      <c r="AM1730" s="18">
        <v>0.113877624413029</v>
      </c>
      <c r="AN1730" s="18">
        <v>0.13570419645031451</v>
      </c>
      <c r="AO1730" s="18">
        <v>9.8791453043183555E-2</v>
      </c>
      <c r="AP1730" s="18">
        <v>0.13432428395645429</v>
      </c>
      <c r="AQ1730" s="18">
        <v>8.0381297913921096E-2</v>
      </c>
      <c r="AR1730" s="18">
        <v>0.12560163562657581</v>
      </c>
      <c r="AS1730" s="18">
        <v>0.1143464820613615</v>
      </c>
      <c r="AT1730" s="18">
        <v>0.1768569375765153</v>
      </c>
      <c r="AU1730" s="18">
        <v>0.1635584569677053</v>
      </c>
      <c r="AV1730" s="18">
        <v>0.1955050248560537</v>
      </c>
      <c r="AX1730" s="18">
        <v>0.1177017881348652</v>
      </c>
      <c r="AY1730" s="18">
        <v>0.14351178621052979</v>
      </c>
      <c r="BA1730" s="18">
        <v>0.11847096470092509</v>
      </c>
      <c r="BB1730" s="18">
        <v>0.12928367831772891</v>
      </c>
      <c r="BD1730" s="18">
        <v>8.4601062256389525E-2</v>
      </c>
      <c r="BE1730" s="18">
        <v>0.142138527111311</v>
      </c>
      <c r="BF1730" s="18">
        <v>0.1291972853144715</v>
      </c>
      <c r="BG1730" s="18">
        <v>0.12557248887427561</v>
      </c>
      <c r="BH1730" s="18">
        <v>0.15386420511225271</v>
      </c>
      <c r="BI1730" s="18">
        <v>0.1333072184748757</v>
      </c>
      <c r="BJ1730" s="18">
        <v>0.1105635790166757</v>
      </c>
      <c r="BL1730" s="18">
        <v>0.12667878608775621</v>
      </c>
      <c r="BM1730" s="18">
        <v>0.1342605212865621</v>
      </c>
      <c r="BN1730" s="18">
        <v>0.1215142542241715</v>
      </c>
      <c r="BO1730" s="18">
        <v>0.1305498751145765</v>
      </c>
      <c r="BP1730" s="18">
        <v>9.4477403760165654E-2</v>
      </c>
      <c r="BQ1730" s="18">
        <v>0.16460307033738039</v>
      </c>
      <c r="BR1730" s="18">
        <v>0.14388063115256591</v>
      </c>
      <c r="BS1730" s="18">
        <v>0.1073726729413409</v>
      </c>
      <c r="BU1730" s="18">
        <v>0.1459100060252429</v>
      </c>
      <c r="BV1730" s="18">
        <v>0.138962508236085</v>
      </c>
      <c r="BW1730" s="18">
        <v>9.6433523847447147E-2</v>
      </c>
      <c r="BX1730" s="18">
        <v>0.13542914801711131</v>
      </c>
      <c r="BY1730" s="18">
        <v>0.10037489855347791</v>
      </c>
      <c r="BZ1730" s="18">
        <v>0.1129244869105069</v>
      </c>
      <c r="CA1730" s="18">
        <v>0.13615364092830809</v>
      </c>
      <c r="CB1730" s="18">
        <v>8.8614053673700829E-2</v>
      </c>
      <c r="CC1730" s="18">
        <v>0.1258741506989707</v>
      </c>
    </row>
    <row r="1731" spans="2:81" x14ac:dyDescent="0.35">
      <c r="B1731" s="17" t="s">
        <v>347</v>
      </c>
      <c r="C1731" s="18">
        <v>0.1318854426458323</v>
      </c>
      <c r="D1731" s="18">
        <v>0.13421726053723279</v>
      </c>
      <c r="E1731" s="18">
        <v>0.1456017353479413</v>
      </c>
      <c r="F1731" s="18">
        <v>0.14434741289844011</v>
      </c>
      <c r="G1731" s="18">
        <v>0.14837464760020819</v>
      </c>
      <c r="H1731" s="18">
        <v>0.123997365976284</v>
      </c>
      <c r="I1731" s="18">
        <v>0.106989117541539</v>
      </c>
      <c r="K1731" s="18">
        <v>0.12908244158644991</v>
      </c>
      <c r="L1731" s="18">
        <v>0.13516351190078599</v>
      </c>
      <c r="N1731" s="18">
        <v>0.1600708281621521</v>
      </c>
      <c r="O1731" s="18">
        <v>0.1246674207368733</v>
      </c>
      <c r="P1731" s="18">
        <v>0.17018254271411221</v>
      </c>
      <c r="Q1731" s="18">
        <v>0.18968057132120311</v>
      </c>
      <c r="R1731" s="18">
        <v>0.14221396796105079</v>
      </c>
      <c r="S1731" s="18">
        <v>6.986235051748993E-2</v>
      </c>
      <c r="T1731" s="18">
        <v>0.1055119062290219</v>
      </c>
      <c r="U1731" s="18">
        <v>0.1085301709750346</v>
      </c>
      <c r="V1731" s="18">
        <v>0.15399479274161801</v>
      </c>
      <c r="W1731" s="18">
        <v>0.13618798776186189</v>
      </c>
      <c r="X1731" s="18">
        <v>0.1010230574674864</v>
      </c>
      <c r="Y1731" s="18">
        <v>0.1406710203295195</v>
      </c>
      <c r="AA1731" s="18">
        <v>0.13174467143986979</v>
      </c>
      <c r="AB1731" s="18">
        <v>0.1485399020508526</v>
      </c>
      <c r="AC1731" s="18">
        <v>0.13034366158421029</v>
      </c>
      <c r="AD1731" s="18">
        <v>0.1156507531352286</v>
      </c>
      <c r="AF1731" s="18">
        <v>0.14826925971748331</v>
      </c>
      <c r="AG1731" s="18">
        <v>0.12525735875160629</v>
      </c>
      <c r="AH1731" s="18">
        <v>0.16325879930168699</v>
      </c>
      <c r="AI1731" s="18">
        <v>7.0444763739536315E-2</v>
      </c>
      <c r="AJ1731" s="18">
        <v>0.14938136624765189</v>
      </c>
      <c r="AK1731" s="18">
        <v>0.1210972581025463</v>
      </c>
      <c r="AL1731" s="18">
        <v>0.1195111243245945</v>
      </c>
      <c r="AM1731" s="18">
        <v>0.16532376269900709</v>
      </c>
      <c r="AN1731" s="18">
        <v>0.13217856872325831</v>
      </c>
      <c r="AO1731" s="18">
        <v>0.15315200957128089</v>
      </c>
      <c r="AP1731" s="18">
        <v>0.1028317068602575</v>
      </c>
      <c r="AQ1731" s="18">
        <v>0.1368777018947436</v>
      </c>
      <c r="AR1731" s="18">
        <v>0.1150806085731693</v>
      </c>
      <c r="AS1731" s="18">
        <v>0.1248941381468425</v>
      </c>
      <c r="AT1731" s="18">
        <v>0.18715432189749071</v>
      </c>
      <c r="AU1731" s="18">
        <v>0.1386176929391455</v>
      </c>
      <c r="AV1731" s="18">
        <v>0.15421987909298929</v>
      </c>
      <c r="AX1731" s="18">
        <v>0.12202289024168191</v>
      </c>
      <c r="AY1731" s="18">
        <v>0.18556336164782111</v>
      </c>
      <c r="BA1731" s="18">
        <v>0.12619693745104971</v>
      </c>
      <c r="BB1731" s="18">
        <v>0.14243953791754971</v>
      </c>
      <c r="BD1731" s="18">
        <v>0.1219400156830186</v>
      </c>
      <c r="BE1731" s="18">
        <v>0.1087479048578153</v>
      </c>
      <c r="BF1731" s="18">
        <v>0.15618085890839381</v>
      </c>
      <c r="BG1731" s="18">
        <v>0.14310878777138961</v>
      </c>
      <c r="BH1731" s="18">
        <v>0.15621419299075809</v>
      </c>
      <c r="BI1731" s="18">
        <v>0.15805341610123311</v>
      </c>
      <c r="BJ1731" s="18">
        <v>8.4445412893906127E-2</v>
      </c>
      <c r="BL1731" s="18">
        <v>0.1387226204628875</v>
      </c>
      <c r="BM1731" s="18">
        <v>0.1383456563813979</v>
      </c>
      <c r="BN1731" s="18">
        <v>0.1107583876064938</v>
      </c>
      <c r="BO1731" s="18">
        <v>0.14394097960249999</v>
      </c>
      <c r="BP1731" s="18">
        <v>0.12569910086203531</v>
      </c>
      <c r="BQ1731" s="18">
        <v>6.8307878262910265E-2</v>
      </c>
      <c r="BR1731" s="18">
        <v>7.5345738222372408E-2</v>
      </c>
      <c r="BS1731" s="18">
        <v>0.13858145012485421</v>
      </c>
      <c r="BU1731" s="18">
        <v>0.1536861734722344</v>
      </c>
      <c r="BV1731" s="18">
        <v>0.1597640912310643</v>
      </c>
      <c r="BW1731" s="18">
        <v>0.1162435173218786</v>
      </c>
      <c r="BX1731" s="18">
        <v>0.12812194797275131</v>
      </c>
      <c r="BY1731" s="18">
        <v>0.1032152144172484</v>
      </c>
      <c r="BZ1731" s="18">
        <v>0.1522259036584353</v>
      </c>
      <c r="CA1731" s="18">
        <v>0.12299192873096849</v>
      </c>
      <c r="CB1731" s="18">
        <v>0.1204975863402158</v>
      </c>
      <c r="CC1731" s="18">
        <v>0.1041366671702184</v>
      </c>
    </row>
    <row r="1732" spans="2:81" x14ac:dyDescent="0.35">
      <c r="B1732" s="17" t="s">
        <v>348</v>
      </c>
      <c r="C1732" s="18">
        <v>0.11526394652021379</v>
      </c>
      <c r="D1732" s="18">
        <v>0.14231153722597811</v>
      </c>
      <c r="E1732" s="18">
        <v>0.13337268952412951</v>
      </c>
      <c r="F1732" s="18">
        <v>8.7800660099228253E-2</v>
      </c>
      <c r="G1732" s="18">
        <v>0.13643282082520281</v>
      </c>
      <c r="H1732" s="18">
        <v>0.1111507988063196</v>
      </c>
      <c r="I1732" s="18">
        <v>9.9068863607220753E-2</v>
      </c>
      <c r="K1732" s="18">
        <v>0.1230369992688452</v>
      </c>
      <c r="L1732" s="18">
        <v>0.1085501892639805</v>
      </c>
      <c r="N1732" s="18">
        <v>0.1014002312312391</v>
      </c>
      <c r="O1732" s="18">
        <v>9.5208594871391911E-2</v>
      </c>
      <c r="P1732" s="18">
        <v>0.13353515546796921</v>
      </c>
      <c r="Q1732" s="18">
        <v>4.7725905317678972E-2</v>
      </c>
      <c r="R1732" s="18">
        <v>0.13283371549744841</v>
      </c>
      <c r="S1732" s="18">
        <v>9.7637729940478701E-2</v>
      </c>
      <c r="T1732" s="18">
        <v>0.11137379154877609</v>
      </c>
      <c r="U1732" s="18">
        <v>0.16195954302374321</v>
      </c>
      <c r="V1732" s="18">
        <v>0.13301782573330609</v>
      </c>
      <c r="W1732" s="18">
        <v>0.1212929914454246</v>
      </c>
      <c r="X1732" s="18">
        <v>9.2872172899988517E-2</v>
      </c>
      <c r="Y1732" s="18">
        <v>9.4416197888075593E-2</v>
      </c>
      <c r="AA1732" s="18">
        <v>0.12343088569091749</v>
      </c>
      <c r="AB1732" s="18">
        <v>0.12118224193229279</v>
      </c>
      <c r="AC1732" s="18">
        <v>0.102233807410059</v>
      </c>
      <c r="AD1732" s="18">
        <v>0.1126271405613273</v>
      </c>
      <c r="AF1732" s="18">
        <v>0.23745781008749181</v>
      </c>
      <c r="AG1732" s="18">
        <v>0.14921417548657431</v>
      </c>
      <c r="AH1732" s="18">
        <v>9.4895715417833912E-2</v>
      </c>
      <c r="AI1732" s="18">
        <v>9.5278317770326235E-2</v>
      </c>
      <c r="AJ1732" s="18">
        <v>8.0055480420453837E-2</v>
      </c>
      <c r="AK1732" s="18">
        <v>0.10978368035229891</v>
      </c>
      <c r="AL1732" s="18">
        <v>0.1317068628194184</v>
      </c>
      <c r="AM1732" s="18">
        <v>9.5262110152620857E-2</v>
      </c>
      <c r="AN1732" s="18">
        <v>0.17647217032889881</v>
      </c>
      <c r="AO1732" s="18">
        <v>0.1010165311786356</v>
      </c>
      <c r="AP1732" s="18">
        <v>0.11943203053781561</v>
      </c>
      <c r="AQ1732" s="18">
        <v>0.1167089403047759</v>
      </c>
      <c r="AR1732" s="18">
        <v>0.1121754572012921</v>
      </c>
      <c r="AS1732" s="18">
        <v>0.22587525444431389</v>
      </c>
      <c r="AT1732" s="18">
        <v>6.3331535797875566E-2</v>
      </c>
      <c r="AU1732" s="18">
        <v>8.9409742197057579E-2</v>
      </c>
      <c r="AV1732" s="18">
        <v>0.13344639548188611</v>
      </c>
      <c r="AX1732" s="18">
        <v>0.1127711722909486</v>
      </c>
      <c r="AY1732" s="18">
        <v>0.13153347099937809</v>
      </c>
      <c r="BA1732" s="18">
        <v>0.1183159704659236</v>
      </c>
      <c r="BB1732" s="18">
        <v>0.1096014129737686</v>
      </c>
      <c r="BD1732" s="18">
        <v>9.6133300939284447E-2</v>
      </c>
      <c r="BE1732" s="18">
        <v>0.1291629919359247</v>
      </c>
      <c r="BF1732" s="18">
        <v>0.14615048446239859</v>
      </c>
      <c r="BG1732" s="18">
        <v>0.11567246056657091</v>
      </c>
      <c r="BH1732" s="18">
        <v>0.1043492851550431</v>
      </c>
      <c r="BI1732" s="18">
        <v>0.16150654787123611</v>
      </c>
      <c r="BJ1732" s="18">
        <v>6.4963268741654132E-2</v>
      </c>
      <c r="BL1732" s="18">
        <v>9.6784536580554872E-2</v>
      </c>
      <c r="BM1732" s="18">
        <v>0.11418092485273169</v>
      </c>
      <c r="BN1732" s="18">
        <v>0.1079549585035653</v>
      </c>
      <c r="BO1732" s="18">
        <v>0.111418482979965</v>
      </c>
      <c r="BP1732" s="18">
        <v>0.1457594907903233</v>
      </c>
      <c r="BQ1732" s="18">
        <v>0.1050513521399401</v>
      </c>
      <c r="BR1732" s="18">
        <v>4.329749518994834E-2</v>
      </c>
      <c r="BS1732" s="18">
        <v>0.12803901637044321</v>
      </c>
      <c r="BU1732" s="18">
        <v>8.3654712777185225E-2</v>
      </c>
      <c r="BV1732" s="18">
        <v>0.1209833815868319</v>
      </c>
      <c r="BW1732" s="18">
        <v>9.0075443870040378E-2</v>
      </c>
      <c r="BX1732" s="18">
        <v>0.1130483469325918</v>
      </c>
      <c r="BY1732" s="18">
        <v>0.1216172602783253</v>
      </c>
      <c r="BZ1732" s="18">
        <v>9.7702127843363254E-2</v>
      </c>
      <c r="CA1732" s="18">
        <v>0.1565156060920202</v>
      </c>
      <c r="CB1732" s="18">
        <v>0.15067343804958849</v>
      </c>
      <c r="CC1732" s="18">
        <v>9.2396199856501424E-2</v>
      </c>
    </row>
    <row r="1733" spans="2:81" x14ac:dyDescent="0.35">
      <c r="B1733" s="17" t="s">
        <v>349</v>
      </c>
      <c r="C1733" s="18">
        <v>0.13676083474910841</v>
      </c>
      <c r="D1733" s="18">
        <v>0.1248347764383187</v>
      </c>
      <c r="E1733" s="18">
        <v>0.12521016219886699</v>
      </c>
      <c r="F1733" s="18">
        <v>0.13978159056099509</v>
      </c>
      <c r="G1733" s="18">
        <v>0.14055510858924369</v>
      </c>
      <c r="H1733" s="18">
        <v>0.1443611785440384</v>
      </c>
      <c r="I1733" s="18">
        <v>0.14052240794717041</v>
      </c>
      <c r="K1733" s="18">
        <v>0.13989570367726659</v>
      </c>
      <c r="L1733" s="18">
        <v>0.13449924746236899</v>
      </c>
      <c r="N1733" s="18">
        <v>0.15181049371398819</v>
      </c>
      <c r="O1733" s="18">
        <v>0.11362151989206951</v>
      </c>
      <c r="P1733" s="18">
        <v>0.10518269036437281</v>
      </c>
      <c r="Q1733" s="18">
        <v>0.1535795072755789</v>
      </c>
      <c r="R1733" s="18">
        <v>0.1138124925612343</v>
      </c>
      <c r="S1733" s="18">
        <v>0.15796841216687851</v>
      </c>
      <c r="T1733" s="18">
        <v>0.13115692670297699</v>
      </c>
      <c r="U1733" s="18">
        <v>0.15743096284542141</v>
      </c>
      <c r="V1733" s="18">
        <v>0.1126851099922023</v>
      </c>
      <c r="W1733" s="18">
        <v>0.1470542990050924</v>
      </c>
      <c r="X1733" s="18">
        <v>0.1613242985399759</v>
      </c>
      <c r="Y1733" s="18">
        <v>0.12824285509570141</v>
      </c>
      <c r="AA1733" s="18">
        <v>0.12820213588605639</v>
      </c>
      <c r="AB1733" s="18">
        <v>0.13235279384184079</v>
      </c>
      <c r="AC1733" s="18">
        <v>0.1536561083440417</v>
      </c>
      <c r="AD1733" s="18">
        <v>0.1367606286396108</v>
      </c>
      <c r="AF1733" s="18">
        <v>7.1104148798760536E-2</v>
      </c>
      <c r="AG1733" s="18">
        <v>6.3434748494909793E-2</v>
      </c>
      <c r="AH1733" s="18">
        <v>0.15292559202137829</v>
      </c>
      <c r="AI1733" s="18">
        <v>0.140511899254919</v>
      </c>
      <c r="AJ1733" s="18">
        <v>0.15606284520243571</v>
      </c>
      <c r="AK1733" s="18">
        <v>0.15463216338430741</v>
      </c>
      <c r="AL1733" s="18">
        <v>0.1186384312025577</v>
      </c>
      <c r="AM1733" s="18">
        <v>0.15025241944553699</v>
      </c>
      <c r="AN1733" s="18">
        <v>8.9558362096492372E-2</v>
      </c>
      <c r="AO1733" s="18">
        <v>0.1226891405273156</v>
      </c>
      <c r="AP1733" s="18">
        <v>0.11347701768548681</v>
      </c>
      <c r="AQ1733" s="18">
        <v>0.20809909938632681</v>
      </c>
      <c r="AR1733" s="18">
        <v>0.18670213319088011</v>
      </c>
      <c r="AS1733" s="18">
        <v>0.1069015660350615</v>
      </c>
      <c r="AT1733" s="18">
        <v>0.16201911579354639</v>
      </c>
      <c r="AU1733" s="18">
        <v>0.16588603962316931</v>
      </c>
      <c r="AV1733" s="18">
        <v>9.5726814559349657E-2</v>
      </c>
      <c r="AX1733" s="18">
        <v>0.14053718771618159</v>
      </c>
      <c r="AY1733" s="18">
        <v>0.1136239629514585</v>
      </c>
      <c r="BA1733" s="18">
        <v>0.13258625917014949</v>
      </c>
      <c r="BB1733" s="18">
        <v>0.14450608009400639</v>
      </c>
      <c r="BD1733" s="18">
        <v>0.1359426159646458</v>
      </c>
      <c r="BE1733" s="18">
        <v>0.13974693132191909</v>
      </c>
      <c r="BF1733" s="18">
        <v>0.13632783561864359</v>
      </c>
      <c r="BG1733" s="18">
        <v>0.14682820056488019</v>
      </c>
      <c r="BH1733" s="18">
        <v>0.14422192634952499</v>
      </c>
      <c r="BI1733" s="18">
        <v>6.6115234416383603E-2</v>
      </c>
      <c r="BJ1733" s="18">
        <v>8.6939037722937859E-2</v>
      </c>
      <c r="BL1733" s="18">
        <v>0.11208745812715359</v>
      </c>
      <c r="BM1733" s="18">
        <v>0.14619858916722431</v>
      </c>
      <c r="BN1733" s="18">
        <v>0.15315300762180101</v>
      </c>
      <c r="BO1733" s="18">
        <v>0.11957769144332971</v>
      </c>
      <c r="BP1733" s="18">
        <v>0.14071326418768579</v>
      </c>
      <c r="BQ1733" s="18">
        <v>0.2106039818970768</v>
      </c>
      <c r="BR1733" s="18">
        <v>0.11298052585423959</v>
      </c>
      <c r="BS1733" s="18">
        <v>0.1346154810922017</v>
      </c>
      <c r="BU1733" s="18">
        <v>0.12563865357082271</v>
      </c>
      <c r="BV1733" s="18">
        <v>0.11770118017702649</v>
      </c>
      <c r="BW1733" s="18">
        <v>0.132004417916436</v>
      </c>
      <c r="BX1733" s="18">
        <v>0.11113392021278901</v>
      </c>
      <c r="BY1733" s="18">
        <v>0.1467277814051646</v>
      </c>
      <c r="BZ1733" s="18">
        <v>0.2028454745943121</v>
      </c>
      <c r="CA1733" s="18">
        <v>0.15489677239415681</v>
      </c>
      <c r="CB1733" s="18">
        <v>0.15428405771485701</v>
      </c>
      <c r="CC1733" s="18">
        <v>0.16437903800870701</v>
      </c>
    </row>
    <row r="1734" spans="2:81" x14ac:dyDescent="0.35">
      <c r="B1734" s="17" t="s">
        <v>350</v>
      </c>
      <c r="C1734" s="18">
        <v>0.12833355768156671</v>
      </c>
      <c r="D1734" s="18">
        <v>0.12618015615569339</v>
      </c>
      <c r="E1734" s="18">
        <v>0.1173523201601627</v>
      </c>
      <c r="F1734" s="18">
        <v>0.10080307099312499</v>
      </c>
      <c r="G1734" s="18">
        <v>0.1066114806146176</v>
      </c>
      <c r="H1734" s="18">
        <v>0.15378820620292361</v>
      </c>
      <c r="I1734" s="18">
        <v>0.1533804286105854</v>
      </c>
      <c r="K1734" s="18">
        <v>0.1129870651750963</v>
      </c>
      <c r="L1734" s="18">
        <v>0.14129922667803591</v>
      </c>
      <c r="N1734" s="18">
        <v>0.18410641320098259</v>
      </c>
      <c r="O1734" s="18">
        <v>8.1299644001923854E-2</v>
      </c>
      <c r="P1734" s="18">
        <v>8.5451552577364739E-2</v>
      </c>
      <c r="Q1734" s="18">
        <v>0.10169172512584219</v>
      </c>
      <c r="R1734" s="18">
        <v>0.10913977909103011</v>
      </c>
      <c r="S1734" s="18">
        <v>0.1717541944472209</v>
      </c>
      <c r="T1734" s="18">
        <v>0.1393554508210946</v>
      </c>
      <c r="U1734" s="18">
        <v>9.7622572243004732E-2</v>
      </c>
      <c r="V1734" s="18">
        <v>0.11625677498329361</v>
      </c>
      <c r="W1734" s="18">
        <v>9.973203264714843E-2</v>
      </c>
      <c r="X1734" s="18">
        <v>0.14731857347950661</v>
      </c>
      <c r="Y1734" s="18">
        <v>0.1721958180158169</v>
      </c>
      <c r="AA1734" s="18">
        <v>0.1208566383429158</v>
      </c>
      <c r="AB1734" s="18">
        <v>0.14057069038975539</v>
      </c>
      <c r="AC1734" s="18">
        <v>0.1294364039316675</v>
      </c>
      <c r="AD1734" s="18">
        <v>0.12254198528805441</v>
      </c>
      <c r="AF1734" s="18">
        <v>7.9863717043799132E-2</v>
      </c>
      <c r="AG1734" s="18">
        <v>0.12526365251162361</v>
      </c>
      <c r="AH1734" s="18">
        <v>0.204780913253438</v>
      </c>
      <c r="AI1734" s="18">
        <v>0.17995166281104749</v>
      </c>
      <c r="AJ1734" s="18">
        <v>0.15930951711071209</v>
      </c>
      <c r="AK1734" s="18">
        <v>0.1016137687879192</v>
      </c>
      <c r="AL1734" s="18">
        <v>0.1205383885762748</v>
      </c>
      <c r="AM1734" s="18">
        <v>0.10457596257292009</v>
      </c>
      <c r="AN1734" s="18">
        <v>9.0991506086917168E-2</v>
      </c>
      <c r="AO1734" s="18">
        <v>0.14743990269791771</v>
      </c>
      <c r="AP1734" s="18">
        <v>0.1040481170959078</v>
      </c>
      <c r="AQ1734" s="18">
        <v>0.1490199134691908</v>
      </c>
      <c r="AR1734" s="18">
        <v>0.15366254080978781</v>
      </c>
      <c r="AS1734" s="18">
        <v>6.0706691059262227E-2</v>
      </c>
      <c r="AT1734" s="18">
        <v>6.6072193518196209E-2</v>
      </c>
      <c r="AU1734" s="18">
        <v>0.1194910129413181</v>
      </c>
      <c r="AV1734" s="18">
        <v>0.1344120427947384</v>
      </c>
      <c r="AX1734" s="18">
        <v>0.13414510589176279</v>
      </c>
      <c r="AY1734" s="18">
        <v>9.3874569879390843E-2</v>
      </c>
      <c r="BA1734" s="18">
        <v>0.1193883605227215</v>
      </c>
      <c r="BB1734" s="18">
        <v>0.14492991468680219</v>
      </c>
      <c r="BD1734" s="18">
        <v>0.12752547882295981</v>
      </c>
      <c r="BE1734" s="18">
        <v>0.14211051580653089</v>
      </c>
      <c r="BF1734" s="18">
        <v>0.13411187448162071</v>
      </c>
      <c r="BG1734" s="18">
        <v>0.12311240101873371</v>
      </c>
      <c r="BH1734" s="18">
        <v>9.7276928813825853E-2</v>
      </c>
      <c r="BI1734" s="18">
        <v>0.1026730902452407</v>
      </c>
      <c r="BJ1734" s="18">
        <v>0.19595299556358781</v>
      </c>
      <c r="BL1734" s="18">
        <v>0.11802036427853919</v>
      </c>
      <c r="BM1734" s="18">
        <v>0.12506575436280459</v>
      </c>
      <c r="BN1734" s="18">
        <v>0.1739519298984174</v>
      </c>
      <c r="BO1734" s="18">
        <v>0.16904325260089159</v>
      </c>
      <c r="BP1734" s="18">
        <v>0.1230053235403587</v>
      </c>
      <c r="BQ1734" s="18">
        <v>6.9140772764641908E-2</v>
      </c>
      <c r="BR1734" s="18">
        <v>0.15823413026933081</v>
      </c>
      <c r="BS1734" s="18">
        <v>0.1210146558109815</v>
      </c>
      <c r="BU1734" s="18">
        <v>0.13718444826378609</v>
      </c>
      <c r="BV1734" s="18">
        <v>0.118776916794836</v>
      </c>
      <c r="BW1734" s="18">
        <v>0.11741796498117529</v>
      </c>
      <c r="BX1734" s="18">
        <v>0.1611933364946318</v>
      </c>
      <c r="BY1734" s="18">
        <v>0.1265821609620979</v>
      </c>
      <c r="BZ1734" s="18">
        <v>9.4923667765358322E-2</v>
      </c>
      <c r="CA1734" s="18">
        <v>0.10134154113555149</v>
      </c>
      <c r="CB1734" s="18">
        <v>0.1591909324329927</v>
      </c>
      <c r="CC1734" s="18">
        <v>0.12810109893632199</v>
      </c>
    </row>
    <row r="1735" spans="2:81" x14ac:dyDescent="0.35">
      <c r="B1735" s="17" t="s">
        <v>351</v>
      </c>
      <c r="C1735" s="18">
        <v>0.1452568538232335</v>
      </c>
      <c r="D1735" s="18">
        <v>0.1268173689064587</v>
      </c>
      <c r="E1735" s="18">
        <v>0.14008315091288651</v>
      </c>
      <c r="F1735" s="18">
        <v>0.13874728405344891</v>
      </c>
      <c r="G1735" s="18">
        <v>0.1112007546629</v>
      </c>
      <c r="H1735" s="18">
        <v>0.15612171267078589</v>
      </c>
      <c r="I1735" s="18">
        <v>0.17626892783456721</v>
      </c>
      <c r="K1735" s="18">
        <v>0.14157706092279509</v>
      </c>
      <c r="L1735" s="18">
        <v>0.14758498238132109</v>
      </c>
      <c r="N1735" s="18">
        <v>6.6625769725491196E-2</v>
      </c>
      <c r="O1735" s="18">
        <v>0.13203627968304751</v>
      </c>
      <c r="P1735" s="18">
        <v>0.1535746560329348</v>
      </c>
      <c r="Q1735" s="18">
        <v>0.14684432313457091</v>
      </c>
      <c r="R1735" s="18">
        <v>0.13628366815192</v>
      </c>
      <c r="S1735" s="18">
        <v>0.18063597472803061</v>
      </c>
      <c r="T1735" s="18">
        <v>0.21335373305291919</v>
      </c>
      <c r="U1735" s="18">
        <v>0.1336132222985226</v>
      </c>
      <c r="V1735" s="18">
        <v>9.0914390089623057E-2</v>
      </c>
      <c r="W1735" s="18">
        <v>0.1403449531850143</v>
      </c>
      <c r="X1735" s="18">
        <v>0.14945227929875959</v>
      </c>
      <c r="Y1735" s="18">
        <v>0.22904010103348979</v>
      </c>
      <c r="AA1735" s="18">
        <v>0.1291655590117981</v>
      </c>
      <c r="AB1735" s="18">
        <v>0.13465251831093439</v>
      </c>
      <c r="AC1735" s="18">
        <v>0.15978556263605961</v>
      </c>
      <c r="AD1735" s="18">
        <v>0.1580932349107052</v>
      </c>
      <c r="AF1735" s="18">
        <v>6.7014569753915065E-2</v>
      </c>
      <c r="AG1735" s="18">
        <v>0.19550280332600989</v>
      </c>
      <c r="AH1735" s="18">
        <v>0.12991854190168661</v>
      </c>
      <c r="AI1735" s="18">
        <v>0.1227681170258338</v>
      </c>
      <c r="AJ1735" s="18">
        <v>0.1374333493563554</v>
      </c>
      <c r="AK1735" s="18">
        <v>0.1711678795410547</v>
      </c>
      <c r="AL1735" s="18">
        <v>0.19673938504856919</v>
      </c>
      <c r="AM1735" s="18">
        <v>0.1499226609477568</v>
      </c>
      <c r="AN1735" s="18">
        <v>0.12475721133956411</v>
      </c>
      <c r="AO1735" s="18">
        <v>0.15502522586218931</v>
      </c>
      <c r="AP1735" s="18">
        <v>0.13431645435748671</v>
      </c>
      <c r="AQ1735" s="18">
        <v>8.7940479964722762E-2</v>
      </c>
      <c r="AR1735" s="18">
        <v>9.0740701496484444E-2</v>
      </c>
      <c r="AS1735" s="18">
        <v>0.13050363640720969</v>
      </c>
      <c r="AT1735" s="18">
        <v>0.1790914721646846</v>
      </c>
      <c r="AU1735" s="18">
        <v>0.14235000242660811</v>
      </c>
      <c r="AV1735" s="18">
        <v>0.14654911696963169</v>
      </c>
      <c r="AX1735" s="18">
        <v>0.1518276182348223</v>
      </c>
      <c r="AY1735" s="18">
        <v>0.11084302391759671</v>
      </c>
      <c r="BA1735" s="18">
        <v>0.15631130460075909</v>
      </c>
      <c r="BB1735" s="18">
        <v>0.1247471201256142</v>
      </c>
      <c r="BD1735" s="18">
        <v>0.19740368857653881</v>
      </c>
      <c r="BE1735" s="18">
        <v>0.14239300919726661</v>
      </c>
      <c r="BF1735" s="18">
        <v>0.1200322103754204</v>
      </c>
      <c r="BG1735" s="18">
        <v>9.3157434416461807E-2</v>
      </c>
      <c r="BH1735" s="18">
        <v>0.14912853878581719</v>
      </c>
      <c r="BI1735" s="18">
        <v>0.1708458890066252</v>
      </c>
      <c r="BJ1735" s="18">
        <v>0.16849140338728771</v>
      </c>
      <c r="BL1735" s="18">
        <v>0.1683217530693997</v>
      </c>
      <c r="BM1735" s="18">
        <v>0.122173432087321</v>
      </c>
      <c r="BN1735" s="18">
        <v>0.14620897037101599</v>
      </c>
      <c r="BO1735" s="18">
        <v>0.12721222281196881</v>
      </c>
      <c r="BP1735" s="18">
        <v>0.1806593490374804</v>
      </c>
      <c r="BQ1735" s="18">
        <v>6.7718336128605811E-2</v>
      </c>
      <c r="BR1735" s="18">
        <v>0.24381436865510209</v>
      </c>
      <c r="BS1735" s="18">
        <v>0.1375625604128152</v>
      </c>
      <c r="BU1735" s="18">
        <v>0.14773193614774691</v>
      </c>
      <c r="BV1735" s="18">
        <v>0.1280188940225632</v>
      </c>
      <c r="BW1735" s="18">
        <v>0.1801065055626154</v>
      </c>
      <c r="BX1735" s="18">
        <v>0.13995380978098079</v>
      </c>
      <c r="BY1735" s="18">
        <v>0.18113473917630141</v>
      </c>
      <c r="BZ1735" s="18">
        <v>5.7520614652837913E-2</v>
      </c>
      <c r="CA1735" s="18">
        <v>9.6179055088543894E-2</v>
      </c>
      <c r="CB1735" s="18">
        <v>0.15048250471438129</v>
      </c>
      <c r="CC1735" s="18">
        <v>0.13634293116023219</v>
      </c>
    </row>
    <row r="1736" spans="2:81" x14ac:dyDescent="0.35">
      <c r="B1736" s="17" t="s">
        <v>352</v>
      </c>
      <c r="C1736" s="18">
        <v>0.1089275279541095</v>
      </c>
      <c r="D1736" s="18">
        <v>7.8559751760421945E-2</v>
      </c>
      <c r="E1736" s="18">
        <v>8.5446285929994967E-2</v>
      </c>
      <c r="F1736" s="18">
        <v>0.1270677363232261</v>
      </c>
      <c r="G1736" s="18">
        <v>0.1244157374927817</v>
      </c>
      <c r="H1736" s="18">
        <v>9.4780583200896495E-2</v>
      </c>
      <c r="I1736" s="18">
        <v>0.12578444905717251</v>
      </c>
      <c r="K1736" s="18">
        <v>9.7706796248477112E-2</v>
      </c>
      <c r="L1736" s="18">
        <v>0.11892388158721511</v>
      </c>
      <c r="N1736" s="18">
        <v>0.1000460318497402</v>
      </c>
      <c r="O1736" s="18">
        <v>8.1948363511718733E-2</v>
      </c>
      <c r="P1736" s="18">
        <v>0.1073966182356216</v>
      </c>
      <c r="Q1736" s="18">
        <v>8.3061785567486654E-2</v>
      </c>
      <c r="R1736" s="18">
        <v>0.1378545341531941</v>
      </c>
      <c r="S1736" s="18">
        <v>9.8213995248843E-2</v>
      </c>
      <c r="T1736" s="18">
        <v>7.2473290323319117E-2</v>
      </c>
      <c r="U1736" s="18">
        <v>0.1029324240248858</v>
      </c>
      <c r="V1736" s="18">
        <v>8.3771153420188496E-2</v>
      </c>
      <c r="W1736" s="18">
        <v>0.1539663098412955</v>
      </c>
      <c r="X1736" s="18">
        <v>0.14221921340311841</v>
      </c>
      <c r="Y1736" s="18">
        <v>8.3446849925843683E-2</v>
      </c>
      <c r="AA1736" s="18">
        <v>0.119466093900351</v>
      </c>
      <c r="AB1736" s="18">
        <v>0.1115964810602338</v>
      </c>
      <c r="AC1736" s="18">
        <v>8.76898094653773E-2</v>
      </c>
      <c r="AD1736" s="18">
        <v>0.1142755652901718</v>
      </c>
      <c r="AF1736" s="18">
        <v>0.17039665700608789</v>
      </c>
      <c r="AG1736" s="18">
        <v>9.9045212714042735E-2</v>
      </c>
      <c r="AH1736" s="18">
        <v>4.8108828582154137E-2</v>
      </c>
      <c r="AI1736" s="18">
        <v>0.1092191083114142</v>
      </c>
      <c r="AJ1736" s="18">
        <v>0.1185807966081614</v>
      </c>
      <c r="AK1736" s="18">
        <v>0.13168809425785649</v>
      </c>
      <c r="AL1736" s="18">
        <v>0.110158642483205</v>
      </c>
      <c r="AM1736" s="18">
        <v>8.0918430260792137E-2</v>
      </c>
      <c r="AN1736" s="18">
        <v>0.11519041708980569</v>
      </c>
      <c r="AO1736" s="18">
        <v>0.12560411774177269</v>
      </c>
      <c r="AP1736" s="18">
        <v>0.12993380812727659</v>
      </c>
      <c r="AQ1736" s="18">
        <v>0.13020970886532779</v>
      </c>
      <c r="AR1736" s="18">
        <v>9.275065727796343E-2</v>
      </c>
      <c r="AS1736" s="18">
        <v>0.15878880527791661</v>
      </c>
      <c r="AT1736" s="18">
        <v>6.8710426368291513E-2</v>
      </c>
      <c r="AU1736" s="18">
        <v>7.1712075049402843E-2</v>
      </c>
      <c r="AV1736" s="18">
        <v>0.1048174444945205</v>
      </c>
      <c r="AX1736" s="18">
        <v>0.1102349238253629</v>
      </c>
      <c r="AY1736" s="18">
        <v>0.1059813948183083</v>
      </c>
      <c r="BA1736" s="18">
        <v>0.1171709616859368</v>
      </c>
      <c r="BB1736" s="18">
        <v>9.3633178737097297E-2</v>
      </c>
      <c r="BD1736" s="18">
        <v>0.1100522252578147</v>
      </c>
      <c r="BE1736" s="18">
        <v>9.5938751118156654E-2</v>
      </c>
      <c r="BF1736" s="18">
        <v>7.8208161074857951E-2</v>
      </c>
      <c r="BG1736" s="18">
        <v>0.13872928215109409</v>
      </c>
      <c r="BH1736" s="18">
        <v>8.719132675931647E-2</v>
      </c>
      <c r="BI1736" s="18">
        <v>7.6336049888094851E-2</v>
      </c>
      <c r="BJ1736" s="18">
        <v>0.19746100886634271</v>
      </c>
      <c r="BL1736" s="18">
        <v>0.14232986413520091</v>
      </c>
      <c r="BM1736" s="18">
        <v>9.6084800494338721E-2</v>
      </c>
      <c r="BN1736" s="18">
        <v>0.11039958626107781</v>
      </c>
      <c r="BO1736" s="18">
        <v>7.9080792203626973E-2</v>
      </c>
      <c r="BP1736" s="18">
        <v>0.11277320623799431</v>
      </c>
      <c r="BQ1736" s="18">
        <v>9.2966883412486503E-2</v>
      </c>
      <c r="BR1736" s="18">
        <v>0.11920180226345049</v>
      </c>
      <c r="BS1736" s="18">
        <v>0.1039240833283471</v>
      </c>
      <c r="BU1736" s="18">
        <v>0.12625100579594739</v>
      </c>
      <c r="BV1736" s="18">
        <v>9.2760784500289462E-2</v>
      </c>
      <c r="BW1736" s="18">
        <v>0.14504474665539391</v>
      </c>
      <c r="BX1736" s="18">
        <v>9.8657524851649289E-2</v>
      </c>
      <c r="BY1736" s="18">
        <v>0.1256938886498066</v>
      </c>
      <c r="BZ1736" s="18">
        <v>7.5781627682684941E-2</v>
      </c>
      <c r="CA1736" s="18">
        <v>0.1215065947060744</v>
      </c>
      <c r="CB1736" s="18">
        <v>6.6413312181751907E-2</v>
      </c>
      <c r="CC1736" s="18">
        <v>0.105197634156266</v>
      </c>
    </row>
    <row r="1737" spans="2:81" x14ac:dyDescent="0.35">
      <c r="B1737" s="17" t="s">
        <v>353</v>
      </c>
      <c r="C1737" s="18">
        <v>0</v>
      </c>
      <c r="D1737" s="18">
        <v>0</v>
      </c>
      <c r="E1737" s="18">
        <v>0</v>
      </c>
      <c r="F1737" s="18">
        <v>0</v>
      </c>
      <c r="G1737" s="18">
        <v>0</v>
      </c>
      <c r="H1737" s="18">
        <v>0</v>
      </c>
      <c r="I1737" s="18">
        <v>0</v>
      </c>
      <c r="K1737" s="18">
        <v>0</v>
      </c>
      <c r="L1737" s="18">
        <v>0</v>
      </c>
      <c r="N1737" s="18">
        <v>0</v>
      </c>
      <c r="O1737" s="18">
        <v>0</v>
      </c>
      <c r="P1737" s="18">
        <v>0</v>
      </c>
      <c r="Q1737" s="18">
        <v>0</v>
      </c>
      <c r="R1737" s="18">
        <v>0</v>
      </c>
      <c r="S1737" s="18">
        <v>0</v>
      </c>
      <c r="T1737" s="18">
        <v>0</v>
      </c>
      <c r="U1737" s="18">
        <v>0</v>
      </c>
      <c r="V1737" s="18">
        <v>0</v>
      </c>
      <c r="W1737" s="18">
        <v>0</v>
      </c>
      <c r="X1737" s="18">
        <v>0</v>
      </c>
      <c r="Y1737" s="18">
        <v>0</v>
      </c>
      <c r="AA1737" s="18">
        <v>0</v>
      </c>
      <c r="AB1737" s="18">
        <v>0</v>
      </c>
      <c r="AC1737" s="18">
        <v>0</v>
      </c>
      <c r="AD1737" s="18">
        <v>0</v>
      </c>
      <c r="AF1737" s="18">
        <v>0</v>
      </c>
      <c r="AG1737" s="18">
        <v>0</v>
      </c>
      <c r="AH1737" s="18">
        <v>0</v>
      </c>
      <c r="AI1737" s="18">
        <v>0</v>
      </c>
      <c r="AJ1737" s="18">
        <v>0</v>
      </c>
      <c r="AK1737" s="18">
        <v>0</v>
      </c>
      <c r="AL1737" s="18">
        <v>0</v>
      </c>
      <c r="AM1737" s="18">
        <v>0</v>
      </c>
      <c r="AN1737" s="18">
        <v>0</v>
      </c>
      <c r="AO1737" s="18">
        <v>0</v>
      </c>
      <c r="AP1737" s="18">
        <v>0</v>
      </c>
      <c r="AQ1737" s="18">
        <v>0</v>
      </c>
      <c r="AR1737" s="18">
        <v>0</v>
      </c>
      <c r="AS1737" s="18">
        <v>0</v>
      </c>
      <c r="AT1737" s="18">
        <v>0</v>
      </c>
      <c r="AU1737" s="18">
        <v>0</v>
      </c>
      <c r="AV1737" s="18">
        <v>0</v>
      </c>
      <c r="AX1737" s="18">
        <v>0</v>
      </c>
      <c r="AY1737" s="18">
        <v>0</v>
      </c>
      <c r="BA1737" s="18">
        <v>0</v>
      </c>
      <c r="BB1737" s="18">
        <v>0</v>
      </c>
      <c r="BD1737" s="18">
        <v>0</v>
      </c>
      <c r="BE1737" s="18">
        <v>0</v>
      </c>
      <c r="BF1737" s="18">
        <v>0</v>
      </c>
      <c r="BG1737" s="18">
        <v>0</v>
      </c>
      <c r="BH1737" s="18">
        <v>0</v>
      </c>
      <c r="BI1737" s="18">
        <v>0</v>
      </c>
      <c r="BJ1737" s="18">
        <v>0</v>
      </c>
      <c r="BL1737" s="18">
        <v>0</v>
      </c>
      <c r="BM1737" s="18">
        <v>0</v>
      </c>
      <c r="BN1737" s="18">
        <v>0</v>
      </c>
      <c r="BO1737" s="18">
        <v>0</v>
      </c>
      <c r="BP1737" s="18">
        <v>0</v>
      </c>
      <c r="BQ1737" s="18">
        <v>0</v>
      </c>
      <c r="BR1737" s="18">
        <v>0</v>
      </c>
      <c r="BS1737" s="18">
        <v>0</v>
      </c>
      <c r="BU1737" s="18">
        <v>0</v>
      </c>
      <c r="BV1737" s="18">
        <v>0</v>
      </c>
      <c r="BW1737" s="18">
        <v>0</v>
      </c>
      <c r="BX1737" s="18">
        <v>0</v>
      </c>
      <c r="BY1737" s="18">
        <v>0</v>
      </c>
      <c r="BZ1737" s="18">
        <v>0</v>
      </c>
      <c r="CA1737" s="18">
        <v>0</v>
      </c>
      <c r="CB1737" s="18">
        <v>0</v>
      </c>
      <c r="CC1737" s="18">
        <v>0</v>
      </c>
    </row>
    <row r="1739" spans="2:81" ht="174" x14ac:dyDescent="0.35">
      <c r="B1739" s="14" t="s">
        <v>360</v>
      </c>
    </row>
    <row r="1740" spans="2:81" x14ac:dyDescent="0.35">
      <c r="B1740" s="15" t="s">
        <v>17</v>
      </c>
    </row>
    <row r="1741" spans="2:81" x14ac:dyDescent="0.35">
      <c r="B1741" s="11" t="s">
        <v>95</v>
      </c>
      <c r="C1741" s="16">
        <v>1906</v>
      </c>
      <c r="D1741" s="16">
        <v>245</v>
      </c>
      <c r="E1741" s="16">
        <v>322</v>
      </c>
      <c r="F1741" s="16">
        <v>330</v>
      </c>
      <c r="G1741" s="16">
        <v>336</v>
      </c>
      <c r="H1741" s="16">
        <v>276</v>
      </c>
      <c r="I1741" s="16">
        <v>397</v>
      </c>
      <c r="K1741" s="16">
        <v>942</v>
      </c>
      <c r="L1741" s="16">
        <v>959</v>
      </c>
      <c r="N1741" s="16">
        <v>158</v>
      </c>
      <c r="O1741" s="16">
        <v>63</v>
      </c>
      <c r="P1741" s="16">
        <v>96</v>
      </c>
      <c r="Q1741" s="16">
        <v>78</v>
      </c>
      <c r="R1741" s="16">
        <v>211</v>
      </c>
      <c r="S1741" s="16">
        <v>156</v>
      </c>
      <c r="T1741" s="16">
        <v>138</v>
      </c>
      <c r="U1741" s="16">
        <v>178</v>
      </c>
      <c r="V1741" s="16">
        <v>270</v>
      </c>
      <c r="W1741" s="16">
        <v>232</v>
      </c>
      <c r="X1741" s="16">
        <v>160</v>
      </c>
      <c r="Y1741" s="16">
        <v>166</v>
      </c>
      <c r="AA1741" s="16">
        <v>527</v>
      </c>
      <c r="AB1741" s="16">
        <v>481</v>
      </c>
      <c r="AC1741" s="16">
        <v>429</v>
      </c>
      <c r="AD1741" s="16">
        <v>463</v>
      </c>
      <c r="AF1741" s="16">
        <v>27</v>
      </c>
      <c r="AG1741" s="16">
        <v>98</v>
      </c>
      <c r="AH1741" s="16">
        <v>113</v>
      </c>
      <c r="AI1741" s="16">
        <v>112</v>
      </c>
      <c r="AJ1741" s="16">
        <v>174</v>
      </c>
      <c r="AK1741" s="16">
        <v>207</v>
      </c>
      <c r="AL1741" s="16">
        <v>170</v>
      </c>
      <c r="AM1741" s="16">
        <v>133</v>
      </c>
      <c r="AN1741" s="16">
        <v>100</v>
      </c>
      <c r="AO1741" s="16">
        <v>131</v>
      </c>
      <c r="AP1741" s="16">
        <v>193</v>
      </c>
      <c r="AQ1741" s="16">
        <v>93</v>
      </c>
      <c r="AR1741" s="16">
        <v>79</v>
      </c>
      <c r="AS1741" s="16">
        <v>47</v>
      </c>
      <c r="AT1741" s="16">
        <v>48</v>
      </c>
      <c r="AU1741" s="16">
        <v>122</v>
      </c>
      <c r="AV1741" s="16">
        <v>59</v>
      </c>
      <c r="AX1741" s="16">
        <v>1557</v>
      </c>
      <c r="AY1741" s="16">
        <v>338</v>
      </c>
      <c r="BA1741" s="16">
        <v>1221</v>
      </c>
      <c r="BB1741" s="16">
        <v>685</v>
      </c>
      <c r="BD1741" s="16">
        <v>474</v>
      </c>
      <c r="BE1741" s="16">
        <v>416</v>
      </c>
      <c r="BF1741" s="16">
        <v>224</v>
      </c>
      <c r="BG1741" s="16">
        <v>439</v>
      </c>
      <c r="BH1741" s="16">
        <v>242</v>
      </c>
      <c r="BI1741" s="16">
        <v>51</v>
      </c>
      <c r="BJ1741" s="16">
        <v>60</v>
      </c>
      <c r="BL1741" s="16">
        <v>334</v>
      </c>
      <c r="BM1741" s="16">
        <v>619</v>
      </c>
      <c r="BN1741" s="16">
        <v>136</v>
      </c>
      <c r="BO1741" s="16">
        <v>105</v>
      </c>
      <c r="BP1741" s="16">
        <v>257</v>
      </c>
      <c r="BQ1741" s="16">
        <v>42</v>
      </c>
      <c r="BR1741" s="16">
        <v>49</v>
      </c>
      <c r="BS1741" s="16">
        <v>364</v>
      </c>
      <c r="BU1741" s="16">
        <v>279</v>
      </c>
      <c r="BV1741" s="16">
        <v>479</v>
      </c>
      <c r="BW1741" s="16">
        <v>122</v>
      </c>
      <c r="BX1741" s="16">
        <v>151</v>
      </c>
      <c r="BY1741" s="16">
        <v>421</v>
      </c>
      <c r="BZ1741" s="16">
        <v>64</v>
      </c>
      <c r="CA1741" s="16">
        <v>123</v>
      </c>
      <c r="CB1741" s="16">
        <v>156</v>
      </c>
      <c r="CC1741" s="16">
        <v>111</v>
      </c>
    </row>
    <row r="1742" spans="2:81" x14ac:dyDescent="0.35">
      <c r="B1742" s="12" t="s">
        <v>96</v>
      </c>
      <c r="C1742" s="16">
        <v>1910</v>
      </c>
      <c r="D1742" s="16">
        <v>202</v>
      </c>
      <c r="E1742" s="16">
        <v>325</v>
      </c>
      <c r="F1742" s="16">
        <v>324</v>
      </c>
      <c r="G1742" s="16">
        <v>294</v>
      </c>
      <c r="H1742" s="16">
        <v>309</v>
      </c>
      <c r="I1742" s="16">
        <v>457</v>
      </c>
      <c r="K1742" s="16">
        <v>921</v>
      </c>
      <c r="L1742" s="16">
        <v>983</v>
      </c>
      <c r="N1742" s="16">
        <v>157</v>
      </c>
      <c r="O1742" s="16">
        <v>52</v>
      </c>
      <c r="P1742" s="16">
        <v>89</v>
      </c>
      <c r="Q1742" s="16">
        <v>77</v>
      </c>
      <c r="R1742" s="16">
        <v>212</v>
      </c>
      <c r="S1742" s="16">
        <v>155</v>
      </c>
      <c r="T1742" s="16">
        <v>140</v>
      </c>
      <c r="U1742" s="16">
        <v>167</v>
      </c>
      <c r="V1742" s="16">
        <v>248</v>
      </c>
      <c r="W1742" s="16">
        <v>264</v>
      </c>
      <c r="X1742" s="16">
        <v>165</v>
      </c>
      <c r="Y1742" s="16">
        <v>180</v>
      </c>
      <c r="AA1742" s="16">
        <v>514</v>
      </c>
      <c r="AB1742" s="16">
        <v>496</v>
      </c>
      <c r="AC1742" s="16">
        <v>419</v>
      </c>
      <c r="AD1742" s="16">
        <v>477</v>
      </c>
      <c r="AF1742" s="16">
        <v>25</v>
      </c>
      <c r="AG1742" s="16">
        <v>96</v>
      </c>
      <c r="AH1742" s="16">
        <v>115</v>
      </c>
      <c r="AI1742" s="16">
        <v>117</v>
      </c>
      <c r="AJ1742" s="16">
        <v>175</v>
      </c>
      <c r="AK1742" s="16">
        <v>213</v>
      </c>
      <c r="AL1742" s="16">
        <v>169</v>
      </c>
      <c r="AM1742" s="16">
        <v>134</v>
      </c>
      <c r="AN1742" s="16">
        <v>99</v>
      </c>
      <c r="AO1742" s="16">
        <v>131</v>
      </c>
      <c r="AP1742" s="16">
        <v>193</v>
      </c>
      <c r="AQ1742" s="16">
        <v>94</v>
      </c>
      <c r="AR1742" s="16">
        <v>79</v>
      </c>
      <c r="AS1742" s="16">
        <v>46</v>
      </c>
      <c r="AT1742" s="16">
        <v>46</v>
      </c>
      <c r="AU1742" s="16">
        <v>118</v>
      </c>
      <c r="AV1742" s="16">
        <v>59</v>
      </c>
      <c r="AX1742" s="16">
        <v>1583</v>
      </c>
      <c r="AY1742" s="16">
        <v>316</v>
      </c>
      <c r="BA1742" s="16">
        <v>1241</v>
      </c>
      <c r="BB1742" s="16">
        <v>669</v>
      </c>
      <c r="BD1742" s="16">
        <v>490</v>
      </c>
      <c r="BE1742" s="16">
        <v>410</v>
      </c>
      <c r="BF1742" s="16">
        <v>226</v>
      </c>
      <c r="BG1742" s="16">
        <v>430</v>
      </c>
      <c r="BH1742" s="16">
        <v>237</v>
      </c>
      <c r="BI1742" s="16">
        <v>51</v>
      </c>
      <c r="BJ1742" s="16">
        <v>65</v>
      </c>
      <c r="BL1742" s="16">
        <v>349</v>
      </c>
      <c r="BM1742" s="16">
        <v>614</v>
      </c>
      <c r="BN1742" s="16">
        <v>143</v>
      </c>
      <c r="BO1742" s="16">
        <v>101</v>
      </c>
      <c r="BP1742" s="16">
        <v>257</v>
      </c>
      <c r="BQ1742" s="16">
        <v>42</v>
      </c>
      <c r="BR1742" s="16">
        <v>47</v>
      </c>
      <c r="BS1742" s="16">
        <v>356</v>
      </c>
      <c r="BU1742" s="16">
        <v>288</v>
      </c>
      <c r="BV1742" s="16">
        <v>472</v>
      </c>
      <c r="BW1742" s="16">
        <v>126</v>
      </c>
      <c r="BX1742" s="16">
        <v>142</v>
      </c>
      <c r="BY1742" s="16">
        <v>432</v>
      </c>
      <c r="BZ1742" s="16">
        <v>64</v>
      </c>
      <c r="CA1742" s="16">
        <v>123</v>
      </c>
      <c r="CB1742" s="16">
        <v>159</v>
      </c>
      <c r="CC1742" s="16">
        <v>106</v>
      </c>
    </row>
    <row r="1743" spans="2:81" x14ac:dyDescent="0.35">
      <c r="B1743" s="17" t="s">
        <v>345</v>
      </c>
      <c r="C1743" s="18">
        <v>6.4807334411694548E-2</v>
      </c>
      <c r="D1743" s="18">
        <v>0.1151455245927042</v>
      </c>
      <c r="E1743" s="18">
        <v>7.5773183043592984E-2</v>
      </c>
      <c r="F1743" s="18">
        <v>6.8228440118395753E-2</v>
      </c>
      <c r="G1743" s="18">
        <v>7.0339287281938057E-2</v>
      </c>
      <c r="H1743" s="18">
        <v>4.7101104944665177E-2</v>
      </c>
      <c r="I1743" s="18">
        <v>4.0744866807530138E-2</v>
      </c>
      <c r="K1743" s="18">
        <v>6.3602433416521026E-2</v>
      </c>
      <c r="L1743" s="18">
        <v>6.6256546313547229E-2</v>
      </c>
      <c r="N1743" s="18">
        <v>6.8695894067039215E-2</v>
      </c>
      <c r="O1743" s="18">
        <v>5.6564772027389257E-2</v>
      </c>
      <c r="P1743" s="18">
        <v>8.0150194207666892E-2</v>
      </c>
      <c r="Q1743" s="18">
        <v>7.7636133273016314E-2</v>
      </c>
      <c r="R1743" s="18">
        <v>8.3530047079376168E-2</v>
      </c>
      <c r="S1743" s="18">
        <v>8.450719435316198E-2</v>
      </c>
      <c r="T1743" s="18">
        <v>4.8105978722388358E-2</v>
      </c>
      <c r="U1743" s="18">
        <v>5.995513464433197E-2</v>
      </c>
      <c r="V1743" s="18">
        <v>9.3950757215332262E-2</v>
      </c>
      <c r="W1743" s="18">
        <v>3.7866495998094947E-2</v>
      </c>
      <c r="X1743" s="18">
        <v>5.2435198175849011E-2</v>
      </c>
      <c r="Y1743" s="18">
        <v>3.9900686420783253E-2</v>
      </c>
      <c r="AA1743" s="18">
        <v>5.4250777444970873E-2</v>
      </c>
      <c r="AB1743" s="18">
        <v>5.8339844636342043E-2</v>
      </c>
      <c r="AC1743" s="18">
        <v>8.4468056346789472E-2</v>
      </c>
      <c r="AD1743" s="18">
        <v>6.6127965843723158E-2</v>
      </c>
      <c r="AF1743" s="18">
        <v>0.1385136836121712</v>
      </c>
      <c r="AG1743" s="18">
        <v>8.2738707782343782E-2</v>
      </c>
      <c r="AH1743" s="18">
        <v>8.5585824087723528E-2</v>
      </c>
      <c r="AI1743" s="18">
        <v>9.137605728881687E-2</v>
      </c>
      <c r="AJ1743" s="18">
        <v>6.3647880631649847E-2</v>
      </c>
      <c r="AK1743" s="18">
        <v>7.0232861901702054E-2</v>
      </c>
      <c r="AL1743" s="18">
        <v>9.6223874005657239E-2</v>
      </c>
      <c r="AM1743" s="18">
        <v>4.57293125496347E-2</v>
      </c>
      <c r="AN1743" s="18">
        <v>2.4338107362863019E-2</v>
      </c>
      <c r="AO1743" s="18">
        <v>2.233387568729929E-2</v>
      </c>
      <c r="AP1743" s="18">
        <v>4.7047017594794148E-2</v>
      </c>
      <c r="AQ1743" s="18">
        <v>9.1294277392360304E-2</v>
      </c>
      <c r="AR1743" s="18">
        <v>6.5046203316758727E-2</v>
      </c>
      <c r="AS1743" s="18">
        <v>4.3194032722740937E-2</v>
      </c>
      <c r="AT1743" s="18">
        <v>4.1683166054456093E-2</v>
      </c>
      <c r="AU1743" s="18">
        <v>4.843282329755564E-2</v>
      </c>
      <c r="AV1743" s="18">
        <v>9.3657187873073713E-2</v>
      </c>
      <c r="AX1743" s="18">
        <v>5.9485402296358771E-2</v>
      </c>
      <c r="AY1743" s="18">
        <v>9.0875017965942786E-2</v>
      </c>
      <c r="BA1743" s="18">
        <v>6.0261197256335788E-2</v>
      </c>
      <c r="BB1743" s="18">
        <v>7.3241951769512495E-2</v>
      </c>
      <c r="BD1743" s="18">
        <v>5.8114363516790508E-2</v>
      </c>
      <c r="BE1743" s="18">
        <v>7.2495427697419124E-2</v>
      </c>
      <c r="BF1743" s="18">
        <v>6.0334773912297503E-2</v>
      </c>
      <c r="BG1743" s="18">
        <v>7.4047218054518721E-2</v>
      </c>
      <c r="BH1743" s="18">
        <v>4.5452453131619983E-2</v>
      </c>
      <c r="BI1743" s="18">
        <v>9.7910487117637529E-2</v>
      </c>
      <c r="BJ1743" s="18">
        <v>6.5822074541845021E-2</v>
      </c>
      <c r="BL1743" s="18">
        <v>6.0427856606393833E-2</v>
      </c>
      <c r="BM1743" s="18">
        <v>6.9057149967168469E-2</v>
      </c>
      <c r="BN1743" s="18">
        <v>6.6527087991840858E-2</v>
      </c>
      <c r="BO1743" s="18">
        <v>7.2458299017076844E-2</v>
      </c>
      <c r="BP1743" s="18">
        <v>6.0816509064588402E-2</v>
      </c>
      <c r="BQ1743" s="18">
        <v>5.2922761486541833E-2</v>
      </c>
      <c r="BR1743" s="18">
        <v>6.2091645522392262E-2</v>
      </c>
      <c r="BS1743" s="18">
        <v>6.3551294726633428E-2</v>
      </c>
      <c r="BU1743" s="18">
        <v>7.2123571131403386E-2</v>
      </c>
      <c r="BV1743" s="18">
        <v>6.4019933514969193E-2</v>
      </c>
      <c r="BW1743" s="18">
        <v>7.02967595167035E-2</v>
      </c>
      <c r="BX1743" s="18">
        <v>6.4525256812612133E-2</v>
      </c>
      <c r="BY1743" s="18">
        <v>6.7396384345878954E-2</v>
      </c>
      <c r="BZ1743" s="18">
        <v>7.7387366023359175E-2</v>
      </c>
      <c r="CA1743" s="18">
        <v>4.0379705991247357E-2</v>
      </c>
      <c r="CB1743" s="18">
        <v>5.6320296766801829E-2</v>
      </c>
      <c r="CC1743" s="18">
        <v>6.5186655840395222E-2</v>
      </c>
    </row>
    <row r="1744" spans="2:81" x14ac:dyDescent="0.35">
      <c r="B1744" s="17" t="s">
        <v>346</v>
      </c>
      <c r="C1744" s="18">
        <v>8.6192088487415108E-2</v>
      </c>
      <c r="D1744" s="18">
        <v>9.9009352263039557E-2</v>
      </c>
      <c r="E1744" s="18">
        <v>0.1025508001830088</v>
      </c>
      <c r="F1744" s="18">
        <v>9.5730580837017673E-2</v>
      </c>
      <c r="G1744" s="18">
        <v>8.5926058551245119E-2</v>
      </c>
      <c r="H1744" s="18">
        <v>9.8815365986530915E-2</v>
      </c>
      <c r="I1744" s="18">
        <v>5.376475386236456E-2</v>
      </c>
      <c r="K1744" s="18">
        <v>8.9054332051281798E-2</v>
      </c>
      <c r="L1744" s="18">
        <v>8.2024606373038753E-2</v>
      </c>
      <c r="N1744" s="18">
        <v>7.6238118214567774E-2</v>
      </c>
      <c r="O1744" s="18">
        <v>2.9162518746192911E-2</v>
      </c>
      <c r="P1744" s="18">
        <v>9.7174758069943454E-2</v>
      </c>
      <c r="Q1744" s="18">
        <v>5.0894943481056033E-2</v>
      </c>
      <c r="R1744" s="18">
        <v>0.1168467474606382</v>
      </c>
      <c r="S1744" s="18">
        <v>7.8343743216136075E-2</v>
      </c>
      <c r="T1744" s="18">
        <v>0.1022485644858421</v>
      </c>
      <c r="U1744" s="18">
        <v>7.6948657604842291E-2</v>
      </c>
      <c r="V1744" s="18">
        <v>0.10512775570953389</v>
      </c>
      <c r="W1744" s="18">
        <v>6.6260737971437458E-2</v>
      </c>
      <c r="X1744" s="18">
        <v>9.4841806899222975E-2</v>
      </c>
      <c r="Y1744" s="18">
        <v>8.2974212622395405E-2</v>
      </c>
      <c r="AA1744" s="18">
        <v>9.7189485898085279E-2</v>
      </c>
      <c r="AB1744" s="18">
        <v>7.3599006961629798E-2</v>
      </c>
      <c r="AC1744" s="18">
        <v>0.1071522491701508</v>
      </c>
      <c r="AD1744" s="18">
        <v>6.9676780311980088E-2</v>
      </c>
      <c r="AF1744" s="18">
        <v>3.2941561406265703E-2</v>
      </c>
      <c r="AG1744" s="18">
        <v>0.11981814490630679</v>
      </c>
      <c r="AH1744" s="18">
        <v>8.0802057361959195E-2</v>
      </c>
      <c r="AI1744" s="18">
        <v>6.227224566631033E-2</v>
      </c>
      <c r="AJ1744" s="18">
        <v>6.4752934534649129E-2</v>
      </c>
      <c r="AK1744" s="18">
        <v>9.5109071692579067E-2</v>
      </c>
      <c r="AL1744" s="18">
        <v>8.111574173285431E-2</v>
      </c>
      <c r="AM1744" s="18">
        <v>6.8938932604242012E-2</v>
      </c>
      <c r="AN1744" s="18">
        <v>0.1076264603003637</v>
      </c>
      <c r="AO1744" s="18">
        <v>0.1195252959461777</v>
      </c>
      <c r="AP1744" s="18">
        <v>7.8745315072393074E-2</v>
      </c>
      <c r="AQ1744" s="18">
        <v>5.2405018592052849E-2</v>
      </c>
      <c r="AR1744" s="18">
        <v>7.1153538884285814E-2</v>
      </c>
      <c r="AS1744" s="18">
        <v>2.3120816466080388E-2</v>
      </c>
      <c r="AT1744" s="18">
        <v>8.1368364140435148E-2</v>
      </c>
      <c r="AU1744" s="18">
        <v>0.1685792418677402</v>
      </c>
      <c r="AV1744" s="18">
        <v>7.3349196079662865E-2</v>
      </c>
      <c r="AX1744" s="18">
        <v>8.485940146381285E-2</v>
      </c>
      <c r="AY1744" s="18">
        <v>9.2131304212591511E-2</v>
      </c>
      <c r="BA1744" s="18">
        <v>8.3093430514664654E-2</v>
      </c>
      <c r="BB1744" s="18">
        <v>9.1941143878780524E-2</v>
      </c>
      <c r="BD1744" s="18">
        <v>8.5385091415681569E-2</v>
      </c>
      <c r="BE1744" s="18">
        <v>9.2783342993407014E-2</v>
      </c>
      <c r="BF1744" s="18">
        <v>6.5219742272216996E-2</v>
      </c>
      <c r="BG1744" s="18">
        <v>8.5266488545202537E-2</v>
      </c>
      <c r="BH1744" s="18">
        <v>0.1111881797346489</v>
      </c>
      <c r="BI1744" s="18">
        <v>9.8917503619464608E-2</v>
      </c>
      <c r="BJ1744" s="18">
        <v>2.8089403047504881E-2</v>
      </c>
      <c r="BL1744" s="18">
        <v>6.0650822582435357E-2</v>
      </c>
      <c r="BM1744" s="18">
        <v>8.7496260099315271E-2</v>
      </c>
      <c r="BN1744" s="18">
        <v>0.1168080595251801</v>
      </c>
      <c r="BO1744" s="18">
        <v>7.3245805818989804E-2</v>
      </c>
      <c r="BP1744" s="18">
        <v>0.1068115256609915</v>
      </c>
      <c r="BQ1744" s="18">
        <v>2.2118207867919841E-2</v>
      </c>
      <c r="BR1744" s="18">
        <v>0.17297061706003489</v>
      </c>
      <c r="BS1744" s="18">
        <v>8.143615963429085E-2</v>
      </c>
      <c r="BU1744" s="18">
        <v>5.0397429577628279E-2</v>
      </c>
      <c r="BV1744" s="18">
        <v>9.0378864377704524E-2</v>
      </c>
      <c r="BW1744" s="18">
        <v>8.1565155332432832E-2</v>
      </c>
      <c r="BX1744" s="18">
        <v>6.5242561176407241E-2</v>
      </c>
      <c r="BY1744" s="18">
        <v>0.100227814359283</v>
      </c>
      <c r="BZ1744" s="18">
        <v>4.7381964767638722E-2</v>
      </c>
      <c r="CA1744" s="18">
        <v>0.10510247550225919</v>
      </c>
      <c r="CB1744" s="18">
        <v>0.1042526676408639</v>
      </c>
      <c r="CC1744" s="18">
        <v>0.1156357923314181</v>
      </c>
    </row>
    <row r="1745" spans="2:81" x14ac:dyDescent="0.35">
      <c r="B1745" s="17" t="s">
        <v>347</v>
      </c>
      <c r="C1745" s="18">
        <v>0.1160775864240033</v>
      </c>
      <c r="D1745" s="18">
        <v>9.6774722642082631E-2</v>
      </c>
      <c r="E1745" s="18">
        <v>0.12578648619846619</v>
      </c>
      <c r="F1745" s="18">
        <v>0.1210947118921686</v>
      </c>
      <c r="G1745" s="18">
        <v>0.11134995601683061</v>
      </c>
      <c r="H1745" s="18">
        <v>8.9829775091823716E-2</v>
      </c>
      <c r="I1745" s="18">
        <v>0.13494193362566709</v>
      </c>
      <c r="K1745" s="18">
        <v>0.1122404105800569</v>
      </c>
      <c r="L1745" s="18">
        <v>0.1193011543971728</v>
      </c>
      <c r="N1745" s="18">
        <v>0.1070440956921334</v>
      </c>
      <c r="O1745" s="18">
        <v>0.1459957703553578</v>
      </c>
      <c r="P1745" s="18">
        <v>0.1460635927452309</v>
      </c>
      <c r="Q1745" s="18">
        <v>0.10337471351797289</v>
      </c>
      <c r="R1745" s="18">
        <v>0.12563928107358019</v>
      </c>
      <c r="S1745" s="18">
        <v>0.141385182856166</v>
      </c>
      <c r="T1745" s="18">
        <v>8.0361738984544004E-2</v>
      </c>
      <c r="U1745" s="18">
        <v>6.4043306512895359E-2</v>
      </c>
      <c r="V1745" s="18">
        <v>0.14667818193393731</v>
      </c>
      <c r="W1745" s="18">
        <v>9.7302119846008825E-2</v>
      </c>
      <c r="X1745" s="18">
        <v>0.14943342433274059</v>
      </c>
      <c r="Y1745" s="18">
        <v>0.10372284292635391</v>
      </c>
      <c r="AA1745" s="18">
        <v>0.105701258995281</v>
      </c>
      <c r="AB1745" s="18">
        <v>0.11751738696195869</v>
      </c>
      <c r="AC1745" s="18">
        <v>0.1166315313049185</v>
      </c>
      <c r="AD1745" s="18">
        <v>0.12471611950687859</v>
      </c>
      <c r="AF1745" s="18">
        <v>8.0870106107759895E-2</v>
      </c>
      <c r="AG1745" s="18">
        <v>0.14063401839915601</v>
      </c>
      <c r="AH1745" s="18">
        <v>6.2306554926288997E-2</v>
      </c>
      <c r="AI1745" s="18">
        <v>9.0684964638101884E-2</v>
      </c>
      <c r="AJ1745" s="18">
        <v>0.1181540196224326</v>
      </c>
      <c r="AK1745" s="18">
        <v>0.1496595674605106</v>
      </c>
      <c r="AL1745" s="18">
        <v>0.10623230491164951</v>
      </c>
      <c r="AM1745" s="18">
        <v>0.14608421492851911</v>
      </c>
      <c r="AN1745" s="18">
        <v>0.1055883803371641</v>
      </c>
      <c r="AO1745" s="18">
        <v>0.1283888728411397</v>
      </c>
      <c r="AP1745" s="18">
        <v>9.3409711270830351E-2</v>
      </c>
      <c r="AQ1745" s="18">
        <v>0.1085395439058516</v>
      </c>
      <c r="AR1745" s="18">
        <v>0.13372565493632471</v>
      </c>
      <c r="AS1745" s="18">
        <v>0.16485530651631641</v>
      </c>
      <c r="AT1745" s="18">
        <v>7.9449104021662498E-2</v>
      </c>
      <c r="AU1745" s="18">
        <v>0.13329181174440641</v>
      </c>
      <c r="AV1745" s="18">
        <v>8.8129359931875567E-2</v>
      </c>
      <c r="AX1745" s="18">
        <v>0.1141999991620201</v>
      </c>
      <c r="AY1745" s="18">
        <v>0.12929707279755159</v>
      </c>
      <c r="BA1745" s="18">
        <v>0.12822610789584479</v>
      </c>
      <c r="BB1745" s="18">
        <v>9.3537982673281977E-2</v>
      </c>
      <c r="BD1745" s="18">
        <v>0.1222014073276822</v>
      </c>
      <c r="BE1745" s="18">
        <v>8.9215454433118013E-2</v>
      </c>
      <c r="BF1745" s="18">
        <v>0.13572586704642339</v>
      </c>
      <c r="BG1745" s="18">
        <v>0.11918387512961839</v>
      </c>
      <c r="BH1745" s="18">
        <v>8.0991583864560457E-2</v>
      </c>
      <c r="BI1745" s="18">
        <v>0.17677360261557981</v>
      </c>
      <c r="BJ1745" s="18">
        <v>0.2316444230500263</v>
      </c>
      <c r="BL1745" s="18">
        <v>0.1238650589435405</v>
      </c>
      <c r="BM1745" s="18">
        <v>0.1344172089951963</v>
      </c>
      <c r="BN1745" s="18">
        <v>8.3193550218340684E-2</v>
      </c>
      <c r="BO1745" s="18">
        <v>0.1002789715374872</v>
      </c>
      <c r="BP1745" s="18">
        <v>9.8224811594962685E-2</v>
      </c>
      <c r="BQ1745" s="18">
        <v>0.14172718288473621</v>
      </c>
      <c r="BR1745" s="18">
        <v>7.6972669179644959E-2</v>
      </c>
      <c r="BS1745" s="18">
        <v>0.10959881137205579</v>
      </c>
      <c r="BU1745" s="18">
        <v>0.1141156656919791</v>
      </c>
      <c r="BV1745" s="18">
        <v>0.14808201258513029</v>
      </c>
      <c r="BW1745" s="18">
        <v>0.11388827861146079</v>
      </c>
      <c r="BX1745" s="18">
        <v>0.1129656409812746</v>
      </c>
      <c r="BY1745" s="18">
        <v>0.106585323879584</v>
      </c>
      <c r="BZ1745" s="18">
        <v>9.1130114419555958E-2</v>
      </c>
      <c r="CA1745" s="18">
        <v>0.1035882971271523</v>
      </c>
      <c r="CB1745" s="18">
        <v>8.9932504978656902E-2</v>
      </c>
      <c r="CC1745" s="18">
        <v>9.29065136081903E-2</v>
      </c>
    </row>
    <row r="1746" spans="2:81" x14ac:dyDescent="0.35">
      <c r="B1746" s="17" t="s">
        <v>348</v>
      </c>
      <c r="C1746" s="18">
        <v>0.12254535058881311</v>
      </c>
      <c r="D1746" s="18">
        <v>0.14628896593901669</v>
      </c>
      <c r="E1746" s="18">
        <v>0.1384691618627327</v>
      </c>
      <c r="F1746" s="18">
        <v>0.12042673334590261</v>
      </c>
      <c r="G1746" s="18">
        <v>0.114642457107232</v>
      </c>
      <c r="H1746" s="18">
        <v>0.1035127603345254</v>
      </c>
      <c r="I1746" s="18">
        <v>0.1201848953667413</v>
      </c>
      <c r="K1746" s="18">
        <v>0.12864502388212071</v>
      </c>
      <c r="L1746" s="18">
        <v>0.117435518394546</v>
      </c>
      <c r="N1746" s="18">
        <v>0.14642195433982089</v>
      </c>
      <c r="O1746" s="18">
        <v>0.1119958041789091</v>
      </c>
      <c r="P1746" s="18">
        <v>5.7338336884511842E-2</v>
      </c>
      <c r="Q1746" s="18">
        <v>0.123261064020826</v>
      </c>
      <c r="R1746" s="18">
        <v>0.1069121396809006</v>
      </c>
      <c r="S1746" s="18">
        <v>0.17332653294342129</v>
      </c>
      <c r="T1746" s="18">
        <v>0.12964587787355381</v>
      </c>
      <c r="U1746" s="18">
        <v>0.15847155007866301</v>
      </c>
      <c r="V1746" s="18">
        <v>8.8621353685090387E-2</v>
      </c>
      <c r="W1746" s="18">
        <v>0.11583872027191849</v>
      </c>
      <c r="X1746" s="18">
        <v>0.123111166956947</v>
      </c>
      <c r="Y1746" s="18">
        <v>0.12858995033605181</v>
      </c>
      <c r="AA1746" s="18">
        <v>0.1217559205443307</v>
      </c>
      <c r="AB1746" s="18">
        <v>0.12217923650095359</v>
      </c>
      <c r="AC1746" s="18">
        <v>0.12279027010252511</v>
      </c>
      <c r="AD1746" s="18">
        <v>0.1244885533519587</v>
      </c>
      <c r="AF1746" s="18">
        <v>0.13809454981510219</v>
      </c>
      <c r="AG1746" s="18">
        <v>0.17845916412812191</v>
      </c>
      <c r="AH1746" s="18">
        <v>5.4754164933361917E-2</v>
      </c>
      <c r="AI1746" s="18">
        <v>0.11505854999832379</v>
      </c>
      <c r="AJ1746" s="18">
        <v>0.12755744357220619</v>
      </c>
      <c r="AK1746" s="18">
        <v>0.12153842823533639</v>
      </c>
      <c r="AL1746" s="18">
        <v>0.115669924178931</v>
      </c>
      <c r="AM1746" s="18">
        <v>0.14017554595533421</v>
      </c>
      <c r="AN1746" s="18">
        <v>0.1065356775719656</v>
      </c>
      <c r="AO1746" s="18">
        <v>0.14340507186081369</v>
      </c>
      <c r="AP1746" s="18">
        <v>0.14968087606887681</v>
      </c>
      <c r="AQ1746" s="18">
        <v>5.1248692951644012E-2</v>
      </c>
      <c r="AR1746" s="18">
        <v>0.13278803864128999</v>
      </c>
      <c r="AS1746" s="18">
        <v>0.127219712129132</v>
      </c>
      <c r="AT1746" s="18">
        <v>8.5450960225387312E-2</v>
      </c>
      <c r="AU1746" s="18">
        <v>0.14169172542027891</v>
      </c>
      <c r="AV1746" s="18">
        <v>0.1193005143391791</v>
      </c>
      <c r="AX1746" s="18">
        <v>0.1166887274705338</v>
      </c>
      <c r="AY1746" s="18">
        <v>0.14102499667531221</v>
      </c>
      <c r="BA1746" s="18">
        <v>0.1197354021264556</v>
      </c>
      <c r="BB1746" s="18">
        <v>0.12775875248700189</v>
      </c>
      <c r="BD1746" s="18">
        <v>0.12850752331717441</v>
      </c>
      <c r="BE1746" s="18">
        <v>9.9430262019544441E-2</v>
      </c>
      <c r="BF1746" s="18">
        <v>0.1181306865916011</v>
      </c>
      <c r="BG1746" s="18">
        <v>0.1105407335029347</v>
      </c>
      <c r="BH1746" s="18">
        <v>0.164519133599413</v>
      </c>
      <c r="BI1746" s="18">
        <v>0.12029659381528419</v>
      </c>
      <c r="BJ1746" s="18">
        <v>0.16700924447630619</v>
      </c>
      <c r="BL1746" s="18">
        <v>0.11349780906399209</v>
      </c>
      <c r="BM1746" s="18">
        <v>0.13348743859864801</v>
      </c>
      <c r="BN1746" s="18">
        <v>0.106568111629119</v>
      </c>
      <c r="BO1746" s="18">
        <v>0.1130344602741135</v>
      </c>
      <c r="BP1746" s="18">
        <v>0.1331426233559109</v>
      </c>
      <c r="BQ1746" s="18">
        <v>0.169631996773388</v>
      </c>
      <c r="BR1746" s="18">
        <v>9.4575729678597037E-2</v>
      </c>
      <c r="BS1746" s="18">
        <v>0.11218077001550419</v>
      </c>
      <c r="BU1746" s="18">
        <v>0.1221713949990981</v>
      </c>
      <c r="BV1746" s="18">
        <v>0.12843645776904561</v>
      </c>
      <c r="BW1746" s="18">
        <v>9.3226071804745472E-2</v>
      </c>
      <c r="BX1746" s="18">
        <v>0.1085284573436375</v>
      </c>
      <c r="BY1746" s="18">
        <v>0.12604391695329209</v>
      </c>
      <c r="BZ1746" s="18">
        <v>0.1407110609641247</v>
      </c>
      <c r="CA1746" s="18">
        <v>0.16625921529194401</v>
      </c>
      <c r="CB1746" s="18">
        <v>0.1107651370347644</v>
      </c>
      <c r="CC1746" s="18">
        <v>9.2786776093957066E-2</v>
      </c>
    </row>
    <row r="1747" spans="2:81" x14ac:dyDescent="0.35">
      <c r="B1747" s="17" t="s">
        <v>349</v>
      </c>
      <c r="C1747" s="18">
        <v>0.13856241303762279</v>
      </c>
      <c r="D1747" s="18">
        <v>9.7184905629508517E-2</v>
      </c>
      <c r="E1747" s="18">
        <v>0.14513087953621381</v>
      </c>
      <c r="F1747" s="18">
        <v>0.1471054952490897</v>
      </c>
      <c r="G1747" s="18">
        <v>0.16082453969892349</v>
      </c>
      <c r="H1747" s="18">
        <v>0.12981985844768129</v>
      </c>
      <c r="I1747" s="18">
        <v>0.1377142402528759</v>
      </c>
      <c r="K1747" s="18">
        <v>0.1363899830570767</v>
      </c>
      <c r="L1747" s="18">
        <v>0.1402269971832521</v>
      </c>
      <c r="N1747" s="18">
        <v>0.16026854401590779</v>
      </c>
      <c r="O1747" s="18">
        <v>0.12066308795179941</v>
      </c>
      <c r="P1747" s="18">
        <v>0.16586818956602001</v>
      </c>
      <c r="Q1747" s="18">
        <v>0.15108761826344119</v>
      </c>
      <c r="R1747" s="18">
        <v>0.14496632648774491</v>
      </c>
      <c r="S1747" s="18">
        <v>0.10960929243006701</v>
      </c>
      <c r="T1747" s="18">
        <v>0.2052024988773081</v>
      </c>
      <c r="U1747" s="18">
        <v>0.10991997569363331</v>
      </c>
      <c r="V1747" s="18">
        <v>0.1349639687087992</v>
      </c>
      <c r="W1747" s="18">
        <v>0.1462421136494983</v>
      </c>
      <c r="X1747" s="18">
        <v>0.1007322793967617</v>
      </c>
      <c r="Y1747" s="18">
        <v>0.12644567677309751</v>
      </c>
      <c r="AA1747" s="18">
        <v>0.13113622273538489</v>
      </c>
      <c r="AB1747" s="18">
        <v>0.1223845584407143</v>
      </c>
      <c r="AC1747" s="18">
        <v>0.13601994983297991</v>
      </c>
      <c r="AD1747" s="18">
        <v>0.16551683886547139</v>
      </c>
      <c r="AF1747" s="18">
        <v>9.9712128802112762E-2</v>
      </c>
      <c r="AG1747" s="18">
        <v>0.1215402611959949</v>
      </c>
      <c r="AH1747" s="18">
        <v>0.18291482211832169</v>
      </c>
      <c r="AI1747" s="18">
        <v>0.11235429439952779</v>
      </c>
      <c r="AJ1747" s="18">
        <v>0.1400453923470264</v>
      </c>
      <c r="AK1747" s="18">
        <v>0.13064097561138829</v>
      </c>
      <c r="AL1747" s="18">
        <v>0.18358019799522429</v>
      </c>
      <c r="AM1747" s="18">
        <v>0.17021257372742751</v>
      </c>
      <c r="AN1747" s="18">
        <v>0.1277038949956053</v>
      </c>
      <c r="AO1747" s="18">
        <v>0.14112255639240731</v>
      </c>
      <c r="AP1747" s="18">
        <v>0.1116321208050137</v>
      </c>
      <c r="AQ1747" s="18">
        <v>9.9340211177827889E-2</v>
      </c>
      <c r="AR1747" s="18">
        <v>0.1166283379362457</v>
      </c>
      <c r="AS1747" s="18">
        <v>0.1040728731310394</v>
      </c>
      <c r="AT1747" s="18">
        <v>0.15360332365545801</v>
      </c>
      <c r="AU1747" s="18">
        <v>0.12501864181502539</v>
      </c>
      <c r="AV1747" s="18">
        <v>0.20621470739401429</v>
      </c>
      <c r="AX1747" s="18">
        <v>0.14314871266986759</v>
      </c>
      <c r="AY1747" s="18">
        <v>0.1201942211213127</v>
      </c>
      <c r="BA1747" s="18">
        <v>0.14652652903530811</v>
      </c>
      <c r="BB1747" s="18">
        <v>0.1237862924019817</v>
      </c>
      <c r="BD1747" s="18">
        <v>0.15667038808469111</v>
      </c>
      <c r="BE1747" s="18">
        <v>0.10726366170285009</v>
      </c>
      <c r="BF1747" s="18">
        <v>0.1547427867138205</v>
      </c>
      <c r="BG1747" s="18">
        <v>0.14595483669389231</v>
      </c>
      <c r="BH1747" s="18">
        <v>0.13216881027183039</v>
      </c>
      <c r="BI1747" s="18">
        <v>0.14853947354374469</v>
      </c>
      <c r="BJ1747" s="18">
        <v>0.109647904206977</v>
      </c>
      <c r="BL1747" s="18">
        <v>0.17067377696788691</v>
      </c>
      <c r="BM1747" s="18">
        <v>0.12532493868490621</v>
      </c>
      <c r="BN1747" s="18">
        <v>0.10381411190720891</v>
      </c>
      <c r="BO1747" s="18">
        <v>0.16134865645503449</v>
      </c>
      <c r="BP1747" s="18">
        <v>0.1451970318174349</v>
      </c>
      <c r="BQ1747" s="18">
        <v>9.1732097274373356E-2</v>
      </c>
      <c r="BR1747" s="18">
        <v>0.17541315568599081</v>
      </c>
      <c r="BS1747" s="18">
        <v>0.13316016836990049</v>
      </c>
      <c r="BU1747" s="18">
        <v>0.16405964225201619</v>
      </c>
      <c r="BV1747" s="18">
        <v>0.1246407588671825</v>
      </c>
      <c r="BW1747" s="18">
        <v>0.1099003535571304</v>
      </c>
      <c r="BX1747" s="18">
        <v>0.15519444611279901</v>
      </c>
      <c r="BY1747" s="18">
        <v>0.1480511576770781</v>
      </c>
      <c r="BZ1747" s="18">
        <v>0.17342958862515459</v>
      </c>
      <c r="CA1747" s="18">
        <v>0.1423658827106444</v>
      </c>
      <c r="CB1747" s="18">
        <v>0.1184035306983057</v>
      </c>
      <c r="CC1747" s="18">
        <v>0.10924011956933601</v>
      </c>
    </row>
    <row r="1748" spans="2:81" x14ac:dyDescent="0.35">
      <c r="B1748" s="17" t="s">
        <v>350</v>
      </c>
      <c r="C1748" s="18">
        <v>0.16164759999661449</v>
      </c>
      <c r="D1748" s="18">
        <v>0.1126127010766787</v>
      </c>
      <c r="E1748" s="18">
        <v>0.1216392351764841</v>
      </c>
      <c r="F1748" s="18">
        <v>0.16535526660338329</v>
      </c>
      <c r="G1748" s="18">
        <v>0.14874018689077631</v>
      </c>
      <c r="H1748" s="18">
        <v>0.22098668889764411</v>
      </c>
      <c r="I1748" s="18">
        <v>0.17731887823934381</v>
      </c>
      <c r="K1748" s="18">
        <v>0.16164563022062639</v>
      </c>
      <c r="L1748" s="18">
        <v>0.16244818185004439</v>
      </c>
      <c r="N1748" s="18">
        <v>0.16212384547403341</v>
      </c>
      <c r="O1748" s="18">
        <v>0.208635646239064</v>
      </c>
      <c r="P1748" s="18">
        <v>0.17578484088405841</v>
      </c>
      <c r="Q1748" s="18">
        <v>0.16011454848553169</v>
      </c>
      <c r="R1748" s="18">
        <v>0.1401420436787672</v>
      </c>
      <c r="S1748" s="18">
        <v>0.1627420499283414</v>
      </c>
      <c r="T1748" s="18">
        <v>0.14194800020229131</v>
      </c>
      <c r="U1748" s="18">
        <v>0.1893237312424986</v>
      </c>
      <c r="V1748" s="18">
        <v>0.14114581695991979</v>
      </c>
      <c r="W1748" s="18">
        <v>0.15701773709935149</v>
      </c>
      <c r="X1748" s="18">
        <v>0.18768115631561691</v>
      </c>
      <c r="Y1748" s="18">
        <v>0.16652772924380879</v>
      </c>
      <c r="AA1748" s="18">
        <v>0.18118687106063919</v>
      </c>
      <c r="AB1748" s="18">
        <v>0.1584033360911429</v>
      </c>
      <c r="AC1748" s="18">
        <v>0.13419359219191559</v>
      </c>
      <c r="AD1748" s="18">
        <v>0.16649120440439891</v>
      </c>
      <c r="AF1748" s="18">
        <v>0.1581684818630619</v>
      </c>
      <c r="AG1748" s="18">
        <v>0.1207209230911527</v>
      </c>
      <c r="AH1748" s="18">
        <v>0.15077470687701819</v>
      </c>
      <c r="AI1748" s="18">
        <v>0.17471639369981409</v>
      </c>
      <c r="AJ1748" s="18">
        <v>0.1391337624565987</v>
      </c>
      <c r="AK1748" s="18">
        <v>0.15793502921804581</v>
      </c>
      <c r="AL1748" s="18">
        <v>0.14153230233449021</v>
      </c>
      <c r="AM1748" s="18">
        <v>0.18553499032000551</v>
      </c>
      <c r="AN1748" s="18">
        <v>0.16278730670356381</v>
      </c>
      <c r="AO1748" s="18">
        <v>0.19127877319748349</v>
      </c>
      <c r="AP1748" s="18">
        <v>0.15086479581884021</v>
      </c>
      <c r="AQ1748" s="18">
        <v>0.24161702991465561</v>
      </c>
      <c r="AR1748" s="18">
        <v>0.11994213780746669</v>
      </c>
      <c r="AS1748" s="18">
        <v>0.1751905311589915</v>
      </c>
      <c r="AT1748" s="18">
        <v>0.15559957647215811</v>
      </c>
      <c r="AU1748" s="18">
        <v>0.16316120599466111</v>
      </c>
      <c r="AV1748" s="18">
        <v>0.19593168059765559</v>
      </c>
      <c r="AX1748" s="18">
        <v>0.16860100453206869</v>
      </c>
      <c r="AY1748" s="18">
        <v>0.1295101193632742</v>
      </c>
      <c r="BA1748" s="18">
        <v>0.16474455758277559</v>
      </c>
      <c r="BB1748" s="18">
        <v>0.15590169939573431</v>
      </c>
      <c r="BD1748" s="18">
        <v>0.15618356797927629</v>
      </c>
      <c r="BE1748" s="18">
        <v>0.18722701696242919</v>
      </c>
      <c r="BF1748" s="18">
        <v>0.15760728913284491</v>
      </c>
      <c r="BG1748" s="18">
        <v>0.1557957648250346</v>
      </c>
      <c r="BH1748" s="18">
        <v>0.16020172153915729</v>
      </c>
      <c r="BI1748" s="18">
        <v>9.4485747095998815E-2</v>
      </c>
      <c r="BJ1748" s="18">
        <v>0.15223983523002249</v>
      </c>
      <c r="BL1748" s="18">
        <v>0.17290726806328049</v>
      </c>
      <c r="BM1748" s="18">
        <v>0.16692090843144949</v>
      </c>
      <c r="BN1748" s="18">
        <v>0.1481194164992112</v>
      </c>
      <c r="BO1748" s="18">
        <v>0.1580503375248643</v>
      </c>
      <c r="BP1748" s="18">
        <v>0.15092283535875101</v>
      </c>
      <c r="BQ1748" s="18">
        <v>0.22947956666125119</v>
      </c>
      <c r="BR1748" s="18">
        <v>0.15304331778358191</v>
      </c>
      <c r="BS1748" s="18">
        <v>0.14887351993123521</v>
      </c>
      <c r="BU1748" s="18">
        <v>0.16755544703108899</v>
      </c>
      <c r="BV1748" s="18">
        <v>0.1604453892705531</v>
      </c>
      <c r="BW1748" s="18">
        <v>0.17922743143744169</v>
      </c>
      <c r="BX1748" s="18">
        <v>0.17203052469999139</v>
      </c>
      <c r="BY1748" s="18">
        <v>0.1535368099215797</v>
      </c>
      <c r="BZ1748" s="18">
        <v>0.19504543877171321</v>
      </c>
      <c r="CA1748" s="18">
        <v>0.13811443486086719</v>
      </c>
      <c r="CB1748" s="18">
        <v>0.13866380633601461</v>
      </c>
      <c r="CC1748" s="18">
        <v>0.1908567404636082</v>
      </c>
    </row>
    <row r="1749" spans="2:81" x14ac:dyDescent="0.35">
      <c r="B1749" s="17" t="s">
        <v>351</v>
      </c>
      <c r="C1749" s="18">
        <v>0.17919438131697271</v>
      </c>
      <c r="D1749" s="18">
        <v>0.19727067133651219</v>
      </c>
      <c r="E1749" s="18">
        <v>0.15014241640556589</v>
      </c>
      <c r="F1749" s="18">
        <v>0.14843500378960431</v>
      </c>
      <c r="G1749" s="18">
        <v>0.19622724313453649</v>
      </c>
      <c r="H1749" s="18">
        <v>0.16685322472079339</v>
      </c>
      <c r="I1749" s="18">
        <v>0.21105964383101661</v>
      </c>
      <c r="K1749" s="18">
        <v>0.17364648890291581</v>
      </c>
      <c r="L1749" s="18">
        <v>0.18424945607536461</v>
      </c>
      <c r="N1749" s="18">
        <v>0.17332512670426861</v>
      </c>
      <c r="O1749" s="18">
        <v>0.20385600613996929</v>
      </c>
      <c r="P1749" s="18">
        <v>0.1615517913564814</v>
      </c>
      <c r="Q1749" s="18">
        <v>0.1973294460352919</v>
      </c>
      <c r="R1749" s="18">
        <v>0.15967195736111081</v>
      </c>
      <c r="S1749" s="18">
        <v>0.15474175492776199</v>
      </c>
      <c r="T1749" s="18">
        <v>0.13968784987583641</v>
      </c>
      <c r="U1749" s="18">
        <v>0.21802317991529871</v>
      </c>
      <c r="V1749" s="18">
        <v>0.15604245788620461</v>
      </c>
      <c r="W1749" s="18">
        <v>0.21714757302250001</v>
      </c>
      <c r="X1749" s="18">
        <v>0.17200340818310669</v>
      </c>
      <c r="Y1749" s="18">
        <v>0.1997321371074951</v>
      </c>
      <c r="AA1749" s="18">
        <v>0.17084317238756089</v>
      </c>
      <c r="AB1749" s="18">
        <v>0.1917119220305718</v>
      </c>
      <c r="AC1749" s="18">
        <v>0.18033926386638549</v>
      </c>
      <c r="AD1749" s="18">
        <v>0.17440114394195341</v>
      </c>
      <c r="AF1749" s="18">
        <v>6.6768104899064651E-2</v>
      </c>
      <c r="AG1749" s="18">
        <v>0.1093903562198071</v>
      </c>
      <c r="AH1749" s="18">
        <v>0.21059520054671749</v>
      </c>
      <c r="AI1749" s="18">
        <v>0.2317614828962484</v>
      </c>
      <c r="AJ1749" s="18">
        <v>0.22652104766581399</v>
      </c>
      <c r="AK1749" s="18">
        <v>0.13973129534447079</v>
      </c>
      <c r="AL1749" s="18">
        <v>0.1502466962324894</v>
      </c>
      <c r="AM1749" s="18">
        <v>0.14833573781086051</v>
      </c>
      <c r="AN1749" s="18">
        <v>0.1599620525964694</v>
      </c>
      <c r="AO1749" s="18">
        <v>0.14479449097657249</v>
      </c>
      <c r="AP1749" s="18">
        <v>0.2407582018839074</v>
      </c>
      <c r="AQ1749" s="18">
        <v>0.20625580837178439</v>
      </c>
      <c r="AR1749" s="18">
        <v>0.27142252042754372</v>
      </c>
      <c r="AS1749" s="18">
        <v>0.2025613929263724</v>
      </c>
      <c r="AT1749" s="18">
        <v>0.23529049230891411</v>
      </c>
      <c r="AU1749" s="18">
        <v>0.1128346451990003</v>
      </c>
      <c r="AV1749" s="18">
        <v>0.14136680866675691</v>
      </c>
      <c r="AX1749" s="18">
        <v>0.1859107797676598</v>
      </c>
      <c r="AY1749" s="18">
        <v>0.14884048323337901</v>
      </c>
      <c r="BA1749" s="18">
        <v>0.16416491816979811</v>
      </c>
      <c r="BB1749" s="18">
        <v>0.20707910331450771</v>
      </c>
      <c r="BD1749" s="18">
        <v>0.16502008902561849</v>
      </c>
      <c r="BE1749" s="18">
        <v>0.21608402104434921</v>
      </c>
      <c r="BF1749" s="18">
        <v>0.14822516408023251</v>
      </c>
      <c r="BG1749" s="18">
        <v>0.18225204427857139</v>
      </c>
      <c r="BH1749" s="18">
        <v>0.19148971215783681</v>
      </c>
      <c r="BI1749" s="18">
        <v>9.5062637197583524E-2</v>
      </c>
      <c r="BJ1749" s="18">
        <v>0.1618605051660468</v>
      </c>
      <c r="BL1749" s="18">
        <v>0.1483547181138947</v>
      </c>
      <c r="BM1749" s="18">
        <v>0.17419324775944961</v>
      </c>
      <c r="BN1749" s="18">
        <v>0.24074224832096169</v>
      </c>
      <c r="BO1749" s="18">
        <v>0.24864742023772149</v>
      </c>
      <c r="BP1749" s="18">
        <v>0.14891235729810651</v>
      </c>
      <c r="BQ1749" s="18">
        <v>0.27363845454956548</v>
      </c>
      <c r="BR1749" s="18">
        <v>0.14100863112289089</v>
      </c>
      <c r="BS1749" s="18">
        <v>0.18951574448762551</v>
      </c>
      <c r="BU1749" s="18">
        <v>0.1524936262719909</v>
      </c>
      <c r="BV1749" s="18">
        <v>0.17430073311306599</v>
      </c>
      <c r="BW1749" s="18">
        <v>0.22301502358614769</v>
      </c>
      <c r="BX1749" s="18">
        <v>0.24933864409449419</v>
      </c>
      <c r="BY1749" s="18">
        <v>0.15046241952381839</v>
      </c>
      <c r="BZ1749" s="18">
        <v>0.21003417664800761</v>
      </c>
      <c r="CA1749" s="18">
        <v>0.17306679502583999</v>
      </c>
      <c r="CB1749" s="18">
        <v>0.19828749093867939</v>
      </c>
      <c r="CC1749" s="18">
        <v>0.20434815346997071</v>
      </c>
    </row>
    <row r="1750" spans="2:81" x14ac:dyDescent="0.35">
      <c r="B1750" s="17" t="s">
        <v>352</v>
      </c>
      <c r="C1750" s="18">
        <v>0.13097324573686389</v>
      </c>
      <c r="D1750" s="18">
        <v>0.13571315652045729</v>
      </c>
      <c r="E1750" s="18">
        <v>0.14050783759393551</v>
      </c>
      <c r="F1750" s="18">
        <v>0.13362376816443799</v>
      </c>
      <c r="G1750" s="18">
        <v>0.1119502713185181</v>
      </c>
      <c r="H1750" s="18">
        <v>0.1430812215763359</v>
      </c>
      <c r="I1750" s="18">
        <v>0.12427078801446061</v>
      </c>
      <c r="K1750" s="18">
        <v>0.13477569788940069</v>
      </c>
      <c r="L1750" s="18">
        <v>0.1280575394130341</v>
      </c>
      <c r="N1750" s="18">
        <v>0.1058824214922288</v>
      </c>
      <c r="O1750" s="18">
        <v>0.12312639436131829</v>
      </c>
      <c r="P1750" s="18">
        <v>0.1160682962860872</v>
      </c>
      <c r="Q1750" s="18">
        <v>0.13630153292286409</v>
      </c>
      <c r="R1750" s="18">
        <v>0.12229145717788199</v>
      </c>
      <c r="S1750" s="18">
        <v>9.5344249344944204E-2</v>
      </c>
      <c r="T1750" s="18">
        <v>0.1527994909782362</v>
      </c>
      <c r="U1750" s="18">
        <v>0.1233144643078368</v>
      </c>
      <c r="V1750" s="18">
        <v>0.13346970790118259</v>
      </c>
      <c r="W1750" s="18">
        <v>0.1623245021411906</v>
      </c>
      <c r="X1750" s="18">
        <v>0.11976155973975509</v>
      </c>
      <c r="Y1750" s="18">
        <v>0.15210676457001421</v>
      </c>
      <c r="AA1750" s="18">
        <v>0.1379362909337471</v>
      </c>
      <c r="AB1750" s="18">
        <v>0.15586470837668681</v>
      </c>
      <c r="AC1750" s="18">
        <v>0.11840508718433509</v>
      </c>
      <c r="AD1750" s="18">
        <v>0.1085813937736359</v>
      </c>
      <c r="AF1750" s="18">
        <v>0.28493138349446168</v>
      </c>
      <c r="AG1750" s="18">
        <v>0.126698424277117</v>
      </c>
      <c r="AH1750" s="18">
        <v>0.17226666914860911</v>
      </c>
      <c r="AI1750" s="18">
        <v>0.1217760114128569</v>
      </c>
      <c r="AJ1750" s="18">
        <v>0.1201875191696232</v>
      </c>
      <c r="AK1750" s="18">
        <v>0.13515277053596719</v>
      </c>
      <c r="AL1750" s="18">
        <v>0.12539895860870409</v>
      </c>
      <c r="AM1750" s="18">
        <v>9.4988692103976577E-2</v>
      </c>
      <c r="AN1750" s="18">
        <v>0.20545812013200479</v>
      </c>
      <c r="AO1750" s="18">
        <v>0.1091510630981064</v>
      </c>
      <c r="AP1750" s="18">
        <v>0.1278619614853444</v>
      </c>
      <c r="AQ1750" s="18">
        <v>0.14929941769382329</v>
      </c>
      <c r="AR1750" s="18">
        <v>8.9293568050084579E-2</v>
      </c>
      <c r="AS1750" s="18">
        <v>0.1597853349493269</v>
      </c>
      <c r="AT1750" s="18">
        <v>0.16755501312152871</v>
      </c>
      <c r="AU1750" s="18">
        <v>0.10698990466133219</v>
      </c>
      <c r="AV1750" s="18">
        <v>8.2050545117782051E-2</v>
      </c>
      <c r="AX1750" s="18">
        <v>0.12710597263767831</v>
      </c>
      <c r="AY1750" s="18">
        <v>0.14812678463063589</v>
      </c>
      <c r="BA1750" s="18">
        <v>0.13324785741881739</v>
      </c>
      <c r="BB1750" s="18">
        <v>0.12675307407919961</v>
      </c>
      <c r="BD1750" s="18">
        <v>0.12791756933308551</v>
      </c>
      <c r="BE1750" s="18">
        <v>0.1355008131468827</v>
      </c>
      <c r="BF1750" s="18">
        <v>0.1600136902505632</v>
      </c>
      <c r="BG1750" s="18">
        <v>0.12695903897022731</v>
      </c>
      <c r="BH1750" s="18">
        <v>0.1139884057009331</v>
      </c>
      <c r="BI1750" s="18">
        <v>0.16801395499470681</v>
      </c>
      <c r="BJ1750" s="18">
        <v>8.3686610281271237E-2</v>
      </c>
      <c r="BL1750" s="18">
        <v>0.14962268965857589</v>
      </c>
      <c r="BM1750" s="18">
        <v>0.1091028474638665</v>
      </c>
      <c r="BN1750" s="18">
        <v>0.13422741390813739</v>
      </c>
      <c r="BO1750" s="18">
        <v>7.2936049134712411E-2</v>
      </c>
      <c r="BP1750" s="18">
        <v>0.15597230584925409</v>
      </c>
      <c r="BQ1750" s="18">
        <v>1.8749732502224309E-2</v>
      </c>
      <c r="BR1750" s="18">
        <v>0.12392423396686721</v>
      </c>
      <c r="BS1750" s="18">
        <v>0.1616835314627546</v>
      </c>
      <c r="BU1750" s="18">
        <v>0.15708322304479511</v>
      </c>
      <c r="BV1750" s="18">
        <v>0.1096958505023487</v>
      </c>
      <c r="BW1750" s="18">
        <v>0.12888092615393751</v>
      </c>
      <c r="BX1750" s="18">
        <v>7.2174468778783932E-2</v>
      </c>
      <c r="BY1750" s="18">
        <v>0.14769617333948559</v>
      </c>
      <c r="BZ1750" s="18">
        <v>6.4880289780446063E-2</v>
      </c>
      <c r="CA1750" s="18">
        <v>0.13112319349004539</v>
      </c>
      <c r="CB1750" s="18">
        <v>0.18337456560591331</v>
      </c>
      <c r="CC1750" s="18">
        <v>0.12903924862312441</v>
      </c>
    </row>
    <row r="1751" spans="2:81" x14ac:dyDescent="0.35">
      <c r="B1751" s="17" t="s">
        <v>353</v>
      </c>
      <c r="C1751" s="18">
        <v>0</v>
      </c>
      <c r="D1751" s="18">
        <v>0</v>
      </c>
      <c r="E1751" s="18">
        <v>0</v>
      </c>
      <c r="F1751" s="18">
        <v>0</v>
      </c>
      <c r="G1751" s="18">
        <v>0</v>
      </c>
      <c r="H1751" s="18">
        <v>0</v>
      </c>
      <c r="I1751" s="18">
        <v>0</v>
      </c>
      <c r="K1751" s="18">
        <v>0</v>
      </c>
      <c r="L1751" s="18">
        <v>0</v>
      </c>
      <c r="N1751" s="18">
        <v>0</v>
      </c>
      <c r="O1751" s="18">
        <v>0</v>
      </c>
      <c r="P1751" s="18">
        <v>0</v>
      </c>
      <c r="Q1751" s="18">
        <v>0</v>
      </c>
      <c r="R1751" s="18">
        <v>0</v>
      </c>
      <c r="S1751" s="18">
        <v>0</v>
      </c>
      <c r="T1751" s="18">
        <v>0</v>
      </c>
      <c r="U1751" s="18">
        <v>0</v>
      </c>
      <c r="V1751" s="18">
        <v>0</v>
      </c>
      <c r="W1751" s="18">
        <v>0</v>
      </c>
      <c r="X1751" s="18">
        <v>0</v>
      </c>
      <c r="Y1751" s="18">
        <v>0</v>
      </c>
      <c r="AA1751" s="18">
        <v>0</v>
      </c>
      <c r="AB1751" s="18">
        <v>0</v>
      </c>
      <c r="AC1751" s="18">
        <v>0</v>
      </c>
      <c r="AD1751" s="18">
        <v>0</v>
      </c>
      <c r="AF1751" s="18">
        <v>0</v>
      </c>
      <c r="AG1751" s="18">
        <v>0</v>
      </c>
      <c r="AH1751" s="18">
        <v>0</v>
      </c>
      <c r="AI1751" s="18">
        <v>0</v>
      </c>
      <c r="AJ1751" s="18">
        <v>0</v>
      </c>
      <c r="AK1751" s="18">
        <v>0</v>
      </c>
      <c r="AL1751" s="18">
        <v>0</v>
      </c>
      <c r="AM1751" s="18">
        <v>0</v>
      </c>
      <c r="AN1751" s="18">
        <v>0</v>
      </c>
      <c r="AO1751" s="18">
        <v>0</v>
      </c>
      <c r="AP1751" s="18">
        <v>0</v>
      </c>
      <c r="AQ1751" s="18">
        <v>0</v>
      </c>
      <c r="AR1751" s="18">
        <v>0</v>
      </c>
      <c r="AS1751" s="18">
        <v>0</v>
      </c>
      <c r="AT1751" s="18">
        <v>0</v>
      </c>
      <c r="AU1751" s="18">
        <v>0</v>
      </c>
      <c r="AV1751" s="18">
        <v>0</v>
      </c>
      <c r="AX1751" s="18">
        <v>0</v>
      </c>
      <c r="AY1751" s="18">
        <v>0</v>
      </c>
      <c r="BA1751" s="18">
        <v>0</v>
      </c>
      <c r="BB1751" s="18">
        <v>0</v>
      </c>
      <c r="BD1751" s="18">
        <v>0</v>
      </c>
      <c r="BE1751" s="18">
        <v>0</v>
      </c>
      <c r="BF1751" s="18">
        <v>0</v>
      </c>
      <c r="BG1751" s="18">
        <v>0</v>
      </c>
      <c r="BH1751" s="18">
        <v>0</v>
      </c>
      <c r="BI1751" s="18">
        <v>0</v>
      </c>
      <c r="BJ1751" s="18">
        <v>0</v>
      </c>
      <c r="BL1751" s="18">
        <v>0</v>
      </c>
      <c r="BM1751" s="18">
        <v>0</v>
      </c>
      <c r="BN1751" s="18">
        <v>0</v>
      </c>
      <c r="BO1751" s="18">
        <v>0</v>
      </c>
      <c r="BP1751" s="18">
        <v>0</v>
      </c>
      <c r="BQ1751" s="18">
        <v>0</v>
      </c>
      <c r="BR1751" s="18">
        <v>0</v>
      </c>
      <c r="BS1751" s="18">
        <v>0</v>
      </c>
      <c r="BU1751" s="18">
        <v>0</v>
      </c>
      <c r="BV1751" s="18">
        <v>0</v>
      </c>
      <c r="BW1751" s="18">
        <v>0</v>
      </c>
      <c r="BX1751" s="18">
        <v>0</v>
      </c>
      <c r="BY1751" s="18">
        <v>0</v>
      </c>
      <c r="BZ1751" s="18">
        <v>0</v>
      </c>
      <c r="CA1751" s="18">
        <v>0</v>
      </c>
      <c r="CB1751" s="18">
        <v>0</v>
      </c>
      <c r="CC1751" s="18">
        <v>0</v>
      </c>
    </row>
    <row r="1753" spans="2:81" ht="87" x14ac:dyDescent="0.35">
      <c r="B1753" s="14" t="s">
        <v>361</v>
      </c>
    </row>
    <row r="1754" spans="2:81" x14ac:dyDescent="0.35">
      <c r="B1754" s="15" t="s">
        <v>17</v>
      </c>
    </row>
    <row r="1755" spans="2:81" x14ac:dyDescent="0.35">
      <c r="B1755" s="11" t="s">
        <v>95</v>
      </c>
      <c r="C1755" s="16">
        <v>1906</v>
      </c>
      <c r="D1755" s="16">
        <v>245</v>
      </c>
      <c r="E1755" s="16">
        <v>322</v>
      </c>
      <c r="F1755" s="16">
        <v>330</v>
      </c>
      <c r="G1755" s="16">
        <v>336</v>
      </c>
      <c r="H1755" s="16">
        <v>276</v>
      </c>
      <c r="I1755" s="16">
        <v>397</v>
      </c>
      <c r="K1755" s="16">
        <v>942</v>
      </c>
      <c r="L1755" s="16">
        <v>959</v>
      </c>
      <c r="N1755" s="16">
        <v>158</v>
      </c>
      <c r="O1755" s="16">
        <v>63</v>
      </c>
      <c r="P1755" s="16">
        <v>96</v>
      </c>
      <c r="Q1755" s="16">
        <v>78</v>
      </c>
      <c r="R1755" s="16">
        <v>211</v>
      </c>
      <c r="S1755" s="16">
        <v>156</v>
      </c>
      <c r="T1755" s="16">
        <v>138</v>
      </c>
      <c r="U1755" s="16">
        <v>178</v>
      </c>
      <c r="V1755" s="16">
        <v>270</v>
      </c>
      <c r="W1755" s="16">
        <v>232</v>
      </c>
      <c r="X1755" s="16">
        <v>160</v>
      </c>
      <c r="Y1755" s="16">
        <v>166</v>
      </c>
      <c r="AA1755" s="16">
        <v>527</v>
      </c>
      <c r="AB1755" s="16">
        <v>481</v>
      </c>
      <c r="AC1755" s="16">
        <v>429</v>
      </c>
      <c r="AD1755" s="16">
        <v>463</v>
      </c>
      <c r="AF1755" s="16">
        <v>27</v>
      </c>
      <c r="AG1755" s="16">
        <v>98</v>
      </c>
      <c r="AH1755" s="16">
        <v>113</v>
      </c>
      <c r="AI1755" s="16">
        <v>112</v>
      </c>
      <c r="AJ1755" s="16">
        <v>174</v>
      </c>
      <c r="AK1755" s="16">
        <v>207</v>
      </c>
      <c r="AL1755" s="16">
        <v>170</v>
      </c>
      <c r="AM1755" s="16">
        <v>133</v>
      </c>
      <c r="AN1755" s="16">
        <v>100</v>
      </c>
      <c r="AO1755" s="16">
        <v>131</v>
      </c>
      <c r="AP1755" s="16">
        <v>193</v>
      </c>
      <c r="AQ1755" s="16">
        <v>93</v>
      </c>
      <c r="AR1755" s="16">
        <v>79</v>
      </c>
      <c r="AS1755" s="16">
        <v>47</v>
      </c>
      <c r="AT1755" s="16">
        <v>48</v>
      </c>
      <c r="AU1755" s="16">
        <v>122</v>
      </c>
      <c r="AV1755" s="16">
        <v>59</v>
      </c>
      <c r="AX1755" s="16">
        <v>1557</v>
      </c>
      <c r="AY1755" s="16">
        <v>338</v>
      </c>
      <c r="BA1755" s="16">
        <v>1221</v>
      </c>
      <c r="BB1755" s="16">
        <v>685</v>
      </c>
      <c r="BD1755" s="16">
        <v>474</v>
      </c>
      <c r="BE1755" s="16">
        <v>416</v>
      </c>
      <c r="BF1755" s="16">
        <v>224</v>
      </c>
      <c r="BG1755" s="16">
        <v>439</v>
      </c>
      <c r="BH1755" s="16">
        <v>242</v>
      </c>
      <c r="BI1755" s="16">
        <v>51</v>
      </c>
      <c r="BJ1755" s="16">
        <v>60</v>
      </c>
      <c r="BL1755" s="16">
        <v>334</v>
      </c>
      <c r="BM1755" s="16">
        <v>619</v>
      </c>
      <c r="BN1755" s="16">
        <v>136</v>
      </c>
      <c r="BO1755" s="16">
        <v>105</v>
      </c>
      <c r="BP1755" s="16">
        <v>257</v>
      </c>
      <c r="BQ1755" s="16">
        <v>42</v>
      </c>
      <c r="BR1755" s="16">
        <v>49</v>
      </c>
      <c r="BS1755" s="16">
        <v>364</v>
      </c>
      <c r="BU1755" s="16">
        <v>279</v>
      </c>
      <c r="BV1755" s="16">
        <v>479</v>
      </c>
      <c r="BW1755" s="16">
        <v>122</v>
      </c>
      <c r="BX1755" s="16">
        <v>151</v>
      </c>
      <c r="BY1755" s="16">
        <v>421</v>
      </c>
      <c r="BZ1755" s="16">
        <v>64</v>
      </c>
      <c r="CA1755" s="16">
        <v>123</v>
      </c>
      <c r="CB1755" s="16">
        <v>156</v>
      </c>
      <c r="CC1755" s="16">
        <v>111</v>
      </c>
    </row>
    <row r="1756" spans="2:81" x14ac:dyDescent="0.35">
      <c r="B1756" s="12" t="s">
        <v>96</v>
      </c>
      <c r="C1756" s="16">
        <v>1910</v>
      </c>
      <c r="D1756" s="16">
        <v>202</v>
      </c>
      <c r="E1756" s="16">
        <v>325</v>
      </c>
      <c r="F1756" s="16">
        <v>324</v>
      </c>
      <c r="G1756" s="16">
        <v>294</v>
      </c>
      <c r="H1756" s="16">
        <v>309</v>
      </c>
      <c r="I1756" s="16">
        <v>457</v>
      </c>
      <c r="K1756" s="16">
        <v>921</v>
      </c>
      <c r="L1756" s="16">
        <v>983</v>
      </c>
      <c r="N1756" s="16">
        <v>157</v>
      </c>
      <c r="O1756" s="16">
        <v>52</v>
      </c>
      <c r="P1756" s="16">
        <v>89</v>
      </c>
      <c r="Q1756" s="16">
        <v>77</v>
      </c>
      <c r="R1756" s="16">
        <v>212</v>
      </c>
      <c r="S1756" s="16">
        <v>155</v>
      </c>
      <c r="T1756" s="16">
        <v>140</v>
      </c>
      <c r="U1756" s="16">
        <v>167</v>
      </c>
      <c r="V1756" s="16">
        <v>248</v>
      </c>
      <c r="W1756" s="16">
        <v>264</v>
      </c>
      <c r="X1756" s="16">
        <v>165</v>
      </c>
      <c r="Y1756" s="16">
        <v>180</v>
      </c>
      <c r="AA1756" s="16">
        <v>514</v>
      </c>
      <c r="AB1756" s="16">
        <v>496</v>
      </c>
      <c r="AC1756" s="16">
        <v>419</v>
      </c>
      <c r="AD1756" s="16">
        <v>477</v>
      </c>
      <c r="AF1756" s="16">
        <v>25</v>
      </c>
      <c r="AG1756" s="16">
        <v>96</v>
      </c>
      <c r="AH1756" s="16">
        <v>115</v>
      </c>
      <c r="AI1756" s="16">
        <v>117</v>
      </c>
      <c r="AJ1756" s="16">
        <v>175</v>
      </c>
      <c r="AK1756" s="16">
        <v>213</v>
      </c>
      <c r="AL1756" s="16">
        <v>169</v>
      </c>
      <c r="AM1756" s="16">
        <v>134</v>
      </c>
      <c r="AN1756" s="16">
        <v>99</v>
      </c>
      <c r="AO1756" s="16">
        <v>131</v>
      </c>
      <c r="AP1756" s="16">
        <v>193</v>
      </c>
      <c r="AQ1756" s="16">
        <v>94</v>
      </c>
      <c r="AR1756" s="16">
        <v>79</v>
      </c>
      <c r="AS1756" s="16">
        <v>46</v>
      </c>
      <c r="AT1756" s="16">
        <v>46</v>
      </c>
      <c r="AU1756" s="16">
        <v>118</v>
      </c>
      <c r="AV1756" s="16">
        <v>59</v>
      </c>
      <c r="AX1756" s="16">
        <v>1583</v>
      </c>
      <c r="AY1756" s="16">
        <v>316</v>
      </c>
      <c r="BA1756" s="16">
        <v>1241</v>
      </c>
      <c r="BB1756" s="16">
        <v>669</v>
      </c>
      <c r="BD1756" s="16">
        <v>490</v>
      </c>
      <c r="BE1756" s="16">
        <v>410</v>
      </c>
      <c r="BF1756" s="16">
        <v>226</v>
      </c>
      <c r="BG1756" s="16">
        <v>430</v>
      </c>
      <c r="BH1756" s="16">
        <v>237</v>
      </c>
      <c r="BI1756" s="16">
        <v>51</v>
      </c>
      <c r="BJ1756" s="16">
        <v>65</v>
      </c>
      <c r="BL1756" s="16">
        <v>349</v>
      </c>
      <c r="BM1756" s="16">
        <v>614</v>
      </c>
      <c r="BN1756" s="16">
        <v>143</v>
      </c>
      <c r="BO1756" s="16">
        <v>101</v>
      </c>
      <c r="BP1756" s="16">
        <v>257</v>
      </c>
      <c r="BQ1756" s="16">
        <v>42</v>
      </c>
      <c r="BR1756" s="16">
        <v>47</v>
      </c>
      <c r="BS1756" s="16">
        <v>356</v>
      </c>
      <c r="BU1756" s="16">
        <v>288</v>
      </c>
      <c r="BV1756" s="16">
        <v>472</v>
      </c>
      <c r="BW1756" s="16">
        <v>126</v>
      </c>
      <c r="BX1756" s="16">
        <v>142</v>
      </c>
      <c r="BY1756" s="16">
        <v>432</v>
      </c>
      <c r="BZ1756" s="16">
        <v>64</v>
      </c>
      <c r="CA1756" s="16">
        <v>123</v>
      </c>
      <c r="CB1756" s="16">
        <v>159</v>
      </c>
      <c r="CC1756" s="16">
        <v>106</v>
      </c>
    </row>
    <row r="1757" spans="2:81" ht="43.5" x14ac:dyDescent="0.35">
      <c r="B1757" s="17" t="s">
        <v>362</v>
      </c>
      <c r="C1757" s="18">
        <v>0.27220607355069731</v>
      </c>
      <c r="D1757" s="18">
        <v>0.27507871757392771</v>
      </c>
      <c r="E1757" s="18">
        <v>0.33326575912285572</v>
      </c>
      <c r="F1757" s="18">
        <v>0.33814943144170212</v>
      </c>
      <c r="G1757" s="18">
        <v>0.32458531155313852</v>
      </c>
      <c r="H1757" s="18">
        <v>0.23685570558318569</v>
      </c>
      <c r="I1757" s="18">
        <v>0.1709597845065598</v>
      </c>
      <c r="K1757" s="18">
        <v>0.27632185108155438</v>
      </c>
      <c r="L1757" s="18">
        <v>0.26969464563966561</v>
      </c>
      <c r="N1757" s="18">
        <v>0.26754464436295311</v>
      </c>
      <c r="O1757" s="18">
        <v>0.33010067347855748</v>
      </c>
      <c r="P1757" s="18">
        <v>0.22667830348440221</v>
      </c>
      <c r="Q1757" s="18">
        <v>0.2706976552622592</v>
      </c>
      <c r="R1757" s="18">
        <v>0.31267141143751931</v>
      </c>
      <c r="S1757" s="18">
        <v>0.27820920620255229</v>
      </c>
      <c r="T1757" s="18">
        <v>0.2389340329543039</v>
      </c>
      <c r="U1757" s="18">
        <v>0.29262870276981962</v>
      </c>
      <c r="V1757" s="18">
        <v>0.28457168832187058</v>
      </c>
      <c r="W1757" s="18">
        <v>0.22024088808531131</v>
      </c>
      <c r="X1757" s="18">
        <v>0.27557776456746308</v>
      </c>
      <c r="Y1757" s="18">
        <v>0.29289242709672869</v>
      </c>
      <c r="AA1757" s="18">
        <v>0.26810313618953963</v>
      </c>
      <c r="AB1757" s="18">
        <v>0.25087539801013681</v>
      </c>
      <c r="AC1757" s="18">
        <v>0.26510181613543271</v>
      </c>
      <c r="AD1757" s="18">
        <v>0.30571403048731899</v>
      </c>
      <c r="AF1757" s="18">
        <v>0.43630943716322051</v>
      </c>
      <c r="AG1757" s="18">
        <v>0.40383128189924578</v>
      </c>
      <c r="AH1757" s="18">
        <v>0.33884497549103881</v>
      </c>
      <c r="AI1757" s="18">
        <v>0.24023165342532571</v>
      </c>
      <c r="AJ1757" s="18">
        <v>0.20415502595807461</v>
      </c>
      <c r="AK1757" s="18">
        <v>0.26941682761295183</v>
      </c>
      <c r="AL1757" s="18">
        <v>0.25242987368013509</v>
      </c>
      <c r="AM1757" s="18">
        <v>0.25833994775782271</v>
      </c>
      <c r="AN1757" s="18">
        <v>0.28376687085859309</v>
      </c>
      <c r="AO1757" s="18">
        <v>0.23418648633485831</v>
      </c>
      <c r="AP1757" s="18">
        <v>0.244931525276609</v>
      </c>
      <c r="AQ1757" s="18">
        <v>0.27326794827684392</v>
      </c>
      <c r="AR1757" s="18">
        <v>0.24064806243645709</v>
      </c>
      <c r="AS1757" s="18">
        <v>0.33666388911672701</v>
      </c>
      <c r="AT1757" s="18">
        <v>0.28397092200703627</v>
      </c>
      <c r="AU1757" s="18">
        <v>0.33828485596721969</v>
      </c>
      <c r="AV1757" s="18">
        <v>0.22564350274398659</v>
      </c>
      <c r="AX1757" s="18">
        <v>0.26961361668094408</v>
      </c>
      <c r="AY1757" s="18">
        <v>0.2908142179258541</v>
      </c>
      <c r="BA1757" s="18">
        <v>0.27562720485284881</v>
      </c>
      <c r="BB1757" s="18">
        <v>0.26585872139690531</v>
      </c>
      <c r="BD1757" s="18">
        <v>0.29946842895045322</v>
      </c>
      <c r="BE1757" s="18">
        <v>0.28508597558841448</v>
      </c>
      <c r="BF1757" s="18">
        <v>0.23606394856589269</v>
      </c>
      <c r="BG1757" s="18">
        <v>0.23919782500306641</v>
      </c>
      <c r="BH1757" s="18">
        <v>0.27357530217656212</v>
      </c>
      <c r="BI1757" s="18">
        <v>0.34601202345354543</v>
      </c>
      <c r="BJ1757" s="18">
        <v>0.26641282107377828</v>
      </c>
      <c r="BL1757" s="18">
        <v>0.23230040436090321</v>
      </c>
      <c r="BM1757" s="18">
        <v>0.28055707969019261</v>
      </c>
      <c r="BN1757" s="18">
        <v>0.1997830364353903</v>
      </c>
      <c r="BO1757" s="18">
        <v>0.26047275061305958</v>
      </c>
      <c r="BP1757" s="18">
        <v>0.31273551327601973</v>
      </c>
      <c r="BQ1757" s="18">
        <v>0.27941672183522431</v>
      </c>
      <c r="BR1757" s="18">
        <v>0.2083244489336018</v>
      </c>
      <c r="BS1757" s="18">
        <v>0.30776586940619982</v>
      </c>
      <c r="BU1757" s="18">
        <v>0.21024646892455739</v>
      </c>
      <c r="BV1757" s="18">
        <v>0.28548625158954921</v>
      </c>
      <c r="BW1757" s="18">
        <v>0.22712382437694281</v>
      </c>
      <c r="BX1757" s="18">
        <v>0.25557368969646532</v>
      </c>
      <c r="BY1757" s="18">
        <v>0.32753473923633752</v>
      </c>
      <c r="BZ1757" s="18">
        <v>0.30652289368626923</v>
      </c>
      <c r="CA1757" s="18">
        <v>0.24999671951567831</v>
      </c>
      <c r="CB1757" s="18">
        <v>0.28553434846236431</v>
      </c>
      <c r="CC1757" s="18">
        <v>0.2168886158955976</v>
      </c>
    </row>
    <row r="1758" spans="2:81" ht="43.5" x14ac:dyDescent="0.35">
      <c r="B1758" s="17" t="s">
        <v>363</v>
      </c>
      <c r="C1758" s="18">
        <v>0.58544273626426235</v>
      </c>
      <c r="D1758" s="18">
        <v>0.4815283776055525</v>
      </c>
      <c r="E1758" s="18">
        <v>0.52414019904626319</v>
      </c>
      <c r="F1758" s="18">
        <v>0.488894885207518</v>
      </c>
      <c r="G1758" s="18">
        <v>0.55555295153744833</v>
      </c>
      <c r="H1758" s="18">
        <v>0.63145284519278255</v>
      </c>
      <c r="I1758" s="18">
        <v>0.73155665098062284</v>
      </c>
      <c r="K1758" s="18">
        <v>0.58403009091185809</v>
      </c>
      <c r="L1758" s="18">
        <v>0.58662942972067311</v>
      </c>
      <c r="N1758" s="18">
        <v>0.61292336865536079</v>
      </c>
      <c r="O1758" s="18">
        <v>0.57009592671658227</v>
      </c>
      <c r="P1758" s="18">
        <v>0.53280762363199585</v>
      </c>
      <c r="Q1758" s="18">
        <v>0.5127042999501028</v>
      </c>
      <c r="R1758" s="18">
        <v>0.57538710180274744</v>
      </c>
      <c r="S1758" s="18">
        <v>0.5768595648861371</v>
      </c>
      <c r="T1758" s="18">
        <v>0.60643455187692541</v>
      </c>
      <c r="U1758" s="18">
        <v>0.55833229146768104</v>
      </c>
      <c r="V1758" s="18">
        <v>0.58103290641787386</v>
      </c>
      <c r="W1758" s="18">
        <v>0.64013123724163479</v>
      </c>
      <c r="X1758" s="18">
        <v>0.5721671043949067</v>
      </c>
      <c r="Y1758" s="18">
        <v>0.58914304341474677</v>
      </c>
      <c r="AA1758" s="18">
        <v>0.6489496959321609</v>
      </c>
      <c r="AB1758" s="18">
        <v>0.63992862451493948</v>
      </c>
      <c r="AC1758" s="18">
        <v>0.56428323546379733</v>
      </c>
      <c r="AD1758" s="18">
        <v>0.47861779149442879</v>
      </c>
      <c r="AF1758" s="18">
        <v>0.21184160808904759</v>
      </c>
      <c r="AG1758" s="18">
        <v>0.37220422147315141</v>
      </c>
      <c r="AH1758" s="18">
        <v>0.49926578665986138</v>
      </c>
      <c r="AI1758" s="18">
        <v>0.57142498984975831</v>
      </c>
      <c r="AJ1758" s="18">
        <v>0.57749343257131336</v>
      </c>
      <c r="AK1758" s="18">
        <v>0.62518936919613144</v>
      </c>
      <c r="AL1758" s="18">
        <v>0.60451518729185338</v>
      </c>
      <c r="AM1758" s="18">
        <v>0.64604316284164276</v>
      </c>
      <c r="AN1758" s="18">
        <v>0.60184118109840157</v>
      </c>
      <c r="AO1758" s="18">
        <v>0.6174481958208663</v>
      </c>
      <c r="AP1758" s="18">
        <v>0.64351671558213641</v>
      </c>
      <c r="AQ1758" s="18">
        <v>0.60897118550090645</v>
      </c>
      <c r="AR1758" s="18">
        <v>0.66969283667587287</v>
      </c>
      <c r="AS1758" s="18">
        <v>0.5278095010639946</v>
      </c>
      <c r="AT1758" s="18">
        <v>0.65238334316830437</v>
      </c>
      <c r="AU1758" s="18">
        <v>0.56602330308042559</v>
      </c>
      <c r="AV1758" s="18">
        <v>0.56595154753669807</v>
      </c>
      <c r="AX1758" s="18">
        <v>0.59690413146347954</v>
      </c>
      <c r="AY1758" s="18">
        <v>0.53215941132988442</v>
      </c>
      <c r="BA1758" s="18">
        <v>0.60316543878578377</v>
      </c>
      <c r="BB1758" s="18">
        <v>0.55256114708051662</v>
      </c>
      <c r="BD1758" s="18">
        <v>0.55177091830340663</v>
      </c>
      <c r="BE1758" s="18">
        <v>0.57069220824656264</v>
      </c>
      <c r="BF1758" s="18">
        <v>0.60211845739325032</v>
      </c>
      <c r="BG1758" s="18">
        <v>0.63178966309411377</v>
      </c>
      <c r="BH1758" s="18">
        <v>0.60828337027394486</v>
      </c>
      <c r="BI1758" s="18">
        <v>0.56249588590420807</v>
      </c>
      <c r="BJ1758" s="18">
        <v>0.50183519861456538</v>
      </c>
      <c r="BL1758" s="18">
        <v>0.65650044460522605</v>
      </c>
      <c r="BM1758" s="18">
        <v>0.60858103719452028</v>
      </c>
      <c r="BN1758" s="18">
        <v>0.69530052199197445</v>
      </c>
      <c r="BO1758" s="18">
        <v>0.53699721563789049</v>
      </c>
      <c r="BP1758" s="18">
        <v>0.53001064588036995</v>
      </c>
      <c r="BQ1758" s="18">
        <v>0.59803464664736394</v>
      </c>
      <c r="BR1758" s="18">
        <v>0.45497861205640289</v>
      </c>
      <c r="BS1758" s="18">
        <v>0.50136155395045001</v>
      </c>
      <c r="BU1758" s="18">
        <v>0.70825281576202348</v>
      </c>
      <c r="BV1758" s="18">
        <v>0.61116024823089721</v>
      </c>
      <c r="BW1758" s="18">
        <v>0.71829999054858418</v>
      </c>
      <c r="BX1758" s="18">
        <v>0.5128162032756618</v>
      </c>
      <c r="BY1758" s="18">
        <v>0.53074592842327162</v>
      </c>
      <c r="BZ1758" s="18">
        <v>0.4848390718966219</v>
      </c>
      <c r="CA1758" s="18">
        <v>0.48254662042227903</v>
      </c>
      <c r="CB1758" s="18">
        <v>0.53430895254167632</v>
      </c>
      <c r="CC1758" s="18">
        <v>0.55537584372591331</v>
      </c>
    </row>
    <row r="1759" spans="2:81" ht="43.5" x14ac:dyDescent="0.35">
      <c r="B1759" s="17" t="s">
        <v>364</v>
      </c>
      <c r="C1759" s="18">
        <v>8.503972545082765E-2</v>
      </c>
      <c r="D1759" s="18">
        <v>0.161410736187383</v>
      </c>
      <c r="E1759" s="18">
        <v>8.4368092261720914E-2</v>
      </c>
      <c r="F1759" s="18">
        <v>9.787580624245007E-2</v>
      </c>
      <c r="G1759" s="18">
        <v>5.7446502154030028E-2</v>
      </c>
      <c r="H1759" s="18">
        <v>7.8560131630706326E-2</v>
      </c>
      <c r="I1759" s="18">
        <v>6.4787206192280608E-2</v>
      </c>
      <c r="K1759" s="18">
        <v>8.6179808457951729E-2</v>
      </c>
      <c r="L1759" s="18">
        <v>8.3372356628231309E-2</v>
      </c>
      <c r="N1759" s="18">
        <v>7.9424981944867565E-2</v>
      </c>
      <c r="O1759" s="18">
        <v>4.6361863693756063E-2</v>
      </c>
      <c r="P1759" s="18">
        <v>0.14821584865456791</v>
      </c>
      <c r="Q1759" s="18">
        <v>0.11816542002807121</v>
      </c>
      <c r="R1759" s="18">
        <v>4.8437326369875369E-2</v>
      </c>
      <c r="S1759" s="18">
        <v>9.4835206329912866E-2</v>
      </c>
      <c r="T1759" s="18">
        <v>0.1129937139344295</v>
      </c>
      <c r="U1759" s="18">
        <v>5.5211072582322322E-2</v>
      </c>
      <c r="V1759" s="18">
        <v>8.1712871490896788E-2</v>
      </c>
      <c r="W1759" s="18">
        <v>8.9117815664752908E-2</v>
      </c>
      <c r="X1759" s="18">
        <v>9.4398853891731277E-2</v>
      </c>
      <c r="Y1759" s="18">
        <v>8.6333765503951096E-2</v>
      </c>
      <c r="AA1759" s="18">
        <v>5.9702040167150999E-2</v>
      </c>
      <c r="AB1759" s="18">
        <v>7.7308330106256554E-2</v>
      </c>
      <c r="AC1759" s="18">
        <v>0.10371078919936021</v>
      </c>
      <c r="AD1759" s="18">
        <v>0.10320416933513971</v>
      </c>
      <c r="AF1759" s="18">
        <v>0.1839038057332327</v>
      </c>
      <c r="AG1759" s="18">
        <v>0.1020694225746297</v>
      </c>
      <c r="AH1759" s="18">
        <v>0.1166672110420168</v>
      </c>
      <c r="AI1759" s="18">
        <v>0.1010221245398534</v>
      </c>
      <c r="AJ1759" s="18">
        <v>0.14207970672465431</v>
      </c>
      <c r="AK1759" s="18">
        <v>6.8440517755636018E-2</v>
      </c>
      <c r="AL1759" s="18">
        <v>7.1514875336184017E-2</v>
      </c>
      <c r="AM1759" s="18">
        <v>7.0592788145071028E-2</v>
      </c>
      <c r="AN1759" s="18">
        <v>6.7921181865516753E-2</v>
      </c>
      <c r="AO1759" s="18">
        <v>0.11186816627833369</v>
      </c>
      <c r="AP1759" s="18">
        <v>6.7934359120246035E-2</v>
      </c>
      <c r="AQ1759" s="18">
        <v>9.5344568687501394E-2</v>
      </c>
      <c r="AR1759" s="18">
        <v>7.7778101208164183E-2</v>
      </c>
      <c r="AS1759" s="18">
        <v>7.2259586902593501E-2</v>
      </c>
      <c r="AT1759" s="18">
        <v>2.2247758169294161E-2</v>
      </c>
      <c r="AU1759" s="18">
        <v>5.8419432010488048E-2</v>
      </c>
      <c r="AV1759" s="18">
        <v>1.46293682468392E-2</v>
      </c>
      <c r="AX1759" s="18">
        <v>7.7169892925839811E-2</v>
      </c>
      <c r="AY1759" s="18">
        <v>0.1189486557079327</v>
      </c>
      <c r="BA1759" s="18">
        <v>7.3898088866670847E-2</v>
      </c>
      <c r="BB1759" s="18">
        <v>0.10571121821836429</v>
      </c>
      <c r="BD1759" s="18">
        <v>8.0065422059661009E-2</v>
      </c>
      <c r="BE1759" s="18">
        <v>8.1418191861319267E-2</v>
      </c>
      <c r="BF1759" s="18">
        <v>0.1016869029594588</v>
      </c>
      <c r="BG1759" s="18">
        <v>9.8931207514213026E-2</v>
      </c>
      <c r="BH1759" s="18">
        <v>8.5561629281806079E-2</v>
      </c>
      <c r="BI1759" s="18">
        <v>1.9630624114909349E-2</v>
      </c>
      <c r="BJ1759" s="18">
        <v>4.4848888426369478E-2</v>
      </c>
      <c r="BL1759" s="18">
        <v>7.7282796648670618E-2</v>
      </c>
      <c r="BM1759" s="18">
        <v>7.2183290989273147E-2</v>
      </c>
      <c r="BN1759" s="18">
        <v>8.3765167868266793E-2</v>
      </c>
      <c r="BO1759" s="18">
        <v>0.15008610278564821</v>
      </c>
      <c r="BP1759" s="18">
        <v>0.10885285083627801</v>
      </c>
      <c r="BQ1759" s="18">
        <v>7.7058934508697371E-2</v>
      </c>
      <c r="BR1759" s="18">
        <v>6.0093474861378997E-2</v>
      </c>
      <c r="BS1759" s="18">
        <v>8.388470139988756E-2</v>
      </c>
      <c r="BU1759" s="18">
        <v>6.7008027795098943E-2</v>
      </c>
      <c r="BV1759" s="18">
        <v>6.5644557089268488E-2</v>
      </c>
      <c r="BW1759" s="18">
        <v>3.4115825026175349E-2</v>
      </c>
      <c r="BX1759" s="18">
        <v>0.1811348849699719</v>
      </c>
      <c r="BY1759" s="18">
        <v>9.11862986137668E-2</v>
      </c>
      <c r="BZ1759" s="18">
        <v>0.14564706093102839</v>
      </c>
      <c r="CA1759" s="18">
        <v>6.7622696488043615E-2</v>
      </c>
      <c r="CB1759" s="18">
        <v>5.8073436491221923E-2</v>
      </c>
      <c r="CC1759" s="18">
        <v>0.15163232822690009</v>
      </c>
    </row>
    <row r="1760" spans="2:81" x14ac:dyDescent="0.35">
      <c r="B1760" s="17" t="s">
        <v>213</v>
      </c>
      <c r="C1760" s="18">
        <v>2.8604290993754038E-2</v>
      </c>
      <c r="D1760" s="18">
        <v>5.5264744450762453E-2</v>
      </c>
      <c r="E1760" s="18">
        <v>3.7007038219407637E-2</v>
      </c>
      <c r="F1760" s="18">
        <v>3.818156256937541E-2</v>
      </c>
      <c r="G1760" s="18">
        <v>1.48275593558425E-2</v>
      </c>
      <c r="H1760" s="18">
        <v>2.2345111203001859E-2</v>
      </c>
      <c r="I1760" s="18">
        <v>1.7148564175837291E-2</v>
      </c>
      <c r="K1760" s="18">
        <v>2.6543533693296359E-2</v>
      </c>
      <c r="L1760" s="18">
        <v>3.0676547719158981E-2</v>
      </c>
      <c r="N1760" s="18">
        <v>2.324486992692611E-2</v>
      </c>
      <c r="O1760" s="18">
        <v>2.171162253094816E-2</v>
      </c>
      <c r="P1760" s="18">
        <v>4.1460527331839192E-2</v>
      </c>
      <c r="Q1760" s="18">
        <v>6.1837797281520758E-2</v>
      </c>
      <c r="R1760" s="18">
        <v>1.6844748373042871E-2</v>
      </c>
      <c r="S1760" s="18">
        <v>3.2267538185001228E-2</v>
      </c>
      <c r="T1760" s="18">
        <v>2.8035334762741469E-2</v>
      </c>
      <c r="U1760" s="18">
        <v>5.6061839948100503E-2</v>
      </c>
      <c r="V1760" s="18">
        <v>2.4557361559933079E-2</v>
      </c>
      <c r="W1760" s="18">
        <v>2.0809469192124279E-2</v>
      </c>
      <c r="X1760" s="18">
        <v>1.9788536324827421E-2</v>
      </c>
      <c r="Y1760" s="18">
        <v>2.5449946224243111E-2</v>
      </c>
      <c r="AA1760" s="18">
        <v>1.090918290867407E-2</v>
      </c>
      <c r="AB1760" s="18">
        <v>1.065573780877435E-2</v>
      </c>
      <c r="AC1760" s="18">
        <v>3.1863859082936923E-2</v>
      </c>
      <c r="AD1760" s="18">
        <v>6.3688607966377334E-2</v>
      </c>
      <c r="AF1760" s="18">
        <v>9.1257071397765052E-2</v>
      </c>
      <c r="AG1760" s="18">
        <v>6.3640032387545564E-2</v>
      </c>
      <c r="AH1760" s="18">
        <v>3.3234206507276827E-2</v>
      </c>
      <c r="AI1760" s="18">
        <v>5.1068728505683787E-2</v>
      </c>
      <c r="AJ1760" s="18">
        <v>4.000997191431889E-2</v>
      </c>
      <c r="AK1760" s="18">
        <v>1.511279538444534E-2</v>
      </c>
      <c r="AL1760" s="18">
        <v>3.4140609699857917E-2</v>
      </c>
      <c r="AM1760" s="18">
        <v>2.502410125546373E-2</v>
      </c>
      <c r="AN1760" s="18">
        <v>2.9078791374041121E-2</v>
      </c>
      <c r="AO1760" s="18">
        <v>6.8782202928568542E-3</v>
      </c>
      <c r="AP1760" s="18">
        <v>2.158055918247943E-2</v>
      </c>
      <c r="AQ1760" s="18">
        <v>1.147786382129593E-2</v>
      </c>
      <c r="AR1760" s="18">
        <v>0</v>
      </c>
      <c r="AS1760" s="18">
        <v>0</v>
      </c>
      <c r="AT1760" s="18">
        <v>4.1397976655365001E-2</v>
      </c>
      <c r="AU1760" s="18">
        <v>1.543336878693434E-2</v>
      </c>
      <c r="AV1760" s="18">
        <v>7.3600163137828564E-2</v>
      </c>
      <c r="AX1760" s="18">
        <v>2.8282976596437311E-2</v>
      </c>
      <c r="AY1760" s="18">
        <v>2.5033676546428012E-2</v>
      </c>
      <c r="BA1760" s="18">
        <v>2.1166969987641709E-2</v>
      </c>
      <c r="BB1760" s="18">
        <v>4.2403029287400702E-2</v>
      </c>
      <c r="BD1760" s="18">
        <v>4.8177626713973708E-2</v>
      </c>
      <c r="BE1760" s="18">
        <v>3.1457752613792522E-2</v>
      </c>
      <c r="BF1760" s="18">
        <v>1.673077505151482E-2</v>
      </c>
      <c r="BG1760" s="18">
        <v>1.077173124397955E-2</v>
      </c>
      <c r="BH1760" s="18">
        <v>1.33298016401495E-2</v>
      </c>
      <c r="BI1760" s="18">
        <v>1.3941272066183031E-2</v>
      </c>
      <c r="BJ1760" s="18">
        <v>8.9971713804151615E-2</v>
      </c>
      <c r="BL1760" s="18">
        <v>2.7541644689411331E-2</v>
      </c>
      <c r="BM1760" s="18">
        <v>1.5997566429600169E-2</v>
      </c>
      <c r="BN1760" s="18">
        <v>1.513088453752915E-2</v>
      </c>
      <c r="BO1760" s="18">
        <v>1.6922212820546591E-2</v>
      </c>
      <c r="BP1760" s="18">
        <v>2.4781737394488339E-2</v>
      </c>
      <c r="BQ1760" s="18">
        <v>2.3844588761408349E-2</v>
      </c>
      <c r="BR1760" s="18">
        <v>9.5094196658626173E-2</v>
      </c>
      <c r="BS1760" s="18">
        <v>5.4622264538887813E-2</v>
      </c>
      <c r="BU1760" s="18">
        <v>1.150918372350844E-2</v>
      </c>
      <c r="BV1760" s="18">
        <v>1.6655151448988489E-2</v>
      </c>
      <c r="BW1760" s="18">
        <v>0</v>
      </c>
      <c r="BX1760" s="18">
        <v>2.432332563290978E-2</v>
      </c>
      <c r="BY1760" s="18">
        <v>3.4986133002074642E-2</v>
      </c>
      <c r="BZ1760" s="18">
        <v>4.8757412424700032E-2</v>
      </c>
      <c r="CA1760" s="18">
        <v>0.1161076380358514</v>
      </c>
      <c r="CB1760" s="18">
        <v>2.4752780877549781E-2</v>
      </c>
      <c r="CC1760" s="18">
        <v>3.4345622529474429E-2</v>
      </c>
    </row>
    <row r="1761" spans="2:81" x14ac:dyDescent="0.35">
      <c r="B1761" s="17" t="s">
        <v>151</v>
      </c>
      <c r="C1761" s="18">
        <v>2.8707173740458749E-2</v>
      </c>
      <c r="D1761" s="18">
        <v>2.6717424182374279E-2</v>
      </c>
      <c r="E1761" s="18">
        <v>2.1218911349752591E-2</v>
      </c>
      <c r="F1761" s="18">
        <v>3.6898314538954403E-2</v>
      </c>
      <c r="G1761" s="18">
        <v>4.7587675399540792E-2</v>
      </c>
      <c r="H1761" s="18">
        <v>3.078620639032353E-2</v>
      </c>
      <c r="I1761" s="18">
        <v>1.554779414469953E-2</v>
      </c>
      <c r="K1761" s="18">
        <v>2.6924715855339301E-2</v>
      </c>
      <c r="L1761" s="18">
        <v>2.9627020292270961E-2</v>
      </c>
      <c r="N1761" s="18">
        <v>1.6862135109892429E-2</v>
      </c>
      <c r="O1761" s="18">
        <v>3.1729913580156067E-2</v>
      </c>
      <c r="P1761" s="18">
        <v>5.083769689719491E-2</v>
      </c>
      <c r="Q1761" s="18">
        <v>3.6594827478046342E-2</v>
      </c>
      <c r="R1761" s="18">
        <v>4.6659412016815179E-2</v>
      </c>
      <c r="S1761" s="18">
        <v>1.7828484396396619E-2</v>
      </c>
      <c r="T1761" s="18">
        <v>1.3602366471599689E-2</v>
      </c>
      <c r="U1761" s="18">
        <v>3.776609323207656E-2</v>
      </c>
      <c r="V1761" s="18">
        <v>2.8125172209425751E-2</v>
      </c>
      <c r="W1761" s="18">
        <v>2.970058981617682E-2</v>
      </c>
      <c r="X1761" s="18">
        <v>3.8067740821071519E-2</v>
      </c>
      <c r="Y1761" s="18">
        <v>6.1808177603302258E-3</v>
      </c>
      <c r="AA1761" s="18">
        <v>1.233594480247437E-2</v>
      </c>
      <c r="AB1761" s="18">
        <v>2.123190955989275E-2</v>
      </c>
      <c r="AC1761" s="18">
        <v>3.5040300118472742E-2</v>
      </c>
      <c r="AD1761" s="18">
        <v>4.8775400716735293E-2</v>
      </c>
      <c r="AF1761" s="18">
        <v>7.6688077616734115E-2</v>
      </c>
      <c r="AG1761" s="18">
        <v>5.8255041665427602E-2</v>
      </c>
      <c r="AH1761" s="18">
        <v>1.198782029980619E-2</v>
      </c>
      <c r="AI1761" s="18">
        <v>3.6252503679378843E-2</v>
      </c>
      <c r="AJ1761" s="18">
        <v>3.6261862831639062E-2</v>
      </c>
      <c r="AK1761" s="18">
        <v>2.184049005083542E-2</v>
      </c>
      <c r="AL1761" s="18">
        <v>3.7399453991969582E-2</v>
      </c>
      <c r="AM1761" s="18">
        <v>0</v>
      </c>
      <c r="AN1761" s="18">
        <v>1.7391974803447209E-2</v>
      </c>
      <c r="AO1761" s="18">
        <v>2.9618931273084959E-2</v>
      </c>
      <c r="AP1761" s="18">
        <v>2.203684083852904E-2</v>
      </c>
      <c r="AQ1761" s="18">
        <v>1.09384337134523E-2</v>
      </c>
      <c r="AR1761" s="18">
        <v>1.1880999679505721E-2</v>
      </c>
      <c r="AS1761" s="18">
        <v>6.3267022916684956E-2</v>
      </c>
      <c r="AT1761" s="18">
        <v>0</v>
      </c>
      <c r="AU1761" s="18">
        <v>2.1839040154932449E-2</v>
      </c>
      <c r="AV1761" s="18">
        <v>0.12017541833464759</v>
      </c>
      <c r="AX1761" s="18">
        <v>2.802938233329914E-2</v>
      </c>
      <c r="AY1761" s="18">
        <v>3.3044038489900798E-2</v>
      </c>
      <c r="BA1761" s="18">
        <v>2.614229750705491E-2</v>
      </c>
      <c r="BB1761" s="18">
        <v>3.3465884016813233E-2</v>
      </c>
      <c r="BD1761" s="18">
        <v>2.051760397250528E-2</v>
      </c>
      <c r="BE1761" s="18">
        <v>3.1345871689911098E-2</v>
      </c>
      <c r="BF1761" s="18">
        <v>4.3399916029883363E-2</v>
      </c>
      <c r="BG1761" s="18">
        <v>1.930957314462721E-2</v>
      </c>
      <c r="BH1761" s="18">
        <v>1.9249896627537549E-2</v>
      </c>
      <c r="BI1761" s="18">
        <v>5.792019446115404E-2</v>
      </c>
      <c r="BJ1761" s="18">
        <v>9.6931378081135208E-2</v>
      </c>
      <c r="BL1761" s="18">
        <v>6.3747096957886187E-3</v>
      </c>
      <c r="BM1761" s="18">
        <v>2.2681025696413702E-2</v>
      </c>
      <c r="BN1761" s="18">
        <v>6.0203891668392066E-3</v>
      </c>
      <c r="BO1761" s="18">
        <v>3.552171814285509E-2</v>
      </c>
      <c r="BP1761" s="18">
        <v>2.3619252612844088E-2</v>
      </c>
      <c r="BQ1761" s="18">
        <v>2.1645108247306259E-2</v>
      </c>
      <c r="BR1761" s="18">
        <v>0.18150926748999011</v>
      </c>
      <c r="BS1761" s="18">
        <v>5.236561070457503E-2</v>
      </c>
      <c r="BU1761" s="18">
        <v>2.9835037948117448E-3</v>
      </c>
      <c r="BV1761" s="18">
        <v>2.1053791641296581E-2</v>
      </c>
      <c r="BW1761" s="18">
        <v>2.046036004829746E-2</v>
      </c>
      <c r="BX1761" s="18">
        <v>2.615189642499121E-2</v>
      </c>
      <c r="BY1761" s="18">
        <v>1.554690072454953E-2</v>
      </c>
      <c r="BZ1761" s="18">
        <v>1.423356106138053E-2</v>
      </c>
      <c r="CA1761" s="18">
        <v>8.37263255381476E-2</v>
      </c>
      <c r="CB1761" s="18">
        <v>9.733048162718777E-2</v>
      </c>
      <c r="CC1761" s="18">
        <v>4.1757589622114517E-2</v>
      </c>
    </row>
    <row r="1763" spans="2:81" ht="130.5" x14ac:dyDescent="0.35">
      <c r="B1763" s="14" t="s">
        <v>365</v>
      </c>
    </row>
    <row r="1764" spans="2:81" x14ac:dyDescent="0.35">
      <c r="B1764" s="15" t="s">
        <v>17</v>
      </c>
    </row>
    <row r="1765" spans="2:81" x14ac:dyDescent="0.35">
      <c r="B1765" s="11" t="s">
        <v>95</v>
      </c>
      <c r="C1765" s="16">
        <v>1906</v>
      </c>
      <c r="D1765" s="16">
        <v>245</v>
      </c>
      <c r="E1765" s="16">
        <v>322</v>
      </c>
      <c r="F1765" s="16">
        <v>330</v>
      </c>
      <c r="G1765" s="16">
        <v>336</v>
      </c>
      <c r="H1765" s="16">
        <v>276</v>
      </c>
      <c r="I1765" s="16">
        <v>397</v>
      </c>
      <c r="K1765" s="16">
        <v>942</v>
      </c>
      <c r="L1765" s="16">
        <v>959</v>
      </c>
      <c r="N1765" s="16">
        <v>158</v>
      </c>
      <c r="O1765" s="16">
        <v>63</v>
      </c>
      <c r="P1765" s="16">
        <v>96</v>
      </c>
      <c r="Q1765" s="16">
        <v>78</v>
      </c>
      <c r="R1765" s="16">
        <v>211</v>
      </c>
      <c r="S1765" s="16">
        <v>156</v>
      </c>
      <c r="T1765" s="16">
        <v>138</v>
      </c>
      <c r="U1765" s="16">
        <v>178</v>
      </c>
      <c r="V1765" s="16">
        <v>270</v>
      </c>
      <c r="W1765" s="16">
        <v>232</v>
      </c>
      <c r="X1765" s="16">
        <v>160</v>
      </c>
      <c r="Y1765" s="16">
        <v>166</v>
      </c>
      <c r="AA1765" s="16">
        <v>527</v>
      </c>
      <c r="AB1765" s="16">
        <v>481</v>
      </c>
      <c r="AC1765" s="16">
        <v>429</v>
      </c>
      <c r="AD1765" s="16">
        <v>463</v>
      </c>
      <c r="AF1765" s="16">
        <v>27</v>
      </c>
      <c r="AG1765" s="16">
        <v>98</v>
      </c>
      <c r="AH1765" s="16">
        <v>113</v>
      </c>
      <c r="AI1765" s="16">
        <v>112</v>
      </c>
      <c r="AJ1765" s="16">
        <v>174</v>
      </c>
      <c r="AK1765" s="16">
        <v>207</v>
      </c>
      <c r="AL1765" s="16">
        <v>170</v>
      </c>
      <c r="AM1765" s="16">
        <v>133</v>
      </c>
      <c r="AN1765" s="16">
        <v>100</v>
      </c>
      <c r="AO1765" s="16">
        <v>131</v>
      </c>
      <c r="AP1765" s="16">
        <v>193</v>
      </c>
      <c r="AQ1765" s="16">
        <v>93</v>
      </c>
      <c r="AR1765" s="16">
        <v>79</v>
      </c>
      <c r="AS1765" s="16">
        <v>47</v>
      </c>
      <c r="AT1765" s="16">
        <v>48</v>
      </c>
      <c r="AU1765" s="16">
        <v>122</v>
      </c>
      <c r="AV1765" s="16">
        <v>59</v>
      </c>
      <c r="AX1765" s="16">
        <v>1557</v>
      </c>
      <c r="AY1765" s="16">
        <v>338</v>
      </c>
      <c r="BA1765" s="16">
        <v>1221</v>
      </c>
      <c r="BB1765" s="16">
        <v>685</v>
      </c>
      <c r="BD1765" s="16">
        <v>474</v>
      </c>
      <c r="BE1765" s="16">
        <v>416</v>
      </c>
      <c r="BF1765" s="16">
        <v>224</v>
      </c>
      <c r="BG1765" s="16">
        <v>439</v>
      </c>
      <c r="BH1765" s="16">
        <v>242</v>
      </c>
      <c r="BI1765" s="16">
        <v>51</v>
      </c>
      <c r="BJ1765" s="16">
        <v>60</v>
      </c>
      <c r="BL1765" s="16">
        <v>334</v>
      </c>
      <c r="BM1765" s="16">
        <v>619</v>
      </c>
      <c r="BN1765" s="16">
        <v>136</v>
      </c>
      <c r="BO1765" s="16">
        <v>105</v>
      </c>
      <c r="BP1765" s="16">
        <v>257</v>
      </c>
      <c r="BQ1765" s="16">
        <v>42</v>
      </c>
      <c r="BR1765" s="16">
        <v>49</v>
      </c>
      <c r="BS1765" s="16">
        <v>364</v>
      </c>
      <c r="BU1765" s="16">
        <v>279</v>
      </c>
      <c r="BV1765" s="16">
        <v>479</v>
      </c>
      <c r="BW1765" s="16">
        <v>122</v>
      </c>
      <c r="BX1765" s="16">
        <v>151</v>
      </c>
      <c r="BY1765" s="16">
        <v>421</v>
      </c>
      <c r="BZ1765" s="16">
        <v>64</v>
      </c>
      <c r="CA1765" s="16">
        <v>123</v>
      </c>
      <c r="CB1765" s="16">
        <v>156</v>
      </c>
      <c r="CC1765" s="16">
        <v>111</v>
      </c>
    </row>
    <row r="1766" spans="2:81" x14ac:dyDescent="0.35">
      <c r="B1766" s="12" t="s">
        <v>96</v>
      </c>
      <c r="C1766" s="16">
        <v>1910</v>
      </c>
      <c r="D1766" s="16">
        <v>202</v>
      </c>
      <c r="E1766" s="16">
        <v>325</v>
      </c>
      <c r="F1766" s="16">
        <v>324</v>
      </c>
      <c r="G1766" s="16">
        <v>294</v>
      </c>
      <c r="H1766" s="16">
        <v>309</v>
      </c>
      <c r="I1766" s="16">
        <v>457</v>
      </c>
      <c r="K1766" s="16">
        <v>921</v>
      </c>
      <c r="L1766" s="16">
        <v>983</v>
      </c>
      <c r="N1766" s="16">
        <v>157</v>
      </c>
      <c r="O1766" s="16">
        <v>52</v>
      </c>
      <c r="P1766" s="16">
        <v>89</v>
      </c>
      <c r="Q1766" s="16">
        <v>77</v>
      </c>
      <c r="R1766" s="16">
        <v>212</v>
      </c>
      <c r="S1766" s="16">
        <v>155</v>
      </c>
      <c r="T1766" s="16">
        <v>140</v>
      </c>
      <c r="U1766" s="16">
        <v>167</v>
      </c>
      <c r="V1766" s="16">
        <v>248</v>
      </c>
      <c r="W1766" s="16">
        <v>264</v>
      </c>
      <c r="X1766" s="16">
        <v>165</v>
      </c>
      <c r="Y1766" s="16">
        <v>180</v>
      </c>
      <c r="AA1766" s="16">
        <v>514</v>
      </c>
      <c r="AB1766" s="16">
        <v>496</v>
      </c>
      <c r="AC1766" s="16">
        <v>419</v>
      </c>
      <c r="AD1766" s="16">
        <v>477</v>
      </c>
      <c r="AF1766" s="16">
        <v>25</v>
      </c>
      <c r="AG1766" s="16">
        <v>96</v>
      </c>
      <c r="AH1766" s="16">
        <v>115</v>
      </c>
      <c r="AI1766" s="16">
        <v>117</v>
      </c>
      <c r="AJ1766" s="16">
        <v>175</v>
      </c>
      <c r="AK1766" s="16">
        <v>213</v>
      </c>
      <c r="AL1766" s="16">
        <v>169</v>
      </c>
      <c r="AM1766" s="16">
        <v>134</v>
      </c>
      <c r="AN1766" s="16">
        <v>99</v>
      </c>
      <c r="AO1766" s="16">
        <v>131</v>
      </c>
      <c r="AP1766" s="16">
        <v>193</v>
      </c>
      <c r="AQ1766" s="16">
        <v>94</v>
      </c>
      <c r="AR1766" s="16">
        <v>79</v>
      </c>
      <c r="AS1766" s="16">
        <v>46</v>
      </c>
      <c r="AT1766" s="16">
        <v>46</v>
      </c>
      <c r="AU1766" s="16">
        <v>118</v>
      </c>
      <c r="AV1766" s="16">
        <v>59</v>
      </c>
      <c r="AX1766" s="16">
        <v>1583</v>
      </c>
      <c r="AY1766" s="16">
        <v>316</v>
      </c>
      <c r="BA1766" s="16">
        <v>1241</v>
      </c>
      <c r="BB1766" s="16">
        <v>669</v>
      </c>
      <c r="BD1766" s="16">
        <v>490</v>
      </c>
      <c r="BE1766" s="16">
        <v>410</v>
      </c>
      <c r="BF1766" s="16">
        <v>226</v>
      </c>
      <c r="BG1766" s="16">
        <v>430</v>
      </c>
      <c r="BH1766" s="16">
        <v>237</v>
      </c>
      <c r="BI1766" s="16">
        <v>51</v>
      </c>
      <c r="BJ1766" s="16">
        <v>65</v>
      </c>
      <c r="BL1766" s="16">
        <v>349</v>
      </c>
      <c r="BM1766" s="16">
        <v>614</v>
      </c>
      <c r="BN1766" s="16">
        <v>143</v>
      </c>
      <c r="BO1766" s="16">
        <v>101</v>
      </c>
      <c r="BP1766" s="16">
        <v>257</v>
      </c>
      <c r="BQ1766" s="16">
        <v>42</v>
      </c>
      <c r="BR1766" s="16">
        <v>47</v>
      </c>
      <c r="BS1766" s="16">
        <v>356</v>
      </c>
      <c r="BU1766" s="16">
        <v>288</v>
      </c>
      <c r="BV1766" s="16">
        <v>472</v>
      </c>
      <c r="BW1766" s="16">
        <v>126</v>
      </c>
      <c r="BX1766" s="16">
        <v>142</v>
      </c>
      <c r="BY1766" s="16">
        <v>432</v>
      </c>
      <c r="BZ1766" s="16">
        <v>64</v>
      </c>
      <c r="CA1766" s="16">
        <v>123</v>
      </c>
      <c r="CB1766" s="16">
        <v>159</v>
      </c>
      <c r="CC1766" s="16">
        <v>106</v>
      </c>
    </row>
    <row r="1767" spans="2:81" x14ac:dyDescent="0.35">
      <c r="B1767" s="17" t="s">
        <v>366</v>
      </c>
      <c r="C1767" s="18">
        <v>0.10984376639988</v>
      </c>
      <c r="D1767" s="18">
        <v>0.13605833184960359</v>
      </c>
      <c r="E1767" s="18">
        <v>0.20806725647493349</v>
      </c>
      <c r="F1767" s="18">
        <v>0.15906736427241161</v>
      </c>
      <c r="G1767" s="18">
        <v>9.7624985982989063E-2</v>
      </c>
      <c r="H1767" s="18">
        <v>4.3094089956963733E-2</v>
      </c>
      <c r="I1767" s="18">
        <v>4.650990463085071E-2</v>
      </c>
      <c r="K1767" s="18">
        <v>0.1179971003567841</v>
      </c>
      <c r="L1767" s="18">
        <v>0.101727587638866</v>
      </c>
      <c r="N1767" s="18">
        <v>7.609100263933323E-2</v>
      </c>
      <c r="O1767" s="18">
        <v>2.8475019326009088E-2</v>
      </c>
      <c r="P1767" s="18">
        <v>0.1245984618755086</v>
      </c>
      <c r="Q1767" s="18">
        <v>0.1185019905508026</v>
      </c>
      <c r="R1767" s="18">
        <v>0.125189251480991</v>
      </c>
      <c r="S1767" s="18">
        <v>6.4106373962637589E-2</v>
      </c>
      <c r="T1767" s="18">
        <v>0.14287095663042421</v>
      </c>
      <c r="U1767" s="18">
        <v>0.1046465233421895</v>
      </c>
      <c r="V1767" s="18">
        <v>0.14952466947648901</v>
      </c>
      <c r="W1767" s="18">
        <v>9.8902737896684439E-2</v>
      </c>
      <c r="X1767" s="18">
        <v>0.1024317968293489</v>
      </c>
      <c r="Y1767" s="18">
        <v>0.1204063134035616</v>
      </c>
      <c r="AA1767" s="18">
        <v>0.13562909323312361</v>
      </c>
      <c r="AB1767" s="18">
        <v>8.9228133310557012E-2</v>
      </c>
      <c r="AC1767" s="18">
        <v>0.10615720622141719</v>
      </c>
      <c r="AD1767" s="18">
        <v>0.1061438419575452</v>
      </c>
      <c r="AF1767" s="18">
        <v>7.6779279504435E-2</v>
      </c>
      <c r="AG1767" s="18">
        <v>0.18784352726788081</v>
      </c>
      <c r="AH1767" s="18">
        <v>0.12954192226519229</v>
      </c>
      <c r="AI1767" s="18">
        <v>0.1349072906675611</v>
      </c>
      <c r="AJ1767" s="18">
        <v>8.8556783956773411E-2</v>
      </c>
      <c r="AK1767" s="18">
        <v>8.2146279361614019E-2</v>
      </c>
      <c r="AL1767" s="18">
        <v>6.621956558947692E-2</v>
      </c>
      <c r="AM1767" s="18">
        <v>8.9689209669457523E-2</v>
      </c>
      <c r="AN1767" s="18">
        <v>0.106445320530724</v>
      </c>
      <c r="AO1767" s="18">
        <v>9.7536695695660522E-2</v>
      </c>
      <c r="AP1767" s="18">
        <v>0.11233917692529841</v>
      </c>
      <c r="AQ1767" s="18">
        <v>7.6633845904194128E-2</v>
      </c>
      <c r="AR1767" s="18">
        <v>9.5132146533146056E-2</v>
      </c>
      <c r="AS1767" s="18">
        <v>0.15699477207347401</v>
      </c>
      <c r="AT1767" s="18">
        <v>8.9989167455459138E-2</v>
      </c>
      <c r="AU1767" s="18">
        <v>0.24591875241883021</v>
      </c>
      <c r="AV1767" s="18">
        <v>4.7612504971524042E-2</v>
      </c>
      <c r="AX1767" s="18">
        <v>0.1004153859582108</v>
      </c>
      <c r="AY1767" s="18">
        <v>0.1606231436773024</v>
      </c>
      <c r="BA1767" s="18">
        <v>0.11654384617185309</v>
      </c>
      <c r="BB1767" s="18">
        <v>9.7412859189605044E-2</v>
      </c>
      <c r="BD1767" s="18">
        <v>9.0185542851423994E-2</v>
      </c>
      <c r="BE1767" s="18">
        <v>9.8705934247165783E-2</v>
      </c>
      <c r="BF1767" s="18">
        <v>6.9739366194762689E-2</v>
      </c>
      <c r="BG1767" s="18">
        <v>0.1264761882079401</v>
      </c>
      <c r="BH1767" s="18">
        <v>0.1536552964835525</v>
      </c>
      <c r="BI1767" s="18">
        <v>0.2353281330750274</v>
      </c>
      <c r="BJ1767" s="18">
        <v>9.9018887497155927E-2</v>
      </c>
      <c r="BL1767" s="18">
        <v>0.1133225837639824</v>
      </c>
      <c r="BM1767" s="18">
        <v>0.13074687418210129</v>
      </c>
      <c r="BN1767" s="18">
        <v>8.5916895661519166E-2</v>
      </c>
      <c r="BO1767" s="18">
        <v>0.15962794564348551</v>
      </c>
      <c r="BP1767" s="18">
        <v>0.1194349114609875</v>
      </c>
      <c r="BQ1767" s="18">
        <v>7.3507704709488225E-2</v>
      </c>
      <c r="BR1767" s="18">
        <v>0.10774077725437491</v>
      </c>
      <c r="BS1767" s="18">
        <v>6.3387124971268263E-2</v>
      </c>
      <c r="BU1767" s="18">
        <v>0.13834961712271321</v>
      </c>
      <c r="BV1767" s="18">
        <v>0.1357813083560411</v>
      </c>
      <c r="BW1767" s="18">
        <v>0.105847446884651</v>
      </c>
      <c r="BX1767" s="18">
        <v>0.1145119763137934</v>
      </c>
      <c r="BY1767" s="18">
        <v>0.1190561905730258</v>
      </c>
      <c r="BZ1767" s="18">
        <v>9.7348188700592517E-2</v>
      </c>
      <c r="CA1767" s="18">
        <v>6.4305726040537262E-2</v>
      </c>
      <c r="CB1767" s="18">
        <v>2.2231126688733709E-2</v>
      </c>
      <c r="CC1767" s="18">
        <v>6.9236170627767324E-2</v>
      </c>
    </row>
    <row r="1768" spans="2:81" x14ac:dyDescent="0.35">
      <c r="B1768" s="17" t="s">
        <v>367</v>
      </c>
      <c r="C1768" s="18">
        <v>0.32736563649872819</v>
      </c>
      <c r="D1768" s="18">
        <v>0.358841304138734</v>
      </c>
      <c r="E1768" s="18">
        <v>0.39794096442991628</v>
      </c>
      <c r="F1768" s="18">
        <v>0.36630465482954638</v>
      </c>
      <c r="G1768" s="18">
        <v>0.33835643171502611</v>
      </c>
      <c r="H1768" s="18">
        <v>0.29939937891183749</v>
      </c>
      <c r="I1768" s="18">
        <v>0.24749668951163861</v>
      </c>
      <c r="K1768" s="18">
        <v>0.36194792626266781</v>
      </c>
      <c r="L1768" s="18">
        <v>0.29563442677622498</v>
      </c>
      <c r="N1768" s="18">
        <v>0.29536245602948502</v>
      </c>
      <c r="O1768" s="18">
        <v>0.37056975345417092</v>
      </c>
      <c r="P1768" s="18">
        <v>0.28760284482721737</v>
      </c>
      <c r="Q1768" s="18">
        <v>0.25991855694785709</v>
      </c>
      <c r="R1768" s="18">
        <v>0.3065159545626982</v>
      </c>
      <c r="S1768" s="18">
        <v>0.35607942585932251</v>
      </c>
      <c r="T1768" s="18">
        <v>0.35932795092118791</v>
      </c>
      <c r="U1768" s="18">
        <v>0.30645438622400678</v>
      </c>
      <c r="V1768" s="18">
        <v>0.41184385106263438</v>
      </c>
      <c r="W1768" s="18">
        <v>0.29601600743966372</v>
      </c>
      <c r="X1768" s="18">
        <v>0.33158381874888648</v>
      </c>
      <c r="Y1768" s="18">
        <v>0.31140384933745668</v>
      </c>
      <c r="AA1768" s="18">
        <v>0.34785634619129419</v>
      </c>
      <c r="AB1768" s="18">
        <v>0.32182391988781389</v>
      </c>
      <c r="AC1768" s="18">
        <v>0.33178849154062739</v>
      </c>
      <c r="AD1768" s="18">
        <v>0.3082022277173459</v>
      </c>
      <c r="AF1768" s="18">
        <v>0.31866649399459251</v>
      </c>
      <c r="AG1768" s="18">
        <v>0.23328935584664071</v>
      </c>
      <c r="AH1768" s="18">
        <v>0.31911508071210021</v>
      </c>
      <c r="AI1768" s="18">
        <v>0.24499033681307231</v>
      </c>
      <c r="AJ1768" s="18">
        <v>0.33002715559860368</v>
      </c>
      <c r="AK1768" s="18">
        <v>0.31874908176334221</v>
      </c>
      <c r="AL1768" s="18">
        <v>0.39454275466817101</v>
      </c>
      <c r="AM1768" s="18">
        <v>0.31495257172566632</v>
      </c>
      <c r="AN1768" s="18">
        <v>0.30543060665429761</v>
      </c>
      <c r="AO1768" s="18">
        <v>0.34653948087858172</v>
      </c>
      <c r="AP1768" s="18">
        <v>0.32096379695086158</v>
      </c>
      <c r="AQ1768" s="18">
        <v>0.41772677062530189</v>
      </c>
      <c r="AR1768" s="18">
        <v>0.33671529924203392</v>
      </c>
      <c r="AS1768" s="18">
        <v>0.33787479186133779</v>
      </c>
      <c r="AT1768" s="18">
        <v>0.43999385231277061</v>
      </c>
      <c r="AU1768" s="18">
        <v>0.38924938259195258</v>
      </c>
      <c r="AV1768" s="18">
        <v>0.16106193177388389</v>
      </c>
      <c r="AX1768" s="18">
        <v>0.31690562379724452</v>
      </c>
      <c r="AY1768" s="18">
        <v>0.38796057528758487</v>
      </c>
      <c r="BA1768" s="18">
        <v>0.32235888961813042</v>
      </c>
      <c r="BB1768" s="18">
        <v>0.33665484021215181</v>
      </c>
      <c r="BD1768" s="18">
        <v>0.27110520336368887</v>
      </c>
      <c r="BE1768" s="18">
        <v>0.32138269962850069</v>
      </c>
      <c r="BF1768" s="18">
        <v>0.31952639863708671</v>
      </c>
      <c r="BG1768" s="18">
        <v>0.37608479037494569</v>
      </c>
      <c r="BH1768" s="18">
        <v>0.34587101077597249</v>
      </c>
      <c r="BI1768" s="18">
        <v>0.4663318493925564</v>
      </c>
      <c r="BJ1768" s="18">
        <v>0.31731641174258829</v>
      </c>
      <c r="BL1768" s="18">
        <v>0.29403845267848322</v>
      </c>
      <c r="BM1768" s="18">
        <v>0.40064245930589532</v>
      </c>
      <c r="BN1768" s="18">
        <v>0.31141964619725121</v>
      </c>
      <c r="BO1768" s="18">
        <v>0.35055019182744279</v>
      </c>
      <c r="BP1768" s="18">
        <v>0.3222630557284259</v>
      </c>
      <c r="BQ1768" s="18">
        <v>0.2156392897204962</v>
      </c>
      <c r="BR1768" s="18">
        <v>0.34262503653878662</v>
      </c>
      <c r="BS1768" s="18">
        <v>0.2481681321918584</v>
      </c>
      <c r="BU1768" s="18">
        <v>0.28250065116489209</v>
      </c>
      <c r="BV1768" s="18">
        <v>0.42324473543161051</v>
      </c>
      <c r="BW1768" s="18">
        <v>0.2886890942431628</v>
      </c>
      <c r="BX1768" s="18">
        <v>0.37304655122386099</v>
      </c>
      <c r="BY1768" s="18">
        <v>0.31842747449391551</v>
      </c>
      <c r="BZ1768" s="18">
        <v>0.24553312348273951</v>
      </c>
      <c r="CA1768" s="18">
        <v>0.20517171108111201</v>
      </c>
      <c r="CB1768" s="18">
        <v>0.31285150122779459</v>
      </c>
      <c r="CC1768" s="18">
        <v>0.25589743052687031</v>
      </c>
    </row>
    <row r="1769" spans="2:81" x14ac:dyDescent="0.35">
      <c r="B1769" s="17" t="s">
        <v>368</v>
      </c>
      <c r="C1769" s="18">
        <v>0.30654285743314957</v>
      </c>
      <c r="D1769" s="18">
        <v>0.24701355531534341</v>
      </c>
      <c r="E1769" s="18">
        <v>0.27150750204043439</v>
      </c>
      <c r="F1769" s="18">
        <v>0.24938456825630539</v>
      </c>
      <c r="G1769" s="18">
        <v>0.27722204329266992</v>
      </c>
      <c r="H1769" s="18">
        <v>0.38215650610615282</v>
      </c>
      <c r="I1769" s="18">
        <v>0.366038500681095</v>
      </c>
      <c r="K1769" s="18">
        <v>0.2857270030163831</v>
      </c>
      <c r="L1769" s="18">
        <v>0.32756187779278589</v>
      </c>
      <c r="N1769" s="18">
        <v>0.37656107002856992</v>
      </c>
      <c r="O1769" s="18">
        <v>0.27713905262494792</v>
      </c>
      <c r="P1769" s="18">
        <v>0.31519647018922758</v>
      </c>
      <c r="Q1769" s="18">
        <v>0.36511887582103081</v>
      </c>
      <c r="R1769" s="18">
        <v>0.31759528462014519</v>
      </c>
      <c r="S1769" s="18">
        <v>0.37352596808904998</v>
      </c>
      <c r="T1769" s="18">
        <v>0.23931423447373629</v>
      </c>
      <c r="U1769" s="18">
        <v>0.29878982003920113</v>
      </c>
      <c r="V1769" s="18">
        <v>0.25703393600641988</v>
      </c>
      <c r="W1769" s="18">
        <v>0.3049664933856589</v>
      </c>
      <c r="X1769" s="18">
        <v>0.27053051356755631</v>
      </c>
      <c r="Y1769" s="18">
        <v>0.31694985668047138</v>
      </c>
      <c r="AA1769" s="18">
        <v>0.28357524640826359</v>
      </c>
      <c r="AB1769" s="18">
        <v>0.34444312834011059</v>
      </c>
      <c r="AC1769" s="18">
        <v>0.33262449832795099</v>
      </c>
      <c r="AD1769" s="18">
        <v>0.26773520653310018</v>
      </c>
      <c r="AF1769" s="18">
        <v>0.28076407261569652</v>
      </c>
      <c r="AG1769" s="18">
        <v>0.26876042498477593</v>
      </c>
      <c r="AH1769" s="18">
        <v>0.31816479084721472</v>
      </c>
      <c r="AI1769" s="18">
        <v>0.36866968375796261</v>
      </c>
      <c r="AJ1769" s="18">
        <v>0.33955622155426463</v>
      </c>
      <c r="AK1769" s="18">
        <v>0.33022648774522517</v>
      </c>
      <c r="AL1769" s="18">
        <v>0.29212749697678919</v>
      </c>
      <c r="AM1769" s="18">
        <v>0.33516021197532331</v>
      </c>
      <c r="AN1769" s="18">
        <v>0.3113204945087808</v>
      </c>
      <c r="AO1769" s="18">
        <v>0.285165874035818</v>
      </c>
      <c r="AP1769" s="18">
        <v>0.30726489614121899</v>
      </c>
      <c r="AQ1769" s="18">
        <v>0.26065151565314348</v>
      </c>
      <c r="AR1769" s="18">
        <v>0.42839592524358627</v>
      </c>
      <c r="AS1769" s="18">
        <v>0.28359268834304879</v>
      </c>
      <c r="AT1769" s="18">
        <v>0.2906771675468528</v>
      </c>
      <c r="AU1769" s="18">
        <v>0.1785984098584571</v>
      </c>
      <c r="AV1769" s="18">
        <v>0.25771067166661582</v>
      </c>
      <c r="AX1769" s="18">
        <v>0.31965755685796038</v>
      </c>
      <c r="AY1769" s="18">
        <v>0.24249296802112949</v>
      </c>
      <c r="BA1769" s="18">
        <v>0.3011703517581148</v>
      </c>
      <c r="BB1769" s="18">
        <v>0.31651066704228309</v>
      </c>
      <c r="BD1769" s="18">
        <v>0.34524658363768418</v>
      </c>
      <c r="BE1769" s="18">
        <v>0.3050498469542739</v>
      </c>
      <c r="BF1769" s="18">
        <v>0.29034496534425192</v>
      </c>
      <c r="BG1769" s="18">
        <v>0.32487470619428321</v>
      </c>
      <c r="BH1769" s="18">
        <v>0.27599349027553138</v>
      </c>
      <c r="BI1769" s="18">
        <v>0.20019568269181109</v>
      </c>
      <c r="BJ1769" s="18">
        <v>0.15326530898307739</v>
      </c>
      <c r="BL1769" s="18">
        <v>0.32638110420478811</v>
      </c>
      <c r="BM1769" s="18">
        <v>0.285835831135966</v>
      </c>
      <c r="BN1769" s="18">
        <v>0.36139817487814851</v>
      </c>
      <c r="BO1769" s="18">
        <v>0.2293323494134287</v>
      </c>
      <c r="BP1769" s="18">
        <v>0.33650545071951771</v>
      </c>
      <c r="BQ1769" s="18">
        <v>0.39809997642984252</v>
      </c>
      <c r="BR1769" s="18">
        <v>0.16859968203969089</v>
      </c>
      <c r="BS1769" s="18">
        <v>0.30866682199999951</v>
      </c>
      <c r="BU1769" s="18">
        <v>0.33789675875671998</v>
      </c>
      <c r="BV1769" s="18">
        <v>0.26213515350641309</v>
      </c>
      <c r="BW1769" s="18">
        <v>0.38632743393071062</v>
      </c>
      <c r="BX1769" s="18">
        <v>0.26954175979585671</v>
      </c>
      <c r="BY1769" s="18">
        <v>0.30906329994995241</v>
      </c>
      <c r="BZ1769" s="18">
        <v>0.39037220168694742</v>
      </c>
      <c r="CA1769" s="18">
        <v>0.34347520088879818</v>
      </c>
      <c r="CB1769" s="18">
        <v>0.28659395850578778</v>
      </c>
      <c r="CC1769" s="18">
        <v>0.29994175805317452</v>
      </c>
    </row>
    <row r="1770" spans="2:81" x14ac:dyDescent="0.35">
      <c r="B1770" s="17" t="s">
        <v>369</v>
      </c>
      <c r="C1770" s="18">
        <v>0.18072819550629979</v>
      </c>
      <c r="D1770" s="18">
        <v>0.15396799000835321</v>
      </c>
      <c r="E1770" s="18">
        <v>7.7525118896843062E-2</v>
      </c>
      <c r="F1770" s="18">
        <v>0.14254149537915381</v>
      </c>
      <c r="G1770" s="18">
        <v>0.21530423224655279</v>
      </c>
      <c r="H1770" s="18">
        <v>0.19878729626699951</v>
      </c>
      <c r="I1770" s="18">
        <v>0.25855823056211641</v>
      </c>
      <c r="K1770" s="18">
        <v>0.17798855223353119</v>
      </c>
      <c r="L1770" s="18">
        <v>0.18226738361744549</v>
      </c>
      <c r="N1770" s="18">
        <v>0.20755123405223699</v>
      </c>
      <c r="O1770" s="18">
        <v>0.205266839922323</v>
      </c>
      <c r="P1770" s="18">
        <v>0.1901860629437426</v>
      </c>
      <c r="Q1770" s="18">
        <v>0.20195595168461511</v>
      </c>
      <c r="R1770" s="18">
        <v>0.15163860791070211</v>
      </c>
      <c r="S1770" s="18">
        <v>0.14053281243105231</v>
      </c>
      <c r="T1770" s="18">
        <v>0.17596952789442599</v>
      </c>
      <c r="U1770" s="18">
        <v>0.20593213968462759</v>
      </c>
      <c r="V1770" s="18">
        <v>0.12253728600697029</v>
      </c>
      <c r="W1770" s="18">
        <v>0.21024243565197559</v>
      </c>
      <c r="X1770" s="18">
        <v>0.20930484307577191</v>
      </c>
      <c r="Y1770" s="18">
        <v>0.1963690606854232</v>
      </c>
      <c r="AA1770" s="18">
        <v>0.18299223358640829</v>
      </c>
      <c r="AB1770" s="18">
        <v>0.1670364961794058</v>
      </c>
      <c r="AC1770" s="18">
        <v>0.17100257382988099</v>
      </c>
      <c r="AD1770" s="18">
        <v>0.20128424816158591</v>
      </c>
      <c r="AF1770" s="18">
        <v>0.21575478378013341</v>
      </c>
      <c r="AG1770" s="18">
        <v>0.18630803623162309</v>
      </c>
      <c r="AH1770" s="18">
        <v>0.16239965386515351</v>
      </c>
      <c r="AI1770" s="18">
        <v>0.18942721590658229</v>
      </c>
      <c r="AJ1770" s="18">
        <v>0.14925022648190631</v>
      </c>
      <c r="AK1770" s="18">
        <v>0.1709003352673146</v>
      </c>
      <c r="AL1770" s="18">
        <v>0.17039048545477881</v>
      </c>
      <c r="AM1770" s="18">
        <v>0.22358871633378921</v>
      </c>
      <c r="AN1770" s="18">
        <v>0.22533989044340819</v>
      </c>
      <c r="AO1770" s="18">
        <v>0.17323336132882511</v>
      </c>
      <c r="AP1770" s="18">
        <v>0.19248724956157889</v>
      </c>
      <c r="AQ1770" s="18">
        <v>0.20056621349621279</v>
      </c>
      <c r="AR1770" s="18">
        <v>0.1290139939542472</v>
      </c>
      <c r="AS1770" s="18">
        <v>0.1111654629965742</v>
      </c>
      <c r="AT1770" s="18">
        <v>0.15886986747370441</v>
      </c>
      <c r="AU1770" s="18">
        <v>0.12975879315584959</v>
      </c>
      <c r="AV1770" s="18">
        <v>0.35063582942152199</v>
      </c>
      <c r="AX1770" s="18">
        <v>0.18666673288281271</v>
      </c>
      <c r="AY1770" s="18">
        <v>0.13865910425807829</v>
      </c>
      <c r="BA1770" s="18">
        <v>0.18951069548482241</v>
      </c>
      <c r="BB1770" s="18">
        <v>0.16443369663123539</v>
      </c>
      <c r="BD1770" s="18">
        <v>0.22085373513280079</v>
      </c>
      <c r="BE1770" s="18">
        <v>0.17820113124279061</v>
      </c>
      <c r="BF1770" s="18">
        <v>0.22934616339579489</v>
      </c>
      <c r="BG1770" s="18">
        <v>0.12905955354407461</v>
      </c>
      <c r="BH1770" s="18">
        <v>0.16792343769131499</v>
      </c>
      <c r="BI1770" s="18">
        <v>5.8335178969173951E-2</v>
      </c>
      <c r="BJ1770" s="18">
        <v>0.21019470525663261</v>
      </c>
      <c r="BL1770" s="18">
        <v>0.2126483417928432</v>
      </c>
      <c r="BM1770" s="18">
        <v>0.12625436909088239</v>
      </c>
      <c r="BN1770" s="18">
        <v>0.150405157592329</v>
      </c>
      <c r="BO1770" s="18">
        <v>0.19803172189212209</v>
      </c>
      <c r="BP1770" s="18">
        <v>0.1892357080027654</v>
      </c>
      <c r="BQ1770" s="18">
        <v>0.24142087273314819</v>
      </c>
      <c r="BR1770" s="18">
        <v>0.19372092661395621</v>
      </c>
      <c r="BS1770" s="18">
        <v>0.23568536725656239</v>
      </c>
      <c r="BU1770" s="18">
        <v>0.1974663975071724</v>
      </c>
      <c r="BV1770" s="18">
        <v>0.1173853755665815</v>
      </c>
      <c r="BW1770" s="18">
        <v>0.13169049496329591</v>
      </c>
      <c r="BX1770" s="18">
        <v>0.16576372713172</v>
      </c>
      <c r="BY1770" s="18">
        <v>0.20174225022521761</v>
      </c>
      <c r="BZ1770" s="18">
        <v>0.2359918082863251</v>
      </c>
      <c r="CA1770" s="18">
        <v>0.19764446764986671</v>
      </c>
      <c r="CB1770" s="18">
        <v>0.229409195044046</v>
      </c>
      <c r="CC1770" s="18">
        <v>0.28491003512268182</v>
      </c>
    </row>
    <row r="1771" spans="2:81" x14ac:dyDescent="0.35">
      <c r="B1771" s="17" t="s">
        <v>151</v>
      </c>
      <c r="C1771" s="18">
        <v>7.5519544161942329E-2</v>
      </c>
      <c r="D1771" s="18">
        <v>0.1041188186879658</v>
      </c>
      <c r="E1771" s="18">
        <v>4.4959158157872853E-2</v>
      </c>
      <c r="F1771" s="18">
        <v>8.2701917262582705E-2</v>
      </c>
      <c r="G1771" s="18">
        <v>7.1492306762762262E-2</v>
      </c>
      <c r="H1771" s="18">
        <v>7.6562728758046414E-2</v>
      </c>
      <c r="I1771" s="18">
        <v>8.1396674614299405E-2</v>
      </c>
      <c r="K1771" s="18">
        <v>5.6339418130633749E-2</v>
      </c>
      <c r="L1771" s="18">
        <v>9.2808724174677532E-2</v>
      </c>
      <c r="N1771" s="18">
        <v>4.4434237250374792E-2</v>
      </c>
      <c r="O1771" s="18">
        <v>0.11854933467254911</v>
      </c>
      <c r="P1771" s="18">
        <v>8.2416160164303906E-2</v>
      </c>
      <c r="Q1771" s="18">
        <v>5.4504624995694681E-2</v>
      </c>
      <c r="R1771" s="18">
        <v>9.9060901425463491E-2</v>
      </c>
      <c r="S1771" s="18">
        <v>6.5755419657937533E-2</v>
      </c>
      <c r="T1771" s="18">
        <v>8.2517330080225784E-2</v>
      </c>
      <c r="U1771" s="18">
        <v>8.4177130709974762E-2</v>
      </c>
      <c r="V1771" s="18">
        <v>5.9060257447486393E-2</v>
      </c>
      <c r="W1771" s="18">
        <v>8.9872325626017463E-2</v>
      </c>
      <c r="X1771" s="18">
        <v>8.6149027778436346E-2</v>
      </c>
      <c r="Y1771" s="18">
        <v>5.4870919893086997E-2</v>
      </c>
      <c r="AA1771" s="18">
        <v>4.9947080580910103E-2</v>
      </c>
      <c r="AB1771" s="18">
        <v>7.7468322282112645E-2</v>
      </c>
      <c r="AC1771" s="18">
        <v>5.8427230080123467E-2</v>
      </c>
      <c r="AD1771" s="18">
        <v>0.1166344756304228</v>
      </c>
      <c r="AF1771" s="18">
        <v>0.10803537010514271</v>
      </c>
      <c r="AG1771" s="18">
        <v>0.1237986556690796</v>
      </c>
      <c r="AH1771" s="18">
        <v>7.0778552310339485E-2</v>
      </c>
      <c r="AI1771" s="18">
        <v>6.2005472854821747E-2</v>
      </c>
      <c r="AJ1771" s="18">
        <v>9.2609612408451988E-2</v>
      </c>
      <c r="AK1771" s="18">
        <v>9.7977815862503995E-2</v>
      </c>
      <c r="AL1771" s="18">
        <v>7.6719697310784082E-2</v>
      </c>
      <c r="AM1771" s="18">
        <v>3.6609290295763909E-2</v>
      </c>
      <c r="AN1771" s="18">
        <v>5.146368786278923E-2</v>
      </c>
      <c r="AO1771" s="18">
        <v>9.7524588061114872E-2</v>
      </c>
      <c r="AP1771" s="18">
        <v>6.6944880421042019E-2</v>
      </c>
      <c r="AQ1771" s="18">
        <v>4.4421654321147641E-2</v>
      </c>
      <c r="AR1771" s="18">
        <v>1.074263502698627E-2</v>
      </c>
      <c r="AS1771" s="18">
        <v>0.11037228472556521</v>
      </c>
      <c r="AT1771" s="18">
        <v>2.0469945211213071E-2</v>
      </c>
      <c r="AU1771" s="18">
        <v>5.6474661974910627E-2</v>
      </c>
      <c r="AV1771" s="18">
        <v>0.18297906216645429</v>
      </c>
      <c r="AX1771" s="18">
        <v>7.6354700503771661E-2</v>
      </c>
      <c r="AY1771" s="18">
        <v>7.0264208755904972E-2</v>
      </c>
      <c r="BA1771" s="18">
        <v>7.0416216967079351E-2</v>
      </c>
      <c r="BB1771" s="18">
        <v>8.4987936924724852E-2</v>
      </c>
      <c r="BD1771" s="18">
        <v>7.2608935014402035E-2</v>
      </c>
      <c r="BE1771" s="18">
        <v>9.6660387927268956E-2</v>
      </c>
      <c r="BF1771" s="18">
        <v>9.1043106428103981E-2</v>
      </c>
      <c r="BG1771" s="18">
        <v>4.350476167875638E-2</v>
      </c>
      <c r="BH1771" s="18">
        <v>5.6556764773628677E-2</v>
      </c>
      <c r="BI1771" s="18">
        <v>3.9809155871431162E-2</v>
      </c>
      <c r="BJ1771" s="18">
        <v>0.22020468652054581</v>
      </c>
      <c r="BL1771" s="18">
        <v>5.3609517559903043E-2</v>
      </c>
      <c r="BM1771" s="18">
        <v>5.6520466285154988E-2</v>
      </c>
      <c r="BN1771" s="18">
        <v>9.0860125670751926E-2</v>
      </c>
      <c r="BO1771" s="18">
        <v>6.2457791223521089E-2</v>
      </c>
      <c r="BP1771" s="18">
        <v>3.256087408830368E-2</v>
      </c>
      <c r="BQ1771" s="18">
        <v>7.133215640702506E-2</v>
      </c>
      <c r="BR1771" s="18">
        <v>0.18731357755319131</v>
      </c>
      <c r="BS1771" s="18">
        <v>0.1440925535803117</v>
      </c>
      <c r="BU1771" s="18">
        <v>4.3786575448502452E-2</v>
      </c>
      <c r="BV1771" s="18">
        <v>6.1453427139353603E-2</v>
      </c>
      <c r="BW1771" s="18">
        <v>8.7445529978179531E-2</v>
      </c>
      <c r="BX1771" s="18">
        <v>7.71359855347689E-2</v>
      </c>
      <c r="BY1771" s="18">
        <v>5.1710784757888623E-2</v>
      </c>
      <c r="BZ1771" s="18">
        <v>3.07546778433955E-2</v>
      </c>
      <c r="CA1771" s="18">
        <v>0.18940289433968591</v>
      </c>
      <c r="CB1771" s="18">
        <v>0.1489142185336379</v>
      </c>
      <c r="CC1771" s="18">
        <v>9.0014605669506143E-2</v>
      </c>
    </row>
    <row r="1773" spans="2:81" ht="116" x14ac:dyDescent="0.35">
      <c r="B1773" s="14" t="s">
        <v>370</v>
      </c>
    </row>
    <row r="1774" spans="2:81" x14ac:dyDescent="0.35">
      <c r="B1774" s="15" t="s">
        <v>17</v>
      </c>
    </row>
    <row r="1775" spans="2:81" x14ac:dyDescent="0.35">
      <c r="B1775" s="11" t="s">
        <v>95</v>
      </c>
      <c r="C1775" s="16">
        <v>1906</v>
      </c>
      <c r="D1775" s="16">
        <v>245</v>
      </c>
      <c r="E1775" s="16">
        <v>322</v>
      </c>
      <c r="F1775" s="16">
        <v>330</v>
      </c>
      <c r="G1775" s="16">
        <v>336</v>
      </c>
      <c r="H1775" s="16">
        <v>276</v>
      </c>
      <c r="I1775" s="16">
        <v>397</v>
      </c>
      <c r="K1775" s="16">
        <v>942</v>
      </c>
      <c r="L1775" s="16">
        <v>959</v>
      </c>
      <c r="N1775" s="16">
        <v>158</v>
      </c>
      <c r="O1775" s="16">
        <v>63</v>
      </c>
      <c r="P1775" s="16">
        <v>96</v>
      </c>
      <c r="Q1775" s="16">
        <v>78</v>
      </c>
      <c r="R1775" s="16">
        <v>211</v>
      </c>
      <c r="S1775" s="16">
        <v>156</v>
      </c>
      <c r="T1775" s="16">
        <v>138</v>
      </c>
      <c r="U1775" s="16">
        <v>178</v>
      </c>
      <c r="V1775" s="16">
        <v>270</v>
      </c>
      <c r="W1775" s="16">
        <v>232</v>
      </c>
      <c r="X1775" s="16">
        <v>160</v>
      </c>
      <c r="Y1775" s="16">
        <v>166</v>
      </c>
      <c r="AA1775" s="16">
        <v>527</v>
      </c>
      <c r="AB1775" s="16">
        <v>481</v>
      </c>
      <c r="AC1775" s="16">
        <v>429</v>
      </c>
      <c r="AD1775" s="16">
        <v>463</v>
      </c>
      <c r="AF1775" s="16">
        <v>27</v>
      </c>
      <c r="AG1775" s="16">
        <v>98</v>
      </c>
      <c r="AH1775" s="16">
        <v>113</v>
      </c>
      <c r="AI1775" s="16">
        <v>112</v>
      </c>
      <c r="AJ1775" s="16">
        <v>174</v>
      </c>
      <c r="AK1775" s="16">
        <v>207</v>
      </c>
      <c r="AL1775" s="16">
        <v>170</v>
      </c>
      <c r="AM1775" s="16">
        <v>133</v>
      </c>
      <c r="AN1775" s="16">
        <v>100</v>
      </c>
      <c r="AO1775" s="16">
        <v>131</v>
      </c>
      <c r="AP1775" s="16">
        <v>193</v>
      </c>
      <c r="AQ1775" s="16">
        <v>93</v>
      </c>
      <c r="AR1775" s="16">
        <v>79</v>
      </c>
      <c r="AS1775" s="16">
        <v>47</v>
      </c>
      <c r="AT1775" s="16">
        <v>48</v>
      </c>
      <c r="AU1775" s="16">
        <v>122</v>
      </c>
      <c r="AV1775" s="16">
        <v>59</v>
      </c>
      <c r="AX1775" s="16">
        <v>1557</v>
      </c>
      <c r="AY1775" s="16">
        <v>338</v>
      </c>
      <c r="BA1775" s="16">
        <v>1221</v>
      </c>
      <c r="BB1775" s="16">
        <v>685</v>
      </c>
      <c r="BD1775" s="16">
        <v>474</v>
      </c>
      <c r="BE1775" s="16">
        <v>416</v>
      </c>
      <c r="BF1775" s="16">
        <v>224</v>
      </c>
      <c r="BG1775" s="16">
        <v>439</v>
      </c>
      <c r="BH1775" s="16">
        <v>242</v>
      </c>
      <c r="BI1775" s="16">
        <v>51</v>
      </c>
      <c r="BJ1775" s="16">
        <v>60</v>
      </c>
      <c r="BL1775" s="16">
        <v>334</v>
      </c>
      <c r="BM1775" s="16">
        <v>619</v>
      </c>
      <c r="BN1775" s="16">
        <v>136</v>
      </c>
      <c r="BO1775" s="16">
        <v>105</v>
      </c>
      <c r="BP1775" s="16">
        <v>257</v>
      </c>
      <c r="BQ1775" s="16">
        <v>42</v>
      </c>
      <c r="BR1775" s="16">
        <v>49</v>
      </c>
      <c r="BS1775" s="16">
        <v>364</v>
      </c>
      <c r="BU1775" s="16">
        <v>279</v>
      </c>
      <c r="BV1775" s="16">
        <v>479</v>
      </c>
      <c r="BW1775" s="16">
        <v>122</v>
      </c>
      <c r="BX1775" s="16">
        <v>151</v>
      </c>
      <c r="BY1775" s="16">
        <v>421</v>
      </c>
      <c r="BZ1775" s="16">
        <v>64</v>
      </c>
      <c r="CA1775" s="16">
        <v>123</v>
      </c>
      <c r="CB1775" s="16">
        <v>156</v>
      </c>
      <c r="CC1775" s="16">
        <v>111</v>
      </c>
    </row>
    <row r="1776" spans="2:81" x14ac:dyDescent="0.35">
      <c r="B1776" s="12" t="s">
        <v>96</v>
      </c>
      <c r="C1776" s="16">
        <v>1910</v>
      </c>
      <c r="D1776" s="16">
        <v>202</v>
      </c>
      <c r="E1776" s="16">
        <v>325</v>
      </c>
      <c r="F1776" s="16">
        <v>324</v>
      </c>
      <c r="G1776" s="16">
        <v>294</v>
      </c>
      <c r="H1776" s="16">
        <v>309</v>
      </c>
      <c r="I1776" s="16">
        <v>457</v>
      </c>
      <c r="K1776" s="16">
        <v>921</v>
      </c>
      <c r="L1776" s="16">
        <v>983</v>
      </c>
      <c r="N1776" s="16">
        <v>157</v>
      </c>
      <c r="O1776" s="16">
        <v>52</v>
      </c>
      <c r="P1776" s="16">
        <v>89</v>
      </c>
      <c r="Q1776" s="16">
        <v>77</v>
      </c>
      <c r="R1776" s="16">
        <v>212</v>
      </c>
      <c r="S1776" s="16">
        <v>155</v>
      </c>
      <c r="T1776" s="16">
        <v>140</v>
      </c>
      <c r="U1776" s="16">
        <v>167</v>
      </c>
      <c r="V1776" s="16">
        <v>248</v>
      </c>
      <c r="W1776" s="16">
        <v>264</v>
      </c>
      <c r="X1776" s="16">
        <v>165</v>
      </c>
      <c r="Y1776" s="16">
        <v>180</v>
      </c>
      <c r="AA1776" s="16">
        <v>514</v>
      </c>
      <c r="AB1776" s="16">
        <v>496</v>
      </c>
      <c r="AC1776" s="16">
        <v>419</v>
      </c>
      <c r="AD1776" s="16">
        <v>477</v>
      </c>
      <c r="AF1776" s="16">
        <v>25</v>
      </c>
      <c r="AG1776" s="16">
        <v>96</v>
      </c>
      <c r="AH1776" s="16">
        <v>115</v>
      </c>
      <c r="AI1776" s="16">
        <v>117</v>
      </c>
      <c r="AJ1776" s="16">
        <v>175</v>
      </c>
      <c r="AK1776" s="16">
        <v>213</v>
      </c>
      <c r="AL1776" s="16">
        <v>169</v>
      </c>
      <c r="AM1776" s="16">
        <v>134</v>
      </c>
      <c r="AN1776" s="16">
        <v>99</v>
      </c>
      <c r="AO1776" s="16">
        <v>131</v>
      </c>
      <c r="AP1776" s="16">
        <v>193</v>
      </c>
      <c r="AQ1776" s="16">
        <v>94</v>
      </c>
      <c r="AR1776" s="16">
        <v>79</v>
      </c>
      <c r="AS1776" s="16">
        <v>46</v>
      </c>
      <c r="AT1776" s="16">
        <v>46</v>
      </c>
      <c r="AU1776" s="16">
        <v>118</v>
      </c>
      <c r="AV1776" s="16">
        <v>59</v>
      </c>
      <c r="AX1776" s="16">
        <v>1583</v>
      </c>
      <c r="AY1776" s="16">
        <v>316</v>
      </c>
      <c r="BA1776" s="16">
        <v>1241</v>
      </c>
      <c r="BB1776" s="16">
        <v>669</v>
      </c>
      <c r="BD1776" s="16">
        <v>490</v>
      </c>
      <c r="BE1776" s="16">
        <v>410</v>
      </c>
      <c r="BF1776" s="16">
        <v>226</v>
      </c>
      <c r="BG1776" s="16">
        <v>430</v>
      </c>
      <c r="BH1776" s="16">
        <v>237</v>
      </c>
      <c r="BI1776" s="16">
        <v>51</v>
      </c>
      <c r="BJ1776" s="16">
        <v>65</v>
      </c>
      <c r="BL1776" s="16">
        <v>349</v>
      </c>
      <c r="BM1776" s="16">
        <v>614</v>
      </c>
      <c r="BN1776" s="16">
        <v>143</v>
      </c>
      <c r="BO1776" s="16">
        <v>101</v>
      </c>
      <c r="BP1776" s="16">
        <v>257</v>
      </c>
      <c r="BQ1776" s="16">
        <v>42</v>
      </c>
      <c r="BR1776" s="16">
        <v>47</v>
      </c>
      <c r="BS1776" s="16">
        <v>356</v>
      </c>
      <c r="BU1776" s="16">
        <v>288</v>
      </c>
      <c r="BV1776" s="16">
        <v>472</v>
      </c>
      <c r="BW1776" s="16">
        <v>126</v>
      </c>
      <c r="BX1776" s="16">
        <v>142</v>
      </c>
      <c r="BY1776" s="16">
        <v>432</v>
      </c>
      <c r="BZ1776" s="16">
        <v>64</v>
      </c>
      <c r="CA1776" s="16">
        <v>123</v>
      </c>
      <c r="CB1776" s="16">
        <v>159</v>
      </c>
      <c r="CC1776" s="16">
        <v>106</v>
      </c>
    </row>
    <row r="1777" spans="2:81" x14ac:dyDescent="0.35">
      <c r="B1777" s="17" t="s">
        <v>366</v>
      </c>
      <c r="C1777" s="18">
        <v>0.11074268073676589</v>
      </c>
      <c r="D1777" s="18">
        <v>0.1503208667749073</v>
      </c>
      <c r="E1777" s="18">
        <v>0.2372511858259157</v>
      </c>
      <c r="F1777" s="18">
        <v>0.11809818256132559</v>
      </c>
      <c r="G1777" s="18">
        <v>0.1181261213453475</v>
      </c>
      <c r="H1777" s="18">
        <v>4.5009665498224397E-2</v>
      </c>
      <c r="I1777" s="18">
        <v>3.778268882452826E-2</v>
      </c>
      <c r="K1777" s="18">
        <v>0.12044800390046111</v>
      </c>
      <c r="L1777" s="18">
        <v>0.1021960576613056</v>
      </c>
      <c r="N1777" s="18">
        <v>8.9263464644971841E-2</v>
      </c>
      <c r="O1777" s="18">
        <v>7.567139363044334E-2</v>
      </c>
      <c r="P1777" s="18">
        <v>8.8719572703467281E-2</v>
      </c>
      <c r="Q1777" s="18">
        <v>0.1450040795539031</v>
      </c>
      <c r="R1777" s="18">
        <v>0.14001549505322311</v>
      </c>
      <c r="S1777" s="18">
        <v>9.062081969795531E-2</v>
      </c>
      <c r="T1777" s="18">
        <v>0.1429081253474429</v>
      </c>
      <c r="U1777" s="18">
        <v>0.10163843210371119</v>
      </c>
      <c r="V1777" s="18">
        <v>0.16830681980535839</v>
      </c>
      <c r="W1777" s="18">
        <v>8.4555552570508563E-2</v>
      </c>
      <c r="X1777" s="18">
        <v>6.5905774596509398E-2</v>
      </c>
      <c r="Y1777" s="18">
        <v>0.1023192737414699</v>
      </c>
      <c r="AA1777" s="18">
        <v>0.13364179640737059</v>
      </c>
      <c r="AB1777" s="18">
        <v>9.2404476662051718E-2</v>
      </c>
      <c r="AC1777" s="18">
        <v>0.1045348266620665</v>
      </c>
      <c r="AD1777" s="18">
        <v>0.11000622245922161</v>
      </c>
      <c r="AF1777" s="18">
        <v>0.17726130842647361</v>
      </c>
      <c r="AG1777" s="18">
        <v>0.13679889422177871</v>
      </c>
      <c r="AH1777" s="18">
        <v>0.1191075894418855</v>
      </c>
      <c r="AI1777" s="18">
        <v>0.11511441929027701</v>
      </c>
      <c r="AJ1777" s="18">
        <v>8.2097104347289312E-2</v>
      </c>
      <c r="AK1777" s="18">
        <v>0.1039030249843254</v>
      </c>
      <c r="AL1777" s="18">
        <v>0.10004225656980641</v>
      </c>
      <c r="AM1777" s="18">
        <v>0.1133848514170306</v>
      </c>
      <c r="AN1777" s="18">
        <v>0.1083537281926655</v>
      </c>
      <c r="AO1777" s="18">
        <v>0.1125356252892605</v>
      </c>
      <c r="AP1777" s="18">
        <v>0.1028071163917367</v>
      </c>
      <c r="AQ1777" s="18">
        <v>9.9107024850550937E-2</v>
      </c>
      <c r="AR1777" s="18">
        <v>0.1114555067643796</v>
      </c>
      <c r="AS1777" s="18">
        <v>0.14571112812025119</v>
      </c>
      <c r="AT1777" s="18">
        <v>0.14363560063709729</v>
      </c>
      <c r="AU1777" s="18">
        <v>0.16427107623673479</v>
      </c>
      <c r="AV1777" s="18">
        <v>3.314442106383967E-2</v>
      </c>
      <c r="AX1777" s="18">
        <v>9.6635528205069293E-2</v>
      </c>
      <c r="AY1777" s="18">
        <v>0.1849527187914147</v>
      </c>
      <c r="BA1777" s="18">
        <v>0.1153320243702108</v>
      </c>
      <c r="BB1777" s="18">
        <v>0.1022279007930908</v>
      </c>
      <c r="BD1777" s="18">
        <v>7.5659140936864946E-2</v>
      </c>
      <c r="BE1777" s="18">
        <v>0.1032782449034423</v>
      </c>
      <c r="BF1777" s="18">
        <v>9.6986016394869784E-2</v>
      </c>
      <c r="BG1777" s="18">
        <v>0.12835952227173381</v>
      </c>
      <c r="BH1777" s="18">
        <v>0.15707989790652249</v>
      </c>
      <c r="BI1777" s="18">
        <v>0.2137844014748698</v>
      </c>
      <c r="BJ1777" s="18">
        <v>0.10339806983164621</v>
      </c>
      <c r="BL1777" s="18">
        <v>0.1034850204550106</v>
      </c>
      <c r="BM1777" s="18">
        <v>0.1312639868149128</v>
      </c>
      <c r="BN1777" s="18">
        <v>9.2516316811624491E-2</v>
      </c>
      <c r="BO1777" s="18">
        <v>0.18901658179589351</v>
      </c>
      <c r="BP1777" s="18">
        <v>0.12553882187024551</v>
      </c>
      <c r="BQ1777" s="18">
        <v>6.0536850142380721E-2</v>
      </c>
      <c r="BR1777" s="18">
        <v>8.8063180031921651E-2</v>
      </c>
      <c r="BS1777" s="18">
        <v>6.5698832216186567E-2</v>
      </c>
      <c r="BU1777" s="18">
        <v>0.11515504514269349</v>
      </c>
      <c r="BV1777" s="18">
        <v>0.1468665052035116</v>
      </c>
      <c r="BW1777" s="18">
        <v>9.225435110432452E-2</v>
      </c>
      <c r="BX1777" s="18">
        <v>0.1148518000365161</v>
      </c>
      <c r="BY1777" s="18">
        <v>0.1039871040326283</v>
      </c>
      <c r="BZ1777" s="18">
        <v>0.1121082559879944</v>
      </c>
      <c r="CA1777" s="18">
        <v>4.8882251846149548E-2</v>
      </c>
      <c r="CB1777" s="18">
        <v>5.7234990235662593E-2</v>
      </c>
      <c r="CC1777" s="18">
        <v>0.1330913035587947</v>
      </c>
    </row>
    <row r="1778" spans="2:81" x14ac:dyDescent="0.35">
      <c r="B1778" s="17" t="s">
        <v>367</v>
      </c>
      <c r="C1778" s="18">
        <v>0.21732255731500599</v>
      </c>
      <c r="D1778" s="18">
        <v>0.28687655047362642</v>
      </c>
      <c r="E1778" s="18">
        <v>0.30221018649260839</v>
      </c>
      <c r="F1778" s="18">
        <v>0.26963735880634709</v>
      </c>
      <c r="G1778" s="18">
        <v>0.22626893658945579</v>
      </c>
      <c r="H1778" s="18">
        <v>0.15291932256687479</v>
      </c>
      <c r="I1778" s="18">
        <v>0.1269134397268476</v>
      </c>
      <c r="K1778" s="18">
        <v>0.22908098400623059</v>
      </c>
      <c r="L1778" s="18">
        <v>0.20643341713582869</v>
      </c>
      <c r="N1778" s="18">
        <v>0.20961676650403671</v>
      </c>
      <c r="O1778" s="18">
        <v>0.24566411917204931</v>
      </c>
      <c r="P1778" s="18">
        <v>0.1918608083373522</v>
      </c>
      <c r="Q1778" s="18">
        <v>0.18803996206844209</v>
      </c>
      <c r="R1778" s="18">
        <v>0.23067034003213621</v>
      </c>
      <c r="S1778" s="18">
        <v>0.23791128424460339</v>
      </c>
      <c r="T1778" s="18">
        <v>0.18875674530972089</v>
      </c>
      <c r="U1778" s="18">
        <v>0.21632159783378799</v>
      </c>
      <c r="V1778" s="18">
        <v>0.28564798659953922</v>
      </c>
      <c r="W1778" s="18">
        <v>0.1759346380489604</v>
      </c>
      <c r="X1778" s="18">
        <v>0.23246222700358909</v>
      </c>
      <c r="Y1778" s="18">
        <v>0.1833555660998718</v>
      </c>
      <c r="AA1778" s="18">
        <v>0.22964463728144041</v>
      </c>
      <c r="AB1778" s="18">
        <v>0.18736735938044149</v>
      </c>
      <c r="AC1778" s="18">
        <v>0.25499113446916799</v>
      </c>
      <c r="AD1778" s="18">
        <v>0.20374863839989499</v>
      </c>
      <c r="AF1778" s="18">
        <v>0.13549863267927781</v>
      </c>
      <c r="AG1778" s="18">
        <v>0.2721480677134917</v>
      </c>
      <c r="AH1778" s="18">
        <v>0.20675965838947999</v>
      </c>
      <c r="AI1778" s="18">
        <v>0.15826118517275681</v>
      </c>
      <c r="AJ1778" s="18">
        <v>0.2117336475058394</v>
      </c>
      <c r="AK1778" s="18">
        <v>0.19828601901523321</v>
      </c>
      <c r="AL1778" s="18">
        <v>0.19905952246560621</v>
      </c>
      <c r="AM1778" s="18">
        <v>0.24720170385196649</v>
      </c>
      <c r="AN1778" s="18">
        <v>0.21417450105086641</v>
      </c>
      <c r="AO1778" s="18">
        <v>0.18769497690117071</v>
      </c>
      <c r="AP1778" s="18">
        <v>0.19130587210565919</v>
      </c>
      <c r="AQ1778" s="18">
        <v>0.26831540946230209</v>
      </c>
      <c r="AR1778" s="18">
        <v>0.2358670654739041</v>
      </c>
      <c r="AS1778" s="18">
        <v>0.26295461888491373</v>
      </c>
      <c r="AT1778" s="18">
        <v>0.25875662049043352</v>
      </c>
      <c r="AU1778" s="18">
        <v>0.30500207422951892</v>
      </c>
      <c r="AV1778" s="18">
        <v>0.17823101840171479</v>
      </c>
      <c r="AX1778" s="18">
        <v>0.198319196263292</v>
      </c>
      <c r="AY1778" s="18">
        <v>0.30493552180479261</v>
      </c>
      <c r="BA1778" s="18">
        <v>0.2196337001044644</v>
      </c>
      <c r="BB1778" s="18">
        <v>0.21303460813481401</v>
      </c>
      <c r="BD1778" s="18">
        <v>0.19739623607847431</v>
      </c>
      <c r="BE1778" s="18">
        <v>0.1907569452314474</v>
      </c>
      <c r="BF1778" s="18">
        <v>0.1865006150794444</v>
      </c>
      <c r="BG1778" s="18">
        <v>0.22957923030036151</v>
      </c>
      <c r="BH1778" s="18">
        <v>0.27824286580235408</v>
      </c>
      <c r="BI1778" s="18">
        <v>0.36539793125893633</v>
      </c>
      <c r="BJ1778" s="18">
        <v>0.22242883786257761</v>
      </c>
      <c r="BL1778" s="18">
        <v>0.21291660977030319</v>
      </c>
      <c r="BM1778" s="18">
        <v>0.25965354453127559</v>
      </c>
      <c r="BN1778" s="18">
        <v>0.1936977540703452</v>
      </c>
      <c r="BO1778" s="18">
        <v>0.19265055699373129</v>
      </c>
      <c r="BP1778" s="18">
        <v>0.23998869101158199</v>
      </c>
      <c r="BQ1778" s="18">
        <v>0.16590608840834609</v>
      </c>
      <c r="BR1778" s="18">
        <v>0.23147416380402239</v>
      </c>
      <c r="BS1778" s="18">
        <v>0.15281200190648281</v>
      </c>
      <c r="BU1778" s="18">
        <v>0.22308423776802119</v>
      </c>
      <c r="BV1778" s="18">
        <v>0.25476729972630702</v>
      </c>
      <c r="BW1778" s="18">
        <v>0.1803682827046984</v>
      </c>
      <c r="BX1778" s="18">
        <v>0.24540270354773491</v>
      </c>
      <c r="BY1778" s="18">
        <v>0.23868423734179711</v>
      </c>
      <c r="BZ1778" s="18">
        <v>0.15708512445832409</v>
      </c>
      <c r="CA1778" s="18">
        <v>0.14668260338277481</v>
      </c>
      <c r="CB1778" s="18">
        <v>0.1893572649064581</v>
      </c>
      <c r="CC1778" s="18">
        <v>0.11388325685532689</v>
      </c>
    </row>
    <row r="1779" spans="2:81" x14ac:dyDescent="0.35">
      <c r="B1779" s="17" t="s">
        <v>368</v>
      </c>
      <c r="C1779" s="18">
        <v>0.30256493307507087</v>
      </c>
      <c r="D1779" s="18">
        <v>0.28612473439176073</v>
      </c>
      <c r="E1779" s="18">
        <v>0.24466012728745179</v>
      </c>
      <c r="F1779" s="18">
        <v>0.28163895274883849</v>
      </c>
      <c r="G1779" s="18">
        <v>0.27852956455963651</v>
      </c>
      <c r="H1779" s="18">
        <v>0.38220257038370847</v>
      </c>
      <c r="I1779" s="18">
        <v>0.32745393859086391</v>
      </c>
      <c r="K1779" s="18">
        <v>0.31578347105794818</v>
      </c>
      <c r="L1779" s="18">
        <v>0.29167428550735591</v>
      </c>
      <c r="N1779" s="18">
        <v>0.40369454006975558</v>
      </c>
      <c r="O1779" s="18">
        <v>0.30180098086759372</v>
      </c>
      <c r="P1779" s="18">
        <v>0.30507925980024392</v>
      </c>
      <c r="Q1779" s="18">
        <v>0.28640113907669229</v>
      </c>
      <c r="R1779" s="18">
        <v>0.26103186040925858</v>
      </c>
      <c r="S1779" s="18">
        <v>0.33093947063239232</v>
      </c>
      <c r="T1779" s="18">
        <v>0.27515509651920572</v>
      </c>
      <c r="U1779" s="18">
        <v>0.27865669635782159</v>
      </c>
      <c r="V1779" s="18">
        <v>0.26100602033886999</v>
      </c>
      <c r="W1779" s="18">
        <v>0.3198786101841336</v>
      </c>
      <c r="X1779" s="18">
        <v>0.29261931048088541</v>
      </c>
      <c r="Y1779" s="18">
        <v>0.32921490028724681</v>
      </c>
      <c r="AA1779" s="18">
        <v>0.28698261917512041</v>
      </c>
      <c r="AB1779" s="18">
        <v>0.3398211681130181</v>
      </c>
      <c r="AC1779" s="18">
        <v>0.2984874491134249</v>
      </c>
      <c r="AD1779" s="18">
        <v>0.28290509947054721</v>
      </c>
      <c r="AF1779" s="18">
        <v>0.28049963542150702</v>
      </c>
      <c r="AG1779" s="18">
        <v>0.18790408899513619</v>
      </c>
      <c r="AH1779" s="18">
        <v>0.28003277757130518</v>
      </c>
      <c r="AI1779" s="18">
        <v>0.2725405954930547</v>
      </c>
      <c r="AJ1779" s="18">
        <v>0.36614493710301671</v>
      </c>
      <c r="AK1779" s="18">
        <v>0.31353283739806143</v>
      </c>
      <c r="AL1779" s="18">
        <v>0.31009029136259758</v>
      </c>
      <c r="AM1779" s="18">
        <v>0.2507881079255917</v>
      </c>
      <c r="AN1779" s="18">
        <v>0.33342626744206882</v>
      </c>
      <c r="AO1779" s="18">
        <v>0.35124990186561028</v>
      </c>
      <c r="AP1779" s="18">
        <v>0.28592318375305142</v>
      </c>
      <c r="AQ1779" s="18">
        <v>0.37230481623991518</v>
      </c>
      <c r="AR1779" s="18">
        <v>0.38597878686022202</v>
      </c>
      <c r="AS1779" s="18">
        <v>0.1790552823921106</v>
      </c>
      <c r="AT1779" s="18">
        <v>0.35770695260853802</v>
      </c>
      <c r="AU1779" s="18">
        <v>0.28906514393305749</v>
      </c>
      <c r="AV1779" s="18">
        <v>0.22055312348317149</v>
      </c>
      <c r="AX1779" s="18">
        <v>0.30871143196022349</v>
      </c>
      <c r="AY1779" s="18">
        <v>0.26970879115820218</v>
      </c>
      <c r="BA1779" s="18">
        <v>0.29384323854189037</v>
      </c>
      <c r="BB1779" s="18">
        <v>0.31874661734573501</v>
      </c>
      <c r="BD1779" s="18">
        <v>0.30598183511190552</v>
      </c>
      <c r="BE1779" s="18">
        <v>0.3125847595664889</v>
      </c>
      <c r="BF1779" s="18">
        <v>0.3084958899307732</v>
      </c>
      <c r="BG1779" s="18">
        <v>0.33683016242704328</v>
      </c>
      <c r="BH1779" s="18">
        <v>0.2730999155097254</v>
      </c>
      <c r="BI1779" s="18">
        <v>0.1136910700823747</v>
      </c>
      <c r="BJ1779" s="18">
        <v>0.2217114718097693</v>
      </c>
      <c r="BL1779" s="18">
        <v>0.30944232670140542</v>
      </c>
      <c r="BM1779" s="18">
        <v>0.30537776744610029</v>
      </c>
      <c r="BN1779" s="18">
        <v>0.33656166506218987</v>
      </c>
      <c r="BO1779" s="18">
        <v>0.34104413072386702</v>
      </c>
      <c r="BP1779" s="18">
        <v>0.25702751710690303</v>
      </c>
      <c r="BQ1779" s="18">
        <v>0.53383005453434795</v>
      </c>
      <c r="BR1779" s="18">
        <v>0.2140310318407396</v>
      </c>
      <c r="BS1779" s="18">
        <v>0.28389568917041741</v>
      </c>
      <c r="BU1779" s="18">
        <v>0.31589540020047191</v>
      </c>
      <c r="BV1779" s="18">
        <v>0.32146618688537087</v>
      </c>
      <c r="BW1779" s="18">
        <v>0.3722411663389309</v>
      </c>
      <c r="BX1779" s="18">
        <v>0.33030286290708011</v>
      </c>
      <c r="BY1779" s="18">
        <v>0.2476257006886779</v>
      </c>
      <c r="BZ1779" s="18">
        <v>0.44989508938252543</v>
      </c>
      <c r="CA1779" s="18">
        <v>0.26864407722947919</v>
      </c>
      <c r="CB1779" s="18">
        <v>0.26499499897262258</v>
      </c>
      <c r="CC1779" s="18">
        <v>0.29281426533967692</v>
      </c>
    </row>
    <row r="1780" spans="2:81" x14ac:dyDescent="0.35">
      <c r="B1780" s="17" t="s">
        <v>369</v>
      </c>
      <c r="C1780" s="18">
        <v>0.31199174037923072</v>
      </c>
      <c r="D1780" s="18">
        <v>0.2190665366086528</v>
      </c>
      <c r="E1780" s="18">
        <v>0.1643118850217391</v>
      </c>
      <c r="F1780" s="18">
        <v>0.24649807796919221</v>
      </c>
      <c r="G1780" s="18">
        <v>0.31445209514808858</v>
      </c>
      <c r="H1780" s="18">
        <v>0.36289324886282642</v>
      </c>
      <c r="I1780" s="18">
        <v>0.4685158063507403</v>
      </c>
      <c r="K1780" s="18">
        <v>0.2889170781928872</v>
      </c>
      <c r="L1780" s="18">
        <v>0.333106151170108</v>
      </c>
      <c r="N1780" s="18">
        <v>0.27213353370488619</v>
      </c>
      <c r="O1780" s="18">
        <v>0.27845392275300312</v>
      </c>
      <c r="P1780" s="18">
        <v>0.33301042574625528</v>
      </c>
      <c r="Q1780" s="18">
        <v>0.34453017154634658</v>
      </c>
      <c r="R1780" s="18">
        <v>0.30810000231457491</v>
      </c>
      <c r="S1780" s="18">
        <v>0.28111949075922071</v>
      </c>
      <c r="T1780" s="18">
        <v>0.32867909859397387</v>
      </c>
      <c r="U1780" s="18">
        <v>0.31482557901723762</v>
      </c>
      <c r="V1780" s="18">
        <v>0.21365832219056891</v>
      </c>
      <c r="W1780" s="18">
        <v>0.36524602377987669</v>
      </c>
      <c r="X1780" s="18">
        <v>0.35912340208573851</v>
      </c>
      <c r="Y1780" s="18">
        <v>0.36186529324916122</v>
      </c>
      <c r="AA1780" s="18">
        <v>0.31079907199134249</v>
      </c>
      <c r="AB1780" s="18">
        <v>0.32759303355029989</v>
      </c>
      <c r="AC1780" s="18">
        <v>0.2951721309159675</v>
      </c>
      <c r="AD1780" s="18">
        <v>0.31162578078531961</v>
      </c>
      <c r="AF1780" s="18">
        <v>0.25675970888917382</v>
      </c>
      <c r="AG1780" s="18">
        <v>0.30237471209606409</v>
      </c>
      <c r="AH1780" s="18">
        <v>0.311666792249498</v>
      </c>
      <c r="AI1780" s="18">
        <v>0.39634018492680301</v>
      </c>
      <c r="AJ1780" s="18">
        <v>0.29492039946373427</v>
      </c>
      <c r="AK1780" s="18">
        <v>0.33541285987299579</v>
      </c>
      <c r="AL1780" s="18">
        <v>0.34483104350869392</v>
      </c>
      <c r="AM1780" s="18">
        <v>0.35337269818168271</v>
      </c>
      <c r="AN1780" s="18">
        <v>0.32099040472450091</v>
      </c>
      <c r="AO1780" s="18">
        <v>0.29529454056396948</v>
      </c>
      <c r="AP1780" s="18">
        <v>0.36937143474323869</v>
      </c>
      <c r="AQ1780" s="18">
        <v>0.21690148852448851</v>
      </c>
      <c r="AR1780" s="18">
        <v>0.24356355443653771</v>
      </c>
      <c r="AS1780" s="18">
        <v>0.2809742149592821</v>
      </c>
      <c r="AT1780" s="18">
        <v>0.239900826263931</v>
      </c>
      <c r="AU1780" s="18">
        <v>0.18571370529675479</v>
      </c>
      <c r="AV1780" s="18">
        <v>0.3717739507785694</v>
      </c>
      <c r="AX1780" s="18">
        <v>0.33886265096731499</v>
      </c>
      <c r="AY1780" s="18">
        <v>0.18159799490754211</v>
      </c>
      <c r="BA1780" s="18">
        <v>0.32063597334001198</v>
      </c>
      <c r="BB1780" s="18">
        <v>0.29595377344502038</v>
      </c>
      <c r="BD1780" s="18">
        <v>0.36854429878272171</v>
      </c>
      <c r="BE1780" s="18">
        <v>0.32785417642823561</v>
      </c>
      <c r="BF1780" s="18">
        <v>0.35016284707620349</v>
      </c>
      <c r="BG1780" s="18">
        <v>0.26880631454252357</v>
      </c>
      <c r="BH1780" s="18">
        <v>0.24073638805247169</v>
      </c>
      <c r="BI1780" s="18">
        <v>0.23093012635793461</v>
      </c>
      <c r="BJ1780" s="18">
        <v>0.26217342902039809</v>
      </c>
      <c r="BL1780" s="18">
        <v>0.35079111520425882</v>
      </c>
      <c r="BM1780" s="18">
        <v>0.26199333463005059</v>
      </c>
      <c r="BN1780" s="18">
        <v>0.31811903333409203</v>
      </c>
      <c r="BO1780" s="18">
        <v>0.25682287217317062</v>
      </c>
      <c r="BP1780" s="18">
        <v>0.34026063616735192</v>
      </c>
      <c r="BQ1780" s="18">
        <v>0.23972700691492541</v>
      </c>
      <c r="BR1780" s="18">
        <v>0.26681575817498088</v>
      </c>
      <c r="BS1780" s="18">
        <v>0.36753260952457689</v>
      </c>
      <c r="BU1780" s="18">
        <v>0.32146287522428341</v>
      </c>
      <c r="BV1780" s="18">
        <v>0.23321538813322601</v>
      </c>
      <c r="BW1780" s="18">
        <v>0.29025945355770799</v>
      </c>
      <c r="BX1780" s="18">
        <v>0.23245956199922779</v>
      </c>
      <c r="BY1780" s="18">
        <v>0.37868518496438869</v>
      </c>
      <c r="BZ1780" s="18">
        <v>0.28091153017115622</v>
      </c>
      <c r="CA1780" s="18">
        <v>0.36134071353613001</v>
      </c>
      <c r="CB1780" s="18">
        <v>0.36504557159700712</v>
      </c>
      <c r="CC1780" s="18">
        <v>0.38005642302757159</v>
      </c>
    </row>
    <row r="1781" spans="2:81" x14ac:dyDescent="0.35">
      <c r="B1781" s="17" t="s">
        <v>151</v>
      </c>
      <c r="C1781" s="18">
        <v>5.7378088493926463E-2</v>
      </c>
      <c r="D1781" s="18">
        <v>5.761131175105258E-2</v>
      </c>
      <c r="E1781" s="18">
        <v>5.1566615372285032E-2</v>
      </c>
      <c r="F1781" s="18">
        <v>8.412742791429656E-2</v>
      </c>
      <c r="G1781" s="18">
        <v>6.2623282357471582E-2</v>
      </c>
      <c r="H1781" s="18">
        <v>5.6975192688365837E-2</v>
      </c>
      <c r="I1781" s="18">
        <v>3.9334126507020027E-2</v>
      </c>
      <c r="K1781" s="18">
        <v>4.5770462842472867E-2</v>
      </c>
      <c r="L1781" s="18">
        <v>6.65900885254017E-2</v>
      </c>
      <c r="N1781" s="18">
        <v>2.5291695076349541E-2</v>
      </c>
      <c r="O1781" s="18">
        <v>9.84095835769105E-2</v>
      </c>
      <c r="P1781" s="18">
        <v>8.1329933412681452E-2</v>
      </c>
      <c r="Q1781" s="18">
        <v>3.6024647754616217E-2</v>
      </c>
      <c r="R1781" s="18">
        <v>6.0182302190807217E-2</v>
      </c>
      <c r="S1781" s="18">
        <v>5.9408934665828417E-2</v>
      </c>
      <c r="T1781" s="18">
        <v>6.4500934229656609E-2</v>
      </c>
      <c r="U1781" s="18">
        <v>8.8557694687441513E-2</v>
      </c>
      <c r="V1781" s="18">
        <v>7.1380851065663511E-2</v>
      </c>
      <c r="W1781" s="18">
        <v>5.438517541652077E-2</v>
      </c>
      <c r="X1781" s="18">
        <v>4.9889285833277577E-2</v>
      </c>
      <c r="Y1781" s="18">
        <v>2.3244966622250202E-2</v>
      </c>
      <c r="AA1781" s="18">
        <v>3.8931875144726028E-2</v>
      </c>
      <c r="AB1781" s="18">
        <v>5.2813962294188721E-2</v>
      </c>
      <c r="AC1781" s="18">
        <v>4.6814458839373213E-2</v>
      </c>
      <c r="AD1781" s="18">
        <v>9.1714258885016886E-2</v>
      </c>
      <c r="AF1781" s="18">
        <v>0.14998071458356779</v>
      </c>
      <c r="AG1781" s="18">
        <v>0.1007742369735293</v>
      </c>
      <c r="AH1781" s="18">
        <v>8.2433182347831271E-2</v>
      </c>
      <c r="AI1781" s="18">
        <v>5.7743615117108599E-2</v>
      </c>
      <c r="AJ1781" s="18">
        <v>4.5103911580120233E-2</v>
      </c>
      <c r="AK1781" s="18">
        <v>4.8865258729384242E-2</v>
      </c>
      <c r="AL1781" s="18">
        <v>4.5976886093295949E-2</v>
      </c>
      <c r="AM1781" s="18">
        <v>3.5252638623728579E-2</v>
      </c>
      <c r="AN1781" s="18">
        <v>2.305509858989822E-2</v>
      </c>
      <c r="AO1781" s="18">
        <v>5.3224955379989038E-2</v>
      </c>
      <c r="AP1781" s="18">
        <v>5.0592393006313942E-2</v>
      </c>
      <c r="AQ1781" s="18">
        <v>4.3371260922743259E-2</v>
      </c>
      <c r="AR1781" s="18">
        <v>2.3135086464956461E-2</v>
      </c>
      <c r="AS1781" s="18">
        <v>0.13130475564344249</v>
      </c>
      <c r="AT1781" s="18">
        <v>0</v>
      </c>
      <c r="AU1781" s="18">
        <v>5.5948000303934167E-2</v>
      </c>
      <c r="AV1781" s="18">
        <v>0.1962974862727046</v>
      </c>
      <c r="AX1781" s="18">
        <v>5.7471192604100108E-2</v>
      </c>
      <c r="AY1781" s="18">
        <v>5.8804973338048488E-2</v>
      </c>
      <c r="BA1781" s="18">
        <v>5.0555063643422403E-2</v>
      </c>
      <c r="BB1781" s="18">
        <v>7.0037100281339859E-2</v>
      </c>
      <c r="BD1781" s="18">
        <v>5.2418489090033417E-2</v>
      </c>
      <c r="BE1781" s="18">
        <v>6.5525873870385803E-2</v>
      </c>
      <c r="BF1781" s="18">
        <v>5.785463151870919E-2</v>
      </c>
      <c r="BG1781" s="18">
        <v>3.6424770458337738E-2</v>
      </c>
      <c r="BH1781" s="18">
        <v>5.0840932728926307E-2</v>
      </c>
      <c r="BI1781" s="18">
        <v>7.6196470825884668E-2</v>
      </c>
      <c r="BJ1781" s="18">
        <v>0.1902881914756088</v>
      </c>
      <c r="BL1781" s="18">
        <v>2.3364927869021841E-2</v>
      </c>
      <c r="BM1781" s="18">
        <v>4.1711366577660558E-2</v>
      </c>
      <c r="BN1781" s="18">
        <v>5.9105230721748357E-2</v>
      </c>
      <c r="BO1781" s="18">
        <v>2.046585831333763E-2</v>
      </c>
      <c r="BP1781" s="18">
        <v>3.7184333843917693E-2</v>
      </c>
      <c r="BQ1781" s="18">
        <v>0</v>
      </c>
      <c r="BR1781" s="18">
        <v>0.19961586614833529</v>
      </c>
      <c r="BS1781" s="18">
        <v>0.13006086718233631</v>
      </c>
      <c r="BU1781" s="18">
        <v>2.4402441664530251E-2</v>
      </c>
      <c r="BV1781" s="18">
        <v>4.3684620051584362E-2</v>
      </c>
      <c r="BW1781" s="18">
        <v>6.4876746294338025E-2</v>
      </c>
      <c r="BX1781" s="18">
        <v>7.6983071509441212E-2</v>
      </c>
      <c r="BY1781" s="18">
        <v>3.101777297250799E-2</v>
      </c>
      <c r="BZ1781" s="18">
        <v>0</v>
      </c>
      <c r="CA1781" s="18">
        <v>0.17445035400546641</v>
      </c>
      <c r="CB1781" s="18">
        <v>0.1233671742882496</v>
      </c>
      <c r="CC1781" s="18">
        <v>8.0154751218629763E-2</v>
      </c>
    </row>
    <row r="1783" spans="2:81" ht="130.5" x14ac:dyDescent="0.35">
      <c r="B1783" s="14" t="s">
        <v>371</v>
      </c>
    </row>
    <row r="1784" spans="2:81" x14ac:dyDescent="0.35">
      <c r="B1784" s="15" t="s">
        <v>17</v>
      </c>
    </row>
    <row r="1785" spans="2:81" x14ac:dyDescent="0.35">
      <c r="B1785" s="11" t="s">
        <v>95</v>
      </c>
      <c r="C1785" s="16">
        <v>1906</v>
      </c>
      <c r="D1785" s="16">
        <v>245</v>
      </c>
      <c r="E1785" s="16">
        <v>322</v>
      </c>
      <c r="F1785" s="16">
        <v>330</v>
      </c>
      <c r="G1785" s="16">
        <v>336</v>
      </c>
      <c r="H1785" s="16">
        <v>276</v>
      </c>
      <c r="I1785" s="16">
        <v>397</v>
      </c>
      <c r="K1785" s="16">
        <v>942</v>
      </c>
      <c r="L1785" s="16">
        <v>959</v>
      </c>
      <c r="N1785" s="16">
        <v>158</v>
      </c>
      <c r="O1785" s="16">
        <v>63</v>
      </c>
      <c r="P1785" s="16">
        <v>96</v>
      </c>
      <c r="Q1785" s="16">
        <v>78</v>
      </c>
      <c r="R1785" s="16">
        <v>211</v>
      </c>
      <c r="S1785" s="16">
        <v>156</v>
      </c>
      <c r="T1785" s="16">
        <v>138</v>
      </c>
      <c r="U1785" s="16">
        <v>178</v>
      </c>
      <c r="V1785" s="16">
        <v>270</v>
      </c>
      <c r="W1785" s="16">
        <v>232</v>
      </c>
      <c r="X1785" s="16">
        <v>160</v>
      </c>
      <c r="Y1785" s="16">
        <v>166</v>
      </c>
      <c r="AA1785" s="16">
        <v>527</v>
      </c>
      <c r="AB1785" s="16">
        <v>481</v>
      </c>
      <c r="AC1785" s="16">
        <v>429</v>
      </c>
      <c r="AD1785" s="16">
        <v>463</v>
      </c>
      <c r="AF1785" s="16">
        <v>27</v>
      </c>
      <c r="AG1785" s="16">
        <v>98</v>
      </c>
      <c r="AH1785" s="16">
        <v>113</v>
      </c>
      <c r="AI1785" s="16">
        <v>112</v>
      </c>
      <c r="AJ1785" s="16">
        <v>174</v>
      </c>
      <c r="AK1785" s="16">
        <v>207</v>
      </c>
      <c r="AL1785" s="16">
        <v>170</v>
      </c>
      <c r="AM1785" s="16">
        <v>133</v>
      </c>
      <c r="AN1785" s="16">
        <v>100</v>
      </c>
      <c r="AO1785" s="16">
        <v>131</v>
      </c>
      <c r="AP1785" s="16">
        <v>193</v>
      </c>
      <c r="AQ1785" s="16">
        <v>93</v>
      </c>
      <c r="AR1785" s="16">
        <v>79</v>
      </c>
      <c r="AS1785" s="16">
        <v>47</v>
      </c>
      <c r="AT1785" s="16">
        <v>48</v>
      </c>
      <c r="AU1785" s="16">
        <v>122</v>
      </c>
      <c r="AV1785" s="16">
        <v>59</v>
      </c>
      <c r="AX1785" s="16">
        <v>1557</v>
      </c>
      <c r="AY1785" s="16">
        <v>338</v>
      </c>
      <c r="BA1785" s="16">
        <v>1221</v>
      </c>
      <c r="BB1785" s="16">
        <v>685</v>
      </c>
      <c r="BD1785" s="16">
        <v>474</v>
      </c>
      <c r="BE1785" s="16">
        <v>416</v>
      </c>
      <c r="BF1785" s="16">
        <v>224</v>
      </c>
      <c r="BG1785" s="16">
        <v>439</v>
      </c>
      <c r="BH1785" s="16">
        <v>242</v>
      </c>
      <c r="BI1785" s="16">
        <v>51</v>
      </c>
      <c r="BJ1785" s="16">
        <v>60</v>
      </c>
      <c r="BL1785" s="16">
        <v>334</v>
      </c>
      <c r="BM1785" s="16">
        <v>619</v>
      </c>
      <c r="BN1785" s="16">
        <v>136</v>
      </c>
      <c r="BO1785" s="16">
        <v>105</v>
      </c>
      <c r="BP1785" s="16">
        <v>257</v>
      </c>
      <c r="BQ1785" s="16">
        <v>42</v>
      </c>
      <c r="BR1785" s="16">
        <v>49</v>
      </c>
      <c r="BS1785" s="16">
        <v>364</v>
      </c>
      <c r="BU1785" s="16">
        <v>279</v>
      </c>
      <c r="BV1785" s="16">
        <v>479</v>
      </c>
      <c r="BW1785" s="16">
        <v>122</v>
      </c>
      <c r="BX1785" s="16">
        <v>151</v>
      </c>
      <c r="BY1785" s="16">
        <v>421</v>
      </c>
      <c r="BZ1785" s="16">
        <v>64</v>
      </c>
      <c r="CA1785" s="16">
        <v>123</v>
      </c>
      <c r="CB1785" s="16">
        <v>156</v>
      </c>
      <c r="CC1785" s="16">
        <v>111</v>
      </c>
    </row>
    <row r="1786" spans="2:81" x14ac:dyDescent="0.35">
      <c r="B1786" s="12" t="s">
        <v>96</v>
      </c>
      <c r="C1786" s="16">
        <v>1910</v>
      </c>
      <c r="D1786" s="16">
        <v>202</v>
      </c>
      <c r="E1786" s="16">
        <v>325</v>
      </c>
      <c r="F1786" s="16">
        <v>324</v>
      </c>
      <c r="G1786" s="16">
        <v>294</v>
      </c>
      <c r="H1786" s="16">
        <v>309</v>
      </c>
      <c r="I1786" s="16">
        <v>457</v>
      </c>
      <c r="K1786" s="16">
        <v>921</v>
      </c>
      <c r="L1786" s="16">
        <v>983</v>
      </c>
      <c r="N1786" s="16">
        <v>157</v>
      </c>
      <c r="O1786" s="16">
        <v>52</v>
      </c>
      <c r="P1786" s="16">
        <v>89</v>
      </c>
      <c r="Q1786" s="16">
        <v>77</v>
      </c>
      <c r="R1786" s="16">
        <v>212</v>
      </c>
      <c r="S1786" s="16">
        <v>155</v>
      </c>
      <c r="T1786" s="16">
        <v>140</v>
      </c>
      <c r="U1786" s="16">
        <v>167</v>
      </c>
      <c r="V1786" s="16">
        <v>248</v>
      </c>
      <c r="W1786" s="16">
        <v>264</v>
      </c>
      <c r="X1786" s="16">
        <v>165</v>
      </c>
      <c r="Y1786" s="16">
        <v>180</v>
      </c>
      <c r="AA1786" s="16">
        <v>514</v>
      </c>
      <c r="AB1786" s="16">
        <v>496</v>
      </c>
      <c r="AC1786" s="16">
        <v>419</v>
      </c>
      <c r="AD1786" s="16">
        <v>477</v>
      </c>
      <c r="AF1786" s="16">
        <v>25</v>
      </c>
      <c r="AG1786" s="16">
        <v>96</v>
      </c>
      <c r="AH1786" s="16">
        <v>115</v>
      </c>
      <c r="AI1786" s="16">
        <v>117</v>
      </c>
      <c r="AJ1786" s="16">
        <v>175</v>
      </c>
      <c r="AK1786" s="16">
        <v>213</v>
      </c>
      <c r="AL1786" s="16">
        <v>169</v>
      </c>
      <c r="AM1786" s="16">
        <v>134</v>
      </c>
      <c r="AN1786" s="16">
        <v>99</v>
      </c>
      <c r="AO1786" s="16">
        <v>131</v>
      </c>
      <c r="AP1786" s="16">
        <v>193</v>
      </c>
      <c r="AQ1786" s="16">
        <v>94</v>
      </c>
      <c r="AR1786" s="16">
        <v>79</v>
      </c>
      <c r="AS1786" s="16">
        <v>46</v>
      </c>
      <c r="AT1786" s="16">
        <v>46</v>
      </c>
      <c r="AU1786" s="16">
        <v>118</v>
      </c>
      <c r="AV1786" s="16">
        <v>59</v>
      </c>
      <c r="AX1786" s="16">
        <v>1583</v>
      </c>
      <c r="AY1786" s="16">
        <v>316</v>
      </c>
      <c r="BA1786" s="16">
        <v>1241</v>
      </c>
      <c r="BB1786" s="16">
        <v>669</v>
      </c>
      <c r="BD1786" s="16">
        <v>490</v>
      </c>
      <c r="BE1786" s="16">
        <v>410</v>
      </c>
      <c r="BF1786" s="16">
        <v>226</v>
      </c>
      <c r="BG1786" s="16">
        <v>430</v>
      </c>
      <c r="BH1786" s="16">
        <v>237</v>
      </c>
      <c r="BI1786" s="16">
        <v>51</v>
      </c>
      <c r="BJ1786" s="16">
        <v>65</v>
      </c>
      <c r="BL1786" s="16">
        <v>349</v>
      </c>
      <c r="BM1786" s="16">
        <v>614</v>
      </c>
      <c r="BN1786" s="16">
        <v>143</v>
      </c>
      <c r="BO1786" s="16">
        <v>101</v>
      </c>
      <c r="BP1786" s="16">
        <v>257</v>
      </c>
      <c r="BQ1786" s="16">
        <v>42</v>
      </c>
      <c r="BR1786" s="16">
        <v>47</v>
      </c>
      <c r="BS1786" s="16">
        <v>356</v>
      </c>
      <c r="BU1786" s="16">
        <v>288</v>
      </c>
      <c r="BV1786" s="16">
        <v>472</v>
      </c>
      <c r="BW1786" s="16">
        <v>126</v>
      </c>
      <c r="BX1786" s="16">
        <v>142</v>
      </c>
      <c r="BY1786" s="16">
        <v>432</v>
      </c>
      <c r="BZ1786" s="16">
        <v>64</v>
      </c>
      <c r="CA1786" s="16">
        <v>123</v>
      </c>
      <c r="CB1786" s="16">
        <v>159</v>
      </c>
      <c r="CC1786" s="16">
        <v>106</v>
      </c>
    </row>
    <row r="1787" spans="2:81" x14ac:dyDescent="0.35">
      <c r="B1787" s="17" t="s">
        <v>366</v>
      </c>
      <c r="C1787" s="18">
        <v>8.4262446066240115E-2</v>
      </c>
      <c r="D1787" s="18">
        <v>0.1523375467805371</v>
      </c>
      <c r="E1787" s="18">
        <v>0.17498076833508269</v>
      </c>
      <c r="F1787" s="18">
        <v>0.10861565332896519</v>
      </c>
      <c r="G1787" s="18">
        <v>6.2259829724627742E-2</v>
      </c>
      <c r="H1787" s="18">
        <v>3.0939940631505021E-2</v>
      </c>
      <c r="I1787" s="18">
        <v>2.2611604764042979E-2</v>
      </c>
      <c r="K1787" s="18">
        <v>8.8258329285988799E-2</v>
      </c>
      <c r="L1787" s="18">
        <v>8.093468775720622E-2</v>
      </c>
      <c r="N1787" s="18">
        <v>7.2163676336405899E-2</v>
      </c>
      <c r="O1787" s="18">
        <v>0</v>
      </c>
      <c r="P1787" s="18">
        <v>6.6185976594855145E-2</v>
      </c>
      <c r="Q1787" s="18">
        <v>0.12180445784188659</v>
      </c>
      <c r="R1787" s="18">
        <v>0.10051672071855799</v>
      </c>
      <c r="S1787" s="18">
        <v>6.1398293164013143E-2</v>
      </c>
      <c r="T1787" s="18">
        <v>0.1015393790502076</v>
      </c>
      <c r="U1787" s="18">
        <v>5.8555705019804838E-2</v>
      </c>
      <c r="V1787" s="18">
        <v>0.1515416747774731</v>
      </c>
      <c r="W1787" s="18">
        <v>6.8795493624766155E-2</v>
      </c>
      <c r="X1787" s="18">
        <v>5.1202535148981321E-2</v>
      </c>
      <c r="Y1787" s="18">
        <v>8.3287359370169123E-2</v>
      </c>
      <c r="AA1787" s="18">
        <v>9.5866590354060158E-2</v>
      </c>
      <c r="AB1787" s="18">
        <v>8.1661236300578963E-2</v>
      </c>
      <c r="AC1787" s="18">
        <v>8.0279671401495625E-2</v>
      </c>
      <c r="AD1787" s="18">
        <v>7.7178422992477569E-2</v>
      </c>
      <c r="AF1787" s="18">
        <v>7.2044518427371598E-2</v>
      </c>
      <c r="AG1787" s="18">
        <v>0.18196300398092111</v>
      </c>
      <c r="AH1787" s="18">
        <v>0.11911036447104589</v>
      </c>
      <c r="AI1787" s="18">
        <v>4.6101189411331192E-2</v>
      </c>
      <c r="AJ1787" s="18">
        <v>4.4260191610095617E-2</v>
      </c>
      <c r="AK1787" s="18">
        <v>7.3246770163123628E-2</v>
      </c>
      <c r="AL1787" s="18">
        <v>6.0432653234702413E-2</v>
      </c>
      <c r="AM1787" s="18">
        <v>0.1144228350774157</v>
      </c>
      <c r="AN1787" s="18">
        <v>6.8902201406283489E-2</v>
      </c>
      <c r="AO1787" s="18">
        <v>0.1117288329107036</v>
      </c>
      <c r="AP1787" s="18">
        <v>8.6203838144194661E-2</v>
      </c>
      <c r="AQ1787" s="18">
        <v>6.1060137342297503E-2</v>
      </c>
      <c r="AR1787" s="18">
        <v>5.9215757384506323E-2</v>
      </c>
      <c r="AS1787" s="18">
        <v>0.10254242093288291</v>
      </c>
      <c r="AT1787" s="18">
        <v>8.3188941282313217E-2</v>
      </c>
      <c r="AU1787" s="18">
        <v>0.116436147865042</v>
      </c>
      <c r="AV1787" s="18">
        <v>4.7612504971524042E-2</v>
      </c>
      <c r="AX1787" s="18">
        <v>6.4826161090610235E-2</v>
      </c>
      <c r="AY1787" s="18">
        <v>0.18425287211831329</v>
      </c>
      <c r="BA1787" s="18">
        <v>8.2736482683993182E-2</v>
      </c>
      <c r="BB1787" s="18">
        <v>8.7093622687500413E-2</v>
      </c>
      <c r="BD1787" s="18">
        <v>5.495735105231575E-2</v>
      </c>
      <c r="BE1787" s="18">
        <v>8.0077571128719022E-2</v>
      </c>
      <c r="BF1787" s="18">
        <v>4.5760450790924688E-2</v>
      </c>
      <c r="BG1787" s="18">
        <v>0.1131481355113173</v>
      </c>
      <c r="BH1787" s="18">
        <v>0.11508437104598419</v>
      </c>
      <c r="BI1787" s="18">
        <v>0.2009488876198938</v>
      </c>
      <c r="BJ1787" s="18">
        <v>6.9967591696663792E-2</v>
      </c>
      <c r="BL1787" s="18">
        <v>7.2212773183178119E-2</v>
      </c>
      <c r="BM1787" s="18">
        <v>0.1095372321362021</v>
      </c>
      <c r="BN1787" s="18">
        <v>5.8408586072642647E-2</v>
      </c>
      <c r="BO1787" s="18">
        <v>0.1101259057990389</v>
      </c>
      <c r="BP1787" s="18">
        <v>9.0284843316185637E-2</v>
      </c>
      <c r="BQ1787" s="18">
        <v>8.4462762831540167E-2</v>
      </c>
      <c r="BR1787" s="18">
        <v>0.15256644519015011</v>
      </c>
      <c r="BS1787" s="18">
        <v>4.198355735588645E-2</v>
      </c>
      <c r="BU1787" s="18">
        <v>8.0361450291396658E-2</v>
      </c>
      <c r="BV1787" s="18">
        <v>0.1233740053620551</v>
      </c>
      <c r="BW1787" s="18">
        <v>6.3634824334278917E-2</v>
      </c>
      <c r="BX1787" s="18">
        <v>8.9494496527291786E-2</v>
      </c>
      <c r="BY1787" s="18">
        <v>7.4270901921418636E-2</v>
      </c>
      <c r="BZ1787" s="18">
        <v>0.13404795261019711</v>
      </c>
      <c r="CA1787" s="18">
        <v>3.103129164198715E-2</v>
      </c>
      <c r="CB1787" s="18">
        <v>4.4620208900988098E-2</v>
      </c>
      <c r="CC1787" s="18">
        <v>7.0122609229668773E-2</v>
      </c>
    </row>
    <row r="1788" spans="2:81" x14ac:dyDescent="0.35">
      <c r="B1788" s="17" t="s">
        <v>367</v>
      </c>
      <c r="C1788" s="18">
        <v>0.28836657582541247</v>
      </c>
      <c r="D1788" s="18">
        <v>0.33482889867628152</v>
      </c>
      <c r="E1788" s="18">
        <v>0.37821882077819158</v>
      </c>
      <c r="F1788" s="18">
        <v>0.36600662645536841</v>
      </c>
      <c r="G1788" s="18">
        <v>0.31753537498842288</v>
      </c>
      <c r="H1788" s="18">
        <v>0.23536004492817511</v>
      </c>
      <c r="I1788" s="18">
        <v>0.16595715616745879</v>
      </c>
      <c r="K1788" s="18">
        <v>0.3315344406461378</v>
      </c>
      <c r="L1788" s="18">
        <v>0.2493434397335289</v>
      </c>
      <c r="N1788" s="18">
        <v>0.25396355871082038</v>
      </c>
      <c r="O1788" s="18">
        <v>0.21526182398968821</v>
      </c>
      <c r="P1788" s="18">
        <v>0.25025580483888421</v>
      </c>
      <c r="Q1788" s="18">
        <v>0.23171416308498829</v>
      </c>
      <c r="R1788" s="18">
        <v>0.34239078186370381</v>
      </c>
      <c r="S1788" s="18">
        <v>0.31758661331883747</v>
      </c>
      <c r="T1788" s="18">
        <v>0.3016802823399452</v>
      </c>
      <c r="U1788" s="18">
        <v>0.30992304315599389</v>
      </c>
      <c r="V1788" s="18">
        <v>0.33350327325637391</v>
      </c>
      <c r="W1788" s="18">
        <v>0.25023550480232909</v>
      </c>
      <c r="X1788" s="18">
        <v>0.3049426473806342</v>
      </c>
      <c r="Y1788" s="18">
        <v>0.24196861045216189</v>
      </c>
      <c r="AA1788" s="18">
        <v>0.31933724351835791</v>
      </c>
      <c r="AB1788" s="18">
        <v>0.26659200474344491</v>
      </c>
      <c r="AC1788" s="18">
        <v>0.32699842542303831</v>
      </c>
      <c r="AD1788" s="18">
        <v>0.24588231220682161</v>
      </c>
      <c r="AF1788" s="18">
        <v>0.2013439668847577</v>
      </c>
      <c r="AG1788" s="18">
        <v>0.21340885724711839</v>
      </c>
      <c r="AH1788" s="18">
        <v>0.27839598635240193</v>
      </c>
      <c r="AI1788" s="18">
        <v>0.23432996691875049</v>
      </c>
      <c r="AJ1788" s="18">
        <v>0.2738540756710881</v>
      </c>
      <c r="AK1788" s="18">
        <v>0.2498836104629277</v>
      </c>
      <c r="AL1788" s="18">
        <v>0.33738497522354072</v>
      </c>
      <c r="AM1788" s="18">
        <v>0.26088688680857408</v>
      </c>
      <c r="AN1788" s="18">
        <v>0.29238140379394739</v>
      </c>
      <c r="AO1788" s="18">
        <v>0.24622925127680981</v>
      </c>
      <c r="AP1788" s="18">
        <v>0.2729049850575101</v>
      </c>
      <c r="AQ1788" s="18">
        <v>0.32813647856385758</v>
      </c>
      <c r="AR1788" s="18">
        <v>0.32292824850771412</v>
      </c>
      <c r="AS1788" s="18">
        <v>0.33808437537214969</v>
      </c>
      <c r="AT1788" s="18">
        <v>0.42150697525037101</v>
      </c>
      <c r="AU1788" s="18">
        <v>0.45973110817059998</v>
      </c>
      <c r="AV1788" s="18">
        <v>0.22129554242023811</v>
      </c>
      <c r="AX1788" s="18">
        <v>0.27550174345442863</v>
      </c>
      <c r="AY1788" s="18">
        <v>0.34831501624201722</v>
      </c>
      <c r="BA1788" s="18">
        <v>0.28689021580309848</v>
      </c>
      <c r="BB1788" s="18">
        <v>0.29110572148799352</v>
      </c>
      <c r="BD1788" s="18">
        <v>0.2544675491358071</v>
      </c>
      <c r="BE1788" s="18">
        <v>0.25210566598222062</v>
      </c>
      <c r="BF1788" s="18">
        <v>0.28805481836063918</v>
      </c>
      <c r="BG1788" s="18">
        <v>0.32723531870040351</v>
      </c>
      <c r="BH1788" s="18">
        <v>0.35262621049296999</v>
      </c>
      <c r="BI1788" s="18">
        <v>0.48683788342773698</v>
      </c>
      <c r="BJ1788" s="18">
        <v>0.1249886013954653</v>
      </c>
      <c r="BL1788" s="18">
        <v>0.28404725872980069</v>
      </c>
      <c r="BM1788" s="18">
        <v>0.35370020822424181</v>
      </c>
      <c r="BN1788" s="18">
        <v>0.23907868643363089</v>
      </c>
      <c r="BO1788" s="18">
        <v>0.32632033064343491</v>
      </c>
      <c r="BP1788" s="18">
        <v>0.27804916981872851</v>
      </c>
      <c r="BQ1788" s="18">
        <v>0.1839119265156112</v>
      </c>
      <c r="BR1788" s="18">
        <v>0.16993969917016069</v>
      </c>
      <c r="BS1788" s="18">
        <v>0.22435144162664561</v>
      </c>
      <c r="BU1788" s="18">
        <v>0.32548480700062549</v>
      </c>
      <c r="BV1788" s="18">
        <v>0.34490999665323591</v>
      </c>
      <c r="BW1788" s="18">
        <v>0.25361930023628609</v>
      </c>
      <c r="BX1788" s="18">
        <v>0.31530934325676868</v>
      </c>
      <c r="BY1788" s="18">
        <v>0.29917070594901352</v>
      </c>
      <c r="BZ1788" s="18">
        <v>0.18244147961233731</v>
      </c>
      <c r="CA1788" s="18">
        <v>0.1936362427718917</v>
      </c>
      <c r="CB1788" s="18">
        <v>0.20089822800940291</v>
      </c>
      <c r="CC1788" s="18">
        <v>0.20119280019959479</v>
      </c>
    </row>
    <row r="1789" spans="2:81" x14ac:dyDescent="0.35">
      <c r="B1789" s="17" t="s">
        <v>368</v>
      </c>
      <c r="C1789" s="18">
        <v>0.27256136791019558</v>
      </c>
      <c r="D1789" s="18">
        <v>0.27325808336109192</v>
      </c>
      <c r="E1789" s="18">
        <v>0.24044581535057091</v>
      </c>
      <c r="F1789" s="18">
        <v>0.25259394733981078</v>
      </c>
      <c r="G1789" s="18">
        <v>0.26246376569772428</v>
      </c>
      <c r="H1789" s="18">
        <v>0.32423078967895669</v>
      </c>
      <c r="I1789" s="18">
        <v>0.28080393172467982</v>
      </c>
      <c r="K1789" s="18">
        <v>0.27204710691195561</v>
      </c>
      <c r="L1789" s="18">
        <v>0.27344460615009708</v>
      </c>
      <c r="N1789" s="18">
        <v>0.33995705495587192</v>
      </c>
      <c r="O1789" s="18">
        <v>0.2427047948575875</v>
      </c>
      <c r="P1789" s="18">
        <v>0.22502338060068811</v>
      </c>
      <c r="Q1789" s="18">
        <v>0.23053536087156601</v>
      </c>
      <c r="R1789" s="18">
        <v>0.23946514142955649</v>
      </c>
      <c r="S1789" s="18">
        <v>0.27748208736051538</v>
      </c>
      <c r="T1789" s="18">
        <v>0.27975349318652082</v>
      </c>
      <c r="U1789" s="18">
        <v>0.29209943848888892</v>
      </c>
      <c r="V1789" s="18">
        <v>0.22411841470300359</v>
      </c>
      <c r="W1789" s="18">
        <v>0.26207626180720978</v>
      </c>
      <c r="X1789" s="18">
        <v>0.33901397579525661</v>
      </c>
      <c r="Y1789" s="18">
        <v>0.29611389150670242</v>
      </c>
      <c r="AA1789" s="18">
        <v>0.2533069964591495</v>
      </c>
      <c r="AB1789" s="18">
        <v>0.27857171602957381</v>
      </c>
      <c r="AC1789" s="18">
        <v>0.27264839146098019</v>
      </c>
      <c r="AD1789" s="18">
        <v>0.28537434180853011</v>
      </c>
      <c r="AF1789" s="18">
        <v>0.35503583237068459</v>
      </c>
      <c r="AG1789" s="18">
        <v>0.23774278876422819</v>
      </c>
      <c r="AH1789" s="18">
        <v>0.2603327660278188</v>
      </c>
      <c r="AI1789" s="18">
        <v>0.27576524831645538</v>
      </c>
      <c r="AJ1789" s="18">
        <v>0.28063608362660358</v>
      </c>
      <c r="AK1789" s="18">
        <v>0.28113950691944972</v>
      </c>
      <c r="AL1789" s="18">
        <v>0.27044054964162739</v>
      </c>
      <c r="AM1789" s="18">
        <v>0.3251579785801364</v>
      </c>
      <c r="AN1789" s="18">
        <v>0.32801275160581372</v>
      </c>
      <c r="AO1789" s="18">
        <v>0.23871997136870191</v>
      </c>
      <c r="AP1789" s="18">
        <v>0.30523232707070358</v>
      </c>
      <c r="AQ1789" s="18">
        <v>0.27152753821471393</v>
      </c>
      <c r="AR1789" s="18">
        <v>0.31424650755435329</v>
      </c>
      <c r="AS1789" s="18">
        <v>0.2152241111538806</v>
      </c>
      <c r="AT1789" s="18">
        <v>0.24851628351406971</v>
      </c>
      <c r="AU1789" s="18">
        <v>0.23234346174122331</v>
      </c>
      <c r="AV1789" s="18">
        <v>0.10670386211146519</v>
      </c>
      <c r="AX1789" s="18">
        <v>0.27938095813610508</v>
      </c>
      <c r="AY1789" s="18">
        <v>0.24141212067840001</v>
      </c>
      <c r="BA1789" s="18">
        <v>0.26539498319715632</v>
      </c>
      <c r="BB1789" s="18">
        <v>0.28585742802183389</v>
      </c>
      <c r="BD1789" s="18">
        <v>0.3093145846755963</v>
      </c>
      <c r="BE1789" s="18">
        <v>0.28743360798133549</v>
      </c>
      <c r="BF1789" s="18">
        <v>0.27395503276718991</v>
      </c>
      <c r="BG1789" s="18">
        <v>0.24253741652477059</v>
      </c>
      <c r="BH1789" s="18">
        <v>0.25923050123443431</v>
      </c>
      <c r="BI1789" s="18">
        <v>0.14836664463606911</v>
      </c>
      <c r="BJ1789" s="18">
        <v>0.24153933216777229</v>
      </c>
      <c r="BL1789" s="18">
        <v>0.28033558900766847</v>
      </c>
      <c r="BM1789" s="18">
        <v>0.25252789346273868</v>
      </c>
      <c r="BN1789" s="18">
        <v>0.34809488494123803</v>
      </c>
      <c r="BO1789" s="18">
        <v>0.2373639172296271</v>
      </c>
      <c r="BP1789" s="18">
        <v>0.32309226936065327</v>
      </c>
      <c r="BQ1789" s="18">
        <v>0.3672577846902717</v>
      </c>
      <c r="BR1789" s="18">
        <v>0.1520618792815967</v>
      </c>
      <c r="BS1789" s="18">
        <v>0.2475081576689391</v>
      </c>
      <c r="BU1789" s="18">
        <v>0.25276509466379909</v>
      </c>
      <c r="BV1789" s="18">
        <v>0.2455068879826969</v>
      </c>
      <c r="BW1789" s="18">
        <v>0.29913379885415781</v>
      </c>
      <c r="BX1789" s="18">
        <v>0.28777561421698122</v>
      </c>
      <c r="BY1789" s="18">
        <v>0.28646152139190911</v>
      </c>
      <c r="BZ1789" s="18">
        <v>0.34675948705934367</v>
      </c>
      <c r="CA1789" s="18">
        <v>0.30830754371380892</v>
      </c>
      <c r="CB1789" s="18">
        <v>0.25362769656276152</v>
      </c>
      <c r="CC1789" s="18">
        <v>0.28040058406180851</v>
      </c>
    </row>
    <row r="1790" spans="2:81" x14ac:dyDescent="0.35">
      <c r="B1790" s="17" t="s">
        <v>369</v>
      </c>
      <c r="C1790" s="18">
        <v>0.25181233424213317</v>
      </c>
      <c r="D1790" s="18">
        <v>0.16365464512408759</v>
      </c>
      <c r="E1790" s="18">
        <v>0.13448023765035269</v>
      </c>
      <c r="F1790" s="18">
        <v>0.17108447861152709</v>
      </c>
      <c r="G1790" s="18">
        <v>0.2309453814650366</v>
      </c>
      <c r="H1790" s="18">
        <v>0.32258572801803148</v>
      </c>
      <c r="I1790" s="18">
        <v>0.39702642517731912</v>
      </c>
      <c r="K1790" s="18">
        <v>0.2315807316862234</v>
      </c>
      <c r="L1790" s="18">
        <v>0.26996545637535729</v>
      </c>
      <c r="N1790" s="18">
        <v>0.2561447312744291</v>
      </c>
      <c r="O1790" s="18">
        <v>0.3671391002473775</v>
      </c>
      <c r="P1790" s="18">
        <v>0.29400118644255713</v>
      </c>
      <c r="Q1790" s="18">
        <v>0.28558604500111329</v>
      </c>
      <c r="R1790" s="18">
        <v>0.22110072333778061</v>
      </c>
      <c r="S1790" s="18">
        <v>0.2493090868795404</v>
      </c>
      <c r="T1790" s="18">
        <v>0.1993468477146253</v>
      </c>
      <c r="U1790" s="18">
        <v>0.23382802687362389</v>
      </c>
      <c r="V1790" s="18">
        <v>0.2030293832872295</v>
      </c>
      <c r="W1790" s="18">
        <v>0.31281601333100229</v>
      </c>
      <c r="X1790" s="18">
        <v>0.21131211017693161</v>
      </c>
      <c r="Y1790" s="18">
        <v>0.29009316549649999</v>
      </c>
      <c r="AA1790" s="18">
        <v>0.26310010651836302</v>
      </c>
      <c r="AB1790" s="18">
        <v>0.25609288230893779</v>
      </c>
      <c r="AC1790" s="18">
        <v>0.23605742759021681</v>
      </c>
      <c r="AD1790" s="18">
        <v>0.24950497686143011</v>
      </c>
      <c r="AF1790" s="18">
        <v>0.18240220504907051</v>
      </c>
      <c r="AG1790" s="18">
        <v>0.26128173109180131</v>
      </c>
      <c r="AH1790" s="18">
        <v>0.22319405168109649</v>
      </c>
      <c r="AI1790" s="18">
        <v>0.31533011360147528</v>
      </c>
      <c r="AJ1790" s="18">
        <v>0.27848360497968477</v>
      </c>
      <c r="AK1790" s="18">
        <v>0.2668603778672462</v>
      </c>
      <c r="AL1790" s="18">
        <v>0.25225538988100438</v>
      </c>
      <c r="AM1790" s="18">
        <v>0.21904270968641409</v>
      </c>
      <c r="AN1790" s="18">
        <v>0.25045991990964778</v>
      </c>
      <c r="AO1790" s="18">
        <v>0.28859771075659357</v>
      </c>
      <c r="AP1790" s="18">
        <v>0.26945864785206292</v>
      </c>
      <c r="AQ1790" s="18">
        <v>0.25349569918019088</v>
      </c>
      <c r="AR1790" s="18">
        <v>0.22289796291086661</v>
      </c>
      <c r="AS1790" s="18">
        <v>0.2206837246907184</v>
      </c>
      <c r="AT1790" s="18">
        <v>0.17456047672010219</v>
      </c>
      <c r="AU1790" s="18">
        <v>0.1133433076190279</v>
      </c>
      <c r="AV1790" s="18">
        <v>0.3954872502194845</v>
      </c>
      <c r="AX1790" s="18">
        <v>0.27459357212517199</v>
      </c>
      <c r="AY1790" s="18">
        <v>0.13670024528008159</v>
      </c>
      <c r="BA1790" s="18">
        <v>0.26273043422492842</v>
      </c>
      <c r="BB1790" s="18">
        <v>0.23155557724554229</v>
      </c>
      <c r="BD1790" s="18">
        <v>0.28686915793234952</v>
      </c>
      <c r="BE1790" s="18">
        <v>0.2678992648070665</v>
      </c>
      <c r="BF1790" s="18">
        <v>0.26068047574970737</v>
      </c>
      <c r="BG1790" s="18">
        <v>0.21928696221685359</v>
      </c>
      <c r="BH1790" s="18">
        <v>0.20851678524950659</v>
      </c>
      <c r="BI1790" s="18">
        <v>8.6462347808032705E-2</v>
      </c>
      <c r="BJ1790" s="18">
        <v>0.35909863087100757</v>
      </c>
      <c r="BL1790" s="18">
        <v>0.26037878622639571</v>
      </c>
      <c r="BM1790" s="18">
        <v>0.22819250308358149</v>
      </c>
      <c r="BN1790" s="18">
        <v>0.26315923007672842</v>
      </c>
      <c r="BO1790" s="18">
        <v>0.26337806100198519</v>
      </c>
      <c r="BP1790" s="18">
        <v>0.25629196916238939</v>
      </c>
      <c r="BQ1790" s="18">
        <v>0.27007555922042809</v>
      </c>
      <c r="BR1790" s="18">
        <v>0.14432354539233519</v>
      </c>
      <c r="BS1790" s="18">
        <v>0.28528311947124052</v>
      </c>
      <c r="BU1790" s="18">
        <v>0.24917034056762841</v>
      </c>
      <c r="BV1790" s="18">
        <v>0.2196719711265738</v>
      </c>
      <c r="BW1790" s="18">
        <v>0.25637941107950929</v>
      </c>
      <c r="BX1790" s="18">
        <v>0.24713384359865731</v>
      </c>
      <c r="BY1790" s="18">
        <v>0.27493485315639671</v>
      </c>
      <c r="BZ1790" s="18">
        <v>0.225144118282251</v>
      </c>
      <c r="CA1790" s="18">
        <v>0.21130106276897059</v>
      </c>
      <c r="CB1790" s="18">
        <v>0.28839717176463792</v>
      </c>
      <c r="CC1790" s="18">
        <v>0.31712380549051222</v>
      </c>
    </row>
    <row r="1791" spans="2:81" x14ac:dyDescent="0.35">
      <c r="B1791" s="17" t="s">
        <v>151</v>
      </c>
      <c r="C1791" s="18">
        <v>0.1029972759560185</v>
      </c>
      <c r="D1791" s="18">
        <v>7.592082605800185E-2</v>
      </c>
      <c r="E1791" s="18">
        <v>7.1874357885802168E-2</v>
      </c>
      <c r="F1791" s="18">
        <v>0.1016992942643283</v>
      </c>
      <c r="G1791" s="18">
        <v>0.12679564812418839</v>
      </c>
      <c r="H1791" s="18">
        <v>8.6883496743331595E-2</v>
      </c>
      <c r="I1791" s="18">
        <v>0.1336008821664994</v>
      </c>
      <c r="K1791" s="18">
        <v>7.6579391469694294E-2</v>
      </c>
      <c r="L1791" s="18">
        <v>0.1263118099838105</v>
      </c>
      <c r="N1791" s="18">
        <v>7.7770978722472628E-2</v>
      </c>
      <c r="O1791" s="18">
        <v>0.17489428090534681</v>
      </c>
      <c r="P1791" s="18">
        <v>0.16453365152301561</v>
      </c>
      <c r="Q1791" s="18">
        <v>0.13035997320044601</v>
      </c>
      <c r="R1791" s="18">
        <v>9.652663265040104E-2</v>
      </c>
      <c r="S1791" s="18">
        <v>9.4223919277093601E-2</v>
      </c>
      <c r="T1791" s="18">
        <v>0.1176799977087012</v>
      </c>
      <c r="U1791" s="18">
        <v>0.1055937864616882</v>
      </c>
      <c r="V1791" s="18">
        <v>8.7807253975919999E-2</v>
      </c>
      <c r="W1791" s="18">
        <v>0.10607672643469269</v>
      </c>
      <c r="X1791" s="18">
        <v>9.3528731498196307E-2</v>
      </c>
      <c r="Y1791" s="18">
        <v>8.8536973174466474E-2</v>
      </c>
      <c r="AA1791" s="18">
        <v>6.8389063150069443E-2</v>
      </c>
      <c r="AB1791" s="18">
        <v>0.1170821606174645</v>
      </c>
      <c r="AC1791" s="18">
        <v>8.4016084124268947E-2</v>
      </c>
      <c r="AD1791" s="18">
        <v>0.1420599461307408</v>
      </c>
      <c r="AF1791" s="18">
        <v>0.18917347726811559</v>
      </c>
      <c r="AG1791" s="18">
        <v>0.10560361891593111</v>
      </c>
      <c r="AH1791" s="18">
        <v>0.11896683146763699</v>
      </c>
      <c r="AI1791" s="18">
        <v>0.1284734817519875</v>
      </c>
      <c r="AJ1791" s="18">
        <v>0.12276604411252801</v>
      </c>
      <c r="AK1791" s="18">
        <v>0.1288697345872527</v>
      </c>
      <c r="AL1791" s="18">
        <v>7.9486432019124989E-2</v>
      </c>
      <c r="AM1791" s="18">
        <v>8.0489589847459839E-2</v>
      </c>
      <c r="AN1791" s="18">
        <v>6.0243723284307528E-2</v>
      </c>
      <c r="AO1791" s="18">
        <v>0.1147242336871911</v>
      </c>
      <c r="AP1791" s="18">
        <v>6.6200201875528733E-2</v>
      </c>
      <c r="AQ1791" s="18">
        <v>8.5780146698940199E-2</v>
      </c>
      <c r="AR1791" s="18">
        <v>8.0711523642559513E-2</v>
      </c>
      <c r="AS1791" s="18">
        <v>0.12346536785036839</v>
      </c>
      <c r="AT1791" s="18">
        <v>7.2227323233143834E-2</v>
      </c>
      <c r="AU1791" s="18">
        <v>7.8145974604106966E-2</v>
      </c>
      <c r="AV1791" s="18">
        <v>0.22890084027728841</v>
      </c>
      <c r="AX1791" s="18">
        <v>0.10569756519368401</v>
      </c>
      <c r="AY1791" s="18">
        <v>8.931974568118814E-2</v>
      </c>
      <c r="BA1791" s="18">
        <v>0.10224788409082371</v>
      </c>
      <c r="BB1791" s="18">
        <v>0.1043876505571299</v>
      </c>
      <c r="BD1791" s="18">
        <v>9.4391357203931325E-2</v>
      </c>
      <c r="BE1791" s="18">
        <v>0.1124838901006584</v>
      </c>
      <c r="BF1791" s="18">
        <v>0.13154922233153879</v>
      </c>
      <c r="BG1791" s="18">
        <v>9.7792167046654957E-2</v>
      </c>
      <c r="BH1791" s="18">
        <v>6.45421319771049E-2</v>
      </c>
      <c r="BI1791" s="18">
        <v>7.7384236508267382E-2</v>
      </c>
      <c r="BJ1791" s="18">
        <v>0.204405843869091</v>
      </c>
      <c r="BL1791" s="18">
        <v>0.1030255928529568</v>
      </c>
      <c r="BM1791" s="18">
        <v>5.6042163093235772E-2</v>
      </c>
      <c r="BN1791" s="18">
        <v>9.1258612475760004E-2</v>
      </c>
      <c r="BO1791" s="18">
        <v>6.2811785325913957E-2</v>
      </c>
      <c r="BP1791" s="18">
        <v>5.2281748342043133E-2</v>
      </c>
      <c r="BQ1791" s="18">
        <v>9.4291966742149014E-2</v>
      </c>
      <c r="BR1791" s="18">
        <v>0.38110843096575719</v>
      </c>
      <c r="BS1791" s="18">
        <v>0.20087372387728841</v>
      </c>
      <c r="BU1791" s="18">
        <v>9.221830747655034E-2</v>
      </c>
      <c r="BV1791" s="18">
        <v>6.6537138875438315E-2</v>
      </c>
      <c r="BW1791" s="18">
        <v>0.12723266549576781</v>
      </c>
      <c r="BX1791" s="18">
        <v>6.0286702400300977E-2</v>
      </c>
      <c r="BY1791" s="18">
        <v>6.5162017581262097E-2</v>
      </c>
      <c r="BZ1791" s="18">
        <v>0.1116069624358708</v>
      </c>
      <c r="CA1791" s="18">
        <v>0.25572385910334172</v>
      </c>
      <c r="CB1791" s="18">
        <v>0.21245669476220971</v>
      </c>
      <c r="CC1791" s="18">
        <v>0.13116020101841561</v>
      </c>
    </row>
    <row r="1793" spans="2:81" ht="116" x14ac:dyDescent="0.35">
      <c r="B1793" s="14" t="s">
        <v>372</v>
      </c>
    </row>
    <row r="1794" spans="2:81" x14ac:dyDescent="0.35">
      <c r="B1794" s="15" t="s">
        <v>17</v>
      </c>
    </row>
    <row r="1795" spans="2:81" x14ac:dyDescent="0.35">
      <c r="B1795" s="11" t="s">
        <v>95</v>
      </c>
      <c r="C1795" s="16">
        <v>1906</v>
      </c>
      <c r="D1795" s="16">
        <v>245</v>
      </c>
      <c r="E1795" s="16">
        <v>322</v>
      </c>
      <c r="F1795" s="16">
        <v>330</v>
      </c>
      <c r="G1795" s="16">
        <v>336</v>
      </c>
      <c r="H1795" s="16">
        <v>276</v>
      </c>
      <c r="I1795" s="16">
        <v>397</v>
      </c>
      <c r="K1795" s="16">
        <v>942</v>
      </c>
      <c r="L1795" s="16">
        <v>959</v>
      </c>
      <c r="N1795" s="16">
        <v>158</v>
      </c>
      <c r="O1795" s="16">
        <v>63</v>
      </c>
      <c r="P1795" s="16">
        <v>96</v>
      </c>
      <c r="Q1795" s="16">
        <v>78</v>
      </c>
      <c r="R1795" s="16">
        <v>211</v>
      </c>
      <c r="S1795" s="16">
        <v>156</v>
      </c>
      <c r="T1795" s="16">
        <v>138</v>
      </c>
      <c r="U1795" s="16">
        <v>178</v>
      </c>
      <c r="V1795" s="16">
        <v>270</v>
      </c>
      <c r="W1795" s="16">
        <v>232</v>
      </c>
      <c r="X1795" s="16">
        <v>160</v>
      </c>
      <c r="Y1795" s="16">
        <v>166</v>
      </c>
      <c r="AA1795" s="16">
        <v>527</v>
      </c>
      <c r="AB1795" s="16">
        <v>481</v>
      </c>
      <c r="AC1795" s="16">
        <v>429</v>
      </c>
      <c r="AD1795" s="16">
        <v>463</v>
      </c>
      <c r="AF1795" s="16">
        <v>27</v>
      </c>
      <c r="AG1795" s="16">
        <v>98</v>
      </c>
      <c r="AH1795" s="16">
        <v>113</v>
      </c>
      <c r="AI1795" s="16">
        <v>112</v>
      </c>
      <c r="AJ1795" s="16">
        <v>174</v>
      </c>
      <c r="AK1795" s="16">
        <v>207</v>
      </c>
      <c r="AL1795" s="16">
        <v>170</v>
      </c>
      <c r="AM1795" s="16">
        <v>133</v>
      </c>
      <c r="AN1795" s="16">
        <v>100</v>
      </c>
      <c r="AO1795" s="16">
        <v>131</v>
      </c>
      <c r="AP1795" s="16">
        <v>193</v>
      </c>
      <c r="AQ1795" s="16">
        <v>93</v>
      </c>
      <c r="AR1795" s="16">
        <v>79</v>
      </c>
      <c r="AS1795" s="16">
        <v>47</v>
      </c>
      <c r="AT1795" s="16">
        <v>48</v>
      </c>
      <c r="AU1795" s="16">
        <v>122</v>
      </c>
      <c r="AV1795" s="16">
        <v>59</v>
      </c>
      <c r="AX1795" s="16">
        <v>1557</v>
      </c>
      <c r="AY1795" s="16">
        <v>338</v>
      </c>
      <c r="BA1795" s="16">
        <v>1221</v>
      </c>
      <c r="BB1795" s="16">
        <v>685</v>
      </c>
      <c r="BD1795" s="16">
        <v>474</v>
      </c>
      <c r="BE1795" s="16">
        <v>416</v>
      </c>
      <c r="BF1795" s="16">
        <v>224</v>
      </c>
      <c r="BG1795" s="16">
        <v>439</v>
      </c>
      <c r="BH1795" s="16">
        <v>242</v>
      </c>
      <c r="BI1795" s="16">
        <v>51</v>
      </c>
      <c r="BJ1795" s="16">
        <v>60</v>
      </c>
      <c r="BL1795" s="16">
        <v>334</v>
      </c>
      <c r="BM1795" s="16">
        <v>619</v>
      </c>
      <c r="BN1795" s="16">
        <v>136</v>
      </c>
      <c r="BO1795" s="16">
        <v>105</v>
      </c>
      <c r="BP1795" s="16">
        <v>257</v>
      </c>
      <c r="BQ1795" s="16">
        <v>42</v>
      </c>
      <c r="BR1795" s="16">
        <v>49</v>
      </c>
      <c r="BS1795" s="16">
        <v>364</v>
      </c>
      <c r="BU1795" s="16">
        <v>279</v>
      </c>
      <c r="BV1795" s="16">
        <v>479</v>
      </c>
      <c r="BW1795" s="16">
        <v>122</v>
      </c>
      <c r="BX1795" s="16">
        <v>151</v>
      </c>
      <c r="BY1795" s="16">
        <v>421</v>
      </c>
      <c r="BZ1795" s="16">
        <v>64</v>
      </c>
      <c r="CA1795" s="16">
        <v>123</v>
      </c>
      <c r="CB1795" s="16">
        <v>156</v>
      </c>
      <c r="CC1795" s="16">
        <v>111</v>
      </c>
    </row>
    <row r="1796" spans="2:81" x14ac:dyDescent="0.35">
      <c r="B1796" s="12" t="s">
        <v>96</v>
      </c>
      <c r="C1796" s="16">
        <v>1910</v>
      </c>
      <c r="D1796" s="16">
        <v>202</v>
      </c>
      <c r="E1796" s="16">
        <v>325</v>
      </c>
      <c r="F1796" s="16">
        <v>324</v>
      </c>
      <c r="G1796" s="16">
        <v>294</v>
      </c>
      <c r="H1796" s="16">
        <v>309</v>
      </c>
      <c r="I1796" s="16">
        <v>457</v>
      </c>
      <c r="K1796" s="16">
        <v>921</v>
      </c>
      <c r="L1796" s="16">
        <v>983</v>
      </c>
      <c r="N1796" s="16">
        <v>157</v>
      </c>
      <c r="O1796" s="16">
        <v>52</v>
      </c>
      <c r="P1796" s="16">
        <v>89</v>
      </c>
      <c r="Q1796" s="16">
        <v>77</v>
      </c>
      <c r="R1796" s="16">
        <v>212</v>
      </c>
      <c r="S1796" s="16">
        <v>155</v>
      </c>
      <c r="T1796" s="16">
        <v>140</v>
      </c>
      <c r="U1796" s="16">
        <v>167</v>
      </c>
      <c r="V1796" s="16">
        <v>248</v>
      </c>
      <c r="W1796" s="16">
        <v>264</v>
      </c>
      <c r="X1796" s="16">
        <v>165</v>
      </c>
      <c r="Y1796" s="16">
        <v>180</v>
      </c>
      <c r="AA1796" s="16">
        <v>514</v>
      </c>
      <c r="AB1796" s="16">
        <v>496</v>
      </c>
      <c r="AC1796" s="16">
        <v>419</v>
      </c>
      <c r="AD1796" s="16">
        <v>477</v>
      </c>
      <c r="AF1796" s="16">
        <v>25</v>
      </c>
      <c r="AG1796" s="16">
        <v>96</v>
      </c>
      <c r="AH1796" s="16">
        <v>115</v>
      </c>
      <c r="AI1796" s="16">
        <v>117</v>
      </c>
      <c r="AJ1796" s="16">
        <v>175</v>
      </c>
      <c r="AK1796" s="16">
        <v>213</v>
      </c>
      <c r="AL1796" s="16">
        <v>169</v>
      </c>
      <c r="AM1796" s="16">
        <v>134</v>
      </c>
      <c r="AN1796" s="16">
        <v>99</v>
      </c>
      <c r="AO1796" s="16">
        <v>131</v>
      </c>
      <c r="AP1796" s="16">
        <v>193</v>
      </c>
      <c r="AQ1796" s="16">
        <v>94</v>
      </c>
      <c r="AR1796" s="16">
        <v>79</v>
      </c>
      <c r="AS1796" s="16">
        <v>46</v>
      </c>
      <c r="AT1796" s="16">
        <v>46</v>
      </c>
      <c r="AU1796" s="16">
        <v>118</v>
      </c>
      <c r="AV1796" s="16">
        <v>59</v>
      </c>
      <c r="AX1796" s="16">
        <v>1583</v>
      </c>
      <c r="AY1796" s="16">
        <v>316</v>
      </c>
      <c r="BA1796" s="16">
        <v>1241</v>
      </c>
      <c r="BB1796" s="16">
        <v>669</v>
      </c>
      <c r="BD1796" s="16">
        <v>490</v>
      </c>
      <c r="BE1796" s="16">
        <v>410</v>
      </c>
      <c r="BF1796" s="16">
        <v>226</v>
      </c>
      <c r="BG1796" s="16">
        <v>430</v>
      </c>
      <c r="BH1796" s="16">
        <v>237</v>
      </c>
      <c r="BI1796" s="16">
        <v>51</v>
      </c>
      <c r="BJ1796" s="16">
        <v>65</v>
      </c>
      <c r="BL1796" s="16">
        <v>349</v>
      </c>
      <c r="BM1796" s="16">
        <v>614</v>
      </c>
      <c r="BN1796" s="16">
        <v>143</v>
      </c>
      <c r="BO1796" s="16">
        <v>101</v>
      </c>
      <c r="BP1796" s="16">
        <v>257</v>
      </c>
      <c r="BQ1796" s="16">
        <v>42</v>
      </c>
      <c r="BR1796" s="16">
        <v>47</v>
      </c>
      <c r="BS1796" s="16">
        <v>356</v>
      </c>
      <c r="BU1796" s="16">
        <v>288</v>
      </c>
      <c r="BV1796" s="16">
        <v>472</v>
      </c>
      <c r="BW1796" s="16">
        <v>126</v>
      </c>
      <c r="BX1796" s="16">
        <v>142</v>
      </c>
      <c r="BY1796" s="16">
        <v>432</v>
      </c>
      <c r="BZ1796" s="16">
        <v>64</v>
      </c>
      <c r="CA1796" s="16">
        <v>123</v>
      </c>
      <c r="CB1796" s="16">
        <v>159</v>
      </c>
      <c r="CC1796" s="16">
        <v>106</v>
      </c>
    </row>
    <row r="1797" spans="2:81" x14ac:dyDescent="0.35">
      <c r="B1797" s="17" t="s">
        <v>366</v>
      </c>
      <c r="C1797" s="18">
        <v>0.14845264788844639</v>
      </c>
      <c r="D1797" s="18">
        <v>0.14608295812883049</v>
      </c>
      <c r="E1797" s="18">
        <v>0.21055971810781551</v>
      </c>
      <c r="F1797" s="18">
        <v>0.15790807870356779</v>
      </c>
      <c r="G1797" s="18">
        <v>0.1294558161179126</v>
      </c>
      <c r="H1797" s="18">
        <v>0.12321535914761179</v>
      </c>
      <c r="I1797" s="18">
        <v>0.12792606745149121</v>
      </c>
      <c r="K1797" s="18">
        <v>0.15171768106507241</v>
      </c>
      <c r="L1797" s="18">
        <v>0.14612686932634131</v>
      </c>
      <c r="N1797" s="18">
        <v>0.16826747493344951</v>
      </c>
      <c r="O1797" s="18">
        <v>8.0113311373075133E-2</v>
      </c>
      <c r="P1797" s="18">
        <v>0.14557568584239969</v>
      </c>
      <c r="Q1797" s="18">
        <v>0.17058512158556269</v>
      </c>
      <c r="R1797" s="18">
        <v>0.17607130982334321</v>
      </c>
      <c r="S1797" s="18">
        <v>0.1267312445617042</v>
      </c>
      <c r="T1797" s="18">
        <v>0.14979516058703929</v>
      </c>
      <c r="U1797" s="18">
        <v>0.14090910602567841</v>
      </c>
      <c r="V1797" s="18">
        <v>0.2147082881296023</v>
      </c>
      <c r="W1797" s="18">
        <v>0.10686833191565</v>
      </c>
      <c r="X1797" s="18">
        <v>0.1166010271075763</v>
      </c>
      <c r="Y1797" s="18">
        <v>0.13389937986266379</v>
      </c>
      <c r="AA1797" s="18">
        <v>0.1694975254666041</v>
      </c>
      <c r="AB1797" s="18">
        <v>0.1431770495502569</v>
      </c>
      <c r="AC1797" s="18">
        <v>0.12207515835407851</v>
      </c>
      <c r="AD1797" s="18">
        <v>0.15413373400026359</v>
      </c>
      <c r="AF1797" s="18">
        <v>6.8058067044859366E-2</v>
      </c>
      <c r="AG1797" s="18">
        <v>0.23824689925901699</v>
      </c>
      <c r="AH1797" s="18">
        <v>0.16136985618548</v>
      </c>
      <c r="AI1797" s="18">
        <v>0.1604307295988798</v>
      </c>
      <c r="AJ1797" s="18">
        <v>0.1079276785808507</v>
      </c>
      <c r="AK1797" s="18">
        <v>0.1423984515926939</v>
      </c>
      <c r="AL1797" s="18">
        <v>0.14277183758196729</v>
      </c>
      <c r="AM1797" s="18">
        <v>0.1317352696493243</v>
      </c>
      <c r="AN1797" s="18">
        <v>0.1054102497092337</v>
      </c>
      <c r="AO1797" s="18">
        <v>0.16586253898921871</v>
      </c>
      <c r="AP1797" s="18">
        <v>0.14830405364978869</v>
      </c>
      <c r="AQ1797" s="18">
        <v>0.10654848698612129</v>
      </c>
      <c r="AR1797" s="18">
        <v>0.1336644648187606</v>
      </c>
      <c r="AS1797" s="18">
        <v>0.19511183000028459</v>
      </c>
      <c r="AT1797" s="18">
        <v>0.13730764167533041</v>
      </c>
      <c r="AU1797" s="18">
        <v>0.22444834784178549</v>
      </c>
      <c r="AV1797" s="18">
        <v>0.12516363635148331</v>
      </c>
      <c r="AX1797" s="18">
        <v>0.14212873603393519</v>
      </c>
      <c r="AY1797" s="18">
        <v>0.18182532767816831</v>
      </c>
      <c r="BA1797" s="18">
        <v>0.15973706023165329</v>
      </c>
      <c r="BB1797" s="18">
        <v>0.12751625794460281</v>
      </c>
      <c r="BD1797" s="18">
        <v>0.16125935781386849</v>
      </c>
      <c r="BE1797" s="18">
        <v>0.1082353156178298</v>
      </c>
      <c r="BF1797" s="18">
        <v>0.12880665276609449</v>
      </c>
      <c r="BG1797" s="18">
        <v>0.14674142134414089</v>
      </c>
      <c r="BH1797" s="18">
        <v>0.1843174372112068</v>
      </c>
      <c r="BI1797" s="18">
        <v>0.25425075866469787</v>
      </c>
      <c r="BJ1797" s="18">
        <v>0.17128054749774579</v>
      </c>
      <c r="BL1797" s="18">
        <v>0.17423901607728939</v>
      </c>
      <c r="BM1797" s="18">
        <v>0.16583310517792771</v>
      </c>
      <c r="BN1797" s="18">
        <v>0.1242126326380511</v>
      </c>
      <c r="BO1797" s="18">
        <v>0.2197287595588665</v>
      </c>
      <c r="BP1797" s="18">
        <v>0.16195934477019619</v>
      </c>
      <c r="BQ1797" s="18">
        <v>0.23196338315800821</v>
      </c>
      <c r="BR1797" s="18">
        <v>8.6821207938586234E-2</v>
      </c>
      <c r="BS1797" s="18">
        <v>7.1175666300840754E-2</v>
      </c>
      <c r="BU1797" s="18">
        <v>0.1830802608505247</v>
      </c>
      <c r="BV1797" s="18">
        <v>0.18252741321874871</v>
      </c>
      <c r="BW1797" s="18">
        <v>0.13097310131030909</v>
      </c>
      <c r="BX1797" s="18">
        <v>0.14469961797802219</v>
      </c>
      <c r="BY1797" s="18">
        <v>0.16770677108608181</v>
      </c>
      <c r="BZ1797" s="18">
        <v>0.15123099813444679</v>
      </c>
      <c r="CA1797" s="18">
        <v>5.5688710934274202E-2</v>
      </c>
      <c r="CB1797" s="18">
        <v>3.9040518766609272E-2</v>
      </c>
      <c r="CC1797" s="18">
        <v>0.1196902012090402</v>
      </c>
    </row>
    <row r="1798" spans="2:81" x14ac:dyDescent="0.35">
      <c r="B1798" s="17" t="s">
        <v>367</v>
      </c>
      <c r="C1798" s="18">
        <v>0.46288627516155101</v>
      </c>
      <c r="D1798" s="18">
        <v>0.37615438646093691</v>
      </c>
      <c r="E1798" s="18">
        <v>0.44438987749148778</v>
      </c>
      <c r="F1798" s="18">
        <v>0.45632466773867197</v>
      </c>
      <c r="G1798" s="18">
        <v>0.48567564058147089</v>
      </c>
      <c r="H1798" s="18">
        <v>0.44629767967603678</v>
      </c>
      <c r="I1798" s="18">
        <v>0.51558863939762578</v>
      </c>
      <c r="K1798" s="18">
        <v>0.47384347631341772</v>
      </c>
      <c r="L1798" s="18">
        <v>0.45191323998380611</v>
      </c>
      <c r="N1798" s="18">
        <v>0.49233605809522452</v>
      </c>
      <c r="O1798" s="18">
        <v>0.49857606689592948</v>
      </c>
      <c r="P1798" s="18">
        <v>0.45087094033933039</v>
      </c>
      <c r="Q1798" s="18">
        <v>0.37813031526763241</v>
      </c>
      <c r="R1798" s="18">
        <v>0.44016588819260671</v>
      </c>
      <c r="S1798" s="18">
        <v>0.52206941739365298</v>
      </c>
      <c r="T1798" s="18">
        <v>0.44772158721305949</v>
      </c>
      <c r="U1798" s="18">
        <v>0.47319765298967681</v>
      </c>
      <c r="V1798" s="18">
        <v>0.39106929305688581</v>
      </c>
      <c r="W1798" s="18">
        <v>0.50253432782443885</v>
      </c>
      <c r="X1798" s="18">
        <v>0.50206816992662007</v>
      </c>
      <c r="Y1798" s="18">
        <v>0.45199152972640372</v>
      </c>
      <c r="AA1798" s="18">
        <v>0.47853665830016051</v>
      </c>
      <c r="AB1798" s="18">
        <v>0.52792658080681609</v>
      </c>
      <c r="AC1798" s="18">
        <v>0.44195317934911282</v>
      </c>
      <c r="AD1798" s="18">
        <v>0.39780671343888663</v>
      </c>
      <c r="AF1798" s="18">
        <v>0.31388867017848582</v>
      </c>
      <c r="AG1798" s="18">
        <v>0.33230487801401998</v>
      </c>
      <c r="AH1798" s="18">
        <v>0.42546129808072353</v>
      </c>
      <c r="AI1798" s="18">
        <v>0.32080874252194358</v>
      </c>
      <c r="AJ1798" s="18">
        <v>0.50354756971323544</v>
      </c>
      <c r="AK1798" s="18">
        <v>0.50397703004437489</v>
      </c>
      <c r="AL1798" s="18">
        <v>0.45275054791050778</v>
      </c>
      <c r="AM1798" s="18">
        <v>0.48624477981386582</v>
      </c>
      <c r="AN1798" s="18">
        <v>0.45260341185972108</v>
      </c>
      <c r="AO1798" s="18">
        <v>0.48582921725001471</v>
      </c>
      <c r="AP1798" s="18">
        <v>0.50661620580879152</v>
      </c>
      <c r="AQ1798" s="18">
        <v>0.57427540650520215</v>
      </c>
      <c r="AR1798" s="18">
        <v>0.45149905995597017</v>
      </c>
      <c r="AS1798" s="18">
        <v>0.51417426226671781</v>
      </c>
      <c r="AT1798" s="18">
        <v>0.54259956139568288</v>
      </c>
      <c r="AU1798" s="18">
        <v>0.44105244956213341</v>
      </c>
      <c r="AV1798" s="18">
        <v>0.40340211661859893</v>
      </c>
      <c r="AX1798" s="18">
        <v>0.47517443755512118</v>
      </c>
      <c r="AY1798" s="18">
        <v>0.41417555807206868</v>
      </c>
      <c r="BA1798" s="18">
        <v>0.46270410891443681</v>
      </c>
      <c r="BB1798" s="18">
        <v>0.46322425497549202</v>
      </c>
      <c r="BD1798" s="18">
        <v>0.4429415685102791</v>
      </c>
      <c r="BE1798" s="18">
        <v>0.47197470034629152</v>
      </c>
      <c r="BF1798" s="18">
        <v>0.4420033461114522</v>
      </c>
      <c r="BG1798" s="18">
        <v>0.51947753957837939</v>
      </c>
      <c r="BH1798" s="18">
        <v>0.45941876913588159</v>
      </c>
      <c r="BI1798" s="18">
        <v>0.40610548502073829</v>
      </c>
      <c r="BJ1798" s="18">
        <v>0.31033246493688238</v>
      </c>
      <c r="BL1798" s="18">
        <v>0.48973941016113731</v>
      </c>
      <c r="BM1798" s="18">
        <v>0.51922068489300011</v>
      </c>
      <c r="BN1798" s="18">
        <v>0.50711836387755216</v>
      </c>
      <c r="BO1798" s="18">
        <v>0.39665654492187991</v>
      </c>
      <c r="BP1798" s="18">
        <v>0.39487250291606613</v>
      </c>
      <c r="BQ1798" s="18">
        <v>0.38992723594440859</v>
      </c>
      <c r="BR1798" s="18">
        <v>0.30808940171848648</v>
      </c>
      <c r="BS1798" s="18">
        <v>0.41877003133172691</v>
      </c>
      <c r="BU1798" s="18">
        <v>0.53347822933908229</v>
      </c>
      <c r="BV1798" s="18">
        <v>0.4876883237428003</v>
      </c>
      <c r="BW1798" s="18">
        <v>0.49852957636524542</v>
      </c>
      <c r="BX1798" s="18">
        <v>0.45756959509388828</v>
      </c>
      <c r="BY1798" s="18">
        <v>0.42396194493620232</v>
      </c>
      <c r="BZ1798" s="18">
        <v>0.44919069783585108</v>
      </c>
      <c r="CA1798" s="18">
        <v>0.3663178848269531</v>
      </c>
      <c r="CB1798" s="18">
        <v>0.47619613855256782</v>
      </c>
      <c r="CC1798" s="18">
        <v>0.38391291939607558</v>
      </c>
    </row>
    <row r="1799" spans="2:81" x14ac:dyDescent="0.35">
      <c r="B1799" s="17" t="s">
        <v>368</v>
      </c>
      <c r="C1799" s="18">
        <v>0.23418138515036829</v>
      </c>
      <c r="D1799" s="18">
        <v>0.26531447153095877</v>
      </c>
      <c r="E1799" s="18">
        <v>0.231962905741016</v>
      </c>
      <c r="F1799" s="18">
        <v>0.22090505147679909</v>
      </c>
      <c r="G1799" s="18">
        <v>0.2210132882487178</v>
      </c>
      <c r="H1799" s="18">
        <v>0.27067490490900598</v>
      </c>
      <c r="I1799" s="18">
        <v>0.21520458305581819</v>
      </c>
      <c r="K1799" s="18">
        <v>0.23293897331892269</v>
      </c>
      <c r="L1799" s="18">
        <v>0.23544702240341209</v>
      </c>
      <c r="N1799" s="18">
        <v>0.2085759179954185</v>
      </c>
      <c r="O1799" s="18">
        <v>0.2193811963617649</v>
      </c>
      <c r="P1799" s="18">
        <v>0.26159083403082822</v>
      </c>
      <c r="Q1799" s="18">
        <v>0.32874881143655171</v>
      </c>
      <c r="R1799" s="18">
        <v>0.22486520227358181</v>
      </c>
      <c r="S1799" s="18">
        <v>0.2192541971771014</v>
      </c>
      <c r="T1799" s="18">
        <v>0.23088693243835531</v>
      </c>
      <c r="U1799" s="18">
        <v>0.21822169240209141</v>
      </c>
      <c r="V1799" s="18">
        <v>0.25064291442005893</v>
      </c>
      <c r="W1799" s="18">
        <v>0.20530991450300451</v>
      </c>
      <c r="X1799" s="18">
        <v>0.2099422033611992</v>
      </c>
      <c r="Y1799" s="18">
        <v>0.28986418295983279</v>
      </c>
      <c r="AA1799" s="18">
        <v>0.22289208255060211</v>
      </c>
      <c r="AB1799" s="18">
        <v>0.2172881468468516</v>
      </c>
      <c r="AC1799" s="18">
        <v>0.25810343290218057</v>
      </c>
      <c r="AD1799" s="18">
        <v>0.24354474940702911</v>
      </c>
      <c r="AF1799" s="18">
        <v>0.29513461820035242</v>
      </c>
      <c r="AG1799" s="18">
        <v>0.22322417979086739</v>
      </c>
      <c r="AH1799" s="18">
        <v>0.28102587835719722</v>
      </c>
      <c r="AI1799" s="18">
        <v>0.30172482649778137</v>
      </c>
      <c r="AJ1799" s="18">
        <v>0.23893489144697791</v>
      </c>
      <c r="AK1799" s="18">
        <v>0.20859795730586919</v>
      </c>
      <c r="AL1799" s="18">
        <v>0.24152253760035541</v>
      </c>
      <c r="AM1799" s="18">
        <v>0.24181586478668851</v>
      </c>
      <c r="AN1799" s="18">
        <v>0.28456166857003351</v>
      </c>
      <c r="AO1799" s="18">
        <v>0.23556779228379451</v>
      </c>
      <c r="AP1799" s="18">
        <v>0.1946808532162945</v>
      </c>
      <c r="AQ1799" s="18">
        <v>0.21050589895768879</v>
      </c>
      <c r="AR1799" s="18">
        <v>0.26807051752012212</v>
      </c>
      <c r="AS1799" s="18">
        <v>0.1630948075403767</v>
      </c>
      <c r="AT1799" s="18">
        <v>0.30092722920886877</v>
      </c>
      <c r="AU1799" s="18">
        <v>0.19932977956536529</v>
      </c>
      <c r="AV1799" s="18">
        <v>0.14653815360798811</v>
      </c>
      <c r="AX1799" s="18">
        <v>0.23154709306099311</v>
      </c>
      <c r="AY1799" s="18">
        <v>0.2372460241112046</v>
      </c>
      <c r="BA1799" s="18">
        <v>0.22799678398358389</v>
      </c>
      <c r="BB1799" s="18">
        <v>0.24565590573122059</v>
      </c>
      <c r="BD1799" s="18">
        <v>0.24491082843803169</v>
      </c>
      <c r="BE1799" s="18">
        <v>0.2460720126174738</v>
      </c>
      <c r="BF1799" s="18">
        <v>0.28108077157378702</v>
      </c>
      <c r="BG1799" s="18">
        <v>0.2023505977763001</v>
      </c>
      <c r="BH1799" s="18">
        <v>0.20456847339961179</v>
      </c>
      <c r="BI1799" s="18">
        <v>0.23701804485271949</v>
      </c>
      <c r="BJ1799" s="18">
        <v>0.23178003919731369</v>
      </c>
      <c r="BL1799" s="18">
        <v>0.20974381063454539</v>
      </c>
      <c r="BM1799" s="18">
        <v>0.20292221099955979</v>
      </c>
      <c r="BN1799" s="18">
        <v>0.2467186308648853</v>
      </c>
      <c r="BO1799" s="18">
        <v>0.21108391396806581</v>
      </c>
      <c r="BP1799" s="18">
        <v>0.27766433648134953</v>
      </c>
      <c r="BQ1799" s="18">
        <v>0.20664209250822571</v>
      </c>
      <c r="BR1799" s="18">
        <v>0.34381353660020419</v>
      </c>
      <c r="BS1799" s="18">
        <v>0.27083451960778188</v>
      </c>
      <c r="BU1799" s="18">
        <v>0.19246725972373349</v>
      </c>
      <c r="BV1799" s="18">
        <v>0.20954225737773341</v>
      </c>
      <c r="BW1799" s="18">
        <v>0.23119072881846581</v>
      </c>
      <c r="BX1799" s="18">
        <v>0.2290524684014226</v>
      </c>
      <c r="BY1799" s="18">
        <v>0.245682957133631</v>
      </c>
      <c r="BZ1799" s="18">
        <v>0.20669337219977821</v>
      </c>
      <c r="CA1799" s="18">
        <v>0.30455365742012042</v>
      </c>
      <c r="CB1799" s="18">
        <v>0.28045375128490629</v>
      </c>
      <c r="CC1799" s="18">
        <v>0.28660160646415878</v>
      </c>
    </row>
    <row r="1800" spans="2:81" x14ac:dyDescent="0.35">
      <c r="B1800" s="17" t="s">
        <v>369</v>
      </c>
      <c r="C1800" s="18">
        <v>9.8476780006935202E-2</v>
      </c>
      <c r="D1800" s="18">
        <v>0.117343774752919</v>
      </c>
      <c r="E1800" s="18">
        <v>7.906624199793999E-2</v>
      </c>
      <c r="F1800" s="18">
        <v>8.9862472035827659E-2</v>
      </c>
      <c r="G1800" s="18">
        <v>0.1216082136730177</v>
      </c>
      <c r="H1800" s="18">
        <v>9.9683855651189063E-2</v>
      </c>
      <c r="I1800" s="18">
        <v>9.4346400910042844E-2</v>
      </c>
      <c r="K1800" s="18">
        <v>9.7325475790770818E-2</v>
      </c>
      <c r="L1800" s="18">
        <v>0.1000421401660405</v>
      </c>
      <c r="N1800" s="18">
        <v>9.0085320069953942E-2</v>
      </c>
      <c r="O1800" s="18">
        <v>0.1193504805998794</v>
      </c>
      <c r="P1800" s="18">
        <v>7.9424320724064731E-2</v>
      </c>
      <c r="Q1800" s="18">
        <v>6.3750716940942934E-2</v>
      </c>
      <c r="R1800" s="18">
        <v>9.0164481052400755E-2</v>
      </c>
      <c r="S1800" s="18">
        <v>0.1004311139494382</v>
      </c>
      <c r="T1800" s="18">
        <v>0.1034407300064569</v>
      </c>
      <c r="U1800" s="18">
        <v>7.5413395055709445E-2</v>
      </c>
      <c r="V1800" s="18">
        <v>0.1085849601430182</v>
      </c>
      <c r="W1800" s="18">
        <v>0.1107931283452999</v>
      </c>
      <c r="X1800" s="18">
        <v>0.13080945406487979</v>
      </c>
      <c r="Y1800" s="18">
        <v>8.8056294386726394E-2</v>
      </c>
      <c r="AA1800" s="18">
        <v>8.196391224791684E-2</v>
      </c>
      <c r="AB1800" s="18">
        <v>7.1465332293355249E-2</v>
      </c>
      <c r="AC1800" s="18">
        <v>0.13155495491965019</v>
      </c>
      <c r="AD1800" s="18">
        <v>0.1148952092815182</v>
      </c>
      <c r="AF1800" s="18">
        <v>0.1391835462315277</v>
      </c>
      <c r="AG1800" s="18">
        <v>0.1044700608327848</v>
      </c>
      <c r="AH1800" s="18">
        <v>9.9885488701564815E-2</v>
      </c>
      <c r="AI1800" s="18">
        <v>0.14680763285039289</v>
      </c>
      <c r="AJ1800" s="18">
        <v>8.5820120425696131E-2</v>
      </c>
      <c r="AK1800" s="18">
        <v>8.4172721069363604E-2</v>
      </c>
      <c r="AL1800" s="18">
        <v>0.10012254425280211</v>
      </c>
      <c r="AM1800" s="18">
        <v>0.1086482270461696</v>
      </c>
      <c r="AN1800" s="18">
        <v>0.1098778630054896</v>
      </c>
      <c r="AO1800" s="18">
        <v>4.3312714541827342E-2</v>
      </c>
      <c r="AP1800" s="18">
        <v>0.1087480845407563</v>
      </c>
      <c r="AQ1800" s="18">
        <v>9.7635178106024595E-2</v>
      </c>
      <c r="AR1800" s="18">
        <v>0.11016819318035211</v>
      </c>
      <c r="AS1800" s="18">
        <v>0.1096480931589567</v>
      </c>
      <c r="AT1800" s="18">
        <v>1.9165567720117849E-2</v>
      </c>
      <c r="AU1800" s="18">
        <v>9.0958535854228667E-2</v>
      </c>
      <c r="AV1800" s="18">
        <v>0.1579028445635475</v>
      </c>
      <c r="AX1800" s="18">
        <v>9.3654562902797653E-2</v>
      </c>
      <c r="AY1800" s="18">
        <v>0.119334641303231</v>
      </c>
      <c r="BA1800" s="18">
        <v>9.8851275665342728E-2</v>
      </c>
      <c r="BB1800" s="18">
        <v>9.778196428253319E-2</v>
      </c>
      <c r="BD1800" s="18">
        <v>9.7595853064912974E-2</v>
      </c>
      <c r="BE1800" s="18">
        <v>0.1106204750199616</v>
      </c>
      <c r="BF1800" s="18">
        <v>9.0809990587178618E-2</v>
      </c>
      <c r="BG1800" s="18">
        <v>9.3348485585166077E-2</v>
      </c>
      <c r="BH1800" s="18">
        <v>0.11075756123870641</v>
      </c>
      <c r="BI1800" s="18">
        <v>1.823261361827096E-2</v>
      </c>
      <c r="BJ1800" s="18">
        <v>0.1073720662777197</v>
      </c>
      <c r="BL1800" s="18">
        <v>9.978773445827567E-2</v>
      </c>
      <c r="BM1800" s="18">
        <v>8.3138344494033165E-2</v>
      </c>
      <c r="BN1800" s="18">
        <v>7.4890500598405574E-2</v>
      </c>
      <c r="BO1800" s="18">
        <v>7.5986458386046798E-2</v>
      </c>
      <c r="BP1800" s="18">
        <v>0.1156867217175321</v>
      </c>
      <c r="BQ1800" s="18">
        <v>0.12435802712361189</v>
      </c>
      <c r="BR1800" s="18">
        <v>9.9806616758887565E-2</v>
      </c>
      <c r="BS1800" s="18">
        <v>0.1238790273833022</v>
      </c>
      <c r="BU1800" s="18">
        <v>7.6943902317387458E-2</v>
      </c>
      <c r="BV1800" s="18">
        <v>9.2421845064785416E-2</v>
      </c>
      <c r="BW1800" s="18">
        <v>7.8453812276419815E-2</v>
      </c>
      <c r="BX1800" s="18">
        <v>7.1796420092572713E-2</v>
      </c>
      <c r="BY1800" s="18">
        <v>0.12790890132067179</v>
      </c>
      <c r="BZ1800" s="18">
        <v>0.16190645211426019</v>
      </c>
      <c r="CA1800" s="18">
        <v>9.9770729746429518E-2</v>
      </c>
      <c r="CB1800" s="18">
        <v>6.844514695390759E-2</v>
      </c>
      <c r="CC1800" s="18">
        <v>0.1290992399041577</v>
      </c>
    </row>
    <row r="1801" spans="2:81" x14ac:dyDescent="0.35">
      <c r="B1801" s="17" t="s">
        <v>151</v>
      </c>
      <c r="C1801" s="18">
        <v>5.6002911792699041E-2</v>
      </c>
      <c r="D1801" s="18">
        <v>9.5104409126354775E-2</v>
      </c>
      <c r="E1801" s="18">
        <v>3.402125666174087E-2</v>
      </c>
      <c r="F1801" s="18">
        <v>7.4999730045133356E-2</v>
      </c>
      <c r="G1801" s="18">
        <v>4.2247041378881058E-2</v>
      </c>
      <c r="H1801" s="18">
        <v>6.0128200616156292E-2</v>
      </c>
      <c r="I1801" s="18">
        <v>4.6934309185022033E-2</v>
      </c>
      <c r="K1801" s="18">
        <v>4.4174393511816443E-2</v>
      </c>
      <c r="L1801" s="18">
        <v>6.647072812039985E-2</v>
      </c>
      <c r="N1801" s="18">
        <v>4.0735228905953498E-2</v>
      </c>
      <c r="O1801" s="18">
        <v>8.2578944769351098E-2</v>
      </c>
      <c r="P1801" s="18">
        <v>6.2538219063377115E-2</v>
      </c>
      <c r="Q1801" s="18">
        <v>5.8785034769310518E-2</v>
      </c>
      <c r="R1801" s="18">
        <v>6.8733118658067527E-2</v>
      </c>
      <c r="S1801" s="18">
        <v>3.151402691810333E-2</v>
      </c>
      <c r="T1801" s="18">
        <v>6.8155589755089008E-2</v>
      </c>
      <c r="U1801" s="18">
        <v>9.2258153526843759E-2</v>
      </c>
      <c r="V1801" s="18">
        <v>3.4994544250434793E-2</v>
      </c>
      <c r="W1801" s="18">
        <v>7.4494297411606847E-2</v>
      </c>
      <c r="X1801" s="18">
        <v>4.0579145539724637E-2</v>
      </c>
      <c r="Y1801" s="18">
        <v>3.6188613064373223E-2</v>
      </c>
      <c r="AA1801" s="18">
        <v>4.7109821434716433E-2</v>
      </c>
      <c r="AB1801" s="18">
        <v>4.0142890502720158E-2</v>
      </c>
      <c r="AC1801" s="18">
        <v>4.6313274474977913E-2</v>
      </c>
      <c r="AD1801" s="18">
        <v>8.9619593872302519E-2</v>
      </c>
      <c r="AF1801" s="18">
        <v>0.18373509834477481</v>
      </c>
      <c r="AG1801" s="18">
        <v>0.1017539821033107</v>
      </c>
      <c r="AH1801" s="18">
        <v>3.2257478675034597E-2</v>
      </c>
      <c r="AI1801" s="18">
        <v>7.0228068531002164E-2</v>
      </c>
      <c r="AJ1801" s="18">
        <v>6.3769739833239886E-2</v>
      </c>
      <c r="AK1801" s="18">
        <v>6.0853839987698291E-2</v>
      </c>
      <c r="AL1801" s="18">
        <v>6.2832532654367459E-2</v>
      </c>
      <c r="AM1801" s="18">
        <v>3.155585870395166E-2</v>
      </c>
      <c r="AN1801" s="18">
        <v>4.7546806855522199E-2</v>
      </c>
      <c r="AO1801" s="18">
        <v>6.9427736935144868E-2</v>
      </c>
      <c r="AP1801" s="18">
        <v>4.1650802784368869E-2</v>
      </c>
      <c r="AQ1801" s="18">
        <v>1.103502944496315E-2</v>
      </c>
      <c r="AR1801" s="18">
        <v>3.6597764524794893E-2</v>
      </c>
      <c r="AS1801" s="18">
        <v>1.7971007033664211E-2</v>
      </c>
      <c r="AT1801" s="18">
        <v>0</v>
      </c>
      <c r="AU1801" s="18">
        <v>4.4210887176487211E-2</v>
      </c>
      <c r="AV1801" s="18">
        <v>0.16699324885838229</v>
      </c>
      <c r="AX1801" s="18">
        <v>5.7495170447152751E-2</v>
      </c>
      <c r="AY1801" s="18">
        <v>4.7418448835327462E-2</v>
      </c>
      <c r="BA1801" s="18">
        <v>5.0710771204983393E-2</v>
      </c>
      <c r="BB1801" s="18">
        <v>6.5821617066151486E-2</v>
      </c>
      <c r="BD1801" s="18">
        <v>5.3292392172907647E-2</v>
      </c>
      <c r="BE1801" s="18">
        <v>6.3097496398443267E-2</v>
      </c>
      <c r="BF1801" s="18">
        <v>5.7299238961487788E-2</v>
      </c>
      <c r="BG1801" s="18">
        <v>3.8081955716013603E-2</v>
      </c>
      <c r="BH1801" s="18">
        <v>4.0937759014593372E-2</v>
      </c>
      <c r="BI1801" s="18">
        <v>8.4393097843573128E-2</v>
      </c>
      <c r="BJ1801" s="18">
        <v>0.17923488209033839</v>
      </c>
      <c r="BL1801" s="18">
        <v>2.6490028668752049E-2</v>
      </c>
      <c r="BM1801" s="18">
        <v>2.8885654435479219E-2</v>
      </c>
      <c r="BN1801" s="18">
        <v>4.7059872021105682E-2</v>
      </c>
      <c r="BO1801" s="18">
        <v>9.654432316514111E-2</v>
      </c>
      <c r="BP1801" s="18">
        <v>4.9817094114856089E-2</v>
      </c>
      <c r="BQ1801" s="18">
        <v>4.7109261265745772E-2</v>
      </c>
      <c r="BR1801" s="18">
        <v>0.16146923698383561</v>
      </c>
      <c r="BS1801" s="18">
        <v>0.1153407553763484</v>
      </c>
      <c r="BU1801" s="18">
        <v>1.4030347769272049E-2</v>
      </c>
      <c r="BV1801" s="18">
        <v>2.782016059593214E-2</v>
      </c>
      <c r="BW1801" s="18">
        <v>6.0852781229559713E-2</v>
      </c>
      <c r="BX1801" s="18">
        <v>9.6881898434094296E-2</v>
      </c>
      <c r="BY1801" s="18">
        <v>3.4739425523413081E-2</v>
      </c>
      <c r="BZ1801" s="18">
        <v>3.097847971566366E-2</v>
      </c>
      <c r="CA1801" s="18">
        <v>0.17366901707222279</v>
      </c>
      <c r="CB1801" s="18">
        <v>0.13586444444200901</v>
      </c>
      <c r="CC1801" s="18">
        <v>8.0696033026567721E-2</v>
      </c>
    </row>
    <row r="1803" spans="2:81" ht="116" x14ac:dyDescent="0.35">
      <c r="B1803" s="14" t="s">
        <v>373</v>
      </c>
    </row>
    <row r="1804" spans="2:81" x14ac:dyDescent="0.35">
      <c r="B1804" s="15" t="s">
        <v>17</v>
      </c>
    </row>
    <row r="1805" spans="2:81" x14ac:dyDescent="0.35">
      <c r="B1805" s="11" t="s">
        <v>95</v>
      </c>
      <c r="C1805" s="16">
        <v>1906</v>
      </c>
      <c r="D1805" s="16">
        <v>245</v>
      </c>
      <c r="E1805" s="16">
        <v>322</v>
      </c>
      <c r="F1805" s="16">
        <v>330</v>
      </c>
      <c r="G1805" s="16">
        <v>336</v>
      </c>
      <c r="H1805" s="16">
        <v>276</v>
      </c>
      <c r="I1805" s="16">
        <v>397</v>
      </c>
      <c r="K1805" s="16">
        <v>942</v>
      </c>
      <c r="L1805" s="16">
        <v>959</v>
      </c>
      <c r="N1805" s="16">
        <v>158</v>
      </c>
      <c r="O1805" s="16">
        <v>63</v>
      </c>
      <c r="P1805" s="16">
        <v>96</v>
      </c>
      <c r="Q1805" s="16">
        <v>78</v>
      </c>
      <c r="R1805" s="16">
        <v>211</v>
      </c>
      <c r="S1805" s="16">
        <v>156</v>
      </c>
      <c r="T1805" s="16">
        <v>138</v>
      </c>
      <c r="U1805" s="16">
        <v>178</v>
      </c>
      <c r="V1805" s="16">
        <v>270</v>
      </c>
      <c r="W1805" s="16">
        <v>232</v>
      </c>
      <c r="X1805" s="16">
        <v>160</v>
      </c>
      <c r="Y1805" s="16">
        <v>166</v>
      </c>
      <c r="AA1805" s="16">
        <v>527</v>
      </c>
      <c r="AB1805" s="16">
        <v>481</v>
      </c>
      <c r="AC1805" s="16">
        <v>429</v>
      </c>
      <c r="AD1805" s="16">
        <v>463</v>
      </c>
      <c r="AF1805" s="16">
        <v>27</v>
      </c>
      <c r="AG1805" s="16">
        <v>98</v>
      </c>
      <c r="AH1805" s="16">
        <v>113</v>
      </c>
      <c r="AI1805" s="16">
        <v>112</v>
      </c>
      <c r="AJ1805" s="16">
        <v>174</v>
      </c>
      <c r="AK1805" s="16">
        <v>207</v>
      </c>
      <c r="AL1805" s="16">
        <v>170</v>
      </c>
      <c r="AM1805" s="16">
        <v>133</v>
      </c>
      <c r="AN1805" s="16">
        <v>100</v>
      </c>
      <c r="AO1805" s="16">
        <v>131</v>
      </c>
      <c r="AP1805" s="16">
        <v>193</v>
      </c>
      <c r="AQ1805" s="16">
        <v>93</v>
      </c>
      <c r="AR1805" s="16">
        <v>79</v>
      </c>
      <c r="AS1805" s="16">
        <v>47</v>
      </c>
      <c r="AT1805" s="16">
        <v>48</v>
      </c>
      <c r="AU1805" s="16">
        <v>122</v>
      </c>
      <c r="AV1805" s="16">
        <v>59</v>
      </c>
      <c r="AX1805" s="16">
        <v>1557</v>
      </c>
      <c r="AY1805" s="16">
        <v>338</v>
      </c>
      <c r="BA1805" s="16">
        <v>1221</v>
      </c>
      <c r="BB1805" s="16">
        <v>685</v>
      </c>
      <c r="BD1805" s="16">
        <v>474</v>
      </c>
      <c r="BE1805" s="16">
        <v>416</v>
      </c>
      <c r="BF1805" s="16">
        <v>224</v>
      </c>
      <c r="BG1805" s="16">
        <v>439</v>
      </c>
      <c r="BH1805" s="16">
        <v>242</v>
      </c>
      <c r="BI1805" s="16">
        <v>51</v>
      </c>
      <c r="BJ1805" s="16">
        <v>60</v>
      </c>
      <c r="BL1805" s="16">
        <v>334</v>
      </c>
      <c r="BM1805" s="16">
        <v>619</v>
      </c>
      <c r="BN1805" s="16">
        <v>136</v>
      </c>
      <c r="BO1805" s="16">
        <v>105</v>
      </c>
      <c r="BP1805" s="16">
        <v>257</v>
      </c>
      <c r="BQ1805" s="16">
        <v>42</v>
      </c>
      <c r="BR1805" s="16">
        <v>49</v>
      </c>
      <c r="BS1805" s="16">
        <v>364</v>
      </c>
      <c r="BU1805" s="16">
        <v>279</v>
      </c>
      <c r="BV1805" s="16">
        <v>479</v>
      </c>
      <c r="BW1805" s="16">
        <v>122</v>
      </c>
      <c r="BX1805" s="16">
        <v>151</v>
      </c>
      <c r="BY1805" s="16">
        <v>421</v>
      </c>
      <c r="BZ1805" s="16">
        <v>64</v>
      </c>
      <c r="CA1805" s="16">
        <v>123</v>
      </c>
      <c r="CB1805" s="16">
        <v>156</v>
      </c>
      <c r="CC1805" s="16">
        <v>111</v>
      </c>
    </row>
    <row r="1806" spans="2:81" x14ac:dyDescent="0.35">
      <c r="B1806" s="12" t="s">
        <v>96</v>
      </c>
      <c r="C1806" s="16">
        <v>1910</v>
      </c>
      <c r="D1806" s="16">
        <v>202</v>
      </c>
      <c r="E1806" s="16">
        <v>325</v>
      </c>
      <c r="F1806" s="16">
        <v>324</v>
      </c>
      <c r="G1806" s="16">
        <v>294</v>
      </c>
      <c r="H1806" s="16">
        <v>309</v>
      </c>
      <c r="I1806" s="16">
        <v>457</v>
      </c>
      <c r="K1806" s="16">
        <v>921</v>
      </c>
      <c r="L1806" s="16">
        <v>983</v>
      </c>
      <c r="N1806" s="16">
        <v>157</v>
      </c>
      <c r="O1806" s="16">
        <v>52</v>
      </c>
      <c r="P1806" s="16">
        <v>89</v>
      </c>
      <c r="Q1806" s="16">
        <v>77</v>
      </c>
      <c r="R1806" s="16">
        <v>212</v>
      </c>
      <c r="S1806" s="16">
        <v>155</v>
      </c>
      <c r="T1806" s="16">
        <v>140</v>
      </c>
      <c r="U1806" s="16">
        <v>167</v>
      </c>
      <c r="V1806" s="16">
        <v>248</v>
      </c>
      <c r="W1806" s="16">
        <v>264</v>
      </c>
      <c r="X1806" s="16">
        <v>165</v>
      </c>
      <c r="Y1806" s="16">
        <v>180</v>
      </c>
      <c r="AA1806" s="16">
        <v>514</v>
      </c>
      <c r="AB1806" s="16">
        <v>496</v>
      </c>
      <c r="AC1806" s="16">
        <v>419</v>
      </c>
      <c r="AD1806" s="16">
        <v>477</v>
      </c>
      <c r="AF1806" s="16">
        <v>25</v>
      </c>
      <c r="AG1806" s="16">
        <v>96</v>
      </c>
      <c r="AH1806" s="16">
        <v>115</v>
      </c>
      <c r="AI1806" s="16">
        <v>117</v>
      </c>
      <c r="AJ1806" s="16">
        <v>175</v>
      </c>
      <c r="AK1806" s="16">
        <v>213</v>
      </c>
      <c r="AL1806" s="16">
        <v>169</v>
      </c>
      <c r="AM1806" s="16">
        <v>134</v>
      </c>
      <c r="AN1806" s="16">
        <v>99</v>
      </c>
      <c r="AO1806" s="16">
        <v>131</v>
      </c>
      <c r="AP1806" s="16">
        <v>193</v>
      </c>
      <c r="AQ1806" s="16">
        <v>94</v>
      </c>
      <c r="AR1806" s="16">
        <v>79</v>
      </c>
      <c r="AS1806" s="16">
        <v>46</v>
      </c>
      <c r="AT1806" s="16">
        <v>46</v>
      </c>
      <c r="AU1806" s="16">
        <v>118</v>
      </c>
      <c r="AV1806" s="16">
        <v>59</v>
      </c>
      <c r="AX1806" s="16">
        <v>1583</v>
      </c>
      <c r="AY1806" s="16">
        <v>316</v>
      </c>
      <c r="BA1806" s="16">
        <v>1241</v>
      </c>
      <c r="BB1806" s="16">
        <v>669</v>
      </c>
      <c r="BD1806" s="16">
        <v>490</v>
      </c>
      <c r="BE1806" s="16">
        <v>410</v>
      </c>
      <c r="BF1806" s="16">
        <v>226</v>
      </c>
      <c r="BG1806" s="16">
        <v>430</v>
      </c>
      <c r="BH1806" s="16">
        <v>237</v>
      </c>
      <c r="BI1806" s="16">
        <v>51</v>
      </c>
      <c r="BJ1806" s="16">
        <v>65</v>
      </c>
      <c r="BL1806" s="16">
        <v>349</v>
      </c>
      <c r="BM1806" s="16">
        <v>614</v>
      </c>
      <c r="BN1806" s="16">
        <v>143</v>
      </c>
      <c r="BO1806" s="16">
        <v>101</v>
      </c>
      <c r="BP1806" s="16">
        <v>257</v>
      </c>
      <c r="BQ1806" s="16">
        <v>42</v>
      </c>
      <c r="BR1806" s="16">
        <v>47</v>
      </c>
      <c r="BS1806" s="16">
        <v>356</v>
      </c>
      <c r="BU1806" s="16">
        <v>288</v>
      </c>
      <c r="BV1806" s="16">
        <v>472</v>
      </c>
      <c r="BW1806" s="16">
        <v>126</v>
      </c>
      <c r="BX1806" s="16">
        <v>142</v>
      </c>
      <c r="BY1806" s="16">
        <v>432</v>
      </c>
      <c r="BZ1806" s="16">
        <v>64</v>
      </c>
      <c r="CA1806" s="16">
        <v>123</v>
      </c>
      <c r="CB1806" s="16">
        <v>159</v>
      </c>
      <c r="CC1806" s="16">
        <v>106</v>
      </c>
    </row>
    <row r="1807" spans="2:81" x14ac:dyDescent="0.35">
      <c r="B1807" s="17" t="s">
        <v>366</v>
      </c>
      <c r="C1807" s="18">
        <v>0.21103281524404949</v>
      </c>
      <c r="D1807" s="18">
        <v>0.2075571978844982</v>
      </c>
      <c r="E1807" s="18">
        <v>0.30540880446650981</v>
      </c>
      <c r="F1807" s="18">
        <v>0.16948943355628551</v>
      </c>
      <c r="G1807" s="18">
        <v>0.19163043047319281</v>
      </c>
      <c r="H1807" s="18">
        <v>0.16181036949273761</v>
      </c>
      <c r="I1807" s="18">
        <v>0.22070069982853149</v>
      </c>
      <c r="K1807" s="18">
        <v>0.23097785000869481</v>
      </c>
      <c r="L1807" s="18">
        <v>0.19338720216081029</v>
      </c>
      <c r="N1807" s="18">
        <v>0.1784806503528967</v>
      </c>
      <c r="O1807" s="18">
        <v>0.13210538405533531</v>
      </c>
      <c r="P1807" s="18">
        <v>0.13559630188021679</v>
      </c>
      <c r="Q1807" s="18">
        <v>0.18693950297348341</v>
      </c>
      <c r="R1807" s="18">
        <v>0.22595012308326171</v>
      </c>
      <c r="S1807" s="18">
        <v>0.19700287324977889</v>
      </c>
      <c r="T1807" s="18">
        <v>0.23300070328004299</v>
      </c>
      <c r="U1807" s="18">
        <v>0.1834627850936863</v>
      </c>
      <c r="V1807" s="18">
        <v>0.27612261839276209</v>
      </c>
      <c r="W1807" s="18">
        <v>0.23785498281493961</v>
      </c>
      <c r="X1807" s="18">
        <v>0.17905408040580201</v>
      </c>
      <c r="Y1807" s="18">
        <v>0.2131329398840017</v>
      </c>
      <c r="AA1807" s="18">
        <v>0.25156591027471759</v>
      </c>
      <c r="AB1807" s="18">
        <v>0.22728613607639131</v>
      </c>
      <c r="AC1807" s="18">
        <v>0.1753619430367713</v>
      </c>
      <c r="AD1807" s="18">
        <v>0.1819643039736116</v>
      </c>
      <c r="AF1807" s="18">
        <v>0.1409894813173049</v>
      </c>
      <c r="AG1807" s="18">
        <v>0.190277353705365</v>
      </c>
      <c r="AH1807" s="18">
        <v>0.25737639565972042</v>
      </c>
      <c r="AI1807" s="18">
        <v>0.21979869788411349</v>
      </c>
      <c r="AJ1807" s="18">
        <v>0.16154619954244101</v>
      </c>
      <c r="AK1807" s="18">
        <v>0.17434371842254631</v>
      </c>
      <c r="AL1807" s="18">
        <v>0.14062048669819191</v>
      </c>
      <c r="AM1807" s="18">
        <v>0.20391413159109281</v>
      </c>
      <c r="AN1807" s="18">
        <v>0.14770642190116751</v>
      </c>
      <c r="AO1807" s="18">
        <v>0.28926317056798889</v>
      </c>
      <c r="AP1807" s="18">
        <v>0.27628104279120708</v>
      </c>
      <c r="AQ1807" s="18">
        <v>0.16850649178381319</v>
      </c>
      <c r="AR1807" s="18">
        <v>0.18394485175307451</v>
      </c>
      <c r="AS1807" s="18">
        <v>0.23036606458197359</v>
      </c>
      <c r="AT1807" s="18">
        <v>0.2025170242128517</v>
      </c>
      <c r="AU1807" s="18">
        <v>0.37044985012503151</v>
      </c>
      <c r="AV1807" s="18">
        <v>0.16004821411813391</v>
      </c>
      <c r="AX1807" s="18">
        <v>0.1983348424184396</v>
      </c>
      <c r="AY1807" s="18">
        <v>0.27881504814325908</v>
      </c>
      <c r="BA1807" s="18">
        <v>0.2216666949249961</v>
      </c>
      <c r="BB1807" s="18">
        <v>0.19130338274504699</v>
      </c>
      <c r="BD1807" s="18">
        <v>0.1585473383212119</v>
      </c>
      <c r="BE1807" s="18">
        <v>0.21582022990936131</v>
      </c>
      <c r="BF1807" s="18">
        <v>0.2010455294015884</v>
      </c>
      <c r="BG1807" s="18">
        <v>0.22507821064023351</v>
      </c>
      <c r="BH1807" s="18">
        <v>0.2776220086714028</v>
      </c>
      <c r="BI1807" s="18">
        <v>0.40821734072533672</v>
      </c>
      <c r="BJ1807" s="18">
        <v>0.1196925105536476</v>
      </c>
      <c r="BL1807" s="18">
        <v>0.20643879204195209</v>
      </c>
      <c r="BM1807" s="18">
        <v>0.25262335972342709</v>
      </c>
      <c r="BN1807" s="18">
        <v>0.24638688891525459</v>
      </c>
      <c r="BO1807" s="18">
        <v>0.2362848249883559</v>
      </c>
      <c r="BP1807" s="18">
        <v>0.2249831084690668</v>
      </c>
      <c r="BQ1807" s="18">
        <v>0.32426584100297179</v>
      </c>
      <c r="BR1807" s="18">
        <v>0.12766005393770261</v>
      </c>
      <c r="BS1807" s="18">
        <v>0.1100029651623218</v>
      </c>
      <c r="BU1807" s="18">
        <v>0.21730937733594971</v>
      </c>
      <c r="BV1807" s="18">
        <v>0.26781377243466647</v>
      </c>
      <c r="BW1807" s="18">
        <v>0.2114709966425436</v>
      </c>
      <c r="BX1807" s="18">
        <v>0.17752746869143921</v>
      </c>
      <c r="BY1807" s="18">
        <v>0.23418386880376379</v>
      </c>
      <c r="BZ1807" s="18">
        <v>0.25249143067820251</v>
      </c>
      <c r="CA1807" s="18">
        <v>8.4412401912639712E-2</v>
      </c>
      <c r="CB1807" s="18">
        <v>0.1297371527624708</v>
      </c>
      <c r="CC1807" s="18">
        <v>0.13451704048465851</v>
      </c>
    </row>
    <row r="1808" spans="2:81" x14ac:dyDescent="0.35">
      <c r="B1808" s="17" t="s">
        <v>367</v>
      </c>
      <c r="C1808" s="18">
        <v>0.5140144410387365</v>
      </c>
      <c r="D1808" s="18">
        <v>0.44093011273768029</v>
      </c>
      <c r="E1808" s="18">
        <v>0.45589190250427469</v>
      </c>
      <c r="F1808" s="18">
        <v>0.52954699956027806</v>
      </c>
      <c r="G1808" s="18">
        <v>0.48307386911532491</v>
      </c>
      <c r="H1808" s="18">
        <v>0.56906439950663845</v>
      </c>
      <c r="I1808" s="18">
        <v>0.55931425396963175</v>
      </c>
      <c r="K1808" s="18">
        <v>0.50117943635612716</v>
      </c>
      <c r="L1808" s="18">
        <v>0.52453155257032591</v>
      </c>
      <c r="N1808" s="18">
        <v>0.59073793263460461</v>
      </c>
      <c r="O1808" s="18">
        <v>0.65858059532213065</v>
      </c>
      <c r="P1808" s="18">
        <v>0.6008591281458463</v>
      </c>
      <c r="Q1808" s="18">
        <v>0.46366949867569057</v>
      </c>
      <c r="R1808" s="18">
        <v>0.44618381121122669</v>
      </c>
      <c r="S1808" s="18">
        <v>0.52747638028417676</v>
      </c>
      <c r="T1808" s="18">
        <v>0.48052324065503582</v>
      </c>
      <c r="U1808" s="18">
        <v>0.53477721143113488</v>
      </c>
      <c r="V1808" s="18">
        <v>0.46279965841184301</v>
      </c>
      <c r="W1808" s="18">
        <v>0.49467023970326363</v>
      </c>
      <c r="X1808" s="18">
        <v>0.56872968225225329</v>
      </c>
      <c r="Y1808" s="18">
        <v>0.50778807458551234</v>
      </c>
      <c r="AA1808" s="18">
        <v>0.54091319436349028</v>
      </c>
      <c r="AB1808" s="18">
        <v>0.53125381446571074</v>
      </c>
      <c r="AC1808" s="18">
        <v>0.52066791882849728</v>
      </c>
      <c r="AD1808" s="18">
        <v>0.46154755505199552</v>
      </c>
      <c r="AF1808" s="18">
        <v>0.56952053437645223</v>
      </c>
      <c r="AG1808" s="18">
        <v>0.31787391838373052</v>
      </c>
      <c r="AH1808" s="18">
        <v>0.44068434351712238</v>
      </c>
      <c r="AI1808" s="18">
        <v>0.50937068635278482</v>
      </c>
      <c r="AJ1808" s="18">
        <v>0.50874890366830505</v>
      </c>
      <c r="AK1808" s="18">
        <v>0.59113204792121288</v>
      </c>
      <c r="AL1808" s="18">
        <v>0.52277699676583667</v>
      </c>
      <c r="AM1808" s="18">
        <v>0.51291873703724755</v>
      </c>
      <c r="AN1808" s="18">
        <v>0.48280295936978213</v>
      </c>
      <c r="AO1808" s="18">
        <v>0.46980479359407279</v>
      </c>
      <c r="AP1808" s="18">
        <v>0.50788340484409733</v>
      </c>
      <c r="AQ1808" s="18">
        <v>0.68303732252707083</v>
      </c>
      <c r="AR1808" s="18">
        <v>0.55574863285570053</v>
      </c>
      <c r="AS1808" s="18">
        <v>0.47381810829685539</v>
      </c>
      <c r="AT1808" s="18">
        <v>0.64277900093962048</v>
      </c>
      <c r="AU1808" s="18">
        <v>0.51778861265574683</v>
      </c>
      <c r="AV1808" s="18">
        <v>0.4448004410932308</v>
      </c>
      <c r="AX1808" s="18">
        <v>0.53276475570334159</v>
      </c>
      <c r="AY1808" s="18">
        <v>0.41991911053280528</v>
      </c>
      <c r="BA1808" s="18">
        <v>0.50124892685303879</v>
      </c>
      <c r="BB1808" s="18">
        <v>0.53769877432050728</v>
      </c>
      <c r="BD1808" s="18">
        <v>0.5616455028780386</v>
      </c>
      <c r="BE1808" s="18">
        <v>0.47478456884958492</v>
      </c>
      <c r="BF1808" s="18">
        <v>0.48796219281076819</v>
      </c>
      <c r="BG1808" s="18">
        <v>0.55235484449336314</v>
      </c>
      <c r="BH1808" s="18">
        <v>0.46281269769675032</v>
      </c>
      <c r="BI1808" s="18">
        <v>0.48393711466445138</v>
      </c>
      <c r="BJ1808" s="18">
        <v>0.44935299697100078</v>
      </c>
      <c r="BL1808" s="18">
        <v>0.53761646179090872</v>
      </c>
      <c r="BM1808" s="18">
        <v>0.54523845171676877</v>
      </c>
      <c r="BN1808" s="18">
        <v>0.51404385413564113</v>
      </c>
      <c r="BO1808" s="18">
        <v>0.52076011907379827</v>
      </c>
      <c r="BP1808" s="18">
        <v>0.47609488067874389</v>
      </c>
      <c r="BQ1808" s="18">
        <v>0.40028158194177371</v>
      </c>
      <c r="BR1808" s="18">
        <v>0.3487864731082112</v>
      </c>
      <c r="BS1808" s="18">
        <v>0.4978602944037106</v>
      </c>
      <c r="BU1808" s="18">
        <v>0.57618719570397103</v>
      </c>
      <c r="BV1808" s="18">
        <v>0.52171764740278437</v>
      </c>
      <c r="BW1808" s="18">
        <v>0.59234151757696474</v>
      </c>
      <c r="BX1808" s="18">
        <v>0.5221413343168344</v>
      </c>
      <c r="BY1808" s="18">
        <v>0.46564175577068428</v>
      </c>
      <c r="BZ1808" s="18">
        <v>0.42119204547716022</v>
      </c>
      <c r="CA1808" s="18">
        <v>0.45400496479829411</v>
      </c>
      <c r="CB1808" s="18">
        <v>0.50656009304221461</v>
      </c>
      <c r="CC1808" s="18">
        <v>0.54026465359618236</v>
      </c>
    </row>
    <row r="1809" spans="2:81" x14ac:dyDescent="0.35">
      <c r="B1809" s="17" t="s">
        <v>368</v>
      </c>
      <c r="C1809" s="18">
        <v>0.15549353965821661</v>
      </c>
      <c r="D1809" s="18">
        <v>0.19643140840453571</v>
      </c>
      <c r="E1809" s="18">
        <v>0.15128302733918861</v>
      </c>
      <c r="F1809" s="18">
        <v>0.1597068866941064</v>
      </c>
      <c r="G1809" s="18">
        <v>0.1876873927210338</v>
      </c>
      <c r="H1809" s="18">
        <v>0.13525104410846259</v>
      </c>
      <c r="I1809" s="18">
        <v>0.13037565219319339</v>
      </c>
      <c r="K1809" s="18">
        <v>0.1694167732854755</v>
      </c>
      <c r="L1809" s="18">
        <v>0.14321588473588431</v>
      </c>
      <c r="N1809" s="18">
        <v>0.14584795135558429</v>
      </c>
      <c r="O1809" s="18">
        <v>9.1260987147701325E-2</v>
      </c>
      <c r="P1809" s="18">
        <v>0.13219381168671079</v>
      </c>
      <c r="Q1809" s="18">
        <v>0.182483106009176</v>
      </c>
      <c r="R1809" s="18">
        <v>0.1924491762807671</v>
      </c>
      <c r="S1809" s="18">
        <v>0.19217593455774451</v>
      </c>
      <c r="T1809" s="18">
        <v>0.1360043201771752</v>
      </c>
      <c r="U1809" s="18">
        <v>0.1479174703601919</v>
      </c>
      <c r="V1809" s="18">
        <v>0.14263519360267071</v>
      </c>
      <c r="W1809" s="18">
        <v>0.12862662801355559</v>
      </c>
      <c r="X1809" s="18">
        <v>0.14706670811134601</v>
      </c>
      <c r="Y1809" s="18">
        <v>0.19435694099574721</v>
      </c>
      <c r="AA1809" s="18">
        <v>0.11548216214163989</v>
      </c>
      <c r="AB1809" s="18">
        <v>0.15286056995050751</v>
      </c>
      <c r="AC1809" s="18">
        <v>0.18878380271458409</v>
      </c>
      <c r="AD1809" s="18">
        <v>0.17328019405697601</v>
      </c>
      <c r="AF1809" s="18">
        <v>7.5699728239632086E-2</v>
      </c>
      <c r="AG1809" s="18">
        <v>0.24396763515175141</v>
      </c>
      <c r="AH1809" s="18">
        <v>0.18501754088789299</v>
      </c>
      <c r="AI1809" s="18">
        <v>0.14189096819847341</v>
      </c>
      <c r="AJ1809" s="18">
        <v>0.1804062402856571</v>
      </c>
      <c r="AK1809" s="18">
        <v>0.13180997057474189</v>
      </c>
      <c r="AL1809" s="18">
        <v>0.19177686460408949</v>
      </c>
      <c r="AM1809" s="18">
        <v>0.17370469814105921</v>
      </c>
      <c r="AN1809" s="18">
        <v>0.26214701583099559</v>
      </c>
      <c r="AO1809" s="18">
        <v>0.13395868888180229</v>
      </c>
      <c r="AP1809" s="18">
        <v>0.15325050277999719</v>
      </c>
      <c r="AQ1809" s="18">
        <v>7.4452010121381224E-2</v>
      </c>
      <c r="AR1809" s="18">
        <v>0.15276085221526231</v>
      </c>
      <c r="AS1809" s="18">
        <v>0.17129245774489479</v>
      </c>
      <c r="AT1809" s="18">
        <v>0.13485896500614</v>
      </c>
      <c r="AU1809" s="18">
        <v>4.5879732004149118E-2</v>
      </c>
      <c r="AV1809" s="18">
        <v>0.1123530315995088</v>
      </c>
      <c r="AX1809" s="18">
        <v>0.1481294054043524</v>
      </c>
      <c r="AY1809" s="18">
        <v>0.19430115665068551</v>
      </c>
      <c r="BA1809" s="18">
        <v>0.1599796135290262</v>
      </c>
      <c r="BB1809" s="18">
        <v>0.1471703599462755</v>
      </c>
      <c r="BD1809" s="18">
        <v>0.1650471597301858</v>
      </c>
      <c r="BE1809" s="18">
        <v>0.17710911053135961</v>
      </c>
      <c r="BF1809" s="18">
        <v>0.18655478160980099</v>
      </c>
      <c r="BG1809" s="18">
        <v>0.14709137266563721</v>
      </c>
      <c r="BH1809" s="18">
        <v>0.1194958714743565</v>
      </c>
      <c r="BI1809" s="18">
        <v>2.6472903382419099E-2</v>
      </c>
      <c r="BJ1809" s="18">
        <v>0.12737784609924571</v>
      </c>
      <c r="BL1809" s="18">
        <v>0.1765789535640469</v>
      </c>
      <c r="BM1809" s="18">
        <v>0.1201054663739639</v>
      </c>
      <c r="BN1809" s="18">
        <v>0.1705587521100069</v>
      </c>
      <c r="BO1809" s="18">
        <v>0.1196951264437595</v>
      </c>
      <c r="BP1809" s="18">
        <v>0.18537588067361879</v>
      </c>
      <c r="BQ1809" s="18">
        <v>0.15975046943120361</v>
      </c>
      <c r="BR1809" s="18">
        <v>0.16209399718353179</v>
      </c>
      <c r="BS1809" s="18">
        <v>0.17701111988043269</v>
      </c>
      <c r="BU1809" s="18">
        <v>0.15190860159370581</v>
      </c>
      <c r="BV1809" s="18">
        <v>0.13256892088121461</v>
      </c>
      <c r="BW1809" s="18">
        <v>0.13336474845690319</v>
      </c>
      <c r="BX1809" s="18">
        <v>0.15164653045324239</v>
      </c>
      <c r="BY1809" s="18">
        <v>0.18479812020866079</v>
      </c>
      <c r="BZ1809" s="18">
        <v>0.2180994711327098</v>
      </c>
      <c r="CA1809" s="18">
        <v>0.18500407970762639</v>
      </c>
      <c r="CB1809" s="18">
        <v>0.13063889097506631</v>
      </c>
      <c r="CC1809" s="18">
        <v>0.14478103647528739</v>
      </c>
    </row>
    <row r="1810" spans="2:81" x14ac:dyDescent="0.35">
      <c r="B1810" s="17" t="s">
        <v>369</v>
      </c>
      <c r="C1810" s="18">
        <v>5.6826773136885278E-2</v>
      </c>
      <c r="D1810" s="18">
        <v>7.746066335613154E-2</v>
      </c>
      <c r="E1810" s="18">
        <v>4.7300520909388341E-2</v>
      </c>
      <c r="F1810" s="18">
        <v>7.3367172608731809E-2</v>
      </c>
      <c r="G1810" s="18">
        <v>6.0035579457157387E-2</v>
      </c>
      <c r="H1810" s="18">
        <v>7.1917152195524733E-2</v>
      </c>
      <c r="I1810" s="18">
        <v>3.0478167224242861E-2</v>
      </c>
      <c r="K1810" s="18">
        <v>5.7886136136211658E-2</v>
      </c>
      <c r="L1810" s="18">
        <v>5.6114950182184493E-2</v>
      </c>
      <c r="N1810" s="18">
        <v>4.7385601064747158E-2</v>
      </c>
      <c r="O1810" s="18">
        <v>2.0139671314715599E-2</v>
      </c>
      <c r="P1810" s="18">
        <v>7.0062191389960088E-2</v>
      </c>
      <c r="Q1810" s="18">
        <v>9.8810720031147395E-2</v>
      </c>
      <c r="R1810" s="18">
        <v>6.2746800495320845E-2</v>
      </c>
      <c r="S1810" s="18">
        <v>4.0505475690627027E-2</v>
      </c>
      <c r="T1810" s="18">
        <v>7.1296005443437227E-2</v>
      </c>
      <c r="U1810" s="18">
        <v>5.1958562714983968E-2</v>
      </c>
      <c r="V1810" s="18">
        <v>5.7571070915676689E-2</v>
      </c>
      <c r="W1810" s="18">
        <v>6.4141347756619574E-2</v>
      </c>
      <c r="X1810" s="18">
        <v>4.3589155713948731E-2</v>
      </c>
      <c r="Y1810" s="18">
        <v>5.1882064474678947E-2</v>
      </c>
      <c r="AA1810" s="18">
        <v>4.4487138858889712E-2</v>
      </c>
      <c r="AB1810" s="18">
        <v>3.3502823973635479E-2</v>
      </c>
      <c r="AC1810" s="18">
        <v>7.4876687684007473E-2</v>
      </c>
      <c r="AD1810" s="18">
        <v>7.7799747128864907E-2</v>
      </c>
      <c r="AF1810" s="18">
        <v>3.3900520274444373E-2</v>
      </c>
      <c r="AG1810" s="18">
        <v>0.1054429909617712</v>
      </c>
      <c r="AH1810" s="18">
        <v>6.1720716989648289E-2</v>
      </c>
      <c r="AI1810" s="18">
        <v>7.2712398566178282E-2</v>
      </c>
      <c r="AJ1810" s="18">
        <v>7.8721896324698171E-2</v>
      </c>
      <c r="AK1810" s="18">
        <v>4.2057789973999928E-2</v>
      </c>
      <c r="AL1810" s="18">
        <v>7.8880018869358845E-2</v>
      </c>
      <c r="AM1810" s="18">
        <v>6.368929090267722E-2</v>
      </c>
      <c r="AN1810" s="18">
        <v>4.7755849710706108E-2</v>
      </c>
      <c r="AO1810" s="18">
        <v>5.3379632395070778E-2</v>
      </c>
      <c r="AP1810" s="18">
        <v>1.957470078180008E-2</v>
      </c>
      <c r="AQ1810" s="18">
        <v>3.2480499276667088E-2</v>
      </c>
      <c r="AR1810" s="18">
        <v>6.9489178026378495E-2</v>
      </c>
      <c r="AS1810" s="18">
        <v>9.9765223135201128E-2</v>
      </c>
      <c r="AT1810" s="18">
        <v>1.9845009841387699E-2</v>
      </c>
      <c r="AU1810" s="18">
        <v>2.1772734335112041E-2</v>
      </c>
      <c r="AV1810" s="18">
        <v>8.8396191307397551E-2</v>
      </c>
      <c r="AX1810" s="18">
        <v>5.4088938765143348E-2</v>
      </c>
      <c r="AY1810" s="18">
        <v>6.9057998335802784E-2</v>
      </c>
      <c r="BA1810" s="18">
        <v>5.9379291423276997E-2</v>
      </c>
      <c r="BB1810" s="18">
        <v>5.2090991019275987E-2</v>
      </c>
      <c r="BD1810" s="18">
        <v>6.5994057436104953E-2</v>
      </c>
      <c r="BE1810" s="18">
        <v>5.1506103530745438E-2</v>
      </c>
      <c r="BF1810" s="18">
        <v>5.1079179956918297E-2</v>
      </c>
      <c r="BG1810" s="18">
        <v>2.8183198010246779E-2</v>
      </c>
      <c r="BH1810" s="18">
        <v>9.6672490674136691E-2</v>
      </c>
      <c r="BI1810" s="18">
        <v>0</v>
      </c>
      <c r="BJ1810" s="18">
        <v>0.1304510079359755</v>
      </c>
      <c r="BL1810" s="18">
        <v>4.5954187021798647E-2</v>
      </c>
      <c r="BM1810" s="18">
        <v>4.7641099984397257E-2</v>
      </c>
      <c r="BN1810" s="18">
        <v>3.2727246639528328E-2</v>
      </c>
      <c r="BO1810" s="18">
        <v>4.4145917886971649E-2</v>
      </c>
      <c r="BP1810" s="18">
        <v>7.0795543806133246E-2</v>
      </c>
      <c r="BQ1810" s="18">
        <v>4.4317028497539927E-2</v>
      </c>
      <c r="BR1810" s="18">
        <v>0.13833592421965071</v>
      </c>
      <c r="BS1810" s="18">
        <v>7.7154116111119081E-2</v>
      </c>
      <c r="BU1810" s="18">
        <v>2.1620532643855161E-2</v>
      </c>
      <c r="BV1810" s="18">
        <v>4.5873660059885968E-2</v>
      </c>
      <c r="BW1810" s="18">
        <v>8.7066170046917225E-3</v>
      </c>
      <c r="BX1810" s="18">
        <v>5.9757116188239229E-2</v>
      </c>
      <c r="BY1810" s="18">
        <v>8.5967237893897222E-2</v>
      </c>
      <c r="BZ1810" s="18">
        <v>2.8022216709683929E-2</v>
      </c>
      <c r="CA1810" s="18">
        <v>8.6223272129456227E-2</v>
      </c>
      <c r="CB1810" s="18">
        <v>7.3195684554254042E-2</v>
      </c>
      <c r="CC1810" s="18">
        <v>9.4790690351339399E-2</v>
      </c>
    </row>
    <row r="1811" spans="2:81" x14ac:dyDescent="0.35">
      <c r="B1811" s="17" t="s">
        <v>151</v>
      </c>
      <c r="C1811" s="18">
        <v>6.2632430922112015E-2</v>
      </c>
      <c r="D1811" s="18">
        <v>7.7620617617154178E-2</v>
      </c>
      <c r="E1811" s="18">
        <v>4.0115744780638583E-2</v>
      </c>
      <c r="F1811" s="18">
        <v>6.7889507580598238E-2</v>
      </c>
      <c r="G1811" s="18">
        <v>7.7572728233291269E-2</v>
      </c>
      <c r="H1811" s="18">
        <v>6.1957034696636631E-2</v>
      </c>
      <c r="I1811" s="18">
        <v>5.9131226784400463E-2</v>
      </c>
      <c r="K1811" s="18">
        <v>4.053980421349087E-2</v>
      </c>
      <c r="L1811" s="18">
        <v>8.2750410350795001E-2</v>
      </c>
      <c r="N1811" s="18">
        <v>3.7547864592167149E-2</v>
      </c>
      <c r="O1811" s="18">
        <v>9.7913362160117173E-2</v>
      </c>
      <c r="P1811" s="18">
        <v>6.1288566897265903E-2</v>
      </c>
      <c r="Q1811" s="18">
        <v>6.8097172310502732E-2</v>
      </c>
      <c r="R1811" s="18">
        <v>7.2670088929423601E-2</v>
      </c>
      <c r="S1811" s="18">
        <v>4.2839336217672892E-2</v>
      </c>
      <c r="T1811" s="18">
        <v>7.9175730444308923E-2</v>
      </c>
      <c r="U1811" s="18">
        <v>8.1883970400002781E-2</v>
      </c>
      <c r="V1811" s="18">
        <v>6.0871458677047532E-2</v>
      </c>
      <c r="W1811" s="18">
        <v>7.4706801711621681E-2</v>
      </c>
      <c r="X1811" s="18">
        <v>6.1560373516650058E-2</v>
      </c>
      <c r="Y1811" s="18">
        <v>3.2839980060059663E-2</v>
      </c>
      <c r="AA1811" s="18">
        <v>4.7551594361262439E-2</v>
      </c>
      <c r="AB1811" s="18">
        <v>5.5096655533754979E-2</v>
      </c>
      <c r="AC1811" s="18">
        <v>4.0309647736139868E-2</v>
      </c>
      <c r="AD1811" s="18">
        <v>0.105408199788552</v>
      </c>
      <c r="AF1811" s="18">
        <v>0.17988973579216641</v>
      </c>
      <c r="AG1811" s="18">
        <v>0.14243810179738189</v>
      </c>
      <c r="AH1811" s="18">
        <v>5.5201002945616043E-2</v>
      </c>
      <c r="AI1811" s="18">
        <v>5.6227248998449837E-2</v>
      </c>
      <c r="AJ1811" s="18">
        <v>7.0576760178898634E-2</v>
      </c>
      <c r="AK1811" s="18">
        <v>6.0656473107498887E-2</v>
      </c>
      <c r="AL1811" s="18">
        <v>6.594563306252324E-2</v>
      </c>
      <c r="AM1811" s="18">
        <v>4.5773142327923309E-2</v>
      </c>
      <c r="AN1811" s="18">
        <v>5.958775318734863E-2</v>
      </c>
      <c r="AO1811" s="18">
        <v>5.3593714561065271E-2</v>
      </c>
      <c r="AP1811" s="18">
        <v>4.3010348802898189E-2</v>
      </c>
      <c r="AQ1811" s="18">
        <v>4.1523676291067617E-2</v>
      </c>
      <c r="AR1811" s="18">
        <v>3.8056485149584117E-2</v>
      </c>
      <c r="AS1811" s="18">
        <v>2.4758146241075009E-2</v>
      </c>
      <c r="AT1811" s="18">
        <v>0</v>
      </c>
      <c r="AU1811" s="18">
        <v>4.4109070879960667E-2</v>
      </c>
      <c r="AV1811" s="18">
        <v>0.19440212188172901</v>
      </c>
      <c r="AX1811" s="18">
        <v>6.6682057708722944E-2</v>
      </c>
      <c r="AY1811" s="18">
        <v>3.7906686337447343E-2</v>
      </c>
      <c r="BA1811" s="18">
        <v>5.7725473269662049E-2</v>
      </c>
      <c r="BB1811" s="18">
        <v>7.173649196889445E-2</v>
      </c>
      <c r="BD1811" s="18">
        <v>4.8765941634458652E-2</v>
      </c>
      <c r="BE1811" s="18">
        <v>8.077998717894877E-2</v>
      </c>
      <c r="BF1811" s="18">
        <v>7.335831622092423E-2</v>
      </c>
      <c r="BG1811" s="18">
        <v>4.7292374190519293E-2</v>
      </c>
      <c r="BH1811" s="18">
        <v>4.3396931483353662E-2</v>
      </c>
      <c r="BI1811" s="18">
        <v>8.1372641227792711E-2</v>
      </c>
      <c r="BJ1811" s="18">
        <v>0.17312563844013029</v>
      </c>
      <c r="BL1811" s="18">
        <v>3.3411605581293358E-2</v>
      </c>
      <c r="BM1811" s="18">
        <v>3.4391622201442811E-2</v>
      </c>
      <c r="BN1811" s="18">
        <v>3.6283258199568992E-2</v>
      </c>
      <c r="BO1811" s="18">
        <v>7.9114011607114759E-2</v>
      </c>
      <c r="BP1811" s="18">
        <v>4.2750586372437262E-2</v>
      </c>
      <c r="BQ1811" s="18">
        <v>7.1385079126511153E-2</v>
      </c>
      <c r="BR1811" s="18">
        <v>0.22312355155090369</v>
      </c>
      <c r="BS1811" s="18">
        <v>0.1379715044424159</v>
      </c>
      <c r="BU1811" s="18">
        <v>3.2974292722518408E-2</v>
      </c>
      <c r="BV1811" s="18">
        <v>3.2025999221448519E-2</v>
      </c>
      <c r="BW1811" s="18">
        <v>5.4116120318896822E-2</v>
      </c>
      <c r="BX1811" s="18">
        <v>8.8927550350244841E-2</v>
      </c>
      <c r="BY1811" s="18">
        <v>2.9409017322993811E-2</v>
      </c>
      <c r="BZ1811" s="18">
        <v>8.0194836002243738E-2</v>
      </c>
      <c r="CA1811" s="18">
        <v>0.19035528145198369</v>
      </c>
      <c r="CB1811" s="18">
        <v>0.1598681786659942</v>
      </c>
      <c r="CC1811" s="18">
        <v>8.5646579092532399E-2</v>
      </c>
    </row>
    <row r="1813" spans="2:81" ht="130.5" x14ac:dyDescent="0.35">
      <c r="B1813" s="14" t="s">
        <v>374</v>
      </c>
    </row>
    <row r="1814" spans="2:81" x14ac:dyDescent="0.35">
      <c r="B1814" s="15" t="s">
        <v>17</v>
      </c>
    </row>
    <row r="1815" spans="2:81" x14ac:dyDescent="0.35">
      <c r="B1815" s="11" t="s">
        <v>95</v>
      </c>
      <c r="C1815" s="16">
        <v>1906</v>
      </c>
      <c r="D1815" s="16">
        <v>245</v>
      </c>
      <c r="E1815" s="16">
        <v>322</v>
      </c>
      <c r="F1815" s="16">
        <v>330</v>
      </c>
      <c r="G1815" s="16">
        <v>336</v>
      </c>
      <c r="H1815" s="16">
        <v>276</v>
      </c>
      <c r="I1815" s="16">
        <v>397</v>
      </c>
      <c r="K1815" s="16">
        <v>942</v>
      </c>
      <c r="L1815" s="16">
        <v>959</v>
      </c>
      <c r="N1815" s="16">
        <v>158</v>
      </c>
      <c r="O1815" s="16">
        <v>63</v>
      </c>
      <c r="P1815" s="16">
        <v>96</v>
      </c>
      <c r="Q1815" s="16">
        <v>78</v>
      </c>
      <c r="R1815" s="16">
        <v>211</v>
      </c>
      <c r="S1815" s="16">
        <v>156</v>
      </c>
      <c r="T1815" s="16">
        <v>138</v>
      </c>
      <c r="U1815" s="16">
        <v>178</v>
      </c>
      <c r="V1815" s="16">
        <v>270</v>
      </c>
      <c r="W1815" s="16">
        <v>232</v>
      </c>
      <c r="X1815" s="16">
        <v>160</v>
      </c>
      <c r="Y1815" s="16">
        <v>166</v>
      </c>
      <c r="AA1815" s="16">
        <v>527</v>
      </c>
      <c r="AB1815" s="16">
        <v>481</v>
      </c>
      <c r="AC1815" s="16">
        <v>429</v>
      </c>
      <c r="AD1815" s="16">
        <v>463</v>
      </c>
      <c r="AF1815" s="16">
        <v>27</v>
      </c>
      <c r="AG1815" s="16">
        <v>98</v>
      </c>
      <c r="AH1815" s="16">
        <v>113</v>
      </c>
      <c r="AI1815" s="16">
        <v>112</v>
      </c>
      <c r="AJ1815" s="16">
        <v>174</v>
      </c>
      <c r="AK1815" s="16">
        <v>207</v>
      </c>
      <c r="AL1815" s="16">
        <v>170</v>
      </c>
      <c r="AM1815" s="16">
        <v>133</v>
      </c>
      <c r="AN1815" s="16">
        <v>100</v>
      </c>
      <c r="AO1815" s="16">
        <v>131</v>
      </c>
      <c r="AP1815" s="16">
        <v>193</v>
      </c>
      <c r="AQ1815" s="16">
        <v>93</v>
      </c>
      <c r="AR1815" s="16">
        <v>79</v>
      </c>
      <c r="AS1815" s="16">
        <v>47</v>
      </c>
      <c r="AT1815" s="16">
        <v>48</v>
      </c>
      <c r="AU1815" s="16">
        <v>122</v>
      </c>
      <c r="AV1815" s="16">
        <v>59</v>
      </c>
      <c r="AX1815" s="16">
        <v>1557</v>
      </c>
      <c r="AY1815" s="16">
        <v>338</v>
      </c>
      <c r="BA1815" s="16">
        <v>1221</v>
      </c>
      <c r="BB1815" s="16">
        <v>685</v>
      </c>
      <c r="BD1815" s="16">
        <v>474</v>
      </c>
      <c r="BE1815" s="16">
        <v>416</v>
      </c>
      <c r="BF1815" s="16">
        <v>224</v>
      </c>
      <c r="BG1815" s="16">
        <v>439</v>
      </c>
      <c r="BH1815" s="16">
        <v>242</v>
      </c>
      <c r="BI1815" s="16">
        <v>51</v>
      </c>
      <c r="BJ1815" s="16">
        <v>60</v>
      </c>
      <c r="BL1815" s="16">
        <v>334</v>
      </c>
      <c r="BM1815" s="16">
        <v>619</v>
      </c>
      <c r="BN1815" s="16">
        <v>136</v>
      </c>
      <c r="BO1815" s="16">
        <v>105</v>
      </c>
      <c r="BP1815" s="16">
        <v>257</v>
      </c>
      <c r="BQ1815" s="16">
        <v>42</v>
      </c>
      <c r="BR1815" s="16">
        <v>49</v>
      </c>
      <c r="BS1815" s="16">
        <v>364</v>
      </c>
      <c r="BU1815" s="16">
        <v>279</v>
      </c>
      <c r="BV1815" s="16">
        <v>479</v>
      </c>
      <c r="BW1815" s="16">
        <v>122</v>
      </c>
      <c r="BX1815" s="16">
        <v>151</v>
      </c>
      <c r="BY1815" s="16">
        <v>421</v>
      </c>
      <c r="BZ1815" s="16">
        <v>64</v>
      </c>
      <c r="CA1815" s="16">
        <v>123</v>
      </c>
      <c r="CB1815" s="16">
        <v>156</v>
      </c>
      <c r="CC1815" s="16">
        <v>111</v>
      </c>
    </row>
    <row r="1816" spans="2:81" x14ac:dyDescent="0.35">
      <c r="B1816" s="12" t="s">
        <v>96</v>
      </c>
      <c r="C1816" s="16">
        <v>1910</v>
      </c>
      <c r="D1816" s="16">
        <v>202</v>
      </c>
      <c r="E1816" s="16">
        <v>325</v>
      </c>
      <c r="F1816" s="16">
        <v>324</v>
      </c>
      <c r="G1816" s="16">
        <v>294</v>
      </c>
      <c r="H1816" s="16">
        <v>309</v>
      </c>
      <c r="I1816" s="16">
        <v>457</v>
      </c>
      <c r="K1816" s="16">
        <v>921</v>
      </c>
      <c r="L1816" s="16">
        <v>983</v>
      </c>
      <c r="N1816" s="16">
        <v>157</v>
      </c>
      <c r="O1816" s="16">
        <v>52</v>
      </c>
      <c r="P1816" s="16">
        <v>89</v>
      </c>
      <c r="Q1816" s="16">
        <v>77</v>
      </c>
      <c r="R1816" s="16">
        <v>212</v>
      </c>
      <c r="S1816" s="16">
        <v>155</v>
      </c>
      <c r="T1816" s="16">
        <v>140</v>
      </c>
      <c r="U1816" s="16">
        <v>167</v>
      </c>
      <c r="V1816" s="16">
        <v>248</v>
      </c>
      <c r="W1816" s="16">
        <v>264</v>
      </c>
      <c r="X1816" s="16">
        <v>165</v>
      </c>
      <c r="Y1816" s="16">
        <v>180</v>
      </c>
      <c r="AA1816" s="16">
        <v>514</v>
      </c>
      <c r="AB1816" s="16">
        <v>496</v>
      </c>
      <c r="AC1816" s="16">
        <v>419</v>
      </c>
      <c r="AD1816" s="16">
        <v>477</v>
      </c>
      <c r="AF1816" s="16">
        <v>25</v>
      </c>
      <c r="AG1816" s="16">
        <v>96</v>
      </c>
      <c r="AH1816" s="16">
        <v>115</v>
      </c>
      <c r="AI1816" s="16">
        <v>117</v>
      </c>
      <c r="AJ1816" s="16">
        <v>175</v>
      </c>
      <c r="AK1816" s="16">
        <v>213</v>
      </c>
      <c r="AL1816" s="16">
        <v>169</v>
      </c>
      <c r="AM1816" s="16">
        <v>134</v>
      </c>
      <c r="AN1816" s="16">
        <v>99</v>
      </c>
      <c r="AO1816" s="16">
        <v>131</v>
      </c>
      <c r="AP1816" s="16">
        <v>193</v>
      </c>
      <c r="AQ1816" s="16">
        <v>94</v>
      </c>
      <c r="AR1816" s="16">
        <v>79</v>
      </c>
      <c r="AS1816" s="16">
        <v>46</v>
      </c>
      <c r="AT1816" s="16">
        <v>46</v>
      </c>
      <c r="AU1816" s="16">
        <v>118</v>
      </c>
      <c r="AV1816" s="16">
        <v>59</v>
      </c>
      <c r="AX1816" s="16">
        <v>1583</v>
      </c>
      <c r="AY1816" s="16">
        <v>316</v>
      </c>
      <c r="BA1816" s="16">
        <v>1241</v>
      </c>
      <c r="BB1816" s="16">
        <v>669</v>
      </c>
      <c r="BD1816" s="16">
        <v>490</v>
      </c>
      <c r="BE1816" s="16">
        <v>410</v>
      </c>
      <c r="BF1816" s="16">
        <v>226</v>
      </c>
      <c r="BG1816" s="16">
        <v>430</v>
      </c>
      <c r="BH1816" s="16">
        <v>237</v>
      </c>
      <c r="BI1816" s="16">
        <v>51</v>
      </c>
      <c r="BJ1816" s="16">
        <v>65</v>
      </c>
      <c r="BL1816" s="16">
        <v>349</v>
      </c>
      <c r="BM1816" s="16">
        <v>614</v>
      </c>
      <c r="BN1816" s="16">
        <v>143</v>
      </c>
      <c r="BO1816" s="16">
        <v>101</v>
      </c>
      <c r="BP1816" s="16">
        <v>257</v>
      </c>
      <c r="BQ1816" s="16">
        <v>42</v>
      </c>
      <c r="BR1816" s="16">
        <v>47</v>
      </c>
      <c r="BS1816" s="16">
        <v>356</v>
      </c>
      <c r="BU1816" s="16">
        <v>288</v>
      </c>
      <c r="BV1816" s="16">
        <v>472</v>
      </c>
      <c r="BW1816" s="16">
        <v>126</v>
      </c>
      <c r="BX1816" s="16">
        <v>142</v>
      </c>
      <c r="BY1816" s="16">
        <v>432</v>
      </c>
      <c r="BZ1816" s="16">
        <v>64</v>
      </c>
      <c r="CA1816" s="16">
        <v>123</v>
      </c>
      <c r="CB1816" s="16">
        <v>159</v>
      </c>
      <c r="CC1816" s="16">
        <v>106</v>
      </c>
    </row>
    <row r="1817" spans="2:81" x14ac:dyDescent="0.35">
      <c r="B1817" s="17" t="s">
        <v>366</v>
      </c>
      <c r="C1817" s="18">
        <v>0.25774166918542918</v>
      </c>
      <c r="D1817" s="18">
        <v>0.26246542236048642</v>
      </c>
      <c r="E1817" s="18">
        <v>0.27095210582789009</v>
      </c>
      <c r="F1817" s="18">
        <v>0.27858339258866399</v>
      </c>
      <c r="G1817" s="18">
        <v>0.26554894216617891</v>
      </c>
      <c r="H1817" s="18">
        <v>0.24363481556076169</v>
      </c>
      <c r="I1817" s="18">
        <v>0.2359963097490855</v>
      </c>
      <c r="K1817" s="18">
        <v>0.2452331385019858</v>
      </c>
      <c r="L1817" s="18">
        <v>0.26970693767615672</v>
      </c>
      <c r="N1817" s="18">
        <v>0.2363729257631027</v>
      </c>
      <c r="O1817" s="18">
        <v>0.27299647013347728</v>
      </c>
      <c r="P1817" s="18">
        <v>0.26883947089478799</v>
      </c>
      <c r="Q1817" s="18">
        <v>0.28450079025280323</v>
      </c>
      <c r="R1817" s="18">
        <v>0.27064879311386958</v>
      </c>
      <c r="S1817" s="18">
        <v>0.22254466200254081</v>
      </c>
      <c r="T1817" s="18">
        <v>0.24427587995415409</v>
      </c>
      <c r="U1817" s="18">
        <v>0.25489259308165069</v>
      </c>
      <c r="V1817" s="18">
        <v>0.28575861816899839</v>
      </c>
      <c r="W1817" s="18">
        <v>0.23654495396083491</v>
      </c>
      <c r="X1817" s="18">
        <v>0.21684343308401671</v>
      </c>
      <c r="Y1817" s="18">
        <v>0.31323943189894921</v>
      </c>
      <c r="AA1817" s="18">
        <v>0.29570766516065938</v>
      </c>
      <c r="AB1817" s="18">
        <v>0.26406685955826048</v>
      </c>
      <c r="AC1817" s="18">
        <v>0.2299700696106895</v>
      </c>
      <c r="AD1817" s="18">
        <v>0.23374054027718821</v>
      </c>
      <c r="AF1817" s="18">
        <v>8.1138107162972928E-2</v>
      </c>
      <c r="AG1817" s="18">
        <v>0.22146776666168549</v>
      </c>
      <c r="AH1817" s="18">
        <v>0.31644953101967321</v>
      </c>
      <c r="AI1817" s="18">
        <v>0.23439148334491169</v>
      </c>
      <c r="AJ1817" s="18">
        <v>0.25164871999782329</v>
      </c>
      <c r="AK1817" s="18">
        <v>0.22371594912871881</v>
      </c>
      <c r="AL1817" s="18">
        <v>0.2474931716742152</v>
      </c>
      <c r="AM1817" s="18">
        <v>0.29158956990213558</v>
      </c>
      <c r="AN1817" s="18">
        <v>0.1666547708118257</v>
      </c>
      <c r="AO1817" s="18">
        <v>0.25512351114125759</v>
      </c>
      <c r="AP1817" s="18">
        <v>0.25796196704404462</v>
      </c>
      <c r="AQ1817" s="18">
        <v>0.29390764132657798</v>
      </c>
      <c r="AR1817" s="18">
        <v>0.33104215035094919</v>
      </c>
      <c r="AS1817" s="18">
        <v>0.2749755415617362</v>
      </c>
      <c r="AT1817" s="18">
        <v>0.29463140629296192</v>
      </c>
      <c r="AU1817" s="18">
        <v>0.33555104810458408</v>
      </c>
      <c r="AV1817" s="18">
        <v>0.2214554184398389</v>
      </c>
      <c r="AX1817" s="18">
        <v>0.25953333420525271</v>
      </c>
      <c r="AY1817" s="18">
        <v>0.25459032302708179</v>
      </c>
      <c r="BA1817" s="18">
        <v>0.25986269390899919</v>
      </c>
      <c r="BB1817" s="18">
        <v>0.25380645312431749</v>
      </c>
      <c r="BD1817" s="18">
        <v>0.2155137555766497</v>
      </c>
      <c r="BE1817" s="18">
        <v>0.24073667463051801</v>
      </c>
      <c r="BF1817" s="18">
        <v>0.27152268252298201</v>
      </c>
      <c r="BG1817" s="18">
        <v>0.28340959570278013</v>
      </c>
      <c r="BH1817" s="18">
        <v>0.34056516973219719</v>
      </c>
      <c r="BI1817" s="18">
        <v>0.25564129152835979</v>
      </c>
      <c r="BJ1817" s="18">
        <v>0.1643447631030637</v>
      </c>
      <c r="BL1817" s="18">
        <v>0.24427946766684841</v>
      </c>
      <c r="BM1817" s="18">
        <v>0.28996292878273988</v>
      </c>
      <c r="BN1817" s="18">
        <v>0.23899904345585571</v>
      </c>
      <c r="BO1817" s="18">
        <v>0.34378953994194061</v>
      </c>
      <c r="BP1817" s="18">
        <v>0.245556124741305</v>
      </c>
      <c r="BQ1817" s="18">
        <v>0.32613399031285978</v>
      </c>
      <c r="BR1817" s="18">
        <v>0.2145454862212787</v>
      </c>
      <c r="BS1817" s="18">
        <v>0.20489698728822961</v>
      </c>
      <c r="BU1817" s="18">
        <v>0.24713488432162811</v>
      </c>
      <c r="BV1817" s="18">
        <v>0.28741047281104948</v>
      </c>
      <c r="BW1817" s="18">
        <v>0.23904773361774939</v>
      </c>
      <c r="BX1817" s="18">
        <v>0.30384109358408168</v>
      </c>
      <c r="BY1817" s="18">
        <v>0.27088741065452848</v>
      </c>
      <c r="BZ1817" s="18">
        <v>0.29003887298196968</v>
      </c>
      <c r="CA1817" s="18">
        <v>0.1418859657552044</v>
      </c>
      <c r="CB1817" s="18">
        <v>0.18942721972486101</v>
      </c>
      <c r="CC1817" s="18">
        <v>0.27862397388661841</v>
      </c>
    </row>
    <row r="1818" spans="2:81" x14ac:dyDescent="0.35">
      <c r="B1818" s="17" t="s">
        <v>367</v>
      </c>
      <c r="C1818" s="18">
        <v>0.52560861413365811</v>
      </c>
      <c r="D1818" s="18">
        <v>0.3920311101458806</v>
      </c>
      <c r="E1818" s="18">
        <v>0.46649873951674359</v>
      </c>
      <c r="F1818" s="18">
        <v>0.50401360190665923</v>
      </c>
      <c r="G1818" s="18">
        <v>0.53434583253284273</v>
      </c>
      <c r="H1818" s="18">
        <v>0.59629820824836555</v>
      </c>
      <c r="I1818" s="18">
        <v>0.58857841678129119</v>
      </c>
      <c r="K1818" s="18">
        <v>0.55049479712497673</v>
      </c>
      <c r="L1818" s="18">
        <v>0.50288652124142275</v>
      </c>
      <c r="N1818" s="18">
        <v>0.57454034985403568</v>
      </c>
      <c r="O1818" s="18">
        <v>0.5695271098061141</v>
      </c>
      <c r="P1818" s="18">
        <v>0.47351929693868089</v>
      </c>
      <c r="Q1818" s="18">
        <v>0.47327927405973841</v>
      </c>
      <c r="R1818" s="18">
        <v>0.5249317152042694</v>
      </c>
      <c r="S1818" s="18">
        <v>0.57605875131214979</v>
      </c>
      <c r="T1818" s="18">
        <v>0.53384016902655695</v>
      </c>
      <c r="U1818" s="18">
        <v>0.52467767858848136</v>
      </c>
      <c r="V1818" s="18">
        <v>0.47283798303584779</v>
      </c>
      <c r="W1818" s="18">
        <v>0.55042861891108186</v>
      </c>
      <c r="X1818" s="18">
        <v>0.55469643785164147</v>
      </c>
      <c r="Y1818" s="18">
        <v>0.47983743245919058</v>
      </c>
      <c r="AA1818" s="18">
        <v>0.5253272796114371</v>
      </c>
      <c r="AB1818" s="18">
        <v>0.56978897213397672</v>
      </c>
      <c r="AC1818" s="18">
        <v>0.51916605196044907</v>
      </c>
      <c r="AD1818" s="18">
        <v>0.48629284171453341</v>
      </c>
      <c r="AF1818" s="18">
        <v>0.44979000352118981</v>
      </c>
      <c r="AG1818" s="18">
        <v>0.4639167801365463</v>
      </c>
      <c r="AH1818" s="18">
        <v>0.5168742601065871</v>
      </c>
      <c r="AI1818" s="18">
        <v>0.47820161254567151</v>
      </c>
      <c r="AJ1818" s="18">
        <v>0.51117236011208567</v>
      </c>
      <c r="AK1818" s="18">
        <v>0.56256138446232229</v>
      </c>
      <c r="AL1818" s="18">
        <v>0.48292777965458161</v>
      </c>
      <c r="AM1818" s="18">
        <v>0.53829327139138139</v>
      </c>
      <c r="AN1818" s="18">
        <v>0.60623188098858694</v>
      </c>
      <c r="AO1818" s="18">
        <v>0.56272467653969616</v>
      </c>
      <c r="AP1818" s="18">
        <v>0.55176212025105886</v>
      </c>
      <c r="AQ1818" s="18">
        <v>0.53155572647908034</v>
      </c>
      <c r="AR1818" s="18">
        <v>0.5507865799377839</v>
      </c>
      <c r="AS1818" s="18">
        <v>0.57567512139747301</v>
      </c>
      <c r="AT1818" s="18">
        <v>0.58486101794086798</v>
      </c>
      <c r="AU1818" s="18">
        <v>0.51960871136122966</v>
      </c>
      <c r="AV1818" s="18">
        <v>0.35154269512650399</v>
      </c>
      <c r="AX1818" s="18">
        <v>0.5389423395813594</v>
      </c>
      <c r="AY1818" s="18">
        <v>0.45582195820060778</v>
      </c>
      <c r="BA1818" s="18">
        <v>0.53329946298974029</v>
      </c>
      <c r="BB1818" s="18">
        <v>0.51133949618999908</v>
      </c>
      <c r="BD1818" s="18">
        <v>0.55285239910553341</v>
      </c>
      <c r="BE1818" s="18">
        <v>0.54752090446305945</v>
      </c>
      <c r="BF1818" s="18">
        <v>0.51135573067526663</v>
      </c>
      <c r="BG1818" s="18">
        <v>0.52296534333772182</v>
      </c>
      <c r="BH1818" s="18">
        <v>0.46835308873896969</v>
      </c>
      <c r="BI1818" s="18">
        <v>0.57659806400095825</v>
      </c>
      <c r="BJ1818" s="18">
        <v>0.41726706724499762</v>
      </c>
      <c r="BL1818" s="18">
        <v>0.60553376731570419</v>
      </c>
      <c r="BM1818" s="18">
        <v>0.52128319295587799</v>
      </c>
      <c r="BN1818" s="18">
        <v>0.56119023096819043</v>
      </c>
      <c r="BO1818" s="18">
        <v>0.39892987959847181</v>
      </c>
      <c r="BP1818" s="18">
        <v>0.51657362251834948</v>
      </c>
      <c r="BQ1818" s="18">
        <v>0.44810635049065778</v>
      </c>
      <c r="BR1818" s="18">
        <v>0.33427587876737258</v>
      </c>
      <c r="BS1818" s="18">
        <v>0.51750906839528499</v>
      </c>
      <c r="BU1818" s="18">
        <v>0.6077347638716798</v>
      </c>
      <c r="BV1818" s="18">
        <v>0.51553107354657912</v>
      </c>
      <c r="BW1818" s="18">
        <v>0.57301019702414724</v>
      </c>
      <c r="BX1818" s="18">
        <v>0.41912481717623612</v>
      </c>
      <c r="BY1818" s="18">
        <v>0.53032453144979774</v>
      </c>
      <c r="BZ1818" s="18">
        <v>0.42939044595376957</v>
      </c>
      <c r="CA1818" s="18">
        <v>0.51119333277221979</v>
      </c>
      <c r="CB1818" s="18">
        <v>0.55077048145832119</v>
      </c>
      <c r="CC1818" s="18">
        <v>0.4509983524927848</v>
      </c>
    </row>
    <row r="1819" spans="2:81" x14ac:dyDescent="0.35">
      <c r="B1819" s="17" t="s">
        <v>368</v>
      </c>
      <c r="C1819" s="18">
        <v>0.1145972569346816</v>
      </c>
      <c r="D1819" s="18">
        <v>0.19419636685017391</v>
      </c>
      <c r="E1819" s="18">
        <v>0.19421043974760269</v>
      </c>
      <c r="F1819" s="18">
        <v>0.13436514869734001</v>
      </c>
      <c r="G1819" s="18">
        <v>8.6473940322326373E-2</v>
      </c>
      <c r="H1819" s="18">
        <v>7.2694726141548538E-2</v>
      </c>
      <c r="I1819" s="18">
        <v>5.5214872389091833E-2</v>
      </c>
      <c r="K1819" s="18">
        <v>0.1143095902265515</v>
      </c>
      <c r="L1819" s="18">
        <v>0.1144137308718972</v>
      </c>
      <c r="N1819" s="18">
        <v>0.15080381451080549</v>
      </c>
      <c r="O1819" s="18">
        <v>4.9373974576297851E-2</v>
      </c>
      <c r="P1819" s="18">
        <v>0.13733127066109699</v>
      </c>
      <c r="Q1819" s="18">
        <v>0.10065194104452201</v>
      </c>
      <c r="R1819" s="18">
        <v>0.1091732641644837</v>
      </c>
      <c r="S1819" s="18">
        <v>0.13463386828683191</v>
      </c>
      <c r="T1819" s="18">
        <v>0.14354825782364131</v>
      </c>
      <c r="U1819" s="18">
        <v>0.1055676276582623</v>
      </c>
      <c r="V1819" s="18">
        <v>0.12936314958995149</v>
      </c>
      <c r="W1819" s="18">
        <v>8.017613734730035E-2</v>
      </c>
      <c r="X1819" s="18">
        <v>0.10244337173963</v>
      </c>
      <c r="Y1819" s="18">
        <v>0.1128598935966761</v>
      </c>
      <c r="AA1819" s="18">
        <v>9.6624670397223528E-2</v>
      </c>
      <c r="AB1819" s="18">
        <v>9.2947305170309968E-2</v>
      </c>
      <c r="AC1819" s="18">
        <v>0.14704620903996021</v>
      </c>
      <c r="AD1819" s="18">
        <v>0.12883974246048069</v>
      </c>
      <c r="AF1819" s="18">
        <v>0.2726623035943353</v>
      </c>
      <c r="AG1819" s="18">
        <v>0.18183448298975921</v>
      </c>
      <c r="AH1819" s="18">
        <v>0.1025872701733804</v>
      </c>
      <c r="AI1819" s="18">
        <v>0.1186226316237341</v>
      </c>
      <c r="AJ1819" s="18">
        <v>0.12389434327540889</v>
      </c>
      <c r="AK1819" s="18">
        <v>0.11372413331710279</v>
      </c>
      <c r="AL1819" s="18">
        <v>0.1318875143621491</v>
      </c>
      <c r="AM1819" s="18">
        <v>0.1068638518184894</v>
      </c>
      <c r="AN1819" s="18">
        <v>0.14524866117401991</v>
      </c>
      <c r="AO1819" s="18">
        <v>7.2658766719356879E-2</v>
      </c>
      <c r="AP1819" s="18">
        <v>9.7951307293171655E-2</v>
      </c>
      <c r="AQ1819" s="18">
        <v>9.7634313035105003E-2</v>
      </c>
      <c r="AR1819" s="18">
        <v>9.5036183246310357E-2</v>
      </c>
      <c r="AS1819" s="18">
        <v>0.1070613081486729</v>
      </c>
      <c r="AT1819" s="18">
        <v>6.4476061360241019E-2</v>
      </c>
      <c r="AU1819" s="18">
        <v>9.1564487428267421E-2</v>
      </c>
      <c r="AV1819" s="18">
        <v>0.1377015379513212</v>
      </c>
      <c r="AX1819" s="18">
        <v>9.7507411900368712E-2</v>
      </c>
      <c r="AY1819" s="18">
        <v>0.20028325540469111</v>
      </c>
      <c r="BA1819" s="18">
        <v>0.1077695681721092</v>
      </c>
      <c r="BB1819" s="18">
        <v>0.12726492185162949</v>
      </c>
      <c r="BD1819" s="18">
        <v>0.1168538741639354</v>
      </c>
      <c r="BE1819" s="18">
        <v>9.9133412639207066E-2</v>
      </c>
      <c r="BF1819" s="18">
        <v>0.12022293643908689</v>
      </c>
      <c r="BG1819" s="18">
        <v>0.11480528551652</v>
      </c>
      <c r="BH1819" s="18">
        <v>0.12966790027991559</v>
      </c>
      <c r="BI1819" s="18">
        <v>8.714124930532019E-2</v>
      </c>
      <c r="BJ1819" s="18">
        <v>0.14093069309812059</v>
      </c>
      <c r="BL1819" s="18">
        <v>8.9753870068753044E-2</v>
      </c>
      <c r="BM1819" s="18">
        <v>0.11186690796706419</v>
      </c>
      <c r="BN1819" s="18">
        <v>7.3176233097570764E-2</v>
      </c>
      <c r="BO1819" s="18">
        <v>0.14946976796619901</v>
      </c>
      <c r="BP1819" s="18">
        <v>0.14820282795084611</v>
      </c>
      <c r="BQ1819" s="18">
        <v>0.17710886974457871</v>
      </c>
      <c r="BR1819" s="18">
        <v>0.2079649741619761</v>
      </c>
      <c r="BS1819" s="18">
        <v>0.106296015484486</v>
      </c>
      <c r="BU1819" s="18">
        <v>9.1141090030859809E-2</v>
      </c>
      <c r="BV1819" s="18">
        <v>0.115238762304174</v>
      </c>
      <c r="BW1819" s="18">
        <v>6.6968748863025632E-2</v>
      </c>
      <c r="BX1819" s="18">
        <v>0.16076726537108069</v>
      </c>
      <c r="BY1819" s="18">
        <v>0.115968767151314</v>
      </c>
      <c r="BZ1819" s="18">
        <v>0.23167543764866169</v>
      </c>
      <c r="CA1819" s="18">
        <v>0.1489576642822473</v>
      </c>
      <c r="CB1819" s="18">
        <v>7.0770425557410269E-2</v>
      </c>
      <c r="CC1819" s="18">
        <v>0.120246841475712</v>
      </c>
    </row>
    <row r="1820" spans="2:81" x14ac:dyDescent="0.35">
      <c r="B1820" s="17" t="s">
        <v>369</v>
      </c>
      <c r="C1820" s="18">
        <v>2.5712868194846219E-2</v>
      </c>
      <c r="D1820" s="18">
        <v>8.6799365001254944E-2</v>
      </c>
      <c r="E1820" s="18">
        <v>2.4257163931127319E-2</v>
      </c>
      <c r="F1820" s="18">
        <v>8.6130460016332171E-3</v>
      </c>
      <c r="G1820" s="18">
        <v>2.8919210968308951E-2</v>
      </c>
      <c r="H1820" s="18">
        <v>7.1424623096891064E-3</v>
      </c>
      <c r="I1820" s="18">
        <v>2.236443797037781E-2</v>
      </c>
      <c r="K1820" s="18">
        <v>2.8601639118742798E-2</v>
      </c>
      <c r="L1820" s="18">
        <v>2.3133160876342301E-2</v>
      </c>
      <c r="N1820" s="18">
        <v>5.3131856629247132E-3</v>
      </c>
      <c r="O1820" s="18">
        <v>2.7213936079901049E-2</v>
      </c>
      <c r="P1820" s="18">
        <v>1.0478013078368721E-2</v>
      </c>
      <c r="Q1820" s="18">
        <v>6.5947119333451085E-2</v>
      </c>
      <c r="R1820" s="18">
        <v>2.678741237226669E-2</v>
      </c>
      <c r="S1820" s="18">
        <v>1.3119755863805579E-2</v>
      </c>
      <c r="T1820" s="18">
        <v>5.5439688031269007E-3</v>
      </c>
      <c r="U1820" s="18">
        <v>2.264002377894439E-2</v>
      </c>
      <c r="V1820" s="18">
        <v>5.6167516869424061E-2</v>
      </c>
      <c r="W1820" s="18">
        <v>2.81574017795586E-2</v>
      </c>
      <c r="X1820" s="18">
        <v>3.0728243728509599E-2</v>
      </c>
      <c r="Y1820" s="18">
        <v>1.1367943119863789E-2</v>
      </c>
      <c r="AA1820" s="18">
        <v>2.0037586401531519E-2</v>
      </c>
      <c r="AB1820" s="18">
        <v>1.5234274037191209E-2</v>
      </c>
      <c r="AC1820" s="18">
        <v>2.965087519247768E-2</v>
      </c>
      <c r="AD1820" s="18">
        <v>3.9459681698033808E-2</v>
      </c>
      <c r="AF1820" s="18">
        <v>8.3045552994164426E-2</v>
      </c>
      <c r="AG1820" s="18">
        <v>1.6427487376887491E-2</v>
      </c>
      <c r="AH1820" s="18">
        <v>2.888869376529277E-2</v>
      </c>
      <c r="AI1820" s="18">
        <v>5.53183691478943E-2</v>
      </c>
      <c r="AJ1820" s="18">
        <v>3.7390471250652438E-2</v>
      </c>
      <c r="AK1820" s="18">
        <v>2.9967457839533841E-2</v>
      </c>
      <c r="AL1820" s="18">
        <v>2.2087630965237082E-2</v>
      </c>
      <c r="AM1820" s="18">
        <v>2.0805474567492051E-2</v>
      </c>
      <c r="AN1820" s="18">
        <v>3.9197503644753932E-2</v>
      </c>
      <c r="AO1820" s="18">
        <v>3.3431185217023048E-2</v>
      </c>
      <c r="AP1820" s="18">
        <v>1.4787235462201309E-2</v>
      </c>
      <c r="AQ1820" s="18">
        <v>8.8743904550202413E-3</v>
      </c>
      <c r="AR1820" s="18">
        <v>0</v>
      </c>
      <c r="AS1820" s="18">
        <v>1.7267481874494821E-2</v>
      </c>
      <c r="AT1820" s="18">
        <v>3.4706048225495993E-2</v>
      </c>
      <c r="AU1820" s="18">
        <v>7.9724225144403339E-3</v>
      </c>
      <c r="AV1820" s="18">
        <v>1.5357015149277811E-2</v>
      </c>
      <c r="AX1820" s="18">
        <v>2.0580091107451421E-2</v>
      </c>
      <c r="AY1820" s="18">
        <v>5.2232706446994778E-2</v>
      </c>
      <c r="BA1820" s="18">
        <v>2.232273067486135E-2</v>
      </c>
      <c r="BB1820" s="18">
        <v>3.2002716431771563E-2</v>
      </c>
      <c r="BD1820" s="18">
        <v>2.7705275344426999E-2</v>
      </c>
      <c r="BE1820" s="18">
        <v>2.3397413927330381E-2</v>
      </c>
      <c r="BF1820" s="18">
        <v>1.9948736799240929E-2</v>
      </c>
      <c r="BG1820" s="18">
        <v>3.069518596814998E-2</v>
      </c>
      <c r="BH1820" s="18">
        <v>2.2759804166484529E-2</v>
      </c>
      <c r="BI1820" s="18">
        <v>1.780283957494876E-2</v>
      </c>
      <c r="BJ1820" s="18">
        <v>2.938033706962169E-2</v>
      </c>
      <c r="BL1820" s="18">
        <v>1.6374400546743429E-2</v>
      </c>
      <c r="BM1820" s="18">
        <v>2.1607109614331179E-2</v>
      </c>
      <c r="BN1820" s="18">
        <v>2.1381309992107609E-2</v>
      </c>
      <c r="BO1820" s="18">
        <v>4.2211549781397517E-2</v>
      </c>
      <c r="BP1820" s="18">
        <v>2.3660284631199641E-2</v>
      </c>
      <c r="BQ1820" s="18">
        <v>0</v>
      </c>
      <c r="BR1820" s="18">
        <v>1.710796905491432E-2</v>
      </c>
      <c r="BS1820" s="18">
        <v>4.4683533053214791E-2</v>
      </c>
      <c r="BU1820" s="18">
        <v>1.2439870925320839E-2</v>
      </c>
      <c r="BV1820" s="18">
        <v>2.416787741052457E-2</v>
      </c>
      <c r="BW1820" s="18">
        <v>9.6536251904614945E-3</v>
      </c>
      <c r="BX1820" s="18">
        <v>5.8152026987045108E-2</v>
      </c>
      <c r="BY1820" s="18">
        <v>2.9847489291389528E-2</v>
      </c>
      <c r="BZ1820" s="18">
        <v>0</v>
      </c>
      <c r="CA1820" s="18">
        <v>3.4954429173619329E-2</v>
      </c>
      <c r="CB1820" s="18">
        <v>6.5153239683554661E-3</v>
      </c>
      <c r="CC1820" s="18">
        <v>6.1073711315609458E-2</v>
      </c>
    </row>
    <row r="1821" spans="2:81" x14ac:dyDescent="0.35">
      <c r="B1821" s="17" t="s">
        <v>151</v>
      </c>
      <c r="C1821" s="18">
        <v>7.6339591551384853E-2</v>
      </c>
      <c r="D1821" s="18">
        <v>6.4507735642204148E-2</v>
      </c>
      <c r="E1821" s="18">
        <v>4.4081550976636359E-2</v>
      </c>
      <c r="F1821" s="18">
        <v>7.4424810805703429E-2</v>
      </c>
      <c r="G1821" s="18">
        <v>8.4712074010343086E-2</v>
      </c>
      <c r="H1821" s="18">
        <v>8.0229787739635017E-2</v>
      </c>
      <c r="I1821" s="18">
        <v>9.7845963110153686E-2</v>
      </c>
      <c r="K1821" s="18">
        <v>6.1360835027743067E-2</v>
      </c>
      <c r="L1821" s="18">
        <v>8.9859649334180974E-2</v>
      </c>
      <c r="N1821" s="18">
        <v>3.2969724209131322E-2</v>
      </c>
      <c r="O1821" s="18">
        <v>8.0888509404209663E-2</v>
      </c>
      <c r="P1821" s="18">
        <v>0.10983194842706551</v>
      </c>
      <c r="Q1821" s="18">
        <v>7.5620875309485511E-2</v>
      </c>
      <c r="R1821" s="18">
        <v>6.8458815145110527E-2</v>
      </c>
      <c r="S1821" s="18">
        <v>5.3642962534671858E-2</v>
      </c>
      <c r="T1821" s="18">
        <v>7.2791724392520837E-2</v>
      </c>
      <c r="U1821" s="18">
        <v>9.2222076892661084E-2</v>
      </c>
      <c r="V1821" s="18">
        <v>5.5872732335778177E-2</v>
      </c>
      <c r="W1821" s="18">
        <v>0.1046928880012241</v>
      </c>
      <c r="X1821" s="18">
        <v>9.5288513596202343E-2</v>
      </c>
      <c r="Y1821" s="18">
        <v>8.269529892532021E-2</v>
      </c>
      <c r="AA1821" s="18">
        <v>6.2302798429148293E-2</v>
      </c>
      <c r="AB1821" s="18">
        <v>5.7962589100261599E-2</v>
      </c>
      <c r="AC1821" s="18">
        <v>7.4166794196423608E-2</v>
      </c>
      <c r="AD1821" s="18">
        <v>0.11166719384976399</v>
      </c>
      <c r="AF1821" s="18">
        <v>0.1133640327273376</v>
      </c>
      <c r="AG1821" s="18">
        <v>0.1163534828351214</v>
      </c>
      <c r="AH1821" s="18">
        <v>3.5200244935066669E-2</v>
      </c>
      <c r="AI1821" s="18">
        <v>0.1134659033377884</v>
      </c>
      <c r="AJ1821" s="18">
        <v>7.5894105364029713E-2</v>
      </c>
      <c r="AK1821" s="18">
        <v>7.0031075252322231E-2</v>
      </c>
      <c r="AL1821" s="18">
        <v>0.11560390334381709</v>
      </c>
      <c r="AM1821" s="18">
        <v>4.2447832320501741E-2</v>
      </c>
      <c r="AN1821" s="18">
        <v>4.2667183380813573E-2</v>
      </c>
      <c r="AO1821" s="18">
        <v>7.6061860382666394E-2</v>
      </c>
      <c r="AP1821" s="18">
        <v>7.7537369949523441E-2</v>
      </c>
      <c r="AQ1821" s="18">
        <v>6.8027928704216437E-2</v>
      </c>
      <c r="AR1821" s="18">
        <v>2.3135086464956461E-2</v>
      </c>
      <c r="AS1821" s="18">
        <v>2.5020547017623081E-2</v>
      </c>
      <c r="AT1821" s="18">
        <v>2.1325466180432979E-2</v>
      </c>
      <c r="AU1821" s="18">
        <v>4.5303330591478563E-2</v>
      </c>
      <c r="AV1821" s="18">
        <v>0.2739433333330582</v>
      </c>
      <c r="AX1821" s="18">
        <v>8.3436823205567806E-2</v>
      </c>
      <c r="AY1821" s="18">
        <v>3.7071756920624643E-2</v>
      </c>
      <c r="BA1821" s="18">
        <v>7.6745544254289935E-2</v>
      </c>
      <c r="BB1821" s="18">
        <v>7.5586412402282407E-2</v>
      </c>
      <c r="BD1821" s="18">
        <v>8.7074695809454455E-2</v>
      </c>
      <c r="BE1821" s="18">
        <v>8.9211594339885042E-2</v>
      </c>
      <c r="BF1821" s="18">
        <v>7.6949913563423664E-2</v>
      </c>
      <c r="BG1821" s="18">
        <v>4.8124589474828131E-2</v>
      </c>
      <c r="BH1821" s="18">
        <v>3.8654037082432979E-2</v>
      </c>
      <c r="BI1821" s="18">
        <v>6.2816555590412937E-2</v>
      </c>
      <c r="BJ1821" s="18">
        <v>0.24807713948419649</v>
      </c>
      <c r="BL1821" s="18">
        <v>4.4058494401950733E-2</v>
      </c>
      <c r="BM1821" s="18">
        <v>5.5279860679986588E-2</v>
      </c>
      <c r="BN1821" s="18">
        <v>0.1052531824862754</v>
      </c>
      <c r="BO1821" s="18">
        <v>6.5599262711991083E-2</v>
      </c>
      <c r="BP1821" s="18">
        <v>6.6007140158299726E-2</v>
      </c>
      <c r="BQ1821" s="18">
        <v>4.8650789451903903E-2</v>
      </c>
      <c r="BR1821" s="18">
        <v>0.22610569179445819</v>
      </c>
      <c r="BS1821" s="18">
        <v>0.12661439577878469</v>
      </c>
      <c r="BU1821" s="18">
        <v>4.1549390850511618E-2</v>
      </c>
      <c r="BV1821" s="18">
        <v>5.765181392767272E-2</v>
      </c>
      <c r="BW1821" s="18">
        <v>0.1113196953046163</v>
      </c>
      <c r="BX1821" s="18">
        <v>5.8114796881556373E-2</v>
      </c>
      <c r="BY1821" s="18">
        <v>5.2971801452970271E-2</v>
      </c>
      <c r="BZ1821" s="18">
        <v>4.8895243415599143E-2</v>
      </c>
      <c r="CA1821" s="18">
        <v>0.16300860801670919</v>
      </c>
      <c r="CB1821" s="18">
        <v>0.18251654929105221</v>
      </c>
      <c r="CC1821" s="18">
        <v>8.9057120829275263E-2</v>
      </c>
    </row>
    <row r="1823" spans="2:81" ht="130.5" x14ac:dyDescent="0.35">
      <c r="B1823" s="14" t="s">
        <v>375</v>
      </c>
    </row>
    <row r="1824" spans="2:81" x14ac:dyDescent="0.35">
      <c r="B1824" s="15" t="s">
        <v>17</v>
      </c>
    </row>
    <row r="1825" spans="2:81" x14ac:dyDescent="0.35">
      <c r="B1825" s="11" t="s">
        <v>95</v>
      </c>
      <c r="C1825" s="16">
        <v>1906</v>
      </c>
      <c r="D1825" s="16">
        <v>245</v>
      </c>
      <c r="E1825" s="16">
        <v>322</v>
      </c>
      <c r="F1825" s="16">
        <v>330</v>
      </c>
      <c r="G1825" s="16">
        <v>336</v>
      </c>
      <c r="H1825" s="16">
        <v>276</v>
      </c>
      <c r="I1825" s="16">
        <v>397</v>
      </c>
      <c r="K1825" s="16">
        <v>942</v>
      </c>
      <c r="L1825" s="16">
        <v>959</v>
      </c>
      <c r="N1825" s="16">
        <v>158</v>
      </c>
      <c r="O1825" s="16">
        <v>63</v>
      </c>
      <c r="P1825" s="16">
        <v>96</v>
      </c>
      <c r="Q1825" s="16">
        <v>78</v>
      </c>
      <c r="R1825" s="16">
        <v>211</v>
      </c>
      <c r="S1825" s="16">
        <v>156</v>
      </c>
      <c r="T1825" s="16">
        <v>138</v>
      </c>
      <c r="U1825" s="16">
        <v>178</v>
      </c>
      <c r="V1825" s="16">
        <v>270</v>
      </c>
      <c r="W1825" s="16">
        <v>232</v>
      </c>
      <c r="X1825" s="16">
        <v>160</v>
      </c>
      <c r="Y1825" s="16">
        <v>166</v>
      </c>
      <c r="AA1825" s="16">
        <v>527</v>
      </c>
      <c r="AB1825" s="16">
        <v>481</v>
      </c>
      <c r="AC1825" s="16">
        <v>429</v>
      </c>
      <c r="AD1825" s="16">
        <v>463</v>
      </c>
      <c r="AF1825" s="16">
        <v>27</v>
      </c>
      <c r="AG1825" s="16">
        <v>98</v>
      </c>
      <c r="AH1825" s="16">
        <v>113</v>
      </c>
      <c r="AI1825" s="16">
        <v>112</v>
      </c>
      <c r="AJ1825" s="16">
        <v>174</v>
      </c>
      <c r="AK1825" s="16">
        <v>207</v>
      </c>
      <c r="AL1825" s="16">
        <v>170</v>
      </c>
      <c r="AM1825" s="16">
        <v>133</v>
      </c>
      <c r="AN1825" s="16">
        <v>100</v>
      </c>
      <c r="AO1825" s="16">
        <v>131</v>
      </c>
      <c r="AP1825" s="16">
        <v>193</v>
      </c>
      <c r="AQ1825" s="16">
        <v>93</v>
      </c>
      <c r="AR1825" s="16">
        <v>79</v>
      </c>
      <c r="AS1825" s="16">
        <v>47</v>
      </c>
      <c r="AT1825" s="16">
        <v>48</v>
      </c>
      <c r="AU1825" s="16">
        <v>122</v>
      </c>
      <c r="AV1825" s="16">
        <v>59</v>
      </c>
      <c r="AX1825" s="16">
        <v>1557</v>
      </c>
      <c r="AY1825" s="16">
        <v>338</v>
      </c>
      <c r="BA1825" s="16">
        <v>1221</v>
      </c>
      <c r="BB1825" s="16">
        <v>685</v>
      </c>
      <c r="BD1825" s="16">
        <v>474</v>
      </c>
      <c r="BE1825" s="16">
        <v>416</v>
      </c>
      <c r="BF1825" s="16">
        <v>224</v>
      </c>
      <c r="BG1825" s="16">
        <v>439</v>
      </c>
      <c r="BH1825" s="16">
        <v>242</v>
      </c>
      <c r="BI1825" s="16">
        <v>51</v>
      </c>
      <c r="BJ1825" s="16">
        <v>60</v>
      </c>
      <c r="BL1825" s="16">
        <v>334</v>
      </c>
      <c r="BM1825" s="16">
        <v>619</v>
      </c>
      <c r="BN1825" s="16">
        <v>136</v>
      </c>
      <c r="BO1825" s="16">
        <v>105</v>
      </c>
      <c r="BP1825" s="16">
        <v>257</v>
      </c>
      <c r="BQ1825" s="16">
        <v>42</v>
      </c>
      <c r="BR1825" s="16">
        <v>49</v>
      </c>
      <c r="BS1825" s="16">
        <v>364</v>
      </c>
      <c r="BU1825" s="16">
        <v>279</v>
      </c>
      <c r="BV1825" s="16">
        <v>479</v>
      </c>
      <c r="BW1825" s="16">
        <v>122</v>
      </c>
      <c r="BX1825" s="16">
        <v>151</v>
      </c>
      <c r="BY1825" s="16">
        <v>421</v>
      </c>
      <c r="BZ1825" s="16">
        <v>64</v>
      </c>
      <c r="CA1825" s="16">
        <v>123</v>
      </c>
      <c r="CB1825" s="16">
        <v>156</v>
      </c>
      <c r="CC1825" s="16">
        <v>111</v>
      </c>
    </row>
    <row r="1826" spans="2:81" x14ac:dyDescent="0.35">
      <c r="B1826" s="12" t="s">
        <v>96</v>
      </c>
      <c r="C1826" s="16">
        <v>1910</v>
      </c>
      <c r="D1826" s="16">
        <v>202</v>
      </c>
      <c r="E1826" s="16">
        <v>325</v>
      </c>
      <c r="F1826" s="16">
        <v>324</v>
      </c>
      <c r="G1826" s="16">
        <v>294</v>
      </c>
      <c r="H1826" s="16">
        <v>309</v>
      </c>
      <c r="I1826" s="16">
        <v>457</v>
      </c>
      <c r="K1826" s="16">
        <v>921</v>
      </c>
      <c r="L1826" s="16">
        <v>983</v>
      </c>
      <c r="N1826" s="16">
        <v>157</v>
      </c>
      <c r="O1826" s="16">
        <v>52</v>
      </c>
      <c r="P1826" s="16">
        <v>89</v>
      </c>
      <c r="Q1826" s="16">
        <v>77</v>
      </c>
      <c r="R1826" s="16">
        <v>212</v>
      </c>
      <c r="S1826" s="16">
        <v>155</v>
      </c>
      <c r="T1826" s="16">
        <v>140</v>
      </c>
      <c r="U1826" s="16">
        <v>167</v>
      </c>
      <c r="V1826" s="16">
        <v>248</v>
      </c>
      <c r="W1826" s="16">
        <v>264</v>
      </c>
      <c r="X1826" s="16">
        <v>165</v>
      </c>
      <c r="Y1826" s="16">
        <v>180</v>
      </c>
      <c r="AA1826" s="16">
        <v>514</v>
      </c>
      <c r="AB1826" s="16">
        <v>496</v>
      </c>
      <c r="AC1826" s="16">
        <v>419</v>
      </c>
      <c r="AD1826" s="16">
        <v>477</v>
      </c>
      <c r="AF1826" s="16">
        <v>25</v>
      </c>
      <c r="AG1826" s="16">
        <v>96</v>
      </c>
      <c r="AH1826" s="16">
        <v>115</v>
      </c>
      <c r="AI1826" s="16">
        <v>117</v>
      </c>
      <c r="AJ1826" s="16">
        <v>175</v>
      </c>
      <c r="AK1826" s="16">
        <v>213</v>
      </c>
      <c r="AL1826" s="16">
        <v>169</v>
      </c>
      <c r="AM1826" s="16">
        <v>134</v>
      </c>
      <c r="AN1826" s="16">
        <v>99</v>
      </c>
      <c r="AO1826" s="16">
        <v>131</v>
      </c>
      <c r="AP1826" s="16">
        <v>193</v>
      </c>
      <c r="AQ1826" s="16">
        <v>94</v>
      </c>
      <c r="AR1826" s="16">
        <v>79</v>
      </c>
      <c r="AS1826" s="16">
        <v>46</v>
      </c>
      <c r="AT1826" s="16">
        <v>46</v>
      </c>
      <c r="AU1826" s="16">
        <v>118</v>
      </c>
      <c r="AV1826" s="16">
        <v>59</v>
      </c>
      <c r="AX1826" s="16">
        <v>1583</v>
      </c>
      <c r="AY1826" s="16">
        <v>316</v>
      </c>
      <c r="BA1826" s="16">
        <v>1241</v>
      </c>
      <c r="BB1826" s="16">
        <v>669</v>
      </c>
      <c r="BD1826" s="16">
        <v>490</v>
      </c>
      <c r="BE1826" s="16">
        <v>410</v>
      </c>
      <c r="BF1826" s="16">
        <v>226</v>
      </c>
      <c r="BG1826" s="16">
        <v>430</v>
      </c>
      <c r="BH1826" s="16">
        <v>237</v>
      </c>
      <c r="BI1826" s="16">
        <v>51</v>
      </c>
      <c r="BJ1826" s="16">
        <v>65</v>
      </c>
      <c r="BL1826" s="16">
        <v>349</v>
      </c>
      <c r="BM1826" s="16">
        <v>614</v>
      </c>
      <c r="BN1826" s="16">
        <v>143</v>
      </c>
      <c r="BO1826" s="16">
        <v>101</v>
      </c>
      <c r="BP1826" s="16">
        <v>257</v>
      </c>
      <c r="BQ1826" s="16">
        <v>42</v>
      </c>
      <c r="BR1826" s="16">
        <v>47</v>
      </c>
      <c r="BS1826" s="16">
        <v>356</v>
      </c>
      <c r="BU1826" s="16">
        <v>288</v>
      </c>
      <c r="BV1826" s="16">
        <v>472</v>
      </c>
      <c r="BW1826" s="16">
        <v>126</v>
      </c>
      <c r="BX1826" s="16">
        <v>142</v>
      </c>
      <c r="BY1826" s="16">
        <v>432</v>
      </c>
      <c r="BZ1826" s="16">
        <v>64</v>
      </c>
      <c r="CA1826" s="16">
        <v>123</v>
      </c>
      <c r="CB1826" s="16">
        <v>159</v>
      </c>
      <c r="CC1826" s="16">
        <v>106</v>
      </c>
    </row>
    <row r="1827" spans="2:81" x14ac:dyDescent="0.35">
      <c r="B1827" s="17" t="s">
        <v>366</v>
      </c>
      <c r="C1827" s="18">
        <v>0.1357247374615502</v>
      </c>
      <c r="D1827" s="18">
        <v>0.2048704841961273</v>
      </c>
      <c r="E1827" s="18">
        <v>0.20240817217304671</v>
      </c>
      <c r="F1827" s="18">
        <v>0.14011366794962121</v>
      </c>
      <c r="G1827" s="18">
        <v>0.14696015711613569</v>
      </c>
      <c r="H1827" s="18">
        <v>9.4213169773314343E-2</v>
      </c>
      <c r="I1827" s="18">
        <v>7.5474625337255768E-2</v>
      </c>
      <c r="K1827" s="18">
        <v>0.14758869077990661</v>
      </c>
      <c r="L1827" s="18">
        <v>0.1242232969500396</v>
      </c>
      <c r="N1827" s="18">
        <v>0.14931863742948981</v>
      </c>
      <c r="O1827" s="18">
        <v>8.8588388377492139E-2</v>
      </c>
      <c r="P1827" s="18">
        <v>0.12565151134167701</v>
      </c>
      <c r="Q1827" s="18">
        <v>0.15165215391841241</v>
      </c>
      <c r="R1827" s="18">
        <v>0.16455748684579979</v>
      </c>
      <c r="S1827" s="18">
        <v>0.1102832200850572</v>
      </c>
      <c r="T1827" s="18">
        <v>0.16224037491605009</v>
      </c>
      <c r="U1827" s="18">
        <v>0.13594995017974429</v>
      </c>
      <c r="V1827" s="18">
        <v>0.13956415471068781</v>
      </c>
      <c r="W1827" s="18">
        <v>0.12791589164385819</v>
      </c>
      <c r="X1827" s="18">
        <v>0.1080656345939647</v>
      </c>
      <c r="Y1827" s="18">
        <v>0.1342866415027936</v>
      </c>
      <c r="AA1827" s="18">
        <v>0.14391832586012979</v>
      </c>
      <c r="AB1827" s="18">
        <v>0.12526774567703641</v>
      </c>
      <c r="AC1827" s="18">
        <v>0.11283428313922329</v>
      </c>
      <c r="AD1827" s="18">
        <v>0.1574824295685435</v>
      </c>
      <c r="AF1827" s="18">
        <v>7.4084685734898917E-2</v>
      </c>
      <c r="AG1827" s="18">
        <v>0.1853042962792481</v>
      </c>
      <c r="AH1827" s="18">
        <v>0.1894857249459995</v>
      </c>
      <c r="AI1827" s="18">
        <v>0.14173558624880461</v>
      </c>
      <c r="AJ1827" s="18">
        <v>0.15840262312027351</v>
      </c>
      <c r="AK1827" s="18">
        <v>0.12704566728015251</v>
      </c>
      <c r="AL1827" s="18">
        <v>0.10944690025823139</v>
      </c>
      <c r="AM1827" s="18">
        <v>0.1191481046546384</v>
      </c>
      <c r="AN1827" s="18">
        <v>8.7015915177950695E-2</v>
      </c>
      <c r="AO1827" s="18">
        <v>0.1505149568186582</v>
      </c>
      <c r="AP1827" s="18">
        <v>0.11625562079784441</v>
      </c>
      <c r="AQ1827" s="18">
        <v>0.13913887953802151</v>
      </c>
      <c r="AR1827" s="18">
        <v>0.13880755072921369</v>
      </c>
      <c r="AS1827" s="18">
        <v>0.17137178410369941</v>
      </c>
      <c r="AT1827" s="18">
        <v>0.13823861193822029</v>
      </c>
      <c r="AU1827" s="18">
        <v>0.17960779465591331</v>
      </c>
      <c r="AV1827" s="18">
        <v>2.7176931182522679E-2</v>
      </c>
      <c r="AX1827" s="18">
        <v>0.12817859869090831</v>
      </c>
      <c r="AY1827" s="18">
        <v>0.17794368260153839</v>
      </c>
      <c r="BA1827" s="18">
        <v>0.13139136714582789</v>
      </c>
      <c r="BB1827" s="18">
        <v>0.14376460058793239</v>
      </c>
      <c r="BD1827" s="18">
        <v>0.1271909506907685</v>
      </c>
      <c r="BE1827" s="18">
        <v>0.1341406902325783</v>
      </c>
      <c r="BF1827" s="18">
        <v>8.615639435951046E-2</v>
      </c>
      <c r="BG1827" s="18">
        <v>0.1546437556847011</v>
      </c>
      <c r="BH1827" s="18">
        <v>0.15842191382821089</v>
      </c>
      <c r="BI1827" s="18">
        <v>0.21540362079066411</v>
      </c>
      <c r="BJ1827" s="18">
        <v>0.1115090645645834</v>
      </c>
      <c r="BL1827" s="18">
        <v>0.13639640624174429</v>
      </c>
      <c r="BM1827" s="18">
        <v>0.15927837586478999</v>
      </c>
      <c r="BN1827" s="18">
        <v>0.11438233635578041</v>
      </c>
      <c r="BO1827" s="18">
        <v>0.19188558104899089</v>
      </c>
      <c r="BP1827" s="18">
        <v>0.11731680506466589</v>
      </c>
      <c r="BQ1827" s="18">
        <v>0.20383595301841059</v>
      </c>
      <c r="BR1827" s="18">
        <v>5.9714032093198997E-2</v>
      </c>
      <c r="BS1827" s="18">
        <v>0.1024353495692594</v>
      </c>
      <c r="BU1827" s="18">
        <v>0.15055173594036511</v>
      </c>
      <c r="BV1827" s="18">
        <v>0.16399851294377951</v>
      </c>
      <c r="BW1827" s="18">
        <v>0.10551201133866869</v>
      </c>
      <c r="BX1827" s="18">
        <v>0.20432176567503271</v>
      </c>
      <c r="BY1827" s="18">
        <v>0.13019953561936909</v>
      </c>
      <c r="BZ1827" s="18">
        <v>0.21412172702893689</v>
      </c>
      <c r="CA1827" s="18">
        <v>7.6244012395574309E-2</v>
      </c>
      <c r="CB1827" s="18">
        <v>2.692961754489788E-2</v>
      </c>
      <c r="CC1827" s="18">
        <v>0.12085530352568991</v>
      </c>
    </row>
    <row r="1828" spans="2:81" x14ac:dyDescent="0.35">
      <c r="B1828" s="17" t="s">
        <v>367</v>
      </c>
      <c r="C1828" s="18">
        <v>0.44238174656759111</v>
      </c>
      <c r="D1828" s="18">
        <v>0.40017712878915868</v>
      </c>
      <c r="E1828" s="18">
        <v>0.44028127468801198</v>
      </c>
      <c r="F1828" s="18">
        <v>0.44022131910630008</v>
      </c>
      <c r="G1828" s="18">
        <v>0.46632335962361759</v>
      </c>
      <c r="H1828" s="18">
        <v>0.46383099460882238</v>
      </c>
      <c r="I1828" s="18">
        <v>0.43415591009391208</v>
      </c>
      <c r="K1828" s="18">
        <v>0.47238096826169551</v>
      </c>
      <c r="L1828" s="18">
        <v>0.41441054674135652</v>
      </c>
      <c r="N1828" s="18">
        <v>0.48570141503060071</v>
      </c>
      <c r="O1828" s="18">
        <v>0.42602704992287321</v>
      </c>
      <c r="P1828" s="18">
        <v>0.41036583051725378</v>
      </c>
      <c r="Q1828" s="18">
        <v>0.33337634341295042</v>
      </c>
      <c r="R1828" s="18">
        <v>0.43521496108701629</v>
      </c>
      <c r="S1828" s="18">
        <v>0.51333548654612915</v>
      </c>
      <c r="T1828" s="18">
        <v>0.41375755287739069</v>
      </c>
      <c r="U1828" s="18">
        <v>0.45863824758360988</v>
      </c>
      <c r="V1828" s="18">
        <v>0.43430442465006819</v>
      </c>
      <c r="W1828" s="18">
        <v>0.43240604835939828</v>
      </c>
      <c r="X1828" s="18">
        <v>0.48255303527939941</v>
      </c>
      <c r="Y1828" s="18">
        <v>0.41524057851300139</v>
      </c>
      <c r="AA1828" s="18">
        <v>0.45575853805652722</v>
      </c>
      <c r="AB1828" s="18">
        <v>0.45819948925275078</v>
      </c>
      <c r="AC1828" s="18">
        <v>0.4792012954787731</v>
      </c>
      <c r="AD1828" s="18">
        <v>0.38033540069751159</v>
      </c>
      <c r="AF1828" s="18">
        <v>0.37139403582739072</v>
      </c>
      <c r="AG1828" s="18">
        <v>0.31825509677629238</v>
      </c>
      <c r="AH1828" s="18">
        <v>0.43602995094449593</v>
      </c>
      <c r="AI1828" s="18">
        <v>0.37803757974317881</v>
      </c>
      <c r="AJ1828" s="18">
        <v>0.39803372507513862</v>
      </c>
      <c r="AK1828" s="18">
        <v>0.44848154996157219</v>
      </c>
      <c r="AL1828" s="18">
        <v>0.45567897962538328</v>
      </c>
      <c r="AM1828" s="18">
        <v>0.43418769576727662</v>
      </c>
      <c r="AN1828" s="18">
        <v>0.45675342862535512</v>
      </c>
      <c r="AO1828" s="18">
        <v>0.4426069297521929</v>
      </c>
      <c r="AP1828" s="18">
        <v>0.48404474197474978</v>
      </c>
      <c r="AQ1828" s="18">
        <v>0.45784406052863041</v>
      </c>
      <c r="AR1828" s="18">
        <v>0.49904591560991562</v>
      </c>
      <c r="AS1828" s="18">
        <v>0.41314741433451158</v>
      </c>
      <c r="AT1828" s="18">
        <v>0.65499127257047507</v>
      </c>
      <c r="AU1828" s="18">
        <v>0.51240799245490543</v>
      </c>
      <c r="AV1828" s="18">
        <v>0.35956383345493398</v>
      </c>
      <c r="AX1828" s="18">
        <v>0.44213257050125471</v>
      </c>
      <c r="AY1828" s="18">
        <v>0.44362599949550241</v>
      </c>
      <c r="BA1828" s="18">
        <v>0.44246058236869679</v>
      </c>
      <c r="BB1828" s="18">
        <v>0.44223547957350379</v>
      </c>
      <c r="BD1828" s="18">
        <v>0.41843506106009598</v>
      </c>
      <c r="BE1828" s="18">
        <v>0.43768009501389271</v>
      </c>
      <c r="BF1828" s="18">
        <v>0.46982289262398791</v>
      </c>
      <c r="BG1828" s="18">
        <v>0.47758648344428301</v>
      </c>
      <c r="BH1828" s="18">
        <v>0.45720295934052702</v>
      </c>
      <c r="BI1828" s="18">
        <v>0.44557978065237042</v>
      </c>
      <c r="BJ1828" s="18">
        <v>0.26652548317244329</v>
      </c>
      <c r="BL1828" s="18">
        <v>0.46966683471552079</v>
      </c>
      <c r="BM1828" s="18">
        <v>0.47529307337899268</v>
      </c>
      <c r="BN1828" s="18">
        <v>0.37639481948876569</v>
      </c>
      <c r="BO1828" s="18">
        <v>0.43520599360252121</v>
      </c>
      <c r="BP1828" s="18">
        <v>0.4731524624068274</v>
      </c>
      <c r="BQ1828" s="18">
        <v>0.35535124286809078</v>
      </c>
      <c r="BR1828" s="18">
        <v>0.28983815861143303</v>
      </c>
      <c r="BS1828" s="18">
        <v>0.3956246501863816</v>
      </c>
      <c r="BU1828" s="18">
        <v>0.48544749325596559</v>
      </c>
      <c r="BV1828" s="18">
        <v>0.44870388617450002</v>
      </c>
      <c r="BW1828" s="18">
        <v>0.45397566224143282</v>
      </c>
      <c r="BX1828" s="18">
        <v>0.42605053632120732</v>
      </c>
      <c r="BY1828" s="18">
        <v>0.4438632874071729</v>
      </c>
      <c r="BZ1828" s="18">
        <v>0.37524063027567661</v>
      </c>
      <c r="CA1828" s="18">
        <v>0.39049102602928809</v>
      </c>
      <c r="CB1828" s="18">
        <v>0.45827084113569871</v>
      </c>
      <c r="CC1828" s="18">
        <v>0.37574101565352869</v>
      </c>
    </row>
    <row r="1829" spans="2:81" x14ac:dyDescent="0.35">
      <c r="B1829" s="17" t="s">
        <v>368</v>
      </c>
      <c r="C1829" s="18">
        <v>0.22251733040290431</v>
      </c>
      <c r="D1829" s="18">
        <v>0.21463953304204761</v>
      </c>
      <c r="E1829" s="18">
        <v>0.21948951859563459</v>
      </c>
      <c r="F1829" s="18">
        <v>0.24273150668269761</v>
      </c>
      <c r="G1829" s="18">
        <v>0.2010671879218949</v>
      </c>
      <c r="H1829" s="18">
        <v>0.23238648941746681</v>
      </c>
      <c r="I1829" s="18">
        <v>0.22094460035553851</v>
      </c>
      <c r="K1829" s="18">
        <v>0.20299831746332961</v>
      </c>
      <c r="L1829" s="18">
        <v>0.24096062342098809</v>
      </c>
      <c r="N1829" s="18">
        <v>0.2216960103689205</v>
      </c>
      <c r="O1829" s="18">
        <v>0.22835967407866919</v>
      </c>
      <c r="P1829" s="18">
        <v>0.25767065240692738</v>
      </c>
      <c r="Q1829" s="18">
        <v>0.21994170636681001</v>
      </c>
      <c r="R1829" s="18">
        <v>0.21648553104571941</v>
      </c>
      <c r="S1829" s="18">
        <v>0.24296566122878949</v>
      </c>
      <c r="T1829" s="18">
        <v>0.23381162124577889</v>
      </c>
      <c r="U1829" s="18">
        <v>0.197179912316095</v>
      </c>
      <c r="V1829" s="18">
        <v>0.21449284393117729</v>
      </c>
      <c r="W1829" s="18">
        <v>0.21781315194590989</v>
      </c>
      <c r="X1829" s="18">
        <v>0.1923256102576181</v>
      </c>
      <c r="Y1829" s="18">
        <v>0.25511624951308159</v>
      </c>
      <c r="AA1829" s="18">
        <v>0.2346923691657454</v>
      </c>
      <c r="AB1829" s="18">
        <v>0.22813038465159741</v>
      </c>
      <c r="AC1829" s="18">
        <v>0.2069138683283876</v>
      </c>
      <c r="AD1829" s="18">
        <v>0.21638775825160031</v>
      </c>
      <c r="AF1829" s="18">
        <v>0.33625160231593743</v>
      </c>
      <c r="AG1829" s="18">
        <v>0.23741003030649729</v>
      </c>
      <c r="AH1829" s="18">
        <v>0.1637054072074636</v>
      </c>
      <c r="AI1829" s="18">
        <v>0.26090155764363537</v>
      </c>
      <c r="AJ1829" s="18">
        <v>0.26393388236212389</v>
      </c>
      <c r="AK1829" s="18">
        <v>0.24932034370434461</v>
      </c>
      <c r="AL1829" s="18">
        <v>0.18815582386911309</v>
      </c>
      <c r="AM1829" s="18">
        <v>0.26808562864991509</v>
      </c>
      <c r="AN1829" s="18">
        <v>0.26134889271247552</v>
      </c>
      <c r="AO1829" s="18">
        <v>0.16003610838294979</v>
      </c>
      <c r="AP1829" s="18">
        <v>0.18550006895911431</v>
      </c>
      <c r="AQ1829" s="18">
        <v>0.25812508605739432</v>
      </c>
      <c r="AR1829" s="18">
        <v>0.20309640312502539</v>
      </c>
      <c r="AS1829" s="18">
        <v>0.16304204189266899</v>
      </c>
      <c r="AT1829" s="18">
        <v>0.14790260129916061</v>
      </c>
      <c r="AU1829" s="18">
        <v>0.21451868184067641</v>
      </c>
      <c r="AV1829" s="18">
        <v>0.24877041143194431</v>
      </c>
      <c r="AX1829" s="18">
        <v>0.223346836303153</v>
      </c>
      <c r="AY1829" s="18">
        <v>0.21898572445496731</v>
      </c>
      <c r="BA1829" s="18">
        <v>0.22916770633391981</v>
      </c>
      <c r="BB1829" s="18">
        <v>0.21017864057749139</v>
      </c>
      <c r="BD1829" s="18">
        <v>0.24267717085572649</v>
      </c>
      <c r="BE1829" s="18">
        <v>0.2237304010224026</v>
      </c>
      <c r="BF1829" s="18">
        <v>0.20893164373378489</v>
      </c>
      <c r="BG1829" s="18">
        <v>0.2287025608195466</v>
      </c>
      <c r="BH1829" s="18">
        <v>0.1933606485928076</v>
      </c>
      <c r="BI1829" s="18">
        <v>0.1968599468606031</v>
      </c>
      <c r="BJ1829" s="18">
        <v>0.19558817715030391</v>
      </c>
      <c r="BL1829" s="18">
        <v>0.22912513476573779</v>
      </c>
      <c r="BM1829" s="18">
        <v>0.2278199041965642</v>
      </c>
      <c r="BN1829" s="18">
        <v>0.21938599805319081</v>
      </c>
      <c r="BO1829" s="18">
        <v>0.19005919402285421</v>
      </c>
      <c r="BP1829" s="18">
        <v>0.21283412579269981</v>
      </c>
      <c r="BQ1829" s="18">
        <v>0.2381534686288099</v>
      </c>
      <c r="BR1829" s="18">
        <v>0.29587654894091769</v>
      </c>
      <c r="BS1829" s="18">
        <v>0.2127514120489534</v>
      </c>
      <c r="BU1829" s="18">
        <v>0.23028644145263261</v>
      </c>
      <c r="BV1829" s="18">
        <v>0.2214964572514706</v>
      </c>
      <c r="BW1829" s="18">
        <v>0.2266471668175892</v>
      </c>
      <c r="BX1829" s="18">
        <v>0.1866966402076688</v>
      </c>
      <c r="BY1829" s="18">
        <v>0.22695553518689279</v>
      </c>
      <c r="BZ1829" s="18">
        <v>0.24724296527019851</v>
      </c>
      <c r="CA1829" s="18">
        <v>0.19179837029750099</v>
      </c>
      <c r="CB1829" s="18">
        <v>0.21274323220494451</v>
      </c>
      <c r="CC1829" s="18">
        <v>0.2665296767300443</v>
      </c>
    </row>
    <row r="1830" spans="2:81" x14ac:dyDescent="0.35">
      <c r="B1830" s="17" t="s">
        <v>369</v>
      </c>
      <c r="C1830" s="18">
        <v>6.129316843390422E-2</v>
      </c>
      <c r="D1830" s="18">
        <v>8.086135821347458E-2</v>
      </c>
      <c r="E1830" s="18">
        <v>6.9596884836292228E-2</v>
      </c>
      <c r="F1830" s="18">
        <v>6.2354571923395483E-2</v>
      </c>
      <c r="G1830" s="18">
        <v>7.4734289321240793E-2</v>
      </c>
      <c r="H1830" s="18">
        <v>3.729006314418707E-2</v>
      </c>
      <c r="I1830" s="18">
        <v>5.3569333445465467E-2</v>
      </c>
      <c r="K1830" s="18">
        <v>5.9989152141614349E-2</v>
      </c>
      <c r="L1830" s="18">
        <v>6.2817886483710519E-2</v>
      </c>
      <c r="N1830" s="18">
        <v>5.5216353210912922E-2</v>
      </c>
      <c r="O1830" s="18">
        <v>8.6884668406678717E-2</v>
      </c>
      <c r="P1830" s="18">
        <v>5.0094206828882867E-2</v>
      </c>
      <c r="Q1830" s="18">
        <v>0.15652834750184391</v>
      </c>
      <c r="R1830" s="18">
        <v>4.2535369882023367E-2</v>
      </c>
      <c r="S1830" s="18">
        <v>1.7794686498409679E-2</v>
      </c>
      <c r="T1830" s="18">
        <v>5.5999438140647007E-2</v>
      </c>
      <c r="U1830" s="18">
        <v>3.6210289832308611E-2</v>
      </c>
      <c r="V1830" s="18">
        <v>0.1044237738825908</v>
      </c>
      <c r="W1830" s="18">
        <v>6.6439734759641433E-2</v>
      </c>
      <c r="X1830" s="18">
        <v>6.2736986469243222E-2</v>
      </c>
      <c r="Y1830" s="18">
        <v>4.2640937688813857E-2</v>
      </c>
      <c r="AA1830" s="18">
        <v>4.5850370806019891E-2</v>
      </c>
      <c r="AB1830" s="18">
        <v>5.1016129058584818E-2</v>
      </c>
      <c r="AC1830" s="18">
        <v>7.4049838342281987E-2</v>
      </c>
      <c r="AD1830" s="18">
        <v>7.7878332888294308E-2</v>
      </c>
      <c r="AF1830" s="18">
        <v>3.8379940329606538E-2</v>
      </c>
      <c r="AG1830" s="18">
        <v>8.635807587415735E-2</v>
      </c>
      <c r="AH1830" s="18">
        <v>6.4874695551786252E-2</v>
      </c>
      <c r="AI1830" s="18">
        <v>8.6449432829562717E-2</v>
      </c>
      <c r="AJ1830" s="18">
        <v>4.464035773146758E-2</v>
      </c>
      <c r="AK1830" s="18">
        <v>4.7813760980758693E-2</v>
      </c>
      <c r="AL1830" s="18">
        <v>7.8315765984828506E-2</v>
      </c>
      <c r="AM1830" s="18">
        <v>7.0718162099447271E-2</v>
      </c>
      <c r="AN1830" s="18">
        <v>4.8001845317176613E-2</v>
      </c>
      <c r="AO1830" s="18">
        <v>8.7820253952952079E-2</v>
      </c>
      <c r="AP1830" s="18">
        <v>7.0350858954365811E-2</v>
      </c>
      <c r="AQ1830" s="18">
        <v>3.2760707377626097E-2</v>
      </c>
      <c r="AR1830" s="18">
        <v>5.4781710561327017E-2</v>
      </c>
      <c r="AS1830" s="18">
        <v>3.8451345232845047E-2</v>
      </c>
      <c r="AT1830" s="18">
        <v>3.7314547378166661E-2</v>
      </c>
      <c r="AU1830" s="18">
        <v>4.7540837953402047E-2</v>
      </c>
      <c r="AV1830" s="18">
        <v>5.2620351925124521E-2</v>
      </c>
      <c r="AX1830" s="18">
        <v>5.4779762591593013E-2</v>
      </c>
      <c r="AY1830" s="18">
        <v>8.7544469085379675E-2</v>
      </c>
      <c r="BA1830" s="18">
        <v>5.9678411074252473E-2</v>
      </c>
      <c r="BB1830" s="18">
        <v>6.4289087824133895E-2</v>
      </c>
      <c r="BD1830" s="18">
        <v>6.848366106851872E-2</v>
      </c>
      <c r="BE1830" s="18">
        <v>3.9585475958054672E-2</v>
      </c>
      <c r="BF1830" s="18">
        <v>7.8517250553917325E-2</v>
      </c>
      <c r="BG1830" s="18">
        <v>4.5949033791188983E-2</v>
      </c>
      <c r="BH1830" s="18">
        <v>7.4666470342193272E-2</v>
      </c>
      <c r="BI1830" s="18">
        <v>5.776355385278923E-2</v>
      </c>
      <c r="BJ1830" s="18">
        <v>0.14014785722670711</v>
      </c>
      <c r="BL1830" s="18">
        <v>4.2460535631543631E-2</v>
      </c>
      <c r="BM1830" s="18">
        <v>4.8439170402381673E-2</v>
      </c>
      <c r="BN1830" s="18">
        <v>8.2950428425717107E-2</v>
      </c>
      <c r="BO1830" s="18">
        <v>5.6771809542206363E-2</v>
      </c>
      <c r="BP1830" s="18">
        <v>7.6036770626844927E-2</v>
      </c>
      <c r="BQ1830" s="18">
        <v>4.9126465446040719E-2</v>
      </c>
      <c r="BR1830" s="18">
        <v>7.5759227506960972E-2</v>
      </c>
      <c r="BS1830" s="18">
        <v>8.3396657540962302E-2</v>
      </c>
      <c r="BU1830" s="18">
        <v>4.1300228289231022E-2</v>
      </c>
      <c r="BV1830" s="18">
        <v>5.9731844571595027E-2</v>
      </c>
      <c r="BW1830" s="18">
        <v>3.5790746790488943E-2</v>
      </c>
      <c r="BX1830" s="18">
        <v>5.5808981456357903E-2</v>
      </c>
      <c r="BY1830" s="18">
        <v>7.7253875186935564E-2</v>
      </c>
      <c r="BZ1830" s="18">
        <v>1.6152484378151411E-2</v>
      </c>
      <c r="CA1830" s="18">
        <v>8.9539769480864062E-2</v>
      </c>
      <c r="CB1830" s="18">
        <v>5.763122792270417E-2</v>
      </c>
      <c r="CC1830" s="18">
        <v>9.5266908880725823E-2</v>
      </c>
    </row>
    <row r="1831" spans="2:81" x14ac:dyDescent="0.35">
      <c r="B1831" s="17" t="s">
        <v>151</v>
      </c>
      <c r="C1831" s="18">
        <v>0.13808301713405019</v>
      </c>
      <c r="D1831" s="18">
        <v>9.9451495759191627E-2</v>
      </c>
      <c r="E1831" s="18">
        <v>6.8224149707014334E-2</v>
      </c>
      <c r="F1831" s="18">
        <v>0.1145789343379857</v>
      </c>
      <c r="G1831" s="18">
        <v>0.1109150060171111</v>
      </c>
      <c r="H1831" s="18">
        <v>0.1722792830562094</v>
      </c>
      <c r="I1831" s="18">
        <v>0.2158555307678281</v>
      </c>
      <c r="K1831" s="18">
        <v>0.11704287135345411</v>
      </c>
      <c r="L1831" s="18">
        <v>0.15758764640390521</v>
      </c>
      <c r="N1831" s="18">
        <v>8.8067583960076107E-2</v>
      </c>
      <c r="O1831" s="18">
        <v>0.17014021921428671</v>
      </c>
      <c r="P1831" s="18">
        <v>0.156217798905259</v>
      </c>
      <c r="Q1831" s="18">
        <v>0.13850144879998361</v>
      </c>
      <c r="R1831" s="18">
        <v>0.14120665113944109</v>
      </c>
      <c r="S1831" s="18">
        <v>0.1156209456416144</v>
      </c>
      <c r="T1831" s="18">
        <v>0.13419101282013329</v>
      </c>
      <c r="U1831" s="18">
        <v>0.17202160008824199</v>
      </c>
      <c r="V1831" s="18">
        <v>0.10721480282547589</v>
      </c>
      <c r="W1831" s="18">
        <v>0.1554251732911921</v>
      </c>
      <c r="X1831" s="18">
        <v>0.15431873339977481</v>
      </c>
      <c r="Y1831" s="18">
        <v>0.15271559278230951</v>
      </c>
      <c r="AA1831" s="18">
        <v>0.1197803961115777</v>
      </c>
      <c r="AB1831" s="18">
        <v>0.1373862513600306</v>
      </c>
      <c r="AC1831" s="18">
        <v>0.12700071471133409</v>
      </c>
      <c r="AD1831" s="18">
        <v>0.16791607859405031</v>
      </c>
      <c r="AF1831" s="18">
        <v>0.17988973579216641</v>
      </c>
      <c r="AG1831" s="18">
        <v>0.17267250076380489</v>
      </c>
      <c r="AH1831" s="18">
        <v>0.14590422135025491</v>
      </c>
      <c r="AI1831" s="18">
        <v>0.13287584353481849</v>
      </c>
      <c r="AJ1831" s="18">
        <v>0.1349894117109964</v>
      </c>
      <c r="AK1831" s="18">
        <v>0.12733867807317209</v>
      </c>
      <c r="AL1831" s="18">
        <v>0.16840253026244359</v>
      </c>
      <c r="AM1831" s="18">
        <v>0.1078604088287228</v>
      </c>
      <c r="AN1831" s="18">
        <v>0.14687991816704199</v>
      </c>
      <c r="AO1831" s="18">
        <v>0.15902175109324701</v>
      </c>
      <c r="AP1831" s="18">
        <v>0.14384870931392571</v>
      </c>
      <c r="AQ1831" s="18">
        <v>0.1121312664983278</v>
      </c>
      <c r="AR1831" s="18">
        <v>0.10426841997451811</v>
      </c>
      <c r="AS1831" s="18">
        <v>0.21398741443627489</v>
      </c>
      <c r="AT1831" s="18">
        <v>2.1552966813977309E-2</v>
      </c>
      <c r="AU1831" s="18">
        <v>4.5924693095103018E-2</v>
      </c>
      <c r="AV1831" s="18">
        <v>0.31186847200547457</v>
      </c>
      <c r="AX1831" s="18">
        <v>0.15156223191309109</v>
      </c>
      <c r="AY1831" s="18">
        <v>7.1900124362612269E-2</v>
      </c>
      <c r="BA1831" s="18">
        <v>0.13730193307730321</v>
      </c>
      <c r="BB1831" s="18">
        <v>0.13953219143693871</v>
      </c>
      <c r="BD1831" s="18">
        <v>0.14321315632489029</v>
      </c>
      <c r="BE1831" s="18">
        <v>0.16486333777307169</v>
      </c>
      <c r="BF1831" s="18">
        <v>0.15657181872879949</v>
      </c>
      <c r="BG1831" s="18">
        <v>9.3118166260280383E-2</v>
      </c>
      <c r="BH1831" s="18">
        <v>0.11634800789626119</v>
      </c>
      <c r="BI1831" s="18">
        <v>8.4393097843573128E-2</v>
      </c>
      <c r="BJ1831" s="18">
        <v>0.28622941788596218</v>
      </c>
      <c r="BL1831" s="18">
        <v>0.1223510886454534</v>
      </c>
      <c r="BM1831" s="18">
        <v>8.9169476157271249E-2</v>
      </c>
      <c r="BN1831" s="18">
        <v>0.20688641767654589</v>
      </c>
      <c r="BO1831" s="18">
        <v>0.1260774217834274</v>
      </c>
      <c r="BP1831" s="18">
        <v>0.1206598361089621</v>
      </c>
      <c r="BQ1831" s="18">
        <v>0.15353287003864821</v>
      </c>
      <c r="BR1831" s="18">
        <v>0.27881203284748912</v>
      </c>
      <c r="BS1831" s="18">
        <v>0.2057919306544434</v>
      </c>
      <c r="BU1831" s="18">
        <v>9.241410106180567E-2</v>
      </c>
      <c r="BV1831" s="18">
        <v>0.1060692990586548</v>
      </c>
      <c r="BW1831" s="18">
        <v>0.17807441281182029</v>
      </c>
      <c r="BX1831" s="18">
        <v>0.12712207633973341</v>
      </c>
      <c r="BY1831" s="18">
        <v>0.1217277665996295</v>
      </c>
      <c r="BZ1831" s="18">
        <v>0.1472421930470367</v>
      </c>
      <c r="CA1831" s="18">
        <v>0.25192682179677239</v>
      </c>
      <c r="CB1831" s="18">
        <v>0.24442508119175491</v>
      </c>
      <c r="CC1831" s="18">
        <v>0.14160709521001119</v>
      </c>
    </row>
    <row r="1833" spans="2:81" ht="130.5" x14ac:dyDescent="0.35">
      <c r="B1833" s="14" t="s">
        <v>376</v>
      </c>
    </row>
    <row r="1834" spans="2:81" x14ac:dyDescent="0.35">
      <c r="B1834" s="15" t="s">
        <v>17</v>
      </c>
    </row>
    <row r="1835" spans="2:81" x14ac:dyDescent="0.35">
      <c r="B1835" s="11" t="s">
        <v>95</v>
      </c>
      <c r="C1835" s="16">
        <v>1906</v>
      </c>
      <c r="D1835" s="16">
        <v>245</v>
      </c>
      <c r="E1835" s="16">
        <v>322</v>
      </c>
      <c r="F1835" s="16">
        <v>330</v>
      </c>
      <c r="G1835" s="16">
        <v>336</v>
      </c>
      <c r="H1835" s="16">
        <v>276</v>
      </c>
      <c r="I1835" s="16">
        <v>397</v>
      </c>
      <c r="K1835" s="16">
        <v>942</v>
      </c>
      <c r="L1835" s="16">
        <v>959</v>
      </c>
      <c r="N1835" s="16">
        <v>158</v>
      </c>
      <c r="O1835" s="16">
        <v>63</v>
      </c>
      <c r="P1835" s="16">
        <v>96</v>
      </c>
      <c r="Q1835" s="16">
        <v>78</v>
      </c>
      <c r="R1835" s="16">
        <v>211</v>
      </c>
      <c r="S1835" s="16">
        <v>156</v>
      </c>
      <c r="T1835" s="16">
        <v>138</v>
      </c>
      <c r="U1835" s="16">
        <v>178</v>
      </c>
      <c r="V1835" s="16">
        <v>270</v>
      </c>
      <c r="W1835" s="16">
        <v>232</v>
      </c>
      <c r="X1835" s="16">
        <v>160</v>
      </c>
      <c r="Y1835" s="16">
        <v>166</v>
      </c>
      <c r="AA1835" s="16">
        <v>527</v>
      </c>
      <c r="AB1835" s="16">
        <v>481</v>
      </c>
      <c r="AC1835" s="16">
        <v>429</v>
      </c>
      <c r="AD1835" s="16">
        <v>463</v>
      </c>
      <c r="AF1835" s="16">
        <v>27</v>
      </c>
      <c r="AG1835" s="16">
        <v>98</v>
      </c>
      <c r="AH1835" s="16">
        <v>113</v>
      </c>
      <c r="AI1835" s="16">
        <v>112</v>
      </c>
      <c r="AJ1835" s="16">
        <v>174</v>
      </c>
      <c r="AK1835" s="16">
        <v>207</v>
      </c>
      <c r="AL1835" s="16">
        <v>170</v>
      </c>
      <c r="AM1835" s="16">
        <v>133</v>
      </c>
      <c r="AN1835" s="16">
        <v>100</v>
      </c>
      <c r="AO1835" s="16">
        <v>131</v>
      </c>
      <c r="AP1835" s="16">
        <v>193</v>
      </c>
      <c r="AQ1835" s="16">
        <v>93</v>
      </c>
      <c r="AR1835" s="16">
        <v>79</v>
      </c>
      <c r="AS1835" s="16">
        <v>47</v>
      </c>
      <c r="AT1835" s="16">
        <v>48</v>
      </c>
      <c r="AU1835" s="16">
        <v>122</v>
      </c>
      <c r="AV1835" s="16">
        <v>59</v>
      </c>
      <c r="AX1835" s="16">
        <v>1557</v>
      </c>
      <c r="AY1835" s="16">
        <v>338</v>
      </c>
      <c r="BA1835" s="16">
        <v>1221</v>
      </c>
      <c r="BB1835" s="16">
        <v>685</v>
      </c>
      <c r="BD1835" s="16">
        <v>474</v>
      </c>
      <c r="BE1835" s="16">
        <v>416</v>
      </c>
      <c r="BF1835" s="16">
        <v>224</v>
      </c>
      <c r="BG1835" s="16">
        <v>439</v>
      </c>
      <c r="BH1835" s="16">
        <v>242</v>
      </c>
      <c r="BI1835" s="16">
        <v>51</v>
      </c>
      <c r="BJ1835" s="16">
        <v>60</v>
      </c>
      <c r="BL1835" s="16">
        <v>334</v>
      </c>
      <c r="BM1835" s="16">
        <v>619</v>
      </c>
      <c r="BN1835" s="16">
        <v>136</v>
      </c>
      <c r="BO1835" s="16">
        <v>105</v>
      </c>
      <c r="BP1835" s="16">
        <v>257</v>
      </c>
      <c r="BQ1835" s="16">
        <v>42</v>
      </c>
      <c r="BR1835" s="16">
        <v>49</v>
      </c>
      <c r="BS1835" s="16">
        <v>364</v>
      </c>
      <c r="BU1835" s="16">
        <v>279</v>
      </c>
      <c r="BV1835" s="16">
        <v>479</v>
      </c>
      <c r="BW1835" s="16">
        <v>122</v>
      </c>
      <c r="BX1835" s="16">
        <v>151</v>
      </c>
      <c r="BY1835" s="16">
        <v>421</v>
      </c>
      <c r="BZ1835" s="16">
        <v>64</v>
      </c>
      <c r="CA1835" s="16">
        <v>123</v>
      </c>
      <c r="CB1835" s="16">
        <v>156</v>
      </c>
      <c r="CC1835" s="16">
        <v>111</v>
      </c>
    </row>
    <row r="1836" spans="2:81" x14ac:dyDescent="0.35">
      <c r="B1836" s="12" t="s">
        <v>96</v>
      </c>
      <c r="C1836" s="16">
        <v>1910</v>
      </c>
      <c r="D1836" s="16">
        <v>202</v>
      </c>
      <c r="E1836" s="16">
        <v>325</v>
      </c>
      <c r="F1836" s="16">
        <v>324</v>
      </c>
      <c r="G1836" s="16">
        <v>294</v>
      </c>
      <c r="H1836" s="16">
        <v>309</v>
      </c>
      <c r="I1836" s="16">
        <v>457</v>
      </c>
      <c r="K1836" s="16">
        <v>921</v>
      </c>
      <c r="L1836" s="16">
        <v>983</v>
      </c>
      <c r="N1836" s="16">
        <v>157</v>
      </c>
      <c r="O1836" s="16">
        <v>52</v>
      </c>
      <c r="P1836" s="16">
        <v>89</v>
      </c>
      <c r="Q1836" s="16">
        <v>77</v>
      </c>
      <c r="R1836" s="16">
        <v>212</v>
      </c>
      <c r="S1836" s="16">
        <v>155</v>
      </c>
      <c r="T1836" s="16">
        <v>140</v>
      </c>
      <c r="U1836" s="16">
        <v>167</v>
      </c>
      <c r="V1836" s="16">
        <v>248</v>
      </c>
      <c r="W1836" s="16">
        <v>264</v>
      </c>
      <c r="X1836" s="16">
        <v>165</v>
      </c>
      <c r="Y1836" s="16">
        <v>180</v>
      </c>
      <c r="AA1836" s="16">
        <v>514</v>
      </c>
      <c r="AB1836" s="16">
        <v>496</v>
      </c>
      <c r="AC1836" s="16">
        <v>419</v>
      </c>
      <c r="AD1836" s="16">
        <v>477</v>
      </c>
      <c r="AF1836" s="16">
        <v>25</v>
      </c>
      <c r="AG1836" s="16">
        <v>96</v>
      </c>
      <c r="AH1836" s="16">
        <v>115</v>
      </c>
      <c r="AI1836" s="16">
        <v>117</v>
      </c>
      <c r="AJ1836" s="16">
        <v>175</v>
      </c>
      <c r="AK1836" s="16">
        <v>213</v>
      </c>
      <c r="AL1836" s="16">
        <v>169</v>
      </c>
      <c r="AM1836" s="16">
        <v>134</v>
      </c>
      <c r="AN1836" s="16">
        <v>99</v>
      </c>
      <c r="AO1836" s="16">
        <v>131</v>
      </c>
      <c r="AP1836" s="16">
        <v>193</v>
      </c>
      <c r="AQ1836" s="16">
        <v>94</v>
      </c>
      <c r="AR1836" s="16">
        <v>79</v>
      </c>
      <c r="AS1836" s="16">
        <v>46</v>
      </c>
      <c r="AT1836" s="16">
        <v>46</v>
      </c>
      <c r="AU1836" s="16">
        <v>118</v>
      </c>
      <c r="AV1836" s="16">
        <v>59</v>
      </c>
      <c r="AX1836" s="16">
        <v>1583</v>
      </c>
      <c r="AY1836" s="16">
        <v>316</v>
      </c>
      <c r="BA1836" s="16">
        <v>1241</v>
      </c>
      <c r="BB1836" s="16">
        <v>669</v>
      </c>
      <c r="BD1836" s="16">
        <v>490</v>
      </c>
      <c r="BE1836" s="16">
        <v>410</v>
      </c>
      <c r="BF1836" s="16">
        <v>226</v>
      </c>
      <c r="BG1836" s="16">
        <v>430</v>
      </c>
      <c r="BH1836" s="16">
        <v>237</v>
      </c>
      <c r="BI1836" s="16">
        <v>51</v>
      </c>
      <c r="BJ1836" s="16">
        <v>65</v>
      </c>
      <c r="BL1836" s="16">
        <v>349</v>
      </c>
      <c r="BM1836" s="16">
        <v>614</v>
      </c>
      <c r="BN1836" s="16">
        <v>143</v>
      </c>
      <c r="BO1836" s="16">
        <v>101</v>
      </c>
      <c r="BP1836" s="16">
        <v>257</v>
      </c>
      <c r="BQ1836" s="16">
        <v>42</v>
      </c>
      <c r="BR1836" s="16">
        <v>47</v>
      </c>
      <c r="BS1836" s="16">
        <v>356</v>
      </c>
      <c r="BU1836" s="16">
        <v>288</v>
      </c>
      <c r="BV1836" s="16">
        <v>472</v>
      </c>
      <c r="BW1836" s="16">
        <v>126</v>
      </c>
      <c r="BX1836" s="16">
        <v>142</v>
      </c>
      <c r="BY1836" s="16">
        <v>432</v>
      </c>
      <c r="BZ1836" s="16">
        <v>64</v>
      </c>
      <c r="CA1836" s="16">
        <v>123</v>
      </c>
      <c r="CB1836" s="16">
        <v>159</v>
      </c>
      <c r="CC1836" s="16">
        <v>106</v>
      </c>
    </row>
    <row r="1837" spans="2:81" x14ac:dyDescent="0.35">
      <c r="B1837" s="17" t="s">
        <v>366</v>
      </c>
      <c r="C1837" s="18">
        <v>9.571196745683816E-2</v>
      </c>
      <c r="D1837" s="18">
        <v>0.17321974558917791</v>
      </c>
      <c r="E1837" s="18">
        <v>0.19383732934256001</v>
      </c>
      <c r="F1837" s="18">
        <v>0.13103081896732921</v>
      </c>
      <c r="G1837" s="18">
        <v>5.6945126660107523E-2</v>
      </c>
      <c r="H1837" s="18">
        <v>3.9382868026887723E-2</v>
      </c>
      <c r="I1837" s="18">
        <v>2.966759840641945E-2</v>
      </c>
      <c r="K1837" s="18">
        <v>9.8803720615302792E-2</v>
      </c>
      <c r="L1837" s="18">
        <v>9.3287947934487997E-2</v>
      </c>
      <c r="N1837" s="18">
        <v>5.8620031120582672E-2</v>
      </c>
      <c r="O1837" s="18">
        <v>2.7802914591252281E-2</v>
      </c>
      <c r="P1837" s="18">
        <v>6.9074848299658154E-2</v>
      </c>
      <c r="Q1837" s="18">
        <v>9.4609905577427419E-2</v>
      </c>
      <c r="R1837" s="18">
        <v>0.1199671937012665</v>
      </c>
      <c r="S1837" s="18">
        <v>9.736937997514318E-2</v>
      </c>
      <c r="T1837" s="18">
        <v>0.1374681452968502</v>
      </c>
      <c r="U1837" s="18">
        <v>9.4737788153849811E-2</v>
      </c>
      <c r="V1837" s="18">
        <v>0.1229345161401236</v>
      </c>
      <c r="W1837" s="18">
        <v>7.8711678748089653E-2</v>
      </c>
      <c r="X1837" s="18">
        <v>7.636408274889861E-2</v>
      </c>
      <c r="Y1837" s="18">
        <v>0.10491972261125811</v>
      </c>
      <c r="AA1837" s="18">
        <v>0.1202899609557045</v>
      </c>
      <c r="AB1837" s="18">
        <v>6.9026956189408462E-2</v>
      </c>
      <c r="AC1837" s="18">
        <v>8.9758058979909475E-2</v>
      </c>
      <c r="AD1837" s="18">
        <v>0.1015089179589459</v>
      </c>
      <c r="AF1837" s="18">
        <v>0.10896689845463529</v>
      </c>
      <c r="AG1837" s="18">
        <v>0.1602309076203591</v>
      </c>
      <c r="AH1837" s="18">
        <v>0.123052253713548</v>
      </c>
      <c r="AI1837" s="18">
        <v>7.4498683359491211E-2</v>
      </c>
      <c r="AJ1837" s="18">
        <v>7.1055061960568253E-2</v>
      </c>
      <c r="AK1837" s="18">
        <v>8.5264609233037789E-2</v>
      </c>
      <c r="AL1837" s="18">
        <v>7.4622350153721762E-2</v>
      </c>
      <c r="AM1837" s="18">
        <v>8.8719118714034151E-2</v>
      </c>
      <c r="AN1837" s="18">
        <v>6.4999332296848955E-2</v>
      </c>
      <c r="AO1837" s="18">
        <v>6.9414681899767877E-2</v>
      </c>
      <c r="AP1837" s="18">
        <v>0.1021646016426853</v>
      </c>
      <c r="AQ1837" s="18">
        <v>7.1428154825636192E-2</v>
      </c>
      <c r="AR1837" s="18">
        <v>9.5342921570683165E-2</v>
      </c>
      <c r="AS1837" s="18">
        <v>0.1085553788917699</v>
      </c>
      <c r="AT1837" s="18">
        <v>0.1183446378338812</v>
      </c>
      <c r="AU1837" s="18">
        <v>0.20864288627181801</v>
      </c>
      <c r="AV1837" s="18">
        <v>3.6028174956842747E-2</v>
      </c>
      <c r="AX1837" s="18">
        <v>8.545126828442251E-2</v>
      </c>
      <c r="AY1837" s="18">
        <v>0.15018808994410501</v>
      </c>
      <c r="BA1837" s="18">
        <v>9.7938685482330048E-2</v>
      </c>
      <c r="BB1837" s="18">
        <v>9.1580654681410537E-2</v>
      </c>
      <c r="BD1837" s="18">
        <v>6.9575331002467086E-2</v>
      </c>
      <c r="BE1837" s="18">
        <v>6.1982695833629163E-2</v>
      </c>
      <c r="BF1837" s="18">
        <v>6.7232591680284559E-2</v>
      </c>
      <c r="BG1837" s="18">
        <v>0.1398328100912338</v>
      </c>
      <c r="BH1837" s="18">
        <v>0.1237041045609371</v>
      </c>
      <c r="BI1837" s="18">
        <v>0.23478682855560901</v>
      </c>
      <c r="BJ1837" s="18">
        <v>0.1011187296072663</v>
      </c>
      <c r="BL1837" s="18">
        <v>9.9477483676816386E-2</v>
      </c>
      <c r="BM1837" s="18">
        <v>0.12728129269156399</v>
      </c>
      <c r="BN1837" s="18">
        <v>9.0033745374340168E-2</v>
      </c>
      <c r="BO1837" s="18">
        <v>0.1209651105317676</v>
      </c>
      <c r="BP1837" s="18">
        <v>8.620740203878316E-2</v>
      </c>
      <c r="BQ1837" s="18">
        <v>4.4910006075012367E-2</v>
      </c>
      <c r="BR1837" s="18">
        <v>0.10733963872975601</v>
      </c>
      <c r="BS1837" s="18">
        <v>4.3895991664004513E-2</v>
      </c>
      <c r="BU1837" s="18">
        <v>0.10823432547937301</v>
      </c>
      <c r="BV1837" s="18">
        <v>0.1249472305432639</v>
      </c>
      <c r="BW1837" s="18">
        <v>0.1111597141630058</v>
      </c>
      <c r="BX1837" s="18">
        <v>0.10407101134046499</v>
      </c>
      <c r="BY1837" s="18">
        <v>9.7045380753820312E-2</v>
      </c>
      <c r="BZ1837" s="18">
        <v>9.1397607608122614E-2</v>
      </c>
      <c r="CA1837" s="18">
        <v>5.1550959905426297E-2</v>
      </c>
      <c r="CB1837" s="18">
        <v>3.1912939898365703E-2</v>
      </c>
      <c r="CC1837" s="18">
        <v>4.5587719394211919E-2</v>
      </c>
    </row>
    <row r="1838" spans="2:81" x14ac:dyDescent="0.35">
      <c r="B1838" s="17" t="s">
        <v>367</v>
      </c>
      <c r="C1838" s="18">
        <v>0.29225935031521327</v>
      </c>
      <c r="D1838" s="18">
        <v>0.33764821372676768</v>
      </c>
      <c r="E1838" s="18">
        <v>0.39909045438596352</v>
      </c>
      <c r="F1838" s="18">
        <v>0.37751996048312009</v>
      </c>
      <c r="G1838" s="18">
        <v>0.33726844121009669</v>
      </c>
      <c r="H1838" s="18">
        <v>0.2120239691317643</v>
      </c>
      <c r="I1838" s="18">
        <v>0.16106952906959929</v>
      </c>
      <c r="K1838" s="18">
        <v>0.30626876970704747</v>
      </c>
      <c r="L1838" s="18">
        <v>0.27861200509960671</v>
      </c>
      <c r="N1838" s="18">
        <v>0.3084798639101064</v>
      </c>
      <c r="O1838" s="18">
        <v>0.33597236914633238</v>
      </c>
      <c r="P1838" s="18">
        <v>0.23726036332375339</v>
      </c>
      <c r="Q1838" s="18">
        <v>0.24130420462816959</v>
      </c>
      <c r="R1838" s="18">
        <v>0.32758268713276378</v>
      </c>
      <c r="S1838" s="18">
        <v>0.26705587969461603</v>
      </c>
      <c r="T1838" s="18">
        <v>0.29375107595444472</v>
      </c>
      <c r="U1838" s="18">
        <v>0.33804545018490972</v>
      </c>
      <c r="V1838" s="18">
        <v>0.31516245202384491</v>
      </c>
      <c r="W1838" s="18">
        <v>0.25030262419466398</v>
      </c>
      <c r="X1838" s="18">
        <v>0.31438798259365341</v>
      </c>
      <c r="Y1838" s="18">
        <v>0.26063113733603838</v>
      </c>
      <c r="AA1838" s="18">
        <v>0.28793513874592452</v>
      </c>
      <c r="AB1838" s="18">
        <v>0.29972161502401867</v>
      </c>
      <c r="AC1838" s="18">
        <v>0.3339185286332696</v>
      </c>
      <c r="AD1838" s="18">
        <v>0.25477653869386618</v>
      </c>
      <c r="AF1838" s="18">
        <v>0.34846824808745569</v>
      </c>
      <c r="AG1838" s="18">
        <v>0.2177405158593024</v>
      </c>
      <c r="AH1838" s="18">
        <v>0.25653435951411557</v>
      </c>
      <c r="AI1838" s="18">
        <v>0.20225943721658851</v>
      </c>
      <c r="AJ1838" s="18">
        <v>0.30117296974377661</v>
      </c>
      <c r="AK1838" s="18">
        <v>0.24606303372313229</v>
      </c>
      <c r="AL1838" s="18">
        <v>0.3220044022578285</v>
      </c>
      <c r="AM1838" s="18">
        <v>0.32876285233171382</v>
      </c>
      <c r="AN1838" s="18">
        <v>0.32307268785450011</v>
      </c>
      <c r="AO1838" s="18">
        <v>0.30904957942036232</v>
      </c>
      <c r="AP1838" s="18">
        <v>0.27277339000723427</v>
      </c>
      <c r="AQ1838" s="18">
        <v>0.39240087016172998</v>
      </c>
      <c r="AR1838" s="18">
        <v>0.27341282243876103</v>
      </c>
      <c r="AS1838" s="18">
        <v>0.35526709726615191</v>
      </c>
      <c r="AT1838" s="18">
        <v>0.32465962050064168</v>
      </c>
      <c r="AU1838" s="18">
        <v>0.41905810247243691</v>
      </c>
      <c r="AV1838" s="18">
        <v>0.1230044441649028</v>
      </c>
      <c r="AX1838" s="18">
        <v>0.27488318215609592</v>
      </c>
      <c r="AY1838" s="18">
        <v>0.37985808689729472</v>
      </c>
      <c r="BA1838" s="18">
        <v>0.297792319096986</v>
      </c>
      <c r="BB1838" s="18">
        <v>0.28199382753572699</v>
      </c>
      <c r="BD1838" s="18">
        <v>0.25053414717452932</v>
      </c>
      <c r="BE1838" s="18">
        <v>0.318827680705286</v>
      </c>
      <c r="BF1838" s="18">
        <v>0.24541516081221579</v>
      </c>
      <c r="BG1838" s="18">
        <v>0.29582041101668488</v>
      </c>
      <c r="BH1838" s="18">
        <v>0.36314511972915398</v>
      </c>
      <c r="BI1838" s="18">
        <v>0.37369464227987242</v>
      </c>
      <c r="BJ1838" s="18">
        <v>0.25547654104317641</v>
      </c>
      <c r="BL1838" s="18">
        <v>0.28585545638559828</v>
      </c>
      <c r="BM1838" s="18">
        <v>0.34158040609502349</v>
      </c>
      <c r="BN1838" s="18">
        <v>0.30410063627520639</v>
      </c>
      <c r="BO1838" s="18">
        <v>0.275631619303223</v>
      </c>
      <c r="BP1838" s="18">
        <v>0.28864223601765832</v>
      </c>
      <c r="BQ1838" s="18">
        <v>0.23428605426597279</v>
      </c>
      <c r="BR1838" s="18">
        <v>0.25565833218471712</v>
      </c>
      <c r="BS1838" s="18">
        <v>0.22766421408715881</v>
      </c>
      <c r="BU1838" s="18">
        <v>0.30923045608861027</v>
      </c>
      <c r="BV1838" s="18">
        <v>0.33611523969999513</v>
      </c>
      <c r="BW1838" s="18">
        <v>0.27844346273895121</v>
      </c>
      <c r="BX1838" s="18">
        <v>0.30167586603022239</v>
      </c>
      <c r="BY1838" s="18">
        <v>0.300065252208712</v>
      </c>
      <c r="BZ1838" s="18">
        <v>0.25018208801995601</v>
      </c>
      <c r="CA1838" s="18">
        <v>0.2129443337417268</v>
      </c>
      <c r="CB1838" s="18">
        <v>0.21997993998604129</v>
      </c>
      <c r="CC1838" s="18">
        <v>0.248228531235516</v>
      </c>
    </row>
    <row r="1839" spans="2:81" x14ac:dyDescent="0.35">
      <c r="B1839" s="17" t="s">
        <v>368</v>
      </c>
      <c r="C1839" s="18">
        <v>0.28734813728977271</v>
      </c>
      <c r="D1839" s="18">
        <v>0.30352642415049702</v>
      </c>
      <c r="E1839" s="18">
        <v>0.25929764802456412</v>
      </c>
      <c r="F1839" s="18">
        <v>0.22157819264592929</v>
      </c>
      <c r="G1839" s="18">
        <v>0.29674961517525938</v>
      </c>
      <c r="H1839" s="18">
        <v>0.30690937755759912</v>
      </c>
      <c r="I1839" s="18">
        <v>0.32750589109609429</v>
      </c>
      <c r="K1839" s="18">
        <v>0.31469261513553259</v>
      </c>
      <c r="L1839" s="18">
        <v>0.26314638318291789</v>
      </c>
      <c r="N1839" s="18">
        <v>0.31314258663130812</v>
      </c>
      <c r="O1839" s="18">
        <v>0.20508102873159759</v>
      </c>
      <c r="P1839" s="18">
        <v>0.29384451432984049</v>
      </c>
      <c r="Q1839" s="18">
        <v>0.3167225897572763</v>
      </c>
      <c r="R1839" s="18">
        <v>0.28166278063383487</v>
      </c>
      <c r="S1839" s="18">
        <v>0.35474440140414348</v>
      </c>
      <c r="T1839" s="18">
        <v>0.26749006596917663</v>
      </c>
      <c r="U1839" s="18">
        <v>0.21999952237303211</v>
      </c>
      <c r="V1839" s="18">
        <v>0.30090801063326389</v>
      </c>
      <c r="W1839" s="18">
        <v>0.31470618444773629</v>
      </c>
      <c r="X1839" s="18">
        <v>0.25319168931849162</v>
      </c>
      <c r="Y1839" s="18">
        <v>0.27193090997345121</v>
      </c>
      <c r="AA1839" s="18">
        <v>0.27568370857754759</v>
      </c>
      <c r="AB1839" s="18">
        <v>0.28719939037953579</v>
      </c>
      <c r="AC1839" s="18">
        <v>0.27010437104177309</v>
      </c>
      <c r="AD1839" s="18">
        <v>0.31407881584124492</v>
      </c>
      <c r="AF1839" s="18">
        <v>0.2249503730357961</v>
      </c>
      <c r="AG1839" s="18">
        <v>0.32043746327170652</v>
      </c>
      <c r="AH1839" s="18">
        <v>0.33344176350247512</v>
      </c>
      <c r="AI1839" s="18">
        <v>0.31959327180273162</v>
      </c>
      <c r="AJ1839" s="18">
        <v>0.31912492280547577</v>
      </c>
      <c r="AK1839" s="18">
        <v>0.30975835398656287</v>
      </c>
      <c r="AL1839" s="18">
        <v>0.26600186441843632</v>
      </c>
      <c r="AM1839" s="18">
        <v>0.29960712210297002</v>
      </c>
      <c r="AN1839" s="18">
        <v>0.28132945115962682</v>
      </c>
      <c r="AO1839" s="18">
        <v>0.28338189723748219</v>
      </c>
      <c r="AP1839" s="18">
        <v>0.30259832847876988</v>
      </c>
      <c r="AQ1839" s="18">
        <v>0.23727042435029519</v>
      </c>
      <c r="AR1839" s="18">
        <v>0.36877922390117768</v>
      </c>
      <c r="AS1839" s="18">
        <v>0.19401259465880399</v>
      </c>
      <c r="AT1839" s="18">
        <v>0.23434183786064691</v>
      </c>
      <c r="AU1839" s="18">
        <v>0.1698980828638734</v>
      </c>
      <c r="AV1839" s="18">
        <v>0.25131319431914739</v>
      </c>
      <c r="AX1839" s="18">
        <v>0.29030205484572308</v>
      </c>
      <c r="AY1839" s="18">
        <v>0.26682422607993372</v>
      </c>
      <c r="BA1839" s="18">
        <v>0.27299843255517031</v>
      </c>
      <c r="BB1839" s="18">
        <v>0.31397167822086181</v>
      </c>
      <c r="BD1839" s="18">
        <v>0.31568154955882149</v>
      </c>
      <c r="BE1839" s="18">
        <v>0.2948174245696662</v>
      </c>
      <c r="BF1839" s="18">
        <v>0.29226310827575142</v>
      </c>
      <c r="BG1839" s="18">
        <v>0.28828725886951739</v>
      </c>
      <c r="BH1839" s="18">
        <v>0.2469769871061194</v>
      </c>
      <c r="BI1839" s="18">
        <v>0.22880213387589279</v>
      </c>
      <c r="BJ1839" s="18">
        <v>0.19612397883254951</v>
      </c>
      <c r="BL1839" s="18">
        <v>0.24987959462867221</v>
      </c>
      <c r="BM1839" s="18">
        <v>0.28396895313649689</v>
      </c>
      <c r="BN1839" s="18">
        <v>0.30067287837625267</v>
      </c>
      <c r="BO1839" s="18">
        <v>0.30338367520306109</v>
      </c>
      <c r="BP1839" s="18">
        <v>0.30360901262066692</v>
      </c>
      <c r="BQ1839" s="18">
        <v>0.3381401771804064</v>
      </c>
      <c r="BR1839" s="18">
        <v>0.23050517783741281</v>
      </c>
      <c r="BS1839" s="18">
        <v>0.30989651410408181</v>
      </c>
      <c r="BU1839" s="18">
        <v>0.26547413817757781</v>
      </c>
      <c r="BV1839" s="18">
        <v>0.29548097960924091</v>
      </c>
      <c r="BW1839" s="18">
        <v>0.28122872571847829</v>
      </c>
      <c r="BX1839" s="18">
        <v>0.31081873761835249</v>
      </c>
      <c r="BY1839" s="18">
        <v>0.2648884426125806</v>
      </c>
      <c r="BZ1839" s="18">
        <v>0.3770810737264424</v>
      </c>
      <c r="CA1839" s="18">
        <v>0.31636010758707339</v>
      </c>
      <c r="CB1839" s="18">
        <v>0.30934647272039228</v>
      </c>
      <c r="CC1839" s="18">
        <v>0.25730904660552978</v>
      </c>
    </row>
    <row r="1840" spans="2:81" x14ac:dyDescent="0.35">
      <c r="B1840" s="17" t="s">
        <v>369</v>
      </c>
      <c r="C1840" s="18">
        <v>0.26905310088122991</v>
      </c>
      <c r="D1840" s="18">
        <v>0.10582003995519219</v>
      </c>
      <c r="E1840" s="18">
        <v>0.1133502732528681</v>
      </c>
      <c r="F1840" s="18">
        <v>0.2132089473463645</v>
      </c>
      <c r="G1840" s="18">
        <v>0.26034241920900258</v>
      </c>
      <c r="H1840" s="18">
        <v>0.38008391496691118</v>
      </c>
      <c r="I1840" s="18">
        <v>0.42204583474572333</v>
      </c>
      <c r="K1840" s="18">
        <v>0.2351454277697104</v>
      </c>
      <c r="L1840" s="18">
        <v>0.3011251238204139</v>
      </c>
      <c r="N1840" s="18">
        <v>0.2773113277394253</v>
      </c>
      <c r="O1840" s="18">
        <v>0.364911663729242</v>
      </c>
      <c r="P1840" s="18">
        <v>0.32749269905947798</v>
      </c>
      <c r="Q1840" s="18">
        <v>0.29611499711995037</v>
      </c>
      <c r="R1840" s="18">
        <v>0.20679807540236519</v>
      </c>
      <c r="S1840" s="18">
        <v>0.22963982079099221</v>
      </c>
      <c r="T1840" s="18">
        <v>0.25212467313158599</v>
      </c>
      <c r="U1840" s="18">
        <v>0.2862718291444416</v>
      </c>
      <c r="V1840" s="18">
        <v>0.21378488097413009</v>
      </c>
      <c r="W1840" s="18">
        <v>0.28439772298316079</v>
      </c>
      <c r="X1840" s="18">
        <v>0.29776743555532631</v>
      </c>
      <c r="Y1840" s="18">
        <v>0.32545949757083609</v>
      </c>
      <c r="AA1840" s="18">
        <v>0.284419626893893</v>
      </c>
      <c r="AB1840" s="18">
        <v>0.29107114730669659</v>
      </c>
      <c r="AC1840" s="18">
        <v>0.25311654882060453</v>
      </c>
      <c r="AD1840" s="18">
        <v>0.2428034985753493</v>
      </c>
      <c r="AF1840" s="18">
        <v>0.20542329212130281</v>
      </c>
      <c r="AG1840" s="18">
        <v>0.2055274088485971</v>
      </c>
      <c r="AH1840" s="18">
        <v>0.27100647600962863</v>
      </c>
      <c r="AI1840" s="18">
        <v>0.36059503422146483</v>
      </c>
      <c r="AJ1840" s="18">
        <v>0.2443249615370445</v>
      </c>
      <c r="AK1840" s="18">
        <v>0.28682306542903729</v>
      </c>
      <c r="AL1840" s="18">
        <v>0.27863181502038598</v>
      </c>
      <c r="AM1840" s="18">
        <v>0.25334245426199842</v>
      </c>
      <c r="AN1840" s="18">
        <v>0.32072620440119498</v>
      </c>
      <c r="AO1840" s="18">
        <v>0.27139454661434298</v>
      </c>
      <c r="AP1840" s="18">
        <v>0.28401346578899411</v>
      </c>
      <c r="AQ1840" s="18">
        <v>0.26656896806269198</v>
      </c>
      <c r="AR1840" s="18">
        <v>0.22223626659463611</v>
      </c>
      <c r="AS1840" s="18">
        <v>0.29238623592457619</v>
      </c>
      <c r="AT1840" s="18">
        <v>0.32265390380483</v>
      </c>
      <c r="AU1840" s="18">
        <v>0.15029247996391301</v>
      </c>
      <c r="AV1840" s="18">
        <v>0.33444535957947708</v>
      </c>
      <c r="AX1840" s="18">
        <v>0.29236376176304918</v>
      </c>
      <c r="AY1840" s="18">
        <v>0.1525308900280691</v>
      </c>
      <c r="BA1840" s="18">
        <v>0.28370766274297898</v>
      </c>
      <c r="BB1840" s="18">
        <v>0.2418639471829907</v>
      </c>
      <c r="BD1840" s="18">
        <v>0.31002593369470482</v>
      </c>
      <c r="BE1840" s="18">
        <v>0.27334122573974501</v>
      </c>
      <c r="BF1840" s="18">
        <v>0.32412073720438528</v>
      </c>
      <c r="BG1840" s="18">
        <v>0.23687941219166939</v>
      </c>
      <c r="BH1840" s="18">
        <v>0.23168213726751419</v>
      </c>
      <c r="BI1840" s="18">
        <v>0.1239684952686691</v>
      </c>
      <c r="BJ1840" s="18">
        <v>0.20463966428594041</v>
      </c>
      <c r="BL1840" s="18">
        <v>0.33050136434188759</v>
      </c>
      <c r="BM1840" s="18">
        <v>0.20738769706363111</v>
      </c>
      <c r="BN1840" s="18">
        <v>0.25215033148693572</v>
      </c>
      <c r="BO1840" s="18">
        <v>0.23602452327911991</v>
      </c>
      <c r="BP1840" s="18">
        <v>0.30120691213866052</v>
      </c>
      <c r="BQ1840" s="18">
        <v>0.32954925346614672</v>
      </c>
      <c r="BR1840" s="18">
        <v>0.22916119427612389</v>
      </c>
      <c r="BS1840" s="18">
        <v>0.30631011556611049</v>
      </c>
      <c r="BU1840" s="18">
        <v>0.28920773926162091</v>
      </c>
      <c r="BV1840" s="18">
        <v>0.19685319618471539</v>
      </c>
      <c r="BW1840" s="18">
        <v>0.27064029007431301</v>
      </c>
      <c r="BX1840" s="18">
        <v>0.23418822113138471</v>
      </c>
      <c r="BY1840" s="18">
        <v>0.30158563408691907</v>
      </c>
      <c r="BZ1840" s="18">
        <v>0.26538281089833038</v>
      </c>
      <c r="CA1840" s="18">
        <v>0.2339529283534682</v>
      </c>
      <c r="CB1840" s="18">
        <v>0.33830937682979012</v>
      </c>
      <c r="CC1840" s="18">
        <v>0.38768280557066609</v>
      </c>
    </row>
    <row r="1841" spans="2:81" x14ac:dyDescent="0.35">
      <c r="B1841" s="17" t="s">
        <v>151</v>
      </c>
      <c r="C1841" s="18">
        <v>5.5627444056946009E-2</v>
      </c>
      <c r="D1841" s="18">
        <v>7.9785576578365061E-2</v>
      </c>
      <c r="E1841" s="18">
        <v>3.4424294994044348E-2</v>
      </c>
      <c r="F1841" s="18">
        <v>5.6662080557256828E-2</v>
      </c>
      <c r="G1841" s="18">
        <v>4.8694397745533621E-2</v>
      </c>
      <c r="H1841" s="18">
        <v>6.1599870316837647E-2</v>
      </c>
      <c r="I1841" s="18">
        <v>5.9711146682163638E-2</v>
      </c>
      <c r="K1841" s="18">
        <v>4.5089466772406668E-2</v>
      </c>
      <c r="L1841" s="18">
        <v>6.3828539962573497E-2</v>
      </c>
      <c r="N1841" s="18">
        <v>4.2446190598577432E-2</v>
      </c>
      <c r="O1841" s="18">
        <v>6.6232023801575626E-2</v>
      </c>
      <c r="P1841" s="18">
        <v>7.2327574987269966E-2</v>
      </c>
      <c r="Q1841" s="18">
        <v>5.1248302917176608E-2</v>
      </c>
      <c r="R1841" s="18">
        <v>6.3989263129769672E-2</v>
      </c>
      <c r="S1841" s="18">
        <v>5.1190518135105292E-2</v>
      </c>
      <c r="T1841" s="18">
        <v>4.9166039647942528E-2</v>
      </c>
      <c r="U1841" s="18">
        <v>6.0945410143766608E-2</v>
      </c>
      <c r="V1841" s="18">
        <v>4.7210140228637447E-2</v>
      </c>
      <c r="W1841" s="18">
        <v>7.1881789626349252E-2</v>
      </c>
      <c r="X1841" s="18">
        <v>5.8288809783630068E-2</v>
      </c>
      <c r="Y1841" s="18">
        <v>3.7058732508416223E-2</v>
      </c>
      <c r="AA1841" s="18">
        <v>3.1671564826930253E-2</v>
      </c>
      <c r="AB1841" s="18">
        <v>5.2980891100340453E-2</v>
      </c>
      <c r="AC1841" s="18">
        <v>5.3102492524443337E-2</v>
      </c>
      <c r="AD1841" s="18">
        <v>8.6832228930593752E-2</v>
      </c>
      <c r="AF1841" s="18">
        <v>0.1121911883008101</v>
      </c>
      <c r="AG1841" s="18">
        <v>9.6063704400034852E-2</v>
      </c>
      <c r="AH1841" s="18">
        <v>1.5965147260232789E-2</v>
      </c>
      <c r="AI1841" s="18">
        <v>4.3053573399723981E-2</v>
      </c>
      <c r="AJ1841" s="18">
        <v>6.4322083953134837E-2</v>
      </c>
      <c r="AK1841" s="18">
        <v>7.2090937628229615E-2</v>
      </c>
      <c r="AL1841" s="18">
        <v>5.8739568149627421E-2</v>
      </c>
      <c r="AM1841" s="18">
        <v>2.9568452589283759E-2</v>
      </c>
      <c r="AN1841" s="18">
        <v>9.8723242878291408E-3</v>
      </c>
      <c r="AO1841" s="18">
        <v>6.675929482804463E-2</v>
      </c>
      <c r="AP1841" s="18">
        <v>3.8450214082316428E-2</v>
      </c>
      <c r="AQ1841" s="18">
        <v>3.2331582599646608E-2</v>
      </c>
      <c r="AR1841" s="18">
        <v>4.0228765494741962E-2</v>
      </c>
      <c r="AS1841" s="18">
        <v>4.9778693258698103E-2</v>
      </c>
      <c r="AT1841" s="18">
        <v>0</v>
      </c>
      <c r="AU1841" s="18">
        <v>5.210844842795883E-2</v>
      </c>
      <c r="AV1841" s="18">
        <v>0.2552088269796301</v>
      </c>
      <c r="AX1841" s="18">
        <v>5.6999732950709217E-2</v>
      </c>
      <c r="AY1841" s="18">
        <v>5.0598707050597602E-2</v>
      </c>
      <c r="BA1841" s="18">
        <v>4.7562900122534738E-2</v>
      </c>
      <c r="BB1841" s="18">
        <v>7.0589892379009964E-2</v>
      </c>
      <c r="BD1841" s="18">
        <v>5.4183038569477163E-2</v>
      </c>
      <c r="BE1841" s="18">
        <v>5.1030973151673653E-2</v>
      </c>
      <c r="BF1841" s="18">
        <v>7.0968402027363028E-2</v>
      </c>
      <c r="BG1841" s="18">
        <v>3.918010783089447E-2</v>
      </c>
      <c r="BH1841" s="18">
        <v>3.4491651336275367E-2</v>
      </c>
      <c r="BI1841" s="18">
        <v>3.8747900019956497E-2</v>
      </c>
      <c r="BJ1841" s="18">
        <v>0.24264108623106739</v>
      </c>
      <c r="BL1841" s="18">
        <v>3.428610096702546E-2</v>
      </c>
      <c r="BM1841" s="18">
        <v>3.9781651013284271E-2</v>
      </c>
      <c r="BN1841" s="18">
        <v>5.3042408487264971E-2</v>
      </c>
      <c r="BO1841" s="18">
        <v>6.3995071682828336E-2</v>
      </c>
      <c r="BP1841" s="18">
        <v>2.0334437184231249E-2</v>
      </c>
      <c r="BQ1841" s="18">
        <v>5.3114509012461918E-2</v>
      </c>
      <c r="BR1841" s="18">
        <v>0.17733565697199011</v>
      </c>
      <c r="BS1841" s="18">
        <v>0.1122331645786446</v>
      </c>
      <c r="BU1841" s="18">
        <v>2.7853340992818099E-2</v>
      </c>
      <c r="BV1841" s="18">
        <v>4.660335396278481E-2</v>
      </c>
      <c r="BW1841" s="18">
        <v>5.8527807305251887E-2</v>
      </c>
      <c r="BX1841" s="18">
        <v>4.9246163879575332E-2</v>
      </c>
      <c r="BY1841" s="18">
        <v>3.6415290337967872E-2</v>
      </c>
      <c r="BZ1841" s="18">
        <v>1.595641974714871E-2</v>
      </c>
      <c r="CA1841" s="18">
        <v>0.18519167041230519</v>
      </c>
      <c r="CB1841" s="18">
        <v>0.1004512705654107</v>
      </c>
      <c r="CC1841" s="18">
        <v>6.1191897194076153E-2</v>
      </c>
    </row>
    <row r="1843" spans="2:81" ht="101.5" x14ac:dyDescent="0.35">
      <c r="B1843" s="14" t="s">
        <v>377</v>
      </c>
    </row>
    <row r="1844" spans="2:81" x14ac:dyDescent="0.35">
      <c r="B1844" s="15" t="s">
        <v>17</v>
      </c>
    </row>
    <row r="1845" spans="2:81" x14ac:dyDescent="0.35">
      <c r="B1845" s="11" t="s">
        <v>95</v>
      </c>
      <c r="C1845" s="16">
        <v>1906</v>
      </c>
      <c r="D1845" s="16">
        <v>245</v>
      </c>
      <c r="E1845" s="16">
        <v>322</v>
      </c>
      <c r="F1845" s="16">
        <v>330</v>
      </c>
      <c r="G1845" s="16">
        <v>336</v>
      </c>
      <c r="H1845" s="16">
        <v>276</v>
      </c>
      <c r="I1845" s="16">
        <v>397</v>
      </c>
      <c r="K1845" s="16">
        <v>942</v>
      </c>
      <c r="L1845" s="16">
        <v>959</v>
      </c>
      <c r="N1845" s="16">
        <v>158</v>
      </c>
      <c r="O1845" s="16">
        <v>63</v>
      </c>
      <c r="P1845" s="16">
        <v>96</v>
      </c>
      <c r="Q1845" s="16">
        <v>78</v>
      </c>
      <c r="R1845" s="16">
        <v>211</v>
      </c>
      <c r="S1845" s="16">
        <v>156</v>
      </c>
      <c r="T1845" s="16">
        <v>138</v>
      </c>
      <c r="U1845" s="16">
        <v>178</v>
      </c>
      <c r="V1845" s="16">
        <v>270</v>
      </c>
      <c r="W1845" s="16">
        <v>232</v>
      </c>
      <c r="X1845" s="16">
        <v>160</v>
      </c>
      <c r="Y1845" s="16">
        <v>166</v>
      </c>
      <c r="AA1845" s="16">
        <v>527</v>
      </c>
      <c r="AB1845" s="16">
        <v>481</v>
      </c>
      <c r="AC1845" s="16">
        <v>429</v>
      </c>
      <c r="AD1845" s="16">
        <v>463</v>
      </c>
      <c r="AF1845" s="16">
        <v>27</v>
      </c>
      <c r="AG1845" s="16">
        <v>98</v>
      </c>
      <c r="AH1845" s="16">
        <v>113</v>
      </c>
      <c r="AI1845" s="16">
        <v>112</v>
      </c>
      <c r="AJ1845" s="16">
        <v>174</v>
      </c>
      <c r="AK1845" s="16">
        <v>207</v>
      </c>
      <c r="AL1845" s="16">
        <v>170</v>
      </c>
      <c r="AM1845" s="16">
        <v>133</v>
      </c>
      <c r="AN1845" s="16">
        <v>100</v>
      </c>
      <c r="AO1845" s="16">
        <v>131</v>
      </c>
      <c r="AP1845" s="16">
        <v>193</v>
      </c>
      <c r="AQ1845" s="16">
        <v>93</v>
      </c>
      <c r="AR1845" s="16">
        <v>79</v>
      </c>
      <c r="AS1845" s="16">
        <v>47</v>
      </c>
      <c r="AT1845" s="16">
        <v>48</v>
      </c>
      <c r="AU1845" s="16">
        <v>122</v>
      </c>
      <c r="AV1845" s="16">
        <v>59</v>
      </c>
      <c r="AX1845" s="16">
        <v>1557</v>
      </c>
      <c r="AY1845" s="16">
        <v>338</v>
      </c>
      <c r="BA1845" s="16">
        <v>1221</v>
      </c>
      <c r="BB1845" s="16">
        <v>685</v>
      </c>
      <c r="BD1845" s="16">
        <v>474</v>
      </c>
      <c r="BE1845" s="16">
        <v>416</v>
      </c>
      <c r="BF1845" s="16">
        <v>224</v>
      </c>
      <c r="BG1845" s="16">
        <v>439</v>
      </c>
      <c r="BH1845" s="16">
        <v>242</v>
      </c>
      <c r="BI1845" s="16">
        <v>51</v>
      </c>
      <c r="BJ1845" s="16">
        <v>60</v>
      </c>
      <c r="BL1845" s="16">
        <v>334</v>
      </c>
      <c r="BM1845" s="16">
        <v>619</v>
      </c>
      <c r="BN1845" s="16">
        <v>136</v>
      </c>
      <c r="BO1845" s="16">
        <v>105</v>
      </c>
      <c r="BP1845" s="16">
        <v>257</v>
      </c>
      <c r="BQ1845" s="16">
        <v>42</v>
      </c>
      <c r="BR1845" s="16">
        <v>49</v>
      </c>
      <c r="BS1845" s="16">
        <v>364</v>
      </c>
      <c r="BU1845" s="16">
        <v>279</v>
      </c>
      <c r="BV1845" s="16">
        <v>479</v>
      </c>
      <c r="BW1845" s="16">
        <v>122</v>
      </c>
      <c r="BX1845" s="16">
        <v>151</v>
      </c>
      <c r="BY1845" s="16">
        <v>421</v>
      </c>
      <c r="BZ1845" s="16">
        <v>64</v>
      </c>
      <c r="CA1845" s="16">
        <v>123</v>
      </c>
      <c r="CB1845" s="16">
        <v>156</v>
      </c>
      <c r="CC1845" s="16">
        <v>111</v>
      </c>
    </row>
    <row r="1846" spans="2:81" x14ac:dyDescent="0.35">
      <c r="B1846" s="12" t="s">
        <v>96</v>
      </c>
      <c r="C1846" s="16">
        <v>1910</v>
      </c>
      <c r="D1846" s="16">
        <v>202</v>
      </c>
      <c r="E1846" s="16">
        <v>325</v>
      </c>
      <c r="F1846" s="16">
        <v>324</v>
      </c>
      <c r="G1846" s="16">
        <v>294</v>
      </c>
      <c r="H1846" s="16">
        <v>309</v>
      </c>
      <c r="I1846" s="16">
        <v>457</v>
      </c>
      <c r="K1846" s="16">
        <v>921</v>
      </c>
      <c r="L1846" s="16">
        <v>983</v>
      </c>
      <c r="N1846" s="16">
        <v>157</v>
      </c>
      <c r="O1846" s="16">
        <v>52</v>
      </c>
      <c r="P1846" s="16">
        <v>89</v>
      </c>
      <c r="Q1846" s="16">
        <v>77</v>
      </c>
      <c r="R1846" s="16">
        <v>212</v>
      </c>
      <c r="S1846" s="16">
        <v>155</v>
      </c>
      <c r="T1846" s="16">
        <v>140</v>
      </c>
      <c r="U1846" s="16">
        <v>167</v>
      </c>
      <c r="V1846" s="16">
        <v>248</v>
      </c>
      <c r="W1846" s="16">
        <v>264</v>
      </c>
      <c r="X1846" s="16">
        <v>165</v>
      </c>
      <c r="Y1846" s="16">
        <v>180</v>
      </c>
      <c r="AA1846" s="16">
        <v>514</v>
      </c>
      <c r="AB1846" s="16">
        <v>496</v>
      </c>
      <c r="AC1846" s="16">
        <v>419</v>
      </c>
      <c r="AD1846" s="16">
        <v>477</v>
      </c>
      <c r="AF1846" s="16">
        <v>25</v>
      </c>
      <c r="AG1846" s="16">
        <v>96</v>
      </c>
      <c r="AH1846" s="16">
        <v>115</v>
      </c>
      <c r="AI1846" s="16">
        <v>117</v>
      </c>
      <c r="AJ1846" s="16">
        <v>175</v>
      </c>
      <c r="AK1846" s="16">
        <v>213</v>
      </c>
      <c r="AL1846" s="16">
        <v>169</v>
      </c>
      <c r="AM1846" s="16">
        <v>134</v>
      </c>
      <c r="AN1846" s="16">
        <v>99</v>
      </c>
      <c r="AO1846" s="16">
        <v>131</v>
      </c>
      <c r="AP1846" s="16">
        <v>193</v>
      </c>
      <c r="AQ1846" s="16">
        <v>94</v>
      </c>
      <c r="AR1846" s="16">
        <v>79</v>
      </c>
      <c r="AS1846" s="16">
        <v>46</v>
      </c>
      <c r="AT1846" s="16">
        <v>46</v>
      </c>
      <c r="AU1846" s="16">
        <v>118</v>
      </c>
      <c r="AV1846" s="16">
        <v>59</v>
      </c>
      <c r="AX1846" s="16">
        <v>1583</v>
      </c>
      <c r="AY1846" s="16">
        <v>316</v>
      </c>
      <c r="BA1846" s="16">
        <v>1241</v>
      </c>
      <c r="BB1846" s="16">
        <v>669</v>
      </c>
      <c r="BD1846" s="16">
        <v>490</v>
      </c>
      <c r="BE1846" s="16">
        <v>410</v>
      </c>
      <c r="BF1846" s="16">
        <v>226</v>
      </c>
      <c r="BG1846" s="16">
        <v>430</v>
      </c>
      <c r="BH1846" s="16">
        <v>237</v>
      </c>
      <c r="BI1846" s="16">
        <v>51</v>
      </c>
      <c r="BJ1846" s="16">
        <v>65</v>
      </c>
      <c r="BL1846" s="16">
        <v>349</v>
      </c>
      <c r="BM1846" s="16">
        <v>614</v>
      </c>
      <c r="BN1846" s="16">
        <v>143</v>
      </c>
      <c r="BO1846" s="16">
        <v>101</v>
      </c>
      <c r="BP1846" s="16">
        <v>257</v>
      </c>
      <c r="BQ1846" s="16">
        <v>42</v>
      </c>
      <c r="BR1846" s="16">
        <v>47</v>
      </c>
      <c r="BS1846" s="16">
        <v>356</v>
      </c>
      <c r="BU1846" s="16">
        <v>288</v>
      </c>
      <c r="BV1846" s="16">
        <v>472</v>
      </c>
      <c r="BW1846" s="16">
        <v>126</v>
      </c>
      <c r="BX1846" s="16">
        <v>142</v>
      </c>
      <c r="BY1846" s="16">
        <v>432</v>
      </c>
      <c r="BZ1846" s="16">
        <v>64</v>
      </c>
      <c r="CA1846" s="16">
        <v>123</v>
      </c>
      <c r="CB1846" s="16">
        <v>159</v>
      </c>
      <c r="CC1846" s="16">
        <v>106</v>
      </c>
    </row>
    <row r="1847" spans="2:81" ht="29" x14ac:dyDescent="0.35">
      <c r="B1847" s="17" t="s">
        <v>378</v>
      </c>
      <c r="C1847" s="18">
        <v>0.25081877733184899</v>
      </c>
      <c r="D1847" s="18">
        <v>0.28321361207766349</v>
      </c>
      <c r="E1847" s="18">
        <v>0.36144582953010618</v>
      </c>
      <c r="F1847" s="18">
        <v>0.33323237866679128</v>
      </c>
      <c r="G1847" s="18">
        <v>0.2495204548641636</v>
      </c>
      <c r="H1847" s="18">
        <v>0.1819691902300091</v>
      </c>
      <c r="I1847" s="18">
        <v>0.1467892740274355</v>
      </c>
      <c r="K1847" s="18">
        <v>0.27446621415628031</v>
      </c>
      <c r="L1847" s="18">
        <v>0.22895522141198649</v>
      </c>
      <c r="N1847" s="18">
        <v>0.26100746690237392</v>
      </c>
      <c r="O1847" s="18">
        <v>0.25195906928914502</v>
      </c>
      <c r="P1847" s="18">
        <v>0.18186165529467491</v>
      </c>
      <c r="Q1847" s="18">
        <v>0.2022342843899653</v>
      </c>
      <c r="R1847" s="18">
        <v>0.27663335503436048</v>
      </c>
      <c r="S1847" s="18">
        <v>0.20460142922293029</v>
      </c>
      <c r="T1847" s="18">
        <v>0.24845146448685651</v>
      </c>
      <c r="U1847" s="18">
        <v>0.23560510656871569</v>
      </c>
      <c r="V1847" s="18">
        <v>0.3818380435126178</v>
      </c>
      <c r="W1847" s="18">
        <v>0.21696256831556679</v>
      </c>
      <c r="X1847" s="18">
        <v>0.2238346168281844</v>
      </c>
      <c r="Y1847" s="18">
        <v>0.21570751794756279</v>
      </c>
      <c r="AA1847" s="18">
        <v>0.32894482115392948</v>
      </c>
      <c r="AB1847" s="18">
        <v>0.2387805450818411</v>
      </c>
      <c r="AC1847" s="18">
        <v>0.24804893736522371</v>
      </c>
      <c r="AD1847" s="18">
        <v>0.18096174565506551</v>
      </c>
      <c r="AF1847" s="18">
        <v>9.7633788465150889E-2</v>
      </c>
      <c r="AG1847" s="18">
        <v>0.19241571166566751</v>
      </c>
      <c r="AH1847" s="18">
        <v>0.1788220758315355</v>
      </c>
      <c r="AI1847" s="18">
        <v>0.18374528170509771</v>
      </c>
      <c r="AJ1847" s="18">
        <v>0.18488375680009089</v>
      </c>
      <c r="AK1847" s="18">
        <v>0.27045453475278097</v>
      </c>
      <c r="AL1847" s="18">
        <v>0.23239843870354621</v>
      </c>
      <c r="AM1847" s="18">
        <v>0.26957283573603108</v>
      </c>
      <c r="AN1847" s="18">
        <v>0.25943642004495909</v>
      </c>
      <c r="AO1847" s="18">
        <v>0.32862188151396782</v>
      </c>
      <c r="AP1847" s="18">
        <v>0.23327300183440489</v>
      </c>
      <c r="AQ1847" s="18">
        <v>0.20206273392303731</v>
      </c>
      <c r="AR1847" s="18">
        <v>0.36244237904414373</v>
      </c>
      <c r="AS1847" s="18">
        <v>0.28471618148471378</v>
      </c>
      <c r="AT1847" s="18">
        <v>0.33796526861375598</v>
      </c>
      <c r="AU1847" s="18">
        <v>0.41598092692481192</v>
      </c>
      <c r="AV1847" s="18">
        <v>0.19271750153341771</v>
      </c>
      <c r="AX1847" s="18">
        <v>0.22214446937256779</v>
      </c>
      <c r="AY1847" s="18">
        <v>0.39361688650256538</v>
      </c>
      <c r="BA1847" s="18">
        <v>0.2617675821373035</v>
      </c>
      <c r="BB1847" s="18">
        <v>0.23050505253571321</v>
      </c>
      <c r="BD1847" s="18">
        <v>0.19472554479862161</v>
      </c>
      <c r="BE1847" s="18">
        <v>0.23212516191853261</v>
      </c>
      <c r="BF1847" s="18">
        <v>0.20592077552576171</v>
      </c>
      <c r="BG1847" s="18">
        <v>0.31027653368235131</v>
      </c>
      <c r="BH1847" s="18">
        <v>0.35722420178688902</v>
      </c>
      <c r="BI1847" s="18">
        <v>0.39568756243502229</v>
      </c>
      <c r="BJ1847" s="18">
        <v>5.0692457482182998E-2</v>
      </c>
      <c r="BL1847" s="18">
        <v>0.23003490157539189</v>
      </c>
      <c r="BM1847" s="18">
        <v>0.30540686961736441</v>
      </c>
      <c r="BN1847" s="18">
        <v>0.21487607283430779</v>
      </c>
      <c r="BO1847" s="18">
        <v>0.28328092226881663</v>
      </c>
      <c r="BP1847" s="18">
        <v>0.22611601302953371</v>
      </c>
      <c r="BQ1847" s="18">
        <v>0.2335160917883021</v>
      </c>
      <c r="BR1847" s="18">
        <v>0.20369007125384969</v>
      </c>
      <c r="BS1847" s="18">
        <v>0.20838011062456879</v>
      </c>
      <c r="BU1847" s="18">
        <v>0.25259470379126803</v>
      </c>
      <c r="BV1847" s="18">
        <v>0.2967564810761294</v>
      </c>
      <c r="BW1847" s="18">
        <v>0.20992859458013841</v>
      </c>
      <c r="BX1847" s="18">
        <v>0.25845554615892252</v>
      </c>
      <c r="BY1847" s="18">
        <v>0.24499841545081119</v>
      </c>
      <c r="BZ1847" s="18">
        <v>0.29564742266940708</v>
      </c>
      <c r="CA1847" s="18">
        <v>0.18722063975525019</v>
      </c>
      <c r="CB1847" s="18">
        <v>0.21589258195649391</v>
      </c>
      <c r="CC1847" s="18">
        <v>0.2026193757638009</v>
      </c>
    </row>
    <row r="1848" spans="2:81" ht="43.5" x14ac:dyDescent="0.35">
      <c r="B1848" s="17" t="s">
        <v>379</v>
      </c>
      <c r="C1848" s="18">
        <v>0.22452713095355009</v>
      </c>
      <c r="D1848" s="18">
        <v>0.25287422049747471</v>
      </c>
      <c r="E1848" s="18">
        <v>0.40464982082048823</v>
      </c>
      <c r="F1848" s="18">
        <v>0.30841149431759829</v>
      </c>
      <c r="G1848" s="18">
        <v>0.2117676982751904</v>
      </c>
      <c r="H1848" s="18">
        <v>0.12823645421764071</v>
      </c>
      <c r="I1848" s="18">
        <v>9.7763933152733185E-2</v>
      </c>
      <c r="K1848" s="18">
        <v>0.2248426584620771</v>
      </c>
      <c r="L1848" s="18">
        <v>0.22534092137396511</v>
      </c>
      <c r="N1848" s="18">
        <v>0.22103353698111819</v>
      </c>
      <c r="O1848" s="18">
        <v>0.33574843503925461</v>
      </c>
      <c r="P1848" s="18">
        <v>0.1529568925761137</v>
      </c>
      <c r="Q1848" s="18">
        <v>0.26845906936334701</v>
      </c>
      <c r="R1848" s="18">
        <v>0.27061375676077071</v>
      </c>
      <c r="S1848" s="18">
        <v>0.21662373877067581</v>
      </c>
      <c r="T1848" s="18">
        <v>0.24528047596633831</v>
      </c>
      <c r="U1848" s="18">
        <v>0.19093827221897941</v>
      </c>
      <c r="V1848" s="18">
        <v>0.27498298743117211</v>
      </c>
      <c r="W1848" s="18">
        <v>0.19928702238366439</v>
      </c>
      <c r="X1848" s="18">
        <v>0.19425512747746779</v>
      </c>
      <c r="Y1848" s="18">
        <v>0.17483701753977021</v>
      </c>
      <c r="AA1848" s="18">
        <v>0.284852555423181</v>
      </c>
      <c r="AB1848" s="18">
        <v>0.2301496740077934</v>
      </c>
      <c r="AC1848" s="18">
        <v>0.20651749351308979</v>
      </c>
      <c r="AD1848" s="18">
        <v>0.17006815611495499</v>
      </c>
      <c r="AF1848" s="18">
        <v>0.14945312346777981</v>
      </c>
      <c r="AG1848" s="18">
        <v>0.2315748814931507</v>
      </c>
      <c r="AH1848" s="18">
        <v>0.170045705272864</v>
      </c>
      <c r="AI1848" s="18">
        <v>9.7113322808082117E-2</v>
      </c>
      <c r="AJ1848" s="18">
        <v>0.18036608401788709</v>
      </c>
      <c r="AK1848" s="18">
        <v>0.20875649673030269</v>
      </c>
      <c r="AL1848" s="18">
        <v>0.24917220464617759</v>
      </c>
      <c r="AM1848" s="18">
        <v>0.1928105844434212</v>
      </c>
      <c r="AN1848" s="18">
        <v>0.14828388212002899</v>
      </c>
      <c r="AO1848" s="18">
        <v>0.24716154491091</v>
      </c>
      <c r="AP1848" s="18">
        <v>0.24550005086678431</v>
      </c>
      <c r="AQ1848" s="18">
        <v>0.26922920515675958</v>
      </c>
      <c r="AR1848" s="18">
        <v>0.34590437377109601</v>
      </c>
      <c r="AS1848" s="18">
        <v>0.25914636587135342</v>
      </c>
      <c r="AT1848" s="18">
        <v>0.48385899493931722</v>
      </c>
      <c r="AU1848" s="18">
        <v>0.34318254910985041</v>
      </c>
      <c r="AV1848" s="18">
        <v>0.10249173954559949</v>
      </c>
      <c r="AX1848" s="18">
        <v>0.18941537987088511</v>
      </c>
      <c r="AY1848" s="18">
        <v>0.40102080209891711</v>
      </c>
      <c r="BA1848" s="18">
        <v>0.23054617684530329</v>
      </c>
      <c r="BB1848" s="18">
        <v>0.21335977123228869</v>
      </c>
      <c r="BD1848" s="18">
        <v>0.14096144289066709</v>
      </c>
      <c r="BE1848" s="18">
        <v>0.20061017445235571</v>
      </c>
      <c r="BF1848" s="18">
        <v>0.18005639095580869</v>
      </c>
      <c r="BG1848" s="18">
        <v>0.26774868257252682</v>
      </c>
      <c r="BH1848" s="18">
        <v>0.38324137563377242</v>
      </c>
      <c r="BI1848" s="18">
        <v>0.42152880624559541</v>
      </c>
      <c r="BJ1848" s="18">
        <v>0.13923343618720471</v>
      </c>
      <c r="BL1848" s="18">
        <v>0.18515738293865591</v>
      </c>
      <c r="BM1848" s="18">
        <v>0.29977158433066081</v>
      </c>
      <c r="BN1848" s="18">
        <v>0.19721936900608181</v>
      </c>
      <c r="BO1848" s="18">
        <v>0.1903725826969094</v>
      </c>
      <c r="BP1848" s="18">
        <v>0.18194162083220591</v>
      </c>
      <c r="BQ1848" s="18">
        <v>0.1887013864591128</v>
      </c>
      <c r="BR1848" s="18">
        <v>0.26725472416695112</v>
      </c>
      <c r="BS1848" s="18">
        <v>0.18330149373726909</v>
      </c>
      <c r="BU1848" s="18">
        <v>0.24795263654874361</v>
      </c>
      <c r="BV1848" s="18">
        <v>0.29361374976664978</v>
      </c>
      <c r="BW1848" s="18">
        <v>0.23263852488056841</v>
      </c>
      <c r="BX1848" s="18">
        <v>0.2376479145469646</v>
      </c>
      <c r="BY1848" s="18">
        <v>0.1808437028836539</v>
      </c>
      <c r="BZ1848" s="18">
        <v>0.28147847353776678</v>
      </c>
      <c r="CA1848" s="18">
        <v>9.4520023718973722E-2</v>
      </c>
      <c r="CB1848" s="18">
        <v>0.18962255312754819</v>
      </c>
      <c r="CC1848" s="18">
        <v>0.17260671173531411</v>
      </c>
    </row>
    <row r="1849" spans="2:81" ht="29" x14ac:dyDescent="0.35">
      <c r="B1849" s="17" t="s">
        <v>380</v>
      </c>
      <c r="C1849" s="18">
        <v>0.2042389743043054</v>
      </c>
      <c r="D1849" s="18">
        <v>0.25961398034968752</v>
      </c>
      <c r="E1849" s="18">
        <v>0.33545297855140721</v>
      </c>
      <c r="F1849" s="18">
        <v>0.26956064768502341</v>
      </c>
      <c r="G1849" s="18">
        <v>0.191583761262304</v>
      </c>
      <c r="H1849" s="18">
        <v>0.13458876825304539</v>
      </c>
      <c r="I1849" s="18">
        <v>9.5383013154349564E-2</v>
      </c>
      <c r="K1849" s="18">
        <v>0.23563090332815029</v>
      </c>
      <c r="L1849" s="18">
        <v>0.1748887167800566</v>
      </c>
      <c r="N1849" s="18">
        <v>0.24515082696241561</v>
      </c>
      <c r="O1849" s="18">
        <v>0.22966786985415311</v>
      </c>
      <c r="P1849" s="18">
        <v>0.1660604180522661</v>
      </c>
      <c r="Q1849" s="18">
        <v>0.15642726427000681</v>
      </c>
      <c r="R1849" s="18">
        <v>0.24443773251561349</v>
      </c>
      <c r="S1849" s="18">
        <v>0.16212799199775449</v>
      </c>
      <c r="T1849" s="18">
        <v>0.18808030205325069</v>
      </c>
      <c r="U1849" s="18">
        <v>0.1921663871961255</v>
      </c>
      <c r="V1849" s="18">
        <v>0.30342631974645301</v>
      </c>
      <c r="W1849" s="18">
        <v>0.1471141152242009</v>
      </c>
      <c r="X1849" s="18">
        <v>0.15089225075115831</v>
      </c>
      <c r="Y1849" s="18">
        <v>0.20924945752520979</v>
      </c>
      <c r="AA1849" s="18">
        <v>0.28457251876570783</v>
      </c>
      <c r="AB1849" s="18">
        <v>0.18161396544226091</v>
      </c>
      <c r="AC1849" s="18">
        <v>0.1919338151860793</v>
      </c>
      <c r="AD1849" s="18">
        <v>0.1510352233041134</v>
      </c>
      <c r="AF1849" s="18">
        <v>9.5330440191870022E-2</v>
      </c>
      <c r="AG1849" s="18">
        <v>0.16271139457044059</v>
      </c>
      <c r="AH1849" s="18">
        <v>0.19389867625942139</v>
      </c>
      <c r="AI1849" s="18">
        <v>0.13091068039887521</v>
      </c>
      <c r="AJ1849" s="18">
        <v>0.1597038038530274</v>
      </c>
      <c r="AK1849" s="18">
        <v>0.1738619111208603</v>
      </c>
      <c r="AL1849" s="18">
        <v>0.21090290456812999</v>
      </c>
      <c r="AM1849" s="18">
        <v>0.2093770218879204</v>
      </c>
      <c r="AN1849" s="18">
        <v>0.20513332340584881</v>
      </c>
      <c r="AO1849" s="18">
        <v>0.2239645544189853</v>
      </c>
      <c r="AP1849" s="18">
        <v>0.16964249742043261</v>
      </c>
      <c r="AQ1849" s="18">
        <v>0.20396353032430839</v>
      </c>
      <c r="AR1849" s="18">
        <v>0.29371426672187878</v>
      </c>
      <c r="AS1849" s="18">
        <v>0.28350719127563517</v>
      </c>
      <c r="AT1849" s="18">
        <v>0.29873135632835002</v>
      </c>
      <c r="AU1849" s="18">
        <v>0.41659212129008122</v>
      </c>
      <c r="AV1849" s="18">
        <v>8.3512928257648722E-2</v>
      </c>
      <c r="AX1849" s="18">
        <v>0.17354065513815481</v>
      </c>
      <c r="AY1849" s="18">
        <v>0.36451406584944329</v>
      </c>
      <c r="BA1849" s="18">
        <v>0.21783003785067259</v>
      </c>
      <c r="BB1849" s="18">
        <v>0.17902296858739311</v>
      </c>
      <c r="BD1849" s="18">
        <v>0.13899623383843071</v>
      </c>
      <c r="BE1849" s="18">
        <v>0.17465307550312581</v>
      </c>
      <c r="BF1849" s="18">
        <v>0.16991641913127689</v>
      </c>
      <c r="BG1849" s="18">
        <v>0.24730504876057521</v>
      </c>
      <c r="BH1849" s="18">
        <v>0.3150519120699089</v>
      </c>
      <c r="BI1849" s="18">
        <v>0.47517516404091698</v>
      </c>
      <c r="BJ1849" s="18">
        <v>9.8967982949612801E-2</v>
      </c>
      <c r="BL1849" s="18">
        <v>0.16617814398359129</v>
      </c>
      <c r="BM1849" s="18">
        <v>0.26744451403764302</v>
      </c>
      <c r="BN1849" s="18">
        <v>0.24488067694266519</v>
      </c>
      <c r="BO1849" s="18">
        <v>0.1856800840335659</v>
      </c>
      <c r="BP1849" s="18">
        <v>0.19282069771512869</v>
      </c>
      <c r="BQ1849" s="18">
        <v>0.25801393628091351</v>
      </c>
      <c r="BR1849" s="18">
        <v>0.15227436065081781</v>
      </c>
      <c r="BS1849" s="18">
        <v>0.1302750135957384</v>
      </c>
      <c r="BU1849" s="18">
        <v>0.19428058783244639</v>
      </c>
      <c r="BV1849" s="18">
        <v>0.2695553263391362</v>
      </c>
      <c r="BW1849" s="18">
        <v>0.19908198953364051</v>
      </c>
      <c r="BX1849" s="18">
        <v>0.19797506875759591</v>
      </c>
      <c r="BY1849" s="18">
        <v>0.1876558597013547</v>
      </c>
      <c r="BZ1849" s="18">
        <v>0.33811408198714848</v>
      </c>
      <c r="CA1849" s="18">
        <v>9.3128353223371305E-2</v>
      </c>
      <c r="CB1849" s="18">
        <v>0.13214168199704801</v>
      </c>
      <c r="CC1849" s="18">
        <v>0.17881408437259949</v>
      </c>
    </row>
    <row r="1850" spans="2:81" ht="43.5" x14ac:dyDescent="0.35">
      <c r="B1850" s="17" t="s">
        <v>381</v>
      </c>
      <c r="C1850" s="18">
        <v>0.19147851975194541</v>
      </c>
      <c r="D1850" s="18">
        <v>0.24039261088723371</v>
      </c>
      <c r="E1850" s="18">
        <v>0.37104656686093512</v>
      </c>
      <c r="F1850" s="18">
        <v>0.26855448966265788</v>
      </c>
      <c r="G1850" s="18">
        <v>0.15208068535613059</v>
      </c>
      <c r="H1850" s="18">
        <v>0.12001253958128209</v>
      </c>
      <c r="I1850" s="18">
        <v>6.119780281348057E-2</v>
      </c>
      <c r="K1850" s="18">
        <v>0.19662207505320381</v>
      </c>
      <c r="L1850" s="18">
        <v>0.18658585989755991</v>
      </c>
      <c r="N1850" s="18">
        <v>0.14821903084740659</v>
      </c>
      <c r="O1850" s="18">
        <v>0.18088593559231619</v>
      </c>
      <c r="P1850" s="18">
        <v>0.1011592936796292</v>
      </c>
      <c r="Q1850" s="18">
        <v>0.16998991560121479</v>
      </c>
      <c r="R1850" s="18">
        <v>0.23687927717608881</v>
      </c>
      <c r="S1850" s="18">
        <v>0.16828093451971279</v>
      </c>
      <c r="T1850" s="18">
        <v>0.17992758059113309</v>
      </c>
      <c r="U1850" s="18">
        <v>0.20227997723292099</v>
      </c>
      <c r="V1850" s="18">
        <v>0.29021083521888758</v>
      </c>
      <c r="W1850" s="18">
        <v>0.14173653682811149</v>
      </c>
      <c r="X1850" s="18">
        <v>0.20675492334661019</v>
      </c>
      <c r="Y1850" s="18">
        <v>0.1745074238830974</v>
      </c>
      <c r="AA1850" s="18">
        <v>0.23439832904885541</v>
      </c>
      <c r="AB1850" s="18">
        <v>0.14946713305256229</v>
      </c>
      <c r="AC1850" s="18">
        <v>0.2220489761998633</v>
      </c>
      <c r="AD1850" s="18">
        <v>0.16238350652077799</v>
      </c>
      <c r="AF1850" s="18">
        <v>0.14503629197303439</v>
      </c>
      <c r="AG1850" s="18">
        <v>0.19674934036889871</v>
      </c>
      <c r="AH1850" s="18">
        <v>0.19549776240864641</v>
      </c>
      <c r="AI1850" s="18">
        <v>0.1181101534624826</v>
      </c>
      <c r="AJ1850" s="18">
        <v>0.15342109984941699</v>
      </c>
      <c r="AK1850" s="18">
        <v>0.21014147294382651</v>
      </c>
      <c r="AL1850" s="18">
        <v>0.19128341964036669</v>
      </c>
      <c r="AM1850" s="18">
        <v>0.15226784509630201</v>
      </c>
      <c r="AN1850" s="18">
        <v>0.14802578100647029</v>
      </c>
      <c r="AO1850" s="18">
        <v>0.16195377035923841</v>
      </c>
      <c r="AP1850" s="18">
        <v>0.15598928924920291</v>
      </c>
      <c r="AQ1850" s="18">
        <v>0.17396825612036179</v>
      </c>
      <c r="AR1850" s="18">
        <v>0.26314467833915189</v>
      </c>
      <c r="AS1850" s="18">
        <v>0.28355866466710439</v>
      </c>
      <c r="AT1850" s="18">
        <v>0.3990705047826108</v>
      </c>
      <c r="AU1850" s="18">
        <v>0.36971219741549038</v>
      </c>
      <c r="AV1850" s="18">
        <v>7.2997351301346561E-2</v>
      </c>
      <c r="AX1850" s="18">
        <v>0.16192801028789211</v>
      </c>
      <c r="AY1850" s="18">
        <v>0.3395834955201063</v>
      </c>
      <c r="BA1850" s="18">
        <v>0.20029805197056269</v>
      </c>
      <c r="BB1850" s="18">
        <v>0.1751153135844199</v>
      </c>
      <c r="BD1850" s="18">
        <v>0.15437784254260239</v>
      </c>
      <c r="BE1850" s="18">
        <v>0.1821269672515419</v>
      </c>
      <c r="BF1850" s="18">
        <v>0.1204917553369219</v>
      </c>
      <c r="BG1850" s="18">
        <v>0.2239795291618509</v>
      </c>
      <c r="BH1850" s="18">
        <v>0.297801561313628</v>
      </c>
      <c r="BI1850" s="18">
        <v>0.30596352894252782</v>
      </c>
      <c r="BJ1850" s="18">
        <v>8.3031183022884092E-2</v>
      </c>
      <c r="BL1850" s="18">
        <v>0.17752224802782901</v>
      </c>
      <c r="BM1850" s="18">
        <v>0.26425349897032901</v>
      </c>
      <c r="BN1850" s="18">
        <v>0.15072922997619451</v>
      </c>
      <c r="BO1850" s="18">
        <v>0.14802012783336391</v>
      </c>
      <c r="BP1850" s="18">
        <v>0.15689512213312509</v>
      </c>
      <c r="BQ1850" s="18">
        <v>0.1356529411469197</v>
      </c>
      <c r="BR1850" s="18">
        <v>0.25235922126888422</v>
      </c>
      <c r="BS1850" s="18">
        <v>0.13174495529165489</v>
      </c>
      <c r="BU1850" s="18">
        <v>0.22454103744922721</v>
      </c>
      <c r="BV1850" s="18">
        <v>0.26074185064349947</v>
      </c>
      <c r="BW1850" s="18">
        <v>0.1478924518182014</v>
      </c>
      <c r="BX1850" s="18">
        <v>0.15353053277253889</v>
      </c>
      <c r="BY1850" s="18">
        <v>0.18108327029473359</v>
      </c>
      <c r="BZ1850" s="18">
        <v>0.18559415385963521</v>
      </c>
      <c r="CA1850" s="18">
        <v>7.6443496649131554E-2</v>
      </c>
      <c r="CB1850" s="18">
        <v>0.17526992729658389</v>
      </c>
      <c r="CC1850" s="18">
        <v>9.9328271679940433E-2</v>
      </c>
    </row>
    <row r="1851" spans="2:81" ht="29" x14ac:dyDescent="0.35">
      <c r="B1851" s="17" t="s">
        <v>382</v>
      </c>
      <c r="C1851" s="18">
        <v>0.17243158583454479</v>
      </c>
      <c r="D1851" s="18">
        <v>0.18033102758333391</v>
      </c>
      <c r="E1851" s="18">
        <v>0.30228497281392308</v>
      </c>
      <c r="F1851" s="18">
        <v>0.24863999541468029</v>
      </c>
      <c r="G1851" s="18">
        <v>0.15279731705065319</v>
      </c>
      <c r="H1851" s="18">
        <v>0.1108669611912317</v>
      </c>
      <c r="I1851" s="18">
        <v>7.68332841057284E-2</v>
      </c>
      <c r="K1851" s="18">
        <v>0.18818820621465471</v>
      </c>
      <c r="L1851" s="18">
        <v>0.15851975362313081</v>
      </c>
      <c r="N1851" s="18">
        <v>0.1815706809760439</v>
      </c>
      <c r="O1851" s="18">
        <v>0.1522887329496295</v>
      </c>
      <c r="P1851" s="18">
        <v>0.1546629124964074</v>
      </c>
      <c r="Q1851" s="18">
        <v>0.1150164047261532</v>
      </c>
      <c r="R1851" s="18">
        <v>0.19186238109980319</v>
      </c>
      <c r="S1851" s="18">
        <v>0.16449756580035199</v>
      </c>
      <c r="T1851" s="18">
        <v>0.16176832945768721</v>
      </c>
      <c r="U1851" s="18">
        <v>0.13836316691109449</v>
      </c>
      <c r="V1851" s="18">
        <v>0.2283837563506726</v>
      </c>
      <c r="W1851" s="18">
        <v>0.14977057569815319</v>
      </c>
      <c r="X1851" s="18">
        <v>0.16041481619100381</v>
      </c>
      <c r="Y1851" s="18">
        <v>0.19463577652498451</v>
      </c>
      <c r="AA1851" s="18">
        <v>0.2054364224571599</v>
      </c>
      <c r="AB1851" s="18">
        <v>0.1670107066197575</v>
      </c>
      <c r="AC1851" s="18">
        <v>0.1649668774665477</v>
      </c>
      <c r="AD1851" s="18">
        <v>0.14897175836040599</v>
      </c>
      <c r="AF1851" s="18">
        <v>0.1107295148025865</v>
      </c>
      <c r="AG1851" s="18">
        <v>0.14177932374529559</v>
      </c>
      <c r="AH1851" s="18">
        <v>9.3758277074729293E-2</v>
      </c>
      <c r="AI1851" s="18">
        <v>0.1152055503848804</v>
      </c>
      <c r="AJ1851" s="18">
        <v>0.14465050332304519</v>
      </c>
      <c r="AK1851" s="18">
        <v>0.15204771966455469</v>
      </c>
      <c r="AL1851" s="18">
        <v>0.19978405688024531</v>
      </c>
      <c r="AM1851" s="18">
        <v>0.22139972785788789</v>
      </c>
      <c r="AN1851" s="18">
        <v>0.1918987333661667</v>
      </c>
      <c r="AO1851" s="18">
        <v>0.14816266859445551</v>
      </c>
      <c r="AP1851" s="18">
        <v>0.18978333767033029</v>
      </c>
      <c r="AQ1851" s="18">
        <v>0.1814173875355885</v>
      </c>
      <c r="AR1851" s="18">
        <v>0.21137922429469749</v>
      </c>
      <c r="AS1851" s="18">
        <v>0.26318180667674679</v>
      </c>
      <c r="AT1851" s="18">
        <v>0.2732487766018562</v>
      </c>
      <c r="AU1851" s="18">
        <v>0.25631549270610299</v>
      </c>
      <c r="AV1851" s="18">
        <v>6.3300711017040448E-2</v>
      </c>
      <c r="AX1851" s="18">
        <v>0.15311481965667209</v>
      </c>
      <c r="AY1851" s="18">
        <v>0.26885667418858339</v>
      </c>
      <c r="BA1851" s="18">
        <v>0.1855417567952263</v>
      </c>
      <c r="BB1851" s="18">
        <v>0.14810779801864499</v>
      </c>
      <c r="BD1851" s="18">
        <v>0.13212753973773059</v>
      </c>
      <c r="BE1851" s="18">
        <v>0.14786304377413259</v>
      </c>
      <c r="BF1851" s="18">
        <v>0.14165625120628339</v>
      </c>
      <c r="BG1851" s="18">
        <v>0.21841566994577891</v>
      </c>
      <c r="BH1851" s="18">
        <v>0.25477029323325101</v>
      </c>
      <c r="BI1851" s="18">
        <v>0.29614150250134441</v>
      </c>
      <c r="BJ1851" s="18">
        <v>3.5286058297549321E-2</v>
      </c>
      <c r="BL1851" s="18">
        <v>0.15219819078205529</v>
      </c>
      <c r="BM1851" s="18">
        <v>0.2110832274540608</v>
      </c>
      <c r="BN1851" s="18">
        <v>0.15203263227766409</v>
      </c>
      <c r="BO1851" s="18">
        <v>0.22801753446189221</v>
      </c>
      <c r="BP1851" s="18">
        <v>0.18607967710097861</v>
      </c>
      <c r="BQ1851" s="18">
        <v>0.1734444021223909</v>
      </c>
      <c r="BR1851" s="18">
        <v>0.1899320472497377</v>
      </c>
      <c r="BS1851" s="18">
        <v>0.1055943994554551</v>
      </c>
      <c r="BU1851" s="18">
        <v>0.16165901222359411</v>
      </c>
      <c r="BV1851" s="18">
        <v>0.22689772372670419</v>
      </c>
      <c r="BW1851" s="18">
        <v>0.1443045828982967</v>
      </c>
      <c r="BX1851" s="18">
        <v>0.2395758329445502</v>
      </c>
      <c r="BY1851" s="18">
        <v>0.17056862449063959</v>
      </c>
      <c r="BZ1851" s="18">
        <v>0.2186135002165687</v>
      </c>
      <c r="CA1851" s="18">
        <v>5.6509094607205872E-2</v>
      </c>
      <c r="CB1851" s="18">
        <v>0.1032248558229906</v>
      </c>
      <c r="CC1851" s="18">
        <v>0.1203525975998721</v>
      </c>
    </row>
    <row r="1852" spans="2:81" ht="29" x14ac:dyDescent="0.35">
      <c r="B1852" s="17" t="s">
        <v>383</v>
      </c>
      <c r="C1852" s="18">
        <v>0.14815465804974459</v>
      </c>
      <c r="D1852" s="18">
        <v>0.21753882563709229</v>
      </c>
      <c r="E1852" s="18">
        <v>0.26702398213985717</v>
      </c>
      <c r="F1852" s="18">
        <v>0.22625607305031811</v>
      </c>
      <c r="G1852" s="18">
        <v>0.1245887318294493</v>
      </c>
      <c r="H1852" s="18">
        <v>6.4538847982422612E-2</v>
      </c>
      <c r="I1852" s="18">
        <v>4.9283625392068542E-2</v>
      </c>
      <c r="K1852" s="18">
        <v>0.14127014815761629</v>
      </c>
      <c r="L1852" s="18">
        <v>0.15533746522743769</v>
      </c>
      <c r="N1852" s="18">
        <v>0.13108184136987769</v>
      </c>
      <c r="O1852" s="18">
        <v>9.1816784489006251E-2</v>
      </c>
      <c r="P1852" s="18">
        <v>0.16093525254188229</v>
      </c>
      <c r="Q1852" s="18">
        <v>9.4942912994378431E-2</v>
      </c>
      <c r="R1852" s="18">
        <v>0.17960495951237521</v>
      </c>
      <c r="S1852" s="18">
        <v>0.14673063464856739</v>
      </c>
      <c r="T1852" s="18">
        <v>0.12810782655851399</v>
      </c>
      <c r="U1852" s="18">
        <v>0.1404257952596937</v>
      </c>
      <c r="V1852" s="18">
        <v>0.24132178604403051</v>
      </c>
      <c r="W1852" s="18">
        <v>0.12265727641380419</v>
      </c>
      <c r="X1852" s="18">
        <v>0.1158876564808375</v>
      </c>
      <c r="Y1852" s="18">
        <v>0.1213225323563637</v>
      </c>
      <c r="AA1852" s="18">
        <v>0.18199114852865439</v>
      </c>
      <c r="AB1852" s="18">
        <v>0.1225907105004507</v>
      </c>
      <c r="AC1852" s="18">
        <v>0.14646692329951069</v>
      </c>
      <c r="AD1852" s="18">
        <v>0.14087896803433519</v>
      </c>
      <c r="AF1852" s="18">
        <v>0.2280172292578409</v>
      </c>
      <c r="AG1852" s="18">
        <v>0.24639951615265099</v>
      </c>
      <c r="AH1852" s="18">
        <v>0.11074447158362111</v>
      </c>
      <c r="AI1852" s="18">
        <v>9.6403761970239421E-2</v>
      </c>
      <c r="AJ1852" s="18">
        <v>0.12994507722301549</v>
      </c>
      <c r="AK1852" s="18">
        <v>0.12441711715034311</v>
      </c>
      <c r="AL1852" s="18">
        <v>0.18094488177891141</v>
      </c>
      <c r="AM1852" s="18">
        <v>0.14156907084711179</v>
      </c>
      <c r="AN1852" s="18">
        <v>0.10888060650673149</v>
      </c>
      <c r="AO1852" s="18">
        <v>0.14048907693947749</v>
      </c>
      <c r="AP1852" s="18">
        <v>0.1175475250520954</v>
      </c>
      <c r="AQ1852" s="18">
        <v>0.14225748936640331</v>
      </c>
      <c r="AR1852" s="18">
        <v>0.1062543732256091</v>
      </c>
      <c r="AS1852" s="18">
        <v>0.25326599026668978</v>
      </c>
      <c r="AT1852" s="18">
        <v>0.28754022693408882</v>
      </c>
      <c r="AU1852" s="18">
        <v>0.2477607613299147</v>
      </c>
      <c r="AV1852" s="18">
        <v>5.10679155994729E-2</v>
      </c>
      <c r="AX1852" s="18">
        <v>0.126364201001474</v>
      </c>
      <c r="AY1852" s="18">
        <v>0.25933924750349469</v>
      </c>
      <c r="BA1852" s="18">
        <v>0.14622001038254631</v>
      </c>
      <c r="BB1852" s="18">
        <v>0.15174408182587909</v>
      </c>
      <c r="BD1852" s="18">
        <v>9.4776145073729057E-2</v>
      </c>
      <c r="BE1852" s="18">
        <v>0.1478046070511112</v>
      </c>
      <c r="BF1852" s="18">
        <v>0.1110279265310648</v>
      </c>
      <c r="BG1852" s="18">
        <v>0.17475834137826601</v>
      </c>
      <c r="BH1852" s="18">
        <v>0.20944968134737529</v>
      </c>
      <c r="BI1852" s="18">
        <v>0.35480492658063217</v>
      </c>
      <c r="BJ1852" s="18">
        <v>0.1194591179072946</v>
      </c>
      <c r="BL1852" s="18">
        <v>0.14354918439005071</v>
      </c>
      <c r="BM1852" s="18">
        <v>0.16049265814541949</v>
      </c>
      <c r="BN1852" s="18">
        <v>0.1151368716920088</v>
      </c>
      <c r="BO1852" s="18">
        <v>0.16254966192340861</v>
      </c>
      <c r="BP1852" s="18">
        <v>0.16600283334610019</v>
      </c>
      <c r="BQ1852" s="18">
        <v>9.6883403424038658E-2</v>
      </c>
      <c r="BR1852" s="18">
        <v>0.21014676985687011</v>
      </c>
      <c r="BS1852" s="18">
        <v>0.12538815998253669</v>
      </c>
      <c r="BU1852" s="18">
        <v>0.16348790002660049</v>
      </c>
      <c r="BV1852" s="18">
        <v>0.1985203208681785</v>
      </c>
      <c r="BW1852" s="18">
        <v>8.7910500315725504E-2</v>
      </c>
      <c r="BX1852" s="18">
        <v>0.18522530857051109</v>
      </c>
      <c r="BY1852" s="18">
        <v>0.13449018321093101</v>
      </c>
      <c r="BZ1852" s="18">
        <v>0.1852141034428503</v>
      </c>
      <c r="CA1852" s="18">
        <v>9.0610121796689952E-2</v>
      </c>
      <c r="CB1852" s="18">
        <v>9.424441035744642E-2</v>
      </c>
      <c r="CC1852" s="18">
        <v>8.503689792043255E-2</v>
      </c>
    </row>
    <row r="1853" spans="2:81" ht="29" x14ac:dyDescent="0.35">
      <c r="B1853" s="17" t="s">
        <v>384</v>
      </c>
      <c r="C1853" s="18">
        <v>9.9179665403590578E-2</v>
      </c>
      <c r="D1853" s="18">
        <v>0.19389980909399371</v>
      </c>
      <c r="E1853" s="18">
        <v>0.190019177703172</v>
      </c>
      <c r="F1853" s="18">
        <v>0.1001258468381811</v>
      </c>
      <c r="G1853" s="18">
        <v>0.1074289451887538</v>
      </c>
      <c r="H1853" s="18">
        <v>4.3159415426722803E-2</v>
      </c>
      <c r="I1853" s="18">
        <v>2.462280688510906E-2</v>
      </c>
      <c r="K1853" s="18">
        <v>0.1152513933562252</v>
      </c>
      <c r="L1853" s="18">
        <v>8.3554989258253054E-2</v>
      </c>
      <c r="N1853" s="18">
        <v>0.1206990712808815</v>
      </c>
      <c r="O1853" s="18">
        <v>4.3427325443973853E-2</v>
      </c>
      <c r="P1853" s="18">
        <v>9.4373475100036949E-2</v>
      </c>
      <c r="Q1853" s="18">
        <v>0.1069695822731842</v>
      </c>
      <c r="R1853" s="18">
        <v>0.1170508339821112</v>
      </c>
      <c r="S1853" s="18">
        <v>8.9212194968534025E-2</v>
      </c>
      <c r="T1853" s="18">
        <v>0.10863011375249949</v>
      </c>
      <c r="U1853" s="18">
        <v>9.2913198063253363E-2</v>
      </c>
      <c r="V1853" s="18">
        <v>0.1596123882063735</v>
      </c>
      <c r="W1853" s="18">
        <v>6.5076915890990544E-2</v>
      </c>
      <c r="X1853" s="18">
        <v>7.7170484525515753E-2</v>
      </c>
      <c r="Y1853" s="18">
        <v>6.8488204719414275E-2</v>
      </c>
      <c r="AA1853" s="18">
        <v>0.1070888638136767</v>
      </c>
      <c r="AB1853" s="18">
        <v>8.0010558227123302E-2</v>
      </c>
      <c r="AC1853" s="18">
        <v>0.1120508409753305</v>
      </c>
      <c r="AD1853" s="18">
        <v>0.1000337276179126</v>
      </c>
      <c r="AF1853" s="18">
        <v>0.1012969525683473</v>
      </c>
      <c r="AG1853" s="18">
        <v>9.4195744529344705E-2</v>
      </c>
      <c r="AH1853" s="18">
        <v>0.13667221541563021</v>
      </c>
      <c r="AI1853" s="18">
        <v>9.9170933587564583E-2</v>
      </c>
      <c r="AJ1853" s="18">
        <v>6.7033499981625125E-2</v>
      </c>
      <c r="AK1853" s="18">
        <v>8.3301841289914066E-2</v>
      </c>
      <c r="AL1853" s="18">
        <v>9.7048427711324728E-2</v>
      </c>
      <c r="AM1853" s="18">
        <v>7.6120915265030467E-2</v>
      </c>
      <c r="AN1853" s="18">
        <v>0.11384963755345261</v>
      </c>
      <c r="AO1853" s="18">
        <v>0.1101013068713449</v>
      </c>
      <c r="AP1853" s="18">
        <v>8.3474061727231055E-2</v>
      </c>
      <c r="AQ1853" s="18">
        <v>0.16842159872517501</v>
      </c>
      <c r="AR1853" s="18">
        <v>4.2186819030120462E-2</v>
      </c>
      <c r="AS1853" s="18">
        <v>8.320759264719689E-2</v>
      </c>
      <c r="AT1853" s="18">
        <v>0.14175260852006191</v>
      </c>
      <c r="AU1853" s="18">
        <v>0.1711089598442701</v>
      </c>
      <c r="AV1853" s="18">
        <v>4.8375969957587937E-2</v>
      </c>
      <c r="AX1853" s="18">
        <v>8.397777599248761E-2</v>
      </c>
      <c r="AY1853" s="18">
        <v>0.1784836687311151</v>
      </c>
      <c r="BA1853" s="18">
        <v>0.1020123101933436</v>
      </c>
      <c r="BB1853" s="18">
        <v>9.3924154164995333E-2</v>
      </c>
      <c r="BD1853" s="18">
        <v>8.0910419573869422E-2</v>
      </c>
      <c r="BE1853" s="18">
        <v>6.9163385603630126E-2</v>
      </c>
      <c r="BF1853" s="18">
        <v>0.1164214690508899</v>
      </c>
      <c r="BG1853" s="18">
        <v>0.1183432239843856</v>
      </c>
      <c r="BH1853" s="18">
        <v>0.12183901614813759</v>
      </c>
      <c r="BI1853" s="18">
        <v>0.2394156681512479</v>
      </c>
      <c r="BJ1853" s="18">
        <v>4.6286305481152583E-2</v>
      </c>
      <c r="BL1853" s="18">
        <v>7.9930070400443601E-2</v>
      </c>
      <c r="BM1853" s="18">
        <v>0.13202066703184931</v>
      </c>
      <c r="BN1853" s="18">
        <v>8.8225811909528926E-2</v>
      </c>
      <c r="BO1853" s="18">
        <v>0.121544494042583</v>
      </c>
      <c r="BP1853" s="18">
        <v>0.1102251492943325</v>
      </c>
      <c r="BQ1853" s="18">
        <v>0.1334585100360422</v>
      </c>
      <c r="BR1853" s="18">
        <v>9.305590926000068E-2</v>
      </c>
      <c r="BS1853" s="18">
        <v>4.8190479613103812E-2</v>
      </c>
      <c r="BU1853" s="18">
        <v>8.5629729855043746E-2</v>
      </c>
      <c r="BV1853" s="18">
        <v>0.1226564792125297</v>
      </c>
      <c r="BW1853" s="18">
        <v>6.7596343056292002E-2</v>
      </c>
      <c r="BX1853" s="18">
        <v>0.11460946302559979</v>
      </c>
      <c r="BY1853" s="18">
        <v>0.1087134492465545</v>
      </c>
      <c r="BZ1853" s="18">
        <v>0.1931788410416525</v>
      </c>
      <c r="CA1853" s="18">
        <v>4.896837137169871E-2</v>
      </c>
      <c r="CB1853" s="18">
        <v>5.7713353036627828E-2</v>
      </c>
      <c r="CC1853" s="18">
        <v>7.3298562838899378E-2</v>
      </c>
    </row>
    <row r="1854" spans="2:81" x14ac:dyDescent="0.35">
      <c r="B1854" s="17" t="s">
        <v>213</v>
      </c>
      <c r="C1854" s="18">
        <v>0.38708005331961121</v>
      </c>
      <c r="D1854" s="18">
        <v>0.15012623217939891</v>
      </c>
      <c r="E1854" s="18">
        <v>0.12946681019482509</v>
      </c>
      <c r="F1854" s="18">
        <v>0.23051301380385081</v>
      </c>
      <c r="G1854" s="18">
        <v>0.38884510724956822</v>
      </c>
      <c r="H1854" s="18">
        <v>0.57754758379919358</v>
      </c>
      <c r="I1854" s="18">
        <v>0.65609477104410574</v>
      </c>
      <c r="K1854" s="18">
        <v>0.3587439754034234</v>
      </c>
      <c r="L1854" s="18">
        <v>0.41451472353434049</v>
      </c>
      <c r="N1854" s="18">
        <v>0.3994186321808515</v>
      </c>
      <c r="O1854" s="18">
        <v>0.4301563642173456</v>
      </c>
      <c r="P1854" s="18">
        <v>0.42974472822576609</v>
      </c>
      <c r="Q1854" s="18">
        <v>0.39930734788391942</v>
      </c>
      <c r="R1854" s="18">
        <v>0.35451144952201741</v>
      </c>
      <c r="S1854" s="18">
        <v>0.39721703681420528</v>
      </c>
      <c r="T1854" s="18">
        <v>0.39646502850154969</v>
      </c>
      <c r="U1854" s="18">
        <v>0.37555697915380543</v>
      </c>
      <c r="V1854" s="18">
        <v>0.24917260479984399</v>
      </c>
      <c r="W1854" s="18">
        <v>0.45785245044485501</v>
      </c>
      <c r="X1854" s="18">
        <v>0.41147379946988571</v>
      </c>
      <c r="Y1854" s="18">
        <v>0.43441429896033551</v>
      </c>
      <c r="AA1854" s="18">
        <v>0.37286185758237611</v>
      </c>
      <c r="AB1854" s="18">
        <v>0.42442350990068661</v>
      </c>
      <c r="AC1854" s="18">
        <v>0.34307652342551098</v>
      </c>
      <c r="AD1854" s="18">
        <v>0.4001058055721603</v>
      </c>
      <c r="AF1854" s="18">
        <v>0.40091192160078643</v>
      </c>
      <c r="AG1854" s="18">
        <v>0.29315833395954383</v>
      </c>
      <c r="AH1854" s="18">
        <v>0.43085447518863013</v>
      </c>
      <c r="AI1854" s="18">
        <v>0.50945063570847149</v>
      </c>
      <c r="AJ1854" s="18">
        <v>0.42356433791076692</v>
      </c>
      <c r="AK1854" s="18">
        <v>0.36788174669484819</v>
      </c>
      <c r="AL1854" s="18">
        <v>0.39251819348382472</v>
      </c>
      <c r="AM1854" s="18">
        <v>0.38597463310850583</v>
      </c>
      <c r="AN1854" s="18">
        <v>0.41489122175241783</v>
      </c>
      <c r="AO1854" s="18">
        <v>0.43263085929389872</v>
      </c>
      <c r="AP1854" s="18">
        <v>0.43867418156100102</v>
      </c>
      <c r="AQ1854" s="18">
        <v>0.40483900189932781</v>
      </c>
      <c r="AR1854" s="18">
        <v>0.298509893723578</v>
      </c>
      <c r="AS1854" s="18">
        <v>0.31206434353589241</v>
      </c>
      <c r="AT1854" s="18">
        <v>0.25660047442085648</v>
      </c>
      <c r="AU1854" s="18">
        <v>0.1808197426827288</v>
      </c>
      <c r="AV1854" s="18">
        <v>0.49906824842690689</v>
      </c>
      <c r="AX1854" s="18">
        <v>0.44254644931265469</v>
      </c>
      <c r="AY1854" s="18">
        <v>0.1167587222382928</v>
      </c>
      <c r="BA1854" s="18">
        <v>0.3842511497825804</v>
      </c>
      <c r="BB1854" s="18">
        <v>0.39232862327287521</v>
      </c>
      <c r="BD1854" s="18">
        <v>0.48428309949363108</v>
      </c>
      <c r="BE1854" s="18">
        <v>0.40084237853157378</v>
      </c>
      <c r="BF1854" s="18">
        <v>0.45290387955951178</v>
      </c>
      <c r="BG1854" s="18">
        <v>0.31643352322095142</v>
      </c>
      <c r="BH1854" s="18">
        <v>0.25684350103140408</v>
      </c>
      <c r="BI1854" s="18">
        <v>8.7451426267531829E-2</v>
      </c>
      <c r="BJ1854" s="18">
        <v>0.51785382524891777</v>
      </c>
      <c r="BL1854" s="18">
        <v>0.46648877483501999</v>
      </c>
      <c r="BM1854" s="18">
        <v>0.30365955585795251</v>
      </c>
      <c r="BN1854" s="18">
        <v>0.43338446523708257</v>
      </c>
      <c r="BO1854" s="18">
        <v>0.34811997408821599</v>
      </c>
      <c r="BP1854" s="18">
        <v>0.35630410151321762</v>
      </c>
      <c r="BQ1854" s="18">
        <v>0.33853078370106149</v>
      </c>
      <c r="BR1854" s="18">
        <v>0.23096917884878601</v>
      </c>
      <c r="BS1854" s="18">
        <v>0.49445200501697423</v>
      </c>
      <c r="BU1854" s="18">
        <v>0.42694489083091453</v>
      </c>
      <c r="BV1854" s="18">
        <v>0.29845825239017942</v>
      </c>
      <c r="BW1854" s="18">
        <v>0.4878067173103165</v>
      </c>
      <c r="BX1854" s="18">
        <v>0.30936239322083697</v>
      </c>
      <c r="BY1854" s="18">
        <v>0.39468959557176259</v>
      </c>
      <c r="BZ1854" s="18">
        <v>0.23865923252730581</v>
      </c>
      <c r="CA1854" s="18">
        <v>0.5291957387508377</v>
      </c>
      <c r="CB1854" s="18">
        <v>0.45718333515028209</v>
      </c>
      <c r="CC1854" s="18">
        <v>0.44612787875930299</v>
      </c>
    </row>
    <row r="1855" spans="2:81" x14ac:dyDescent="0.35">
      <c r="B1855" s="17" t="s">
        <v>151</v>
      </c>
      <c r="C1855" s="18">
        <v>3.6253513114073738E-2</v>
      </c>
      <c r="D1855" s="18">
        <v>5.2700808550110168E-2</v>
      </c>
      <c r="E1855" s="18">
        <v>2.396411957907375E-2</v>
      </c>
      <c r="F1855" s="18">
        <v>4.3223672189109941E-2</v>
      </c>
      <c r="G1855" s="18">
        <v>4.7919326739457903E-2</v>
      </c>
      <c r="H1855" s="18">
        <v>2.9145435055614458E-2</v>
      </c>
      <c r="I1855" s="18">
        <v>3.0077708778690131E-2</v>
      </c>
      <c r="K1855" s="18">
        <v>3.6738713877723421E-2</v>
      </c>
      <c r="L1855" s="18">
        <v>3.5085865855431442E-2</v>
      </c>
      <c r="N1855" s="18">
        <v>1.7101863406388279E-2</v>
      </c>
      <c r="O1855" s="18">
        <v>1.7609996563924351E-2</v>
      </c>
      <c r="P1855" s="18">
        <v>3.1030153747966839E-2</v>
      </c>
      <c r="Q1855" s="18">
        <v>6.3930085577039955E-2</v>
      </c>
      <c r="R1855" s="18">
        <v>4.2345512761691122E-2</v>
      </c>
      <c r="S1855" s="18">
        <v>6.9072446821085098E-2</v>
      </c>
      <c r="T1855" s="18">
        <v>2.8969830802053158E-2</v>
      </c>
      <c r="U1855" s="18">
        <v>6.4264009591147989E-2</v>
      </c>
      <c r="V1855" s="18">
        <v>1.704309655450623E-2</v>
      </c>
      <c r="W1855" s="18">
        <v>2.1108154751953611E-2</v>
      </c>
      <c r="X1855" s="18">
        <v>4.4567871676168623E-2</v>
      </c>
      <c r="Y1855" s="18">
        <v>3.4388506310633962E-2</v>
      </c>
      <c r="AA1855" s="18">
        <v>8.4849822950202811E-3</v>
      </c>
      <c r="AB1855" s="18">
        <v>2.3969451808579768E-2</v>
      </c>
      <c r="AC1855" s="18">
        <v>5.1411318850061713E-2</v>
      </c>
      <c r="AD1855" s="18">
        <v>6.5908877757653042E-2</v>
      </c>
      <c r="AF1855" s="18">
        <v>9.8189374169118659E-2</v>
      </c>
      <c r="AG1855" s="18">
        <v>8.7512206289550989E-2</v>
      </c>
      <c r="AH1855" s="18">
        <v>3.5760303746466597E-2</v>
      </c>
      <c r="AI1855" s="18">
        <v>6.1105580473356853E-2</v>
      </c>
      <c r="AJ1855" s="18">
        <v>3.2149931982224912E-2</v>
      </c>
      <c r="AK1855" s="18">
        <v>3.7284739778439331E-2</v>
      </c>
      <c r="AL1855" s="18">
        <v>2.0739794408467811E-2</v>
      </c>
      <c r="AM1855" s="18">
        <v>3.5997281838913681E-2</v>
      </c>
      <c r="AN1855" s="18">
        <v>1.138813026067248E-2</v>
      </c>
      <c r="AO1855" s="18">
        <v>2.9589440107394241E-2</v>
      </c>
      <c r="AP1855" s="18">
        <v>2.783791206702025E-2</v>
      </c>
      <c r="AQ1855" s="18">
        <v>0</v>
      </c>
      <c r="AR1855" s="18">
        <v>1.29688477321662E-2</v>
      </c>
      <c r="AS1855" s="18">
        <v>2.4758146241075009E-2</v>
      </c>
      <c r="AT1855" s="18">
        <v>0</v>
      </c>
      <c r="AU1855" s="18">
        <v>2.4097761724353361E-2</v>
      </c>
      <c r="AV1855" s="18">
        <v>0.16691239342820691</v>
      </c>
      <c r="AX1855" s="18">
        <v>3.6399451026706282E-2</v>
      </c>
      <c r="AY1855" s="18">
        <v>2.750994844074799E-2</v>
      </c>
      <c r="BA1855" s="18">
        <v>3.0173299028637319E-2</v>
      </c>
      <c r="BB1855" s="18">
        <v>4.7534360460225571E-2</v>
      </c>
      <c r="BD1855" s="18">
        <v>3.8720489595731981E-2</v>
      </c>
      <c r="BE1855" s="18">
        <v>3.2698390536293302E-2</v>
      </c>
      <c r="BF1855" s="18">
        <v>3.5006561042496331E-2</v>
      </c>
      <c r="BG1855" s="18">
        <v>2.954460074879656E-2</v>
      </c>
      <c r="BH1855" s="18">
        <v>1.283115608284386E-2</v>
      </c>
      <c r="BI1855" s="18">
        <v>3.8747900019956497E-2</v>
      </c>
      <c r="BJ1855" s="18">
        <v>0.17322216949931271</v>
      </c>
      <c r="BL1855" s="18">
        <v>9.3897726956651689E-3</v>
      </c>
      <c r="BM1855" s="18">
        <v>3.10216585646889E-2</v>
      </c>
      <c r="BN1855" s="18">
        <v>2.250534019356127E-2</v>
      </c>
      <c r="BO1855" s="18">
        <v>1.958173251743537E-2</v>
      </c>
      <c r="BP1855" s="18">
        <v>3.4164611664359232E-2</v>
      </c>
      <c r="BQ1855" s="18">
        <v>2.3844588761408349E-2</v>
      </c>
      <c r="BR1855" s="18">
        <v>0.1634662093788026</v>
      </c>
      <c r="BS1855" s="18">
        <v>6.795327209888434E-2</v>
      </c>
      <c r="BU1855" s="18">
        <v>6.997263934313846E-3</v>
      </c>
      <c r="BV1855" s="18">
        <v>2.4687159700684899E-2</v>
      </c>
      <c r="BW1855" s="18">
        <v>3.3196162269041693E-2</v>
      </c>
      <c r="BX1855" s="18">
        <v>2.763681840918859E-2</v>
      </c>
      <c r="BY1855" s="18">
        <v>2.547293805240973E-2</v>
      </c>
      <c r="BZ1855" s="18">
        <v>1.5679912811766668E-2</v>
      </c>
      <c r="CA1855" s="18">
        <v>0.10539428851659061</v>
      </c>
      <c r="CB1855" s="18">
        <v>0.1113716811934515</v>
      </c>
      <c r="CC1855" s="18">
        <v>4.611669849578149E-2</v>
      </c>
    </row>
    <row r="1857" spans="2:81" ht="101.5" x14ac:dyDescent="0.35">
      <c r="B1857" s="14" t="s">
        <v>385</v>
      </c>
    </row>
    <row r="1858" spans="2:81" x14ac:dyDescent="0.35">
      <c r="B1858" s="15" t="s">
        <v>17</v>
      </c>
    </row>
    <row r="1859" spans="2:81" x14ac:dyDescent="0.35">
      <c r="B1859" s="11" t="s">
        <v>95</v>
      </c>
      <c r="C1859" s="16">
        <v>1906</v>
      </c>
      <c r="D1859" s="16">
        <v>245</v>
      </c>
      <c r="E1859" s="16">
        <v>322</v>
      </c>
      <c r="F1859" s="16">
        <v>330</v>
      </c>
      <c r="G1859" s="16">
        <v>336</v>
      </c>
      <c r="H1859" s="16">
        <v>276</v>
      </c>
      <c r="I1859" s="16">
        <v>397</v>
      </c>
      <c r="K1859" s="16">
        <v>942</v>
      </c>
      <c r="L1859" s="16">
        <v>959</v>
      </c>
      <c r="N1859" s="16">
        <v>158</v>
      </c>
      <c r="O1859" s="16">
        <v>63</v>
      </c>
      <c r="P1859" s="16">
        <v>96</v>
      </c>
      <c r="Q1859" s="16">
        <v>78</v>
      </c>
      <c r="R1859" s="16">
        <v>211</v>
      </c>
      <c r="S1859" s="16">
        <v>156</v>
      </c>
      <c r="T1859" s="16">
        <v>138</v>
      </c>
      <c r="U1859" s="16">
        <v>178</v>
      </c>
      <c r="V1859" s="16">
        <v>270</v>
      </c>
      <c r="W1859" s="16">
        <v>232</v>
      </c>
      <c r="X1859" s="16">
        <v>160</v>
      </c>
      <c r="Y1859" s="16">
        <v>166</v>
      </c>
      <c r="AA1859" s="16">
        <v>527</v>
      </c>
      <c r="AB1859" s="16">
        <v>481</v>
      </c>
      <c r="AC1859" s="16">
        <v>429</v>
      </c>
      <c r="AD1859" s="16">
        <v>463</v>
      </c>
      <c r="AF1859" s="16">
        <v>27</v>
      </c>
      <c r="AG1859" s="16">
        <v>98</v>
      </c>
      <c r="AH1859" s="16">
        <v>113</v>
      </c>
      <c r="AI1859" s="16">
        <v>112</v>
      </c>
      <c r="AJ1859" s="16">
        <v>174</v>
      </c>
      <c r="AK1859" s="16">
        <v>207</v>
      </c>
      <c r="AL1859" s="16">
        <v>170</v>
      </c>
      <c r="AM1859" s="16">
        <v>133</v>
      </c>
      <c r="AN1859" s="16">
        <v>100</v>
      </c>
      <c r="AO1859" s="16">
        <v>131</v>
      </c>
      <c r="AP1859" s="16">
        <v>193</v>
      </c>
      <c r="AQ1859" s="16">
        <v>93</v>
      </c>
      <c r="AR1859" s="16">
        <v>79</v>
      </c>
      <c r="AS1859" s="16">
        <v>47</v>
      </c>
      <c r="AT1859" s="16">
        <v>48</v>
      </c>
      <c r="AU1859" s="16">
        <v>122</v>
      </c>
      <c r="AV1859" s="16">
        <v>59</v>
      </c>
      <c r="AX1859" s="16">
        <v>1557</v>
      </c>
      <c r="AY1859" s="16">
        <v>338</v>
      </c>
      <c r="BA1859" s="16">
        <v>1221</v>
      </c>
      <c r="BB1859" s="16">
        <v>685</v>
      </c>
      <c r="BD1859" s="16">
        <v>474</v>
      </c>
      <c r="BE1859" s="16">
        <v>416</v>
      </c>
      <c r="BF1859" s="16">
        <v>224</v>
      </c>
      <c r="BG1859" s="16">
        <v>439</v>
      </c>
      <c r="BH1859" s="16">
        <v>242</v>
      </c>
      <c r="BI1859" s="16">
        <v>51</v>
      </c>
      <c r="BJ1859" s="16">
        <v>60</v>
      </c>
      <c r="BL1859" s="16">
        <v>334</v>
      </c>
      <c r="BM1859" s="16">
        <v>619</v>
      </c>
      <c r="BN1859" s="16">
        <v>136</v>
      </c>
      <c r="BO1859" s="16">
        <v>105</v>
      </c>
      <c r="BP1859" s="16">
        <v>257</v>
      </c>
      <c r="BQ1859" s="16">
        <v>42</v>
      </c>
      <c r="BR1859" s="16">
        <v>49</v>
      </c>
      <c r="BS1859" s="16">
        <v>364</v>
      </c>
      <c r="BU1859" s="16">
        <v>279</v>
      </c>
      <c r="BV1859" s="16">
        <v>479</v>
      </c>
      <c r="BW1859" s="16">
        <v>122</v>
      </c>
      <c r="BX1859" s="16">
        <v>151</v>
      </c>
      <c r="BY1859" s="16">
        <v>421</v>
      </c>
      <c r="BZ1859" s="16">
        <v>64</v>
      </c>
      <c r="CA1859" s="16">
        <v>123</v>
      </c>
      <c r="CB1859" s="16">
        <v>156</v>
      </c>
      <c r="CC1859" s="16">
        <v>111</v>
      </c>
    </row>
    <row r="1860" spans="2:81" x14ac:dyDescent="0.35">
      <c r="B1860" s="12" t="s">
        <v>96</v>
      </c>
      <c r="C1860" s="16">
        <v>1910</v>
      </c>
      <c r="D1860" s="16">
        <v>202</v>
      </c>
      <c r="E1860" s="16">
        <v>325</v>
      </c>
      <c r="F1860" s="16">
        <v>324</v>
      </c>
      <c r="G1860" s="16">
        <v>294</v>
      </c>
      <c r="H1860" s="16">
        <v>309</v>
      </c>
      <c r="I1860" s="16">
        <v>457</v>
      </c>
      <c r="K1860" s="16">
        <v>921</v>
      </c>
      <c r="L1860" s="16">
        <v>983</v>
      </c>
      <c r="N1860" s="16">
        <v>157</v>
      </c>
      <c r="O1860" s="16">
        <v>52</v>
      </c>
      <c r="P1860" s="16">
        <v>89</v>
      </c>
      <c r="Q1860" s="16">
        <v>77</v>
      </c>
      <c r="R1860" s="16">
        <v>212</v>
      </c>
      <c r="S1860" s="16">
        <v>155</v>
      </c>
      <c r="T1860" s="16">
        <v>140</v>
      </c>
      <c r="U1860" s="16">
        <v>167</v>
      </c>
      <c r="V1860" s="16">
        <v>248</v>
      </c>
      <c r="W1860" s="16">
        <v>264</v>
      </c>
      <c r="X1860" s="16">
        <v>165</v>
      </c>
      <c r="Y1860" s="16">
        <v>180</v>
      </c>
      <c r="AA1860" s="16">
        <v>514</v>
      </c>
      <c r="AB1860" s="16">
        <v>496</v>
      </c>
      <c r="AC1860" s="16">
        <v>419</v>
      </c>
      <c r="AD1860" s="16">
        <v>477</v>
      </c>
      <c r="AF1860" s="16">
        <v>25</v>
      </c>
      <c r="AG1860" s="16">
        <v>96</v>
      </c>
      <c r="AH1860" s="16">
        <v>115</v>
      </c>
      <c r="AI1860" s="16">
        <v>117</v>
      </c>
      <c r="AJ1860" s="16">
        <v>175</v>
      </c>
      <c r="AK1860" s="16">
        <v>213</v>
      </c>
      <c r="AL1860" s="16">
        <v>169</v>
      </c>
      <c r="AM1860" s="16">
        <v>134</v>
      </c>
      <c r="AN1860" s="16">
        <v>99</v>
      </c>
      <c r="AO1860" s="16">
        <v>131</v>
      </c>
      <c r="AP1860" s="16">
        <v>193</v>
      </c>
      <c r="AQ1860" s="16">
        <v>94</v>
      </c>
      <c r="AR1860" s="16">
        <v>79</v>
      </c>
      <c r="AS1860" s="16">
        <v>46</v>
      </c>
      <c r="AT1860" s="16">
        <v>46</v>
      </c>
      <c r="AU1860" s="16">
        <v>118</v>
      </c>
      <c r="AV1860" s="16">
        <v>59</v>
      </c>
      <c r="AX1860" s="16">
        <v>1583</v>
      </c>
      <c r="AY1860" s="16">
        <v>316</v>
      </c>
      <c r="BA1860" s="16">
        <v>1241</v>
      </c>
      <c r="BB1860" s="16">
        <v>669</v>
      </c>
      <c r="BD1860" s="16">
        <v>490</v>
      </c>
      <c r="BE1860" s="16">
        <v>410</v>
      </c>
      <c r="BF1860" s="16">
        <v>226</v>
      </c>
      <c r="BG1860" s="16">
        <v>430</v>
      </c>
      <c r="BH1860" s="16">
        <v>237</v>
      </c>
      <c r="BI1860" s="16">
        <v>51</v>
      </c>
      <c r="BJ1860" s="16">
        <v>65</v>
      </c>
      <c r="BL1860" s="16">
        <v>349</v>
      </c>
      <c r="BM1860" s="16">
        <v>614</v>
      </c>
      <c r="BN1860" s="16">
        <v>143</v>
      </c>
      <c r="BO1860" s="16">
        <v>101</v>
      </c>
      <c r="BP1860" s="16">
        <v>257</v>
      </c>
      <c r="BQ1860" s="16">
        <v>42</v>
      </c>
      <c r="BR1860" s="16">
        <v>47</v>
      </c>
      <c r="BS1860" s="16">
        <v>356</v>
      </c>
      <c r="BU1860" s="16">
        <v>288</v>
      </c>
      <c r="BV1860" s="16">
        <v>472</v>
      </c>
      <c r="BW1860" s="16">
        <v>126</v>
      </c>
      <c r="BX1860" s="16">
        <v>142</v>
      </c>
      <c r="BY1860" s="16">
        <v>432</v>
      </c>
      <c r="BZ1860" s="16">
        <v>64</v>
      </c>
      <c r="CA1860" s="16">
        <v>123</v>
      </c>
      <c r="CB1860" s="16">
        <v>159</v>
      </c>
      <c r="CC1860" s="16">
        <v>106</v>
      </c>
    </row>
    <row r="1861" spans="2:81" x14ac:dyDescent="0.35">
      <c r="B1861" s="17" t="s">
        <v>386</v>
      </c>
      <c r="C1861" s="18">
        <v>9.2297441926001617E-2</v>
      </c>
      <c r="D1861" s="18">
        <v>0.10228758052325319</v>
      </c>
      <c r="E1861" s="18">
        <v>0.19274095166252561</v>
      </c>
      <c r="F1861" s="18">
        <v>0.12152982217911169</v>
      </c>
      <c r="G1861" s="18">
        <v>8.1616926166073661E-2</v>
      </c>
      <c r="H1861" s="18">
        <v>4.6459620859331502E-2</v>
      </c>
      <c r="I1861" s="18">
        <v>3.3604013098570973E-2</v>
      </c>
      <c r="K1861" s="18">
        <v>0.1097804714480935</v>
      </c>
      <c r="L1861" s="18">
        <v>7.5426608342473736E-2</v>
      </c>
      <c r="N1861" s="18">
        <v>6.5736035929408673E-2</v>
      </c>
      <c r="O1861" s="18">
        <v>7.7909171143720479E-2</v>
      </c>
      <c r="P1861" s="18">
        <v>7.3527698207053641E-2</v>
      </c>
      <c r="Q1861" s="18">
        <v>8.5746302841718025E-2</v>
      </c>
      <c r="R1861" s="18">
        <v>0.14205280004139931</v>
      </c>
      <c r="S1861" s="18">
        <v>0.11730866816074829</v>
      </c>
      <c r="T1861" s="18">
        <v>6.5211460825624387E-2</v>
      </c>
      <c r="U1861" s="18">
        <v>0.10303396745809119</v>
      </c>
      <c r="V1861" s="18">
        <v>0.11467506424568361</v>
      </c>
      <c r="W1861" s="18">
        <v>6.8922891137805739E-2</v>
      </c>
      <c r="X1861" s="18">
        <v>5.8118660644039082E-2</v>
      </c>
      <c r="Y1861" s="18">
        <v>9.7453584059059656E-2</v>
      </c>
      <c r="AA1861" s="18">
        <v>0.11736811236659001</v>
      </c>
      <c r="AB1861" s="18">
        <v>7.5781458850379513E-2</v>
      </c>
      <c r="AC1861" s="18">
        <v>8.8702154840557934E-2</v>
      </c>
      <c r="AD1861" s="18">
        <v>8.6312236148379656E-2</v>
      </c>
      <c r="AF1861" s="18">
        <v>0.11115764221292081</v>
      </c>
      <c r="AG1861" s="18">
        <v>0.1802698102670392</v>
      </c>
      <c r="AH1861" s="18">
        <v>0.10869168858448509</v>
      </c>
      <c r="AI1861" s="18">
        <v>4.8937963094597123E-2</v>
      </c>
      <c r="AJ1861" s="18">
        <v>6.0901050157833432E-2</v>
      </c>
      <c r="AK1861" s="18">
        <v>7.7554071520431811E-2</v>
      </c>
      <c r="AL1861" s="18">
        <v>7.1492515013914695E-2</v>
      </c>
      <c r="AM1861" s="18">
        <v>7.0654134178060365E-2</v>
      </c>
      <c r="AN1861" s="18">
        <v>6.4728520136574888E-2</v>
      </c>
      <c r="AO1861" s="18">
        <v>9.6656140857709322E-2</v>
      </c>
      <c r="AP1861" s="18">
        <v>6.6819340562098178E-2</v>
      </c>
      <c r="AQ1861" s="18">
        <v>3.8074041920109998E-2</v>
      </c>
      <c r="AR1861" s="18">
        <v>0.1185619087974511</v>
      </c>
      <c r="AS1861" s="18">
        <v>0.157330089383832</v>
      </c>
      <c r="AT1861" s="18">
        <v>0.1573213715250493</v>
      </c>
      <c r="AU1861" s="18">
        <v>0.23669822773260721</v>
      </c>
      <c r="AV1861" s="18">
        <v>3.2255489822246228E-2</v>
      </c>
      <c r="AX1861" s="18">
        <v>7.8387291901296743E-2</v>
      </c>
      <c r="AY1861" s="18">
        <v>0.161760694478844</v>
      </c>
      <c r="BA1861" s="18">
        <v>0.10032703830621011</v>
      </c>
      <c r="BB1861" s="18">
        <v>7.7399833101123611E-2</v>
      </c>
      <c r="BD1861" s="18">
        <v>6.0624973667476788E-2</v>
      </c>
      <c r="BE1861" s="18">
        <v>5.5737780716413519E-2</v>
      </c>
      <c r="BF1861" s="18">
        <v>5.9216050751925868E-2</v>
      </c>
      <c r="BG1861" s="18">
        <v>0.11709494713179799</v>
      </c>
      <c r="BH1861" s="18">
        <v>0.17005021916629681</v>
      </c>
      <c r="BI1861" s="18">
        <v>0.2299954782112181</v>
      </c>
      <c r="BJ1861" s="18">
        <v>0.1207278282274428</v>
      </c>
      <c r="BL1861" s="18">
        <v>8.5767166165260297E-2</v>
      </c>
      <c r="BM1861" s="18">
        <v>0.1160125696553817</v>
      </c>
      <c r="BN1861" s="18">
        <v>6.7198423946657954E-2</v>
      </c>
      <c r="BO1861" s="18">
        <v>0.14493848234368439</v>
      </c>
      <c r="BP1861" s="18">
        <v>8.7653150717427228E-2</v>
      </c>
      <c r="BQ1861" s="18">
        <v>8.6911349761172582E-2</v>
      </c>
      <c r="BR1861" s="18">
        <v>0.13275292786384149</v>
      </c>
      <c r="BS1861" s="18">
        <v>5.1462450906811119E-2</v>
      </c>
      <c r="BU1861" s="18">
        <v>8.1179737662164436E-2</v>
      </c>
      <c r="BV1861" s="18">
        <v>0.13537545876848031</v>
      </c>
      <c r="BW1861" s="18">
        <v>7.9102595235063619E-2</v>
      </c>
      <c r="BX1861" s="18">
        <v>0.1098860147213252</v>
      </c>
      <c r="BY1861" s="18">
        <v>9.4852728689393748E-2</v>
      </c>
      <c r="BZ1861" s="18">
        <v>6.2991532701793959E-2</v>
      </c>
      <c r="CA1861" s="18">
        <v>2.9398323504473321E-2</v>
      </c>
      <c r="CB1861" s="18">
        <v>5.0182024496297772E-2</v>
      </c>
      <c r="CC1861" s="18">
        <v>6.5912261651493775E-2</v>
      </c>
    </row>
    <row r="1862" spans="2:81" x14ac:dyDescent="0.35">
      <c r="B1862" s="17" t="s">
        <v>387</v>
      </c>
      <c r="C1862" s="18">
        <v>0.25478823819841739</v>
      </c>
      <c r="D1862" s="18">
        <v>0.40828315578445068</v>
      </c>
      <c r="E1862" s="18">
        <v>0.3876583362406652</v>
      </c>
      <c r="F1862" s="18">
        <v>0.31794496436615549</v>
      </c>
      <c r="G1862" s="18">
        <v>0.22522126766507591</v>
      </c>
      <c r="H1862" s="18">
        <v>0.17672398146840149</v>
      </c>
      <c r="I1862" s="18">
        <v>0.1194838634431688</v>
      </c>
      <c r="K1862" s="18">
        <v>0.2803130603138792</v>
      </c>
      <c r="L1862" s="18">
        <v>0.2321306045028772</v>
      </c>
      <c r="N1862" s="18">
        <v>0.27951818425551977</v>
      </c>
      <c r="O1862" s="18">
        <v>0.134495864884915</v>
      </c>
      <c r="P1862" s="18">
        <v>0.24382577964012331</v>
      </c>
      <c r="Q1862" s="18">
        <v>0.2425672159866144</v>
      </c>
      <c r="R1862" s="18">
        <v>0.2916548293143203</v>
      </c>
      <c r="S1862" s="18">
        <v>0.2328595995836342</v>
      </c>
      <c r="T1862" s="18">
        <v>0.27943668432594632</v>
      </c>
      <c r="U1862" s="18">
        <v>0.22483948456106939</v>
      </c>
      <c r="V1862" s="18">
        <v>0.36596784708875091</v>
      </c>
      <c r="W1862" s="18">
        <v>0.21422563342806389</v>
      </c>
      <c r="X1862" s="18">
        <v>0.2221359070452518</v>
      </c>
      <c r="Y1862" s="18">
        <v>0.1989370760666738</v>
      </c>
      <c r="AA1862" s="18">
        <v>0.31022680946716441</v>
      </c>
      <c r="AB1862" s="18">
        <v>0.26185113084806411</v>
      </c>
      <c r="AC1862" s="18">
        <v>0.25349489609347792</v>
      </c>
      <c r="AD1862" s="18">
        <v>0.19076857244088319</v>
      </c>
      <c r="AF1862" s="18">
        <v>0.2029480048739411</v>
      </c>
      <c r="AG1862" s="18">
        <v>0.17635188156739351</v>
      </c>
      <c r="AH1862" s="18">
        <v>0.22782480671483221</v>
      </c>
      <c r="AI1862" s="18">
        <v>0.19797453271123649</v>
      </c>
      <c r="AJ1862" s="18">
        <v>0.23209851258598721</v>
      </c>
      <c r="AK1862" s="18">
        <v>0.27440770222369221</v>
      </c>
      <c r="AL1862" s="18">
        <v>0.29858282207018011</v>
      </c>
      <c r="AM1862" s="18">
        <v>0.25212625478553768</v>
      </c>
      <c r="AN1862" s="18">
        <v>0.25304209785184811</v>
      </c>
      <c r="AO1862" s="18">
        <v>0.20545078377457379</v>
      </c>
      <c r="AP1862" s="18">
        <v>0.27036568831442331</v>
      </c>
      <c r="AQ1862" s="18">
        <v>0.27127082652538331</v>
      </c>
      <c r="AR1862" s="18">
        <v>0.28809259665497738</v>
      </c>
      <c r="AS1862" s="18">
        <v>0.28578453315973618</v>
      </c>
      <c r="AT1862" s="18">
        <v>0.31934144328538799</v>
      </c>
      <c r="AU1862" s="18">
        <v>0.3756866511203677</v>
      </c>
      <c r="AV1862" s="18">
        <v>0.1210262666106031</v>
      </c>
      <c r="AX1862" s="18">
        <v>0.2306581894660254</v>
      </c>
      <c r="AY1862" s="18">
        <v>0.37851550886163038</v>
      </c>
      <c r="BA1862" s="18">
        <v>0.25119379793786528</v>
      </c>
      <c r="BB1862" s="18">
        <v>0.26145713690895361</v>
      </c>
      <c r="BD1862" s="18">
        <v>0.1987033771534123</v>
      </c>
      <c r="BE1862" s="18">
        <v>0.27123941710256583</v>
      </c>
      <c r="BF1862" s="18">
        <v>0.19488277341638871</v>
      </c>
      <c r="BG1862" s="18">
        <v>0.30661888605610499</v>
      </c>
      <c r="BH1862" s="18">
        <v>0.31090480555417438</v>
      </c>
      <c r="BI1862" s="18">
        <v>0.44211688440876878</v>
      </c>
      <c r="BJ1862" s="18">
        <v>8.5940726575321716E-2</v>
      </c>
      <c r="BL1862" s="18">
        <v>0.2224501223284403</v>
      </c>
      <c r="BM1862" s="18">
        <v>0.31280742777496279</v>
      </c>
      <c r="BN1862" s="18">
        <v>0.20633569744163061</v>
      </c>
      <c r="BO1862" s="18">
        <v>0.235992339358706</v>
      </c>
      <c r="BP1862" s="18">
        <v>0.27544317132347951</v>
      </c>
      <c r="BQ1862" s="18">
        <v>0.28769927894978969</v>
      </c>
      <c r="BR1862" s="18">
        <v>0.13026883331913161</v>
      </c>
      <c r="BS1862" s="18">
        <v>0.20896068675962301</v>
      </c>
      <c r="BU1862" s="18">
        <v>0.28334237156890613</v>
      </c>
      <c r="BV1862" s="18">
        <v>0.31581758546836952</v>
      </c>
      <c r="BW1862" s="18">
        <v>0.21813436010324491</v>
      </c>
      <c r="BX1862" s="18">
        <v>0.30241590876571328</v>
      </c>
      <c r="BY1862" s="18">
        <v>0.24789856416558209</v>
      </c>
      <c r="BZ1862" s="18">
        <v>0.32177544824494059</v>
      </c>
      <c r="CA1862" s="18">
        <v>0.1945496438870043</v>
      </c>
      <c r="CB1862" s="18">
        <v>0.1137909149142993</v>
      </c>
      <c r="CC1862" s="18">
        <v>0.15378227491089369</v>
      </c>
    </row>
    <row r="1863" spans="2:81" x14ac:dyDescent="0.35">
      <c r="B1863" s="17" t="s">
        <v>388</v>
      </c>
      <c r="C1863" s="18">
        <v>0.35696327889291468</v>
      </c>
      <c r="D1863" s="18">
        <v>0.29601294676716228</v>
      </c>
      <c r="E1863" s="18">
        <v>0.25532407055976758</v>
      </c>
      <c r="F1863" s="18">
        <v>0.32208753267555151</v>
      </c>
      <c r="G1863" s="18">
        <v>0.36089815474710613</v>
      </c>
      <c r="H1863" s="18">
        <v>0.4029234332832049</v>
      </c>
      <c r="I1863" s="18">
        <v>0.44729557414022902</v>
      </c>
      <c r="K1863" s="18">
        <v>0.35618352544298332</v>
      </c>
      <c r="L1863" s="18">
        <v>0.35840210036650938</v>
      </c>
      <c r="N1863" s="18">
        <v>0.36063216466881037</v>
      </c>
      <c r="O1863" s="18">
        <v>0.41003346449397021</v>
      </c>
      <c r="P1863" s="18">
        <v>0.34920929348056362</v>
      </c>
      <c r="Q1863" s="18">
        <v>0.34332758971749872</v>
      </c>
      <c r="R1863" s="18">
        <v>0.28960801906555123</v>
      </c>
      <c r="S1863" s="18">
        <v>0.35695070262673761</v>
      </c>
      <c r="T1863" s="18">
        <v>0.35449907906066569</v>
      </c>
      <c r="U1863" s="18">
        <v>0.37399134466911832</v>
      </c>
      <c r="V1863" s="18">
        <v>0.3349583966890966</v>
      </c>
      <c r="W1863" s="18">
        <v>0.36846947811978309</v>
      </c>
      <c r="X1863" s="18">
        <v>0.38568309430642778</v>
      </c>
      <c r="Y1863" s="18">
        <v>0.40067309246957511</v>
      </c>
      <c r="AA1863" s="18">
        <v>0.33121748642079818</v>
      </c>
      <c r="AB1863" s="18">
        <v>0.35537433087804848</v>
      </c>
      <c r="AC1863" s="18">
        <v>0.36503000193848723</v>
      </c>
      <c r="AD1863" s="18">
        <v>0.37836428089393692</v>
      </c>
      <c r="AF1863" s="18">
        <v>0.34357061514044818</v>
      </c>
      <c r="AG1863" s="18">
        <v>0.31501811052306428</v>
      </c>
      <c r="AH1863" s="18">
        <v>0.35343885078933451</v>
      </c>
      <c r="AI1863" s="18">
        <v>0.3332083368822496</v>
      </c>
      <c r="AJ1863" s="18">
        <v>0.36328766860941791</v>
      </c>
      <c r="AK1863" s="18">
        <v>0.36127715226845269</v>
      </c>
      <c r="AL1863" s="18">
        <v>0.34490567360873142</v>
      </c>
      <c r="AM1863" s="18">
        <v>0.37927895168272202</v>
      </c>
      <c r="AN1863" s="18">
        <v>0.39973505435707718</v>
      </c>
      <c r="AO1863" s="18">
        <v>0.43578145036981131</v>
      </c>
      <c r="AP1863" s="18">
        <v>0.34776841281445281</v>
      </c>
      <c r="AQ1863" s="18">
        <v>0.44347267341018809</v>
      </c>
      <c r="AR1863" s="18">
        <v>0.36862490307183099</v>
      </c>
      <c r="AS1863" s="18">
        <v>0.2929004309678942</v>
      </c>
      <c r="AT1863" s="18">
        <v>0.33996648413315672</v>
      </c>
      <c r="AU1863" s="18">
        <v>0.25909074751712091</v>
      </c>
      <c r="AV1863" s="18">
        <v>0.32175696515251673</v>
      </c>
      <c r="AX1863" s="18">
        <v>0.3685399764300335</v>
      </c>
      <c r="AY1863" s="18">
        <v>0.29861327969960261</v>
      </c>
      <c r="BA1863" s="18">
        <v>0.34116233471553431</v>
      </c>
      <c r="BB1863" s="18">
        <v>0.38627935834101212</v>
      </c>
      <c r="BD1863" s="18">
        <v>0.40551385835687348</v>
      </c>
      <c r="BE1863" s="18">
        <v>0.37364709147186292</v>
      </c>
      <c r="BF1863" s="18">
        <v>0.40471259965916051</v>
      </c>
      <c r="BG1863" s="18">
        <v>0.34013271911368143</v>
      </c>
      <c r="BH1863" s="18">
        <v>0.27009587810727947</v>
      </c>
      <c r="BI1863" s="18">
        <v>0.16609044400137829</v>
      </c>
      <c r="BJ1863" s="18">
        <v>0.29783301864741552</v>
      </c>
      <c r="BL1863" s="18">
        <v>0.40284010651158558</v>
      </c>
      <c r="BM1863" s="18">
        <v>0.33350401782693823</v>
      </c>
      <c r="BN1863" s="18">
        <v>0.38504655471397031</v>
      </c>
      <c r="BO1863" s="18">
        <v>0.3844969188587038</v>
      </c>
      <c r="BP1863" s="18">
        <v>0.37353064704478778</v>
      </c>
      <c r="BQ1863" s="18">
        <v>0.36649164205002449</v>
      </c>
      <c r="BR1863" s="18">
        <v>0.24696217965853479</v>
      </c>
      <c r="BS1863" s="18">
        <v>0.3348423605103078</v>
      </c>
      <c r="BU1863" s="18">
        <v>0.37477769059222132</v>
      </c>
      <c r="BV1863" s="18">
        <v>0.31894165170244321</v>
      </c>
      <c r="BW1863" s="18">
        <v>0.40942580515821497</v>
      </c>
      <c r="BX1863" s="18">
        <v>0.29640615815482729</v>
      </c>
      <c r="BY1863" s="18">
        <v>0.38593494487408442</v>
      </c>
      <c r="BZ1863" s="18">
        <v>0.36575470983306613</v>
      </c>
      <c r="CA1863" s="18">
        <v>0.35965107332439278</v>
      </c>
      <c r="CB1863" s="18">
        <v>0.33813825776924011</v>
      </c>
      <c r="CC1863" s="18">
        <v>0.39835410039141889</v>
      </c>
    </row>
    <row r="1864" spans="2:81" x14ac:dyDescent="0.35">
      <c r="B1864" s="17" t="s">
        <v>389</v>
      </c>
      <c r="C1864" s="18">
        <v>0.2585924542473757</v>
      </c>
      <c r="D1864" s="18">
        <v>0.14571140265875909</v>
      </c>
      <c r="E1864" s="18">
        <v>0.12754143369186169</v>
      </c>
      <c r="F1864" s="18">
        <v>0.19141336056030181</v>
      </c>
      <c r="G1864" s="18">
        <v>0.27532823986054211</v>
      </c>
      <c r="H1864" s="18">
        <v>0.34165774469265558</v>
      </c>
      <c r="I1864" s="18">
        <v>0.38237510692459242</v>
      </c>
      <c r="K1864" s="18">
        <v>0.22184441374396391</v>
      </c>
      <c r="L1864" s="18">
        <v>0.2922548771637074</v>
      </c>
      <c r="N1864" s="18">
        <v>0.28777033108068961</v>
      </c>
      <c r="O1864" s="18">
        <v>0.34529152634467908</v>
      </c>
      <c r="P1864" s="18">
        <v>0.26471452071152668</v>
      </c>
      <c r="Q1864" s="18">
        <v>0.23873820865520501</v>
      </c>
      <c r="R1864" s="18">
        <v>0.22744291544992751</v>
      </c>
      <c r="S1864" s="18">
        <v>0.24080501364832499</v>
      </c>
      <c r="T1864" s="18">
        <v>0.24400172835998579</v>
      </c>
      <c r="U1864" s="18">
        <v>0.24901006833138911</v>
      </c>
      <c r="V1864" s="18">
        <v>0.16049681326351939</v>
      </c>
      <c r="W1864" s="18">
        <v>0.32698949848041292</v>
      </c>
      <c r="X1864" s="18">
        <v>0.29471081891452022</v>
      </c>
      <c r="Y1864" s="18">
        <v>0.28753518493667612</v>
      </c>
      <c r="AA1864" s="18">
        <v>0.2269360952739734</v>
      </c>
      <c r="AB1864" s="18">
        <v>0.27847488647349689</v>
      </c>
      <c r="AC1864" s="18">
        <v>0.25020085030938988</v>
      </c>
      <c r="AD1864" s="18">
        <v>0.27740132039369658</v>
      </c>
      <c r="AF1864" s="18">
        <v>0.2396406756945571</v>
      </c>
      <c r="AG1864" s="18">
        <v>0.22453561916637721</v>
      </c>
      <c r="AH1864" s="18">
        <v>0.25737468353462029</v>
      </c>
      <c r="AI1864" s="18">
        <v>0.3684630108137476</v>
      </c>
      <c r="AJ1864" s="18">
        <v>0.29504249118271397</v>
      </c>
      <c r="AK1864" s="18">
        <v>0.24414773689280619</v>
      </c>
      <c r="AL1864" s="18">
        <v>0.27224603465628311</v>
      </c>
      <c r="AM1864" s="18">
        <v>0.27737513352195442</v>
      </c>
      <c r="AN1864" s="18">
        <v>0.24778896481945761</v>
      </c>
      <c r="AO1864" s="18">
        <v>0.24598239593365179</v>
      </c>
      <c r="AP1864" s="18">
        <v>0.29128258058300038</v>
      </c>
      <c r="AQ1864" s="18">
        <v>0.22585788502479959</v>
      </c>
      <c r="AR1864" s="18">
        <v>0.21175174374357411</v>
      </c>
      <c r="AS1864" s="18">
        <v>0.23922680024746271</v>
      </c>
      <c r="AT1864" s="18">
        <v>0.18337070105640579</v>
      </c>
      <c r="AU1864" s="18">
        <v>9.9033551037654238E-2</v>
      </c>
      <c r="AV1864" s="18">
        <v>0.41564332948319399</v>
      </c>
      <c r="AX1864" s="18">
        <v>0.28313668541723108</v>
      </c>
      <c r="AY1864" s="18">
        <v>0.13568818463941851</v>
      </c>
      <c r="BA1864" s="18">
        <v>0.27408388444448928</v>
      </c>
      <c r="BB1864" s="18">
        <v>0.22985062759923369</v>
      </c>
      <c r="BD1864" s="18">
        <v>0.28623211744764349</v>
      </c>
      <c r="BE1864" s="18">
        <v>0.2555990037578329</v>
      </c>
      <c r="BF1864" s="18">
        <v>0.30718741411516232</v>
      </c>
      <c r="BG1864" s="18">
        <v>0.21047420880049161</v>
      </c>
      <c r="BH1864" s="18">
        <v>0.23634112028084489</v>
      </c>
      <c r="BI1864" s="18">
        <v>0.14462583561183831</v>
      </c>
      <c r="BJ1864" s="18">
        <v>0.39023469959184298</v>
      </c>
      <c r="BL1864" s="18">
        <v>0.27399504994869012</v>
      </c>
      <c r="BM1864" s="18">
        <v>0.21181168410269829</v>
      </c>
      <c r="BN1864" s="18">
        <v>0.32430583332377799</v>
      </c>
      <c r="BO1864" s="18">
        <v>0.21192468521234589</v>
      </c>
      <c r="BP1864" s="18">
        <v>0.2295496934688277</v>
      </c>
      <c r="BQ1864" s="18">
        <v>0.235053140477605</v>
      </c>
      <c r="BR1864" s="18">
        <v>0.28677297371044841</v>
      </c>
      <c r="BS1864" s="18">
        <v>0.33116138365630893</v>
      </c>
      <c r="BU1864" s="18">
        <v>0.24879119499105251</v>
      </c>
      <c r="BV1864" s="18">
        <v>0.19917261350943199</v>
      </c>
      <c r="BW1864" s="18">
        <v>0.26993261429544002</v>
      </c>
      <c r="BX1864" s="18">
        <v>0.24255215881413941</v>
      </c>
      <c r="BY1864" s="18">
        <v>0.24417166064273599</v>
      </c>
      <c r="BZ1864" s="18">
        <v>0.2337983964084327</v>
      </c>
      <c r="CA1864" s="18">
        <v>0.31293772083933408</v>
      </c>
      <c r="CB1864" s="18">
        <v>0.39379049362464102</v>
      </c>
      <c r="CC1864" s="18">
        <v>0.36639056767499822</v>
      </c>
    </row>
    <row r="1865" spans="2:81" x14ac:dyDescent="0.35">
      <c r="B1865" s="17" t="s">
        <v>151</v>
      </c>
      <c r="C1865" s="18">
        <v>3.7358586735290557E-2</v>
      </c>
      <c r="D1865" s="18">
        <v>4.7704914266374583E-2</v>
      </c>
      <c r="E1865" s="18">
        <v>3.6735207845180008E-2</v>
      </c>
      <c r="F1865" s="18">
        <v>4.7024320218879347E-2</v>
      </c>
      <c r="G1865" s="18">
        <v>5.6935411561202312E-2</v>
      </c>
      <c r="H1865" s="18">
        <v>3.223521969640647E-2</v>
      </c>
      <c r="I1865" s="18">
        <v>1.7241442393438861E-2</v>
      </c>
      <c r="K1865" s="18">
        <v>3.1878529051079969E-2</v>
      </c>
      <c r="L1865" s="18">
        <v>4.1785809624432187E-2</v>
      </c>
      <c r="N1865" s="18">
        <v>6.3432840655713472E-3</v>
      </c>
      <c r="O1865" s="18">
        <v>3.2269973132715242E-2</v>
      </c>
      <c r="P1865" s="18">
        <v>6.8722707960732682E-2</v>
      </c>
      <c r="Q1865" s="18">
        <v>8.962068279896418E-2</v>
      </c>
      <c r="R1865" s="18">
        <v>4.9241436128801837E-2</v>
      </c>
      <c r="S1865" s="18">
        <v>5.2076015980554911E-2</v>
      </c>
      <c r="T1865" s="18">
        <v>5.6851047427777877E-2</v>
      </c>
      <c r="U1865" s="18">
        <v>4.9125134980331782E-2</v>
      </c>
      <c r="V1865" s="18">
        <v>2.3901878712949649E-2</v>
      </c>
      <c r="W1865" s="18">
        <v>2.1392498833934379E-2</v>
      </c>
      <c r="X1865" s="18">
        <v>3.9351519089761103E-2</v>
      </c>
      <c r="Y1865" s="18">
        <v>1.540106246801533E-2</v>
      </c>
      <c r="AA1865" s="18">
        <v>1.425149647147388E-2</v>
      </c>
      <c r="AB1865" s="18">
        <v>2.851819295001088E-2</v>
      </c>
      <c r="AC1865" s="18">
        <v>4.2572096818086963E-2</v>
      </c>
      <c r="AD1865" s="18">
        <v>6.7153590123103679E-2</v>
      </c>
      <c r="AF1865" s="18">
        <v>0.1026830620781328</v>
      </c>
      <c r="AG1865" s="18">
        <v>0.10382457847612581</v>
      </c>
      <c r="AH1865" s="18">
        <v>5.2669970376727993E-2</v>
      </c>
      <c r="AI1865" s="18">
        <v>5.1416156498169163E-2</v>
      </c>
      <c r="AJ1865" s="18">
        <v>4.8670277464047472E-2</v>
      </c>
      <c r="AK1865" s="18">
        <v>4.2613337094617003E-2</v>
      </c>
      <c r="AL1865" s="18">
        <v>1.277295465089086E-2</v>
      </c>
      <c r="AM1865" s="18">
        <v>2.0565525831725631E-2</v>
      </c>
      <c r="AN1865" s="18">
        <v>3.4705362835042039E-2</v>
      </c>
      <c r="AO1865" s="18">
        <v>1.6129229064253799E-2</v>
      </c>
      <c r="AP1865" s="18">
        <v>2.376397772602536E-2</v>
      </c>
      <c r="AQ1865" s="18">
        <v>2.1324573119518971E-2</v>
      </c>
      <c r="AR1865" s="18">
        <v>1.29688477321662E-2</v>
      </c>
      <c r="AS1865" s="18">
        <v>2.4758146241075009E-2</v>
      </c>
      <c r="AT1865" s="18">
        <v>0</v>
      </c>
      <c r="AU1865" s="18">
        <v>2.9490822592249909E-2</v>
      </c>
      <c r="AV1865" s="18">
        <v>0.1093179489314402</v>
      </c>
      <c r="AX1865" s="18">
        <v>3.9277856785413283E-2</v>
      </c>
      <c r="AY1865" s="18">
        <v>2.542233232050458E-2</v>
      </c>
      <c r="BA1865" s="18">
        <v>3.3232944595901072E-2</v>
      </c>
      <c r="BB1865" s="18">
        <v>4.5013044049676959E-2</v>
      </c>
      <c r="BD1865" s="18">
        <v>4.8925673374593887E-2</v>
      </c>
      <c r="BE1865" s="18">
        <v>4.377670695132474E-2</v>
      </c>
      <c r="BF1865" s="18">
        <v>3.400116205736288E-2</v>
      </c>
      <c r="BG1865" s="18">
        <v>2.5679238897923978E-2</v>
      </c>
      <c r="BH1865" s="18">
        <v>1.2607976891404551E-2</v>
      </c>
      <c r="BI1865" s="18">
        <v>1.7171357766796298E-2</v>
      </c>
      <c r="BJ1865" s="18">
        <v>0.10526372695797701</v>
      </c>
      <c r="BL1865" s="18">
        <v>1.4947555046023559E-2</v>
      </c>
      <c r="BM1865" s="18">
        <v>2.5864300640018972E-2</v>
      </c>
      <c r="BN1865" s="18">
        <v>1.711349057396289E-2</v>
      </c>
      <c r="BO1865" s="18">
        <v>2.2647574226560031E-2</v>
      </c>
      <c r="BP1865" s="18">
        <v>3.3823337445477802E-2</v>
      </c>
      <c r="BQ1865" s="18">
        <v>2.3844588761408349E-2</v>
      </c>
      <c r="BR1865" s="18">
        <v>0.20324308544804359</v>
      </c>
      <c r="BS1865" s="18">
        <v>7.3573118166949253E-2</v>
      </c>
      <c r="BU1865" s="18">
        <v>1.190900518565575E-2</v>
      </c>
      <c r="BV1865" s="18">
        <v>3.0692690551275041E-2</v>
      </c>
      <c r="BW1865" s="18">
        <v>2.3404625208036559E-2</v>
      </c>
      <c r="BX1865" s="18">
        <v>4.873975954399485E-2</v>
      </c>
      <c r="BY1865" s="18">
        <v>2.7142101628203779E-2</v>
      </c>
      <c r="BZ1865" s="18">
        <v>1.5679912811766668E-2</v>
      </c>
      <c r="CA1865" s="18">
        <v>0.1034632384447956</v>
      </c>
      <c r="CB1865" s="18">
        <v>0.1040983091955219</v>
      </c>
      <c r="CC1865" s="18">
        <v>1.556079537119537E-2</v>
      </c>
    </row>
    <row r="1867" spans="2:81" ht="43.5" x14ac:dyDescent="0.35">
      <c r="B1867" s="14" t="s">
        <v>390</v>
      </c>
    </row>
    <row r="1868" spans="2:81" x14ac:dyDescent="0.35">
      <c r="B1868" s="15" t="s">
        <v>17</v>
      </c>
    </row>
    <row r="1869" spans="2:81" x14ac:dyDescent="0.35">
      <c r="B1869" s="11" t="s">
        <v>95</v>
      </c>
      <c r="C1869" s="16">
        <v>1906</v>
      </c>
      <c r="D1869" s="16">
        <v>245</v>
      </c>
      <c r="E1869" s="16">
        <v>322</v>
      </c>
      <c r="F1869" s="16">
        <v>330</v>
      </c>
      <c r="G1869" s="16">
        <v>336</v>
      </c>
      <c r="H1869" s="16">
        <v>276</v>
      </c>
      <c r="I1869" s="16">
        <v>397</v>
      </c>
      <c r="K1869" s="16">
        <v>942</v>
      </c>
      <c r="L1869" s="16">
        <v>959</v>
      </c>
      <c r="N1869" s="16">
        <v>158</v>
      </c>
      <c r="O1869" s="16">
        <v>63</v>
      </c>
      <c r="P1869" s="16">
        <v>96</v>
      </c>
      <c r="Q1869" s="16">
        <v>78</v>
      </c>
      <c r="R1869" s="16">
        <v>211</v>
      </c>
      <c r="S1869" s="16">
        <v>156</v>
      </c>
      <c r="T1869" s="16">
        <v>138</v>
      </c>
      <c r="U1869" s="16">
        <v>178</v>
      </c>
      <c r="V1869" s="16">
        <v>270</v>
      </c>
      <c r="W1869" s="16">
        <v>232</v>
      </c>
      <c r="X1869" s="16">
        <v>160</v>
      </c>
      <c r="Y1869" s="16">
        <v>166</v>
      </c>
      <c r="AA1869" s="16">
        <v>527</v>
      </c>
      <c r="AB1869" s="16">
        <v>481</v>
      </c>
      <c r="AC1869" s="16">
        <v>429</v>
      </c>
      <c r="AD1869" s="16">
        <v>463</v>
      </c>
      <c r="AF1869" s="16">
        <v>27</v>
      </c>
      <c r="AG1869" s="16">
        <v>98</v>
      </c>
      <c r="AH1869" s="16">
        <v>113</v>
      </c>
      <c r="AI1869" s="16">
        <v>112</v>
      </c>
      <c r="AJ1869" s="16">
        <v>174</v>
      </c>
      <c r="AK1869" s="16">
        <v>207</v>
      </c>
      <c r="AL1869" s="16">
        <v>170</v>
      </c>
      <c r="AM1869" s="16">
        <v>133</v>
      </c>
      <c r="AN1869" s="16">
        <v>100</v>
      </c>
      <c r="AO1869" s="16">
        <v>131</v>
      </c>
      <c r="AP1869" s="16">
        <v>193</v>
      </c>
      <c r="AQ1869" s="16">
        <v>93</v>
      </c>
      <c r="AR1869" s="16">
        <v>79</v>
      </c>
      <c r="AS1869" s="16">
        <v>47</v>
      </c>
      <c r="AT1869" s="16">
        <v>48</v>
      </c>
      <c r="AU1869" s="16">
        <v>122</v>
      </c>
      <c r="AV1869" s="16">
        <v>59</v>
      </c>
      <c r="AX1869" s="16">
        <v>1557</v>
      </c>
      <c r="AY1869" s="16">
        <v>338</v>
      </c>
      <c r="BA1869" s="16">
        <v>1221</v>
      </c>
      <c r="BB1869" s="16">
        <v>685</v>
      </c>
      <c r="BD1869" s="16">
        <v>474</v>
      </c>
      <c r="BE1869" s="16">
        <v>416</v>
      </c>
      <c r="BF1869" s="16">
        <v>224</v>
      </c>
      <c r="BG1869" s="16">
        <v>439</v>
      </c>
      <c r="BH1869" s="16">
        <v>242</v>
      </c>
      <c r="BI1869" s="16">
        <v>51</v>
      </c>
      <c r="BJ1869" s="16">
        <v>60</v>
      </c>
      <c r="BL1869" s="16">
        <v>334</v>
      </c>
      <c r="BM1869" s="16">
        <v>619</v>
      </c>
      <c r="BN1869" s="16">
        <v>136</v>
      </c>
      <c r="BO1869" s="16">
        <v>105</v>
      </c>
      <c r="BP1869" s="16">
        <v>257</v>
      </c>
      <c r="BQ1869" s="16">
        <v>42</v>
      </c>
      <c r="BR1869" s="16">
        <v>49</v>
      </c>
      <c r="BS1869" s="16">
        <v>364</v>
      </c>
      <c r="BU1869" s="16">
        <v>279</v>
      </c>
      <c r="BV1869" s="16">
        <v>479</v>
      </c>
      <c r="BW1869" s="16">
        <v>122</v>
      </c>
      <c r="BX1869" s="16">
        <v>151</v>
      </c>
      <c r="BY1869" s="16">
        <v>421</v>
      </c>
      <c r="BZ1869" s="16">
        <v>64</v>
      </c>
      <c r="CA1869" s="16">
        <v>123</v>
      </c>
      <c r="CB1869" s="16">
        <v>156</v>
      </c>
      <c r="CC1869" s="16">
        <v>111</v>
      </c>
    </row>
    <row r="1870" spans="2:81" x14ac:dyDescent="0.35">
      <c r="B1870" s="12" t="s">
        <v>96</v>
      </c>
      <c r="C1870" s="16">
        <v>1910</v>
      </c>
      <c r="D1870" s="16">
        <v>202</v>
      </c>
      <c r="E1870" s="16">
        <v>325</v>
      </c>
      <c r="F1870" s="16">
        <v>324</v>
      </c>
      <c r="G1870" s="16">
        <v>294</v>
      </c>
      <c r="H1870" s="16">
        <v>309</v>
      </c>
      <c r="I1870" s="16">
        <v>457</v>
      </c>
      <c r="K1870" s="16">
        <v>921</v>
      </c>
      <c r="L1870" s="16">
        <v>983</v>
      </c>
      <c r="N1870" s="16">
        <v>157</v>
      </c>
      <c r="O1870" s="16">
        <v>52</v>
      </c>
      <c r="P1870" s="16">
        <v>89</v>
      </c>
      <c r="Q1870" s="16">
        <v>77</v>
      </c>
      <c r="R1870" s="16">
        <v>212</v>
      </c>
      <c r="S1870" s="16">
        <v>155</v>
      </c>
      <c r="T1870" s="16">
        <v>140</v>
      </c>
      <c r="U1870" s="16">
        <v>167</v>
      </c>
      <c r="V1870" s="16">
        <v>248</v>
      </c>
      <c r="W1870" s="16">
        <v>264</v>
      </c>
      <c r="X1870" s="16">
        <v>165</v>
      </c>
      <c r="Y1870" s="16">
        <v>180</v>
      </c>
      <c r="AA1870" s="16">
        <v>514</v>
      </c>
      <c r="AB1870" s="16">
        <v>496</v>
      </c>
      <c r="AC1870" s="16">
        <v>419</v>
      </c>
      <c r="AD1870" s="16">
        <v>477</v>
      </c>
      <c r="AF1870" s="16">
        <v>25</v>
      </c>
      <c r="AG1870" s="16">
        <v>96</v>
      </c>
      <c r="AH1870" s="16">
        <v>115</v>
      </c>
      <c r="AI1870" s="16">
        <v>117</v>
      </c>
      <c r="AJ1870" s="16">
        <v>175</v>
      </c>
      <c r="AK1870" s="16">
        <v>213</v>
      </c>
      <c r="AL1870" s="16">
        <v>169</v>
      </c>
      <c r="AM1870" s="16">
        <v>134</v>
      </c>
      <c r="AN1870" s="16">
        <v>99</v>
      </c>
      <c r="AO1870" s="16">
        <v>131</v>
      </c>
      <c r="AP1870" s="16">
        <v>193</v>
      </c>
      <c r="AQ1870" s="16">
        <v>94</v>
      </c>
      <c r="AR1870" s="16">
        <v>79</v>
      </c>
      <c r="AS1870" s="16">
        <v>46</v>
      </c>
      <c r="AT1870" s="16">
        <v>46</v>
      </c>
      <c r="AU1870" s="16">
        <v>118</v>
      </c>
      <c r="AV1870" s="16">
        <v>59</v>
      </c>
      <c r="AX1870" s="16">
        <v>1583</v>
      </c>
      <c r="AY1870" s="16">
        <v>316</v>
      </c>
      <c r="BA1870" s="16">
        <v>1241</v>
      </c>
      <c r="BB1870" s="16">
        <v>669</v>
      </c>
      <c r="BD1870" s="16">
        <v>490</v>
      </c>
      <c r="BE1870" s="16">
        <v>410</v>
      </c>
      <c r="BF1870" s="16">
        <v>226</v>
      </c>
      <c r="BG1870" s="16">
        <v>430</v>
      </c>
      <c r="BH1870" s="16">
        <v>237</v>
      </c>
      <c r="BI1870" s="16">
        <v>51</v>
      </c>
      <c r="BJ1870" s="16">
        <v>65</v>
      </c>
      <c r="BL1870" s="16">
        <v>349</v>
      </c>
      <c r="BM1870" s="16">
        <v>614</v>
      </c>
      <c r="BN1870" s="16">
        <v>143</v>
      </c>
      <c r="BO1870" s="16">
        <v>101</v>
      </c>
      <c r="BP1870" s="16">
        <v>257</v>
      </c>
      <c r="BQ1870" s="16">
        <v>42</v>
      </c>
      <c r="BR1870" s="16">
        <v>47</v>
      </c>
      <c r="BS1870" s="16">
        <v>356</v>
      </c>
      <c r="BU1870" s="16">
        <v>288</v>
      </c>
      <c r="BV1870" s="16">
        <v>472</v>
      </c>
      <c r="BW1870" s="16">
        <v>126</v>
      </c>
      <c r="BX1870" s="16">
        <v>142</v>
      </c>
      <c r="BY1870" s="16">
        <v>432</v>
      </c>
      <c r="BZ1870" s="16">
        <v>64</v>
      </c>
      <c r="CA1870" s="16">
        <v>123</v>
      </c>
      <c r="CB1870" s="16">
        <v>159</v>
      </c>
      <c r="CC1870" s="16">
        <v>106</v>
      </c>
    </row>
    <row r="1871" spans="2:81" x14ac:dyDescent="0.35">
      <c r="B1871" s="17" t="s">
        <v>391</v>
      </c>
      <c r="C1871" s="18">
        <v>8.175917447318036E-2</v>
      </c>
      <c r="D1871" s="18">
        <v>0.1066359170542835</v>
      </c>
      <c r="E1871" s="18">
        <v>0.19037498647817411</v>
      </c>
      <c r="F1871" s="18">
        <v>0.13419416448372659</v>
      </c>
      <c r="G1871" s="18">
        <v>5.2362961783479552E-2</v>
      </c>
      <c r="H1871" s="18">
        <v>3.1975256009166293E-2</v>
      </c>
      <c r="I1871" s="18">
        <v>8.9296098754084036E-3</v>
      </c>
      <c r="K1871" s="18">
        <v>8.9070876057603762E-2</v>
      </c>
      <c r="L1871" s="18">
        <v>7.5312145948258455E-2</v>
      </c>
      <c r="N1871" s="18">
        <v>0.10391106778045731</v>
      </c>
      <c r="O1871" s="18">
        <v>5.6282222394245698E-2</v>
      </c>
      <c r="P1871" s="18">
        <v>7.1889238986004578E-2</v>
      </c>
      <c r="Q1871" s="18">
        <v>0.1203501085559799</v>
      </c>
      <c r="R1871" s="18">
        <v>9.2096402665240704E-2</v>
      </c>
      <c r="S1871" s="18">
        <v>7.9908516654115233E-2</v>
      </c>
      <c r="T1871" s="18">
        <v>8.5864496720143721E-2</v>
      </c>
      <c r="U1871" s="18">
        <v>5.7148761126813372E-2</v>
      </c>
      <c r="V1871" s="18">
        <v>0.11075293476116541</v>
      </c>
      <c r="W1871" s="18">
        <v>7.4388758611288519E-2</v>
      </c>
      <c r="X1871" s="18">
        <v>3.1409483591067003E-2</v>
      </c>
      <c r="Y1871" s="18">
        <v>8.4245152740135595E-2</v>
      </c>
      <c r="AA1871" s="18">
        <v>0.1100377989052011</v>
      </c>
      <c r="AB1871" s="18">
        <v>5.6918825422200892E-2</v>
      </c>
      <c r="AC1871" s="18">
        <v>9.7229506588756176E-2</v>
      </c>
      <c r="AD1871" s="18">
        <v>6.4146040906400539E-2</v>
      </c>
      <c r="AF1871" s="18">
        <v>6.6287772274762888E-2</v>
      </c>
      <c r="AG1871" s="18">
        <v>0.16444059352140589</v>
      </c>
      <c r="AH1871" s="18">
        <v>6.2594940358041293E-2</v>
      </c>
      <c r="AI1871" s="18">
        <v>5.3659708159539209E-2</v>
      </c>
      <c r="AJ1871" s="18">
        <v>7.4566581185079459E-2</v>
      </c>
      <c r="AK1871" s="18">
        <v>5.8212407553715408E-2</v>
      </c>
      <c r="AL1871" s="18">
        <v>7.9269431122771072E-2</v>
      </c>
      <c r="AM1871" s="18">
        <v>4.488485005297542E-2</v>
      </c>
      <c r="AN1871" s="18">
        <v>4.570549230268476E-2</v>
      </c>
      <c r="AO1871" s="18">
        <v>7.9991108895429125E-2</v>
      </c>
      <c r="AP1871" s="18">
        <v>7.2933815247796838E-2</v>
      </c>
      <c r="AQ1871" s="18">
        <v>6.2737501775490853E-2</v>
      </c>
      <c r="AR1871" s="18">
        <v>8.5884906037577299E-2</v>
      </c>
      <c r="AS1871" s="18">
        <v>9.4222972278571099E-2</v>
      </c>
      <c r="AT1871" s="18">
        <v>8.8520836818823792E-2</v>
      </c>
      <c r="AU1871" s="18">
        <v>0.23970130012528451</v>
      </c>
      <c r="AV1871" s="18">
        <v>3.2255489822246228E-2</v>
      </c>
      <c r="AX1871" s="18">
        <v>6.5922150485047931E-2</v>
      </c>
      <c r="AY1871" s="18">
        <v>0.16366522730373559</v>
      </c>
      <c r="BA1871" s="18">
        <v>9.1066632289475327E-2</v>
      </c>
      <c r="BB1871" s="18">
        <v>6.4490701795900607E-2</v>
      </c>
      <c r="BD1871" s="18">
        <v>5.8566148158653859E-2</v>
      </c>
      <c r="BE1871" s="18">
        <v>5.6998229791734141E-2</v>
      </c>
      <c r="BF1871" s="18">
        <v>4.4912193131898162E-2</v>
      </c>
      <c r="BG1871" s="18">
        <v>0.100971313031924</v>
      </c>
      <c r="BH1871" s="18">
        <v>0.13270991747370919</v>
      </c>
      <c r="BI1871" s="18">
        <v>0.29961672701331821</v>
      </c>
      <c r="BJ1871" s="18">
        <v>5.6390651266262727E-2</v>
      </c>
      <c r="BL1871" s="18">
        <v>7.2771308012101854E-2</v>
      </c>
      <c r="BM1871" s="18">
        <v>0.10118435772763019</v>
      </c>
      <c r="BN1871" s="18">
        <v>9.6662028807483383E-2</v>
      </c>
      <c r="BO1871" s="18">
        <v>0.1066742841921441</v>
      </c>
      <c r="BP1871" s="18">
        <v>9.1549957030435766E-2</v>
      </c>
      <c r="BQ1871" s="18">
        <v>8.8063178183075047E-2</v>
      </c>
      <c r="BR1871" s="18">
        <v>0.10226729113751459</v>
      </c>
      <c r="BS1871" s="18">
        <v>3.3386414133919462E-2</v>
      </c>
      <c r="BU1871" s="18">
        <v>9.8604648987827864E-2</v>
      </c>
      <c r="BV1871" s="18">
        <v>0.11035781058960779</v>
      </c>
      <c r="BW1871" s="18">
        <v>8.4422887137395333E-2</v>
      </c>
      <c r="BX1871" s="18">
        <v>6.1967542039769528E-2</v>
      </c>
      <c r="BY1871" s="18">
        <v>9.2003066465952979E-2</v>
      </c>
      <c r="BZ1871" s="18">
        <v>6.0306569156637332E-2</v>
      </c>
      <c r="CA1871" s="18">
        <v>2.5948289873593291E-2</v>
      </c>
      <c r="CB1871" s="18">
        <v>3.1569145209651643E-2</v>
      </c>
      <c r="CC1871" s="18">
        <v>4.2873259692752137E-2</v>
      </c>
    </row>
    <row r="1872" spans="2:81" x14ac:dyDescent="0.35">
      <c r="B1872" s="17" t="s">
        <v>392</v>
      </c>
      <c r="C1872" s="18">
        <v>0.21288820321528071</v>
      </c>
      <c r="D1872" s="18">
        <v>0.37171170218511101</v>
      </c>
      <c r="E1872" s="18">
        <v>0.37837182922233131</v>
      </c>
      <c r="F1872" s="18">
        <v>0.28659099836414648</v>
      </c>
      <c r="G1872" s="18">
        <v>0.19363099837955641</v>
      </c>
      <c r="H1872" s="18">
        <v>9.0153486693912863E-2</v>
      </c>
      <c r="I1872" s="18">
        <v>6.8135480734234061E-2</v>
      </c>
      <c r="K1872" s="18">
        <v>0.2461097630811703</v>
      </c>
      <c r="L1872" s="18">
        <v>0.18281173729300429</v>
      </c>
      <c r="N1872" s="18">
        <v>0.14237548718692669</v>
      </c>
      <c r="O1872" s="18">
        <v>0.10450949736120831</v>
      </c>
      <c r="P1872" s="18">
        <v>0.18912572236428879</v>
      </c>
      <c r="Q1872" s="18">
        <v>0.22444219781486319</v>
      </c>
      <c r="R1872" s="18">
        <v>0.2457494303455045</v>
      </c>
      <c r="S1872" s="18">
        <v>0.21001182533347121</v>
      </c>
      <c r="T1872" s="18">
        <v>0.22391201164762201</v>
      </c>
      <c r="U1872" s="18">
        <v>0.22608644208512471</v>
      </c>
      <c r="V1872" s="18">
        <v>0.32718863545244692</v>
      </c>
      <c r="W1872" s="18">
        <v>0.18480766611055591</v>
      </c>
      <c r="X1872" s="18">
        <v>0.18485120314204129</v>
      </c>
      <c r="Y1872" s="18">
        <v>0.1648667799656221</v>
      </c>
      <c r="AA1872" s="18">
        <v>0.2365321871833643</v>
      </c>
      <c r="AB1872" s="18">
        <v>0.19219539416548359</v>
      </c>
      <c r="AC1872" s="18">
        <v>0.23129676401068941</v>
      </c>
      <c r="AD1872" s="18">
        <v>0.19297435405554661</v>
      </c>
      <c r="AF1872" s="18">
        <v>0.25156920677228273</v>
      </c>
      <c r="AG1872" s="18">
        <v>0.21399091447628571</v>
      </c>
      <c r="AH1872" s="18">
        <v>0.15442440648811781</v>
      </c>
      <c r="AI1872" s="18">
        <v>0.18348579271895701</v>
      </c>
      <c r="AJ1872" s="18">
        <v>0.16340888631431591</v>
      </c>
      <c r="AK1872" s="18">
        <v>0.18482096290724601</v>
      </c>
      <c r="AL1872" s="18">
        <v>0.22979840280239111</v>
      </c>
      <c r="AM1872" s="18">
        <v>0.25657964574493908</v>
      </c>
      <c r="AN1872" s="18">
        <v>0.26390878801780199</v>
      </c>
      <c r="AO1872" s="18">
        <v>0.17267536426260741</v>
      </c>
      <c r="AP1872" s="18">
        <v>0.17053438400541349</v>
      </c>
      <c r="AQ1872" s="18">
        <v>0.25803336191515652</v>
      </c>
      <c r="AR1872" s="18">
        <v>0.2347847373553496</v>
      </c>
      <c r="AS1872" s="18">
        <v>0.2566786110008541</v>
      </c>
      <c r="AT1872" s="18">
        <v>0.32693513656374162</v>
      </c>
      <c r="AU1872" s="18">
        <v>0.32725029080367002</v>
      </c>
      <c r="AV1872" s="18">
        <v>0.15740691776719781</v>
      </c>
      <c r="AX1872" s="18">
        <v>0.17066131623473629</v>
      </c>
      <c r="AY1872" s="18">
        <v>0.42240880630024502</v>
      </c>
      <c r="BA1872" s="18">
        <v>0.2131305741933624</v>
      </c>
      <c r="BB1872" s="18">
        <v>0.21243852332466201</v>
      </c>
      <c r="BD1872" s="18">
        <v>0.13351095959829001</v>
      </c>
      <c r="BE1872" s="18">
        <v>0.2043737225449816</v>
      </c>
      <c r="BF1872" s="18">
        <v>0.19927404435748411</v>
      </c>
      <c r="BG1872" s="18">
        <v>0.26890073007856669</v>
      </c>
      <c r="BH1872" s="18">
        <v>0.29448225960138652</v>
      </c>
      <c r="BI1872" s="18">
        <v>0.36622250154263858</v>
      </c>
      <c r="BJ1872" s="18">
        <v>0.1227937530994203</v>
      </c>
      <c r="BL1872" s="18">
        <v>0.18630191990427319</v>
      </c>
      <c r="BM1872" s="18">
        <v>0.28179008721545562</v>
      </c>
      <c r="BN1872" s="18">
        <v>0.20789559142291031</v>
      </c>
      <c r="BO1872" s="18">
        <v>0.20846674890089109</v>
      </c>
      <c r="BP1872" s="18">
        <v>0.21280252089722579</v>
      </c>
      <c r="BQ1872" s="18">
        <v>0.10805507730633949</v>
      </c>
      <c r="BR1872" s="18">
        <v>0.14054024738345031</v>
      </c>
      <c r="BS1872" s="18">
        <v>0.14532133790040519</v>
      </c>
      <c r="BU1872" s="18">
        <v>0.21647916169822101</v>
      </c>
      <c r="BV1872" s="18">
        <v>0.2875447715524368</v>
      </c>
      <c r="BW1872" s="18">
        <v>0.1590939076953149</v>
      </c>
      <c r="BX1872" s="18">
        <v>0.26742353237109728</v>
      </c>
      <c r="BY1872" s="18">
        <v>0.2042575704858107</v>
      </c>
      <c r="BZ1872" s="18">
        <v>0.17692416714245551</v>
      </c>
      <c r="CA1872" s="18">
        <v>0.1132169692858337</v>
      </c>
      <c r="CB1872" s="18">
        <v>8.4067402145381664E-2</v>
      </c>
      <c r="CC1872" s="18">
        <v>0.2270562638703531</v>
      </c>
    </row>
    <row r="1873" spans="2:81" x14ac:dyDescent="0.35">
      <c r="B1873" s="17" t="s">
        <v>75</v>
      </c>
      <c r="C1873" s="18">
        <v>0.66629008135345225</v>
      </c>
      <c r="D1873" s="18">
        <v>0.43832356285796198</v>
      </c>
      <c r="E1873" s="18">
        <v>0.39716956014499322</v>
      </c>
      <c r="F1873" s="18">
        <v>0.5323272365160463</v>
      </c>
      <c r="G1873" s="18">
        <v>0.72153904269659086</v>
      </c>
      <c r="H1873" s="18">
        <v>0.83220803407683386</v>
      </c>
      <c r="I1873" s="18">
        <v>0.90567140950385727</v>
      </c>
      <c r="K1873" s="18">
        <v>0.63101993604595941</v>
      </c>
      <c r="L1873" s="18">
        <v>0.6985812061636979</v>
      </c>
      <c r="N1873" s="18">
        <v>0.71763382122943475</v>
      </c>
      <c r="O1873" s="18">
        <v>0.75598741951577719</v>
      </c>
      <c r="P1873" s="18">
        <v>0.70894136806239016</v>
      </c>
      <c r="Q1873" s="18">
        <v>0.58754941413916095</v>
      </c>
      <c r="R1873" s="18">
        <v>0.613607801016952</v>
      </c>
      <c r="S1873" s="18">
        <v>0.66200342475730667</v>
      </c>
      <c r="T1873" s="18">
        <v>0.6418532252154171</v>
      </c>
      <c r="U1873" s="18">
        <v>0.64936966304535781</v>
      </c>
      <c r="V1873" s="18">
        <v>0.532642308503395</v>
      </c>
      <c r="W1873" s="18">
        <v>0.72057540979455859</v>
      </c>
      <c r="X1873" s="18">
        <v>0.77113083309551456</v>
      </c>
      <c r="Y1873" s="18">
        <v>0.71704735568163858</v>
      </c>
      <c r="AA1873" s="18">
        <v>0.64640157387267705</v>
      </c>
      <c r="AB1873" s="18">
        <v>0.7129026944940714</v>
      </c>
      <c r="AC1873" s="18">
        <v>0.63322197713944817</v>
      </c>
      <c r="AD1873" s="18">
        <v>0.66860498120684531</v>
      </c>
      <c r="AF1873" s="18">
        <v>0.54959466439942017</v>
      </c>
      <c r="AG1873" s="18">
        <v>0.48619865444502741</v>
      </c>
      <c r="AH1873" s="18">
        <v>0.7483005380594322</v>
      </c>
      <c r="AI1873" s="18">
        <v>0.72257579664469251</v>
      </c>
      <c r="AJ1873" s="18">
        <v>0.70984824092497412</v>
      </c>
      <c r="AK1873" s="18">
        <v>0.72254836264601774</v>
      </c>
      <c r="AL1873" s="18">
        <v>0.66140301384291478</v>
      </c>
      <c r="AM1873" s="18">
        <v>0.66352399335199175</v>
      </c>
      <c r="AN1873" s="18">
        <v>0.65798799278541742</v>
      </c>
      <c r="AO1873" s="18">
        <v>0.7181579549262852</v>
      </c>
      <c r="AP1873" s="18">
        <v>0.74683344320715128</v>
      </c>
      <c r="AQ1873" s="18">
        <v>0.65638613328161066</v>
      </c>
      <c r="AR1873" s="18">
        <v>0.66691645343114137</v>
      </c>
      <c r="AS1873" s="18">
        <v>0.58161868891732182</v>
      </c>
      <c r="AT1873" s="18">
        <v>0.58454402661743443</v>
      </c>
      <c r="AU1873" s="18">
        <v>0.41707212723185011</v>
      </c>
      <c r="AV1873" s="18">
        <v>0.70107881211796264</v>
      </c>
      <c r="AX1873" s="18">
        <v>0.72481197531864194</v>
      </c>
      <c r="AY1873" s="18">
        <v>0.37443745698704523</v>
      </c>
      <c r="BA1873" s="18">
        <v>0.66079292713511883</v>
      </c>
      <c r="BB1873" s="18">
        <v>0.67648915604126802</v>
      </c>
      <c r="BD1873" s="18">
        <v>0.76827914406986564</v>
      </c>
      <c r="BE1873" s="18">
        <v>0.6983430875349057</v>
      </c>
      <c r="BF1873" s="18">
        <v>0.69587294892736773</v>
      </c>
      <c r="BG1873" s="18">
        <v>0.60413677235122809</v>
      </c>
      <c r="BH1873" s="18">
        <v>0.55529968581269373</v>
      </c>
      <c r="BI1873" s="18">
        <v>0.29541287142408679</v>
      </c>
      <c r="BJ1873" s="18">
        <v>0.70046030785711366</v>
      </c>
      <c r="BL1873" s="18">
        <v>0.73620427204293182</v>
      </c>
      <c r="BM1873" s="18">
        <v>0.58903149822667977</v>
      </c>
      <c r="BN1873" s="18">
        <v>0.68969896840600642</v>
      </c>
      <c r="BO1873" s="18">
        <v>0.62241372665511774</v>
      </c>
      <c r="BP1873" s="18">
        <v>0.65191205130778984</v>
      </c>
      <c r="BQ1873" s="18">
        <v>0.75599594995681429</v>
      </c>
      <c r="BR1873" s="18">
        <v>0.60892176489773675</v>
      </c>
      <c r="BS1873" s="18">
        <v>0.74163085922163374</v>
      </c>
      <c r="BU1873" s="18">
        <v>0.67772059914240956</v>
      </c>
      <c r="BV1873" s="18">
        <v>0.57965089989525476</v>
      </c>
      <c r="BW1873" s="18">
        <v>0.75050642919475408</v>
      </c>
      <c r="BX1873" s="18">
        <v>0.61913310445462555</v>
      </c>
      <c r="BY1873" s="18">
        <v>0.6780362560526445</v>
      </c>
      <c r="BZ1873" s="18">
        <v>0.66561348955837119</v>
      </c>
      <c r="CA1873" s="18">
        <v>0.72060684346351822</v>
      </c>
      <c r="CB1873" s="18">
        <v>0.80830483109610196</v>
      </c>
      <c r="CC1873" s="18">
        <v>0.66065616247664483</v>
      </c>
    </row>
    <row r="1874" spans="2:81" x14ac:dyDescent="0.35">
      <c r="B1874" s="17" t="s">
        <v>151</v>
      </c>
      <c r="C1874" s="18">
        <v>3.9062540958086527E-2</v>
      </c>
      <c r="D1874" s="18">
        <v>8.3328817902643265E-2</v>
      </c>
      <c r="E1874" s="18">
        <v>3.4083624154501502E-2</v>
      </c>
      <c r="F1874" s="18">
        <v>4.6887600636080502E-2</v>
      </c>
      <c r="G1874" s="18">
        <v>3.2466997140373252E-2</v>
      </c>
      <c r="H1874" s="18">
        <v>4.5663223220086917E-2</v>
      </c>
      <c r="I1874" s="18">
        <v>1.7263499886500229E-2</v>
      </c>
      <c r="K1874" s="18">
        <v>3.379942481526662E-2</v>
      </c>
      <c r="L1874" s="18">
        <v>4.3294910595039322E-2</v>
      </c>
      <c r="N1874" s="18">
        <v>3.6079623803181117E-2</v>
      </c>
      <c r="O1874" s="18">
        <v>8.3220860728769039E-2</v>
      </c>
      <c r="P1874" s="18">
        <v>3.0043670587316551E-2</v>
      </c>
      <c r="Q1874" s="18">
        <v>6.765827948999617E-2</v>
      </c>
      <c r="R1874" s="18">
        <v>4.8546365972302642E-2</v>
      </c>
      <c r="S1874" s="18">
        <v>4.8076233255106897E-2</v>
      </c>
      <c r="T1874" s="18">
        <v>4.8370266416817381E-2</v>
      </c>
      <c r="U1874" s="18">
        <v>6.7395133742703894E-2</v>
      </c>
      <c r="V1874" s="18">
        <v>2.941612128299281E-2</v>
      </c>
      <c r="W1874" s="18">
        <v>2.0228165483596992E-2</v>
      </c>
      <c r="X1874" s="18">
        <v>1.260848017137709E-2</v>
      </c>
      <c r="Y1874" s="18">
        <v>3.3840711612603651E-2</v>
      </c>
      <c r="AA1874" s="18">
        <v>7.0284400387575652E-3</v>
      </c>
      <c r="AB1874" s="18">
        <v>3.7983085918243981E-2</v>
      </c>
      <c r="AC1874" s="18">
        <v>3.8251752261106463E-2</v>
      </c>
      <c r="AD1874" s="18">
        <v>7.4274623831207712E-2</v>
      </c>
      <c r="AF1874" s="18">
        <v>0.13254835655353411</v>
      </c>
      <c r="AG1874" s="18">
        <v>0.13536983755728099</v>
      </c>
      <c r="AH1874" s="18">
        <v>3.4680115094409027E-2</v>
      </c>
      <c r="AI1874" s="18">
        <v>4.0278702476811271E-2</v>
      </c>
      <c r="AJ1874" s="18">
        <v>5.2176291575630543E-2</v>
      </c>
      <c r="AK1874" s="18">
        <v>3.441826689302082E-2</v>
      </c>
      <c r="AL1874" s="18">
        <v>2.9529152231923102E-2</v>
      </c>
      <c r="AM1874" s="18">
        <v>3.5011510850093887E-2</v>
      </c>
      <c r="AN1874" s="18">
        <v>3.2397726894095688E-2</v>
      </c>
      <c r="AO1874" s="18">
        <v>2.9175571915678211E-2</v>
      </c>
      <c r="AP1874" s="18">
        <v>9.6983575396382901E-3</v>
      </c>
      <c r="AQ1874" s="18">
        <v>2.2843003027741879E-2</v>
      </c>
      <c r="AR1874" s="18">
        <v>1.2413903175931759E-2</v>
      </c>
      <c r="AS1874" s="18">
        <v>6.747972780325294E-2</v>
      </c>
      <c r="AT1874" s="18">
        <v>0</v>
      </c>
      <c r="AU1874" s="18">
        <v>1.5976281839195569E-2</v>
      </c>
      <c r="AV1874" s="18">
        <v>0.1092587802925933</v>
      </c>
      <c r="AX1874" s="18">
        <v>3.8604557961573943E-2</v>
      </c>
      <c r="AY1874" s="18">
        <v>3.9488509408974179E-2</v>
      </c>
      <c r="BA1874" s="18">
        <v>3.5009866382043398E-2</v>
      </c>
      <c r="BB1874" s="18">
        <v>4.6581618838169379E-2</v>
      </c>
      <c r="BD1874" s="18">
        <v>3.9643748173190357E-2</v>
      </c>
      <c r="BE1874" s="18">
        <v>4.0284960128378393E-2</v>
      </c>
      <c r="BF1874" s="18">
        <v>5.9940813583250221E-2</v>
      </c>
      <c r="BG1874" s="18">
        <v>2.5991184538281181E-2</v>
      </c>
      <c r="BH1874" s="18">
        <v>1.7508137112210709E-2</v>
      </c>
      <c r="BI1874" s="18">
        <v>3.8747900019956497E-2</v>
      </c>
      <c r="BJ1874" s="18">
        <v>0.12035528777720329</v>
      </c>
      <c r="BL1874" s="18">
        <v>4.7225000406929032E-3</v>
      </c>
      <c r="BM1874" s="18">
        <v>2.7994056830234339E-2</v>
      </c>
      <c r="BN1874" s="18">
        <v>5.7434113635997678E-3</v>
      </c>
      <c r="BO1874" s="18">
        <v>6.2445240251847042E-2</v>
      </c>
      <c r="BP1874" s="18">
        <v>4.3735470764548708E-2</v>
      </c>
      <c r="BQ1874" s="18">
        <v>4.7885794553771358E-2</v>
      </c>
      <c r="BR1874" s="18">
        <v>0.14827069658129841</v>
      </c>
      <c r="BS1874" s="18">
        <v>7.9661388744041675E-2</v>
      </c>
      <c r="BU1874" s="18">
        <v>7.195590171541714E-3</v>
      </c>
      <c r="BV1874" s="18">
        <v>2.2446517962700589E-2</v>
      </c>
      <c r="BW1874" s="18">
        <v>5.9767759725356823E-3</v>
      </c>
      <c r="BX1874" s="18">
        <v>5.1475821134507729E-2</v>
      </c>
      <c r="BY1874" s="18">
        <v>2.5703106995591751E-2</v>
      </c>
      <c r="BZ1874" s="18">
        <v>9.7155774142535983E-2</v>
      </c>
      <c r="CA1874" s="18">
        <v>0.14022789737705499</v>
      </c>
      <c r="CB1874" s="18">
        <v>7.6058621548864669E-2</v>
      </c>
      <c r="CC1874" s="18">
        <v>6.9414313960249913E-2</v>
      </c>
    </row>
    <row r="1876" spans="2:81" ht="116" x14ac:dyDescent="0.35">
      <c r="B1876" s="14" t="s">
        <v>393</v>
      </c>
    </row>
    <row r="1877" spans="2:81" x14ac:dyDescent="0.35">
      <c r="B1877" s="15" t="s">
        <v>17</v>
      </c>
    </row>
    <row r="1878" spans="2:81" x14ac:dyDescent="0.35">
      <c r="B1878" s="11" t="s">
        <v>95</v>
      </c>
      <c r="C1878" s="16">
        <v>1906</v>
      </c>
      <c r="D1878" s="16">
        <v>245</v>
      </c>
      <c r="E1878" s="16">
        <v>322</v>
      </c>
      <c r="F1878" s="16">
        <v>330</v>
      </c>
      <c r="G1878" s="16">
        <v>336</v>
      </c>
      <c r="H1878" s="16">
        <v>276</v>
      </c>
      <c r="I1878" s="16">
        <v>397</v>
      </c>
      <c r="K1878" s="16">
        <v>942</v>
      </c>
      <c r="L1878" s="16">
        <v>959</v>
      </c>
      <c r="N1878" s="16">
        <v>158</v>
      </c>
      <c r="O1878" s="16">
        <v>63</v>
      </c>
      <c r="P1878" s="16">
        <v>96</v>
      </c>
      <c r="Q1878" s="16">
        <v>78</v>
      </c>
      <c r="R1878" s="16">
        <v>211</v>
      </c>
      <c r="S1878" s="16">
        <v>156</v>
      </c>
      <c r="T1878" s="16">
        <v>138</v>
      </c>
      <c r="U1878" s="16">
        <v>178</v>
      </c>
      <c r="V1878" s="16">
        <v>270</v>
      </c>
      <c r="W1878" s="16">
        <v>232</v>
      </c>
      <c r="X1878" s="16">
        <v>160</v>
      </c>
      <c r="Y1878" s="16">
        <v>166</v>
      </c>
      <c r="AA1878" s="16">
        <v>527</v>
      </c>
      <c r="AB1878" s="16">
        <v>481</v>
      </c>
      <c r="AC1878" s="16">
        <v>429</v>
      </c>
      <c r="AD1878" s="16">
        <v>463</v>
      </c>
      <c r="AF1878" s="16">
        <v>27</v>
      </c>
      <c r="AG1878" s="16">
        <v>98</v>
      </c>
      <c r="AH1878" s="16">
        <v>113</v>
      </c>
      <c r="AI1878" s="16">
        <v>112</v>
      </c>
      <c r="AJ1878" s="16">
        <v>174</v>
      </c>
      <c r="AK1878" s="16">
        <v>207</v>
      </c>
      <c r="AL1878" s="16">
        <v>170</v>
      </c>
      <c r="AM1878" s="16">
        <v>133</v>
      </c>
      <c r="AN1878" s="16">
        <v>100</v>
      </c>
      <c r="AO1878" s="16">
        <v>131</v>
      </c>
      <c r="AP1878" s="16">
        <v>193</v>
      </c>
      <c r="AQ1878" s="16">
        <v>93</v>
      </c>
      <c r="AR1878" s="16">
        <v>79</v>
      </c>
      <c r="AS1878" s="16">
        <v>47</v>
      </c>
      <c r="AT1878" s="16">
        <v>48</v>
      </c>
      <c r="AU1878" s="16">
        <v>122</v>
      </c>
      <c r="AV1878" s="16">
        <v>59</v>
      </c>
      <c r="AX1878" s="16">
        <v>1557</v>
      </c>
      <c r="AY1878" s="16">
        <v>338</v>
      </c>
      <c r="BA1878" s="16">
        <v>1221</v>
      </c>
      <c r="BB1878" s="16">
        <v>685</v>
      </c>
      <c r="BD1878" s="16">
        <v>474</v>
      </c>
      <c r="BE1878" s="16">
        <v>416</v>
      </c>
      <c r="BF1878" s="16">
        <v>224</v>
      </c>
      <c r="BG1878" s="16">
        <v>439</v>
      </c>
      <c r="BH1878" s="16">
        <v>242</v>
      </c>
      <c r="BI1878" s="16">
        <v>51</v>
      </c>
      <c r="BJ1878" s="16">
        <v>60</v>
      </c>
      <c r="BL1878" s="16">
        <v>334</v>
      </c>
      <c r="BM1878" s="16">
        <v>619</v>
      </c>
      <c r="BN1878" s="16">
        <v>136</v>
      </c>
      <c r="BO1878" s="16">
        <v>105</v>
      </c>
      <c r="BP1878" s="16">
        <v>257</v>
      </c>
      <c r="BQ1878" s="16">
        <v>42</v>
      </c>
      <c r="BR1878" s="16">
        <v>49</v>
      </c>
      <c r="BS1878" s="16">
        <v>364</v>
      </c>
      <c r="BU1878" s="16">
        <v>279</v>
      </c>
      <c r="BV1878" s="16">
        <v>479</v>
      </c>
      <c r="BW1878" s="16">
        <v>122</v>
      </c>
      <c r="BX1878" s="16">
        <v>151</v>
      </c>
      <c r="BY1878" s="16">
        <v>421</v>
      </c>
      <c r="BZ1878" s="16">
        <v>64</v>
      </c>
      <c r="CA1878" s="16">
        <v>123</v>
      </c>
      <c r="CB1878" s="16">
        <v>156</v>
      </c>
      <c r="CC1878" s="16">
        <v>111</v>
      </c>
    </row>
    <row r="1879" spans="2:81" x14ac:dyDescent="0.35">
      <c r="B1879" s="12" t="s">
        <v>96</v>
      </c>
      <c r="C1879" s="16">
        <v>1910</v>
      </c>
      <c r="D1879" s="16">
        <v>202</v>
      </c>
      <c r="E1879" s="16">
        <v>325</v>
      </c>
      <c r="F1879" s="16">
        <v>324</v>
      </c>
      <c r="G1879" s="16">
        <v>294</v>
      </c>
      <c r="H1879" s="16">
        <v>309</v>
      </c>
      <c r="I1879" s="16">
        <v>457</v>
      </c>
      <c r="K1879" s="16">
        <v>921</v>
      </c>
      <c r="L1879" s="16">
        <v>983</v>
      </c>
      <c r="N1879" s="16">
        <v>157</v>
      </c>
      <c r="O1879" s="16">
        <v>52</v>
      </c>
      <c r="P1879" s="16">
        <v>89</v>
      </c>
      <c r="Q1879" s="16">
        <v>77</v>
      </c>
      <c r="R1879" s="16">
        <v>212</v>
      </c>
      <c r="S1879" s="16">
        <v>155</v>
      </c>
      <c r="T1879" s="16">
        <v>140</v>
      </c>
      <c r="U1879" s="16">
        <v>167</v>
      </c>
      <c r="V1879" s="16">
        <v>248</v>
      </c>
      <c r="W1879" s="16">
        <v>264</v>
      </c>
      <c r="X1879" s="16">
        <v>165</v>
      </c>
      <c r="Y1879" s="16">
        <v>180</v>
      </c>
      <c r="AA1879" s="16">
        <v>514</v>
      </c>
      <c r="AB1879" s="16">
        <v>496</v>
      </c>
      <c r="AC1879" s="16">
        <v>419</v>
      </c>
      <c r="AD1879" s="16">
        <v>477</v>
      </c>
      <c r="AF1879" s="16">
        <v>25</v>
      </c>
      <c r="AG1879" s="16">
        <v>96</v>
      </c>
      <c r="AH1879" s="16">
        <v>115</v>
      </c>
      <c r="AI1879" s="16">
        <v>117</v>
      </c>
      <c r="AJ1879" s="16">
        <v>175</v>
      </c>
      <c r="AK1879" s="16">
        <v>213</v>
      </c>
      <c r="AL1879" s="16">
        <v>169</v>
      </c>
      <c r="AM1879" s="16">
        <v>134</v>
      </c>
      <c r="AN1879" s="16">
        <v>99</v>
      </c>
      <c r="AO1879" s="16">
        <v>131</v>
      </c>
      <c r="AP1879" s="16">
        <v>193</v>
      </c>
      <c r="AQ1879" s="16">
        <v>94</v>
      </c>
      <c r="AR1879" s="16">
        <v>79</v>
      </c>
      <c r="AS1879" s="16">
        <v>46</v>
      </c>
      <c r="AT1879" s="16">
        <v>46</v>
      </c>
      <c r="AU1879" s="16">
        <v>118</v>
      </c>
      <c r="AV1879" s="16">
        <v>59</v>
      </c>
      <c r="AX1879" s="16">
        <v>1583</v>
      </c>
      <c r="AY1879" s="16">
        <v>316</v>
      </c>
      <c r="BA1879" s="16">
        <v>1241</v>
      </c>
      <c r="BB1879" s="16">
        <v>669</v>
      </c>
      <c r="BD1879" s="16">
        <v>490</v>
      </c>
      <c r="BE1879" s="16">
        <v>410</v>
      </c>
      <c r="BF1879" s="16">
        <v>226</v>
      </c>
      <c r="BG1879" s="16">
        <v>430</v>
      </c>
      <c r="BH1879" s="16">
        <v>237</v>
      </c>
      <c r="BI1879" s="16">
        <v>51</v>
      </c>
      <c r="BJ1879" s="16">
        <v>65</v>
      </c>
      <c r="BL1879" s="16">
        <v>349</v>
      </c>
      <c r="BM1879" s="16">
        <v>614</v>
      </c>
      <c r="BN1879" s="16">
        <v>143</v>
      </c>
      <c r="BO1879" s="16">
        <v>101</v>
      </c>
      <c r="BP1879" s="16">
        <v>257</v>
      </c>
      <c r="BQ1879" s="16">
        <v>42</v>
      </c>
      <c r="BR1879" s="16">
        <v>47</v>
      </c>
      <c r="BS1879" s="16">
        <v>356</v>
      </c>
      <c r="BU1879" s="16">
        <v>288</v>
      </c>
      <c r="BV1879" s="16">
        <v>472</v>
      </c>
      <c r="BW1879" s="16">
        <v>126</v>
      </c>
      <c r="BX1879" s="16">
        <v>142</v>
      </c>
      <c r="BY1879" s="16">
        <v>432</v>
      </c>
      <c r="BZ1879" s="16">
        <v>64</v>
      </c>
      <c r="CA1879" s="16">
        <v>123</v>
      </c>
      <c r="CB1879" s="16">
        <v>159</v>
      </c>
      <c r="CC1879" s="16">
        <v>106</v>
      </c>
    </row>
    <row r="1880" spans="2:81" x14ac:dyDescent="0.35">
      <c r="B1880" s="17" t="s">
        <v>174</v>
      </c>
      <c r="C1880" s="18">
        <v>9.6759855984853677E-2</v>
      </c>
      <c r="D1880" s="18">
        <v>0.14853351478477009</v>
      </c>
      <c r="E1880" s="18">
        <v>0.22990274637331529</v>
      </c>
      <c r="F1880" s="18">
        <v>0.1129766786265468</v>
      </c>
      <c r="G1880" s="18">
        <v>6.7251147814593057E-2</v>
      </c>
      <c r="H1880" s="18">
        <v>3.760269952288757E-2</v>
      </c>
      <c r="I1880" s="18">
        <v>2.669732308719611E-2</v>
      </c>
      <c r="K1880" s="18">
        <v>0.1042689800761649</v>
      </c>
      <c r="L1880" s="18">
        <v>9.0201965461566169E-2</v>
      </c>
      <c r="N1880" s="18">
        <v>7.8346968560598848E-2</v>
      </c>
      <c r="O1880" s="18">
        <v>4.6157176273240438E-2</v>
      </c>
      <c r="P1880" s="18">
        <v>7.2334315392501694E-2</v>
      </c>
      <c r="Q1880" s="18">
        <v>0.13780108531981261</v>
      </c>
      <c r="R1880" s="18">
        <v>0.1132489009920324</v>
      </c>
      <c r="S1880" s="18">
        <v>9.3225600477108345E-2</v>
      </c>
      <c r="T1880" s="18">
        <v>8.4287092975754485E-2</v>
      </c>
      <c r="U1880" s="18">
        <v>0.1039201141234895</v>
      </c>
      <c r="V1880" s="18">
        <v>0.15180686415319269</v>
      </c>
      <c r="W1880" s="18">
        <v>6.5080885535443972E-2</v>
      </c>
      <c r="X1880" s="18">
        <v>9.1330893447803069E-2</v>
      </c>
      <c r="Y1880" s="18">
        <v>8.4236712391027646E-2</v>
      </c>
      <c r="AA1880" s="18">
        <v>0.1208413516974074</v>
      </c>
      <c r="AB1880" s="18">
        <v>7.282387047335015E-2</v>
      </c>
      <c r="AC1880" s="18">
        <v>0.10308667241301329</v>
      </c>
      <c r="AD1880" s="18">
        <v>8.94537464322369E-2</v>
      </c>
      <c r="AF1880" s="18">
        <v>4.2758166833366383E-2</v>
      </c>
      <c r="AG1880" s="18">
        <v>0.17411330925177029</v>
      </c>
      <c r="AH1880" s="18">
        <v>9.2484572050495831E-2</v>
      </c>
      <c r="AI1880" s="18">
        <v>7.0370501950398359E-2</v>
      </c>
      <c r="AJ1880" s="18">
        <v>5.028392279390715E-2</v>
      </c>
      <c r="AK1880" s="18">
        <v>6.1841319426702297E-2</v>
      </c>
      <c r="AL1880" s="18">
        <v>8.401285187525448E-2</v>
      </c>
      <c r="AM1880" s="18">
        <v>9.482971472285924E-2</v>
      </c>
      <c r="AN1880" s="18">
        <v>6.5447780470021269E-2</v>
      </c>
      <c r="AO1880" s="18">
        <v>6.9321950258363615E-2</v>
      </c>
      <c r="AP1880" s="18">
        <v>8.7237175753627647E-2</v>
      </c>
      <c r="AQ1880" s="18">
        <v>0.13864823030850859</v>
      </c>
      <c r="AR1880" s="18">
        <v>0.1143775027329707</v>
      </c>
      <c r="AS1880" s="18">
        <v>0.1075066158115059</v>
      </c>
      <c r="AT1880" s="18">
        <v>0.15656257861232939</v>
      </c>
      <c r="AU1880" s="18">
        <v>0.24146718809306189</v>
      </c>
      <c r="AV1880" s="18">
        <v>7.0070972734477141E-2</v>
      </c>
      <c r="AX1880" s="18">
        <v>7.6869910757196472E-2</v>
      </c>
      <c r="AY1880" s="18">
        <v>0.1967593352706947</v>
      </c>
      <c r="BA1880" s="18">
        <v>0.1008722444125195</v>
      </c>
      <c r="BB1880" s="18">
        <v>8.9129988774799898E-2</v>
      </c>
      <c r="BD1880" s="18">
        <v>8.094674819437013E-2</v>
      </c>
      <c r="BE1880" s="18">
        <v>7.6172183477625235E-2</v>
      </c>
      <c r="BF1880" s="18">
        <v>4.6345712814335409E-2</v>
      </c>
      <c r="BG1880" s="18">
        <v>0.1239840719333133</v>
      </c>
      <c r="BH1880" s="18">
        <v>0.1397648742722345</v>
      </c>
      <c r="BI1880" s="18">
        <v>0.2422585141555274</v>
      </c>
      <c r="BJ1880" s="18">
        <v>6.9411178510125446E-2</v>
      </c>
      <c r="BL1880" s="18">
        <v>7.6362043792555498E-2</v>
      </c>
      <c r="BM1880" s="18">
        <v>0.1348057519092315</v>
      </c>
      <c r="BN1880" s="18">
        <v>8.0909423958866855E-2</v>
      </c>
      <c r="BO1880" s="18">
        <v>0.13746225295617279</v>
      </c>
      <c r="BP1880" s="18">
        <v>9.3823000149577271E-2</v>
      </c>
      <c r="BQ1880" s="18">
        <v>6.2216291733488492E-2</v>
      </c>
      <c r="BR1880" s="18">
        <v>8.8002013905710941E-2</v>
      </c>
      <c r="BS1880" s="18">
        <v>5.3236105895855278E-2</v>
      </c>
      <c r="BU1880" s="18">
        <v>0.1114813546123171</v>
      </c>
      <c r="BV1880" s="18">
        <v>0.1466479383136863</v>
      </c>
      <c r="BW1880" s="18">
        <v>8.5551664271928785E-2</v>
      </c>
      <c r="BX1880" s="18">
        <v>7.8354715920315982E-2</v>
      </c>
      <c r="BY1880" s="18">
        <v>8.4130239625809067E-2</v>
      </c>
      <c r="BZ1880" s="18">
        <v>5.5973508195518933E-2</v>
      </c>
      <c r="CA1880" s="18">
        <v>5.3376992144885137E-2</v>
      </c>
      <c r="CB1880" s="18">
        <v>4.4721375046279259E-2</v>
      </c>
      <c r="CC1880" s="18">
        <v>7.6815838776995285E-2</v>
      </c>
    </row>
    <row r="1881" spans="2:81" x14ac:dyDescent="0.35">
      <c r="B1881" s="17" t="s">
        <v>175</v>
      </c>
      <c r="C1881" s="18">
        <v>0.20114315639549979</v>
      </c>
      <c r="D1881" s="18">
        <v>0.2312617343335692</v>
      </c>
      <c r="E1881" s="18">
        <v>0.30392315242331019</v>
      </c>
      <c r="F1881" s="18">
        <v>0.3069563468589257</v>
      </c>
      <c r="G1881" s="18">
        <v>0.21591756018925559</v>
      </c>
      <c r="H1881" s="18">
        <v>0.1161808640375529</v>
      </c>
      <c r="I1881" s="18">
        <v>8.7659060404965516E-2</v>
      </c>
      <c r="K1881" s="18">
        <v>0.22974569581560519</v>
      </c>
      <c r="L1881" s="18">
        <v>0.1743912423139857</v>
      </c>
      <c r="N1881" s="18">
        <v>0.1970054490684939</v>
      </c>
      <c r="O1881" s="18">
        <v>0.1475509274150856</v>
      </c>
      <c r="P1881" s="18">
        <v>0.18907179062816379</v>
      </c>
      <c r="Q1881" s="18">
        <v>0.1493207254018786</v>
      </c>
      <c r="R1881" s="18">
        <v>0.26303913879810958</v>
      </c>
      <c r="S1881" s="18">
        <v>0.20241555579148279</v>
      </c>
      <c r="T1881" s="18">
        <v>0.21399934332216761</v>
      </c>
      <c r="U1881" s="18">
        <v>0.16971587635599181</v>
      </c>
      <c r="V1881" s="18">
        <v>0.26972151101933212</v>
      </c>
      <c r="W1881" s="18">
        <v>0.14684187554094491</v>
      </c>
      <c r="X1881" s="18">
        <v>0.16006587121029889</v>
      </c>
      <c r="Y1881" s="18">
        <v>0.21634410530071191</v>
      </c>
      <c r="AA1881" s="18">
        <v>0.25430974084602659</v>
      </c>
      <c r="AB1881" s="18">
        <v>0.204379062479211</v>
      </c>
      <c r="AC1881" s="18">
        <v>0.2014185109358525</v>
      </c>
      <c r="AD1881" s="18">
        <v>0.14176738989239759</v>
      </c>
      <c r="AF1881" s="18">
        <v>0.18229662617360651</v>
      </c>
      <c r="AG1881" s="18">
        <v>0.14129105007062101</v>
      </c>
      <c r="AH1881" s="18">
        <v>0.1788137350596983</v>
      </c>
      <c r="AI1881" s="18">
        <v>0.15319241063550251</v>
      </c>
      <c r="AJ1881" s="18">
        <v>0.18365889174585859</v>
      </c>
      <c r="AK1881" s="18">
        <v>0.19789296370909121</v>
      </c>
      <c r="AL1881" s="18">
        <v>0.23905401978002</v>
      </c>
      <c r="AM1881" s="18">
        <v>0.19076430397964181</v>
      </c>
      <c r="AN1881" s="18">
        <v>0.18801897665275749</v>
      </c>
      <c r="AO1881" s="18">
        <v>0.18445374503874151</v>
      </c>
      <c r="AP1881" s="18">
        <v>0.1775134927692798</v>
      </c>
      <c r="AQ1881" s="18">
        <v>0.20214886172464999</v>
      </c>
      <c r="AR1881" s="18">
        <v>0.21387535011859241</v>
      </c>
      <c r="AS1881" s="18">
        <v>0.31546847695629843</v>
      </c>
      <c r="AT1881" s="18">
        <v>0.2365256580996104</v>
      </c>
      <c r="AU1881" s="18">
        <v>0.36182296738980441</v>
      </c>
      <c r="AV1881" s="18">
        <v>0.10434343190075319</v>
      </c>
      <c r="AX1881" s="18">
        <v>0.17985084855450201</v>
      </c>
      <c r="AY1881" s="18">
        <v>0.31139379712881721</v>
      </c>
      <c r="BA1881" s="18">
        <v>0.2030495310416254</v>
      </c>
      <c r="BB1881" s="18">
        <v>0.19760618860697601</v>
      </c>
      <c r="BD1881" s="18">
        <v>0.14813705155964699</v>
      </c>
      <c r="BE1881" s="18">
        <v>0.19362125920120979</v>
      </c>
      <c r="BF1881" s="18">
        <v>0.1648914314811219</v>
      </c>
      <c r="BG1881" s="18">
        <v>0.23925622230216659</v>
      </c>
      <c r="BH1881" s="18">
        <v>0.29167776285042629</v>
      </c>
      <c r="BI1881" s="18">
        <v>0.32756159807425977</v>
      </c>
      <c r="BJ1881" s="18">
        <v>9.1471045210717888E-2</v>
      </c>
      <c r="BL1881" s="18">
        <v>0.20378341551402909</v>
      </c>
      <c r="BM1881" s="18">
        <v>0.2592743204203557</v>
      </c>
      <c r="BN1881" s="18">
        <v>0.14755337992995729</v>
      </c>
      <c r="BO1881" s="18">
        <v>0.15992378987062339</v>
      </c>
      <c r="BP1881" s="18">
        <v>0.216828576195535</v>
      </c>
      <c r="BQ1881" s="18">
        <v>0.25189188398699708</v>
      </c>
      <c r="BR1881" s="18">
        <v>0.1044889200629847</v>
      </c>
      <c r="BS1881" s="18">
        <v>0.12699321882985951</v>
      </c>
      <c r="BU1881" s="18">
        <v>0.24780376451504621</v>
      </c>
      <c r="BV1881" s="18">
        <v>0.27765879567351248</v>
      </c>
      <c r="BW1881" s="18">
        <v>0.1655085597415914</v>
      </c>
      <c r="BX1881" s="18">
        <v>0.2219046875582337</v>
      </c>
      <c r="BY1881" s="18">
        <v>0.1856571426881431</v>
      </c>
      <c r="BZ1881" s="18">
        <v>0.20858582442392579</v>
      </c>
      <c r="CA1881" s="18">
        <v>4.5331061877427713E-2</v>
      </c>
      <c r="CB1881" s="18">
        <v>0.1139133868469424</v>
      </c>
      <c r="CC1881" s="18">
        <v>0.11796023464080201</v>
      </c>
    </row>
    <row r="1882" spans="2:81" x14ac:dyDescent="0.35">
      <c r="B1882" s="17" t="s">
        <v>394</v>
      </c>
      <c r="C1882" s="18">
        <v>0.274000675930482</v>
      </c>
      <c r="D1882" s="18">
        <v>0.25811416924710018</v>
      </c>
      <c r="E1882" s="18">
        <v>0.22423961205539311</v>
      </c>
      <c r="F1882" s="18">
        <v>0.27964831466807849</v>
      </c>
      <c r="G1882" s="18">
        <v>0.30364757167741657</v>
      </c>
      <c r="H1882" s="18">
        <v>0.29883305080883038</v>
      </c>
      <c r="I1882" s="18">
        <v>0.27653045374600088</v>
      </c>
      <c r="K1882" s="18">
        <v>0.27316778349922649</v>
      </c>
      <c r="L1882" s="18">
        <v>0.2750793519095619</v>
      </c>
      <c r="N1882" s="18">
        <v>0.28220316409277879</v>
      </c>
      <c r="O1882" s="18">
        <v>0.31131701462288569</v>
      </c>
      <c r="P1882" s="18">
        <v>0.28883690508609822</v>
      </c>
      <c r="Q1882" s="18">
        <v>0.26699929147603052</v>
      </c>
      <c r="R1882" s="18">
        <v>0.25772617456872837</v>
      </c>
      <c r="S1882" s="18">
        <v>0.33283942166310632</v>
      </c>
      <c r="T1882" s="18">
        <v>0.25392003083730791</v>
      </c>
      <c r="U1882" s="18">
        <v>0.28746318947234312</v>
      </c>
      <c r="V1882" s="18">
        <v>0.26355428527014291</v>
      </c>
      <c r="W1882" s="18">
        <v>0.27497932245936713</v>
      </c>
      <c r="X1882" s="18">
        <v>0.27862649164568087</v>
      </c>
      <c r="Y1882" s="18">
        <v>0.2320716919475998</v>
      </c>
      <c r="AA1882" s="18">
        <v>0.2267384369629315</v>
      </c>
      <c r="AB1882" s="18">
        <v>0.26022675702185882</v>
      </c>
      <c r="AC1882" s="18">
        <v>0.29887603085780362</v>
      </c>
      <c r="AD1882" s="18">
        <v>0.31728554351007199</v>
      </c>
      <c r="AF1882" s="18">
        <v>0.33897264316305348</v>
      </c>
      <c r="AG1882" s="18">
        <v>0.29071697936325802</v>
      </c>
      <c r="AH1882" s="18">
        <v>0.22623868689028881</v>
      </c>
      <c r="AI1882" s="18">
        <v>0.30993145836591618</v>
      </c>
      <c r="AJ1882" s="18">
        <v>0.27103623305860292</v>
      </c>
      <c r="AK1882" s="18">
        <v>0.30985250014951271</v>
      </c>
      <c r="AL1882" s="18">
        <v>0.25055604222813838</v>
      </c>
      <c r="AM1882" s="18">
        <v>0.26562041662000963</v>
      </c>
      <c r="AN1882" s="18">
        <v>0.34672249860314491</v>
      </c>
      <c r="AO1882" s="18">
        <v>0.3225184222417708</v>
      </c>
      <c r="AP1882" s="18">
        <v>0.26445233780562782</v>
      </c>
      <c r="AQ1882" s="18">
        <v>0.2124505264380574</v>
      </c>
      <c r="AR1882" s="18">
        <v>0.21578801162649031</v>
      </c>
      <c r="AS1882" s="18">
        <v>0.19388389667636821</v>
      </c>
      <c r="AT1882" s="18">
        <v>0.33866178098000749</v>
      </c>
      <c r="AU1882" s="18">
        <v>0.19341430220179601</v>
      </c>
      <c r="AV1882" s="18">
        <v>0.35709086884851698</v>
      </c>
      <c r="AX1882" s="18">
        <v>0.27234574590668142</v>
      </c>
      <c r="AY1882" s="18">
        <v>0.28479093445530479</v>
      </c>
      <c r="BA1882" s="18">
        <v>0.27510654532304318</v>
      </c>
      <c r="BB1882" s="18">
        <v>0.27194891531367338</v>
      </c>
      <c r="BD1882" s="18">
        <v>0.31841049381708247</v>
      </c>
      <c r="BE1882" s="18">
        <v>0.25590625048896032</v>
      </c>
      <c r="BF1882" s="18">
        <v>0.28656197869098787</v>
      </c>
      <c r="BG1882" s="18">
        <v>0.27168073664629611</v>
      </c>
      <c r="BH1882" s="18">
        <v>0.20780059691497671</v>
      </c>
      <c r="BI1882" s="18">
        <v>0.16749136998281361</v>
      </c>
      <c r="BJ1882" s="18">
        <v>0.35087075442422211</v>
      </c>
      <c r="BL1882" s="18">
        <v>0.25166537233359249</v>
      </c>
      <c r="BM1882" s="18">
        <v>0.27188401688488478</v>
      </c>
      <c r="BN1882" s="18">
        <v>0.30232377490118317</v>
      </c>
      <c r="BO1882" s="18">
        <v>0.23420861593669701</v>
      </c>
      <c r="BP1882" s="18">
        <v>0.25547354125705352</v>
      </c>
      <c r="BQ1882" s="18">
        <v>0.23390882014974221</v>
      </c>
      <c r="BR1882" s="18">
        <v>0.33184083126797548</v>
      </c>
      <c r="BS1882" s="18">
        <v>0.30995312996642022</v>
      </c>
      <c r="BU1882" s="18">
        <v>0.22940988271671861</v>
      </c>
      <c r="BV1882" s="18">
        <v>0.26646020493035621</v>
      </c>
      <c r="BW1882" s="18">
        <v>0.27403854595328919</v>
      </c>
      <c r="BX1882" s="18">
        <v>0.2472799389305845</v>
      </c>
      <c r="BY1882" s="18">
        <v>0.28984280369771609</v>
      </c>
      <c r="BZ1882" s="18">
        <v>0.25288350272569809</v>
      </c>
      <c r="CA1882" s="18">
        <v>0.37268889263079469</v>
      </c>
      <c r="CB1882" s="18">
        <v>0.27767697544635289</v>
      </c>
      <c r="CC1882" s="18">
        <v>0.29275781362711201</v>
      </c>
    </row>
    <row r="1883" spans="2:81" x14ac:dyDescent="0.35">
      <c r="B1883" s="17" t="s">
        <v>177</v>
      </c>
      <c r="C1883" s="18">
        <v>0.16153395994554809</v>
      </c>
      <c r="D1883" s="18">
        <v>0.1044818791046306</v>
      </c>
      <c r="E1883" s="18">
        <v>0.14050881717021571</v>
      </c>
      <c r="F1883" s="18">
        <v>0.1098593490999337</v>
      </c>
      <c r="G1883" s="18">
        <v>0.14720184488098009</v>
      </c>
      <c r="H1883" s="18">
        <v>0.1922946318652371</v>
      </c>
      <c r="I1883" s="18">
        <v>0.2267718719383891</v>
      </c>
      <c r="K1883" s="18">
        <v>0.1615321181395572</v>
      </c>
      <c r="L1883" s="18">
        <v>0.1623338603715187</v>
      </c>
      <c r="N1883" s="18">
        <v>0.21303544336977201</v>
      </c>
      <c r="O1883" s="18">
        <v>9.0857594598436522E-2</v>
      </c>
      <c r="P1883" s="18">
        <v>0.15867068039342291</v>
      </c>
      <c r="Q1883" s="18">
        <v>0.1426824475112991</v>
      </c>
      <c r="R1883" s="18">
        <v>0.15515569482700259</v>
      </c>
      <c r="S1883" s="18">
        <v>0.16405885063371781</v>
      </c>
      <c r="T1883" s="18">
        <v>0.15807901849830719</v>
      </c>
      <c r="U1883" s="18">
        <v>0.16278756830333341</v>
      </c>
      <c r="V1883" s="18">
        <v>0.1248580767249754</v>
      </c>
      <c r="W1883" s="18">
        <v>0.18224230107896691</v>
      </c>
      <c r="X1883" s="18">
        <v>0.16109689292760351</v>
      </c>
      <c r="Y1883" s="18">
        <v>0.1739323207718643</v>
      </c>
      <c r="AA1883" s="18">
        <v>0.1782346920813648</v>
      </c>
      <c r="AB1883" s="18">
        <v>0.16170068950938851</v>
      </c>
      <c r="AC1883" s="18">
        <v>0.16611830089100821</v>
      </c>
      <c r="AD1883" s="18">
        <v>0.1394334878644114</v>
      </c>
      <c r="AF1883" s="18">
        <v>0.1137187450018271</v>
      </c>
      <c r="AG1883" s="18">
        <v>6.4671870336184087E-2</v>
      </c>
      <c r="AH1883" s="18">
        <v>0.1886147497755736</v>
      </c>
      <c r="AI1883" s="18">
        <v>6.6650031052106429E-2</v>
      </c>
      <c r="AJ1883" s="18">
        <v>0.19235219832649419</v>
      </c>
      <c r="AK1883" s="18">
        <v>0.16240322159089299</v>
      </c>
      <c r="AL1883" s="18">
        <v>0.19268924594440459</v>
      </c>
      <c r="AM1883" s="18">
        <v>0.21801068118476261</v>
      </c>
      <c r="AN1883" s="18">
        <v>0.16997007859932731</v>
      </c>
      <c r="AO1883" s="18">
        <v>0.20220017991966499</v>
      </c>
      <c r="AP1883" s="18">
        <v>0.17529674733049849</v>
      </c>
      <c r="AQ1883" s="18">
        <v>0.1833223049777491</v>
      </c>
      <c r="AR1883" s="18">
        <v>0.20825012512361821</v>
      </c>
      <c r="AS1883" s="18">
        <v>0.1116367959558264</v>
      </c>
      <c r="AT1883" s="18">
        <v>0.1191220831234566</v>
      </c>
      <c r="AU1883" s="18">
        <v>8.6103870006374664E-2</v>
      </c>
      <c r="AV1883" s="18">
        <v>0.13743011299110761</v>
      </c>
      <c r="AX1883" s="18">
        <v>0.17049712121092711</v>
      </c>
      <c r="AY1883" s="18">
        <v>0.1141342971890162</v>
      </c>
      <c r="BA1883" s="18">
        <v>0.15915651750545171</v>
      </c>
      <c r="BB1883" s="18">
        <v>0.16594491733358319</v>
      </c>
      <c r="BD1883" s="18">
        <v>0.15315739266182149</v>
      </c>
      <c r="BE1883" s="18">
        <v>0.18998453018075079</v>
      </c>
      <c r="BF1883" s="18">
        <v>0.13908911417546721</v>
      </c>
      <c r="BG1883" s="18">
        <v>0.1486775037319579</v>
      </c>
      <c r="BH1883" s="18">
        <v>0.1780357722427155</v>
      </c>
      <c r="BI1883" s="18">
        <v>0.1683977565063034</v>
      </c>
      <c r="BJ1883" s="18">
        <v>0.1425365926085731</v>
      </c>
      <c r="BL1883" s="18">
        <v>0.1828639098594334</v>
      </c>
      <c r="BM1883" s="18">
        <v>0.14683450843699511</v>
      </c>
      <c r="BN1883" s="18">
        <v>0.21916062778169479</v>
      </c>
      <c r="BO1883" s="18">
        <v>0.16398762721667989</v>
      </c>
      <c r="BP1883" s="18">
        <v>0.18110149544400281</v>
      </c>
      <c r="BQ1883" s="18">
        <v>0.22520296412503149</v>
      </c>
      <c r="BR1883" s="18">
        <v>0.16803336762008009</v>
      </c>
      <c r="BS1883" s="18">
        <v>0.1195684182851879</v>
      </c>
      <c r="BU1883" s="18">
        <v>0.15626660939531989</v>
      </c>
      <c r="BV1883" s="18">
        <v>0.13804891858000989</v>
      </c>
      <c r="BW1883" s="18">
        <v>0.2059656630940061</v>
      </c>
      <c r="BX1883" s="18">
        <v>0.12636585400051381</v>
      </c>
      <c r="BY1883" s="18">
        <v>0.16907301810870509</v>
      </c>
      <c r="BZ1883" s="18">
        <v>0.2365820375744439</v>
      </c>
      <c r="CA1883" s="18">
        <v>0.15501222356740041</v>
      </c>
      <c r="CB1883" s="18">
        <v>0.18559877540755901</v>
      </c>
      <c r="CC1883" s="18">
        <v>0.17028923426758341</v>
      </c>
    </row>
    <row r="1884" spans="2:81" x14ac:dyDescent="0.35">
      <c r="B1884" s="17" t="s">
        <v>178</v>
      </c>
      <c r="C1884" s="18">
        <v>0.22170130299764429</v>
      </c>
      <c r="D1884" s="18">
        <v>0.21086622756478621</v>
      </c>
      <c r="E1884" s="18">
        <v>7.2699943752164736E-2</v>
      </c>
      <c r="F1884" s="18">
        <v>0.13995023072082699</v>
      </c>
      <c r="G1884" s="18">
        <v>0.19245800071420879</v>
      </c>
      <c r="H1884" s="18">
        <v>0.31686039180892162</v>
      </c>
      <c r="I1884" s="18">
        <v>0.34487322135549592</v>
      </c>
      <c r="K1884" s="18">
        <v>0.1959958833149181</v>
      </c>
      <c r="L1884" s="18">
        <v>0.24483457223517699</v>
      </c>
      <c r="N1884" s="18">
        <v>0.21205531936230829</v>
      </c>
      <c r="O1884" s="18">
        <v>0.32322608700422328</v>
      </c>
      <c r="P1884" s="18">
        <v>0.23367143741970739</v>
      </c>
      <c r="Q1884" s="18">
        <v>0.25539427715692681</v>
      </c>
      <c r="R1884" s="18">
        <v>0.15246742670040819</v>
      </c>
      <c r="S1884" s="18">
        <v>0.16836355875940009</v>
      </c>
      <c r="T1884" s="18">
        <v>0.22677174297505359</v>
      </c>
      <c r="U1884" s="18">
        <v>0.2299803796794449</v>
      </c>
      <c r="V1884" s="18">
        <v>0.1546282603293655</v>
      </c>
      <c r="W1884" s="18">
        <v>0.27461376478660487</v>
      </c>
      <c r="X1884" s="18">
        <v>0.27494854736126401</v>
      </c>
      <c r="Y1884" s="18">
        <v>0.26229790405201342</v>
      </c>
      <c r="AA1884" s="18">
        <v>0.19888433804699759</v>
      </c>
      <c r="AB1884" s="18">
        <v>0.26772620696861849</v>
      </c>
      <c r="AC1884" s="18">
        <v>0.18093061214750991</v>
      </c>
      <c r="AD1884" s="18">
        <v>0.23448325601542741</v>
      </c>
      <c r="AF1884" s="18">
        <v>0.145958946064144</v>
      </c>
      <c r="AG1884" s="18">
        <v>0.26498051383372462</v>
      </c>
      <c r="AH1884" s="18">
        <v>0.26864251459968241</v>
      </c>
      <c r="AI1884" s="18">
        <v>0.2981824156745228</v>
      </c>
      <c r="AJ1884" s="18">
        <v>0.2578098167483886</v>
      </c>
      <c r="AK1884" s="18">
        <v>0.21757074711438301</v>
      </c>
      <c r="AL1884" s="18">
        <v>0.19573294564086041</v>
      </c>
      <c r="AM1884" s="18">
        <v>0.18755017698154869</v>
      </c>
      <c r="AN1884" s="18">
        <v>0.1910633381324868</v>
      </c>
      <c r="AO1884" s="18">
        <v>0.2057438163328264</v>
      </c>
      <c r="AP1884" s="18">
        <v>0.26027533434852712</v>
      </c>
      <c r="AQ1884" s="18">
        <v>0.24484883929762749</v>
      </c>
      <c r="AR1884" s="18">
        <v>0.2347401626661621</v>
      </c>
      <c r="AS1884" s="18">
        <v>0.21100426158165461</v>
      </c>
      <c r="AT1884" s="18">
        <v>0.14912789918459601</v>
      </c>
      <c r="AU1884" s="18">
        <v>9.1322584901150722E-2</v>
      </c>
      <c r="AV1884" s="18">
        <v>0.2313622087055543</v>
      </c>
      <c r="AX1884" s="18">
        <v>0.25342566558363822</v>
      </c>
      <c r="AY1884" s="18">
        <v>6.4054757665397241E-2</v>
      </c>
      <c r="BA1884" s="18">
        <v>0.21956382472971239</v>
      </c>
      <c r="BB1884" s="18">
        <v>0.22566704593159989</v>
      </c>
      <c r="BD1884" s="18">
        <v>0.24396780607799751</v>
      </c>
      <c r="BE1884" s="18">
        <v>0.25144623118093462</v>
      </c>
      <c r="BF1884" s="18">
        <v>0.29656289186899382</v>
      </c>
      <c r="BG1884" s="18">
        <v>0.18826596769543141</v>
      </c>
      <c r="BH1884" s="18">
        <v>0.1457374607506523</v>
      </c>
      <c r="BI1884" s="18">
        <v>5.3666956747660831E-2</v>
      </c>
      <c r="BJ1884" s="18">
        <v>0.23671609627007231</v>
      </c>
      <c r="BL1884" s="18">
        <v>0.24921936315698209</v>
      </c>
      <c r="BM1884" s="18">
        <v>0.1631317116154003</v>
      </c>
      <c r="BN1884" s="18">
        <v>0.22752317470922101</v>
      </c>
      <c r="BO1884" s="18">
        <v>0.28836316407010643</v>
      </c>
      <c r="BP1884" s="18">
        <v>0.21990489162082641</v>
      </c>
      <c r="BQ1884" s="18">
        <v>0.2029354512433324</v>
      </c>
      <c r="BR1884" s="18">
        <v>0.1468590646990198</v>
      </c>
      <c r="BS1884" s="18">
        <v>0.28800579858751102</v>
      </c>
      <c r="BU1884" s="18">
        <v>0.22869874129268811</v>
      </c>
      <c r="BV1884" s="18">
        <v>0.15061163022365151</v>
      </c>
      <c r="BW1884" s="18">
        <v>0.24775827137404799</v>
      </c>
      <c r="BX1884" s="18">
        <v>0.29639215334688429</v>
      </c>
      <c r="BY1884" s="18">
        <v>0.2376458914172416</v>
      </c>
      <c r="BZ1884" s="18">
        <v>0.21146567579115719</v>
      </c>
      <c r="CA1884" s="18">
        <v>0.19064937682671501</v>
      </c>
      <c r="CB1884" s="18">
        <v>0.27244917282859249</v>
      </c>
      <c r="CC1884" s="18">
        <v>0.28941741675892202</v>
      </c>
    </row>
    <row r="1885" spans="2:81" x14ac:dyDescent="0.35">
      <c r="B1885" s="17" t="s">
        <v>151</v>
      </c>
      <c r="C1885" s="18">
        <v>4.4861048745972139E-2</v>
      </c>
      <c r="D1885" s="18">
        <v>4.6742474965143589E-2</v>
      </c>
      <c r="E1885" s="18">
        <v>2.8725728225601078E-2</v>
      </c>
      <c r="F1885" s="18">
        <v>5.060908002568832E-2</v>
      </c>
      <c r="G1885" s="18">
        <v>7.3523874723545921E-2</v>
      </c>
      <c r="H1885" s="18">
        <v>3.8228361956570277E-2</v>
      </c>
      <c r="I1885" s="18">
        <v>3.7468069467952392E-2</v>
      </c>
      <c r="K1885" s="18">
        <v>3.5289539154527892E-2</v>
      </c>
      <c r="L1885" s="18">
        <v>5.3159007708190563E-2</v>
      </c>
      <c r="N1885" s="18">
        <v>1.7353655546048029E-2</v>
      </c>
      <c r="O1885" s="18">
        <v>8.0891200086128406E-2</v>
      </c>
      <c r="P1885" s="18">
        <v>5.7414871080105942E-2</v>
      </c>
      <c r="Q1885" s="18">
        <v>4.7802173134052661E-2</v>
      </c>
      <c r="R1885" s="18">
        <v>5.8362664113718793E-2</v>
      </c>
      <c r="S1885" s="18">
        <v>3.9097012675184638E-2</v>
      </c>
      <c r="T1885" s="18">
        <v>6.294277139140933E-2</v>
      </c>
      <c r="U1885" s="18">
        <v>4.6132872065397179E-2</v>
      </c>
      <c r="V1885" s="18">
        <v>3.5431002502991603E-2</v>
      </c>
      <c r="W1885" s="18">
        <v>5.6241850598672233E-2</v>
      </c>
      <c r="X1885" s="18">
        <v>3.3931303407349567E-2</v>
      </c>
      <c r="Y1885" s="18">
        <v>3.1117265536782991E-2</v>
      </c>
      <c r="AA1885" s="18">
        <v>2.099144036527199E-2</v>
      </c>
      <c r="AB1885" s="18">
        <v>3.314341354757306E-2</v>
      </c>
      <c r="AC1885" s="18">
        <v>4.956987275481247E-2</v>
      </c>
      <c r="AD1885" s="18">
        <v>7.7576576285454696E-2</v>
      </c>
      <c r="AF1885" s="18">
        <v>0.17629487276400249</v>
      </c>
      <c r="AG1885" s="18">
        <v>6.4226277144441998E-2</v>
      </c>
      <c r="AH1885" s="18">
        <v>4.5205741624261199E-2</v>
      </c>
      <c r="AI1885" s="18">
        <v>0.1016731823215536</v>
      </c>
      <c r="AJ1885" s="18">
        <v>4.4858937326748623E-2</v>
      </c>
      <c r="AK1885" s="18">
        <v>5.0439248009417917E-2</v>
      </c>
      <c r="AL1885" s="18">
        <v>3.7954894531322232E-2</v>
      </c>
      <c r="AM1885" s="18">
        <v>4.322470651117831E-2</v>
      </c>
      <c r="AN1885" s="18">
        <v>3.8777327542262138E-2</v>
      </c>
      <c r="AO1885" s="18">
        <v>1.5761886208632721E-2</v>
      </c>
      <c r="AP1885" s="18">
        <v>3.522491199243917E-2</v>
      </c>
      <c r="AQ1885" s="18">
        <v>1.8581237253407431E-2</v>
      </c>
      <c r="AR1885" s="18">
        <v>1.29688477321662E-2</v>
      </c>
      <c r="AS1885" s="18">
        <v>6.0499953018346563E-2</v>
      </c>
      <c r="AT1885" s="18">
        <v>0</v>
      </c>
      <c r="AU1885" s="18">
        <v>2.5869087407812501E-2</v>
      </c>
      <c r="AV1885" s="18">
        <v>9.9702404819590862E-2</v>
      </c>
      <c r="AX1885" s="18">
        <v>4.7010707987054909E-2</v>
      </c>
      <c r="AY1885" s="18">
        <v>2.8866878290769959E-2</v>
      </c>
      <c r="BA1885" s="18">
        <v>4.2251336987647999E-2</v>
      </c>
      <c r="BB1885" s="18">
        <v>4.9702944039367723E-2</v>
      </c>
      <c r="BD1885" s="18">
        <v>5.5380507689081239E-2</v>
      </c>
      <c r="BE1885" s="18">
        <v>3.2869545470519082E-2</v>
      </c>
      <c r="BF1885" s="18">
        <v>6.6548870969093787E-2</v>
      </c>
      <c r="BG1885" s="18">
        <v>2.813549769083459E-2</v>
      </c>
      <c r="BH1885" s="18">
        <v>3.6983532968994752E-2</v>
      </c>
      <c r="BI1885" s="18">
        <v>4.0623804533434983E-2</v>
      </c>
      <c r="BJ1885" s="18">
        <v>0.1089943329762891</v>
      </c>
      <c r="BL1885" s="18">
        <v>3.6105895343407142E-2</v>
      </c>
      <c r="BM1885" s="18">
        <v>2.4069690733132539E-2</v>
      </c>
      <c r="BN1885" s="18">
        <v>2.252961871907664E-2</v>
      </c>
      <c r="BO1885" s="18">
        <v>1.6054549949720651E-2</v>
      </c>
      <c r="BP1885" s="18">
        <v>3.2868495333005093E-2</v>
      </c>
      <c r="BQ1885" s="18">
        <v>2.3844588761408349E-2</v>
      </c>
      <c r="BR1885" s="18">
        <v>0.1607758024442289</v>
      </c>
      <c r="BS1885" s="18">
        <v>0.1022433284351663</v>
      </c>
      <c r="BU1885" s="18">
        <v>2.633964746791034E-2</v>
      </c>
      <c r="BV1885" s="18">
        <v>2.0572512278783602E-2</v>
      </c>
      <c r="BW1885" s="18">
        <v>2.117729556513652E-2</v>
      </c>
      <c r="BX1885" s="18">
        <v>2.9702650243467639E-2</v>
      </c>
      <c r="BY1885" s="18">
        <v>3.3650904462385077E-2</v>
      </c>
      <c r="BZ1885" s="18">
        <v>3.4509451289256102E-2</v>
      </c>
      <c r="CA1885" s="18">
        <v>0.18294145295277689</v>
      </c>
      <c r="CB1885" s="18">
        <v>0.1056403144242741</v>
      </c>
      <c r="CC1885" s="18">
        <v>5.2759461928585348E-2</v>
      </c>
    </row>
    <row r="1887" spans="2:81" ht="130.5" x14ac:dyDescent="0.35">
      <c r="B1887" s="14" t="s">
        <v>395</v>
      </c>
    </row>
    <row r="1888" spans="2:81" x14ac:dyDescent="0.35">
      <c r="B1888" s="15" t="s">
        <v>17</v>
      </c>
    </row>
    <row r="1889" spans="2:81" x14ac:dyDescent="0.35">
      <c r="B1889" s="11" t="s">
        <v>95</v>
      </c>
      <c r="C1889" s="16">
        <v>1906</v>
      </c>
      <c r="D1889" s="16">
        <v>245</v>
      </c>
      <c r="E1889" s="16">
        <v>322</v>
      </c>
      <c r="F1889" s="16">
        <v>330</v>
      </c>
      <c r="G1889" s="16">
        <v>336</v>
      </c>
      <c r="H1889" s="16">
        <v>276</v>
      </c>
      <c r="I1889" s="16">
        <v>397</v>
      </c>
      <c r="K1889" s="16">
        <v>942</v>
      </c>
      <c r="L1889" s="16">
        <v>959</v>
      </c>
      <c r="N1889" s="16">
        <v>158</v>
      </c>
      <c r="O1889" s="16">
        <v>63</v>
      </c>
      <c r="P1889" s="16">
        <v>96</v>
      </c>
      <c r="Q1889" s="16">
        <v>78</v>
      </c>
      <c r="R1889" s="16">
        <v>211</v>
      </c>
      <c r="S1889" s="16">
        <v>156</v>
      </c>
      <c r="T1889" s="16">
        <v>138</v>
      </c>
      <c r="U1889" s="16">
        <v>178</v>
      </c>
      <c r="V1889" s="16">
        <v>270</v>
      </c>
      <c r="W1889" s="16">
        <v>232</v>
      </c>
      <c r="X1889" s="16">
        <v>160</v>
      </c>
      <c r="Y1889" s="16">
        <v>166</v>
      </c>
      <c r="AA1889" s="16">
        <v>527</v>
      </c>
      <c r="AB1889" s="16">
        <v>481</v>
      </c>
      <c r="AC1889" s="16">
        <v>429</v>
      </c>
      <c r="AD1889" s="16">
        <v>463</v>
      </c>
      <c r="AF1889" s="16">
        <v>27</v>
      </c>
      <c r="AG1889" s="16">
        <v>98</v>
      </c>
      <c r="AH1889" s="16">
        <v>113</v>
      </c>
      <c r="AI1889" s="16">
        <v>112</v>
      </c>
      <c r="AJ1889" s="16">
        <v>174</v>
      </c>
      <c r="AK1889" s="16">
        <v>207</v>
      </c>
      <c r="AL1889" s="16">
        <v>170</v>
      </c>
      <c r="AM1889" s="16">
        <v>133</v>
      </c>
      <c r="AN1889" s="16">
        <v>100</v>
      </c>
      <c r="AO1889" s="16">
        <v>131</v>
      </c>
      <c r="AP1889" s="16">
        <v>193</v>
      </c>
      <c r="AQ1889" s="16">
        <v>93</v>
      </c>
      <c r="AR1889" s="16">
        <v>79</v>
      </c>
      <c r="AS1889" s="16">
        <v>47</v>
      </c>
      <c r="AT1889" s="16">
        <v>48</v>
      </c>
      <c r="AU1889" s="16">
        <v>122</v>
      </c>
      <c r="AV1889" s="16">
        <v>59</v>
      </c>
      <c r="AX1889" s="16">
        <v>1557</v>
      </c>
      <c r="AY1889" s="16">
        <v>338</v>
      </c>
      <c r="BA1889" s="16">
        <v>1221</v>
      </c>
      <c r="BB1889" s="16">
        <v>685</v>
      </c>
      <c r="BD1889" s="16">
        <v>474</v>
      </c>
      <c r="BE1889" s="16">
        <v>416</v>
      </c>
      <c r="BF1889" s="16">
        <v>224</v>
      </c>
      <c r="BG1889" s="16">
        <v>439</v>
      </c>
      <c r="BH1889" s="16">
        <v>242</v>
      </c>
      <c r="BI1889" s="16">
        <v>51</v>
      </c>
      <c r="BJ1889" s="16">
        <v>60</v>
      </c>
      <c r="BL1889" s="16">
        <v>334</v>
      </c>
      <c r="BM1889" s="16">
        <v>619</v>
      </c>
      <c r="BN1889" s="16">
        <v>136</v>
      </c>
      <c r="BO1889" s="16">
        <v>105</v>
      </c>
      <c r="BP1889" s="16">
        <v>257</v>
      </c>
      <c r="BQ1889" s="16">
        <v>42</v>
      </c>
      <c r="BR1889" s="16">
        <v>49</v>
      </c>
      <c r="BS1889" s="16">
        <v>364</v>
      </c>
      <c r="BU1889" s="16">
        <v>279</v>
      </c>
      <c r="BV1889" s="16">
        <v>479</v>
      </c>
      <c r="BW1889" s="16">
        <v>122</v>
      </c>
      <c r="BX1889" s="16">
        <v>151</v>
      </c>
      <c r="BY1889" s="16">
        <v>421</v>
      </c>
      <c r="BZ1889" s="16">
        <v>64</v>
      </c>
      <c r="CA1889" s="16">
        <v>123</v>
      </c>
      <c r="CB1889" s="16">
        <v>156</v>
      </c>
      <c r="CC1889" s="16">
        <v>111</v>
      </c>
    </row>
    <row r="1890" spans="2:81" x14ac:dyDescent="0.35">
      <c r="B1890" s="12" t="s">
        <v>96</v>
      </c>
      <c r="C1890" s="16">
        <v>1910</v>
      </c>
      <c r="D1890" s="16">
        <v>202</v>
      </c>
      <c r="E1890" s="16">
        <v>325</v>
      </c>
      <c r="F1890" s="16">
        <v>324</v>
      </c>
      <c r="G1890" s="16">
        <v>294</v>
      </c>
      <c r="H1890" s="16">
        <v>309</v>
      </c>
      <c r="I1890" s="16">
        <v>457</v>
      </c>
      <c r="K1890" s="16">
        <v>921</v>
      </c>
      <c r="L1890" s="16">
        <v>983</v>
      </c>
      <c r="N1890" s="16">
        <v>157</v>
      </c>
      <c r="O1890" s="16">
        <v>52</v>
      </c>
      <c r="P1890" s="16">
        <v>89</v>
      </c>
      <c r="Q1890" s="16">
        <v>77</v>
      </c>
      <c r="R1890" s="16">
        <v>212</v>
      </c>
      <c r="S1890" s="16">
        <v>155</v>
      </c>
      <c r="T1890" s="16">
        <v>140</v>
      </c>
      <c r="U1890" s="16">
        <v>167</v>
      </c>
      <c r="V1890" s="16">
        <v>248</v>
      </c>
      <c r="W1890" s="16">
        <v>264</v>
      </c>
      <c r="X1890" s="16">
        <v>165</v>
      </c>
      <c r="Y1890" s="16">
        <v>180</v>
      </c>
      <c r="AA1890" s="16">
        <v>514</v>
      </c>
      <c r="AB1890" s="16">
        <v>496</v>
      </c>
      <c r="AC1890" s="16">
        <v>419</v>
      </c>
      <c r="AD1890" s="16">
        <v>477</v>
      </c>
      <c r="AF1890" s="16">
        <v>25</v>
      </c>
      <c r="AG1890" s="16">
        <v>96</v>
      </c>
      <c r="AH1890" s="16">
        <v>115</v>
      </c>
      <c r="AI1890" s="16">
        <v>117</v>
      </c>
      <c r="AJ1890" s="16">
        <v>175</v>
      </c>
      <c r="AK1890" s="16">
        <v>213</v>
      </c>
      <c r="AL1890" s="16">
        <v>169</v>
      </c>
      <c r="AM1890" s="16">
        <v>134</v>
      </c>
      <c r="AN1890" s="16">
        <v>99</v>
      </c>
      <c r="AO1890" s="16">
        <v>131</v>
      </c>
      <c r="AP1890" s="16">
        <v>193</v>
      </c>
      <c r="AQ1890" s="16">
        <v>94</v>
      </c>
      <c r="AR1890" s="16">
        <v>79</v>
      </c>
      <c r="AS1890" s="16">
        <v>46</v>
      </c>
      <c r="AT1890" s="16">
        <v>46</v>
      </c>
      <c r="AU1890" s="16">
        <v>118</v>
      </c>
      <c r="AV1890" s="16">
        <v>59</v>
      </c>
      <c r="AX1890" s="16">
        <v>1583</v>
      </c>
      <c r="AY1890" s="16">
        <v>316</v>
      </c>
      <c r="BA1890" s="16">
        <v>1241</v>
      </c>
      <c r="BB1890" s="16">
        <v>669</v>
      </c>
      <c r="BD1890" s="16">
        <v>490</v>
      </c>
      <c r="BE1890" s="16">
        <v>410</v>
      </c>
      <c r="BF1890" s="16">
        <v>226</v>
      </c>
      <c r="BG1890" s="16">
        <v>430</v>
      </c>
      <c r="BH1890" s="16">
        <v>237</v>
      </c>
      <c r="BI1890" s="16">
        <v>51</v>
      </c>
      <c r="BJ1890" s="16">
        <v>65</v>
      </c>
      <c r="BL1890" s="16">
        <v>349</v>
      </c>
      <c r="BM1890" s="16">
        <v>614</v>
      </c>
      <c r="BN1890" s="16">
        <v>143</v>
      </c>
      <c r="BO1890" s="16">
        <v>101</v>
      </c>
      <c r="BP1890" s="16">
        <v>257</v>
      </c>
      <c r="BQ1890" s="16">
        <v>42</v>
      </c>
      <c r="BR1890" s="16">
        <v>47</v>
      </c>
      <c r="BS1890" s="16">
        <v>356</v>
      </c>
      <c r="BU1890" s="16">
        <v>288</v>
      </c>
      <c r="BV1890" s="16">
        <v>472</v>
      </c>
      <c r="BW1890" s="16">
        <v>126</v>
      </c>
      <c r="BX1890" s="16">
        <v>142</v>
      </c>
      <c r="BY1890" s="16">
        <v>432</v>
      </c>
      <c r="BZ1890" s="16">
        <v>64</v>
      </c>
      <c r="CA1890" s="16">
        <v>123</v>
      </c>
      <c r="CB1890" s="16">
        <v>159</v>
      </c>
      <c r="CC1890" s="16">
        <v>106</v>
      </c>
    </row>
    <row r="1891" spans="2:81" x14ac:dyDescent="0.35">
      <c r="B1891" s="17" t="s">
        <v>174</v>
      </c>
      <c r="C1891" s="18">
        <v>9.3595491245255832E-2</v>
      </c>
      <c r="D1891" s="18">
        <v>0.15986298321421871</v>
      </c>
      <c r="E1891" s="18">
        <v>0.1983859056791186</v>
      </c>
      <c r="F1891" s="18">
        <v>0.1092114669573494</v>
      </c>
      <c r="G1891" s="18">
        <v>9.254542754474479E-2</v>
      </c>
      <c r="H1891" s="18">
        <v>3.4089599595837898E-2</v>
      </c>
      <c r="I1891" s="18">
        <v>1.9635014151676719E-2</v>
      </c>
      <c r="K1891" s="18">
        <v>0.1041200932583867</v>
      </c>
      <c r="L1891" s="18">
        <v>8.4196481010581789E-2</v>
      </c>
      <c r="N1891" s="18">
        <v>9.671800477996749E-2</v>
      </c>
      <c r="O1891" s="18">
        <v>3.9648819724144871E-2</v>
      </c>
      <c r="P1891" s="18">
        <v>5.8225460115708318E-2</v>
      </c>
      <c r="Q1891" s="18">
        <v>0.1076649206112988</v>
      </c>
      <c r="R1891" s="18">
        <v>9.9802191103924728E-2</v>
      </c>
      <c r="S1891" s="18">
        <v>0.1032290142870322</v>
      </c>
      <c r="T1891" s="18">
        <v>0.1217899682472891</v>
      </c>
      <c r="U1891" s="18">
        <v>7.5970825467456052E-2</v>
      </c>
      <c r="V1891" s="18">
        <v>0.1586162988780207</v>
      </c>
      <c r="W1891" s="18">
        <v>6.4641419090682217E-2</v>
      </c>
      <c r="X1891" s="18">
        <v>4.7104548480867717E-2</v>
      </c>
      <c r="Y1891" s="18">
        <v>9.2242182623893068E-2</v>
      </c>
      <c r="AA1891" s="18">
        <v>0.11305944890776259</v>
      </c>
      <c r="AB1891" s="18">
        <v>6.9228342824328576E-2</v>
      </c>
      <c r="AC1891" s="18">
        <v>9.8858101097338585E-2</v>
      </c>
      <c r="AD1891" s="18">
        <v>9.2624300400321491E-2</v>
      </c>
      <c r="AF1891" s="18">
        <v>0.1370876658096622</v>
      </c>
      <c r="AG1891" s="18">
        <v>0.17235624431344729</v>
      </c>
      <c r="AH1891" s="18">
        <v>8.6786521173635209E-2</v>
      </c>
      <c r="AI1891" s="18">
        <v>6.2452038846983741E-2</v>
      </c>
      <c r="AJ1891" s="18">
        <v>6.5709724054483692E-2</v>
      </c>
      <c r="AK1891" s="18">
        <v>7.9321936441800731E-2</v>
      </c>
      <c r="AL1891" s="18">
        <v>0.11039250451938561</v>
      </c>
      <c r="AM1891" s="18">
        <v>8.9545632894394808E-2</v>
      </c>
      <c r="AN1891" s="18">
        <v>6.7064369663986503E-2</v>
      </c>
      <c r="AO1891" s="18">
        <v>9.0181886376750273E-2</v>
      </c>
      <c r="AP1891" s="18">
        <v>9.1181851684359105E-2</v>
      </c>
      <c r="AQ1891" s="18">
        <v>6.2768259825696546E-2</v>
      </c>
      <c r="AR1891" s="18">
        <v>9.1970334213639107E-2</v>
      </c>
      <c r="AS1891" s="18">
        <v>0.106625234992277</v>
      </c>
      <c r="AT1891" s="18">
        <v>8.1920927352243975E-2</v>
      </c>
      <c r="AU1891" s="18">
        <v>0.17269569039804161</v>
      </c>
      <c r="AV1891" s="18">
        <v>6.9695862266551042E-2</v>
      </c>
      <c r="AX1891" s="18">
        <v>7.5145240870154603E-2</v>
      </c>
      <c r="AY1891" s="18">
        <v>0.18896207665090781</v>
      </c>
      <c r="BA1891" s="18">
        <v>9.4720117341579729E-2</v>
      </c>
      <c r="BB1891" s="18">
        <v>9.150893061830094E-2</v>
      </c>
      <c r="BD1891" s="18">
        <v>7.0077791702057884E-2</v>
      </c>
      <c r="BE1891" s="18">
        <v>7.1785379325646562E-2</v>
      </c>
      <c r="BF1891" s="18">
        <v>6.7873735076618341E-2</v>
      </c>
      <c r="BG1891" s="18">
        <v>0.1044885447815553</v>
      </c>
      <c r="BH1891" s="18">
        <v>0.15073212738977351</v>
      </c>
      <c r="BI1891" s="18">
        <v>0.24180037852057451</v>
      </c>
      <c r="BJ1891" s="18">
        <v>0.1008023500251317</v>
      </c>
      <c r="BL1891" s="18">
        <v>0.10340338758242899</v>
      </c>
      <c r="BM1891" s="18">
        <v>0.1009895797815069</v>
      </c>
      <c r="BN1891" s="18">
        <v>7.9028704924659687E-2</v>
      </c>
      <c r="BO1891" s="18">
        <v>0.14837490333146319</v>
      </c>
      <c r="BP1891" s="18">
        <v>0.12283133767654041</v>
      </c>
      <c r="BQ1891" s="18">
        <v>0.10932207296774669</v>
      </c>
      <c r="BR1891" s="18">
        <v>8.5811717630786946E-2</v>
      </c>
      <c r="BS1891" s="18">
        <v>3.9471899674289587E-2</v>
      </c>
      <c r="BU1891" s="18">
        <v>0.1061149274312321</v>
      </c>
      <c r="BV1891" s="18">
        <v>0.1263236539233541</v>
      </c>
      <c r="BW1891" s="18">
        <v>5.028524216421347E-2</v>
      </c>
      <c r="BX1891" s="18">
        <v>9.7072670197373076E-2</v>
      </c>
      <c r="BY1891" s="18">
        <v>0.101057079618586</v>
      </c>
      <c r="BZ1891" s="18">
        <v>5.5648637253778672E-2</v>
      </c>
      <c r="CA1891" s="18">
        <v>2.2678470355926121E-2</v>
      </c>
      <c r="CB1891" s="18">
        <v>5.5752997227805502E-2</v>
      </c>
      <c r="CC1891" s="18">
        <v>9.2131948311783646E-2</v>
      </c>
    </row>
    <row r="1892" spans="2:81" x14ac:dyDescent="0.35">
      <c r="B1892" s="17" t="s">
        <v>175</v>
      </c>
      <c r="C1892" s="18">
        <v>0.18684504968013399</v>
      </c>
      <c r="D1892" s="18">
        <v>0.26702798147174972</v>
      </c>
      <c r="E1892" s="18">
        <v>0.32766583684087641</v>
      </c>
      <c r="F1892" s="18">
        <v>0.25825093632290458</v>
      </c>
      <c r="G1892" s="18">
        <v>0.12513601085106249</v>
      </c>
      <c r="H1892" s="18">
        <v>0.1248265829018412</v>
      </c>
      <c r="I1892" s="18">
        <v>8.2277919736271105E-2</v>
      </c>
      <c r="K1892" s="18">
        <v>0.20764209364011621</v>
      </c>
      <c r="L1892" s="18">
        <v>0.16733618579375931</v>
      </c>
      <c r="N1892" s="18">
        <v>0.1567931410480761</v>
      </c>
      <c r="O1892" s="18">
        <v>0.16285634608445551</v>
      </c>
      <c r="P1892" s="18">
        <v>0.15472844796059629</v>
      </c>
      <c r="Q1892" s="18">
        <v>0.17992303890827591</v>
      </c>
      <c r="R1892" s="18">
        <v>0.2057559149778139</v>
      </c>
      <c r="S1892" s="18">
        <v>0.17231730982956731</v>
      </c>
      <c r="T1892" s="18">
        <v>0.1606864144109118</v>
      </c>
      <c r="U1892" s="18">
        <v>0.22782782618986139</v>
      </c>
      <c r="V1892" s="18">
        <v>0.28663528655821491</v>
      </c>
      <c r="W1892" s="18">
        <v>0.1416129538297318</v>
      </c>
      <c r="X1892" s="18">
        <v>0.16008196056979959</v>
      </c>
      <c r="Y1892" s="18">
        <v>0.16477218477597541</v>
      </c>
      <c r="AA1892" s="18">
        <v>0.2220883717223221</v>
      </c>
      <c r="AB1892" s="18">
        <v>0.17636165992427269</v>
      </c>
      <c r="AC1892" s="18">
        <v>0.2020135554586206</v>
      </c>
      <c r="AD1892" s="18">
        <v>0.14785818605626491</v>
      </c>
      <c r="AF1892" s="18">
        <v>0.10959182286187311</v>
      </c>
      <c r="AG1892" s="18">
        <v>0.1768675441301889</v>
      </c>
      <c r="AH1892" s="18">
        <v>0.14051028662553161</v>
      </c>
      <c r="AI1892" s="18">
        <v>0.15014850744800731</v>
      </c>
      <c r="AJ1892" s="18">
        <v>0.19299288088962219</v>
      </c>
      <c r="AK1892" s="18">
        <v>0.14695081954499661</v>
      </c>
      <c r="AL1892" s="18">
        <v>0.1891147825071948</v>
      </c>
      <c r="AM1892" s="18">
        <v>0.1547860989542775</v>
      </c>
      <c r="AN1892" s="18">
        <v>0.1999745417393782</v>
      </c>
      <c r="AO1892" s="18">
        <v>0.22213364447562309</v>
      </c>
      <c r="AP1892" s="18">
        <v>0.15638963949188539</v>
      </c>
      <c r="AQ1892" s="18">
        <v>0.25151205180055408</v>
      </c>
      <c r="AR1892" s="18">
        <v>0.14160571910560091</v>
      </c>
      <c r="AS1892" s="18">
        <v>0.21781967095233459</v>
      </c>
      <c r="AT1892" s="18">
        <v>0.31310546108535198</v>
      </c>
      <c r="AU1892" s="18">
        <v>0.34190618270741607</v>
      </c>
      <c r="AV1892" s="18">
        <v>0.1165982207522259</v>
      </c>
      <c r="AX1892" s="18">
        <v>0.15889359063844921</v>
      </c>
      <c r="AY1892" s="18">
        <v>0.32723843404849168</v>
      </c>
      <c r="BA1892" s="18">
        <v>0.196161641880996</v>
      </c>
      <c r="BB1892" s="18">
        <v>0.1695596296394139</v>
      </c>
      <c r="BD1892" s="18">
        <v>0.1308667837389654</v>
      </c>
      <c r="BE1892" s="18">
        <v>0.14714192597240669</v>
      </c>
      <c r="BF1892" s="18">
        <v>0.20166685923771999</v>
      </c>
      <c r="BG1892" s="18">
        <v>0.25249113803529383</v>
      </c>
      <c r="BH1892" s="18">
        <v>0.24511760422124931</v>
      </c>
      <c r="BI1892" s="18">
        <v>0.31100519093199169</v>
      </c>
      <c r="BJ1892" s="18">
        <v>6.2355215116228331E-2</v>
      </c>
      <c r="BL1892" s="18">
        <v>0.17322757631709551</v>
      </c>
      <c r="BM1892" s="18">
        <v>0.25359814707235379</v>
      </c>
      <c r="BN1892" s="18">
        <v>0.17635231367610499</v>
      </c>
      <c r="BO1892" s="18">
        <v>0.16998262582121279</v>
      </c>
      <c r="BP1892" s="18">
        <v>0.15504788366427941</v>
      </c>
      <c r="BQ1892" s="18">
        <v>8.9656802693992801E-2</v>
      </c>
      <c r="BR1892" s="18">
        <v>0.19425158863914749</v>
      </c>
      <c r="BS1892" s="18">
        <v>0.12742771184007171</v>
      </c>
      <c r="BU1892" s="18">
        <v>0.2315475528904492</v>
      </c>
      <c r="BV1892" s="18">
        <v>0.26921808216209048</v>
      </c>
      <c r="BW1892" s="18">
        <v>0.137423208305647</v>
      </c>
      <c r="BX1892" s="18">
        <v>0.20353672985380131</v>
      </c>
      <c r="BY1892" s="18">
        <v>0.1773684423217497</v>
      </c>
      <c r="BZ1892" s="18">
        <v>0.1362605254990068</v>
      </c>
      <c r="CA1892" s="18">
        <v>7.7770788122088763E-2</v>
      </c>
      <c r="CB1892" s="18">
        <v>6.2355613229153291E-2</v>
      </c>
      <c r="CC1892" s="18">
        <v>0.1168516783401011</v>
      </c>
    </row>
    <row r="1893" spans="2:81" x14ac:dyDescent="0.35">
      <c r="B1893" s="17" t="s">
        <v>394</v>
      </c>
      <c r="C1893" s="18">
        <v>0.2180285565641808</v>
      </c>
      <c r="D1893" s="18">
        <v>0.23617581836735541</v>
      </c>
      <c r="E1893" s="18">
        <v>0.20421176726085449</v>
      </c>
      <c r="F1893" s="18">
        <v>0.28400629980347181</v>
      </c>
      <c r="G1893" s="18">
        <v>0.2357085644952579</v>
      </c>
      <c r="H1893" s="18">
        <v>0.20455143005625301</v>
      </c>
      <c r="I1893" s="18">
        <v>0.17077692425084801</v>
      </c>
      <c r="K1893" s="18">
        <v>0.23232414689897349</v>
      </c>
      <c r="L1893" s="18">
        <v>0.20465536861670361</v>
      </c>
      <c r="N1893" s="18">
        <v>0.21322439600673199</v>
      </c>
      <c r="O1893" s="18">
        <v>0.1895763401337614</v>
      </c>
      <c r="P1893" s="18">
        <v>0.2511777727389789</v>
      </c>
      <c r="Q1893" s="18">
        <v>0.18697259925600829</v>
      </c>
      <c r="R1893" s="18">
        <v>0.23483331225169329</v>
      </c>
      <c r="S1893" s="18">
        <v>0.2468904971579477</v>
      </c>
      <c r="T1893" s="18">
        <v>0.18727648414508841</v>
      </c>
      <c r="U1893" s="18">
        <v>0.20769997232518839</v>
      </c>
      <c r="V1893" s="18">
        <v>0.23440271639315199</v>
      </c>
      <c r="W1893" s="18">
        <v>0.19753951964265851</v>
      </c>
      <c r="X1893" s="18">
        <v>0.23208313398236829</v>
      </c>
      <c r="Y1893" s="18">
        <v>0.2107953517402357</v>
      </c>
      <c r="AA1893" s="18">
        <v>0.20373923706701491</v>
      </c>
      <c r="AB1893" s="18">
        <v>0.18477180010141431</v>
      </c>
      <c r="AC1893" s="18">
        <v>0.2309591389822514</v>
      </c>
      <c r="AD1893" s="18">
        <v>0.25602123721771147</v>
      </c>
      <c r="AF1893" s="18">
        <v>0.34251542182566042</v>
      </c>
      <c r="AG1893" s="18">
        <v>0.24583294646215009</v>
      </c>
      <c r="AH1893" s="18">
        <v>0.20012984737410591</v>
      </c>
      <c r="AI1893" s="18">
        <v>0.23063836766852999</v>
      </c>
      <c r="AJ1893" s="18">
        <v>0.20260752796313339</v>
      </c>
      <c r="AK1893" s="18">
        <v>0.23802339053244331</v>
      </c>
      <c r="AL1893" s="18">
        <v>0.2184397370933914</v>
      </c>
      <c r="AM1893" s="18">
        <v>0.18777261003555609</v>
      </c>
      <c r="AN1893" s="18">
        <v>0.20864239093977971</v>
      </c>
      <c r="AO1893" s="18">
        <v>0.1795388396005603</v>
      </c>
      <c r="AP1893" s="18">
        <v>0.2152284816397716</v>
      </c>
      <c r="AQ1893" s="18">
        <v>0.22330544738852209</v>
      </c>
      <c r="AR1893" s="18">
        <v>0.25584739819579849</v>
      </c>
      <c r="AS1893" s="18">
        <v>0.1874674865260543</v>
      </c>
      <c r="AT1893" s="18">
        <v>0.26253748378885022</v>
      </c>
      <c r="AU1893" s="18">
        <v>0.20708498499422659</v>
      </c>
      <c r="AV1893" s="18">
        <v>0.23318147716965851</v>
      </c>
      <c r="AX1893" s="18">
        <v>0.21832366987660939</v>
      </c>
      <c r="AY1893" s="18">
        <v>0.2082903887039434</v>
      </c>
      <c r="BA1893" s="18">
        <v>0.20294053887070909</v>
      </c>
      <c r="BB1893" s="18">
        <v>0.2460219169893961</v>
      </c>
      <c r="BD1893" s="18">
        <v>0.26582322332200442</v>
      </c>
      <c r="BE1893" s="18">
        <v>0.2246698122404647</v>
      </c>
      <c r="BF1893" s="18">
        <v>0.16801174232606719</v>
      </c>
      <c r="BG1893" s="18">
        <v>0.19789487721525231</v>
      </c>
      <c r="BH1893" s="18">
        <v>0.1715358245619138</v>
      </c>
      <c r="BI1893" s="18">
        <v>0.26813767118057008</v>
      </c>
      <c r="BJ1893" s="18">
        <v>0.25342133821566848</v>
      </c>
      <c r="BL1893" s="18">
        <v>0.19761513169841111</v>
      </c>
      <c r="BM1893" s="18">
        <v>0.22124543556697071</v>
      </c>
      <c r="BN1893" s="18">
        <v>0.18769724218189601</v>
      </c>
      <c r="BO1893" s="18">
        <v>0.19848132844339081</v>
      </c>
      <c r="BP1893" s="18">
        <v>0.2467640823830369</v>
      </c>
      <c r="BQ1893" s="18">
        <v>0.20942687335980639</v>
      </c>
      <c r="BR1893" s="18">
        <v>0.30375882711307312</v>
      </c>
      <c r="BS1893" s="18">
        <v>0.2190506713630351</v>
      </c>
      <c r="BU1893" s="18">
        <v>0.17995865943795891</v>
      </c>
      <c r="BV1893" s="18">
        <v>0.20870101985877501</v>
      </c>
      <c r="BW1893" s="18">
        <v>0.26448046530985381</v>
      </c>
      <c r="BX1893" s="18">
        <v>0.23557735384118331</v>
      </c>
      <c r="BY1893" s="18">
        <v>0.2307433973865908</v>
      </c>
      <c r="BZ1893" s="18">
        <v>0.21707168777577679</v>
      </c>
      <c r="CA1893" s="18">
        <v>0.26403133647350069</v>
      </c>
      <c r="CB1893" s="18">
        <v>0.21540771563776939</v>
      </c>
      <c r="CC1893" s="18">
        <v>0.18323040616066191</v>
      </c>
    </row>
    <row r="1894" spans="2:81" x14ac:dyDescent="0.35">
      <c r="B1894" s="17" t="s">
        <v>177</v>
      </c>
      <c r="C1894" s="18">
        <v>0.19244596142262049</v>
      </c>
      <c r="D1894" s="18">
        <v>0.1244852176871631</v>
      </c>
      <c r="E1894" s="18">
        <v>0.12943454760854819</v>
      </c>
      <c r="F1894" s="18">
        <v>0.16772422069932311</v>
      </c>
      <c r="G1894" s="18">
        <v>0.21762306597989939</v>
      </c>
      <c r="H1894" s="18">
        <v>0.2115229601499822</v>
      </c>
      <c r="I1894" s="18">
        <v>0.2557239020180827</v>
      </c>
      <c r="K1894" s="18">
        <v>0.187504662646609</v>
      </c>
      <c r="L1894" s="18">
        <v>0.19700752690306361</v>
      </c>
      <c r="N1894" s="18">
        <v>0.21182247609715921</v>
      </c>
      <c r="O1894" s="18">
        <v>0.1669652835452658</v>
      </c>
      <c r="P1894" s="18">
        <v>0.164540890039655</v>
      </c>
      <c r="Q1894" s="18">
        <v>0.1711980014110695</v>
      </c>
      <c r="R1894" s="18">
        <v>0.1635862721381485</v>
      </c>
      <c r="S1894" s="18">
        <v>0.238791842377539</v>
      </c>
      <c r="T1894" s="18">
        <v>0.2095561389706361</v>
      </c>
      <c r="U1894" s="18">
        <v>0.15713264811491481</v>
      </c>
      <c r="V1894" s="18">
        <v>0.13142367665988269</v>
      </c>
      <c r="W1894" s="18">
        <v>0.2339698767258854</v>
      </c>
      <c r="X1894" s="18">
        <v>0.23048748962808269</v>
      </c>
      <c r="Y1894" s="18">
        <v>0.20763206636269629</v>
      </c>
      <c r="AA1894" s="18">
        <v>0.17551367473534851</v>
      </c>
      <c r="AB1894" s="18">
        <v>0.23383891793903211</v>
      </c>
      <c r="AC1894" s="18">
        <v>0.18200746883319591</v>
      </c>
      <c r="AD1894" s="18">
        <v>0.17827489804614829</v>
      </c>
      <c r="AF1894" s="18">
        <v>3.8379940329606538E-2</v>
      </c>
      <c r="AG1894" s="18">
        <v>0.13534467947124129</v>
      </c>
      <c r="AH1894" s="18">
        <v>0.2303905399337543</v>
      </c>
      <c r="AI1894" s="18">
        <v>0.14319813915738139</v>
      </c>
      <c r="AJ1894" s="18">
        <v>0.22516395735217809</v>
      </c>
      <c r="AK1894" s="18">
        <v>0.22984126661063359</v>
      </c>
      <c r="AL1894" s="18">
        <v>0.17098858750954779</v>
      </c>
      <c r="AM1894" s="18">
        <v>0.29109571826090358</v>
      </c>
      <c r="AN1894" s="18">
        <v>0.1965355815025675</v>
      </c>
      <c r="AO1894" s="18">
        <v>0.18327284983821179</v>
      </c>
      <c r="AP1894" s="18">
        <v>0.19567500395686249</v>
      </c>
      <c r="AQ1894" s="18">
        <v>0.14949995034712871</v>
      </c>
      <c r="AR1894" s="18">
        <v>0.22301211840948759</v>
      </c>
      <c r="AS1894" s="18">
        <v>0.2278139292183303</v>
      </c>
      <c r="AT1894" s="18">
        <v>0.2234660440424327</v>
      </c>
      <c r="AU1894" s="18">
        <v>0.1014965478665826</v>
      </c>
      <c r="AV1894" s="18">
        <v>0.13994380113279731</v>
      </c>
      <c r="AX1894" s="18">
        <v>0.1987618220274972</v>
      </c>
      <c r="AY1894" s="18">
        <v>0.16468573032557959</v>
      </c>
      <c r="BA1894" s="18">
        <v>0.19747771838264591</v>
      </c>
      <c r="BB1894" s="18">
        <v>0.18311035557858579</v>
      </c>
      <c r="BD1894" s="18">
        <v>0.19423010875082081</v>
      </c>
      <c r="BE1894" s="18">
        <v>0.1998159425007191</v>
      </c>
      <c r="BF1894" s="18">
        <v>0.2010111844865298</v>
      </c>
      <c r="BG1894" s="18">
        <v>0.17852672350282139</v>
      </c>
      <c r="BH1894" s="18">
        <v>0.2210444743643607</v>
      </c>
      <c r="BI1894" s="18">
        <v>4.0339369710167577E-2</v>
      </c>
      <c r="BJ1894" s="18">
        <v>0.210076874955165</v>
      </c>
      <c r="BL1894" s="18">
        <v>0.1882875094438044</v>
      </c>
      <c r="BM1894" s="18">
        <v>0.18114163907066069</v>
      </c>
      <c r="BN1894" s="18">
        <v>0.2411132302319545</v>
      </c>
      <c r="BO1894" s="18">
        <v>0.193225748364862</v>
      </c>
      <c r="BP1894" s="18">
        <v>0.167673972687928</v>
      </c>
      <c r="BQ1894" s="18">
        <v>0.24028087448699101</v>
      </c>
      <c r="BR1894" s="18">
        <v>7.5911537972825141E-2</v>
      </c>
      <c r="BS1894" s="18">
        <v>0.22411879739861951</v>
      </c>
      <c r="BU1894" s="18">
        <v>0.17528819576763691</v>
      </c>
      <c r="BV1894" s="18">
        <v>0.16764003412487741</v>
      </c>
      <c r="BW1894" s="18">
        <v>0.23426460706102151</v>
      </c>
      <c r="BX1894" s="18">
        <v>0.12920638602993481</v>
      </c>
      <c r="BY1894" s="18">
        <v>0.18954369862027479</v>
      </c>
      <c r="BZ1894" s="18">
        <v>0.26364209960329138</v>
      </c>
      <c r="CA1894" s="18">
        <v>0.25629541320388782</v>
      </c>
      <c r="CB1894" s="18">
        <v>0.26215120644954359</v>
      </c>
      <c r="CC1894" s="18">
        <v>0.1749866412336463</v>
      </c>
    </row>
    <row r="1895" spans="2:81" x14ac:dyDescent="0.35">
      <c r="B1895" s="17" t="s">
        <v>178</v>
      </c>
      <c r="C1895" s="18">
        <v>0.27844318769169091</v>
      </c>
      <c r="D1895" s="18">
        <v>0.18097124919433169</v>
      </c>
      <c r="E1895" s="18">
        <v>0.1183593110907135</v>
      </c>
      <c r="F1895" s="18">
        <v>0.1464085928534973</v>
      </c>
      <c r="G1895" s="18">
        <v>0.28726934873987447</v>
      </c>
      <c r="H1895" s="18">
        <v>0.39019933013449931</v>
      </c>
      <c r="I1895" s="18">
        <v>0.44773807103110608</v>
      </c>
      <c r="K1895" s="18">
        <v>0.25172167604528461</v>
      </c>
      <c r="L1895" s="18">
        <v>0.30382822090209061</v>
      </c>
      <c r="N1895" s="18">
        <v>0.30797992872763053</v>
      </c>
      <c r="O1895" s="18">
        <v>0.39323041025654049</v>
      </c>
      <c r="P1895" s="18">
        <v>0.34328251112868091</v>
      </c>
      <c r="Q1895" s="18">
        <v>0.32913361089796478</v>
      </c>
      <c r="R1895" s="18">
        <v>0.25218567679577458</v>
      </c>
      <c r="S1895" s="18">
        <v>0.21580626178304441</v>
      </c>
      <c r="T1895" s="18">
        <v>0.28518019818669532</v>
      </c>
      <c r="U1895" s="18">
        <v>0.29337446537143208</v>
      </c>
      <c r="V1895" s="18">
        <v>0.16666282167543681</v>
      </c>
      <c r="W1895" s="18">
        <v>0.31873551670765099</v>
      </c>
      <c r="X1895" s="18">
        <v>0.29398275408529673</v>
      </c>
      <c r="Y1895" s="18">
        <v>0.312214525889836</v>
      </c>
      <c r="AA1895" s="18">
        <v>0.26664823406282218</v>
      </c>
      <c r="AB1895" s="18">
        <v>0.31330552562051428</v>
      </c>
      <c r="AC1895" s="18">
        <v>0.25977427383022211</v>
      </c>
      <c r="AD1895" s="18">
        <v>0.27093380091484909</v>
      </c>
      <c r="AF1895" s="18">
        <v>0.22424714662883069</v>
      </c>
      <c r="AG1895" s="18">
        <v>0.21050986680339481</v>
      </c>
      <c r="AH1895" s="18">
        <v>0.30385435166038349</v>
      </c>
      <c r="AI1895" s="18">
        <v>0.36683628976119459</v>
      </c>
      <c r="AJ1895" s="18">
        <v>0.26750437273449718</v>
      </c>
      <c r="AK1895" s="18">
        <v>0.2622339009172584</v>
      </c>
      <c r="AL1895" s="18">
        <v>0.29537464334938229</v>
      </c>
      <c r="AM1895" s="18">
        <v>0.26929518770167521</v>
      </c>
      <c r="AN1895" s="18">
        <v>0.29918180306261227</v>
      </c>
      <c r="AO1895" s="18">
        <v>0.31912651132504072</v>
      </c>
      <c r="AP1895" s="18">
        <v>0.31974849813039852</v>
      </c>
      <c r="AQ1895" s="18">
        <v>0.30187926119313541</v>
      </c>
      <c r="AR1895" s="18">
        <v>0.27459558234330761</v>
      </c>
      <c r="AS1895" s="18">
        <v>0.21566135300481379</v>
      </c>
      <c r="AT1895" s="18">
        <v>0.118970083731121</v>
      </c>
      <c r="AU1895" s="18">
        <v>0.15894688417391881</v>
      </c>
      <c r="AV1895" s="18">
        <v>0.36846433655996691</v>
      </c>
      <c r="AX1895" s="18">
        <v>0.31660398497793829</v>
      </c>
      <c r="AY1895" s="18">
        <v>8.7323117403539027E-2</v>
      </c>
      <c r="BA1895" s="18">
        <v>0.28147765295317112</v>
      </c>
      <c r="BB1895" s="18">
        <v>0.27281323142519182</v>
      </c>
      <c r="BD1895" s="18">
        <v>0.30045854748783418</v>
      </c>
      <c r="BE1895" s="18">
        <v>0.33140407368771718</v>
      </c>
      <c r="BF1895" s="18">
        <v>0.32833086969453618</v>
      </c>
      <c r="BG1895" s="18">
        <v>0.2452086752058793</v>
      </c>
      <c r="BH1895" s="18">
        <v>0.19400709602885621</v>
      </c>
      <c r="BI1895" s="18">
        <v>9.8093585123261051E-2</v>
      </c>
      <c r="BJ1895" s="18">
        <v>0.27485114791389631</v>
      </c>
      <c r="BL1895" s="18">
        <v>0.31209318482202481</v>
      </c>
      <c r="BM1895" s="18">
        <v>0.2266094871997901</v>
      </c>
      <c r="BN1895" s="18">
        <v>0.30027352062448781</v>
      </c>
      <c r="BO1895" s="18">
        <v>0.28248031417532937</v>
      </c>
      <c r="BP1895" s="18">
        <v>0.28921790324232888</v>
      </c>
      <c r="BQ1895" s="18">
        <v>0.32966826824415713</v>
      </c>
      <c r="BR1895" s="18">
        <v>0.21439421348617041</v>
      </c>
      <c r="BS1895" s="18">
        <v>0.31969719305382638</v>
      </c>
      <c r="BU1895" s="18">
        <v>0.29953434037312737</v>
      </c>
      <c r="BV1895" s="18">
        <v>0.21082951246850201</v>
      </c>
      <c r="BW1895" s="18">
        <v>0.30490923614483362</v>
      </c>
      <c r="BX1895" s="18">
        <v>0.30881872169498648</v>
      </c>
      <c r="BY1895" s="18">
        <v>0.28635101469781821</v>
      </c>
      <c r="BZ1895" s="18">
        <v>0.27527077012172291</v>
      </c>
      <c r="CA1895" s="18">
        <v>0.26005202816935491</v>
      </c>
      <c r="CB1895" s="18">
        <v>0.31928699939035149</v>
      </c>
      <c r="CC1895" s="18">
        <v>0.38013149636825772</v>
      </c>
    </row>
    <row r="1896" spans="2:81" x14ac:dyDescent="0.35">
      <c r="B1896" s="17" t="s">
        <v>151</v>
      </c>
      <c r="C1896" s="18">
        <v>3.0641753396117851E-2</v>
      </c>
      <c r="D1896" s="18">
        <v>3.1476750065181282E-2</v>
      </c>
      <c r="E1896" s="18">
        <v>2.194263151988891E-2</v>
      </c>
      <c r="F1896" s="18">
        <v>3.4398483363453643E-2</v>
      </c>
      <c r="G1896" s="18">
        <v>4.1717582389160887E-2</v>
      </c>
      <c r="H1896" s="18">
        <v>3.4810097161586277E-2</v>
      </c>
      <c r="I1896" s="18">
        <v>2.3848168812015381E-2</v>
      </c>
      <c r="K1896" s="18">
        <v>1.668732751063004E-2</v>
      </c>
      <c r="L1896" s="18">
        <v>4.2976216773801118E-2</v>
      </c>
      <c r="N1896" s="18">
        <v>1.346205334043484E-2</v>
      </c>
      <c r="O1896" s="18">
        <v>4.7722800255831997E-2</v>
      </c>
      <c r="P1896" s="18">
        <v>2.80449180163806E-2</v>
      </c>
      <c r="Q1896" s="18">
        <v>2.5107828915382831E-2</v>
      </c>
      <c r="R1896" s="18">
        <v>4.3836632732644987E-2</v>
      </c>
      <c r="S1896" s="18">
        <v>2.29650745648694E-2</v>
      </c>
      <c r="T1896" s="18">
        <v>3.5510796039379268E-2</v>
      </c>
      <c r="U1896" s="18">
        <v>3.7994262531147217E-2</v>
      </c>
      <c r="V1896" s="18">
        <v>2.225919983529295E-2</v>
      </c>
      <c r="W1896" s="18">
        <v>4.3500714003391068E-2</v>
      </c>
      <c r="X1896" s="18">
        <v>3.6260113253584879E-2</v>
      </c>
      <c r="Y1896" s="18">
        <v>1.234368860736355E-2</v>
      </c>
      <c r="AA1896" s="18">
        <v>1.8951033504729708E-2</v>
      </c>
      <c r="AB1896" s="18">
        <v>2.2493753590437982E-2</v>
      </c>
      <c r="AC1896" s="18">
        <v>2.6387461798371509E-2</v>
      </c>
      <c r="AD1896" s="18">
        <v>5.4287577364704638E-2</v>
      </c>
      <c r="AF1896" s="18">
        <v>0.148178002544367</v>
      </c>
      <c r="AG1896" s="18">
        <v>5.9088718819577557E-2</v>
      </c>
      <c r="AH1896" s="18">
        <v>3.8328453232589627E-2</v>
      </c>
      <c r="AI1896" s="18">
        <v>4.6726657117902998E-2</v>
      </c>
      <c r="AJ1896" s="18">
        <v>4.6021537006085307E-2</v>
      </c>
      <c r="AK1896" s="18">
        <v>4.3628685952867417E-2</v>
      </c>
      <c r="AL1896" s="18">
        <v>1.5689745021098281E-2</v>
      </c>
      <c r="AM1896" s="18">
        <v>7.5047521531928793E-3</v>
      </c>
      <c r="AN1896" s="18">
        <v>2.860131309167567E-2</v>
      </c>
      <c r="AO1896" s="18">
        <v>5.7462683838139473E-3</v>
      </c>
      <c r="AP1896" s="18">
        <v>2.177652509672293E-2</v>
      </c>
      <c r="AQ1896" s="18">
        <v>1.103502944496315E-2</v>
      </c>
      <c r="AR1896" s="18">
        <v>1.29688477321662E-2</v>
      </c>
      <c r="AS1896" s="18">
        <v>4.4612325306190068E-2</v>
      </c>
      <c r="AT1896" s="18">
        <v>0</v>
      </c>
      <c r="AU1896" s="18">
        <v>1.7869709859814339E-2</v>
      </c>
      <c r="AV1896" s="18">
        <v>7.2116302118800407E-2</v>
      </c>
      <c r="AX1896" s="18">
        <v>3.2271691609351338E-2</v>
      </c>
      <c r="AY1896" s="18">
        <v>2.3500252867538561E-2</v>
      </c>
      <c r="BA1896" s="18">
        <v>2.722233057089821E-2</v>
      </c>
      <c r="BB1896" s="18">
        <v>3.6985935749111618E-2</v>
      </c>
      <c r="BD1896" s="18">
        <v>3.8543544998317268E-2</v>
      </c>
      <c r="BE1896" s="18">
        <v>2.5182866273045529E-2</v>
      </c>
      <c r="BF1896" s="18">
        <v>3.3105609178528658E-2</v>
      </c>
      <c r="BG1896" s="18">
        <v>2.1390041259198009E-2</v>
      </c>
      <c r="BH1896" s="18">
        <v>1.756287343384651E-2</v>
      </c>
      <c r="BI1896" s="18">
        <v>4.0623804533434983E-2</v>
      </c>
      <c r="BJ1896" s="18">
        <v>9.8493073773910117E-2</v>
      </c>
      <c r="BL1896" s="18">
        <v>2.5373210136234919E-2</v>
      </c>
      <c r="BM1896" s="18">
        <v>1.6415711308717669E-2</v>
      </c>
      <c r="BN1896" s="18">
        <v>1.553498836089709E-2</v>
      </c>
      <c r="BO1896" s="18">
        <v>7.4550798637419364E-3</v>
      </c>
      <c r="BP1896" s="18">
        <v>1.846482034588634E-2</v>
      </c>
      <c r="BQ1896" s="18">
        <v>2.1645108247306259E-2</v>
      </c>
      <c r="BR1896" s="18">
        <v>0.12587211515799679</v>
      </c>
      <c r="BS1896" s="18">
        <v>7.023372667015769E-2</v>
      </c>
      <c r="BU1896" s="18">
        <v>7.5563240995956439E-3</v>
      </c>
      <c r="BV1896" s="18">
        <v>1.7287697462401101E-2</v>
      </c>
      <c r="BW1896" s="18">
        <v>8.6372410144306393E-3</v>
      </c>
      <c r="BX1896" s="18">
        <v>2.578813838272093E-2</v>
      </c>
      <c r="BY1896" s="18">
        <v>1.493636735498052E-2</v>
      </c>
      <c r="BZ1896" s="18">
        <v>5.2106279746423588E-2</v>
      </c>
      <c r="CA1896" s="18">
        <v>0.1191719636752418</v>
      </c>
      <c r="CB1896" s="18">
        <v>8.5045468065376648E-2</v>
      </c>
      <c r="CC1896" s="18">
        <v>5.2667829585549421E-2</v>
      </c>
    </row>
    <row r="1898" spans="2:81" ht="130.5" x14ac:dyDescent="0.35">
      <c r="B1898" s="14" t="s">
        <v>396</v>
      </c>
    </row>
    <row r="1899" spans="2:81" x14ac:dyDescent="0.35">
      <c r="B1899" s="15" t="s">
        <v>17</v>
      </c>
    </row>
    <row r="1900" spans="2:81" x14ac:dyDescent="0.35">
      <c r="B1900" s="11" t="s">
        <v>95</v>
      </c>
      <c r="C1900" s="16">
        <v>1906</v>
      </c>
      <c r="D1900" s="16">
        <v>245</v>
      </c>
      <c r="E1900" s="16">
        <v>322</v>
      </c>
      <c r="F1900" s="16">
        <v>330</v>
      </c>
      <c r="G1900" s="16">
        <v>336</v>
      </c>
      <c r="H1900" s="16">
        <v>276</v>
      </c>
      <c r="I1900" s="16">
        <v>397</v>
      </c>
      <c r="K1900" s="16">
        <v>942</v>
      </c>
      <c r="L1900" s="16">
        <v>959</v>
      </c>
      <c r="N1900" s="16">
        <v>158</v>
      </c>
      <c r="O1900" s="16">
        <v>63</v>
      </c>
      <c r="P1900" s="16">
        <v>96</v>
      </c>
      <c r="Q1900" s="16">
        <v>78</v>
      </c>
      <c r="R1900" s="16">
        <v>211</v>
      </c>
      <c r="S1900" s="16">
        <v>156</v>
      </c>
      <c r="T1900" s="16">
        <v>138</v>
      </c>
      <c r="U1900" s="16">
        <v>178</v>
      </c>
      <c r="V1900" s="16">
        <v>270</v>
      </c>
      <c r="W1900" s="16">
        <v>232</v>
      </c>
      <c r="X1900" s="16">
        <v>160</v>
      </c>
      <c r="Y1900" s="16">
        <v>166</v>
      </c>
      <c r="AA1900" s="16">
        <v>527</v>
      </c>
      <c r="AB1900" s="16">
        <v>481</v>
      </c>
      <c r="AC1900" s="16">
        <v>429</v>
      </c>
      <c r="AD1900" s="16">
        <v>463</v>
      </c>
      <c r="AF1900" s="16">
        <v>27</v>
      </c>
      <c r="AG1900" s="16">
        <v>98</v>
      </c>
      <c r="AH1900" s="16">
        <v>113</v>
      </c>
      <c r="AI1900" s="16">
        <v>112</v>
      </c>
      <c r="AJ1900" s="16">
        <v>174</v>
      </c>
      <c r="AK1900" s="16">
        <v>207</v>
      </c>
      <c r="AL1900" s="16">
        <v>170</v>
      </c>
      <c r="AM1900" s="16">
        <v>133</v>
      </c>
      <c r="AN1900" s="16">
        <v>100</v>
      </c>
      <c r="AO1900" s="16">
        <v>131</v>
      </c>
      <c r="AP1900" s="16">
        <v>193</v>
      </c>
      <c r="AQ1900" s="16">
        <v>93</v>
      </c>
      <c r="AR1900" s="16">
        <v>79</v>
      </c>
      <c r="AS1900" s="16">
        <v>47</v>
      </c>
      <c r="AT1900" s="16">
        <v>48</v>
      </c>
      <c r="AU1900" s="16">
        <v>122</v>
      </c>
      <c r="AV1900" s="16">
        <v>59</v>
      </c>
      <c r="AX1900" s="16">
        <v>1557</v>
      </c>
      <c r="AY1900" s="16">
        <v>338</v>
      </c>
      <c r="BA1900" s="16">
        <v>1221</v>
      </c>
      <c r="BB1900" s="16">
        <v>685</v>
      </c>
      <c r="BD1900" s="16">
        <v>474</v>
      </c>
      <c r="BE1900" s="16">
        <v>416</v>
      </c>
      <c r="BF1900" s="16">
        <v>224</v>
      </c>
      <c r="BG1900" s="16">
        <v>439</v>
      </c>
      <c r="BH1900" s="16">
        <v>242</v>
      </c>
      <c r="BI1900" s="16">
        <v>51</v>
      </c>
      <c r="BJ1900" s="16">
        <v>60</v>
      </c>
      <c r="BL1900" s="16">
        <v>334</v>
      </c>
      <c r="BM1900" s="16">
        <v>619</v>
      </c>
      <c r="BN1900" s="16">
        <v>136</v>
      </c>
      <c r="BO1900" s="16">
        <v>105</v>
      </c>
      <c r="BP1900" s="16">
        <v>257</v>
      </c>
      <c r="BQ1900" s="16">
        <v>42</v>
      </c>
      <c r="BR1900" s="16">
        <v>49</v>
      </c>
      <c r="BS1900" s="16">
        <v>364</v>
      </c>
      <c r="BU1900" s="16">
        <v>279</v>
      </c>
      <c r="BV1900" s="16">
        <v>479</v>
      </c>
      <c r="BW1900" s="16">
        <v>122</v>
      </c>
      <c r="BX1900" s="16">
        <v>151</v>
      </c>
      <c r="BY1900" s="16">
        <v>421</v>
      </c>
      <c r="BZ1900" s="16">
        <v>64</v>
      </c>
      <c r="CA1900" s="16">
        <v>123</v>
      </c>
      <c r="CB1900" s="16">
        <v>156</v>
      </c>
      <c r="CC1900" s="16">
        <v>111</v>
      </c>
    </row>
    <row r="1901" spans="2:81" x14ac:dyDescent="0.35">
      <c r="B1901" s="12" t="s">
        <v>96</v>
      </c>
      <c r="C1901" s="16">
        <v>1910</v>
      </c>
      <c r="D1901" s="16">
        <v>202</v>
      </c>
      <c r="E1901" s="16">
        <v>325</v>
      </c>
      <c r="F1901" s="16">
        <v>324</v>
      </c>
      <c r="G1901" s="16">
        <v>294</v>
      </c>
      <c r="H1901" s="16">
        <v>309</v>
      </c>
      <c r="I1901" s="16">
        <v>457</v>
      </c>
      <c r="K1901" s="16">
        <v>921</v>
      </c>
      <c r="L1901" s="16">
        <v>983</v>
      </c>
      <c r="N1901" s="16">
        <v>157</v>
      </c>
      <c r="O1901" s="16">
        <v>52</v>
      </c>
      <c r="P1901" s="16">
        <v>89</v>
      </c>
      <c r="Q1901" s="16">
        <v>77</v>
      </c>
      <c r="R1901" s="16">
        <v>212</v>
      </c>
      <c r="S1901" s="16">
        <v>155</v>
      </c>
      <c r="T1901" s="16">
        <v>140</v>
      </c>
      <c r="U1901" s="16">
        <v>167</v>
      </c>
      <c r="V1901" s="16">
        <v>248</v>
      </c>
      <c r="W1901" s="16">
        <v>264</v>
      </c>
      <c r="X1901" s="16">
        <v>165</v>
      </c>
      <c r="Y1901" s="16">
        <v>180</v>
      </c>
      <c r="AA1901" s="16">
        <v>514</v>
      </c>
      <c r="AB1901" s="16">
        <v>496</v>
      </c>
      <c r="AC1901" s="16">
        <v>419</v>
      </c>
      <c r="AD1901" s="16">
        <v>477</v>
      </c>
      <c r="AF1901" s="16">
        <v>25</v>
      </c>
      <c r="AG1901" s="16">
        <v>96</v>
      </c>
      <c r="AH1901" s="16">
        <v>115</v>
      </c>
      <c r="AI1901" s="16">
        <v>117</v>
      </c>
      <c r="AJ1901" s="16">
        <v>175</v>
      </c>
      <c r="AK1901" s="16">
        <v>213</v>
      </c>
      <c r="AL1901" s="16">
        <v>169</v>
      </c>
      <c r="AM1901" s="16">
        <v>134</v>
      </c>
      <c r="AN1901" s="16">
        <v>99</v>
      </c>
      <c r="AO1901" s="16">
        <v>131</v>
      </c>
      <c r="AP1901" s="16">
        <v>193</v>
      </c>
      <c r="AQ1901" s="16">
        <v>94</v>
      </c>
      <c r="AR1901" s="16">
        <v>79</v>
      </c>
      <c r="AS1901" s="16">
        <v>46</v>
      </c>
      <c r="AT1901" s="16">
        <v>46</v>
      </c>
      <c r="AU1901" s="16">
        <v>118</v>
      </c>
      <c r="AV1901" s="16">
        <v>59</v>
      </c>
      <c r="AX1901" s="16">
        <v>1583</v>
      </c>
      <c r="AY1901" s="16">
        <v>316</v>
      </c>
      <c r="BA1901" s="16">
        <v>1241</v>
      </c>
      <c r="BB1901" s="16">
        <v>669</v>
      </c>
      <c r="BD1901" s="16">
        <v>490</v>
      </c>
      <c r="BE1901" s="16">
        <v>410</v>
      </c>
      <c r="BF1901" s="16">
        <v>226</v>
      </c>
      <c r="BG1901" s="16">
        <v>430</v>
      </c>
      <c r="BH1901" s="16">
        <v>237</v>
      </c>
      <c r="BI1901" s="16">
        <v>51</v>
      </c>
      <c r="BJ1901" s="16">
        <v>65</v>
      </c>
      <c r="BL1901" s="16">
        <v>349</v>
      </c>
      <c r="BM1901" s="16">
        <v>614</v>
      </c>
      <c r="BN1901" s="16">
        <v>143</v>
      </c>
      <c r="BO1901" s="16">
        <v>101</v>
      </c>
      <c r="BP1901" s="16">
        <v>257</v>
      </c>
      <c r="BQ1901" s="16">
        <v>42</v>
      </c>
      <c r="BR1901" s="16">
        <v>47</v>
      </c>
      <c r="BS1901" s="16">
        <v>356</v>
      </c>
      <c r="BU1901" s="16">
        <v>288</v>
      </c>
      <c r="BV1901" s="16">
        <v>472</v>
      </c>
      <c r="BW1901" s="16">
        <v>126</v>
      </c>
      <c r="BX1901" s="16">
        <v>142</v>
      </c>
      <c r="BY1901" s="16">
        <v>432</v>
      </c>
      <c r="BZ1901" s="16">
        <v>64</v>
      </c>
      <c r="CA1901" s="16">
        <v>123</v>
      </c>
      <c r="CB1901" s="16">
        <v>159</v>
      </c>
      <c r="CC1901" s="16">
        <v>106</v>
      </c>
    </row>
    <row r="1902" spans="2:81" x14ac:dyDescent="0.35">
      <c r="B1902" s="17" t="s">
        <v>174</v>
      </c>
      <c r="C1902" s="18">
        <v>0.24067800150973431</v>
      </c>
      <c r="D1902" s="18">
        <v>0.20415043687526641</v>
      </c>
      <c r="E1902" s="18">
        <v>0.19185591585152689</v>
      </c>
      <c r="F1902" s="18">
        <v>0.1989585205171058</v>
      </c>
      <c r="G1902" s="18">
        <v>0.23641834700151829</v>
      </c>
      <c r="H1902" s="18">
        <v>0.26792074096537949</v>
      </c>
      <c r="I1902" s="18">
        <v>0.30544394957645488</v>
      </c>
      <c r="K1902" s="18">
        <v>0.21829596973875981</v>
      </c>
      <c r="L1902" s="18">
        <v>0.26181036325068069</v>
      </c>
      <c r="N1902" s="18">
        <v>0.26876069744960429</v>
      </c>
      <c r="O1902" s="18">
        <v>0.25907184766291103</v>
      </c>
      <c r="P1902" s="18">
        <v>0.23979507991903701</v>
      </c>
      <c r="Q1902" s="18">
        <v>0.22864401506306939</v>
      </c>
      <c r="R1902" s="18">
        <v>0.22882578668521411</v>
      </c>
      <c r="S1902" s="18">
        <v>0.2285380147269315</v>
      </c>
      <c r="T1902" s="18">
        <v>0.23510161228560311</v>
      </c>
      <c r="U1902" s="18">
        <v>0.26900161343653101</v>
      </c>
      <c r="V1902" s="18">
        <v>0.19465413223835129</v>
      </c>
      <c r="W1902" s="18">
        <v>0.26645815261735839</v>
      </c>
      <c r="X1902" s="18">
        <v>0.22913876164165889</v>
      </c>
      <c r="Y1902" s="18">
        <v>0.25510369433775459</v>
      </c>
      <c r="AA1902" s="18">
        <v>0.2509788522385118</v>
      </c>
      <c r="AB1902" s="18">
        <v>0.25449985495601141</v>
      </c>
      <c r="AC1902" s="18">
        <v>0.2051467543620473</v>
      </c>
      <c r="AD1902" s="18">
        <v>0.24681671152500989</v>
      </c>
      <c r="AF1902" s="18">
        <v>3.2662571591794663E-2</v>
      </c>
      <c r="AG1902" s="18">
        <v>0.27762244139609688</v>
      </c>
      <c r="AH1902" s="18">
        <v>0.33784780635503903</v>
      </c>
      <c r="AI1902" s="18">
        <v>0.23425851021699801</v>
      </c>
      <c r="AJ1902" s="18">
        <v>0.2383915236056616</v>
      </c>
      <c r="AK1902" s="18">
        <v>0.23542050870442191</v>
      </c>
      <c r="AL1902" s="18">
        <v>0.24541022027518569</v>
      </c>
      <c r="AM1902" s="18">
        <v>0.24183942986150081</v>
      </c>
      <c r="AN1902" s="18">
        <v>0.18177308706666059</v>
      </c>
      <c r="AO1902" s="18">
        <v>0.242339386130076</v>
      </c>
      <c r="AP1902" s="18">
        <v>0.27303008263379358</v>
      </c>
      <c r="AQ1902" s="18">
        <v>0.17816151559348331</v>
      </c>
      <c r="AR1902" s="18">
        <v>0.23564430145519441</v>
      </c>
      <c r="AS1902" s="18">
        <v>0.20837159878167349</v>
      </c>
      <c r="AT1902" s="18">
        <v>0.1578947999005392</v>
      </c>
      <c r="AU1902" s="18">
        <v>0.22937573497723901</v>
      </c>
      <c r="AV1902" s="18">
        <v>0.30920534885974549</v>
      </c>
      <c r="AX1902" s="18">
        <v>0.24651384311426811</v>
      </c>
      <c r="AY1902" s="18">
        <v>0.21942835068800079</v>
      </c>
      <c r="BA1902" s="18">
        <v>0.24563799695537369</v>
      </c>
      <c r="BB1902" s="18">
        <v>0.23147553747250821</v>
      </c>
      <c r="BD1902" s="18">
        <v>0.25488080723604628</v>
      </c>
      <c r="BE1902" s="18">
        <v>0.24139203682416879</v>
      </c>
      <c r="BF1902" s="18">
        <v>0.2272804531954519</v>
      </c>
      <c r="BG1902" s="18">
        <v>0.21190284527473999</v>
      </c>
      <c r="BH1902" s="18">
        <v>0.28014657136878129</v>
      </c>
      <c r="BI1902" s="18">
        <v>0.199937975659124</v>
      </c>
      <c r="BJ1902" s="18">
        <v>0.25408027886046203</v>
      </c>
      <c r="BL1902" s="18">
        <v>0.27437954339534359</v>
      </c>
      <c r="BM1902" s="18">
        <v>0.23269330890709519</v>
      </c>
      <c r="BN1902" s="18">
        <v>0.2664128947460872</v>
      </c>
      <c r="BO1902" s="18">
        <v>0.32017046373515162</v>
      </c>
      <c r="BP1902" s="18">
        <v>0.21993112370299969</v>
      </c>
      <c r="BQ1902" s="18">
        <v>0.35987936027736089</v>
      </c>
      <c r="BR1902" s="18">
        <v>0.1979461849195891</v>
      </c>
      <c r="BS1902" s="18">
        <v>0.19508420312952801</v>
      </c>
      <c r="BU1902" s="18">
        <v>0.24988217496129581</v>
      </c>
      <c r="BV1902" s="18">
        <v>0.22115482058818189</v>
      </c>
      <c r="BW1902" s="18">
        <v>0.25857932059829469</v>
      </c>
      <c r="BX1902" s="18">
        <v>0.21937495041117461</v>
      </c>
      <c r="BY1902" s="18">
        <v>0.25358254987138262</v>
      </c>
      <c r="BZ1902" s="18">
        <v>0.28499016437290031</v>
      </c>
      <c r="CA1902" s="18">
        <v>0.19084021959759859</v>
      </c>
      <c r="CB1902" s="18">
        <v>0.19835822962080171</v>
      </c>
      <c r="CC1902" s="18">
        <v>0.3521603861110395</v>
      </c>
    </row>
    <row r="1903" spans="2:81" x14ac:dyDescent="0.35">
      <c r="B1903" s="17" t="s">
        <v>175</v>
      </c>
      <c r="C1903" s="18">
        <v>0.3680876908513796</v>
      </c>
      <c r="D1903" s="18">
        <v>0.32087930779549562</v>
      </c>
      <c r="E1903" s="18">
        <v>0.3619260469308262</v>
      </c>
      <c r="F1903" s="18">
        <v>0.39131911237733641</v>
      </c>
      <c r="G1903" s="18">
        <v>0.33554630267160479</v>
      </c>
      <c r="H1903" s="18">
        <v>0.36415143382124099</v>
      </c>
      <c r="I1903" s="18">
        <v>0.40046317578065038</v>
      </c>
      <c r="K1903" s="18">
        <v>0.38029575849603242</v>
      </c>
      <c r="L1903" s="18">
        <v>0.35846760994338989</v>
      </c>
      <c r="N1903" s="18">
        <v>0.36976804231486537</v>
      </c>
      <c r="O1903" s="18">
        <v>0.43695327125392253</v>
      </c>
      <c r="P1903" s="18">
        <v>0.27986839700657112</v>
      </c>
      <c r="Q1903" s="18">
        <v>0.46158567687615121</v>
      </c>
      <c r="R1903" s="18">
        <v>0.34924923973782268</v>
      </c>
      <c r="S1903" s="18">
        <v>0.3992398708335328</v>
      </c>
      <c r="T1903" s="18">
        <v>0.35734204810829928</v>
      </c>
      <c r="U1903" s="18">
        <v>0.3830565549776761</v>
      </c>
      <c r="V1903" s="18">
        <v>0.39363741184695561</v>
      </c>
      <c r="W1903" s="18">
        <v>0.3438317032073494</v>
      </c>
      <c r="X1903" s="18">
        <v>0.32852910595076468</v>
      </c>
      <c r="Y1903" s="18">
        <v>0.37681881932993261</v>
      </c>
      <c r="AA1903" s="18">
        <v>0.39405548113548289</v>
      </c>
      <c r="AB1903" s="18">
        <v>0.38702943033676701</v>
      </c>
      <c r="AC1903" s="18">
        <v>0.37570453560024691</v>
      </c>
      <c r="AD1903" s="18">
        <v>0.31402964536362088</v>
      </c>
      <c r="AF1903" s="18">
        <v>0.49693196910656318</v>
      </c>
      <c r="AG1903" s="18">
        <v>0.27720790734922268</v>
      </c>
      <c r="AH1903" s="18">
        <v>0.33225030252896909</v>
      </c>
      <c r="AI1903" s="18">
        <v>0.31940499685109369</v>
      </c>
      <c r="AJ1903" s="18">
        <v>0.34924507687893508</v>
      </c>
      <c r="AK1903" s="18">
        <v>0.39427362666225357</v>
      </c>
      <c r="AL1903" s="18">
        <v>0.36892121774679332</v>
      </c>
      <c r="AM1903" s="18">
        <v>0.38357985310310699</v>
      </c>
      <c r="AN1903" s="18">
        <v>0.35820116319519307</v>
      </c>
      <c r="AO1903" s="18">
        <v>0.38247789392903042</v>
      </c>
      <c r="AP1903" s="18">
        <v>0.3215575596599724</v>
      </c>
      <c r="AQ1903" s="18">
        <v>0.41196150607875709</v>
      </c>
      <c r="AR1903" s="18">
        <v>0.42065154123192122</v>
      </c>
      <c r="AS1903" s="18">
        <v>0.4176074727250137</v>
      </c>
      <c r="AT1903" s="18">
        <v>0.50373513648183388</v>
      </c>
      <c r="AU1903" s="18">
        <v>0.43355964984205131</v>
      </c>
      <c r="AV1903" s="18">
        <v>0.27301505552432892</v>
      </c>
      <c r="AX1903" s="18">
        <v>0.37034939893367552</v>
      </c>
      <c r="AY1903" s="18">
        <v>0.36326084513004758</v>
      </c>
      <c r="BA1903" s="18">
        <v>0.38563990739860432</v>
      </c>
      <c r="BB1903" s="18">
        <v>0.33552241063696953</v>
      </c>
      <c r="BD1903" s="18">
        <v>0.36851072322968709</v>
      </c>
      <c r="BE1903" s="18">
        <v>0.36943540605908148</v>
      </c>
      <c r="BF1903" s="18">
        <v>0.36766620756317991</v>
      </c>
      <c r="BG1903" s="18">
        <v>0.36988461160088948</v>
      </c>
      <c r="BH1903" s="18">
        <v>0.39431468084881788</v>
      </c>
      <c r="BI1903" s="18">
        <v>0.34836746316178319</v>
      </c>
      <c r="BJ1903" s="18">
        <v>0.26506968393138391</v>
      </c>
      <c r="BL1903" s="18">
        <v>0.40539557687429822</v>
      </c>
      <c r="BM1903" s="18">
        <v>0.39724084193745129</v>
      </c>
      <c r="BN1903" s="18">
        <v>0.43294990837431951</v>
      </c>
      <c r="BO1903" s="18">
        <v>0.31466271881946262</v>
      </c>
      <c r="BP1903" s="18">
        <v>0.32631020360160529</v>
      </c>
      <c r="BQ1903" s="18">
        <v>0.31084835043529641</v>
      </c>
      <c r="BR1903" s="18">
        <v>0.27456539222389442</v>
      </c>
      <c r="BS1903" s="18">
        <v>0.31968301603330462</v>
      </c>
      <c r="BU1903" s="18">
        <v>0.40561548592207042</v>
      </c>
      <c r="BV1903" s="18">
        <v>0.39489908152615699</v>
      </c>
      <c r="BW1903" s="18">
        <v>0.4166064293023734</v>
      </c>
      <c r="BX1903" s="18">
        <v>0.36619439085689143</v>
      </c>
      <c r="BY1903" s="18">
        <v>0.35387907898914611</v>
      </c>
      <c r="BZ1903" s="18">
        <v>0.32011134069658043</v>
      </c>
      <c r="CA1903" s="18">
        <v>0.24265111823159191</v>
      </c>
      <c r="CB1903" s="18">
        <v>0.40399952355790503</v>
      </c>
      <c r="CC1903" s="18">
        <v>0.26942169295325741</v>
      </c>
    </row>
    <row r="1904" spans="2:81" x14ac:dyDescent="0.35">
      <c r="B1904" s="17" t="s">
        <v>394</v>
      </c>
      <c r="C1904" s="18">
        <v>0.22633056785411559</v>
      </c>
      <c r="D1904" s="18">
        <v>0.2553307125731501</v>
      </c>
      <c r="E1904" s="18">
        <v>0.25386461454122589</v>
      </c>
      <c r="F1904" s="18">
        <v>0.23670995980657261</v>
      </c>
      <c r="G1904" s="18">
        <v>0.2481930990966556</v>
      </c>
      <c r="H1904" s="18">
        <v>0.22684978496964381</v>
      </c>
      <c r="I1904" s="18">
        <v>0.1721542504766822</v>
      </c>
      <c r="K1904" s="18">
        <v>0.25327578914432503</v>
      </c>
      <c r="L1904" s="18">
        <v>0.2011457771261993</v>
      </c>
      <c r="N1904" s="18">
        <v>0.16605921954126759</v>
      </c>
      <c r="O1904" s="18">
        <v>0.1699424610147347</v>
      </c>
      <c r="P1904" s="18">
        <v>0.30353598433748019</v>
      </c>
      <c r="Q1904" s="18">
        <v>0.22760219525059011</v>
      </c>
      <c r="R1904" s="18">
        <v>0.24981481857597451</v>
      </c>
      <c r="S1904" s="18">
        <v>0.26292771618667182</v>
      </c>
      <c r="T1904" s="18">
        <v>0.21721608681784171</v>
      </c>
      <c r="U1904" s="18">
        <v>0.1964158572393373</v>
      </c>
      <c r="V1904" s="18">
        <v>0.21148586209245651</v>
      </c>
      <c r="W1904" s="18">
        <v>0.22463242151244989</v>
      </c>
      <c r="X1904" s="18">
        <v>0.26453738393211818</v>
      </c>
      <c r="Y1904" s="18">
        <v>0.22006323542297759</v>
      </c>
      <c r="AA1904" s="18">
        <v>0.20932899845997269</v>
      </c>
      <c r="AB1904" s="18">
        <v>0.1904054614681624</v>
      </c>
      <c r="AC1904" s="18">
        <v>0.23942657158893341</v>
      </c>
      <c r="AD1904" s="18">
        <v>0.26993801135394119</v>
      </c>
      <c r="AF1904" s="18">
        <v>0.18486471103932639</v>
      </c>
      <c r="AG1904" s="18">
        <v>0.24575509758014441</v>
      </c>
      <c r="AH1904" s="18">
        <v>0.20299898583390391</v>
      </c>
      <c r="AI1904" s="18">
        <v>0.26156383123543231</v>
      </c>
      <c r="AJ1904" s="18">
        <v>0.26159835721983338</v>
      </c>
      <c r="AK1904" s="18">
        <v>0.22622955686362961</v>
      </c>
      <c r="AL1904" s="18">
        <v>0.23266749924998939</v>
      </c>
      <c r="AM1904" s="18">
        <v>0.19010601473100569</v>
      </c>
      <c r="AN1904" s="18">
        <v>0.28683594130979589</v>
      </c>
      <c r="AO1904" s="18">
        <v>0.1929098168113737</v>
      </c>
      <c r="AP1904" s="18">
        <v>0.25005733672567909</v>
      </c>
      <c r="AQ1904" s="18">
        <v>0.19716036648857649</v>
      </c>
      <c r="AR1904" s="18">
        <v>0.2076124369831705</v>
      </c>
      <c r="AS1904" s="18">
        <v>0.19845520139359399</v>
      </c>
      <c r="AT1904" s="18">
        <v>0.21357363472129251</v>
      </c>
      <c r="AU1904" s="18">
        <v>0.20284822566775981</v>
      </c>
      <c r="AV1904" s="18">
        <v>0.1928913019338882</v>
      </c>
      <c r="AX1904" s="18">
        <v>0.22257635284008101</v>
      </c>
      <c r="AY1904" s="18">
        <v>0.23734498012125491</v>
      </c>
      <c r="BA1904" s="18">
        <v>0.20955643043996941</v>
      </c>
      <c r="BB1904" s="18">
        <v>0.25745224891228757</v>
      </c>
      <c r="BD1904" s="18">
        <v>0.22192363719404931</v>
      </c>
      <c r="BE1904" s="18">
        <v>0.24707286765884229</v>
      </c>
      <c r="BF1904" s="18">
        <v>0.21927713804650761</v>
      </c>
      <c r="BG1904" s="18">
        <v>0.23344896115748939</v>
      </c>
      <c r="BH1904" s="18">
        <v>0.17306072996787811</v>
      </c>
      <c r="BI1904" s="18">
        <v>0.26988394124502257</v>
      </c>
      <c r="BJ1904" s="18">
        <v>0.2666155401614011</v>
      </c>
      <c r="BL1904" s="18">
        <v>0.190260344629017</v>
      </c>
      <c r="BM1904" s="18">
        <v>0.23095405929045079</v>
      </c>
      <c r="BN1904" s="18">
        <v>0.2280164000474933</v>
      </c>
      <c r="BO1904" s="18">
        <v>0.1896383114257392</v>
      </c>
      <c r="BP1904" s="18">
        <v>0.24708888769953141</v>
      </c>
      <c r="BQ1904" s="18">
        <v>0.11572045268880241</v>
      </c>
      <c r="BR1904" s="18">
        <v>0.1763085050570819</v>
      </c>
      <c r="BS1904" s="18">
        <v>0.26820262541596818</v>
      </c>
      <c r="BU1904" s="18">
        <v>0.19204826381553011</v>
      </c>
      <c r="BV1904" s="18">
        <v>0.2383431838674252</v>
      </c>
      <c r="BW1904" s="18">
        <v>0.2576761566854246</v>
      </c>
      <c r="BX1904" s="18">
        <v>0.19744290906068809</v>
      </c>
      <c r="BY1904" s="18">
        <v>0.22610552068285461</v>
      </c>
      <c r="BZ1904" s="18">
        <v>0.1925512149424288</v>
      </c>
      <c r="CA1904" s="18">
        <v>0.29172202538451719</v>
      </c>
      <c r="CB1904" s="18">
        <v>0.22303711325981149</v>
      </c>
      <c r="CC1904" s="18">
        <v>0.21760462370835609</v>
      </c>
    </row>
    <row r="1905" spans="2:81" x14ac:dyDescent="0.35">
      <c r="B1905" s="17" t="s">
        <v>177</v>
      </c>
      <c r="C1905" s="18">
        <v>7.757302238029648E-2</v>
      </c>
      <c r="D1905" s="18">
        <v>0.1134065994522591</v>
      </c>
      <c r="E1905" s="18">
        <v>0.1017427155973385</v>
      </c>
      <c r="F1905" s="18">
        <v>7.5272665319998974E-2</v>
      </c>
      <c r="G1905" s="18">
        <v>9.1329699790707972E-2</v>
      </c>
      <c r="H1905" s="18">
        <v>6.6258654608623721E-2</v>
      </c>
      <c r="I1905" s="18">
        <v>4.4978082660262153E-2</v>
      </c>
      <c r="K1905" s="18">
        <v>7.6001335403474729E-2</v>
      </c>
      <c r="L1905" s="18">
        <v>7.8483582017779663E-2</v>
      </c>
      <c r="N1905" s="18">
        <v>0.11349632594830041</v>
      </c>
      <c r="O1905" s="18">
        <v>2.8787581222074161E-2</v>
      </c>
      <c r="P1905" s="18">
        <v>9.4522302998357774E-2</v>
      </c>
      <c r="Q1905" s="18">
        <v>3.7463418613192613E-2</v>
      </c>
      <c r="R1905" s="18">
        <v>8.3364308824703387E-2</v>
      </c>
      <c r="S1905" s="18">
        <v>5.2159174430408753E-2</v>
      </c>
      <c r="T1905" s="18">
        <v>7.314182564935022E-2</v>
      </c>
      <c r="U1905" s="18">
        <v>6.1874306767314952E-2</v>
      </c>
      <c r="V1905" s="18">
        <v>0.11635862247940169</v>
      </c>
      <c r="W1905" s="18">
        <v>6.8978397968735145E-2</v>
      </c>
      <c r="X1905" s="18">
        <v>4.3685039802444273E-2</v>
      </c>
      <c r="Y1905" s="18">
        <v>9.2416687208340217E-2</v>
      </c>
      <c r="AA1905" s="18">
        <v>7.9496488491035661E-2</v>
      </c>
      <c r="AB1905" s="18">
        <v>9.029014957330353E-2</v>
      </c>
      <c r="AC1905" s="18">
        <v>8.9914198103672419E-2</v>
      </c>
      <c r="AD1905" s="18">
        <v>5.2022897560813477E-2</v>
      </c>
      <c r="AF1905" s="18">
        <v>0.1092458754983132</v>
      </c>
      <c r="AG1905" s="18">
        <v>3.1394291626761807E-2</v>
      </c>
      <c r="AH1905" s="18">
        <v>6.4219106215744309E-2</v>
      </c>
      <c r="AI1905" s="18">
        <v>9.3199441173021452E-2</v>
      </c>
      <c r="AJ1905" s="18">
        <v>6.7207993888071083E-2</v>
      </c>
      <c r="AK1905" s="18">
        <v>2.1470535111565599E-2</v>
      </c>
      <c r="AL1905" s="18">
        <v>8.2542453991020157E-2</v>
      </c>
      <c r="AM1905" s="18">
        <v>0.133067869130158</v>
      </c>
      <c r="AN1905" s="18">
        <v>9.7989949921269984E-2</v>
      </c>
      <c r="AO1905" s="18">
        <v>0.104407643229688</v>
      </c>
      <c r="AP1905" s="18">
        <v>7.0373853758288196E-2</v>
      </c>
      <c r="AQ1905" s="18">
        <v>0.1151664133230291</v>
      </c>
      <c r="AR1905" s="18">
        <v>6.0645034995781243E-2</v>
      </c>
      <c r="AS1905" s="18">
        <v>0.11318260204992139</v>
      </c>
      <c r="AT1905" s="18">
        <v>8.0059585817396237E-2</v>
      </c>
      <c r="AU1905" s="18">
        <v>8.1605325038809851E-2</v>
      </c>
      <c r="AV1905" s="18">
        <v>8.2300064621044167E-2</v>
      </c>
      <c r="AX1905" s="18">
        <v>7.2093149042810709E-2</v>
      </c>
      <c r="AY1905" s="18">
        <v>0.1050205421446998</v>
      </c>
      <c r="BA1905" s="18">
        <v>6.8096676095037778E-2</v>
      </c>
      <c r="BB1905" s="18">
        <v>9.5154840115847947E-2</v>
      </c>
      <c r="BD1905" s="18">
        <v>7.0635979541126465E-2</v>
      </c>
      <c r="BE1905" s="18">
        <v>5.9129701746133419E-2</v>
      </c>
      <c r="BF1905" s="18">
        <v>7.3723952230461312E-2</v>
      </c>
      <c r="BG1905" s="18">
        <v>9.5252623084707666E-2</v>
      </c>
      <c r="BH1905" s="18">
        <v>9.7868722190493959E-2</v>
      </c>
      <c r="BI1905" s="18">
        <v>7.4638571955084693E-2</v>
      </c>
      <c r="BJ1905" s="18">
        <v>7.0777418160146807E-2</v>
      </c>
      <c r="BL1905" s="18">
        <v>5.4362128418562958E-2</v>
      </c>
      <c r="BM1905" s="18">
        <v>7.15364863201738E-2</v>
      </c>
      <c r="BN1905" s="18">
        <v>4.2345582323447248E-2</v>
      </c>
      <c r="BO1905" s="18">
        <v>0.11418888389566829</v>
      </c>
      <c r="BP1905" s="18">
        <v>0.1184856092623963</v>
      </c>
      <c r="BQ1905" s="18">
        <v>6.7578040646433066E-2</v>
      </c>
      <c r="BR1905" s="18">
        <v>0.1069353956513453</v>
      </c>
      <c r="BS1905" s="18">
        <v>8.2173213837429926E-2</v>
      </c>
      <c r="BU1905" s="18">
        <v>7.8611730430969612E-2</v>
      </c>
      <c r="BV1905" s="18">
        <v>7.439165839327308E-2</v>
      </c>
      <c r="BW1905" s="18">
        <v>3.5181292179980089E-2</v>
      </c>
      <c r="BX1905" s="18">
        <v>0.1090932679829647</v>
      </c>
      <c r="BY1905" s="18">
        <v>8.1910482552926295E-2</v>
      </c>
      <c r="BZ1905" s="18">
        <v>8.7527141033729147E-2</v>
      </c>
      <c r="CA1905" s="18">
        <v>9.8681425888983446E-2</v>
      </c>
      <c r="CB1905" s="18">
        <v>4.6529519030716393E-2</v>
      </c>
      <c r="CC1905" s="18">
        <v>9.5658564804116705E-2</v>
      </c>
    </row>
    <row r="1906" spans="2:81" x14ac:dyDescent="0.35">
      <c r="B1906" s="17" t="s">
        <v>178</v>
      </c>
      <c r="C1906" s="18">
        <v>5.1868409480099083E-2</v>
      </c>
      <c r="D1906" s="18">
        <v>4.9155223666834447E-2</v>
      </c>
      <c r="E1906" s="18">
        <v>5.3266959455744993E-2</v>
      </c>
      <c r="F1906" s="18">
        <v>5.7709114045157571E-2</v>
      </c>
      <c r="G1906" s="18">
        <v>4.2129768921304579E-2</v>
      </c>
      <c r="H1906" s="18">
        <v>5.1906705428759303E-2</v>
      </c>
      <c r="I1906" s="18">
        <v>5.4171504689015063E-2</v>
      </c>
      <c r="K1906" s="18">
        <v>4.927779884760862E-2</v>
      </c>
      <c r="L1906" s="18">
        <v>5.3532770454499702E-2</v>
      </c>
      <c r="N1906" s="18">
        <v>5.5959572607556227E-2</v>
      </c>
      <c r="O1906" s="18">
        <v>2.9380849073614379E-2</v>
      </c>
      <c r="P1906" s="18">
        <v>3.0491198597959641E-2</v>
      </c>
      <c r="Q1906" s="18">
        <v>2.333054894814909E-2</v>
      </c>
      <c r="R1906" s="18">
        <v>4.0622193597823757E-2</v>
      </c>
      <c r="S1906" s="18">
        <v>2.0750376428739781E-2</v>
      </c>
      <c r="T1906" s="18">
        <v>7.3898911954263125E-2</v>
      </c>
      <c r="U1906" s="18">
        <v>5.2182453691420307E-2</v>
      </c>
      <c r="V1906" s="18">
        <v>4.8879751928406809E-2</v>
      </c>
      <c r="W1906" s="18">
        <v>6.8106624561868861E-2</v>
      </c>
      <c r="X1906" s="18">
        <v>9.2491106210409027E-2</v>
      </c>
      <c r="Y1906" s="18">
        <v>4.3253875093631371E-2</v>
      </c>
      <c r="AA1906" s="18">
        <v>4.7213533683950169E-2</v>
      </c>
      <c r="AB1906" s="18">
        <v>4.2565422681848507E-2</v>
      </c>
      <c r="AC1906" s="18">
        <v>6.0011352169982358E-2</v>
      </c>
      <c r="AD1906" s="18">
        <v>5.9797438284530741E-2</v>
      </c>
      <c r="AF1906" s="18">
        <v>3.3900520274444373E-2</v>
      </c>
      <c r="AG1906" s="18">
        <v>0.1046196657503646</v>
      </c>
      <c r="AH1906" s="18">
        <v>4.9220328259953677E-2</v>
      </c>
      <c r="AI1906" s="18">
        <v>4.7791809138051082E-2</v>
      </c>
      <c r="AJ1906" s="18">
        <v>4.0249436377225889E-2</v>
      </c>
      <c r="AK1906" s="18">
        <v>7.0718745862631591E-2</v>
      </c>
      <c r="AL1906" s="18">
        <v>5.9108689626297943E-2</v>
      </c>
      <c r="AM1906" s="18">
        <v>3.7020758673360667E-2</v>
      </c>
      <c r="AN1906" s="18">
        <v>3.6151947194726509E-2</v>
      </c>
      <c r="AO1906" s="18">
        <v>6.9737334219931321E-2</v>
      </c>
      <c r="AP1906" s="18">
        <v>3.4685402353201437E-2</v>
      </c>
      <c r="AQ1906" s="18">
        <v>7.5469278953457855E-2</v>
      </c>
      <c r="AR1906" s="18">
        <v>6.2477837601766367E-2</v>
      </c>
      <c r="AS1906" s="18">
        <v>0</v>
      </c>
      <c r="AT1906" s="18">
        <v>4.4736843078938E-2</v>
      </c>
      <c r="AU1906" s="18">
        <v>3.4741354614325863E-2</v>
      </c>
      <c r="AV1906" s="18">
        <v>3.7003738029381721E-2</v>
      </c>
      <c r="AX1906" s="18">
        <v>5.2238413479711858E-2</v>
      </c>
      <c r="AY1906" s="18">
        <v>4.5716336210865433E-2</v>
      </c>
      <c r="BA1906" s="18">
        <v>5.9294895110484837E-2</v>
      </c>
      <c r="BB1906" s="18">
        <v>3.8089774462059557E-2</v>
      </c>
      <c r="BD1906" s="18">
        <v>5.2892413013640907E-2</v>
      </c>
      <c r="BE1906" s="18">
        <v>4.1448436835599248E-2</v>
      </c>
      <c r="BF1906" s="18">
        <v>5.8567524232718347E-2</v>
      </c>
      <c r="BG1906" s="18">
        <v>6.7541042997944015E-2</v>
      </c>
      <c r="BH1906" s="18">
        <v>2.4894552298616712E-2</v>
      </c>
      <c r="BI1906" s="18">
        <v>4.8315629827279598E-2</v>
      </c>
      <c r="BJ1906" s="18">
        <v>8.4357260812941509E-2</v>
      </c>
      <c r="BL1906" s="18">
        <v>6.0215539807395468E-2</v>
      </c>
      <c r="BM1906" s="18">
        <v>4.751951790689498E-2</v>
      </c>
      <c r="BN1906" s="18">
        <v>1.6124923197316392E-2</v>
      </c>
      <c r="BO1906" s="18">
        <v>2.7506155748660721E-2</v>
      </c>
      <c r="BP1906" s="18">
        <v>6.4336739306804586E-2</v>
      </c>
      <c r="BQ1906" s="18">
        <v>7.6763433674149104E-2</v>
      </c>
      <c r="BR1906" s="18">
        <v>6.4788419643402928E-2</v>
      </c>
      <c r="BS1906" s="18">
        <v>5.8803674641090493E-2</v>
      </c>
      <c r="BU1906" s="18">
        <v>6.5809224833754343E-2</v>
      </c>
      <c r="BV1906" s="18">
        <v>5.1582798041694217E-2</v>
      </c>
      <c r="BW1906" s="18">
        <v>1.7497115257017821E-2</v>
      </c>
      <c r="BX1906" s="18">
        <v>6.1999093636095619E-2</v>
      </c>
      <c r="BY1906" s="18">
        <v>6.0863822231769352E-2</v>
      </c>
      <c r="BZ1906" s="18">
        <v>5.0478704379693387E-2</v>
      </c>
      <c r="CA1906" s="18">
        <v>4.3847471591669428E-2</v>
      </c>
      <c r="CB1906" s="18">
        <v>3.9225720389703983E-2</v>
      </c>
      <c r="CC1906" s="18">
        <v>3.5039022273134962E-2</v>
      </c>
    </row>
    <row r="1907" spans="2:81" x14ac:dyDescent="0.35">
      <c r="B1907" s="17" t="s">
        <v>151</v>
      </c>
      <c r="C1907" s="18">
        <v>3.5462307924374839E-2</v>
      </c>
      <c r="D1907" s="18">
        <v>5.7077719636994172E-2</v>
      </c>
      <c r="E1907" s="18">
        <v>3.73437476233376E-2</v>
      </c>
      <c r="F1907" s="18">
        <v>4.0030627933828639E-2</v>
      </c>
      <c r="G1907" s="18">
        <v>4.6382782518208737E-2</v>
      </c>
      <c r="H1907" s="18">
        <v>2.2912680206352509E-2</v>
      </c>
      <c r="I1907" s="18">
        <v>2.2789036816935261E-2</v>
      </c>
      <c r="K1907" s="18">
        <v>2.2853348369799551E-2</v>
      </c>
      <c r="L1907" s="18">
        <v>4.6559897207450768E-2</v>
      </c>
      <c r="N1907" s="18">
        <v>2.5956142138405899E-2</v>
      </c>
      <c r="O1907" s="18">
        <v>7.5863989772743223E-2</v>
      </c>
      <c r="P1907" s="18">
        <v>5.1787037140594273E-2</v>
      </c>
      <c r="Q1907" s="18">
        <v>2.1374145248847721E-2</v>
      </c>
      <c r="R1907" s="18">
        <v>4.8123652578461511E-2</v>
      </c>
      <c r="S1907" s="18">
        <v>3.6384847393715433E-2</v>
      </c>
      <c r="T1907" s="18">
        <v>4.3299515184642742E-2</v>
      </c>
      <c r="U1907" s="18">
        <v>3.7469213887720162E-2</v>
      </c>
      <c r="V1907" s="18">
        <v>3.49842194144281E-2</v>
      </c>
      <c r="W1907" s="18">
        <v>2.7992700132238341E-2</v>
      </c>
      <c r="X1907" s="18">
        <v>4.1618602462604813E-2</v>
      </c>
      <c r="Y1907" s="18">
        <v>1.234368860736355E-2</v>
      </c>
      <c r="AA1907" s="18">
        <v>1.8926645991046889E-2</v>
      </c>
      <c r="AB1907" s="18">
        <v>3.5209680983907192E-2</v>
      </c>
      <c r="AC1907" s="18">
        <v>2.9796588175117749E-2</v>
      </c>
      <c r="AD1907" s="18">
        <v>5.7395295912083838E-2</v>
      </c>
      <c r="AF1907" s="18">
        <v>0.14239435248955809</v>
      </c>
      <c r="AG1907" s="18">
        <v>6.3400596297409531E-2</v>
      </c>
      <c r="AH1907" s="18">
        <v>1.346347080639005E-2</v>
      </c>
      <c r="AI1907" s="18">
        <v>4.3781411385403493E-2</v>
      </c>
      <c r="AJ1907" s="18">
        <v>4.3307612030272877E-2</v>
      </c>
      <c r="AK1907" s="18">
        <v>5.1887026795497643E-2</v>
      </c>
      <c r="AL1907" s="18">
        <v>1.134991911071348E-2</v>
      </c>
      <c r="AM1907" s="18">
        <v>1.438607450086796E-2</v>
      </c>
      <c r="AN1907" s="18">
        <v>3.9047911312353793E-2</v>
      </c>
      <c r="AO1907" s="18">
        <v>8.1279256799006334E-3</v>
      </c>
      <c r="AP1907" s="18">
        <v>5.0295764869065243E-2</v>
      </c>
      <c r="AQ1907" s="18">
        <v>2.2080919562696269E-2</v>
      </c>
      <c r="AR1907" s="18">
        <v>1.29688477321662E-2</v>
      </c>
      <c r="AS1907" s="18">
        <v>6.2383125049797407E-2</v>
      </c>
      <c r="AT1907" s="18">
        <v>0</v>
      </c>
      <c r="AU1907" s="18">
        <v>1.7869709859814339E-2</v>
      </c>
      <c r="AV1907" s="18">
        <v>0.1055844910316116</v>
      </c>
      <c r="AX1907" s="18">
        <v>3.6228842589452727E-2</v>
      </c>
      <c r="AY1907" s="18">
        <v>2.9228945705131511E-2</v>
      </c>
      <c r="BA1907" s="18">
        <v>3.1774094000530113E-2</v>
      </c>
      <c r="BB1907" s="18">
        <v>4.2305188400327251E-2</v>
      </c>
      <c r="BD1907" s="18">
        <v>3.1156439785449769E-2</v>
      </c>
      <c r="BE1907" s="18">
        <v>4.1521550876174637E-2</v>
      </c>
      <c r="BF1907" s="18">
        <v>5.3484724731680929E-2</v>
      </c>
      <c r="BG1907" s="18">
        <v>2.1969915884229359E-2</v>
      </c>
      <c r="BH1907" s="18">
        <v>2.9714743325412109E-2</v>
      </c>
      <c r="BI1907" s="18">
        <v>5.8856418151705947E-2</v>
      </c>
      <c r="BJ1907" s="18">
        <v>5.9099818073664677E-2</v>
      </c>
      <c r="BL1907" s="18">
        <v>1.5386866875382609E-2</v>
      </c>
      <c r="BM1907" s="18">
        <v>2.005578563793373E-2</v>
      </c>
      <c r="BN1907" s="18">
        <v>1.415029131133637E-2</v>
      </c>
      <c r="BO1907" s="18">
        <v>3.3833466375317582E-2</v>
      </c>
      <c r="BP1907" s="18">
        <v>2.3847436426662819E-2</v>
      </c>
      <c r="BQ1907" s="18">
        <v>6.9210362277958265E-2</v>
      </c>
      <c r="BR1907" s="18">
        <v>0.17945610250468641</v>
      </c>
      <c r="BS1907" s="18">
        <v>7.6053266942678985E-2</v>
      </c>
      <c r="BU1907" s="18">
        <v>8.0331200363798327E-3</v>
      </c>
      <c r="BV1907" s="18">
        <v>1.9628457583268581E-2</v>
      </c>
      <c r="BW1907" s="18">
        <v>1.44596859769093E-2</v>
      </c>
      <c r="BX1907" s="18">
        <v>4.5895388052185668E-2</v>
      </c>
      <c r="BY1907" s="18">
        <v>2.365854567192107E-2</v>
      </c>
      <c r="BZ1907" s="18">
        <v>6.4341434574668052E-2</v>
      </c>
      <c r="CA1907" s="18">
        <v>0.13225773930563939</v>
      </c>
      <c r="CB1907" s="18">
        <v>8.8849894141061467E-2</v>
      </c>
      <c r="CC1907" s="18">
        <v>3.0115710150095489E-2</v>
      </c>
    </row>
    <row r="1909" spans="2:81" ht="116" x14ac:dyDescent="0.35">
      <c r="B1909" s="14" t="s">
        <v>397</v>
      </c>
    </row>
    <row r="1910" spans="2:81" x14ac:dyDescent="0.35">
      <c r="B1910" s="15" t="s">
        <v>17</v>
      </c>
    </row>
    <row r="1911" spans="2:81" x14ac:dyDescent="0.35">
      <c r="B1911" s="11" t="s">
        <v>95</v>
      </c>
      <c r="C1911" s="16">
        <v>1906</v>
      </c>
      <c r="D1911" s="16">
        <v>245</v>
      </c>
      <c r="E1911" s="16">
        <v>322</v>
      </c>
      <c r="F1911" s="16">
        <v>330</v>
      </c>
      <c r="G1911" s="16">
        <v>336</v>
      </c>
      <c r="H1911" s="16">
        <v>276</v>
      </c>
      <c r="I1911" s="16">
        <v>397</v>
      </c>
      <c r="K1911" s="16">
        <v>942</v>
      </c>
      <c r="L1911" s="16">
        <v>959</v>
      </c>
      <c r="N1911" s="16">
        <v>158</v>
      </c>
      <c r="O1911" s="16">
        <v>63</v>
      </c>
      <c r="P1911" s="16">
        <v>96</v>
      </c>
      <c r="Q1911" s="16">
        <v>78</v>
      </c>
      <c r="R1911" s="16">
        <v>211</v>
      </c>
      <c r="S1911" s="16">
        <v>156</v>
      </c>
      <c r="T1911" s="16">
        <v>138</v>
      </c>
      <c r="U1911" s="16">
        <v>178</v>
      </c>
      <c r="V1911" s="16">
        <v>270</v>
      </c>
      <c r="W1911" s="16">
        <v>232</v>
      </c>
      <c r="X1911" s="16">
        <v>160</v>
      </c>
      <c r="Y1911" s="16">
        <v>166</v>
      </c>
      <c r="AA1911" s="16">
        <v>527</v>
      </c>
      <c r="AB1911" s="16">
        <v>481</v>
      </c>
      <c r="AC1911" s="16">
        <v>429</v>
      </c>
      <c r="AD1911" s="16">
        <v>463</v>
      </c>
      <c r="AF1911" s="16">
        <v>27</v>
      </c>
      <c r="AG1911" s="16">
        <v>98</v>
      </c>
      <c r="AH1911" s="16">
        <v>113</v>
      </c>
      <c r="AI1911" s="16">
        <v>112</v>
      </c>
      <c r="AJ1911" s="16">
        <v>174</v>
      </c>
      <c r="AK1911" s="16">
        <v>207</v>
      </c>
      <c r="AL1911" s="16">
        <v>170</v>
      </c>
      <c r="AM1911" s="16">
        <v>133</v>
      </c>
      <c r="AN1911" s="16">
        <v>100</v>
      </c>
      <c r="AO1911" s="16">
        <v>131</v>
      </c>
      <c r="AP1911" s="16">
        <v>193</v>
      </c>
      <c r="AQ1911" s="16">
        <v>93</v>
      </c>
      <c r="AR1911" s="16">
        <v>79</v>
      </c>
      <c r="AS1911" s="16">
        <v>47</v>
      </c>
      <c r="AT1911" s="16">
        <v>48</v>
      </c>
      <c r="AU1911" s="16">
        <v>122</v>
      </c>
      <c r="AV1911" s="16">
        <v>59</v>
      </c>
      <c r="AX1911" s="16">
        <v>1557</v>
      </c>
      <c r="AY1911" s="16">
        <v>338</v>
      </c>
      <c r="BA1911" s="16">
        <v>1221</v>
      </c>
      <c r="BB1911" s="16">
        <v>685</v>
      </c>
      <c r="BD1911" s="16">
        <v>474</v>
      </c>
      <c r="BE1911" s="16">
        <v>416</v>
      </c>
      <c r="BF1911" s="16">
        <v>224</v>
      </c>
      <c r="BG1911" s="16">
        <v>439</v>
      </c>
      <c r="BH1911" s="16">
        <v>242</v>
      </c>
      <c r="BI1911" s="16">
        <v>51</v>
      </c>
      <c r="BJ1911" s="16">
        <v>60</v>
      </c>
      <c r="BL1911" s="16">
        <v>334</v>
      </c>
      <c r="BM1911" s="16">
        <v>619</v>
      </c>
      <c r="BN1911" s="16">
        <v>136</v>
      </c>
      <c r="BO1911" s="16">
        <v>105</v>
      </c>
      <c r="BP1911" s="16">
        <v>257</v>
      </c>
      <c r="BQ1911" s="16">
        <v>42</v>
      </c>
      <c r="BR1911" s="16">
        <v>49</v>
      </c>
      <c r="BS1911" s="16">
        <v>364</v>
      </c>
      <c r="BU1911" s="16">
        <v>279</v>
      </c>
      <c r="BV1911" s="16">
        <v>479</v>
      </c>
      <c r="BW1911" s="16">
        <v>122</v>
      </c>
      <c r="BX1911" s="16">
        <v>151</v>
      </c>
      <c r="BY1911" s="16">
        <v>421</v>
      </c>
      <c r="BZ1911" s="16">
        <v>64</v>
      </c>
      <c r="CA1911" s="16">
        <v>123</v>
      </c>
      <c r="CB1911" s="16">
        <v>156</v>
      </c>
      <c r="CC1911" s="16">
        <v>111</v>
      </c>
    </row>
    <row r="1912" spans="2:81" x14ac:dyDescent="0.35">
      <c r="B1912" s="12" t="s">
        <v>96</v>
      </c>
      <c r="C1912" s="16">
        <v>1910</v>
      </c>
      <c r="D1912" s="16">
        <v>202</v>
      </c>
      <c r="E1912" s="16">
        <v>325</v>
      </c>
      <c r="F1912" s="16">
        <v>324</v>
      </c>
      <c r="G1912" s="16">
        <v>294</v>
      </c>
      <c r="H1912" s="16">
        <v>309</v>
      </c>
      <c r="I1912" s="16">
        <v>457</v>
      </c>
      <c r="K1912" s="16">
        <v>921</v>
      </c>
      <c r="L1912" s="16">
        <v>983</v>
      </c>
      <c r="N1912" s="16">
        <v>157</v>
      </c>
      <c r="O1912" s="16">
        <v>52</v>
      </c>
      <c r="P1912" s="16">
        <v>89</v>
      </c>
      <c r="Q1912" s="16">
        <v>77</v>
      </c>
      <c r="R1912" s="16">
        <v>212</v>
      </c>
      <c r="S1912" s="16">
        <v>155</v>
      </c>
      <c r="T1912" s="16">
        <v>140</v>
      </c>
      <c r="U1912" s="16">
        <v>167</v>
      </c>
      <c r="V1912" s="16">
        <v>248</v>
      </c>
      <c r="W1912" s="16">
        <v>264</v>
      </c>
      <c r="X1912" s="16">
        <v>165</v>
      </c>
      <c r="Y1912" s="16">
        <v>180</v>
      </c>
      <c r="AA1912" s="16">
        <v>514</v>
      </c>
      <c r="AB1912" s="16">
        <v>496</v>
      </c>
      <c r="AC1912" s="16">
        <v>419</v>
      </c>
      <c r="AD1912" s="16">
        <v>477</v>
      </c>
      <c r="AF1912" s="16">
        <v>25</v>
      </c>
      <c r="AG1912" s="16">
        <v>96</v>
      </c>
      <c r="AH1912" s="16">
        <v>115</v>
      </c>
      <c r="AI1912" s="16">
        <v>117</v>
      </c>
      <c r="AJ1912" s="16">
        <v>175</v>
      </c>
      <c r="AK1912" s="16">
        <v>213</v>
      </c>
      <c r="AL1912" s="16">
        <v>169</v>
      </c>
      <c r="AM1912" s="16">
        <v>134</v>
      </c>
      <c r="AN1912" s="16">
        <v>99</v>
      </c>
      <c r="AO1912" s="16">
        <v>131</v>
      </c>
      <c r="AP1912" s="16">
        <v>193</v>
      </c>
      <c r="AQ1912" s="16">
        <v>94</v>
      </c>
      <c r="AR1912" s="16">
        <v>79</v>
      </c>
      <c r="AS1912" s="16">
        <v>46</v>
      </c>
      <c r="AT1912" s="16">
        <v>46</v>
      </c>
      <c r="AU1912" s="16">
        <v>118</v>
      </c>
      <c r="AV1912" s="16">
        <v>59</v>
      </c>
      <c r="AX1912" s="16">
        <v>1583</v>
      </c>
      <c r="AY1912" s="16">
        <v>316</v>
      </c>
      <c r="BA1912" s="16">
        <v>1241</v>
      </c>
      <c r="BB1912" s="16">
        <v>669</v>
      </c>
      <c r="BD1912" s="16">
        <v>490</v>
      </c>
      <c r="BE1912" s="16">
        <v>410</v>
      </c>
      <c r="BF1912" s="16">
        <v>226</v>
      </c>
      <c r="BG1912" s="16">
        <v>430</v>
      </c>
      <c r="BH1912" s="16">
        <v>237</v>
      </c>
      <c r="BI1912" s="16">
        <v>51</v>
      </c>
      <c r="BJ1912" s="16">
        <v>65</v>
      </c>
      <c r="BL1912" s="16">
        <v>349</v>
      </c>
      <c r="BM1912" s="16">
        <v>614</v>
      </c>
      <c r="BN1912" s="16">
        <v>143</v>
      </c>
      <c r="BO1912" s="16">
        <v>101</v>
      </c>
      <c r="BP1912" s="16">
        <v>257</v>
      </c>
      <c r="BQ1912" s="16">
        <v>42</v>
      </c>
      <c r="BR1912" s="16">
        <v>47</v>
      </c>
      <c r="BS1912" s="16">
        <v>356</v>
      </c>
      <c r="BU1912" s="16">
        <v>288</v>
      </c>
      <c r="BV1912" s="16">
        <v>472</v>
      </c>
      <c r="BW1912" s="16">
        <v>126</v>
      </c>
      <c r="BX1912" s="16">
        <v>142</v>
      </c>
      <c r="BY1912" s="16">
        <v>432</v>
      </c>
      <c r="BZ1912" s="16">
        <v>64</v>
      </c>
      <c r="CA1912" s="16">
        <v>123</v>
      </c>
      <c r="CB1912" s="16">
        <v>159</v>
      </c>
      <c r="CC1912" s="16">
        <v>106</v>
      </c>
    </row>
    <row r="1913" spans="2:81" x14ac:dyDescent="0.35">
      <c r="B1913" s="17" t="s">
        <v>174</v>
      </c>
      <c r="C1913" s="18">
        <v>0.2579242081046399</v>
      </c>
      <c r="D1913" s="18">
        <v>0.17015089839568731</v>
      </c>
      <c r="E1913" s="18">
        <v>0.26979626851301308</v>
      </c>
      <c r="F1913" s="18">
        <v>0.25012263124947859</v>
      </c>
      <c r="G1913" s="18">
        <v>0.25092431223735112</v>
      </c>
      <c r="H1913" s="18">
        <v>0.29100546190326332</v>
      </c>
      <c r="I1913" s="18">
        <v>0.27595231704085482</v>
      </c>
      <c r="K1913" s="18">
        <v>0.24014421729346741</v>
      </c>
      <c r="L1913" s="18">
        <v>0.27482970362441728</v>
      </c>
      <c r="N1913" s="18">
        <v>0.20528053654333189</v>
      </c>
      <c r="O1913" s="18">
        <v>0.29948869932316008</v>
      </c>
      <c r="P1913" s="18">
        <v>0.27908457799789971</v>
      </c>
      <c r="Q1913" s="18">
        <v>0.27820018726549978</v>
      </c>
      <c r="R1913" s="18">
        <v>0.24860846720889021</v>
      </c>
      <c r="S1913" s="18">
        <v>0.25168942085008789</v>
      </c>
      <c r="T1913" s="18">
        <v>0.2850645224729188</v>
      </c>
      <c r="U1913" s="18">
        <v>0.28051581200996872</v>
      </c>
      <c r="V1913" s="18">
        <v>0.2046193540548053</v>
      </c>
      <c r="W1913" s="18">
        <v>0.29660231996459702</v>
      </c>
      <c r="X1913" s="18">
        <v>0.2352739536578764</v>
      </c>
      <c r="Y1913" s="18">
        <v>0.28444618617564188</v>
      </c>
      <c r="AA1913" s="18">
        <v>0.27052190381567681</v>
      </c>
      <c r="AB1913" s="18">
        <v>0.27344887316379279</v>
      </c>
      <c r="AC1913" s="18">
        <v>0.23687627978618259</v>
      </c>
      <c r="AD1913" s="18">
        <v>0.2472254851333294</v>
      </c>
      <c r="AF1913" s="18">
        <v>0.1202520529433368</v>
      </c>
      <c r="AG1913" s="18">
        <v>0.23082582599892049</v>
      </c>
      <c r="AH1913" s="18">
        <v>0.27948775643828161</v>
      </c>
      <c r="AI1913" s="18">
        <v>0.26820514483927888</v>
      </c>
      <c r="AJ1913" s="18">
        <v>0.31750120896891892</v>
      </c>
      <c r="AK1913" s="18">
        <v>0.23923975154506699</v>
      </c>
      <c r="AL1913" s="18">
        <v>0.33367492550666761</v>
      </c>
      <c r="AM1913" s="18">
        <v>0.25735653374889628</v>
      </c>
      <c r="AN1913" s="18">
        <v>0.25694917955871699</v>
      </c>
      <c r="AO1913" s="18">
        <v>0.23297754911641361</v>
      </c>
      <c r="AP1913" s="18">
        <v>0.23753317397868781</v>
      </c>
      <c r="AQ1913" s="18">
        <v>0.25757082428057698</v>
      </c>
      <c r="AR1913" s="18">
        <v>0.25311536810371488</v>
      </c>
      <c r="AS1913" s="18">
        <v>0.17062067086231941</v>
      </c>
      <c r="AT1913" s="18">
        <v>0.150728421103247</v>
      </c>
      <c r="AU1913" s="18">
        <v>0.22282058418698081</v>
      </c>
      <c r="AV1913" s="18">
        <v>0.32500545953264681</v>
      </c>
      <c r="AX1913" s="18">
        <v>0.26780856428231442</v>
      </c>
      <c r="AY1913" s="18">
        <v>0.21070584281265031</v>
      </c>
      <c r="BA1913" s="18">
        <v>0.25175056992989669</v>
      </c>
      <c r="BB1913" s="18">
        <v>0.26937838863858982</v>
      </c>
      <c r="BD1913" s="18">
        <v>0.26849328215175677</v>
      </c>
      <c r="BE1913" s="18">
        <v>0.26941285790438729</v>
      </c>
      <c r="BF1913" s="18">
        <v>0.23634984224348429</v>
      </c>
      <c r="BG1913" s="18">
        <v>0.2215527996197349</v>
      </c>
      <c r="BH1913" s="18">
        <v>0.31958944946633311</v>
      </c>
      <c r="BI1913" s="18">
        <v>0.22069734557944309</v>
      </c>
      <c r="BJ1913" s="18">
        <v>0.22535372948372029</v>
      </c>
      <c r="BL1913" s="18">
        <v>0.27287371250400583</v>
      </c>
      <c r="BM1913" s="18">
        <v>0.24381177657612149</v>
      </c>
      <c r="BN1913" s="18">
        <v>0.28412670955579222</v>
      </c>
      <c r="BO1913" s="18">
        <v>0.31080075983645261</v>
      </c>
      <c r="BP1913" s="18">
        <v>0.26650840060535269</v>
      </c>
      <c r="BQ1913" s="18">
        <v>0.26868727992158747</v>
      </c>
      <c r="BR1913" s="18">
        <v>0.18866049801986071</v>
      </c>
      <c r="BS1913" s="18">
        <v>0.24378392333798091</v>
      </c>
      <c r="BU1913" s="18">
        <v>0.29394473552811362</v>
      </c>
      <c r="BV1913" s="18">
        <v>0.20626752115893249</v>
      </c>
      <c r="BW1913" s="18">
        <v>0.274072156375055</v>
      </c>
      <c r="BX1913" s="18">
        <v>0.28473679755024561</v>
      </c>
      <c r="BY1913" s="18">
        <v>0.29974630007257302</v>
      </c>
      <c r="BZ1913" s="18">
        <v>0.24265972443462089</v>
      </c>
      <c r="CA1913" s="18">
        <v>0.18666353379530609</v>
      </c>
      <c r="CB1913" s="18">
        <v>0.2005702177597446</v>
      </c>
      <c r="CC1913" s="18">
        <v>0.34241438990024892</v>
      </c>
    </row>
    <row r="1914" spans="2:81" x14ac:dyDescent="0.35">
      <c r="B1914" s="17" t="s">
        <v>175</v>
      </c>
      <c r="C1914" s="18">
        <v>0.40864767956705877</v>
      </c>
      <c r="D1914" s="18">
        <v>0.37809731033107707</v>
      </c>
      <c r="E1914" s="18">
        <v>0.37003442297563099</v>
      </c>
      <c r="F1914" s="18">
        <v>0.39628021653662909</v>
      </c>
      <c r="G1914" s="18">
        <v>0.43820450646410242</v>
      </c>
      <c r="H1914" s="18">
        <v>0.41944268804818863</v>
      </c>
      <c r="I1914" s="18">
        <v>0.43206093407831297</v>
      </c>
      <c r="K1914" s="18">
        <v>0.4106316671881462</v>
      </c>
      <c r="L1914" s="18">
        <v>0.4078625067888752</v>
      </c>
      <c r="N1914" s="18">
        <v>0.49596705791777951</v>
      </c>
      <c r="O1914" s="18">
        <v>0.40044916255641932</v>
      </c>
      <c r="P1914" s="18">
        <v>0.34411022133510022</v>
      </c>
      <c r="Q1914" s="18">
        <v>0.37229390608215002</v>
      </c>
      <c r="R1914" s="18">
        <v>0.44996557237271101</v>
      </c>
      <c r="S1914" s="18">
        <v>0.42175279310976149</v>
      </c>
      <c r="T1914" s="18">
        <v>0.37987087737893932</v>
      </c>
      <c r="U1914" s="18">
        <v>0.38307011332004032</v>
      </c>
      <c r="V1914" s="18">
        <v>0.39626671198081748</v>
      </c>
      <c r="W1914" s="18">
        <v>0.37377895796462979</v>
      </c>
      <c r="X1914" s="18">
        <v>0.38872771316770038</v>
      </c>
      <c r="Y1914" s="18">
        <v>0.45493793251937342</v>
      </c>
      <c r="AA1914" s="18">
        <v>0.44599400481227652</v>
      </c>
      <c r="AB1914" s="18">
        <v>0.42767872519757749</v>
      </c>
      <c r="AC1914" s="18">
        <v>0.4008583415364031</v>
      </c>
      <c r="AD1914" s="18">
        <v>0.35499333748874129</v>
      </c>
      <c r="AF1914" s="18">
        <v>0.29088218558083301</v>
      </c>
      <c r="AG1914" s="18">
        <v>0.33749245232914582</v>
      </c>
      <c r="AH1914" s="18">
        <v>0.39919740933983411</v>
      </c>
      <c r="AI1914" s="18">
        <v>0.32520530981139789</v>
      </c>
      <c r="AJ1914" s="18">
        <v>0.37395127826490288</v>
      </c>
      <c r="AK1914" s="18">
        <v>0.43545204813590022</v>
      </c>
      <c r="AL1914" s="18">
        <v>0.39887563778288082</v>
      </c>
      <c r="AM1914" s="18">
        <v>0.43911056916775698</v>
      </c>
      <c r="AN1914" s="18">
        <v>0.36767838496667687</v>
      </c>
      <c r="AO1914" s="18">
        <v>0.47931041728761409</v>
      </c>
      <c r="AP1914" s="18">
        <v>0.4190365561353902</v>
      </c>
      <c r="AQ1914" s="18">
        <v>0.43384793802964178</v>
      </c>
      <c r="AR1914" s="18">
        <v>0.45954770678869378</v>
      </c>
      <c r="AS1914" s="18">
        <v>0.47519595346220672</v>
      </c>
      <c r="AT1914" s="18">
        <v>0.61495642771857917</v>
      </c>
      <c r="AU1914" s="18">
        <v>0.42648200001811531</v>
      </c>
      <c r="AV1914" s="18">
        <v>0.24408501652083239</v>
      </c>
      <c r="AX1914" s="18">
        <v>0.40639841145088362</v>
      </c>
      <c r="AY1914" s="18">
        <v>0.42513456907232999</v>
      </c>
      <c r="BA1914" s="18">
        <v>0.42907271678879477</v>
      </c>
      <c r="BB1914" s="18">
        <v>0.37075234830072001</v>
      </c>
      <c r="BD1914" s="18">
        <v>0.37860004090721849</v>
      </c>
      <c r="BE1914" s="18">
        <v>0.40957489292683452</v>
      </c>
      <c r="BF1914" s="18">
        <v>0.4310059041734125</v>
      </c>
      <c r="BG1914" s="18">
        <v>0.45371906463581968</v>
      </c>
      <c r="BH1914" s="18">
        <v>0.41548092580758123</v>
      </c>
      <c r="BI1914" s="18">
        <v>0.38876309287441002</v>
      </c>
      <c r="BJ1914" s="18">
        <v>0.24301932206898011</v>
      </c>
      <c r="BL1914" s="18">
        <v>0.45703678908684281</v>
      </c>
      <c r="BM1914" s="18">
        <v>0.44110812026558649</v>
      </c>
      <c r="BN1914" s="18">
        <v>0.46832993115438643</v>
      </c>
      <c r="BO1914" s="18">
        <v>0.35947760681219237</v>
      </c>
      <c r="BP1914" s="18">
        <v>0.38786686611565863</v>
      </c>
      <c r="BQ1914" s="18">
        <v>0.39555597370305051</v>
      </c>
      <c r="BR1914" s="18">
        <v>0.27987167096490301</v>
      </c>
      <c r="BS1914" s="18">
        <v>0.32881939098155011</v>
      </c>
      <c r="BU1914" s="18">
        <v>0.48302307396707539</v>
      </c>
      <c r="BV1914" s="18">
        <v>0.45236332007129382</v>
      </c>
      <c r="BW1914" s="18">
        <v>0.42453401172370758</v>
      </c>
      <c r="BX1914" s="18">
        <v>0.36878414736506282</v>
      </c>
      <c r="BY1914" s="18">
        <v>0.38054924795714262</v>
      </c>
      <c r="BZ1914" s="18">
        <v>0.45727079403856802</v>
      </c>
      <c r="CA1914" s="18">
        <v>0.29770328487400932</v>
      </c>
      <c r="CB1914" s="18">
        <v>0.39051782363372328</v>
      </c>
      <c r="CC1914" s="18">
        <v>0.28709025598251597</v>
      </c>
    </row>
    <row r="1915" spans="2:81" x14ac:dyDescent="0.35">
      <c r="B1915" s="17" t="s">
        <v>394</v>
      </c>
      <c r="C1915" s="18">
        <v>0.1949168142779179</v>
      </c>
      <c r="D1915" s="18">
        <v>0.26175272099763541</v>
      </c>
      <c r="E1915" s="18">
        <v>0.21611040165794829</v>
      </c>
      <c r="F1915" s="18">
        <v>0.20928260267606461</v>
      </c>
      <c r="G1915" s="18">
        <v>0.18892924910593989</v>
      </c>
      <c r="H1915" s="18">
        <v>0.1623054988406645</v>
      </c>
      <c r="I1915" s="18">
        <v>0.16601855931316201</v>
      </c>
      <c r="K1915" s="18">
        <v>0.20841240237639669</v>
      </c>
      <c r="L1915" s="18">
        <v>0.18217902322716259</v>
      </c>
      <c r="N1915" s="18">
        <v>0.17560861877659389</v>
      </c>
      <c r="O1915" s="18">
        <v>0.11389856117842111</v>
      </c>
      <c r="P1915" s="18">
        <v>0.25623415778756042</v>
      </c>
      <c r="Q1915" s="18">
        <v>0.30118333785939733</v>
      </c>
      <c r="R1915" s="18">
        <v>0.1645819026060831</v>
      </c>
      <c r="S1915" s="18">
        <v>0.2376012976682331</v>
      </c>
      <c r="T1915" s="18">
        <v>0.17818943156695219</v>
      </c>
      <c r="U1915" s="18">
        <v>0.18971347573442651</v>
      </c>
      <c r="V1915" s="18">
        <v>0.22861858433408991</v>
      </c>
      <c r="W1915" s="18">
        <v>0.15783745655222989</v>
      </c>
      <c r="X1915" s="18">
        <v>0.21124757476376199</v>
      </c>
      <c r="Y1915" s="18">
        <v>0.169176657746094</v>
      </c>
      <c r="AA1915" s="18">
        <v>0.17627332788838371</v>
      </c>
      <c r="AB1915" s="18">
        <v>0.1843335697028268</v>
      </c>
      <c r="AC1915" s="18">
        <v>0.2101347678065428</v>
      </c>
      <c r="AD1915" s="18">
        <v>0.2115296199061085</v>
      </c>
      <c r="AF1915" s="18">
        <v>0.31371669164893068</v>
      </c>
      <c r="AG1915" s="18">
        <v>0.21550960249049311</v>
      </c>
      <c r="AH1915" s="18">
        <v>0.1511141922939275</v>
      </c>
      <c r="AI1915" s="18">
        <v>0.2559643888625277</v>
      </c>
      <c r="AJ1915" s="18">
        <v>0.16671396489037141</v>
      </c>
      <c r="AK1915" s="18">
        <v>0.16486096151383231</v>
      </c>
      <c r="AL1915" s="18">
        <v>0.17190866502931651</v>
      </c>
      <c r="AM1915" s="18">
        <v>0.18717532825006489</v>
      </c>
      <c r="AN1915" s="18">
        <v>0.26440024550637048</v>
      </c>
      <c r="AO1915" s="18">
        <v>0.1708687403109482</v>
      </c>
      <c r="AP1915" s="18">
        <v>0.20385433179572271</v>
      </c>
      <c r="AQ1915" s="18">
        <v>0.1672231997270783</v>
      </c>
      <c r="AR1915" s="18">
        <v>0.1804028626366648</v>
      </c>
      <c r="AS1915" s="18">
        <v>0.19803432920295691</v>
      </c>
      <c r="AT1915" s="18">
        <v>0.1504287351887339</v>
      </c>
      <c r="AU1915" s="18">
        <v>0.21827536950362561</v>
      </c>
      <c r="AV1915" s="18">
        <v>0.30826124752526418</v>
      </c>
      <c r="AX1915" s="18">
        <v>0.19259215896015011</v>
      </c>
      <c r="AY1915" s="18">
        <v>0.20621553111204921</v>
      </c>
      <c r="BA1915" s="18">
        <v>0.18743823406385651</v>
      </c>
      <c r="BB1915" s="18">
        <v>0.20879210231470799</v>
      </c>
      <c r="BD1915" s="18">
        <v>0.20812055746048599</v>
      </c>
      <c r="BE1915" s="18">
        <v>0.1911719429823705</v>
      </c>
      <c r="BF1915" s="18">
        <v>0.20844451610612291</v>
      </c>
      <c r="BG1915" s="18">
        <v>0.19265750428737749</v>
      </c>
      <c r="BH1915" s="18">
        <v>0.13402578713684241</v>
      </c>
      <c r="BI1915" s="18">
        <v>0.18706976106779949</v>
      </c>
      <c r="BJ1915" s="18">
        <v>0.3161526646448814</v>
      </c>
      <c r="BL1915" s="18">
        <v>0.17912741118850201</v>
      </c>
      <c r="BM1915" s="18">
        <v>0.19521920812649499</v>
      </c>
      <c r="BN1915" s="18">
        <v>0.14727781408172849</v>
      </c>
      <c r="BO1915" s="18">
        <v>0.1835858998916764</v>
      </c>
      <c r="BP1915" s="18">
        <v>0.1695711510324775</v>
      </c>
      <c r="BQ1915" s="18">
        <v>0.17062343229710239</v>
      </c>
      <c r="BR1915" s="18">
        <v>0.31995659608999011</v>
      </c>
      <c r="BS1915" s="18">
        <v>0.23681763581817231</v>
      </c>
      <c r="BU1915" s="18">
        <v>0.14991619960478469</v>
      </c>
      <c r="BV1915" s="18">
        <v>0.21635603140231341</v>
      </c>
      <c r="BW1915" s="18">
        <v>0.20234938108684519</v>
      </c>
      <c r="BX1915" s="18">
        <v>0.19181023898268421</v>
      </c>
      <c r="BY1915" s="18">
        <v>0.18061095020925591</v>
      </c>
      <c r="BZ1915" s="18">
        <v>9.6047418452335553E-2</v>
      </c>
      <c r="CA1915" s="18">
        <v>0.2942701010079406</v>
      </c>
      <c r="CB1915" s="18">
        <v>0.21696567101622341</v>
      </c>
      <c r="CC1915" s="18">
        <v>0.18647351249384089</v>
      </c>
    </row>
    <row r="1916" spans="2:81" x14ac:dyDescent="0.35">
      <c r="B1916" s="17" t="s">
        <v>177</v>
      </c>
      <c r="C1916" s="18">
        <v>6.5655015277167994E-2</v>
      </c>
      <c r="D1916" s="18">
        <v>0.1024801546798992</v>
      </c>
      <c r="E1916" s="18">
        <v>7.5767122189052002E-2</v>
      </c>
      <c r="F1916" s="18">
        <v>6.5912745452142499E-2</v>
      </c>
      <c r="G1916" s="18">
        <v>5.3367941780225622E-2</v>
      </c>
      <c r="H1916" s="18">
        <v>6.2861141446879806E-2</v>
      </c>
      <c r="I1916" s="18">
        <v>5.1797688354899389E-2</v>
      </c>
      <c r="K1916" s="18">
        <v>7.26703213075688E-2</v>
      </c>
      <c r="L1916" s="18">
        <v>5.94061333499235E-2</v>
      </c>
      <c r="N1916" s="18">
        <v>8.0508589717296561E-2</v>
      </c>
      <c r="O1916" s="18">
        <v>4.7445459965579487E-2</v>
      </c>
      <c r="P1916" s="18">
        <v>3.9367289776747881E-2</v>
      </c>
      <c r="Q1916" s="18">
        <v>3.8721799943894381E-2</v>
      </c>
      <c r="R1916" s="18">
        <v>5.9629465851432147E-2</v>
      </c>
      <c r="S1916" s="18">
        <v>6.4912791152934038E-2</v>
      </c>
      <c r="T1916" s="18">
        <v>8.1820660108077842E-2</v>
      </c>
      <c r="U1916" s="18">
        <v>6.9873404216884025E-2</v>
      </c>
      <c r="V1916" s="18">
        <v>7.5162367172525169E-2</v>
      </c>
      <c r="W1916" s="18">
        <v>9.1307337935409641E-2</v>
      </c>
      <c r="X1916" s="18">
        <v>2.5212674513986739E-2</v>
      </c>
      <c r="Y1916" s="18">
        <v>6.0077642894357783E-2</v>
      </c>
      <c r="AA1916" s="18">
        <v>6.3388206020553436E-2</v>
      </c>
      <c r="AB1916" s="18">
        <v>4.9459127283669128E-2</v>
      </c>
      <c r="AC1916" s="18">
        <v>7.1635062268061073E-2</v>
      </c>
      <c r="AD1916" s="18">
        <v>8.0182390116808694E-2</v>
      </c>
      <c r="AF1916" s="18">
        <v>4.0184165460454543E-2</v>
      </c>
      <c r="AG1916" s="18">
        <v>6.9527452564046285E-2</v>
      </c>
      <c r="AH1916" s="18">
        <v>9.7159227003449811E-2</v>
      </c>
      <c r="AI1916" s="18">
        <v>5.2166492190966092E-2</v>
      </c>
      <c r="AJ1916" s="18">
        <v>7.3128330741150133E-2</v>
      </c>
      <c r="AK1916" s="18">
        <v>5.9289116112225371E-2</v>
      </c>
      <c r="AL1916" s="18">
        <v>4.0274799979632438E-2</v>
      </c>
      <c r="AM1916" s="18">
        <v>9.5718756720127834E-2</v>
      </c>
      <c r="AN1916" s="18">
        <v>6.0916805070963413E-2</v>
      </c>
      <c r="AO1916" s="18">
        <v>6.3870969593860918E-2</v>
      </c>
      <c r="AP1916" s="18">
        <v>6.9944159581658449E-2</v>
      </c>
      <c r="AQ1916" s="18">
        <v>8.8210931088930272E-2</v>
      </c>
      <c r="AR1916" s="18">
        <v>3.2223978934776687E-2</v>
      </c>
      <c r="AS1916" s="18">
        <v>0.1141234183569472</v>
      </c>
      <c r="AT1916" s="18">
        <v>3.7290344202190552E-2</v>
      </c>
      <c r="AU1916" s="18">
        <v>6.6398994639973882E-2</v>
      </c>
      <c r="AV1916" s="18">
        <v>3.062508436692974E-2</v>
      </c>
      <c r="AX1916" s="18">
        <v>6.1484030818328823E-2</v>
      </c>
      <c r="AY1916" s="18">
        <v>8.2826494822255667E-2</v>
      </c>
      <c r="BA1916" s="18">
        <v>6.1279035341113473E-2</v>
      </c>
      <c r="BB1916" s="18">
        <v>7.3773933617016438E-2</v>
      </c>
      <c r="BD1916" s="18">
        <v>5.8605013831670653E-2</v>
      </c>
      <c r="BE1916" s="18">
        <v>5.4267084670721832E-2</v>
      </c>
      <c r="BF1916" s="18">
        <v>5.12567450189306E-2</v>
      </c>
      <c r="BG1916" s="18">
        <v>8.5633706859442896E-2</v>
      </c>
      <c r="BH1916" s="18">
        <v>8.2616897466235517E-2</v>
      </c>
      <c r="BI1916" s="18">
        <v>6.114474260347235E-2</v>
      </c>
      <c r="BJ1916" s="18">
        <v>5.0004828531297417E-2</v>
      </c>
      <c r="BL1916" s="18">
        <v>3.9024891686780597E-2</v>
      </c>
      <c r="BM1916" s="18">
        <v>6.7058348566174458E-2</v>
      </c>
      <c r="BN1916" s="18">
        <v>6.0612355079392201E-2</v>
      </c>
      <c r="BO1916" s="18">
        <v>0.110425976392355</v>
      </c>
      <c r="BP1916" s="18">
        <v>8.5159182562447255E-2</v>
      </c>
      <c r="BQ1916" s="18">
        <v>9.4887327675676689E-2</v>
      </c>
      <c r="BR1916" s="18">
        <v>6.930409177798609E-2</v>
      </c>
      <c r="BS1916" s="18">
        <v>6.062239941274488E-2</v>
      </c>
      <c r="BU1916" s="18">
        <v>3.6227844413424568E-2</v>
      </c>
      <c r="BV1916" s="18">
        <v>6.7650878607534673E-2</v>
      </c>
      <c r="BW1916" s="18">
        <v>4.5426206120922762E-2</v>
      </c>
      <c r="BX1916" s="18">
        <v>9.9096197106677733E-2</v>
      </c>
      <c r="BY1916" s="18">
        <v>6.1356629436873728E-2</v>
      </c>
      <c r="BZ1916" s="18">
        <v>0.1389996146168522</v>
      </c>
      <c r="CA1916" s="18">
        <v>6.7800804478242868E-2</v>
      </c>
      <c r="CB1916" s="18">
        <v>7.561826008931502E-2</v>
      </c>
      <c r="CC1916" s="18">
        <v>7.2049011059377291E-2</v>
      </c>
    </row>
    <row r="1917" spans="2:81" x14ac:dyDescent="0.35">
      <c r="B1917" s="17" t="s">
        <v>178</v>
      </c>
      <c r="C1917" s="18">
        <v>3.6989791025241747E-2</v>
      </c>
      <c r="D1917" s="18">
        <v>5.2131288438841697E-2</v>
      </c>
      <c r="E1917" s="18">
        <v>4.382527240753141E-2</v>
      </c>
      <c r="F1917" s="18">
        <v>4.0944247127656618E-2</v>
      </c>
      <c r="G1917" s="18">
        <v>2.8939921326523829E-2</v>
      </c>
      <c r="H1917" s="18">
        <v>3.2697509411212182E-2</v>
      </c>
      <c r="I1917" s="18">
        <v>3.0713533065971198E-2</v>
      </c>
      <c r="K1917" s="18">
        <v>3.7878456183120003E-2</v>
      </c>
      <c r="L1917" s="18">
        <v>3.5320573902950292E-2</v>
      </c>
      <c r="N1917" s="18">
        <v>2.884135430239438E-2</v>
      </c>
      <c r="O1917" s="18">
        <v>8.4979457253349294E-2</v>
      </c>
      <c r="P1917" s="18">
        <v>4.1218120404354963E-2</v>
      </c>
      <c r="Q1917" s="18">
        <v>0</v>
      </c>
      <c r="R1917" s="18">
        <v>2.6043295805428249E-2</v>
      </c>
      <c r="S1917" s="18">
        <v>5.26574508650014E-3</v>
      </c>
      <c r="T1917" s="18">
        <v>1.869783894388248E-2</v>
      </c>
      <c r="U1917" s="18">
        <v>3.3055796863374558E-2</v>
      </c>
      <c r="V1917" s="18">
        <v>6.7025277548004261E-2</v>
      </c>
      <c r="W1917" s="18">
        <v>3.9617186130468683E-2</v>
      </c>
      <c r="X1917" s="18">
        <v>7.7389616256289886E-2</v>
      </c>
      <c r="Y1917" s="18">
        <v>1.9784528268417489E-2</v>
      </c>
      <c r="AA1917" s="18">
        <v>2.4504264296860812E-2</v>
      </c>
      <c r="AB1917" s="18">
        <v>3.6072230778833023E-2</v>
      </c>
      <c r="AC1917" s="18">
        <v>4.5274405217799983E-2</v>
      </c>
      <c r="AD1917" s="18">
        <v>4.4400449744572051E-2</v>
      </c>
      <c r="AF1917" s="18">
        <v>9.2570551876886828E-2</v>
      </c>
      <c r="AG1917" s="18">
        <v>6.8205482927000113E-2</v>
      </c>
      <c r="AH1917" s="18">
        <v>3.2391024015585031E-2</v>
      </c>
      <c r="AI1917" s="18">
        <v>5.3401798834160491E-2</v>
      </c>
      <c r="AJ1917" s="18">
        <v>4.2985856106191343E-2</v>
      </c>
      <c r="AK1917" s="18">
        <v>4.2139461522775368E-2</v>
      </c>
      <c r="AL1917" s="18">
        <v>2.9096467531772509E-2</v>
      </c>
      <c r="AM1917" s="18">
        <v>6.3483672131792951E-3</v>
      </c>
      <c r="AN1917" s="18">
        <v>3.9083044333216271E-2</v>
      </c>
      <c r="AO1917" s="18">
        <v>3.5090275654479391E-2</v>
      </c>
      <c r="AP1917" s="18">
        <v>3.6159673117160819E-2</v>
      </c>
      <c r="AQ1917" s="18">
        <v>3.1173643715357059E-2</v>
      </c>
      <c r="AR1917" s="18">
        <v>2.95264699466747E-2</v>
      </c>
      <c r="AS1917" s="18">
        <v>1.7267481874494821E-2</v>
      </c>
      <c r="AT1917" s="18">
        <v>2.434831361795518E-2</v>
      </c>
      <c r="AU1917" s="18">
        <v>4.9747561492717557E-2</v>
      </c>
      <c r="AV1917" s="18">
        <v>1.7212338451304141E-2</v>
      </c>
      <c r="AX1917" s="18">
        <v>3.4227024408124661E-2</v>
      </c>
      <c r="AY1917" s="18">
        <v>4.6187129687323837E-2</v>
      </c>
      <c r="BA1917" s="18">
        <v>3.9405812850808478E-2</v>
      </c>
      <c r="BB1917" s="18">
        <v>3.2507255868384197E-2</v>
      </c>
      <c r="BD1917" s="18">
        <v>5.2592322861985168E-2</v>
      </c>
      <c r="BE1917" s="18">
        <v>2.9218781389344538E-2</v>
      </c>
      <c r="BF1917" s="18">
        <v>2.1612991496321381E-2</v>
      </c>
      <c r="BG1917" s="18">
        <v>2.7592171746189002E-2</v>
      </c>
      <c r="BH1917" s="18">
        <v>2.70897818957513E-2</v>
      </c>
      <c r="BI1917" s="18">
        <v>7.5228349959020988E-2</v>
      </c>
      <c r="BJ1917" s="18">
        <v>9.0435711045105435E-2</v>
      </c>
      <c r="BL1917" s="18">
        <v>2.810464542840841E-2</v>
      </c>
      <c r="BM1917" s="18">
        <v>3.6099487019376278E-2</v>
      </c>
      <c r="BN1917" s="18">
        <v>6.9795529354920198E-3</v>
      </c>
      <c r="BO1917" s="18">
        <v>2.3069468272522001E-2</v>
      </c>
      <c r="BP1917" s="18">
        <v>4.4608569711706791E-2</v>
      </c>
      <c r="BQ1917" s="18">
        <v>4.7243965094951462E-2</v>
      </c>
      <c r="BR1917" s="18">
        <v>4.1885698537693181E-2</v>
      </c>
      <c r="BS1917" s="18">
        <v>5.5906980352516483E-2</v>
      </c>
      <c r="BU1917" s="18">
        <v>3.2822533392621978E-2</v>
      </c>
      <c r="BV1917" s="18">
        <v>4.03577096916206E-2</v>
      </c>
      <c r="BW1917" s="18">
        <v>1.6650049884481311E-2</v>
      </c>
      <c r="BX1917" s="18">
        <v>2.9752324124625019E-2</v>
      </c>
      <c r="BY1917" s="18">
        <v>4.0175196975011943E-2</v>
      </c>
      <c r="BZ1917" s="18">
        <v>3.1067059322487271E-2</v>
      </c>
      <c r="CA1917" s="18">
        <v>5.8742638263771789E-2</v>
      </c>
      <c r="CB1917" s="18">
        <v>2.393256878843019E-2</v>
      </c>
      <c r="CC1917" s="18">
        <v>5.2254598079517843E-2</v>
      </c>
    </row>
    <row r="1918" spans="2:81" x14ac:dyDescent="0.35">
      <c r="B1918" s="17" t="s">
        <v>151</v>
      </c>
      <c r="C1918" s="18">
        <v>3.5866491747973593E-2</v>
      </c>
      <c r="D1918" s="18">
        <v>3.5387627156859218E-2</v>
      </c>
      <c r="E1918" s="18">
        <v>2.4466512256824322E-2</v>
      </c>
      <c r="F1918" s="18">
        <v>3.745755695802843E-2</v>
      </c>
      <c r="G1918" s="18">
        <v>3.9634069085857149E-2</v>
      </c>
      <c r="H1918" s="18">
        <v>3.1687700349791487E-2</v>
      </c>
      <c r="I1918" s="18">
        <v>4.3456968146799627E-2</v>
      </c>
      <c r="K1918" s="18">
        <v>3.0262935651300879E-2</v>
      </c>
      <c r="L1918" s="18">
        <v>4.0402059106671127E-2</v>
      </c>
      <c r="N1918" s="18">
        <v>1.379384274260346E-2</v>
      </c>
      <c r="O1918" s="18">
        <v>5.373865972307075E-2</v>
      </c>
      <c r="P1918" s="18">
        <v>3.9985632698336833E-2</v>
      </c>
      <c r="Q1918" s="18">
        <v>9.6007688490588761E-3</v>
      </c>
      <c r="R1918" s="18">
        <v>5.1171296155455223E-2</v>
      </c>
      <c r="S1918" s="18">
        <v>1.877795213248316E-2</v>
      </c>
      <c r="T1918" s="18">
        <v>5.6356669529229353E-2</v>
      </c>
      <c r="U1918" s="18">
        <v>4.377139785530576E-2</v>
      </c>
      <c r="V1918" s="18">
        <v>2.8307704909757911E-2</v>
      </c>
      <c r="W1918" s="18">
        <v>4.0856741452665157E-2</v>
      </c>
      <c r="X1918" s="18">
        <v>6.2148467640384522E-2</v>
      </c>
      <c r="Y1918" s="18">
        <v>1.1577052396115371E-2</v>
      </c>
      <c r="AA1918" s="18">
        <v>1.9318293166248741E-2</v>
      </c>
      <c r="AB1918" s="18">
        <v>2.9007473873300649E-2</v>
      </c>
      <c r="AC1918" s="18">
        <v>3.5221143385010388E-2</v>
      </c>
      <c r="AD1918" s="18">
        <v>6.1668717610440071E-2</v>
      </c>
      <c r="AF1918" s="18">
        <v>0.14239435248955809</v>
      </c>
      <c r="AG1918" s="18">
        <v>7.843918369039421E-2</v>
      </c>
      <c r="AH1918" s="18">
        <v>4.0650390908922071E-2</v>
      </c>
      <c r="AI1918" s="18">
        <v>4.5056865461668892E-2</v>
      </c>
      <c r="AJ1918" s="18">
        <v>2.5719361028465369E-2</v>
      </c>
      <c r="AK1918" s="18">
        <v>5.9018661170199681E-2</v>
      </c>
      <c r="AL1918" s="18">
        <v>2.6169504169730261E-2</v>
      </c>
      <c r="AM1918" s="18">
        <v>1.4290444899974841E-2</v>
      </c>
      <c r="AN1918" s="18">
        <v>1.0972340564055711E-2</v>
      </c>
      <c r="AO1918" s="18">
        <v>1.7882048036683841E-2</v>
      </c>
      <c r="AP1918" s="18">
        <v>3.3472105391380021E-2</v>
      </c>
      <c r="AQ1918" s="18">
        <v>2.197346315841545E-2</v>
      </c>
      <c r="AR1918" s="18">
        <v>4.5183613589475112E-2</v>
      </c>
      <c r="AS1918" s="18">
        <v>2.4758146241075009E-2</v>
      </c>
      <c r="AT1918" s="18">
        <v>2.2247758169294161E-2</v>
      </c>
      <c r="AU1918" s="18">
        <v>1.6275490158586901E-2</v>
      </c>
      <c r="AV1918" s="18">
        <v>7.481085360302267E-2</v>
      </c>
      <c r="AX1918" s="18">
        <v>3.7489810080198513E-2</v>
      </c>
      <c r="AY1918" s="18">
        <v>2.8930432493391021E-2</v>
      </c>
      <c r="BA1918" s="18">
        <v>3.1053631025530042E-2</v>
      </c>
      <c r="BB1918" s="18">
        <v>4.4795971260581671E-2</v>
      </c>
      <c r="BD1918" s="18">
        <v>3.358878278688282E-2</v>
      </c>
      <c r="BE1918" s="18">
        <v>4.6354440126341212E-2</v>
      </c>
      <c r="BF1918" s="18">
        <v>5.1330000961728531E-2</v>
      </c>
      <c r="BG1918" s="18">
        <v>1.884475285143597E-2</v>
      </c>
      <c r="BH1918" s="18">
        <v>2.119715822725653E-2</v>
      </c>
      <c r="BI1918" s="18">
        <v>6.7096707915854065E-2</v>
      </c>
      <c r="BJ1918" s="18">
        <v>7.503374422601522E-2</v>
      </c>
      <c r="BL1918" s="18">
        <v>2.3832550105460301E-2</v>
      </c>
      <c r="BM1918" s="18">
        <v>1.670305944624622E-2</v>
      </c>
      <c r="BN1918" s="18">
        <v>3.2673637193208552E-2</v>
      </c>
      <c r="BO1918" s="18">
        <v>1.2640288794801519E-2</v>
      </c>
      <c r="BP1918" s="18">
        <v>4.6285829972357279E-2</v>
      </c>
      <c r="BQ1918" s="18">
        <v>2.300202130763165E-2</v>
      </c>
      <c r="BR1918" s="18">
        <v>0.1003214446095668</v>
      </c>
      <c r="BS1918" s="18">
        <v>7.4049670097035489E-2</v>
      </c>
      <c r="BU1918" s="18">
        <v>4.0656130939797797E-3</v>
      </c>
      <c r="BV1918" s="18">
        <v>1.7004539068305059E-2</v>
      </c>
      <c r="BW1918" s="18">
        <v>3.6968194808988122E-2</v>
      </c>
      <c r="BX1918" s="18">
        <v>2.5820294870704669E-2</v>
      </c>
      <c r="BY1918" s="18">
        <v>3.7561675349142787E-2</v>
      </c>
      <c r="BZ1918" s="18">
        <v>3.395538913513612E-2</v>
      </c>
      <c r="CA1918" s="18">
        <v>9.4819637580729282E-2</v>
      </c>
      <c r="CB1918" s="18">
        <v>9.2395458712563508E-2</v>
      </c>
      <c r="CC1918" s="18">
        <v>5.9718232484499013E-2</v>
      </c>
    </row>
    <row r="1920" spans="2:81" ht="130.5" x14ac:dyDescent="0.35">
      <c r="B1920" s="14" t="s">
        <v>398</v>
      </c>
    </row>
    <row r="1921" spans="2:81" x14ac:dyDescent="0.35">
      <c r="B1921" s="15" t="s">
        <v>17</v>
      </c>
    </row>
    <row r="1922" spans="2:81" x14ac:dyDescent="0.35">
      <c r="B1922" s="11" t="s">
        <v>95</v>
      </c>
      <c r="C1922" s="16">
        <v>1906</v>
      </c>
      <c r="D1922" s="16">
        <v>245</v>
      </c>
      <c r="E1922" s="16">
        <v>322</v>
      </c>
      <c r="F1922" s="16">
        <v>330</v>
      </c>
      <c r="G1922" s="16">
        <v>336</v>
      </c>
      <c r="H1922" s="16">
        <v>276</v>
      </c>
      <c r="I1922" s="16">
        <v>397</v>
      </c>
      <c r="K1922" s="16">
        <v>942</v>
      </c>
      <c r="L1922" s="16">
        <v>959</v>
      </c>
      <c r="N1922" s="16">
        <v>158</v>
      </c>
      <c r="O1922" s="16">
        <v>63</v>
      </c>
      <c r="P1922" s="16">
        <v>96</v>
      </c>
      <c r="Q1922" s="16">
        <v>78</v>
      </c>
      <c r="R1922" s="16">
        <v>211</v>
      </c>
      <c r="S1922" s="16">
        <v>156</v>
      </c>
      <c r="T1922" s="16">
        <v>138</v>
      </c>
      <c r="U1922" s="16">
        <v>178</v>
      </c>
      <c r="V1922" s="16">
        <v>270</v>
      </c>
      <c r="W1922" s="16">
        <v>232</v>
      </c>
      <c r="X1922" s="16">
        <v>160</v>
      </c>
      <c r="Y1922" s="16">
        <v>166</v>
      </c>
      <c r="AA1922" s="16">
        <v>527</v>
      </c>
      <c r="AB1922" s="16">
        <v>481</v>
      </c>
      <c r="AC1922" s="16">
        <v>429</v>
      </c>
      <c r="AD1922" s="16">
        <v>463</v>
      </c>
      <c r="AF1922" s="16">
        <v>27</v>
      </c>
      <c r="AG1922" s="16">
        <v>98</v>
      </c>
      <c r="AH1922" s="16">
        <v>113</v>
      </c>
      <c r="AI1922" s="16">
        <v>112</v>
      </c>
      <c r="AJ1922" s="16">
        <v>174</v>
      </c>
      <c r="AK1922" s="16">
        <v>207</v>
      </c>
      <c r="AL1922" s="16">
        <v>170</v>
      </c>
      <c r="AM1922" s="16">
        <v>133</v>
      </c>
      <c r="AN1922" s="16">
        <v>100</v>
      </c>
      <c r="AO1922" s="16">
        <v>131</v>
      </c>
      <c r="AP1922" s="16">
        <v>193</v>
      </c>
      <c r="AQ1922" s="16">
        <v>93</v>
      </c>
      <c r="AR1922" s="16">
        <v>79</v>
      </c>
      <c r="AS1922" s="16">
        <v>47</v>
      </c>
      <c r="AT1922" s="16">
        <v>48</v>
      </c>
      <c r="AU1922" s="16">
        <v>122</v>
      </c>
      <c r="AV1922" s="16">
        <v>59</v>
      </c>
      <c r="AX1922" s="16">
        <v>1557</v>
      </c>
      <c r="AY1922" s="16">
        <v>338</v>
      </c>
      <c r="BA1922" s="16">
        <v>1221</v>
      </c>
      <c r="BB1922" s="16">
        <v>685</v>
      </c>
      <c r="BD1922" s="16">
        <v>474</v>
      </c>
      <c r="BE1922" s="16">
        <v>416</v>
      </c>
      <c r="BF1922" s="16">
        <v>224</v>
      </c>
      <c r="BG1922" s="16">
        <v>439</v>
      </c>
      <c r="BH1922" s="16">
        <v>242</v>
      </c>
      <c r="BI1922" s="16">
        <v>51</v>
      </c>
      <c r="BJ1922" s="16">
        <v>60</v>
      </c>
      <c r="BL1922" s="16">
        <v>334</v>
      </c>
      <c r="BM1922" s="16">
        <v>619</v>
      </c>
      <c r="BN1922" s="16">
        <v>136</v>
      </c>
      <c r="BO1922" s="16">
        <v>105</v>
      </c>
      <c r="BP1922" s="16">
        <v>257</v>
      </c>
      <c r="BQ1922" s="16">
        <v>42</v>
      </c>
      <c r="BR1922" s="16">
        <v>49</v>
      </c>
      <c r="BS1922" s="16">
        <v>364</v>
      </c>
      <c r="BU1922" s="16">
        <v>279</v>
      </c>
      <c r="BV1922" s="16">
        <v>479</v>
      </c>
      <c r="BW1922" s="16">
        <v>122</v>
      </c>
      <c r="BX1922" s="16">
        <v>151</v>
      </c>
      <c r="BY1922" s="16">
        <v>421</v>
      </c>
      <c r="BZ1922" s="16">
        <v>64</v>
      </c>
      <c r="CA1922" s="16">
        <v>123</v>
      </c>
      <c r="CB1922" s="16">
        <v>156</v>
      </c>
      <c r="CC1922" s="16">
        <v>111</v>
      </c>
    </row>
    <row r="1923" spans="2:81" x14ac:dyDescent="0.35">
      <c r="B1923" s="12" t="s">
        <v>96</v>
      </c>
      <c r="C1923" s="16">
        <v>1910</v>
      </c>
      <c r="D1923" s="16">
        <v>202</v>
      </c>
      <c r="E1923" s="16">
        <v>325</v>
      </c>
      <c r="F1923" s="16">
        <v>324</v>
      </c>
      <c r="G1923" s="16">
        <v>294</v>
      </c>
      <c r="H1923" s="16">
        <v>309</v>
      </c>
      <c r="I1923" s="16">
        <v>457</v>
      </c>
      <c r="K1923" s="16">
        <v>921</v>
      </c>
      <c r="L1923" s="16">
        <v>983</v>
      </c>
      <c r="N1923" s="16">
        <v>157</v>
      </c>
      <c r="O1923" s="16">
        <v>52</v>
      </c>
      <c r="P1923" s="16">
        <v>89</v>
      </c>
      <c r="Q1923" s="16">
        <v>77</v>
      </c>
      <c r="R1923" s="16">
        <v>212</v>
      </c>
      <c r="S1923" s="16">
        <v>155</v>
      </c>
      <c r="T1923" s="16">
        <v>140</v>
      </c>
      <c r="U1923" s="16">
        <v>167</v>
      </c>
      <c r="V1923" s="16">
        <v>248</v>
      </c>
      <c r="W1923" s="16">
        <v>264</v>
      </c>
      <c r="X1923" s="16">
        <v>165</v>
      </c>
      <c r="Y1923" s="16">
        <v>180</v>
      </c>
      <c r="AA1923" s="16">
        <v>514</v>
      </c>
      <c r="AB1923" s="16">
        <v>496</v>
      </c>
      <c r="AC1923" s="16">
        <v>419</v>
      </c>
      <c r="AD1923" s="16">
        <v>477</v>
      </c>
      <c r="AF1923" s="16">
        <v>25</v>
      </c>
      <c r="AG1923" s="16">
        <v>96</v>
      </c>
      <c r="AH1923" s="16">
        <v>115</v>
      </c>
      <c r="AI1923" s="16">
        <v>117</v>
      </c>
      <c r="AJ1923" s="16">
        <v>175</v>
      </c>
      <c r="AK1923" s="16">
        <v>213</v>
      </c>
      <c r="AL1923" s="16">
        <v>169</v>
      </c>
      <c r="AM1923" s="16">
        <v>134</v>
      </c>
      <c r="AN1923" s="16">
        <v>99</v>
      </c>
      <c r="AO1923" s="16">
        <v>131</v>
      </c>
      <c r="AP1923" s="16">
        <v>193</v>
      </c>
      <c r="AQ1923" s="16">
        <v>94</v>
      </c>
      <c r="AR1923" s="16">
        <v>79</v>
      </c>
      <c r="AS1923" s="16">
        <v>46</v>
      </c>
      <c r="AT1923" s="16">
        <v>46</v>
      </c>
      <c r="AU1923" s="16">
        <v>118</v>
      </c>
      <c r="AV1923" s="16">
        <v>59</v>
      </c>
      <c r="AX1923" s="16">
        <v>1583</v>
      </c>
      <c r="AY1923" s="16">
        <v>316</v>
      </c>
      <c r="BA1923" s="16">
        <v>1241</v>
      </c>
      <c r="BB1923" s="16">
        <v>669</v>
      </c>
      <c r="BD1923" s="16">
        <v>490</v>
      </c>
      <c r="BE1923" s="16">
        <v>410</v>
      </c>
      <c r="BF1923" s="16">
        <v>226</v>
      </c>
      <c r="BG1923" s="16">
        <v>430</v>
      </c>
      <c r="BH1923" s="16">
        <v>237</v>
      </c>
      <c r="BI1923" s="16">
        <v>51</v>
      </c>
      <c r="BJ1923" s="16">
        <v>65</v>
      </c>
      <c r="BL1923" s="16">
        <v>349</v>
      </c>
      <c r="BM1923" s="16">
        <v>614</v>
      </c>
      <c r="BN1923" s="16">
        <v>143</v>
      </c>
      <c r="BO1923" s="16">
        <v>101</v>
      </c>
      <c r="BP1923" s="16">
        <v>257</v>
      </c>
      <c r="BQ1923" s="16">
        <v>42</v>
      </c>
      <c r="BR1923" s="16">
        <v>47</v>
      </c>
      <c r="BS1923" s="16">
        <v>356</v>
      </c>
      <c r="BU1923" s="16">
        <v>288</v>
      </c>
      <c r="BV1923" s="16">
        <v>472</v>
      </c>
      <c r="BW1923" s="16">
        <v>126</v>
      </c>
      <c r="BX1923" s="16">
        <v>142</v>
      </c>
      <c r="BY1923" s="16">
        <v>432</v>
      </c>
      <c r="BZ1923" s="16">
        <v>64</v>
      </c>
      <c r="CA1923" s="16">
        <v>123</v>
      </c>
      <c r="CB1923" s="16">
        <v>159</v>
      </c>
      <c r="CC1923" s="16">
        <v>106</v>
      </c>
    </row>
    <row r="1924" spans="2:81" x14ac:dyDescent="0.35">
      <c r="B1924" s="17" t="s">
        <v>174</v>
      </c>
      <c r="C1924" s="18">
        <v>0.12492846641949561</v>
      </c>
      <c r="D1924" s="18">
        <v>0.1605755725990165</v>
      </c>
      <c r="E1924" s="18">
        <v>0.22889390953281041</v>
      </c>
      <c r="F1924" s="18">
        <v>0.14548935069325711</v>
      </c>
      <c r="G1924" s="18">
        <v>0.13072585150090771</v>
      </c>
      <c r="H1924" s="18">
        <v>6.0757600396668818E-2</v>
      </c>
      <c r="I1924" s="18">
        <v>6.0333455856005087E-2</v>
      </c>
      <c r="K1924" s="18">
        <v>0.12577353131672489</v>
      </c>
      <c r="L1924" s="18">
        <v>0.12475394481981091</v>
      </c>
      <c r="N1924" s="18">
        <v>0.1105392752023944</v>
      </c>
      <c r="O1924" s="18">
        <v>8.3441023699211067E-2</v>
      </c>
      <c r="P1924" s="18">
        <v>0.1328240070325431</v>
      </c>
      <c r="Q1924" s="18">
        <v>0.1209575660607926</v>
      </c>
      <c r="R1924" s="18">
        <v>0.12896071111654611</v>
      </c>
      <c r="S1924" s="18">
        <v>9.2502774464662374E-2</v>
      </c>
      <c r="T1924" s="18">
        <v>0.1130402515766029</v>
      </c>
      <c r="U1924" s="18">
        <v>0.1327038721703819</v>
      </c>
      <c r="V1924" s="18">
        <v>0.18887604344813391</v>
      </c>
      <c r="W1924" s="18">
        <v>9.9540211887946553E-2</v>
      </c>
      <c r="X1924" s="18">
        <v>0.103535902523896</v>
      </c>
      <c r="Y1924" s="18">
        <v>0.14120482013912061</v>
      </c>
      <c r="AA1924" s="18">
        <v>0.1485039554277239</v>
      </c>
      <c r="AB1924" s="18">
        <v>0.1154580247734641</v>
      </c>
      <c r="AC1924" s="18">
        <v>0.1243166098270066</v>
      </c>
      <c r="AD1924" s="18">
        <v>0.1094339290833632</v>
      </c>
      <c r="AF1924" s="18">
        <v>0.14419212235090129</v>
      </c>
      <c r="AG1924" s="18">
        <v>0.1499575198078921</v>
      </c>
      <c r="AH1924" s="18">
        <v>0.15069081511844951</v>
      </c>
      <c r="AI1924" s="18">
        <v>0.11008269700786071</v>
      </c>
      <c r="AJ1924" s="18">
        <v>9.4798355598635878E-2</v>
      </c>
      <c r="AK1924" s="18">
        <v>9.4844613331395211E-2</v>
      </c>
      <c r="AL1924" s="18">
        <v>0.1227204870482603</v>
      </c>
      <c r="AM1924" s="18">
        <v>0.16232153883293179</v>
      </c>
      <c r="AN1924" s="18">
        <v>9.4923187525129821E-2</v>
      </c>
      <c r="AO1924" s="18">
        <v>0.1157124353589869</v>
      </c>
      <c r="AP1924" s="18">
        <v>0.11055968604854099</v>
      </c>
      <c r="AQ1924" s="18">
        <v>9.7072933083208524E-2</v>
      </c>
      <c r="AR1924" s="18">
        <v>0.124800511394733</v>
      </c>
      <c r="AS1924" s="18">
        <v>0.1735331781308162</v>
      </c>
      <c r="AT1924" s="18">
        <v>9.1146869902184291E-2</v>
      </c>
      <c r="AU1924" s="18">
        <v>0.26146930451787948</v>
      </c>
      <c r="AV1924" s="18">
        <v>5.2812798997432471E-2</v>
      </c>
      <c r="AX1924" s="18">
        <v>0.1108149563182748</v>
      </c>
      <c r="AY1924" s="18">
        <v>0.19676029639455611</v>
      </c>
      <c r="BA1924" s="18">
        <v>0.12855571647986391</v>
      </c>
      <c r="BB1924" s="18">
        <v>0.1181986944670007</v>
      </c>
      <c r="BD1924" s="18">
        <v>9.8452127255993171E-2</v>
      </c>
      <c r="BE1924" s="18">
        <v>0.11003495803764719</v>
      </c>
      <c r="BF1924" s="18">
        <v>6.0267375158834832E-2</v>
      </c>
      <c r="BG1924" s="18">
        <v>0.1588127029030135</v>
      </c>
      <c r="BH1924" s="18">
        <v>0.188830975790685</v>
      </c>
      <c r="BI1924" s="18">
        <v>0.25619570538557712</v>
      </c>
      <c r="BJ1924" s="18">
        <v>8.2293421482003332E-2</v>
      </c>
      <c r="BL1924" s="18">
        <v>9.3116275931344694E-2</v>
      </c>
      <c r="BM1924" s="18">
        <v>0.16826406405754801</v>
      </c>
      <c r="BN1924" s="18">
        <v>6.939656382946284E-2</v>
      </c>
      <c r="BO1924" s="18">
        <v>0.1852245817222985</v>
      </c>
      <c r="BP1924" s="18">
        <v>0.12796671416071509</v>
      </c>
      <c r="BQ1924" s="18">
        <v>8.9475913419281974E-2</v>
      </c>
      <c r="BR1924" s="18">
        <v>0.17217275090542949</v>
      </c>
      <c r="BS1924" s="18">
        <v>8.2168751858242142E-2</v>
      </c>
      <c r="BU1924" s="18">
        <v>0.1091556045346775</v>
      </c>
      <c r="BV1924" s="18">
        <v>0.1883701122538359</v>
      </c>
      <c r="BW1924" s="18">
        <v>0.1078177822723551</v>
      </c>
      <c r="BX1924" s="18">
        <v>0.13400272819466669</v>
      </c>
      <c r="BY1924" s="18">
        <v>0.1213767395320304</v>
      </c>
      <c r="BZ1924" s="18">
        <v>5.8838277112088028E-2</v>
      </c>
      <c r="CA1924" s="18">
        <v>6.0423472620886029E-2</v>
      </c>
      <c r="CB1924" s="18">
        <v>7.7019728685417135E-2</v>
      </c>
      <c r="CC1924" s="18">
        <v>9.411614618713357E-2</v>
      </c>
    </row>
    <row r="1925" spans="2:81" x14ac:dyDescent="0.35">
      <c r="B1925" s="17" t="s">
        <v>175</v>
      </c>
      <c r="C1925" s="18">
        <v>0.27371293422617021</v>
      </c>
      <c r="D1925" s="18">
        <v>0.29616389317467262</v>
      </c>
      <c r="E1925" s="18">
        <v>0.39755331401481681</v>
      </c>
      <c r="F1925" s="18">
        <v>0.35278562644311229</v>
      </c>
      <c r="G1925" s="18">
        <v>0.25803133295240799</v>
      </c>
      <c r="H1925" s="18">
        <v>0.20868417066855</v>
      </c>
      <c r="I1925" s="18">
        <v>0.17372487859489461</v>
      </c>
      <c r="K1925" s="18">
        <v>0.31615849988896072</v>
      </c>
      <c r="L1925" s="18">
        <v>0.23529418106157671</v>
      </c>
      <c r="N1925" s="18">
        <v>0.28670314661097351</v>
      </c>
      <c r="O1925" s="18">
        <v>0.252822866659975</v>
      </c>
      <c r="P1925" s="18">
        <v>0.30181638590595211</v>
      </c>
      <c r="Q1925" s="18">
        <v>0.260897732914324</v>
      </c>
      <c r="R1925" s="18">
        <v>0.31570599670038008</v>
      </c>
      <c r="S1925" s="18">
        <v>0.27283574075776368</v>
      </c>
      <c r="T1925" s="18">
        <v>0.27086564435929761</v>
      </c>
      <c r="U1925" s="18">
        <v>0.25235182648644439</v>
      </c>
      <c r="V1925" s="18">
        <v>0.33195333077748201</v>
      </c>
      <c r="W1925" s="18">
        <v>0.23108632541142529</v>
      </c>
      <c r="X1925" s="18">
        <v>0.23872306698929699</v>
      </c>
      <c r="Y1925" s="18">
        <v>0.2476841556045585</v>
      </c>
      <c r="AA1925" s="18">
        <v>0.34317663255185121</v>
      </c>
      <c r="AB1925" s="18">
        <v>0.27357709995756258</v>
      </c>
      <c r="AC1925" s="18">
        <v>0.26195372812190598</v>
      </c>
      <c r="AD1925" s="18">
        <v>0.20923979643190341</v>
      </c>
      <c r="AF1925" s="18">
        <v>0.28966021260809288</v>
      </c>
      <c r="AG1925" s="18">
        <v>0.24244305781968101</v>
      </c>
      <c r="AH1925" s="18">
        <v>0.1679579387803041</v>
      </c>
      <c r="AI1925" s="18">
        <v>0.16919132869075609</v>
      </c>
      <c r="AJ1925" s="18">
        <v>0.19299929232669941</v>
      </c>
      <c r="AK1925" s="18">
        <v>0.29151064964811402</v>
      </c>
      <c r="AL1925" s="18">
        <v>0.30283443705040869</v>
      </c>
      <c r="AM1925" s="18">
        <v>0.30275481636523721</v>
      </c>
      <c r="AN1925" s="18">
        <v>0.24566801620880349</v>
      </c>
      <c r="AO1925" s="18">
        <v>0.28217464207127152</v>
      </c>
      <c r="AP1925" s="18">
        <v>0.2733659660963933</v>
      </c>
      <c r="AQ1925" s="18">
        <v>0.36604671658830712</v>
      </c>
      <c r="AR1925" s="18">
        <v>0.31430771437410582</v>
      </c>
      <c r="AS1925" s="18">
        <v>0.35933865166454693</v>
      </c>
      <c r="AT1925" s="18">
        <v>0.49155504894251728</v>
      </c>
      <c r="AU1925" s="18">
        <v>0.38776004268219461</v>
      </c>
      <c r="AV1925" s="18">
        <v>0.120897784693504</v>
      </c>
      <c r="AX1925" s="18">
        <v>0.24839532127818439</v>
      </c>
      <c r="AY1925" s="18">
        <v>0.39797985207300829</v>
      </c>
      <c r="BA1925" s="18">
        <v>0.27347080243702809</v>
      </c>
      <c r="BB1925" s="18">
        <v>0.27416217034065282</v>
      </c>
      <c r="BD1925" s="18">
        <v>0.19351218615475199</v>
      </c>
      <c r="BE1925" s="18">
        <v>0.25993440796744638</v>
      </c>
      <c r="BF1925" s="18">
        <v>0.2717470044748404</v>
      </c>
      <c r="BG1925" s="18">
        <v>0.33517990195798958</v>
      </c>
      <c r="BH1925" s="18">
        <v>0.36645672089869041</v>
      </c>
      <c r="BI1925" s="18">
        <v>0.37638373979912448</v>
      </c>
      <c r="BJ1925" s="18">
        <v>0.14532451877231911</v>
      </c>
      <c r="BL1925" s="18">
        <v>0.32525914525280691</v>
      </c>
      <c r="BM1925" s="18">
        <v>0.32438035496055728</v>
      </c>
      <c r="BN1925" s="18">
        <v>0.29235036898398969</v>
      </c>
      <c r="BO1925" s="18">
        <v>0.19728530617216539</v>
      </c>
      <c r="BP1925" s="18">
        <v>0.29411699373663219</v>
      </c>
      <c r="BQ1925" s="18">
        <v>0.24097778361098879</v>
      </c>
      <c r="BR1925" s="18">
        <v>0.12820861123772551</v>
      </c>
      <c r="BS1925" s="18">
        <v>0.15831936485710341</v>
      </c>
      <c r="BU1925" s="18">
        <v>0.37251042042017218</v>
      </c>
      <c r="BV1925" s="18">
        <v>0.31100395396077041</v>
      </c>
      <c r="BW1925" s="18">
        <v>0.2287977906158542</v>
      </c>
      <c r="BX1925" s="18">
        <v>0.25639410280269548</v>
      </c>
      <c r="BY1925" s="18">
        <v>0.29183882636744929</v>
      </c>
      <c r="BZ1925" s="18">
        <v>0.31166071037405763</v>
      </c>
      <c r="CA1925" s="18">
        <v>8.5162864513152386E-2</v>
      </c>
      <c r="CB1925" s="18">
        <v>0.14709864962337571</v>
      </c>
      <c r="CC1925" s="18">
        <v>0.2274585857968911</v>
      </c>
    </row>
    <row r="1926" spans="2:81" x14ac:dyDescent="0.35">
      <c r="B1926" s="17" t="s">
        <v>394</v>
      </c>
      <c r="C1926" s="18">
        <v>0.22117411339067139</v>
      </c>
      <c r="D1926" s="18">
        <v>0.27229456406015179</v>
      </c>
      <c r="E1926" s="18">
        <v>0.18913899756744071</v>
      </c>
      <c r="F1926" s="18">
        <v>0.22977127536551789</v>
      </c>
      <c r="G1926" s="18">
        <v>0.21501696054238439</v>
      </c>
      <c r="H1926" s="18">
        <v>0.27089277198535638</v>
      </c>
      <c r="I1926" s="18">
        <v>0.18559379911694701</v>
      </c>
      <c r="K1926" s="18">
        <v>0.22542762123497739</v>
      </c>
      <c r="L1926" s="18">
        <v>0.21628043012626641</v>
      </c>
      <c r="N1926" s="18">
        <v>0.29924183073713589</v>
      </c>
      <c r="O1926" s="18">
        <v>0.24469817962945761</v>
      </c>
      <c r="P1926" s="18">
        <v>0.22352312155405771</v>
      </c>
      <c r="Q1926" s="18">
        <v>0.21785678532165731</v>
      </c>
      <c r="R1926" s="18">
        <v>0.16129358545986369</v>
      </c>
      <c r="S1926" s="18">
        <v>0.25565646990825691</v>
      </c>
      <c r="T1926" s="18">
        <v>0.24540664252975111</v>
      </c>
      <c r="U1926" s="18">
        <v>0.24555303015234611</v>
      </c>
      <c r="V1926" s="18">
        <v>0.2289565904062644</v>
      </c>
      <c r="W1926" s="18">
        <v>0.1927237182364967</v>
      </c>
      <c r="X1926" s="18">
        <v>0.2358442148197287</v>
      </c>
      <c r="Y1926" s="18">
        <v>0.16346792946176911</v>
      </c>
      <c r="AA1926" s="18">
        <v>0.16497986849190921</v>
      </c>
      <c r="AB1926" s="18">
        <v>0.2040350981448241</v>
      </c>
      <c r="AC1926" s="18">
        <v>0.22915229170597051</v>
      </c>
      <c r="AD1926" s="18">
        <v>0.29306239102965648</v>
      </c>
      <c r="AF1926" s="18">
        <v>0.23851328791408349</v>
      </c>
      <c r="AG1926" s="18">
        <v>0.27926240112073392</v>
      </c>
      <c r="AH1926" s="18">
        <v>0.21683641452810379</v>
      </c>
      <c r="AI1926" s="18">
        <v>0.2351331408041798</v>
      </c>
      <c r="AJ1926" s="18">
        <v>0.2436369126183513</v>
      </c>
      <c r="AK1926" s="18">
        <v>0.23227332493342329</v>
      </c>
      <c r="AL1926" s="18">
        <v>0.1960999280364579</v>
      </c>
      <c r="AM1926" s="18">
        <v>0.1865294375370837</v>
      </c>
      <c r="AN1926" s="18">
        <v>0.27873107807739661</v>
      </c>
      <c r="AO1926" s="18">
        <v>0.2393839880260166</v>
      </c>
      <c r="AP1926" s="18">
        <v>0.22321187798792419</v>
      </c>
      <c r="AQ1926" s="18">
        <v>0.16710989869148729</v>
      </c>
      <c r="AR1926" s="18">
        <v>0.24035625420405321</v>
      </c>
      <c r="AS1926" s="18">
        <v>0.10144964687406829</v>
      </c>
      <c r="AT1926" s="18">
        <v>0.17848028102524291</v>
      </c>
      <c r="AU1926" s="18">
        <v>0.16554874360058139</v>
      </c>
      <c r="AV1926" s="18">
        <v>0.2977567048166469</v>
      </c>
      <c r="AX1926" s="18">
        <v>0.22023561497534849</v>
      </c>
      <c r="AY1926" s="18">
        <v>0.22682211435232461</v>
      </c>
      <c r="BA1926" s="18">
        <v>0.21144150695676381</v>
      </c>
      <c r="BB1926" s="18">
        <v>0.23923138011160239</v>
      </c>
      <c r="BD1926" s="18">
        <v>0.29255647666724971</v>
      </c>
      <c r="BE1926" s="18">
        <v>0.2090403436502879</v>
      </c>
      <c r="BF1926" s="18">
        <v>0.20577276126609881</v>
      </c>
      <c r="BG1926" s="18">
        <v>0.20031048242395799</v>
      </c>
      <c r="BH1926" s="18">
        <v>0.1530066268674419</v>
      </c>
      <c r="BI1926" s="18">
        <v>0.11622153000081439</v>
      </c>
      <c r="BJ1926" s="18">
        <v>0.28283664371671152</v>
      </c>
      <c r="BL1926" s="18">
        <v>0.19393638378978251</v>
      </c>
      <c r="BM1926" s="18">
        <v>0.1974085465096253</v>
      </c>
      <c r="BN1926" s="18">
        <v>0.15596561670634251</v>
      </c>
      <c r="BO1926" s="18">
        <v>0.20057688176853791</v>
      </c>
      <c r="BP1926" s="18">
        <v>0.2259199465576168</v>
      </c>
      <c r="BQ1926" s="18">
        <v>0.35779610561433778</v>
      </c>
      <c r="BR1926" s="18">
        <v>0.36552789644177441</v>
      </c>
      <c r="BS1926" s="18">
        <v>0.2822825080580369</v>
      </c>
      <c r="BU1926" s="18">
        <v>0.16318185206627289</v>
      </c>
      <c r="BV1926" s="18">
        <v>0.19615731666809369</v>
      </c>
      <c r="BW1926" s="18">
        <v>0.2174225515129522</v>
      </c>
      <c r="BX1926" s="18">
        <v>0.2227689608984682</v>
      </c>
      <c r="BY1926" s="18">
        <v>0.23674082715059419</v>
      </c>
      <c r="BZ1926" s="18">
        <v>0.32440795795745792</v>
      </c>
      <c r="CA1926" s="18">
        <v>0.32549030622844632</v>
      </c>
      <c r="CB1926" s="18">
        <v>0.2497508657704671</v>
      </c>
      <c r="CC1926" s="18">
        <v>0.20314935080019869</v>
      </c>
    </row>
    <row r="1927" spans="2:81" x14ac:dyDescent="0.35">
      <c r="B1927" s="17" t="s">
        <v>177</v>
      </c>
      <c r="C1927" s="18">
        <v>0.15437344851198251</v>
      </c>
      <c r="D1927" s="18">
        <v>0.1198512627036699</v>
      </c>
      <c r="E1927" s="18">
        <v>8.75028091501098E-2</v>
      </c>
      <c r="F1927" s="18">
        <v>0.1119949882294634</v>
      </c>
      <c r="G1927" s="18">
        <v>0.17125205913151281</v>
      </c>
      <c r="H1927" s="18">
        <v>0.18000880080296749</v>
      </c>
      <c r="I1927" s="18">
        <v>0.21903885332269379</v>
      </c>
      <c r="K1927" s="18">
        <v>0.14452547963443249</v>
      </c>
      <c r="L1927" s="18">
        <v>0.1643637265703341</v>
      </c>
      <c r="N1927" s="18">
        <v>0.15525660098314881</v>
      </c>
      <c r="O1927" s="18">
        <v>0.1222593807228088</v>
      </c>
      <c r="P1927" s="18">
        <v>0.159234052909031</v>
      </c>
      <c r="Q1927" s="18">
        <v>0.12818349775771501</v>
      </c>
      <c r="R1927" s="18">
        <v>0.1735438715221056</v>
      </c>
      <c r="S1927" s="18">
        <v>0.18762629119345561</v>
      </c>
      <c r="T1927" s="18">
        <v>0.13635005439342349</v>
      </c>
      <c r="U1927" s="18">
        <v>0.1092241853995487</v>
      </c>
      <c r="V1927" s="18">
        <v>8.8287524326365288E-2</v>
      </c>
      <c r="W1927" s="18">
        <v>0.2085676061725967</v>
      </c>
      <c r="X1927" s="18">
        <v>0.15281103521753139</v>
      </c>
      <c r="Y1927" s="18">
        <v>0.18937354336929679</v>
      </c>
      <c r="AA1927" s="18">
        <v>0.14377310233004251</v>
      </c>
      <c r="AB1927" s="18">
        <v>0.17411096128222789</v>
      </c>
      <c r="AC1927" s="18">
        <v>0.17372531710982059</v>
      </c>
      <c r="AD1927" s="18">
        <v>0.12800428735682659</v>
      </c>
      <c r="AF1927" s="18">
        <v>6.7014569753915065E-2</v>
      </c>
      <c r="AG1927" s="18">
        <v>5.1664882953189162E-2</v>
      </c>
      <c r="AH1927" s="18">
        <v>0.18248346202548321</v>
      </c>
      <c r="AI1927" s="18">
        <v>0.17695353636924871</v>
      </c>
      <c r="AJ1927" s="18">
        <v>0.2153998868565595</v>
      </c>
      <c r="AK1927" s="18">
        <v>0.15845417362719821</v>
      </c>
      <c r="AL1927" s="18">
        <v>0.17069988116880999</v>
      </c>
      <c r="AM1927" s="18">
        <v>0.1663316753303902</v>
      </c>
      <c r="AN1927" s="18">
        <v>0.16252077982914659</v>
      </c>
      <c r="AO1927" s="18">
        <v>0.17540471238559421</v>
      </c>
      <c r="AP1927" s="18">
        <v>0.13471875638821951</v>
      </c>
      <c r="AQ1927" s="18">
        <v>0.1655424326903509</v>
      </c>
      <c r="AR1927" s="18">
        <v>8.8288371026458562E-2</v>
      </c>
      <c r="AS1927" s="18">
        <v>0.15126979319410819</v>
      </c>
      <c r="AT1927" s="18">
        <v>0.16522518352098189</v>
      </c>
      <c r="AU1927" s="18">
        <v>0.12481356405760879</v>
      </c>
      <c r="AV1927" s="18">
        <v>0.1170098550386495</v>
      </c>
      <c r="AX1927" s="18">
        <v>0.16867893880626919</v>
      </c>
      <c r="AY1927" s="18">
        <v>8.5397081824092114E-2</v>
      </c>
      <c r="BA1927" s="18">
        <v>0.16083431067832099</v>
      </c>
      <c r="BB1927" s="18">
        <v>0.14238637062313519</v>
      </c>
      <c r="BD1927" s="18">
        <v>0.17150737401241339</v>
      </c>
      <c r="BE1927" s="18">
        <v>0.18237931435562249</v>
      </c>
      <c r="BF1927" s="18">
        <v>0.14181707878995611</v>
      </c>
      <c r="BG1927" s="18">
        <v>0.133909022173479</v>
      </c>
      <c r="BH1927" s="18">
        <v>0.14321619828878249</v>
      </c>
      <c r="BI1927" s="18">
        <v>0.127542015059978</v>
      </c>
      <c r="BJ1927" s="18">
        <v>8.8981695648504569E-2</v>
      </c>
      <c r="BL1927" s="18">
        <v>0.15836938438764739</v>
      </c>
      <c r="BM1927" s="18">
        <v>0.14582938908716969</v>
      </c>
      <c r="BN1927" s="18">
        <v>0.2140843650780635</v>
      </c>
      <c r="BO1927" s="18">
        <v>0.17295635276720839</v>
      </c>
      <c r="BP1927" s="18">
        <v>0.13606707589384759</v>
      </c>
      <c r="BQ1927" s="18">
        <v>0.18381789506723231</v>
      </c>
      <c r="BR1927" s="18">
        <v>2.1271184942331649E-2</v>
      </c>
      <c r="BS1927" s="18">
        <v>0.1634538188281506</v>
      </c>
      <c r="BU1927" s="18">
        <v>0.1286749885671471</v>
      </c>
      <c r="BV1927" s="18">
        <v>0.15267982275886391</v>
      </c>
      <c r="BW1927" s="18">
        <v>0.1915073826986185</v>
      </c>
      <c r="BX1927" s="18">
        <v>0.12783970306462961</v>
      </c>
      <c r="BY1927" s="18">
        <v>0.14616427748293409</v>
      </c>
      <c r="BZ1927" s="18">
        <v>0.18309360314558279</v>
      </c>
      <c r="CA1927" s="18">
        <v>0.19462253757053541</v>
      </c>
      <c r="CB1927" s="18">
        <v>0.1468339323132451</v>
      </c>
      <c r="CC1927" s="18">
        <v>0.2040102351230737</v>
      </c>
    </row>
    <row r="1928" spans="2:81" x14ac:dyDescent="0.35">
      <c r="B1928" s="17" t="s">
        <v>178</v>
      </c>
      <c r="C1928" s="18">
        <v>0.15026587846236819</v>
      </c>
      <c r="D1928" s="18">
        <v>9.7509662733481592E-2</v>
      </c>
      <c r="E1928" s="18">
        <v>5.2510644195710263E-2</v>
      </c>
      <c r="F1928" s="18">
        <v>0.1038011549394154</v>
      </c>
      <c r="G1928" s="18">
        <v>0.12981210276668331</v>
      </c>
      <c r="H1928" s="18">
        <v>0.17422680904957841</v>
      </c>
      <c r="I1928" s="18">
        <v>0.27300210707902789</v>
      </c>
      <c r="K1928" s="18">
        <v>0.12138927611899181</v>
      </c>
      <c r="L1928" s="18">
        <v>0.1760175478815536</v>
      </c>
      <c r="N1928" s="18">
        <v>9.8086728249764443E-2</v>
      </c>
      <c r="O1928" s="18">
        <v>0.2349358320164838</v>
      </c>
      <c r="P1928" s="18">
        <v>0.1120820188905247</v>
      </c>
      <c r="Q1928" s="18">
        <v>0.19919100098377809</v>
      </c>
      <c r="R1928" s="18">
        <v>0.1054718317617972</v>
      </c>
      <c r="S1928" s="18">
        <v>0.1278966603544093</v>
      </c>
      <c r="T1928" s="18">
        <v>0.1706858167252108</v>
      </c>
      <c r="U1928" s="18">
        <v>0.19106007470602299</v>
      </c>
      <c r="V1928" s="18">
        <v>0.12173240687102251</v>
      </c>
      <c r="W1928" s="18">
        <v>0.1777921691135376</v>
      </c>
      <c r="X1928" s="18">
        <v>0.172356318345812</v>
      </c>
      <c r="Y1928" s="18">
        <v>0.1662497620390555</v>
      </c>
      <c r="AA1928" s="18">
        <v>0.14414125949700329</v>
      </c>
      <c r="AB1928" s="18">
        <v>0.16416295898452679</v>
      </c>
      <c r="AC1928" s="18">
        <v>0.1482018618547544</v>
      </c>
      <c r="AD1928" s="18">
        <v>0.1453646541824713</v>
      </c>
      <c r="AF1928" s="18">
        <v>0.11419022908440581</v>
      </c>
      <c r="AG1928" s="18">
        <v>0.116323701248274</v>
      </c>
      <c r="AH1928" s="18">
        <v>0.20734035724050351</v>
      </c>
      <c r="AI1928" s="18">
        <v>0.21119302045129881</v>
      </c>
      <c r="AJ1928" s="18">
        <v>0.15249917912958141</v>
      </c>
      <c r="AK1928" s="18">
        <v>0.14008615002301841</v>
      </c>
      <c r="AL1928" s="18">
        <v>0.16135213898004189</v>
      </c>
      <c r="AM1928" s="18">
        <v>0.1142824877753809</v>
      </c>
      <c r="AN1928" s="18">
        <v>0.14885946139133491</v>
      </c>
      <c r="AO1928" s="18">
        <v>0.14728916599640091</v>
      </c>
      <c r="AP1928" s="18">
        <v>0.17672975561806559</v>
      </c>
      <c r="AQ1928" s="18">
        <v>0.15097316178537781</v>
      </c>
      <c r="AR1928" s="18">
        <v>0.19159250765614461</v>
      </c>
      <c r="AS1928" s="18">
        <v>0.18965058389538539</v>
      </c>
      <c r="AT1928" s="18">
        <v>5.2267150428640559E-2</v>
      </c>
      <c r="AU1928" s="18">
        <v>4.2538635281921519E-2</v>
      </c>
      <c r="AV1928" s="18">
        <v>0.19498408273103099</v>
      </c>
      <c r="AX1928" s="18">
        <v>0.17099333176474149</v>
      </c>
      <c r="AY1928" s="18">
        <v>4.858519584615982E-2</v>
      </c>
      <c r="BA1928" s="18">
        <v>0.15465193208438191</v>
      </c>
      <c r="BB1928" s="18">
        <v>0.1421282700382695</v>
      </c>
      <c r="BD1928" s="18">
        <v>0.17433097199763689</v>
      </c>
      <c r="BE1928" s="18">
        <v>0.15315697647088289</v>
      </c>
      <c r="BF1928" s="18">
        <v>0.21095285778994169</v>
      </c>
      <c r="BG1928" s="18">
        <v>0.1203327665465049</v>
      </c>
      <c r="BH1928" s="18">
        <v>0.1063322890772255</v>
      </c>
      <c r="BI1928" s="18">
        <v>6.6854161458515679E-2</v>
      </c>
      <c r="BJ1928" s="18">
        <v>0.16377274413002629</v>
      </c>
      <c r="BL1928" s="18">
        <v>0.17123923162817309</v>
      </c>
      <c r="BM1928" s="18">
        <v>0.10124079264676331</v>
      </c>
      <c r="BN1928" s="18">
        <v>0.22857312343253561</v>
      </c>
      <c r="BO1928" s="18">
        <v>0.19247420202759141</v>
      </c>
      <c r="BP1928" s="18">
        <v>0.15386521228965799</v>
      </c>
      <c r="BQ1928" s="18">
        <v>0.1049302809805277</v>
      </c>
      <c r="BR1928" s="18">
        <v>7.7986621895907313E-2</v>
      </c>
      <c r="BS1928" s="18">
        <v>0.18320715712610131</v>
      </c>
      <c r="BU1928" s="18">
        <v>0.1939303216431745</v>
      </c>
      <c r="BV1928" s="18">
        <v>9.5725746332724071E-2</v>
      </c>
      <c r="BW1928" s="18">
        <v>0.20377195481672869</v>
      </c>
      <c r="BX1928" s="18">
        <v>0.1793669262019128</v>
      </c>
      <c r="BY1928" s="18">
        <v>0.14351720169879059</v>
      </c>
      <c r="BZ1928" s="18">
        <v>6.9000882068123978E-2</v>
      </c>
      <c r="CA1928" s="18">
        <v>0.16004769562364929</v>
      </c>
      <c r="CB1928" s="18">
        <v>0.1842534395190292</v>
      </c>
      <c r="CC1928" s="18">
        <v>0.18590587744670531</v>
      </c>
    </row>
    <row r="1929" spans="2:81" x14ac:dyDescent="0.35">
      <c r="B1929" s="17" t="s">
        <v>151</v>
      </c>
      <c r="C1929" s="18">
        <v>7.5545158989312036E-2</v>
      </c>
      <c r="D1929" s="18">
        <v>5.3605044729007442E-2</v>
      </c>
      <c r="E1929" s="18">
        <v>4.4400325539111947E-2</v>
      </c>
      <c r="F1929" s="18">
        <v>5.6157604329233828E-2</v>
      </c>
      <c r="G1929" s="18">
        <v>9.516169310610402E-2</v>
      </c>
      <c r="H1929" s="18">
        <v>0.1054298470968788</v>
      </c>
      <c r="I1929" s="18">
        <v>8.8306906030431634E-2</v>
      </c>
      <c r="K1929" s="18">
        <v>6.6725591805912782E-2</v>
      </c>
      <c r="L1929" s="18">
        <v>8.3290169540458286E-2</v>
      </c>
      <c r="N1929" s="18">
        <v>5.0172418216582852E-2</v>
      </c>
      <c r="O1929" s="18">
        <v>6.1842717272063738E-2</v>
      </c>
      <c r="P1929" s="18">
        <v>7.0520413707891416E-2</v>
      </c>
      <c r="Q1929" s="18">
        <v>7.2913416961733424E-2</v>
      </c>
      <c r="R1929" s="18">
        <v>0.1150240034393072</v>
      </c>
      <c r="S1929" s="18">
        <v>6.3482063321452176E-2</v>
      </c>
      <c r="T1929" s="18">
        <v>6.3651590415714304E-2</v>
      </c>
      <c r="U1929" s="18">
        <v>6.9107011085255701E-2</v>
      </c>
      <c r="V1929" s="18">
        <v>4.0194104170732048E-2</v>
      </c>
      <c r="W1929" s="18">
        <v>9.0289969177997087E-2</v>
      </c>
      <c r="X1929" s="18">
        <v>9.6729462103734939E-2</v>
      </c>
      <c r="Y1929" s="18">
        <v>9.201978938619941E-2</v>
      </c>
      <c r="AA1929" s="18">
        <v>5.5425181701469858E-2</v>
      </c>
      <c r="AB1929" s="18">
        <v>6.8655856857394476E-2</v>
      </c>
      <c r="AC1929" s="18">
        <v>6.2650191380541967E-2</v>
      </c>
      <c r="AD1929" s="18">
        <v>0.11489494191577911</v>
      </c>
      <c r="AF1929" s="18">
        <v>0.14642957828860129</v>
      </c>
      <c r="AG1929" s="18">
        <v>0.16034843705022989</v>
      </c>
      <c r="AH1929" s="18">
        <v>7.4691012307156038E-2</v>
      </c>
      <c r="AI1929" s="18">
        <v>9.7446276676655882E-2</v>
      </c>
      <c r="AJ1929" s="18">
        <v>0.1006663734701726</v>
      </c>
      <c r="AK1929" s="18">
        <v>8.2831088436850817E-2</v>
      </c>
      <c r="AL1929" s="18">
        <v>4.629312771602119E-2</v>
      </c>
      <c r="AM1929" s="18">
        <v>6.7780044158976274E-2</v>
      </c>
      <c r="AN1929" s="18">
        <v>6.9297476968188471E-2</v>
      </c>
      <c r="AO1929" s="18">
        <v>4.0035056161730122E-2</v>
      </c>
      <c r="AP1929" s="18">
        <v>8.1413957860856423E-2</v>
      </c>
      <c r="AQ1929" s="18">
        <v>5.3254857161268439E-2</v>
      </c>
      <c r="AR1929" s="18">
        <v>4.0654641344504798E-2</v>
      </c>
      <c r="AS1929" s="18">
        <v>2.4758146241075009E-2</v>
      </c>
      <c r="AT1929" s="18">
        <v>2.1325466180432979E-2</v>
      </c>
      <c r="AU1929" s="18">
        <v>1.7869709859814339E-2</v>
      </c>
      <c r="AV1929" s="18">
        <v>0.21653877372273631</v>
      </c>
      <c r="AX1929" s="18">
        <v>8.0881836857181463E-2</v>
      </c>
      <c r="AY1929" s="18">
        <v>4.4455459509859137E-2</v>
      </c>
      <c r="BA1929" s="18">
        <v>7.1045731363641368E-2</v>
      </c>
      <c r="BB1929" s="18">
        <v>8.3893114419339609E-2</v>
      </c>
      <c r="BD1929" s="18">
        <v>6.964086391195469E-2</v>
      </c>
      <c r="BE1929" s="18">
        <v>8.5453999518113041E-2</v>
      </c>
      <c r="BF1929" s="18">
        <v>0.1094429225203282</v>
      </c>
      <c r="BG1929" s="18">
        <v>5.1455123995055092E-2</v>
      </c>
      <c r="BH1929" s="18">
        <v>4.2157189077174653E-2</v>
      </c>
      <c r="BI1929" s="18">
        <v>5.6802848295990221E-2</v>
      </c>
      <c r="BJ1929" s="18">
        <v>0.2367909762504351</v>
      </c>
      <c r="BL1929" s="18">
        <v>5.8079579010245248E-2</v>
      </c>
      <c r="BM1929" s="18">
        <v>6.2876852738336445E-2</v>
      </c>
      <c r="BN1929" s="18">
        <v>3.9629961969605651E-2</v>
      </c>
      <c r="BO1929" s="18">
        <v>5.1482675542198458E-2</v>
      </c>
      <c r="BP1929" s="18">
        <v>6.2064057361530409E-2</v>
      </c>
      <c r="BQ1929" s="18">
        <v>2.300202130763165E-2</v>
      </c>
      <c r="BR1929" s="18">
        <v>0.23483293457683169</v>
      </c>
      <c r="BS1929" s="18">
        <v>0.13056839927236569</v>
      </c>
      <c r="BU1929" s="18">
        <v>3.254681276855579E-2</v>
      </c>
      <c r="BV1929" s="18">
        <v>5.6063048025712089E-2</v>
      </c>
      <c r="BW1929" s="18">
        <v>5.0682538083491172E-2</v>
      </c>
      <c r="BX1929" s="18">
        <v>7.9627578837627291E-2</v>
      </c>
      <c r="BY1929" s="18">
        <v>6.0362127768201088E-2</v>
      </c>
      <c r="BZ1929" s="18">
        <v>5.2998569342689747E-2</v>
      </c>
      <c r="CA1929" s="18">
        <v>0.1742531234433306</v>
      </c>
      <c r="CB1929" s="18">
        <v>0.19504338408846589</v>
      </c>
      <c r="CC1929" s="18">
        <v>8.5359804645997656E-2</v>
      </c>
    </row>
    <row r="1931" spans="2:81" ht="130.5" x14ac:dyDescent="0.35">
      <c r="B1931" s="14" t="s">
        <v>399</v>
      </c>
    </row>
    <row r="1932" spans="2:81" x14ac:dyDescent="0.35">
      <c r="B1932" s="15" t="s">
        <v>17</v>
      </c>
    </row>
    <row r="1933" spans="2:81" x14ac:dyDescent="0.35">
      <c r="B1933" s="11" t="s">
        <v>95</v>
      </c>
      <c r="C1933" s="16">
        <v>1906</v>
      </c>
      <c r="D1933" s="16">
        <v>245</v>
      </c>
      <c r="E1933" s="16">
        <v>322</v>
      </c>
      <c r="F1933" s="16">
        <v>330</v>
      </c>
      <c r="G1933" s="16">
        <v>336</v>
      </c>
      <c r="H1933" s="16">
        <v>276</v>
      </c>
      <c r="I1933" s="16">
        <v>397</v>
      </c>
      <c r="K1933" s="16">
        <v>942</v>
      </c>
      <c r="L1933" s="16">
        <v>959</v>
      </c>
      <c r="N1933" s="16">
        <v>158</v>
      </c>
      <c r="O1933" s="16">
        <v>63</v>
      </c>
      <c r="P1933" s="16">
        <v>96</v>
      </c>
      <c r="Q1933" s="16">
        <v>78</v>
      </c>
      <c r="R1933" s="16">
        <v>211</v>
      </c>
      <c r="S1933" s="16">
        <v>156</v>
      </c>
      <c r="T1933" s="16">
        <v>138</v>
      </c>
      <c r="U1933" s="16">
        <v>178</v>
      </c>
      <c r="V1933" s="16">
        <v>270</v>
      </c>
      <c r="W1933" s="16">
        <v>232</v>
      </c>
      <c r="X1933" s="16">
        <v>160</v>
      </c>
      <c r="Y1933" s="16">
        <v>166</v>
      </c>
      <c r="AA1933" s="16">
        <v>527</v>
      </c>
      <c r="AB1933" s="16">
        <v>481</v>
      </c>
      <c r="AC1933" s="16">
        <v>429</v>
      </c>
      <c r="AD1933" s="16">
        <v>463</v>
      </c>
      <c r="AF1933" s="16">
        <v>27</v>
      </c>
      <c r="AG1933" s="16">
        <v>98</v>
      </c>
      <c r="AH1933" s="16">
        <v>113</v>
      </c>
      <c r="AI1933" s="16">
        <v>112</v>
      </c>
      <c r="AJ1933" s="16">
        <v>174</v>
      </c>
      <c r="AK1933" s="16">
        <v>207</v>
      </c>
      <c r="AL1933" s="16">
        <v>170</v>
      </c>
      <c r="AM1933" s="16">
        <v>133</v>
      </c>
      <c r="AN1933" s="16">
        <v>100</v>
      </c>
      <c r="AO1933" s="16">
        <v>131</v>
      </c>
      <c r="AP1933" s="16">
        <v>193</v>
      </c>
      <c r="AQ1933" s="16">
        <v>93</v>
      </c>
      <c r="AR1933" s="16">
        <v>79</v>
      </c>
      <c r="AS1933" s="16">
        <v>47</v>
      </c>
      <c r="AT1933" s="16">
        <v>48</v>
      </c>
      <c r="AU1933" s="16">
        <v>122</v>
      </c>
      <c r="AV1933" s="16">
        <v>59</v>
      </c>
      <c r="AX1933" s="16">
        <v>1557</v>
      </c>
      <c r="AY1933" s="16">
        <v>338</v>
      </c>
      <c r="BA1933" s="16">
        <v>1221</v>
      </c>
      <c r="BB1933" s="16">
        <v>685</v>
      </c>
      <c r="BD1933" s="16">
        <v>474</v>
      </c>
      <c r="BE1933" s="16">
        <v>416</v>
      </c>
      <c r="BF1933" s="16">
        <v>224</v>
      </c>
      <c r="BG1933" s="16">
        <v>439</v>
      </c>
      <c r="BH1933" s="16">
        <v>242</v>
      </c>
      <c r="BI1933" s="16">
        <v>51</v>
      </c>
      <c r="BJ1933" s="16">
        <v>60</v>
      </c>
      <c r="BL1933" s="16">
        <v>334</v>
      </c>
      <c r="BM1933" s="16">
        <v>619</v>
      </c>
      <c r="BN1933" s="16">
        <v>136</v>
      </c>
      <c r="BO1933" s="16">
        <v>105</v>
      </c>
      <c r="BP1933" s="16">
        <v>257</v>
      </c>
      <c r="BQ1933" s="16">
        <v>42</v>
      </c>
      <c r="BR1933" s="16">
        <v>49</v>
      </c>
      <c r="BS1933" s="16">
        <v>364</v>
      </c>
      <c r="BU1933" s="16">
        <v>279</v>
      </c>
      <c r="BV1933" s="16">
        <v>479</v>
      </c>
      <c r="BW1933" s="16">
        <v>122</v>
      </c>
      <c r="BX1933" s="16">
        <v>151</v>
      </c>
      <c r="BY1933" s="16">
        <v>421</v>
      </c>
      <c r="BZ1933" s="16">
        <v>64</v>
      </c>
      <c r="CA1933" s="16">
        <v>123</v>
      </c>
      <c r="CB1933" s="16">
        <v>156</v>
      </c>
      <c r="CC1933" s="16">
        <v>111</v>
      </c>
    </row>
    <row r="1934" spans="2:81" x14ac:dyDescent="0.35">
      <c r="B1934" s="12" t="s">
        <v>96</v>
      </c>
      <c r="C1934" s="16">
        <v>1910</v>
      </c>
      <c r="D1934" s="16">
        <v>202</v>
      </c>
      <c r="E1934" s="16">
        <v>325</v>
      </c>
      <c r="F1934" s="16">
        <v>324</v>
      </c>
      <c r="G1934" s="16">
        <v>294</v>
      </c>
      <c r="H1934" s="16">
        <v>309</v>
      </c>
      <c r="I1934" s="16">
        <v>457</v>
      </c>
      <c r="K1934" s="16">
        <v>921</v>
      </c>
      <c r="L1934" s="16">
        <v>983</v>
      </c>
      <c r="N1934" s="16">
        <v>157</v>
      </c>
      <c r="O1934" s="16">
        <v>52</v>
      </c>
      <c r="P1934" s="16">
        <v>89</v>
      </c>
      <c r="Q1934" s="16">
        <v>77</v>
      </c>
      <c r="R1934" s="16">
        <v>212</v>
      </c>
      <c r="S1934" s="16">
        <v>155</v>
      </c>
      <c r="T1934" s="16">
        <v>140</v>
      </c>
      <c r="U1934" s="16">
        <v>167</v>
      </c>
      <c r="V1934" s="16">
        <v>248</v>
      </c>
      <c r="W1934" s="16">
        <v>264</v>
      </c>
      <c r="X1934" s="16">
        <v>165</v>
      </c>
      <c r="Y1934" s="16">
        <v>180</v>
      </c>
      <c r="AA1934" s="16">
        <v>514</v>
      </c>
      <c r="AB1934" s="16">
        <v>496</v>
      </c>
      <c r="AC1934" s="16">
        <v>419</v>
      </c>
      <c r="AD1934" s="16">
        <v>477</v>
      </c>
      <c r="AF1934" s="16">
        <v>25</v>
      </c>
      <c r="AG1934" s="16">
        <v>96</v>
      </c>
      <c r="AH1934" s="16">
        <v>115</v>
      </c>
      <c r="AI1934" s="16">
        <v>117</v>
      </c>
      <c r="AJ1934" s="16">
        <v>175</v>
      </c>
      <c r="AK1934" s="16">
        <v>213</v>
      </c>
      <c r="AL1934" s="16">
        <v>169</v>
      </c>
      <c r="AM1934" s="16">
        <v>134</v>
      </c>
      <c r="AN1934" s="16">
        <v>99</v>
      </c>
      <c r="AO1934" s="16">
        <v>131</v>
      </c>
      <c r="AP1934" s="16">
        <v>193</v>
      </c>
      <c r="AQ1934" s="16">
        <v>94</v>
      </c>
      <c r="AR1934" s="16">
        <v>79</v>
      </c>
      <c r="AS1934" s="16">
        <v>46</v>
      </c>
      <c r="AT1934" s="16">
        <v>46</v>
      </c>
      <c r="AU1934" s="16">
        <v>118</v>
      </c>
      <c r="AV1934" s="16">
        <v>59</v>
      </c>
      <c r="AX1934" s="16">
        <v>1583</v>
      </c>
      <c r="AY1934" s="16">
        <v>316</v>
      </c>
      <c r="BA1934" s="16">
        <v>1241</v>
      </c>
      <c r="BB1934" s="16">
        <v>669</v>
      </c>
      <c r="BD1934" s="16">
        <v>490</v>
      </c>
      <c r="BE1934" s="16">
        <v>410</v>
      </c>
      <c r="BF1934" s="16">
        <v>226</v>
      </c>
      <c r="BG1934" s="16">
        <v>430</v>
      </c>
      <c r="BH1934" s="16">
        <v>237</v>
      </c>
      <c r="BI1934" s="16">
        <v>51</v>
      </c>
      <c r="BJ1934" s="16">
        <v>65</v>
      </c>
      <c r="BL1934" s="16">
        <v>349</v>
      </c>
      <c r="BM1934" s="16">
        <v>614</v>
      </c>
      <c r="BN1934" s="16">
        <v>143</v>
      </c>
      <c r="BO1934" s="16">
        <v>101</v>
      </c>
      <c r="BP1934" s="16">
        <v>257</v>
      </c>
      <c r="BQ1934" s="16">
        <v>42</v>
      </c>
      <c r="BR1934" s="16">
        <v>47</v>
      </c>
      <c r="BS1934" s="16">
        <v>356</v>
      </c>
      <c r="BU1934" s="16">
        <v>288</v>
      </c>
      <c r="BV1934" s="16">
        <v>472</v>
      </c>
      <c r="BW1934" s="16">
        <v>126</v>
      </c>
      <c r="BX1934" s="16">
        <v>142</v>
      </c>
      <c r="BY1934" s="16">
        <v>432</v>
      </c>
      <c r="BZ1934" s="16">
        <v>64</v>
      </c>
      <c r="CA1934" s="16">
        <v>123</v>
      </c>
      <c r="CB1934" s="16">
        <v>159</v>
      </c>
      <c r="CC1934" s="16">
        <v>106</v>
      </c>
    </row>
    <row r="1935" spans="2:81" x14ac:dyDescent="0.35">
      <c r="B1935" s="17" t="s">
        <v>174</v>
      </c>
      <c r="C1935" s="18">
        <v>0.22965476730926651</v>
      </c>
      <c r="D1935" s="18">
        <v>0.18924549680181871</v>
      </c>
      <c r="E1935" s="18">
        <v>0.30907673558453358</v>
      </c>
      <c r="F1935" s="18">
        <v>0.26492493642683679</v>
      </c>
      <c r="G1935" s="18">
        <v>0.21524847667985089</v>
      </c>
      <c r="H1935" s="18">
        <v>0.20562593511358651</v>
      </c>
      <c r="I1935" s="18">
        <v>0.19155568876531279</v>
      </c>
      <c r="K1935" s="18">
        <v>0.2494098503427582</v>
      </c>
      <c r="L1935" s="18">
        <v>0.2112235166112543</v>
      </c>
      <c r="N1935" s="18">
        <v>0.1947572595978877</v>
      </c>
      <c r="O1935" s="18">
        <v>0.22962915187040581</v>
      </c>
      <c r="P1935" s="18">
        <v>0.1381725716003285</v>
      </c>
      <c r="Q1935" s="18">
        <v>0.25064214073542929</v>
      </c>
      <c r="R1935" s="18">
        <v>0.22746921129879849</v>
      </c>
      <c r="S1935" s="18">
        <v>0.23838518691597921</v>
      </c>
      <c r="T1935" s="18">
        <v>0.26897138637110668</v>
      </c>
      <c r="U1935" s="18">
        <v>0.2441577997685313</v>
      </c>
      <c r="V1935" s="18">
        <v>0.27193794806047539</v>
      </c>
      <c r="W1935" s="18">
        <v>0.20652269585569971</v>
      </c>
      <c r="X1935" s="18">
        <v>0.20134049834872561</v>
      </c>
      <c r="Y1935" s="18">
        <v>0.24900181224389459</v>
      </c>
      <c r="AA1935" s="18">
        <v>0.27205201242922761</v>
      </c>
      <c r="AB1935" s="18">
        <v>0.2311036956383892</v>
      </c>
      <c r="AC1935" s="18">
        <v>0.227552434986797</v>
      </c>
      <c r="AD1935" s="18">
        <v>0.18462562551113729</v>
      </c>
      <c r="AF1935" s="18">
        <v>0.15362858241304519</v>
      </c>
      <c r="AG1935" s="18">
        <v>0.2301081042618516</v>
      </c>
      <c r="AH1935" s="18">
        <v>0.20755706266414459</v>
      </c>
      <c r="AI1935" s="18">
        <v>0.18898509709479069</v>
      </c>
      <c r="AJ1935" s="18">
        <v>0.22798099790281859</v>
      </c>
      <c r="AK1935" s="18">
        <v>0.1893755631596703</v>
      </c>
      <c r="AL1935" s="18">
        <v>0.2123027015496676</v>
      </c>
      <c r="AM1935" s="18">
        <v>0.28730836409050858</v>
      </c>
      <c r="AN1935" s="18">
        <v>0.18153473813551721</v>
      </c>
      <c r="AO1935" s="18">
        <v>0.23116942755441949</v>
      </c>
      <c r="AP1935" s="18">
        <v>0.2669778357522084</v>
      </c>
      <c r="AQ1935" s="18">
        <v>0.24084658714778009</v>
      </c>
      <c r="AR1935" s="18">
        <v>0.27281900159259798</v>
      </c>
      <c r="AS1935" s="18">
        <v>0.26121213936797261</v>
      </c>
      <c r="AT1935" s="18">
        <v>0.23139775302520149</v>
      </c>
      <c r="AU1935" s="18">
        <v>0.32527516594209971</v>
      </c>
      <c r="AV1935" s="18">
        <v>0.1168071494916814</v>
      </c>
      <c r="AX1935" s="18">
        <v>0.21645806820147101</v>
      </c>
      <c r="AY1935" s="18">
        <v>0.3032333198599178</v>
      </c>
      <c r="BA1935" s="18">
        <v>0.2430764094523071</v>
      </c>
      <c r="BB1935" s="18">
        <v>0.20475309542357159</v>
      </c>
      <c r="BD1935" s="18">
        <v>0.1952824404426651</v>
      </c>
      <c r="BE1935" s="18">
        <v>0.198085740636326</v>
      </c>
      <c r="BF1935" s="18">
        <v>0.19468434879435739</v>
      </c>
      <c r="BG1935" s="18">
        <v>0.26845756163549811</v>
      </c>
      <c r="BH1935" s="18">
        <v>0.32481595140408409</v>
      </c>
      <c r="BI1935" s="18">
        <v>0.28892854993006067</v>
      </c>
      <c r="BJ1935" s="18">
        <v>0.1582887259733258</v>
      </c>
      <c r="BL1935" s="18">
        <v>0.19866423167399891</v>
      </c>
      <c r="BM1935" s="18">
        <v>0.2380821968718933</v>
      </c>
      <c r="BN1935" s="18">
        <v>0.2561546843101038</v>
      </c>
      <c r="BO1935" s="18">
        <v>0.38679345677292759</v>
      </c>
      <c r="BP1935" s="18">
        <v>0.2493609321668333</v>
      </c>
      <c r="BQ1935" s="18">
        <v>0.33774874595008447</v>
      </c>
      <c r="BR1935" s="18">
        <v>0.1722859114845447</v>
      </c>
      <c r="BS1935" s="18">
        <v>0.17081896981386979</v>
      </c>
      <c r="BU1935" s="18">
        <v>0.20848299009462479</v>
      </c>
      <c r="BV1935" s="18">
        <v>0.26235567944074578</v>
      </c>
      <c r="BW1935" s="18">
        <v>0.27084088496154518</v>
      </c>
      <c r="BX1935" s="18">
        <v>0.31590267802192401</v>
      </c>
      <c r="BY1935" s="18">
        <v>0.20976615453379199</v>
      </c>
      <c r="BZ1935" s="18">
        <v>0.28099516094288679</v>
      </c>
      <c r="CA1935" s="18">
        <v>0.1581319178735292</v>
      </c>
      <c r="CB1935" s="18">
        <v>0.1607470589216301</v>
      </c>
      <c r="CC1935" s="18">
        <v>0.2130137144423162</v>
      </c>
    </row>
    <row r="1936" spans="2:81" x14ac:dyDescent="0.35">
      <c r="B1936" s="17" t="s">
        <v>175</v>
      </c>
      <c r="C1936" s="18">
        <v>0.35033016205258322</v>
      </c>
      <c r="D1936" s="18">
        <v>0.30628939118163739</v>
      </c>
      <c r="E1936" s="18">
        <v>0.36950314797751938</v>
      </c>
      <c r="F1936" s="18">
        <v>0.3474561384658299</v>
      </c>
      <c r="G1936" s="18">
        <v>0.32613360561768362</v>
      </c>
      <c r="H1936" s="18">
        <v>0.35093065284095692</v>
      </c>
      <c r="I1936" s="18">
        <v>0.37336886596074692</v>
      </c>
      <c r="K1936" s="18">
        <v>0.36566411350800798</v>
      </c>
      <c r="L1936" s="18">
        <v>0.33674799730187033</v>
      </c>
      <c r="N1936" s="18">
        <v>0.40087628231180789</v>
      </c>
      <c r="O1936" s="18">
        <v>0.30295446047012098</v>
      </c>
      <c r="P1936" s="18">
        <v>0.34455114405371812</v>
      </c>
      <c r="Q1936" s="18">
        <v>0.39337255023809292</v>
      </c>
      <c r="R1936" s="18">
        <v>0.36615329997695317</v>
      </c>
      <c r="S1936" s="18">
        <v>0.39728992085922549</v>
      </c>
      <c r="T1936" s="18">
        <v>0.33913006320844707</v>
      </c>
      <c r="U1936" s="18">
        <v>0.34340133246208687</v>
      </c>
      <c r="V1936" s="18">
        <v>0.33481736525369571</v>
      </c>
      <c r="W1936" s="18">
        <v>0.34266455401415008</v>
      </c>
      <c r="X1936" s="18">
        <v>0.28140630638181402</v>
      </c>
      <c r="Y1936" s="18">
        <v>0.35623588577645682</v>
      </c>
      <c r="AA1936" s="18">
        <v>0.406449162068592</v>
      </c>
      <c r="AB1936" s="18">
        <v>0.36012110891218579</v>
      </c>
      <c r="AC1936" s="18">
        <v>0.32218704923392838</v>
      </c>
      <c r="AD1936" s="18">
        <v>0.3059223902003626</v>
      </c>
      <c r="AF1936" s="18">
        <v>0.15916476554591219</v>
      </c>
      <c r="AG1936" s="18">
        <v>0.26819212939445131</v>
      </c>
      <c r="AH1936" s="18">
        <v>0.35129111986485212</v>
      </c>
      <c r="AI1936" s="18">
        <v>0.3092057657068894</v>
      </c>
      <c r="AJ1936" s="18">
        <v>0.29504213023914849</v>
      </c>
      <c r="AK1936" s="18">
        <v>0.3412482488230848</v>
      </c>
      <c r="AL1936" s="18">
        <v>0.35158340707642682</v>
      </c>
      <c r="AM1936" s="18">
        <v>0.38124298979692989</v>
      </c>
      <c r="AN1936" s="18">
        <v>0.38141218739225841</v>
      </c>
      <c r="AO1936" s="18">
        <v>0.40343007519960977</v>
      </c>
      <c r="AP1936" s="18">
        <v>0.33473422681304821</v>
      </c>
      <c r="AQ1936" s="18">
        <v>0.38267539151495372</v>
      </c>
      <c r="AR1936" s="18">
        <v>0.3425364855854004</v>
      </c>
      <c r="AS1936" s="18">
        <v>0.36138711369797599</v>
      </c>
      <c r="AT1936" s="18">
        <v>0.5096978248454056</v>
      </c>
      <c r="AU1936" s="18">
        <v>0.43494600673772599</v>
      </c>
      <c r="AV1936" s="18">
        <v>0.30553337962841809</v>
      </c>
      <c r="AX1936" s="18">
        <v>0.3550931202505696</v>
      </c>
      <c r="AY1936" s="18">
        <v>0.3325132531417947</v>
      </c>
      <c r="BA1936" s="18">
        <v>0.35324045464850662</v>
      </c>
      <c r="BB1936" s="18">
        <v>0.34493058795109161</v>
      </c>
      <c r="BD1936" s="18">
        <v>0.34910803833708381</v>
      </c>
      <c r="BE1936" s="18">
        <v>0.35711112474483619</v>
      </c>
      <c r="BF1936" s="18">
        <v>0.33711155360527739</v>
      </c>
      <c r="BG1936" s="18">
        <v>0.37267188462806139</v>
      </c>
      <c r="BH1936" s="18">
        <v>0.339810943180472</v>
      </c>
      <c r="BI1936" s="18">
        <v>0.44447930799612317</v>
      </c>
      <c r="BJ1936" s="18">
        <v>0.17819595225880339</v>
      </c>
      <c r="BL1936" s="18">
        <v>0.38011321354855332</v>
      </c>
      <c r="BM1936" s="18">
        <v>0.41525834879676721</v>
      </c>
      <c r="BN1936" s="18">
        <v>0.34378938347326538</v>
      </c>
      <c r="BO1936" s="18">
        <v>0.26119909762524179</v>
      </c>
      <c r="BP1936" s="18">
        <v>0.32788911438358592</v>
      </c>
      <c r="BQ1936" s="18">
        <v>0.25133778228166181</v>
      </c>
      <c r="BR1936" s="18">
        <v>0.28207514818466961</v>
      </c>
      <c r="BS1936" s="18">
        <v>0.27394432094260041</v>
      </c>
      <c r="BU1936" s="18">
        <v>0.40073948438394258</v>
      </c>
      <c r="BV1936" s="18">
        <v>0.39733041997210811</v>
      </c>
      <c r="BW1936" s="18">
        <v>0.34966405160334652</v>
      </c>
      <c r="BX1936" s="18">
        <v>0.25938965598771868</v>
      </c>
      <c r="BY1936" s="18">
        <v>0.36477388659233922</v>
      </c>
      <c r="BZ1936" s="18">
        <v>0.30444684312850012</v>
      </c>
      <c r="CA1936" s="18">
        <v>0.25960859220294141</v>
      </c>
      <c r="CB1936" s="18">
        <v>0.31549504830371827</v>
      </c>
      <c r="CC1936" s="18">
        <v>0.25253404793280448</v>
      </c>
    </row>
    <row r="1937" spans="2:81" x14ac:dyDescent="0.35">
      <c r="B1937" s="17" t="s">
        <v>394</v>
      </c>
      <c r="C1937" s="18">
        <v>0.23186272679193959</v>
      </c>
      <c r="D1937" s="18">
        <v>0.27628202553790743</v>
      </c>
      <c r="E1937" s="18">
        <v>0.19134824903964939</v>
      </c>
      <c r="F1937" s="18">
        <v>0.21355712474712449</v>
      </c>
      <c r="G1937" s="18">
        <v>0.27007205568334169</v>
      </c>
      <c r="H1937" s="18">
        <v>0.24713693899455641</v>
      </c>
      <c r="I1937" s="18">
        <v>0.21909950989983881</v>
      </c>
      <c r="K1937" s="18">
        <v>0.22243050566469899</v>
      </c>
      <c r="L1937" s="18">
        <v>0.24184634330774291</v>
      </c>
      <c r="N1937" s="18">
        <v>0.2649831136630057</v>
      </c>
      <c r="O1937" s="18">
        <v>0.25131497713181561</v>
      </c>
      <c r="P1937" s="18">
        <v>0.32199416496129579</v>
      </c>
      <c r="Q1937" s="18">
        <v>0.27136797527087658</v>
      </c>
      <c r="R1937" s="18">
        <v>0.21235926583525791</v>
      </c>
      <c r="S1937" s="18">
        <v>0.2168157302939534</v>
      </c>
      <c r="T1937" s="18">
        <v>0.16643270320744619</v>
      </c>
      <c r="U1937" s="18">
        <v>0.18522044217603201</v>
      </c>
      <c r="V1937" s="18">
        <v>0.22545414833605101</v>
      </c>
      <c r="W1937" s="18">
        <v>0.2460870805578248</v>
      </c>
      <c r="X1937" s="18">
        <v>0.27894795036725378</v>
      </c>
      <c r="Y1937" s="18">
        <v>0.21078792894435661</v>
      </c>
      <c r="AA1937" s="18">
        <v>0.19731809479380749</v>
      </c>
      <c r="AB1937" s="18">
        <v>0.23414147061852611</v>
      </c>
      <c r="AC1937" s="18">
        <v>0.2356471126318436</v>
      </c>
      <c r="AD1937" s="18">
        <v>0.26399556685960718</v>
      </c>
      <c r="AF1937" s="18">
        <v>0.32186138752113769</v>
      </c>
      <c r="AG1937" s="18">
        <v>0.21777960343545791</v>
      </c>
      <c r="AH1937" s="18">
        <v>0.1817074659551873</v>
      </c>
      <c r="AI1937" s="18">
        <v>0.30720924801707322</v>
      </c>
      <c r="AJ1937" s="18">
        <v>0.2368358785919179</v>
      </c>
      <c r="AK1937" s="18">
        <v>0.25420495582438629</v>
      </c>
      <c r="AL1937" s="18">
        <v>0.26742227316201211</v>
      </c>
      <c r="AM1937" s="18">
        <v>0.2126278082228098</v>
      </c>
      <c r="AN1937" s="18">
        <v>0.26837284981802711</v>
      </c>
      <c r="AO1937" s="18">
        <v>0.19251985104328229</v>
      </c>
      <c r="AP1937" s="18">
        <v>0.21206785894326849</v>
      </c>
      <c r="AQ1937" s="18">
        <v>0.20161018050126239</v>
      </c>
      <c r="AR1937" s="18">
        <v>0.22158164058585089</v>
      </c>
      <c r="AS1937" s="18">
        <v>0.20323213861103551</v>
      </c>
      <c r="AT1937" s="18">
        <v>0.1549883967988562</v>
      </c>
      <c r="AU1937" s="18">
        <v>0.2096168736599229</v>
      </c>
      <c r="AV1937" s="18">
        <v>0.29067929170995588</v>
      </c>
      <c r="AX1937" s="18">
        <v>0.23437835932669179</v>
      </c>
      <c r="AY1937" s="18">
        <v>0.22377535667419651</v>
      </c>
      <c r="BA1937" s="18">
        <v>0.2269486689120859</v>
      </c>
      <c r="BB1937" s="18">
        <v>0.24097996115471679</v>
      </c>
      <c r="BD1937" s="18">
        <v>0.26319376211091511</v>
      </c>
      <c r="BE1937" s="18">
        <v>0.2395170989265106</v>
      </c>
      <c r="BF1937" s="18">
        <v>0.22884435107242071</v>
      </c>
      <c r="BG1937" s="18">
        <v>0.21782188836776259</v>
      </c>
      <c r="BH1937" s="18">
        <v>0.1831244302260322</v>
      </c>
      <c r="BI1937" s="18">
        <v>0.16324216281251769</v>
      </c>
      <c r="BJ1937" s="18">
        <v>0.28293092923879998</v>
      </c>
      <c r="BL1937" s="18">
        <v>0.20975503643266749</v>
      </c>
      <c r="BM1937" s="18">
        <v>0.22208215176827539</v>
      </c>
      <c r="BN1937" s="18">
        <v>0.25299189928720978</v>
      </c>
      <c r="BO1937" s="18">
        <v>0.19196278118843729</v>
      </c>
      <c r="BP1937" s="18">
        <v>0.20924395342278029</v>
      </c>
      <c r="BQ1937" s="18">
        <v>0.24291871452521341</v>
      </c>
      <c r="BR1937" s="18">
        <v>0.26530582682452619</v>
      </c>
      <c r="BS1937" s="18">
        <v>0.28394879484040542</v>
      </c>
      <c r="BU1937" s="18">
        <v>0.20032583119357</v>
      </c>
      <c r="BV1937" s="18">
        <v>0.20689719460726611</v>
      </c>
      <c r="BW1937" s="18">
        <v>0.24832367091185789</v>
      </c>
      <c r="BX1937" s="18">
        <v>0.2550916676967116</v>
      </c>
      <c r="BY1937" s="18">
        <v>0.2218652182036836</v>
      </c>
      <c r="BZ1937" s="18">
        <v>0.2403638366531741</v>
      </c>
      <c r="CA1937" s="18">
        <v>0.32481127190759629</v>
      </c>
      <c r="CB1937" s="18">
        <v>0.25004567247382298</v>
      </c>
      <c r="CC1937" s="18">
        <v>0.27873984589076328</v>
      </c>
    </row>
    <row r="1938" spans="2:81" x14ac:dyDescent="0.35">
      <c r="B1938" s="17" t="s">
        <v>177</v>
      </c>
      <c r="C1938" s="18">
        <v>5.9626058780419253E-2</v>
      </c>
      <c r="D1938" s="18">
        <v>0.11771522652604489</v>
      </c>
      <c r="E1938" s="18">
        <v>5.2323093692922852E-2</v>
      </c>
      <c r="F1938" s="18">
        <v>6.3769801850497812E-2</v>
      </c>
      <c r="G1938" s="18">
        <v>6.5148183955542879E-2</v>
      </c>
      <c r="H1938" s="18">
        <v>5.9478932990915757E-2</v>
      </c>
      <c r="I1938" s="18">
        <v>3.2745632070933582E-2</v>
      </c>
      <c r="K1938" s="18">
        <v>6.2870226023793094E-2</v>
      </c>
      <c r="L1938" s="18">
        <v>5.6880919840736323E-2</v>
      </c>
      <c r="N1938" s="18">
        <v>4.5661010160929147E-2</v>
      </c>
      <c r="O1938" s="18">
        <v>2.9584327073712339E-2</v>
      </c>
      <c r="P1938" s="18">
        <v>6.0140076182066897E-2</v>
      </c>
      <c r="Q1938" s="18">
        <v>1.286460724629236E-2</v>
      </c>
      <c r="R1938" s="18">
        <v>4.6501720562093528E-2</v>
      </c>
      <c r="S1938" s="18">
        <v>6.6260266967001116E-2</v>
      </c>
      <c r="T1938" s="18">
        <v>8.0316145438178652E-2</v>
      </c>
      <c r="U1938" s="18">
        <v>8.5623495873999436E-2</v>
      </c>
      <c r="V1938" s="18">
        <v>6.8970139509779954E-2</v>
      </c>
      <c r="W1938" s="18">
        <v>5.332484696073983E-2</v>
      </c>
      <c r="X1938" s="18">
        <v>6.5197466871059595E-2</v>
      </c>
      <c r="Y1938" s="18">
        <v>6.1027847671154933E-2</v>
      </c>
      <c r="AA1938" s="18">
        <v>3.193936340959605E-2</v>
      </c>
      <c r="AB1938" s="18">
        <v>4.6923486185818E-2</v>
      </c>
      <c r="AC1938" s="18">
        <v>7.185330460907699E-2</v>
      </c>
      <c r="AD1938" s="18">
        <v>9.2379444040374861E-2</v>
      </c>
      <c r="AF1938" s="18">
        <v>0.10983188267726229</v>
      </c>
      <c r="AG1938" s="18">
        <v>5.140176499091316E-2</v>
      </c>
      <c r="AH1938" s="18">
        <v>9.5440181847554817E-2</v>
      </c>
      <c r="AI1938" s="18">
        <v>3.5318921141798063E-2</v>
      </c>
      <c r="AJ1938" s="18">
        <v>0.1022315435809991</v>
      </c>
      <c r="AK1938" s="18">
        <v>5.0390427924418543E-2</v>
      </c>
      <c r="AL1938" s="18">
        <v>7.6721230571612328E-2</v>
      </c>
      <c r="AM1938" s="18">
        <v>5.6775440564267941E-2</v>
      </c>
      <c r="AN1938" s="18">
        <v>5.4211636924814378E-2</v>
      </c>
      <c r="AO1938" s="18">
        <v>5.8531485201525728E-2</v>
      </c>
      <c r="AP1938" s="18">
        <v>5.2323631823155657E-2</v>
      </c>
      <c r="AQ1938" s="18">
        <v>5.0299009638479532E-2</v>
      </c>
      <c r="AR1938" s="18">
        <v>7.3535036208918894E-2</v>
      </c>
      <c r="AS1938" s="18">
        <v>0</v>
      </c>
      <c r="AT1938" s="18">
        <v>1.9165567720117849E-2</v>
      </c>
      <c r="AU1938" s="18">
        <v>1.496852676445478E-2</v>
      </c>
      <c r="AV1938" s="18">
        <v>9.3105597227112133E-2</v>
      </c>
      <c r="AX1938" s="18">
        <v>5.7646092457457651E-2</v>
      </c>
      <c r="AY1938" s="18">
        <v>6.0260954146155343E-2</v>
      </c>
      <c r="BA1938" s="18">
        <v>4.3005799407312383E-2</v>
      </c>
      <c r="BB1938" s="18">
        <v>9.0462244185560245E-2</v>
      </c>
      <c r="BD1938" s="18">
        <v>6.843731617771226E-2</v>
      </c>
      <c r="BE1938" s="18">
        <v>6.8085870644292334E-2</v>
      </c>
      <c r="BF1938" s="18">
        <v>6.2352650333667943E-2</v>
      </c>
      <c r="BG1938" s="18">
        <v>4.7642982482214137E-2</v>
      </c>
      <c r="BH1938" s="18">
        <v>3.2499844711936121E-2</v>
      </c>
      <c r="BI1938" s="18">
        <v>4.0883448283002818E-2</v>
      </c>
      <c r="BJ1938" s="18">
        <v>0.1238083846074641</v>
      </c>
      <c r="BL1938" s="18">
        <v>5.5058160211525917E-2</v>
      </c>
      <c r="BM1938" s="18">
        <v>5.1042691013381949E-2</v>
      </c>
      <c r="BN1938" s="18">
        <v>4.5441385228149098E-2</v>
      </c>
      <c r="BO1938" s="18">
        <v>7.6002690471632051E-2</v>
      </c>
      <c r="BP1938" s="18">
        <v>6.9621541926400951E-2</v>
      </c>
      <c r="BQ1938" s="18">
        <v>2.201902288869521E-2</v>
      </c>
      <c r="BR1938" s="18">
        <v>0.12341360078189401</v>
      </c>
      <c r="BS1938" s="18">
        <v>6.8658251137796167E-2</v>
      </c>
      <c r="BU1938" s="18">
        <v>4.7884748269904673E-2</v>
      </c>
      <c r="BV1938" s="18">
        <v>4.6290625735795683E-2</v>
      </c>
      <c r="BW1938" s="18">
        <v>2.5458956365835238E-2</v>
      </c>
      <c r="BX1938" s="18">
        <v>6.255017721815255E-2</v>
      </c>
      <c r="BY1938" s="18">
        <v>7.5035443828358986E-2</v>
      </c>
      <c r="BZ1938" s="18">
        <v>4.3471067032193417E-2</v>
      </c>
      <c r="CA1938" s="18">
        <v>8.4999358276693721E-2</v>
      </c>
      <c r="CB1938" s="18">
        <v>6.9393500050176846E-2</v>
      </c>
      <c r="CC1938" s="18">
        <v>9.071674407069584E-2</v>
      </c>
    </row>
    <row r="1939" spans="2:81" x14ac:dyDescent="0.35">
      <c r="B1939" s="17" t="s">
        <v>178</v>
      </c>
      <c r="C1939" s="18">
        <v>4.8923077286357912E-2</v>
      </c>
      <c r="D1939" s="18">
        <v>6.4440187568743465E-2</v>
      </c>
      <c r="E1939" s="18">
        <v>3.4165190194040247E-2</v>
      </c>
      <c r="F1939" s="18">
        <v>5.4941634296735598E-2</v>
      </c>
      <c r="G1939" s="18">
        <v>3.8541402102319523E-2</v>
      </c>
      <c r="H1939" s="18">
        <v>5.863713852017606E-2</v>
      </c>
      <c r="I1939" s="18">
        <v>4.8398395014037157E-2</v>
      </c>
      <c r="K1939" s="18">
        <v>4.3133209390769638E-2</v>
      </c>
      <c r="L1939" s="18">
        <v>5.2541864413563212E-2</v>
      </c>
      <c r="N1939" s="18">
        <v>4.7855617397227462E-2</v>
      </c>
      <c r="O1939" s="18">
        <v>0.1054109442288698</v>
      </c>
      <c r="P1939" s="18">
        <v>2.9678081379385442E-2</v>
      </c>
      <c r="Q1939" s="18">
        <v>5.1350533554522793E-2</v>
      </c>
      <c r="R1939" s="18">
        <v>4.0627837955055167E-2</v>
      </c>
      <c r="S1939" s="18">
        <v>1.8104413189466841E-2</v>
      </c>
      <c r="T1939" s="18">
        <v>6.1723022530528693E-2</v>
      </c>
      <c r="U1939" s="18">
        <v>5.0174931710362927E-2</v>
      </c>
      <c r="V1939" s="18">
        <v>5.1241928269147967E-2</v>
      </c>
      <c r="W1939" s="18">
        <v>5.8906789503971019E-2</v>
      </c>
      <c r="X1939" s="18">
        <v>6.8880990900855407E-2</v>
      </c>
      <c r="Y1939" s="18">
        <v>3.1071637980132159E-2</v>
      </c>
      <c r="AA1939" s="18">
        <v>2.7627746269294699E-2</v>
      </c>
      <c r="AB1939" s="18">
        <v>4.9063317631987888E-2</v>
      </c>
      <c r="AC1939" s="18">
        <v>6.1499230324122613E-2</v>
      </c>
      <c r="AD1939" s="18">
        <v>5.9610534705223442E-2</v>
      </c>
      <c r="AF1939" s="18">
        <v>7.0674970708847956E-2</v>
      </c>
      <c r="AG1939" s="18">
        <v>0.1467001691283733</v>
      </c>
      <c r="AH1939" s="18">
        <v>4.9487198774414952E-2</v>
      </c>
      <c r="AI1939" s="18">
        <v>8.1392732354797714E-2</v>
      </c>
      <c r="AJ1939" s="18">
        <v>2.205293231447223E-2</v>
      </c>
      <c r="AK1939" s="18">
        <v>5.0322116360735338E-2</v>
      </c>
      <c r="AL1939" s="18">
        <v>4.321647780866112E-2</v>
      </c>
      <c r="AM1939" s="18">
        <v>2.2756394914905741E-2</v>
      </c>
      <c r="AN1939" s="18">
        <v>1.9126512486494371E-2</v>
      </c>
      <c r="AO1939" s="18">
        <v>7.3424453538564305E-2</v>
      </c>
      <c r="AP1939" s="18">
        <v>4.5505584787408029E-2</v>
      </c>
      <c r="AQ1939" s="18">
        <v>3.172653793377949E-2</v>
      </c>
      <c r="AR1939" s="18">
        <v>6.3811090323332098E-2</v>
      </c>
      <c r="AS1939" s="18">
        <v>4.34061660740638E-2</v>
      </c>
      <c r="AT1939" s="18">
        <v>4.1177233260691601E-2</v>
      </c>
      <c r="AU1939" s="18">
        <v>0</v>
      </c>
      <c r="AV1939" s="18">
        <v>8.7693168011707526E-2</v>
      </c>
      <c r="AX1939" s="18">
        <v>5.1394942163916053E-2</v>
      </c>
      <c r="AY1939" s="18">
        <v>3.5205566169421589E-2</v>
      </c>
      <c r="BA1939" s="18">
        <v>5.6114049414658161E-2</v>
      </c>
      <c r="BB1939" s="18">
        <v>3.5581399228657648E-2</v>
      </c>
      <c r="BD1939" s="18">
        <v>5.8170075706452648E-2</v>
      </c>
      <c r="BE1939" s="18">
        <v>4.9192550702829657E-2</v>
      </c>
      <c r="BF1939" s="18">
        <v>6.4669842864154475E-2</v>
      </c>
      <c r="BG1939" s="18">
        <v>2.7254158154218819E-2</v>
      </c>
      <c r="BH1939" s="18">
        <v>4.5062133829093069E-2</v>
      </c>
      <c r="BI1939" s="18">
        <v>2.1842726444860509E-2</v>
      </c>
      <c r="BJ1939" s="18">
        <v>0.101879308024555</v>
      </c>
      <c r="BL1939" s="18">
        <v>6.1926291617853957E-2</v>
      </c>
      <c r="BM1939" s="18">
        <v>3.0443889198752221E-2</v>
      </c>
      <c r="BN1939" s="18">
        <v>2.810537537208015E-2</v>
      </c>
      <c r="BO1939" s="18">
        <v>6.6303380940116563E-2</v>
      </c>
      <c r="BP1939" s="18">
        <v>6.1394855554163311E-2</v>
      </c>
      <c r="BQ1939" s="18">
        <v>6.3066760999764243E-2</v>
      </c>
      <c r="BR1939" s="18">
        <v>0</v>
      </c>
      <c r="BS1939" s="18">
        <v>6.7319657035955896E-2</v>
      </c>
      <c r="BU1939" s="18">
        <v>5.9832584774434421E-2</v>
      </c>
      <c r="BV1939" s="18">
        <v>3.9315747259103313E-2</v>
      </c>
      <c r="BW1939" s="18">
        <v>3.3251214143287099E-2</v>
      </c>
      <c r="BX1939" s="18">
        <v>6.6974603499591737E-2</v>
      </c>
      <c r="BY1939" s="18">
        <v>5.2149170156674807E-2</v>
      </c>
      <c r="BZ1939" s="18">
        <v>4.2950282950868821E-2</v>
      </c>
      <c r="CA1939" s="18">
        <v>3.2362972509911589E-2</v>
      </c>
      <c r="CB1939" s="18">
        <v>4.5557620804698003E-2</v>
      </c>
      <c r="CC1939" s="18">
        <v>7.1324850992828565E-2</v>
      </c>
    </row>
    <row r="1940" spans="2:81" x14ac:dyDescent="0.35">
      <c r="B1940" s="17" t="s">
        <v>151</v>
      </c>
      <c r="C1940" s="18">
        <v>7.9603207779433569E-2</v>
      </c>
      <c r="D1940" s="18">
        <v>4.6027672383847938E-2</v>
      </c>
      <c r="E1940" s="18">
        <v>4.3583583511334463E-2</v>
      </c>
      <c r="F1940" s="18">
        <v>5.535036421297531E-2</v>
      </c>
      <c r="G1940" s="18">
        <v>8.485627596126126E-2</v>
      </c>
      <c r="H1940" s="18">
        <v>7.8190401539808385E-2</v>
      </c>
      <c r="I1940" s="18">
        <v>0.13483190828913069</v>
      </c>
      <c r="K1940" s="18">
        <v>5.6492095069972041E-2</v>
      </c>
      <c r="L1940" s="18">
        <v>0.10075935852483291</v>
      </c>
      <c r="N1940" s="18">
        <v>4.5866716869141913E-2</v>
      </c>
      <c r="O1940" s="18">
        <v>8.1106139225075452E-2</v>
      </c>
      <c r="P1940" s="18">
        <v>0.1054639618232053</v>
      </c>
      <c r="Q1940" s="18">
        <v>2.040219295478635E-2</v>
      </c>
      <c r="R1940" s="18">
        <v>0.1068886643718419</v>
      </c>
      <c r="S1940" s="18">
        <v>6.3144481774373942E-2</v>
      </c>
      <c r="T1940" s="18">
        <v>8.3426679244292756E-2</v>
      </c>
      <c r="U1940" s="18">
        <v>9.1421998008987315E-2</v>
      </c>
      <c r="V1940" s="18">
        <v>4.7578470570850052E-2</v>
      </c>
      <c r="W1940" s="18">
        <v>9.2494033107614587E-2</v>
      </c>
      <c r="X1940" s="18">
        <v>0.1042267871302915</v>
      </c>
      <c r="Y1940" s="18">
        <v>9.1874887384004955E-2</v>
      </c>
      <c r="AA1940" s="18">
        <v>6.4613621029482107E-2</v>
      </c>
      <c r="AB1940" s="18">
        <v>7.8646921013093035E-2</v>
      </c>
      <c r="AC1940" s="18">
        <v>8.1260868214231313E-2</v>
      </c>
      <c r="AD1940" s="18">
        <v>9.3466438683294698E-2</v>
      </c>
      <c r="AF1940" s="18">
        <v>0.18483841113379459</v>
      </c>
      <c r="AG1940" s="18">
        <v>8.581822878895283E-2</v>
      </c>
      <c r="AH1940" s="18">
        <v>0.1145169708938463</v>
      </c>
      <c r="AI1940" s="18">
        <v>7.7888235684650753E-2</v>
      </c>
      <c r="AJ1940" s="18">
        <v>0.11585651737064361</v>
      </c>
      <c r="AK1940" s="18">
        <v>0.1144586879077049</v>
      </c>
      <c r="AL1940" s="18">
        <v>4.8753909831620118E-2</v>
      </c>
      <c r="AM1940" s="18">
        <v>3.9289002410578207E-2</v>
      </c>
      <c r="AN1940" s="18">
        <v>9.5342075242888472E-2</v>
      </c>
      <c r="AO1940" s="18">
        <v>4.0924707462598381E-2</v>
      </c>
      <c r="AP1940" s="18">
        <v>8.8390861880911192E-2</v>
      </c>
      <c r="AQ1940" s="18">
        <v>9.284229326374481E-2</v>
      </c>
      <c r="AR1940" s="18">
        <v>2.5716745703899591E-2</v>
      </c>
      <c r="AS1940" s="18">
        <v>0.13076244224895231</v>
      </c>
      <c r="AT1940" s="18">
        <v>4.357322434972713E-2</v>
      </c>
      <c r="AU1940" s="18">
        <v>1.5193426895796809E-2</v>
      </c>
      <c r="AV1940" s="18">
        <v>0.1061814139311251</v>
      </c>
      <c r="AX1940" s="18">
        <v>8.502941759989377E-2</v>
      </c>
      <c r="AY1940" s="18">
        <v>4.501155000851409E-2</v>
      </c>
      <c r="BA1940" s="18">
        <v>7.761461816512992E-2</v>
      </c>
      <c r="BB1940" s="18">
        <v>8.3292712056402124E-2</v>
      </c>
      <c r="BD1940" s="18">
        <v>6.5808367225170944E-2</v>
      </c>
      <c r="BE1940" s="18">
        <v>8.8007614345205182E-2</v>
      </c>
      <c r="BF1940" s="18">
        <v>0.1123372533301224</v>
      </c>
      <c r="BG1940" s="18">
        <v>6.6151524732245004E-2</v>
      </c>
      <c r="BH1940" s="18">
        <v>7.4686696648382594E-2</v>
      </c>
      <c r="BI1940" s="18">
        <v>4.0623804533434983E-2</v>
      </c>
      <c r="BJ1940" s="18">
        <v>0.1548966998970516</v>
      </c>
      <c r="BL1940" s="18">
        <v>9.448306651540031E-2</v>
      </c>
      <c r="BM1940" s="18">
        <v>4.3090722350929922E-2</v>
      </c>
      <c r="BN1940" s="18">
        <v>7.3517272329191682E-2</v>
      </c>
      <c r="BO1940" s="18">
        <v>1.7738593001644699E-2</v>
      </c>
      <c r="BP1940" s="18">
        <v>8.2489602546236288E-2</v>
      </c>
      <c r="BQ1940" s="18">
        <v>8.2908973354581195E-2</v>
      </c>
      <c r="BR1940" s="18">
        <v>0.15691951272436541</v>
      </c>
      <c r="BS1940" s="18">
        <v>0.13531000622937239</v>
      </c>
      <c r="BU1940" s="18">
        <v>8.2734361283523614E-2</v>
      </c>
      <c r="BV1940" s="18">
        <v>4.781033298498092E-2</v>
      </c>
      <c r="BW1940" s="18">
        <v>7.2461222014127996E-2</v>
      </c>
      <c r="BX1940" s="18">
        <v>4.0091217575901443E-2</v>
      </c>
      <c r="BY1940" s="18">
        <v>7.6410126685151361E-2</v>
      </c>
      <c r="BZ1940" s="18">
        <v>8.7772809292376797E-2</v>
      </c>
      <c r="CA1940" s="18">
        <v>0.1400858872293278</v>
      </c>
      <c r="CB1940" s="18">
        <v>0.15876109944595371</v>
      </c>
      <c r="CC1940" s="18">
        <v>9.3670796670591541E-2</v>
      </c>
    </row>
    <row r="1942" spans="2:81" ht="87" x14ac:dyDescent="0.35">
      <c r="B1942" s="14" t="s">
        <v>400</v>
      </c>
    </row>
    <row r="1943" spans="2:81" x14ac:dyDescent="0.35">
      <c r="B1943" s="15" t="s">
        <v>17</v>
      </c>
    </row>
    <row r="1944" spans="2:81" x14ac:dyDescent="0.35">
      <c r="B1944" s="11" t="s">
        <v>95</v>
      </c>
      <c r="C1944" s="16">
        <v>1906</v>
      </c>
      <c r="D1944" s="16">
        <v>245</v>
      </c>
      <c r="E1944" s="16">
        <v>322</v>
      </c>
      <c r="F1944" s="16">
        <v>330</v>
      </c>
      <c r="G1944" s="16">
        <v>336</v>
      </c>
      <c r="H1944" s="16">
        <v>276</v>
      </c>
      <c r="I1944" s="16">
        <v>397</v>
      </c>
      <c r="K1944" s="16">
        <v>942</v>
      </c>
      <c r="L1944" s="16">
        <v>959</v>
      </c>
      <c r="N1944" s="16">
        <v>158</v>
      </c>
      <c r="O1944" s="16">
        <v>63</v>
      </c>
      <c r="P1944" s="16">
        <v>96</v>
      </c>
      <c r="Q1944" s="16">
        <v>78</v>
      </c>
      <c r="R1944" s="16">
        <v>211</v>
      </c>
      <c r="S1944" s="16">
        <v>156</v>
      </c>
      <c r="T1944" s="16">
        <v>138</v>
      </c>
      <c r="U1944" s="16">
        <v>178</v>
      </c>
      <c r="V1944" s="16">
        <v>270</v>
      </c>
      <c r="W1944" s="16">
        <v>232</v>
      </c>
      <c r="X1944" s="16">
        <v>160</v>
      </c>
      <c r="Y1944" s="16">
        <v>166</v>
      </c>
      <c r="AA1944" s="16">
        <v>527</v>
      </c>
      <c r="AB1944" s="16">
        <v>481</v>
      </c>
      <c r="AC1944" s="16">
        <v>429</v>
      </c>
      <c r="AD1944" s="16">
        <v>463</v>
      </c>
      <c r="AF1944" s="16">
        <v>27</v>
      </c>
      <c r="AG1944" s="16">
        <v>98</v>
      </c>
      <c r="AH1944" s="16">
        <v>113</v>
      </c>
      <c r="AI1944" s="16">
        <v>112</v>
      </c>
      <c r="AJ1944" s="16">
        <v>174</v>
      </c>
      <c r="AK1944" s="16">
        <v>207</v>
      </c>
      <c r="AL1944" s="16">
        <v>170</v>
      </c>
      <c r="AM1944" s="16">
        <v>133</v>
      </c>
      <c r="AN1944" s="16">
        <v>100</v>
      </c>
      <c r="AO1944" s="16">
        <v>131</v>
      </c>
      <c r="AP1944" s="16">
        <v>193</v>
      </c>
      <c r="AQ1944" s="16">
        <v>93</v>
      </c>
      <c r="AR1944" s="16">
        <v>79</v>
      </c>
      <c r="AS1944" s="16">
        <v>47</v>
      </c>
      <c r="AT1944" s="16">
        <v>48</v>
      </c>
      <c r="AU1944" s="16">
        <v>122</v>
      </c>
      <c r="AV1944" s="16">
        <v>59</v>
      </c>
      <c r="AX1944" s="16">
        <v>1557</v>
      </c>
      <c r="AY1944" s="16">
        <v>338</v>
      </c>
      <c r="BA1944" s="16">
        <v>1221</v>
      </c>
      <c r="BB1944" s="16">
        <v>685</v>
      </c>
      <c r="BD1944" s="16">
        <v>474</v>
      </c>
      <c r="BE1944" s="16">
        <v>416</v>
      </c>
      <c r="BF1944" s="16">
        <v>224</v>
      </c>
      <c r="BG1944" s="16">
        <v>439</v>
      </c>
      <c r="BH1944" s="16">
        <v>242</v>
      </c>
      <c r="BI1944" s="16">
        <v>51</v>
      </c>
      <c r="BJ1944" s="16">
        <v>60</v>
      </c>
      <c r="BL1944" s="16">
        <v>334</v>
      </c>
      <c r="BM1944" s="16">
        <v>619</v>
      </c>
      <c r="BN1944" s="16">
        <v>136</v>
      </c>
      <c r="BO1944" s="16">
        <v>105</v>
      </c>
      <c r="BP1944" s="16">
        <v>257</v>
      </c>
      <c r="BQ1944" s="16">
        <v>42</v>
      </c>
      <c r="BR1944" s="16">
        <v>49</v>
      </c>
      <c r="BS1944" s="16">
        <v>364</v>
      </c>
      <c r="BU1944" s="16">
        <v>279</v>
      </c>
      <c r="BV1944" s="16">
        <v>479</v>
      </c>
      <c r="BW1944" s="16">
        <v>122</v>
      </c>
      <c r="BX1944" s="16">
        <v>151</v>
      </c>
      <c r="BY1944" s="16">
        <v>421</v>
      </c>
      <c r="BZ1944" s="16">
        <v>64</v>
      </c>
      <c r="CA1944" s="16">
        <v>123</v>
      </c>
      <c r="CB1944" s="16">
        <v>156</v>
      </c>
      <c r="CC1944" s="16">
        <v>111</v>
      </c>
    </row>
    <row r="1945" spans="2:81" x14ac:dyDescent="0.35">
      <c r="B1945" s="12" t="s">
        <v>96</v>
      </c>
      <c r="C1945" s="16">
        <v>1910</v>
      </c>
      <c r="D1945" s="16">
        <v>202</v>
      </c>
      <c r="E1945" s="16">
        <v>325</v>
      </c>
      <c r="F1945" s="16">
        <v>324</v>
      </c>
      <c r="G1945" s="16">
        <v>294</v>
      </c>
      <c r="H1945" s="16">
        <v>309</v>
      </c>
      <c r="I1945" s="16">
        <v>457</v>
      </c>
      <c r="K1945" s="16">
        <v>921</v>
      </c>
      <c r="L1945" s="16">
        <v>983</v>
      </c>
      <c r="N1945" s="16">
        <v>157</v>
      </c>
      <c r="O1945" s="16">
        <v>52</v>
      </c>
      <c r="P1945" s="16">
        <v>89</v>
      </c>
      <c r="Q1945" s="16">
        <v>77</v>
      </c>
      <c r="R1945" s="16">
        <v>212</v>
      </c>
      <c r="S1945" s="16">
        <v>155</v>
      </c>
      <c r="T1945" s="16">
        <v>140</v>
      </c>
      <c r="U1945" s="16">
        <v>167</v>
      </c>
      <c r="V1945" s="16">
        <v>248</v>
      </c>
      <c r="W1945" s="16">
        <v>264</v>
      </c>
      <c r="X1945" s="16">
        <v>165</v>
      </c>
      <c r="Y1945" s="16">
        <v>180</v>
      </c>
      <c r="AA1945" s="16">
        <v>514</v>
      </c>
      <c r="AB1945" s="16">
        <v>496</v>
      </c>
      <c r="AC1945" s="16">
        <v>419</v>
      </c>
      <c r="AD1945" s="16">
        <v>477</v>
      </c>
      <c r="AF1945" s="16">
        <v>25</v>
      </c>
      <c r="AG1945" s="16">
        <v>96</v>
      </c>
      <c r="AH1945" s="16">
        <v>115</v>
      </c>
      <c r="AI1945" s="16">
        <v>117</v>
      </c>
      <c r="AJ1945" s="16">
        <v>175</v>
      </c>
      <c r="AK1945" s="16">
        <v>213</v>
      </c>
      <c r="AL1945" s="16">
        <v>169</v>
      </c>
      <c r="AM1945" s="16">
        <v>134</v>
      </c>
      <c r="AN1945" s="16">
        <v>99</v>
      </c>
      <c r="AO1945" s="16">
        <v>131</v>
      </c>
      <c r="AP1945" s="16">
        <v>193</v>
      </c>
      <c r="AQ1945" s="16">
        <v>94</v>
      </c>
      <c r="AR1945" s="16">
        <v>79</v>
      </c>
      <c r="AS1945" s="16">
        <v>46</v>
      </c>
      <c r="AT1945" s="16">
        <v>46</v>
      </c>
      <c r="AU1945" s="16">
        <v>118</v>
      </c>
      <c r="AV1945" s="16">
        <v>59</v>
      </c>
      <c r="AX1945" s="16">
        <v>1583</v>
      </c>
      <c r="AY1945" s="16">
        <v>316</v>
      </c>
      <c r="BA1945" s="16">
        <v>1241</v>
      </c>
      <c r="BB1945" s="16">
        <v>669</v>
      </c>
      <c r="BD1945" s="16">
        <v>490</v>
      </c>
      <c r="BE1945" s="16">
        <v>410</v>
      </c>
      <c r="BF1945" s="16">
        <v>226</v>
      </c>
      <c r="BG1945" s="16">
        <v>430</v>
      </c>
      <c r="BH1945" s="16">
        <v>237</v>
      </c>
      <c r="BI1945" s="16">
        <v>51</v>
      </c>
      <c r="BJ1945" s="16">
        <v>65</v>
      </c>
      <c r="BL1945" s="16">
        <v>349</v>
      </c>
      <c r="BM1945" s="16">
        <v>614</v>
      </c>
      <c r="BN1945" s="16">
        <v>143</v>
      </c>
      <c r="BO1945" s="16">
        <v>101</v>
      </c>
      <c r="BP1945" s="16">
        <v>257</v>
      </c>
      <c r="BQ1945" s="16">
        <v>42</v>
      </c>
      <c r="BR1945" s="16">
        <v>47</v>
      </c>
      <c r="BS1945" s="16">
        <v>356</v>
      </c>
      <c r="BU1945" s="16">
        <v>288</v>
      </c>
      <c r="BV1945" s="16">
        <v>472</v>
      </c>
      <c r="BW1945" s="16">
        <v>126</v>
      </c>
      <c r="BX1945" s="16">
        <v>142</v>
      </c>
      <c r="BY1945" s="16">
        <v>432</v>
      </c>
      <c r="BZ1945" s="16">
        <v>64</v>
      </c>
      <c r="CA1945" s="16">
        <v>123</v>
      </c>
      <c r="CB1945" s="16">
        <v>159</v>
      </c>
      <c r="CC1945" s="16">
        <v>106</v>
      </c>
    </row>
    <row r="1946" spans="2:81" x14ac:dyDescent="0.35">
      <c r="B1946" s="14" t="s">
        <v>117</v>
      </c>
      <c r="C1946" s="18">
        <v>0.29790301238035338</v>
      </c>
      <c r="D1946" s="18">
        <v>0.37979524911833928</v>
      </c>
      <c r="E1946" s="18">
        <v>0.53382589879662545</v>
      </c>
      <c r="F1946" s="18">
        <v>0.41993302548547251</v>
      </c>
      <c r="G1946" s="18">
        <v>0.28316870800384858</v>
      </c>
      <c r="H1946" s="18">
        <v>0.15378356356044051</v>
      </c>
      <c r="I1946" s="18">
        <v>0.1143563834921616</v>
      </c>
      <c r="K1946" s="18">
        <v>0.33401467589177009</v>
      </c>
      <c r="L1946" s="18">
        <v>0.2645932077755519</v>
      </c>
      <c r="N1946" s="18">
        <v>0.27535241762909268</v>
      </c>
      <c r="O1946" s="18">
        <v>0.19370810368832611</v>
      </c>
      <c r="P1946" s="18">
        <v>0.26140610602066561</v>
      </c>
      <c r="Q1946" s="18">
        <v>0.28712181072169118</v>
      </c>
      <c r="R1946" s="18">
        <v>0.37628803979014203</v>
      </c>
      <c r="S1946" s="18">
        <v>0.29564115626859122</v>
      </c>
      <c r="T1946" s="18">
        <v>0.29828643629792212</v>
      </c>
      <c r="U1946" s="18">
        <v>0.27363599047948128</v>
      </c>
      <c r="V1946" s="18">
        <v>0.42152837517252473</v>
      </c>
      <c r="W1946" s="18">
        <v>0.21192276107638891</v>
      </c>
      <c r="X1946" s="18">
        <v>0.25139676465810201</v>
      </c>
      <c r="Y1946" s="18">
        <v>0.3005808176917395</v>
      </c>
      <c r="AA1946" s="18">
        <v>0.37515109254343398</v>
      </c>
      <c r="AB1946" s="18">
        <v>0.27720293295256121</v>
      </c>
      <c r="AC1946" s="18">
        <v>0.30450518334886578</v>
      </c>
      <c r="AD1946" s="18">
        <v>0.23122113632463451</v>
      </c>
      <c r="AF1946" s="18">
        <v>0.22505479300697279</v>
      </c>
      <c r="AG1946" s="18">
        <v>0.31540435932239141</v>
      </c>
      <c r="AH1946" s="18">
        <v>0.27129830711019409</v>
      </c>
      <c r="AI1946" s="18">
        <v>0.22356291258590091</v>
      </c>
      <c r="AJ1946" s="18">
        <v>0.2339428145397657</v>
      </c>
      <c r="AK1946" s="18">
        <v>0.2597342831357935</v>
      </c>
      <c r="AL1946" s="18">
        <v>0.32306687165527448</v>
      </c>
      <c r="AM1946" s="18">
        <v>0.28559401870250101</v>
      </c>
      <c r="AN1946" s="18">
        <v>0.25346675712277872</v>
      </c>
      <c r="AO1946" s="18">
        <v>0.25377569529710509</v>
      </c>
      <c r="AP1946" s="18">
        <v>0.26475066852290741</v>
      </c>
      <c r="AQ1946" s="18">
        <v>0.34079709203315861</v>
      </c>
      <c r="AR1946" s="18">
        <v>0.32825285285156308</v>
      </c>
      <c r="AS1946" s="18">
        <v>0.42297509276780432</v>
      </c>
      <c r="AT1946" s="18">
        <v>0.39308823671193982</v>
      </c>
      <c r="AU1946" s="18">
        <v>0.60329015548286624</v>
      </c>
      <c r="AV1946" s="18">
        <v>0.17441440463523031</v>
      </c>
      <c r="AX1946" s="18">
        <v>0.25672075931169841</v>
      </c>
      <c r="AY1946" s="18">
        <v>0.50815313239951188</v>
      </c>
      <c r="BA1946" s="18">
        <v>0.30392177545414478</v>
      </c>
      <c r="BB1946" s="18">
        <v>0.28673617738177593</v>
      </c>
      <c r="BD1946" s="18">
        <v>0.22908379975401719</v>
      </c>
      <c r="BE1946" s="18">
        <v>0.26979344267883509</v>
      </c>
      <c r="BF1946" s="18">
        <v>0.21123714429545731</v>
      </c>
      <c r="BG1946" s="18">
        <v>0.36324029423547999</v>
      </c>
      <c r="BH1946" s="18">
        <v>0.43144263712266079</v>
      </c>
      <c r="BI1946" s="18">
        <v>0.56982011222978712</v>
      </c>
      <c r="BJ1946" s="18">
        <v>0.16088222372084329</v>
      </c>
      <c r="BL1946" s="18">
        <v>0.28014545930658458</v>
      </c>
      <c r="BM1946" s="18">
        <v>0.39408007232958719</v>
      </c>
      <c r="BN1946" s="18">
        <v>0.2284628038888242</v>
      </c>
      <c r="BO1946" s="18">
        <v>0.29738604282679609</v>
      </c>
      <c r="BP1946" s="18">
        <v>0.31065157634511231</v>
      </c>
      <c r="BQ1946" s="18">
        <v>0.31410817572048561</v>
      </c>
      <c r="BR1946" s="18">
        <v>0.19249093396869571</v>
      </c>
      <c r="BS1946" s="18">
        <v>0.18022932472571479</v>
      </c>
      <c r="BU1946" s="18">
        <v>0.35928511912736327</v>
      </c>
      <c r="BV1946" s="18">
        <v>0.42430673398719881</v>
      </c>
      <c r="BW1946" s="18">
        <v>0.25106022401352018</v>
      </c>
      <c r="BX1946" s="18">
        <v>0.30025940347854968</v>
      </c>
      <c r="BY1946" s="18">
        <v>0.26978738231395222</v>
      </c>
      <c r="BZ1946" s="18">
        <v>0.26455933261944481</v>
      </c>
      <c r="CA1946" s="18">
        <v>9.8708054022312849E-2</v>
      </c>
      <c r="CB1946" s="18">
        <v>0.15863476189322159</v>
      </c>
      <c r="CC1946" s="18">
        <v>0.19477607341779729</v>
      </c>
    </row>
    <row r="1947" spans="2:81" x14ac:dyDescent="0.35">
      <c r="B1947" s="14" t="s">
        <v>118</v>
      </c>
      <c r="C1947" s="18">
        <v>0.38323526294319238</v>
      </c>
      <c r="D1947" s="18">
        <v>0.31534810666941671</v>
      </c>
      <c r="E1947" s="18">
        <v>0.21320876092238039</v>
      </c>
      <c r="F1947" s="18">
        <v>0.24980957982076071</v>
      </c>
      <c r="G1947" s="18">
        <v>0.33965984559518891</v>
      </c>
      <c r="H1947" s="18">
        <v>0.50915502367415866</v>
      </c>
      <c r="I1947" s="18">
        <v>0.57164509329388502</v>
      </c>
      <c r="K1947" s="18">
        <v>0.35752800145447527</v>
      </c>
      <c r="L1947" s="18">
        <v>0.40716843260669572</v>
      </c>
      <c r="N1947" s="18">
        <v>0.42509076273208041</v>
      </c>
      <c r="O1947" s="18">
        <v>0.41408368160265979</v>
      </c>
      <c r="P1947" s="18">
        <v>0.39234211781313028</v>
      </c>
      <c r="Q1947" s="18">
        <v>0.39807672466822591</v>
      </c>
      <c r="R1947" s="18">
        <v>0.30762312152741078</v>
      </c>
      <c r="S1947" s="18">
        <v>0.33242240939311779</v>
      </c>
      <c r="T1947" s="18">
        <v>0.38485076147336078</v>
      </c>
      <c r="U1947" s="18">
        <v>0.39276794798277842</v>
      </c>
      <c r="V1947" s="18">
        <v>0.27948633705434078</v>
      </c>
      <c r="W1947" s="18">
        <v>0.45685606586557193</v>
      </c>
      <c r="X1947" s="18">
        <v>0.43604544028886738</v>
      </c>
      <c r="Y1947" s="18">
        <v>0.43623022482387769</v>
      </c>
      <c r="AA1947" s="18">
        <v>0.37711903012836251</v>
      </c>
      <c r="AB1947" s="18">
        <v>0.42942689647800691</v>
      </c>
      <c r="AC1947" s="18">
        <v>0.34704891303851798</v>
      </c>
      <c r="AD1947" s="18">
        <v>0.37391674387983892</v>
      </c>
      <c r="AF1947" s="18">
        <v>0.25967769106597111</v>
      </c>
      <c r="AG1947" s="18">
        <v>0.32965238416990872</v>
      </c>
      <c r="AH1947" s="18">
        <v>0.45725726437525588</v>
      </c>
      <c r="AI1947" s="18">
        <v>0.36483244672662918</v>
      </c>
      <c r="AJ1947" s="18">
        <v>0.45016201507488268</v>
      </c>
      <c r="AK1947" s="18">
        <v>0.37997396870527589</v>
      </c>
      <c r="AL1947" s="18">
        <v>0.38842219158526498</v>
      </c>
      <c r="AM1947" s="18">
        <v>0.40556085816631121</v>
      </c>
      <c r="AN1947" s="18">
        <v>0.36103341673181399</v>
      </c>
      <c r="AO1947" s="18">
        <v>0.40794399625249128</v>
      </c>
      <c r="AP1947" s="18">
        <v>0.43557208167902561</v>
      </c>
      <c r="AQ1947" s="18">
        <v>0.42817114427537661</v>
      </c>
      <c r="AR1947" s="18">
        <v>0.44299028778978028</v>
      </c>
      <c r="AS1947" s="18">
        <v>0.32264105753748101</v>
      </c>
      <c r="AT1947" s="18">
        <v>0.26824998230805253</v>
      </c>
      <c r="AU1947" s="18">
        <v>0.1774264549075254</v>
      </c>
      <c r="AV1947" s="18">
        <v>0.36879232169666187</v>
      </c>
      <c r="AX1947" s="18">
        <v>0.42392278679456541</v>
      </c>
      <c r="AY1947" s="18">
        <v>0.1781890548544135</v>
      </c>
      <c r="BA1947" s="18">
        <v>0.37872034223516399</v>
      </c>
      <c r="BB1947" s="18">
        <v>0.39161196326518311</v>
      </c>
      <c r="BD1947" s="18">
        <v>0.397125198739819</v>
      </c>
      <c r="BE1947" s="18">
        <v>0.44143076136168552</v>
      </c>
      <c r="BF1947" s="18">
        <v>0.43565200604446103</v>
      </c>
      <c r="BG1947" s="18">
        <v>0.33694347142738929</v>
      </c>
      <c r="BH1947" s="18">
        <v>0.3237732329933678</v>
      </c>
      <c r="BI1947" s="18">
        <v>0.22206471325396421</v>
      </c>
      <c r="BJ1947" s="18">
        <v>0.37925268887864538</v>
      </c>
      <c r="BL1947" s="18">
        <v>0.43208327301641558</v>
      </c>
      <c r="BM1947" s="18">
        <v>0.30996622005239538</v>
      </c>
      <c r="BN1947" s="18">
        <v>0.44668380249091583</v>
      </c>
      <c r="BO1947" s="18">
        <v>0.45235079128678629</v>
      </c>
      <c r="BP1947" s="18">
        <v>0.40100638706482927</v>
      </c>
      <c r="BQ1947" s="18">
        <v>0.42813841536836389</v>
      </c>
      <c r="BR1947" s="18">
        <v>0.31489243231909991</v>
      </c>
      <c r="BS1947" s="18">
        <v>0.40757421687269879</v>
      </c>
      <c r="BU1947" s="18">
        <v>0.38496535068800802</v>
      </c>
      <c r="BV1947" s="18">
        <v>0.28866054880366138</v>
      </c>
      <c r="BW1947" s="18">
        <v>0.45372393446805398</v>
      </c>
      <c r="BX1947" s="18">
        <v>0.4227580073473981</v>
      </c>
      <c r="BY1947" s="18">
        <v>0.40671890952594669</v>
      </c>
      <c r="BZ1947" s="18">
        <v>0.44804771336560112</v>
      </c>
      <c r="CA1947" s="18">
        <v>0.34566160039411542</v>
      </c>
      <c r="CB1947" s="18">
        <v>0.45804794823615153</v>
      </c>
      <c r="CC1947" s="18">
        <v>0.45970665102650538</v>
      </c>
    </row>
    <row r="1949" spans="2:81" ht="87" x14ac:dyDescent="0.35">
      <c r="B1949" s="14" t="s">
        <v>400</v>
      </c>
    </row>
    <row r="1950" spans="2:81" x14ac:dyDescent="0.35">
      <c r="B1950" s="15" t="s">
        <v>17</v>
      </c>
    </row>
    <row r="1951" spans="2:81" x14ac:dyDescent="0.35">
      <c r="B1951" s="11" t="s">
        <v>95</v>
      </c>
      <c r="C1951" s="16">
        <v>1906</v>
      </c>
      <c r="D1951" s="16">
        <v>245</v>
      </c>
      <c r="E1951" s="16">
        <v>322</v>
      </c>
      <c r="F1951" s="16">
        <v>330</v>
      </c>
      <c r="G1951" s="16">
        <v>336</v>
      </c>
      <c r="H1951" s="16">
        <v>276</v>
      </c>
      <c r="I1951" s="16">
        <v>397</v>
      </c>
      <c r="K1951" s="16">
        <v>942</v>
      </c>
      <c r="L1951" s="16">
        <v>959</v>
      </c>
      <c r="N1951" s="16">
        <v>158</v>
      </c>
      <c r="O1951" s="16">
        <v>63</v>
      </c>
      <c r="P1951" s="16">
        <v>96</v>
      </c>
      <c r="Q1951" s="16">
        <v>78</v>
      </c>
      <c r="R1951" s="16">
        <v>211</v>
      </c>
      <c r="S1951" s="16">
        <v>156</v>
      </c>
      <c r="T1951" s="16">
        <v>138</v>
      </c>
      <c r="U1951" s="16">
        <v>178</v>
      </c>
      <c r="V1951" s="16">
        <v>270</v>
      </c>
      <c r="W1951" s="16">
        <v>232</v>
      </c>
      <c r="X1951" s="16">
        <v>160</v>
      </c>
      <c r="Y1951" s="16">
        <v>166</v>
      </c>
      <c r="AA1951" s="16">
        <v>527</v>
      </c>
      <c r="AB1951" s="16">
        <v>481</v>
      </c>
      <c r="AC1951" s="16">
        <v>429</v>
      </c>
      <c r="AD1951" s="16">
        <v>463</v>
      </c>
      <c r="AF1951" s="16">
        <v>27</v>
      </c>
      <c r="AG1951" s="16">
        <v>98</v>
      </c>
      <c r="AH1951" s="16">
        <v>113</v>
      </c>
      <c r="AI1951" s="16">
        <v>112</v>
      </c>
      <c r="AJ1951" s="16">
        <v>174</v>
      </c>
      <c r="AK1951" s="16">
        <v>207</v>
      </c>
      <c r="AL1951" s="16">
        <v>170</v>
      </c>
      <c r="AM1951" s="16">
        <v>133</v>
      </c>
      <c r="AN1951" s="16">
        <v>100</v>
      </c>
      <c r="AO1951" s="16">
        <v>131</v>
      </c>
      <c r="AP1951" s="16">
        <v>193</v>
      </c>
      <c r="AQ1951" s="16">
        <v>93</v>
      </c>
      <c r="AR1951" s="16">
        <v>79</v>
      </c>
      <c r="AS1951" s="16">
        <v>47</v>
      </c>
      <c r="AT1951" s="16">
        <v>48</v>
      </c>
      <c r="AU1951" s="16">
        <v>122</v>
      </c>
      <c r="AV1951" s="16">
        <v>59</v>
      </c>
      <c r="AX1951" s="16">
        <v>1557</v>
      </c>
      <c r="AY1951" s="16">
        <v>338</v>
      </c>
      <c r="BA1951" s="16">
        <v>1221</v>
      </c>
      <c r="BB1951" s="16">
        <v>685</v>
      </c>
      <c r="BD1951" s="16">
        <v>474</v>
      </c>
      <c r="BE1951" s="16">
        <v>416</v>
      </c>
      <c r="BF1951" s="16">
        <v>224</v>
      </c>
      <c r="BG1951" s="16">
        <v>439</v>
      </c>
      <c r="BH1951" s="16">
        <v>242</v>
      </c>
      <c r="BI1951" s="16">
        <v>51</v>
      </c>
      <c r="BJ1951" s="16">
        <v>60</v>
      </c>
      <c r="BL1951" s="16">
        <v>334</v>
      </c>
      <c r="BM1951" s="16">
        <v>619</v>
      </c>
      <c r="BN1951" s="16">
        <v>136</v>
      </c>
      <c r="BO1951" s="16">
        <v>105</v>
      </c>
      <c r="BP1951" s="16">
        <v>257</v>
      </c>
      <c r="BQ1951" s="16">
        <v>42</v>
      </c>
      <c r="BR1951" s="16">
        <v>49</v>
      </c>
      <c r="BS1951" s="16">
        <v>364</v>
      </c>
      <c r="BU1951" s="16">
        <v>279</v>
      </c>
      <c r="BV1951" s="16">
        <v>479</v>
      </c>
      <c r="BW1951" s="16">
        <v>122</v>
      </c>
      <c r="BX1951" s="16">
        <v>151</v>
      </c>
      <c r="BY1951" s="16">
        <v>421</v>
      </c>
      <c r="BZ1951" s="16">
        <v>64</v>
      </c>
      <c r="CA1951" s="16">
        <v>123</v>
      </c>
      <c r="CB1951" s="16">
        <v>156</v>
      </c>
      <c r="CC1951" s="16">
        <v>111</v>
      </c>
    </row>
    <row r="1952" spans="2:81" x14ac:dyDescent="0.35">
      <c r="B1952" s="12" t="s">
        <v>96</v>
      </c>
      <c r="C1952" s="16">
        <v>1910</v>
      </c>
      <c r="D1952" s="16">
        <v>202</v>
      </c>
      <c r="E1952" s="16">
        <v>325</v>
      </c>
      <c r="F1952" s="16">
        <v>324</v>
      </c>
      <c r="G1952" s="16">
        <v>294</v>
      </c>
      <c r="H1952" s="16">
        <v>309</v>
      </c>
      <c r="I1952" s="16">
        <v>457</v>
      </c>
      <c r="K1952" s="16">
        <v>921</v>
      </c>
      <c r="L1952" s="16">
        <v>983</v>
      </c>
      <c r="N1952" s="16">
        <v>157</v>
      </c>
      <c r="O1952" s="16">
        <v>52</v>
      </c>
      <c r="P1952" s="16">
        <v>89</v>
      </c>
      <c r="Q1952" s="16">
        <v>77</v>
      </c>
      <c r="R1952" s="16">
        <v>212</v>
      </c>
      <c r="S1952" s="16">
        <v>155</v>
      </c>
      <c r="T1952" s="16">
        <v>140</v>
      </c>
      <c r="U1952" s="16">
        <v>167</v>
      </c>
      <c r="V1952" s="16">
        <v>248</v>
      </c>
      <c r="W1952" s="16">
        <v>264</v>
      </c>
      <c r="X1952" s="16">
        <v>165</v>
      </c>
      <c r="Y1952" s="16">
        <v>180</v>
      </c>
      <c r="AA1952" s="16">
        <v>514</v>
      </c>
      <c r="AB1952" s="16">
        <v>496</v>
      </c>
      <c r="AC1952" s="16">
        <v>419</v>
      </c>
      <c r="AD1952" s="16">
        <v>477</v>
      </c>
      <c r="AF1952" s="16">
        <v>25</v>
      </c>
      <c r="AG1952" s="16">
        <v>96</v>
      </c>
      <c r="AH1952" s="16">
        <v>115</v>
      </c>
      <c r="AI1952" s="16">
        <v>117</v>
      </c>
      <c r="AJ1952" s="16">
        <v>175</v>
      </c>
      <c r="AK1952" s="16">
        <v>213</v>
      </c>
      <c r="AL1952" s="16">
        <v>169</v>
      </c>
      <c r="AM1952" s="16">
        <v>134</v>
      </c>
      <c r="AN1952" s="16">
        <v>99</v>
      </c>
      <c r="AO1952" s="16">
        <v>131</v>
      </c>
      <c r="AP1952" s="16">
        <v>193</v>
      </c>
      <c r="AQ1952" s="16">
        <v>94</v>
      </c>
      <c r="AR1952" s="16">
        <v>79</v>
      </c>
      <c r="AS1952" s="16">
        <v>46</v>
      </c>
      <c r="AT1952" s="16">
        <v>46</v>
      </c>
      <c r="AU1952" s="16">
        <v>118</v>
      </c>
      <c r="AV1952" s="16">
        <v>59</v>
      </c>
      <c r="AX1952" s="16">
        <v>1583</v>
      </c>
      <c r="AY1952" s="16">
        <v>316</v>
      </c>
      <c r="BA1952" s="16">
        <v>1241</v>
      </c>
      <c r="BB1952" s="16">
        <v>669</v>
      </c>
      <c r="BD1952" s="16">
        <v>490</v>
      </c>
      <c r="BE1952" s="16">
        <v>410</v>
      </c>
      <c r="BF1952" s="16">
        <v>226</v>
      </c>
      <c r="BG1952" s="16">
        <v>430</v>
      </c>
      <c r="BH1952" s="16">
        <v>237</v>
      </c>
      <c r="BI1952" s="16">
        <v>51</v>
      </c>
      <c r="BJ1952" s="16">
        <v>65</v>
      </c>
      <c r="BL1952" s="16">
        <v>349</v>
      </c>
      <c r="BM1952" s="16">
        <v>614</v>
      </c>
      <c r="BN1952" s="16">
        <v>143</v>
      </c>
      <c r="BO1952" s="16">
        <v>101</v>
      </c>
      <c r="BP1952" s="16">
        <v>257</v>
      </c>
      <c r="BQ1952" s="16">
        <v>42</v>
      </c>
      <c r="BR1952" s="16">
        <v>47</v>
      </c>
      <c r="BS1952" s="16">
        <v>356</v>
      </c>
      <c r="BU1952" s="16">
        <v>288</v>
      </c>
      <c r="BV1952" s="16">
        <v>472</v>
      </c>
      <c r="BW1952" s="16">
        <v>126</v>
      </c>
      <c r="BX1952" s="16">
        <v>142</v>
      </c>
      <c r="BY1952" s="16">
        <v>432</v>
      </c>
      <c r="BZ1952" s="16">
        <v>64</v>
      </c>
      <c r="CA1952" s="16">
        <v>123</v>
      </c>
      <c r="CB1952" s="16">
        <v>159</v>
      </c>
      <c r="CC1952" s="16">
        <v>106</v>
      </c>
    </row>
    <row r="1953" spans="2:81" x14ac:dyDescent="0.35">
      <c r="B1953" s="14" t="s">
        <v>117</v>
      </c>
      <c r="C1953" s="18">
        <v>0.28044054092538989</v>
      </c>
      <c r="D1953" s="18">
        <v>0.42689096468596838</v>
      </c>
      <c r="E1953" s="18">
        <v>0.52605174251999498</v>
      </c>
      <c r="F1953" s="18">
        <v>0.36746240328025409</v>
      </c>
      <c r="G1953" s="18">
        <v>0.21768143839580731</v>
      </c>
      <c r="H1953" s="18">
        <v>0.15891618249767911</v>
      </c>
      <c r="I1953" s="18">
        <v>0.1019129338879478</v>
      </c>
      <c r="K1953" s="18">
        <v>0.31176218689850288</v>
      </c>
      <c r="L1953" s="18">
        <v>0.25153266680434111</v>
      </c>
      <c r="N1953" s="18">
        <v>0.25351114582804363</v>
      </c>
      <c r="O1953" s="18">
        <v>0.20250516580860031</v>
      </c>
      <c r="P1953" s="18">
        <v>0.2129539080763046</v>
      </c>
      <c r="Q1953" s="18">
        <v>0.28758795951957472</v>
      </c>
      <c r="R1953" s="18">
        <v>0.30555810608173861</v>
      </c>
      <c r="S1953" s="18">
        <v>0.27554632411659941</v>
      </c>
      <c r="T1953" s="18">
        <v>0.28247638265820091</v>
      </c>
      <c r="U1953" s="18">
        <v>0.3037986516573174</v>
      </c>
      <c r="V1953" s="18">
        <v>0.44525158543623561</v>
      </c>
      <c r="W1953" s="18">
        <v>0.20625437292041399</v>
      </c>
      <c r="X1953" s="18">
        <v>0.20718650905066741</v>
      </c>
      <c r="Y1953" s="18">
        <v>0.25701436739986849</v>
      </c>
      <c r="AA1953" s="18">
        <v>0.33514782063008469</v>
      </c>
      <c r="AB1953" s="18">
        <v>0.24559000274860129</v>
      </c>
      <c r="AC1953" s="18">
        <v>0.30087165655595921</v>
      </c>
      <c r="AD1953" s="18">
        <v>0.2404824864565864</v>
      </c>
      <c r="AF1953" s="18">
        <v>0.2466794886715353</v>
      </c>
      <c r="AG1953" s="18">
        <v>0.34922378844363622</v>
      </c>
      <c r="AH1953" s="18">
        <v>0.22729680779916681</v>
      </c>
      <c r="AI1953" s="18">
        <v>0.21260054629499109</v>
      </c>
      <c r="AJ1953" s="18">
        <v>0.25870260494410591</v>
      </c>
      <c r="AK1953" s="18">
        <v>0.2262727559867973</v>
      </c>
      <c r="AL1953" s="18">
        <v>0.29950728702658042</v>
      </c>
      <c r="AM1953" s="18">
        <v>0.2443317318486723</v>
      </c>
      <c r="AN1953" s="18">
        <v>0.26703891140336472</v>
      </c>
      <c r="AO1953" s="18">
        <v>0.3123155308523734</v>
      </c>
      <c r="AP1953" s="18">
        <v>0.2475714911762445</v>
      </c>
      <c r="AQ1953" s="18">
        <v>0.31428031162625059</v>
      </c>
      <c r="AR1953" s="18">
        <v>0.23357605331924</v>
      </c>
      <c r="AS1953" s="18">
        <v>0.32444490594461162</v>
      </c>
      <c r="AT1953" s="18">
        <v>0.39502638843759602</v>
      </c>
      <c r="AU1953" s="18">
        <v>0.5146018731054578</v>
      </c>
      <c r="AV1953" s="18">
        <v>0.1862940830187769</v>
      </c>
      <c r="AX1953" s="18">
        <v>0.2340388315086038</v>
      </c>
      <c r="AY1953" s="18">
        <v>0.51620051069939943</v>
      </c>
      <c r="BA1953" s="18">
        <v>0.29088175922257581</v>
      </c>
      <c r="BB1953" s="18">
        <v>0.26106856025771491</v>
      </c>
      <c r="BD1953" s="18">
        <v>0.20094457544102329</v>
      </c>
      <c r="BE1953" s="18">
        <v>0.21892730529805329</v>
      </c>
      <c r="BF1953" s="18">
        <v>0.2695405943143383</v>
      </c>
      <c r="BG1953" s="18">
        <v>0.35697968281684911</v>
      </c>
      <c r="BH1953" s="18">
        <v>0.39584973161102283</v>
      </c>
      <c r="BI1953" s="18">
        <v>0.5528055694525662</v>
      </c>
      <c r="BJ1953" s="18">
        <v>0.16315756514136009</v>
      </c>
      <c r="BL1953" s="18">
        <v>0.27663096389952457</v>
      </c>
      <c r="BM1953" s="18">
        <v>0.3545877268538607</v>
      </c>
      <c r="BN1953" s="18">
        <v>0.25538101860076468</v>
      </c>
      <c r="BO1953" s="18">
        <v>0.31835752915267601</v>
      </c>
      <c r="BP1953" s="18">
        <v>0.27787922134081983</v>
      </c>
      <c r="BQ1953" s="18">
        <v>0.19897887566173941</v>
      </c>
      <c r="BR1953" s="18">
        <v>0.28006330626993448</v>
      </c>
      <c r="BS1953" s="18">
        <v>0.16689961151436131</v>
      </c>
      <c r="BU1953" s="18">
        <v>0.33766248032168128</v>
      </c>
      <c r="BV1953" s="18">
        <v>0.39554173608544452</v>
      </c>
      <c r="BW1953" s="18">
        <v>0.18770845046986051</v>
      </c>
      <c r="BX1953" s="18">
        <v>0.30060940005117442</v>
      </c>
      <c r="BY1953" s="18">
        <v>0.27842552194033571</v>
      </c>
      <c r="BZ1953" s="18">
        <v>0.19190916275278549</v>
      </c>
      <c r="CA1953" s="18">
        <v>0.10044925847801491</v>
      </c>
      <c r="CB1953" s="18">
        <v>0.11810861045695881</v>
      </c>
      <c r="CC1953" s="18">
        <v>0.20898362665188469</v>
      </c>
    </row>
    <row r="1954" spans="2:81" x14ac:dyDescent="0.35">
      <c r="B1954" s="14" t="s">
        <v>118</v>
      </c>
      <c r="C1954" s="18">
        <v>0.4708891491143114</v>
      </c>
      <c r="D1954" s="18">
        <v>0.30545646688149469</v>
      </c>
      <c r="E1954" s="18">
        <v>0.24779385869926171</v>
      </c>
      <c r="F1954" s="18">
        <v>0.31413281355282052</v>
      </c>
      <c r="G1954" s="18">
        <v>0.50489241471977397</v>
      </c>
      <c r="H1954" s="18">
        <v>0.60172229028448154</v>
      </c>
      <c r="I1954" s="18">
        <v>0.70346197304918889</v>
      </c>
      <c r="K1954" s="18">
        <v>0.43922633869189348</v>
      </c>
      <c r="L1954" s="18">
        <v>0.50083574780515416</v>
      </c>
      <c r="N1954" s="18">
        <v>0.51980240482478968</v>
      </c>
      <c r="O1954" s="18">
        <v>0.56019569380180634</v>
      </c>
      <c r="P1954" s="18">
        <v>0.50782340116833591</v>
      </c>
      <c r="Q1954" s="18">
        <v>0.50033161230903433</v>
      </c>
      <c r="R1954" s="18">
        <v>0.41577194893392311</v>
      </c>
      <c r="S1954" s="18">
        <v>0.45459810416058338</v>
      </c>
      <c r="T1954" s="18">
        <v>0.49473633715733151</v>
      </c>
      <c r="U1954" s="18">
        <v>0.45050711348634692</v>
      </c>
      <c r="V1954" s="18">
        <v>0.29808649833531953</v>
      </c>
      <c r="W1954" s="18">
        <v>0.55270539343353642</v>
      </c>
      <c r="X1954" s="18">
        <v>0.52447024371337947</v>
      </c>
      <c r="Y1954" s="18">
        <v>0.51984659225253227</v>
      </c>
      <c r="AA1954" s="18">
        <v>0.44216190879817058</v>
      </c>
      <c r="AB1954" s="18">
        <v>0.54714444355954639</v>
      </c>
      <c r="AC1954" s="18">
        <v>0.44178174266341802</v>
      </c>
      <c r="AD1954" s="18">
        <v>0.44920869896099752</v>
      </c>
      <c r="AF1954" s="18">
        <v>0.26262708695843728</v>
      </c>
      <c r="AG1954" s="18">
        <v>0.34585454627463608</v>
      </c>
      <c r="AH1954" s="18">
        <v>0.53424489159413779</v>
      </c>
      <c r="AI1954" s="18">
        <v>0.51003442891857598</v>
      </c>
      <c r="AJ1954" s="18">
        <v>0.49266833008667532</v>
      </c>
      <c r="AK1954" s="18">
        <v>0.49207516752789188</v>
      </c>
      <c r="AL1954" s="18">
        <v>0.46636323085893011</v>
      </c>
      <c r="AM1954" s="18">
        <v>0.56039090596257879</v>
      </c>
      <c r="AN1954" s="18">
        <v>0.49571738456517978</v>
      </c>
      <c r="AO1954" s="18">
        <v>0.50239936116325246</v>
      </c>
      <c r="AP1954" s="18">
        <v>0.51542350208726095</v>
      </c>
      <c r="AQ1954" s="18">
        <v>0.45137921154026411</v>
      </c>
      <c r="AR1954" s="18">
        <v>0.49760770075279509</v>
      </c>
      <c r="AS1954" s="18">
        <v>0.44347528222314397</v>
      </c>
      <c r="AT1954" s="18">
        <v>0.3424361277735537</v>
      </c>
      <c r="AU1954" s="18">
        <v>0.26044343204050141</v>
      </c>
      <c r="AV1954" s="18">
        <v>0.50840813769276416</v>
      </c>
      <c r="AX1954" s="18">
        <v>0.51536580700543555</v>
      </c>
      <c r="AY1954" s="18">
        <v>0.25200884772911869</v>
      </c>
      <c r="BA1954" s="18">
        <v>0.478955371335817</v>
      </c>
      <c r="BB1954" s="18">
        <v>0.45592358700377761</v>
      </c>
      <c r="BD1954" s="18">
        <v>0.49468865623865499</v>
      </c>
      <c r="BE1954" s="18">
        <v>0.53122001618843639</v>
      </c>
      <c r="BF1954" s="18">
        <v>0.52934205418106595</v>
      </c>
      <c r="BG1954" s="18">
        <v>0.42373539870870058</v>
      </c>
      <c r="BH1954" s="18">
        <v>0.41505157039321688</v>
      </c>
      <c r="BI1954" s="18">
        <v>0.1384329548334286</v>
      </c>
      <c r="BJ1954" s="18">
        <v>0.48492802286906128</v>
      </c>
      <c r="BL1954" s="18">
        <v>0.50038069426582921</v>
      </c>
      <c r="BM1954" s="18">
        <v>0.40775112627045068</v>
      </c>
      <c r="BN1954" s="18">
        <v>0.54138675085644228</v>
      </c>
      <c r="BO1954" s="18">
        <v>0.47570606254019138</v>
      </c>
      <c r="BP1954" s="18">
        <v>0.45689187593025687</v>
      </c>
      <c r="BQ1954" s="18">
        <v>0.56994914273114816</v>
      </c>
      <c r="BR1954" s="18">
        <v>0.29030575145899562</v>
      </c>
      <c r="BS1954" s="18">
        <v>0.543815990452446</v>
      </c>
      <c r="BU1954" s="18">
        <v>0.4748225361407642</v>
      </c>
      <c r="BV1954" s="18">
        <v>0.37846954659337928</v>
      </c>
      <c r="BW1954" s="18">
        <v>0.53917384320585504</v>
      </c>
      <c r="BX1954" s="18">
        <v>0.43802510772492143</v>
      </c>
      <c r="BY1954" s="18">
        <v>0.47589471331809302</v>
      </c>
      <c r="BZ1954" s="18">
        <v>0.53891286972501429</v>
      </c>
      <c r="CA1954" s="18">
        <v>0.51634744137324273</v>
      </c>
      <c r="CB1954" s="18">
        <v>0.58143820583989503</v>
      </c>
      <c r="CC1954" s="18">
        <v>0.55511813760190387</v>
      </c>
    </row>
    <row r="1956" spans="2:81" ht="87" x14ac:dyDescent="0.35">
      <c r="B1956" s="14" t="s">
        <v>400</v>
      </c>
    </row>
    <row r="1957" spans="2:81" x14ac:dyDescent="0.35">
      <c r="B1957" s="15" t="s">
        <v>17</v>
      </c>
    </row>
    <row r="1958" spans="2:81" x14ac:dyDescent="0.35">
      <c r="B1958" s="11" t="s">
        <v>95</v>
      </c>
      <c r="C1958" s="16">
        <v>1906</v>
      </c>
      <c r="D1958" s="16">
        <v>245</v>
      </c>
      <c r="E1958" s="16">
        <v>322</v>
      </c>
      <c r="F1958" s="16">
        <v>330</v>
      </c>
      <c r="G1958" s="16">
        <v>336</v>
      </c>
      <c r="H1958" s="16">
        <v>276</v>
      </c>
      <c r="I1958" s="16">
        <v>397</v>
      </c>
      <c r="K1958" s="16">
        <v>942</v>
      </c>
      <c r="L1958" s="16">
        <v>959</v>
      </c>
      <c r="N1958" s="16">
        <v>158</v>
      </c>
      <c r="O1958" s="16">
        <v>63</v>
      </c>
      <c r="P1958" s="16">
        <v>96</v>
      </c>
      <c r="Q1958" s="16">
        <v>78</v>
      </c>
      <c r="R1958" s="16">
        <v>211</v>
      </c>
      <c r="S1958" s="16">
        <v>156</v>
      </c>
      <c r="T1958" s="16">
        <v>138</v>
      </c>
      <c r="U1958" s="16">
        <v>178</v>
      </c>
      <c r="V1958" s="16">
        <v>270</v>
      </c>
      <c r="W1958" s="16">
        <v>232</v>
      </c>
      <c r="X1958" s="16">
        <v>160</v>
      </c>
      <c r="Y1958" s="16">
        <v>166</v>
      </c>
      <c r="AA1958" s="16">
        <v>527</v>
      </c>
      <c r="AB1958" s="16">
        <v>481</v>
      </c>
      <c r="AC1958" s="16">
        <v>429</v>
      </c>
      <c r="AD1958" s="16">
        <v>463</v>
      </c>
      <c r="AF1958" s="16">
        <v>27</v>
      </c>
      <c r="AG1958" s="16">
        <v>98</v>
      </c>
      <c r="AH1958" s="16">
        <v>113</v>
      </c>
      <c r="AI1958" s="16">
        <v>112</v>
      </c>
      <c r="AJ1958" s="16">
        <v>174</v>
      </c>
      <c r="AK1958" s="16">
        <v>207</v>
      </c>
      <c r="AL1958" s="16">
        <v>170</v>
      </c>
      <c r="AM1958" s="16">
        <v>133</v>
      </c>
      <c r="AN1958" s="16">
        <v>100</v>
      </c>
      <c r="AO1958" s="16">
        <v>131</v>
      </c>
      <c r="AP1958" s="16">
        <v>193</v>
      </c>
      <c r="AQ1958" s="16">
        <v>93</v>
      </c>
      <c r="AR1958" s="16">
        <v>79</v>
      </c>
      <c r="AS1958" s="16">
        <v>47</v>
      </c>
      <c r="AT1958" s="16">
        <v>48</v>
      </c>
      <c r="AU1958" s="16">
        <v>122</v>
      </c>
      <c r="AV1958" s="16">
        <v>59</v>
      </c>
      <c r="AX1958" s="16">
        <v>1557</v>
      </c>
      <c r="AY1958" s="16">
        <v>338</v>
      </c>
      <c r="BA1958" s="16">
        <v>1221</v>
      </c>
      <c r="BB1958" s="16">
        <v>685</v>
      </c>
      <c r="BD1958" s="16">
        <v>474</v>
      </c>
      <c r="BE1958" s="16">
        <v>416</v>
      </c>
      <c r="BF1958" s="16">
        <v>224</v>
      </c>
      <c r="BG1958" s="16">
        <v>439</v>
      </c>
      <c r="BH1958" s="16">
        <v>242</v>
      </c>
      <c r="BI1958" s="16">
        <v>51</v>
      </c>
      <c r="BJ1958" s="16">
        <v>60</v>
      </c>
      <c r="BL1958" s="16">
        <v>334</v>
      </c>
      <c r="BM1958" s="16">
        <v>619</v>
      </c>
      <c r="BN1958" s="16">
        <v>136</v>
      </c>
      <c r="BO1958" s="16">
        <v>105</v>
      </c>
      <c r="BP1958" s="16">
        <v>257</v>
      </c>
      <c r="BQ1958" s="16">
        <v>42</v>
      </c>
      <c r="BR1958" s="16">
        <v>49</v>
      </c>
      <c r="BS1958" s="16">
        <v>364</v>
      </c>
      <c r="BU1958" s="16">
        <v>279</v>
      </c>
      <c r="BV1958" s="16">
        <v>479</v>
      </c>
      <c r="BW1958" s="16">
        <v>122</v>
      </c>
      <c r="BX1958" s="16">
        <v>151</v>
      </c>
      <c r="BY1958" s="16">
        <v>421</v>
      </c>
      <c r="BZ1958" s="16">
        <v>64</v>
      </c>
      <c r="CA1958" s="16">
        <v>123</v>
      </c>
      <c r="CB1958" s="16">
        <v>156</v>
      </c>
      <c r="CC1958" s="16">
        <v>111</v>
      </c>
    </row>
    <row r="1959" spans="2:81" x14ac:dyDescent="0.35">
      <c r="B1959" s="12" t="s">
        <v>96</v>
      </c>
      <c r="C1959" s="16">
        <v>1910</v>
      </c>
      <c r="D1959" s="16">
        <v>202</v>
      </c>
      <c r="E1959" s="16">
        <v>325</v>
      </c>
      <c r="F1959" s="16">
        <v>324</v>
      </c>
      <c r="G1959" s="16">
        <v>294</v>
      </c>
      <c r="H1959" s="16">
        <v>309</v>
      </c>
      <c r="I1959" s="16">
        <v>457</v>
      </c>
      <c r="K1959" s="16">
        <v>921</v>
      </c>
      <c r="L1959" s="16">
        <v>983</v>
      </c>
      <c r="N1959" s="16">
        <v>157</v>
      </c>
      <c r="O1959" s="16">
        <v>52</v>
      </c>
      <c r="P1959" s="16">
        <v>89</v>
      </c>
      <c r="Q1959" s="16">
        <v>77</v>
      </c>
      <c r="R1959" s="16">
        <v>212</v>
      </c>
      <c r="S1959" s="16">
        <v>155</v>
      </c>
      <c r="T1959" s="16">
        <v>140</v>
      </c>
      <c r="U1959" s="16">
        <v>167</v>
      </c>
      <c r="V1959" s="16">
        <v>248</v>
      </c>
      <c r="W1959" s="16">
        <v>264</v>
      </c>
      <c r="X1959" s="16">
        <v>165</v>
      </c>
      <c r="Y1959" s="16">
        <v>180</v>
      </c>
      <c r="AA1959" s="16">
        <v>514</v>
      </c>
      <c r="AB1959" s="16">
        <v>496</v>
      </c>
      <c r="AC1959" s="16">
        <v>419</v>
      </c>
      <c r="AD1959" s="16">
        <v>477</v>
      </c>
      <c r="AF1959" s="16">
        <v>25</v>
      </c>
      <c r="AG1959" s="16">
        <v>96</v>
      </c>
      <c r="AH1959" s="16">
        <v>115</v>
      </c>
      <c r="AI1959" s="16">
        <v>117</v>
      </c>
      <c r="AJ1959" s="16">
        <v>175</v>
      </c>
      <c r="AK1959" s="16">
        <v>213</v>
      </c>
      <c r="AL1959" s="16">
        <v>169</v>
      </c>
      <c r="AM1959" s="16">
        <v>134</v>
      </c>
      <c r="AN1959" s="16">
        <v>99</v>
      </c>
      <c r="AO1959" s="16">
        <v>131</v>
      </c>
      <c r="AP1959" s="16">
        <v>193</v>
      </c>
      <c r="AQ1959" s="16">
        <v>94</v>
      </c>
      <c r="AR1959" s="16">
        <v>79</v>
      </c>
      <c r="AS1959" s="16">
        <v>46</v>
      </c>
      <c r="AT1959" s="16">
        <v>46</v>
      </c>
      <c r="AU1959" s="16">
        <v>118</v>
      </c>
      <c r="AV1959" s="16">
        <v>59</v>
      </c>
      <c r="AX1959" s="16">
        <v>1583</v>
      </c>
      <c r="AY1959" s="16">
        <v>316</v>
      </c>
      <c r="BA1959" s="16">
        <v>1241</v>
      </c>
      <c r="BB1959" s="16">
        <v>669</v>
      </c>
      <c r="BD1959" s="16">
        <v>490</v>
      </c>
      <c r="BE1959" s="16">
        <v>410</v>
      </c>
      <c r="BF1959" s="16">
        <v>226</v>
      </c>
      <c r="BG1959" s="16">
        <v>430</v>
      </c>
      <c r="BH1959" s="16">
        <v>237</v>
      </c>
      <c r="BI1959" s="16">
        <v>51</v>
      </c>
      <c r="BJ1959" s="16">
        <v>65</v>
      </c>
      <c r="BL1959" s="16">
        <v>349</v>
      </c>
      <c r="BM1959" s="16">
        <v>614</v>
      </c>
      <c r="BN1959" s="16">
        <v>143</v>
      </c>
      <c r="BO1959" s="16">
        <v>101</v>
      </c>
      <c r="BP1959" s="16">
        <v>257</v>
      </c>
      <c r="BQ1959" s="16">
        <v>42</v>
      </c>
      <c r="BR1959" s="16">
        <v>47</v>
      </c>
      <c r="BS1959" s="16">
        <v>356</v>
      </c>
      <c r="BU1959" s="16">
        <v>288</v>
      </c>
      <c r="BV1959" s="16">
        <v>472</v>
      </c>
      <c r="BW1959" s="16">
        <v>126</v>
      </c>
      <c r="BX1959" s="16">
        <v>142</v>
      </c>
      <c r="BY1959" s="16">
        <v>432</v>
      </c>
      <c r="BZ1959" s="16">
        <v>64</v>
      </c>
      <c r="CA1959" s="16">
        <v>123</v>
      </c>
      <c r="CB1959" s="16">
        <v>159</v>
      </c>
      <c r="CC1959" s="16">
        <v>106</v>
      </c>
    </row>
    <row r="1960" spans="2:81" x14ac:dyDescent="0.35">
      <c r="B1960" s="14" t="s">
        <v>117</v>
      </c>
      <c r="C1960" s="18">
        <v>0.608765692361114</v>
      </c>
      <c r="D1960" s="18">
        <v>0.52502974467076202</v>
      </c>
      <c r="E1960" s="18">
        <v>0.55378196278235303</v>
      </c>
      <c r="F1960" s="18">
        <v>0.59027763289444213</v>
      </c>
      <c r="G1960" s="18">
        <v>0.5719646496731231</v>
      </c>
      <c r="H1960" s="18">
        <v>0.63207217478662048</v>
      </c>
      <c r="I1960" s="18">
        <v>0.70590712535710542</v>
      </c>
      <c r="K1960" s="18">
        <v>0.59859172823479212</v>
      </c>
      <c r="L1960" s="18">
        <v>0.62027797319407063</v>
      </c>
      <c r="N1960" s="18">
        <v>0.63852873976446967</v>
      </c>
      <c r="O1960" s="18">
        <v>0.6960251189168335</v>
      </c>
      <c r="P1960" s="18">
        <v>0.5196634769256081</v>
      </c>
      <c r="Q1960" s="18">
        <v>0.69022969193922068</v>
      </c>
      <c r="R1960" s="18">
        <v>0.57807502642303688</v>
      </c>
      <c r="S1960" s="18">
        <v>0.62777788556046432</v>
      </c>
      <c r="T1960" s="18">
        <v>0.59244366039390239</v>
      </c>
      <c r="U1960" s="18">
        <v>0.65205816841420705</v>
      </c>
      <c r="V1960" s="18">
        <v>0.58829154408530693</v>
      </c>
      <c r="W1960" s="18">
        <v>0.61028985582470785</v>
      </c>
      <c r="X1960" s="18">
        <v>0.55766786759242359</v>
      </c>
      <c r="Y1960" s="18">
        <v>0.63192251366768715</v>
      </c>
      <c r="AA1960" s="18">
        <v>0.64503433337399474</v>
      </c>
      <c r="AB1960" s="18">
        <v>0.64152928529277831</v>
      </c>
      <c r="AC1960" s="18">
        <v>0.58085128996229418</v>
      </c>
      <c r="AD1960" s="18">
        <v>0.56084635688863083</v>
      </c>
      <c r="AF1960" s="18">
        <v>0.52959454069835787</v>
      </c>
      <c r="AG1960" s="18">
        <v>0.55483034874531967</v>
      </c>
      <c r="AH1960" s="18">
        <v>0.67009810888400811</v>
      </c>
      <c r="AI1960" s="18">
        <v>0.55366350706809175</v>
      </c>
      <c r="AJ1960" s="18">
        <v>0.58763660048459676</v>
      </c>
      <c r="AK1960" s="18">
        <v>0.62969413536667562</v>
      </c>
      <c r="AL1960" s="18">
        <v>0.61433143802197898</v>
      </c>
      <c r="AM1960" s="18">
        <v>0.62541928296460791</v>
      </c>
      <c r="AN1960" s="18">
        <v>0.53997425026185364</v>
      </c>
      <c r="AO1960" s="18">
        <v>0.62481728005910642</v>
      </c>
      <c r="AP1960" s="18">
        <v>0.59458764229376593</v>
      </c>
      <c r="AQ1960" s="18">
        <v>0.5901230216722404</v>
      </c>
      <c r="AR1960" s="18">
        <v>0.6562958426871156</v>
      </c>
      <c r="AS1960" s="18">
        <v>0.62597907150668719</v>
      </c>
      <c r="AT1960" s="18">
        <v>0.66162993638237311</v>
      </c>
      <c r="AU1960" s="18">
        <v>0.66293538481929026</v>
      </c>
      <c r="AV1960" s="18">
        <v>0.58222040438407441</v>
      </c>
      <c r="AX1960" s="18">
        <v>0.61686324204794363</v>
      </c>
      <c r="AY1960" s="18">
        <v>0.58268919581804846</v>
      </c>
      <c r="BA1960" s="18">
        <v>0.63127790435397801</v>
      </c>
      <c r="BB1960" s="18">
        <v>0.56699794810947768</v>
      </c>
      <c r="BD1960" s="18">
        <v>0.62339153046573348</v>
      </c>
      <c r="BE1960" s="18">
        <v>0.6108274428832503</v>
      </c>
      <c r="BF1960" s="18">
        <v>0.59494666075863178</v>
      </c>
      <c r="BG1960" s="18">
        <v>0.58178745687562949</v>
      </c>
      <c r="BH1960" s="18">
        <v>0.67446125221759923</v>
      </c>
      <c r="BI1960" s="18">
        <v>0.54830543882090721</v>
      </c>
      <c r="BJ1960" s="18">
        <v>0.51914996279184589</v>
      </c>
      <c r="BL1960" s="18">
        <v>0.67977512026964182</v>
      </c>
      <c r="BM1960" s="18">
        <v>0.62993415084454651</v>
      </c>
      <c r="BN1960" s="18">
        <v>0.69936280312040666</v>
      </c>
      <c r="BO1960" s="18">
        <v>0.63483318255461429</v>
      </c>
      <c r="BP1960" s="18">
        <v>0.54624132730460506</v>
      </c>
      <c r="BQ1960" s="18">
        <v>0.67072771071265735</v>
      </c>
      <c r="BR1960" s="18">
        <v>0.47251157714348352</v>
      </c>
      <c r="BS1960" s="18">
        <v>0.51476721916283252</v>
      </c>
      <c r="BU1960" s="18">
        <v>0.65549766088336625</v>
      </c>
      <c r="BV1960" s="18">
        <v>0.61605390211433897</v>
      </c>
      <c r="BW1960" s="18">
        <v>0.67518574990066815</v>
      </c>
      <c r="BX1960" s="18">
        <v>0.58556934126806592</v>
      </c>
      <c r="BY1960" s="18">
        <v>0.60746162886052879</v>
      </c>
      <c r="BZ1960" s="18">
        <v>0.60510150506948068</v>
      </c>
      <c r="CA1960" s="18">
        <v>0.43349133782919053</v>
      </c>
      <c r="CB1960" s="18">
        <v>0.60235775317870677</v>
      </c>
      <c r="CC1960" s="18">
        <v>0.62158207906429686</v>
      </c>
    </row>
    <row r="1961" spans="2:81" x14ac:dyDescent="0.35">
      <c r="B1961" s="14" t="s">
        <v>118</v>
      </c>
      <c r="C1961" s="18">
        <v>0.12944143186039561</v>
      </c>
      <c r="D1961" s="18">
        <v>0.16256182311909351</v>
      </c>
      <c r="E1961" s="18">
        <v>0.15500967505308341</v>
      </c>
      <c r="F1961" s="18">
        <v>0.13298177936515651</v>
      </c>
      <c r="G1961" s="18">
        <v>0.13345946871201261</v>
      </c>
      <c r="H1961" s="18">
        <v>0.118165360037383</v>
      </c>
      <c r="I1961" s="18">
        <v>9.9149587349277202E-2</v>
      </c>
      <c r="K1961" s="18">
        <v>0.12527913425108331</v>
      </c>
      <c r="L1961" s="18">
        <v>0.13201635247227941</v>
      </c>
      <c r="N1961" s="18">
        <v>0.16945589855585669</v>
      </c>
      <c r="O1961" s="18">
        <v>5.8168430295688543E-2</v>
      </c>
      <c r="P1961" s="18">
        <v>0.12501350159631741</v>
      </c>
      <c r="Q1961" s="18">
        <v>6.07939675613417E-2</v>
      </c>
      <c r="R1961" s="18">
        <v>0.12398650242252721</v>
      </c>
      <c r="S1961" s="18">
        <v>7.290955085914852E-2</v>
      </c>
      <c r="T1961" s="18">
        <v>0.14704073760361339</v>
      </c>
      <c r="U1961" s="18">
        <v>0.11405676045873531</v>
      </c>
      <c r="V1961" s="18">
        <v>0.16523837440780861</v>
      </c>
      <c r="W1961" s="18">
        <v>0.13708502253060401</v>
      </c>
      <c r="X1961" s="18">
        <v>0.1361761460128533</v>
      </c>
      <c r="Y1961" s="18">
        <v>0.13567056230197161</v>
      </c>
      <c r="AA1961" s="18">
        <v>0.12671002217498581</v>
      </c>
      <c r="AB1961" s="18">
        <v>0.13285557225515199</v>
      </c>
      <c r="AC1961" s="18">
        <v>0.14992555027365481</v>
      </c>
      <c r="AD1961" s="18">
        <v>0.1118203358453442</v>
      </c>
      <c r="AF1961" s="18">
        <v>0.14314639577275759</v>
      </c>
      <c r="AG1961" s="18">
        <v>0.1360139573771264</v>
      </c>
      <c r="AH1961" s="18">
        <v>0.113439434475698</v>
      </c>
      <c r="AI1961" s="18">
        <v>0.14099125031107251</v>
      </c>
      <c r="AJ1961" s="18">
        <v>0.107457430265297</v>
      </c>
      <c r="AK1961" s="18">
        <v>9.2189280974197194E-2</v>
      </c>
      <c r="AL1961" s="18">
        <v>0.14165114361731809</v>
      </c>
      <c r="AM1961" s="18">
        <v>0.17008862780351869</v>
      </c>
      <c r="AN1961" s="18">
        <v>0.1341418971159965</v>
      </c>
      <c r="AO1961" s="18">
        <v>0.17414497744961929</v>
      </c>
      <c r="AP1961" s="18">
        <v>0.1050592561114896</v>
      </c>
      <c r="AQ1961" s="18">
        <v>0.19063569227648691</v>
      </c>
      <c r="AR1961" s="18">
        <v>0.1231228725975476</v>
      </c>
      <c r="AS1961" s="18">
        <v>0.11318260204992139</v>
      </c>
      <c r="AT1961" s="18">
        <v>0.1247964288963342</v>
      </c>
      <c r="AU1961" s="18">
        <v>0.11634667965313571</v>
      </c>
      <c r="AV1961" s="18">
        <v>0.11930380265042589</v>
      </c>
      <c r="AX1961" s="18">
        <v>0.1243315625225226</v>
      </c>
      <c r="AY1961" s="18">
        <v>0.15073687835556521</v>
      </c>
      <c r="BA1961" s="18">
        <v>0.12739157120552261</v>
      </c>
      <c r="BB1961" s="18">
        <v>0.13324461457790751</v>
      </c>
      <c r="BD1961" s="18">
        <v>0.1235283925547674</v>
      </c>
      <c r="BE1961" s="18">
        <v>0.1005781385817327</v>
      </c>
      <c r="BF1961" s="18">
        <v>0.13229147646317971</v>
      </c>
      <c r="BG1961" s="18">
        <v>0.16279366608265169</v>
      </c>
      <c r="BH1961" s="18">
        <v>0.1227632744891107</v>
      </c>
      <c r="BI1961" s="18">
        <v>0.1229542017823643</v>
      </c>
      <c r="BJ1961" s="18">
        <v>0.1551346789730883</v>
      </c>
      <c r="BL1961" s="18">
        <v>0.1145776682259584</v>
      </c>
      <c r="BM1961" s="18">
        <v>0.1190560042270688</v>
      </c>
      <c r="BN1961" s="18">
        <v>5.847050552076364E-2</v>
      </c>
      <c r="BO1961" s="18">
        <v>0.141695039644329</v>
      </c>
      <c r="BP1961" s="18">
        <v>0.1828223485692009</v>
      </c>
      <c r="BQ1961" s="18">
        <v>0.1443414743205822</v>
      </c>
      <c r="BR1961" s="18">
        <v>0.1717238152947482</v>
      </c>
      <c r="BS1961" s="18">
        <v>0.14097688847852041</v>
      </c>
      <c r="BU1961" s="18">
        <v>0.14442095526472401</v>
      </c>
      <c r="BV1961" s="18">
        <v>0.1259744564349673</v>
      </c>
      <c r="BW1961" s="18">
        <v>5.2678407436997907E-2</v>
      </c>
      <c r="BX1961" s="18">
        <v>0.1710923616190603</v>
      </c>
      <c r="BY1961" s="18">
        <v>0.14277430478469569</v>
      </c>
      <c r="BZ1961" s="18">
        <v>0.13800584541342251</v>
      </c>
      <c r="CA1961" s="18">
        <v>0.14252889748065289</v>
      </c>
      <c r="CB1961" s="18">
        <v>8.5755239420420362E-2</v>
      </c>
      <c r="CC1961" s="18">
        <v>0.13069758707725171</v>
      </c>
    </row>
    <row r="1963" spans="2:81" ht="87" x14ac:dyDescent="0.35">
      <c r="B1963" s="14" t="s">
        <v>400</v>
      </c>
    </row>
    <row r="1964" spans="2:81" x14ac:dyDescent="0.35">
      <c r="B1964" s="15" t="s">
        <v>17</v>
      </c>
    </row>
    <row r="1965" spans="2:81" x14ac:dyDescent="0.35">
      <c r="B1965" s="11" t="s">
        <v>95</v>
      </c>
      <c r="C1965" s="16">
        <v>1906</v>
      </c>
      <c r="D1965" s="16">
        <v>245</v>
      </c>
      <c r="E1965" s="16">
        <v>322</v>
      </c>
      <c r="F1965" s="16">
        <v>330</v>
      </c>
      <c r="G1965" s="16">
        <v>336</v>
      </c>
      <c r="H1965" s="16">
        <v>276</v>
      </c>
      <c r="I1965" s="16">
        <v>397</v>
      </c>
      <c r="K1965" s="16">
        <v>942</v>
      </c>
      <c r="L1965" s="16">
        <v>959</v>
      </c>
      <c r="N1965" s="16">
        <v>158</v>
      </c>
      <c r="O1965" s="16">
        <v>63</v>
      </c>
      <c r="P1965" s="16">
        <v>96</v>
      </c>
      <c r="Q1965" s="16">
        <v>78</v>
      </c>
      <c r="R1965" s="16">
        <v>211</v>
      </c>
      <c r="S1965" s="16">
        <v>156</v>
      </c>
      <c r="T1965" s="16">
        <v>138</v>
      </c>
      <c r="U1965" s="16">
        <v>178</v>
      </c>
      <c r="V1965" s="16">
        <v>270</v>
      </c>
      <c r="W1965" s="16">
        <v>232</v>
      </c>
      <c r="X1965" s="16">
        <v>160</v>
      </c>
      <c r="Y1965" s="16">
        <v>166</v>
      </c>
      <c r="AA1965" s="16">
        <v>527</v>
      </c>
      <c r="AB1965" s="16">
        <v>481</v>
      </c>
      <c r="AC1965" s="16">
        <v>429</v>
      </c>
      <c r="AD1965" s="16">
        <v>463</v>
      </c>
      <c r="AF1965" s="16">
        <v>27</v>
      </c>
      <c r="AG1965" s="16">
        <v>98</v>
      </c>
      <c r="AH1965" s="16">
        <v>113</v>
      </c>
      <c r="AI1965" s="16">
        <v>112</v>
      </c>
      <c r="AJ1965" s="16">
        <v>174</v>
      </c>
      <c r="AK1965" s="16">
        <v>207</v>
      </c>
      <c r="AL1965" s="16">
        <v>170</v>
      </c>
      <c r="AM1965" s="16">
        <v>133</v>
      </c>
      <c r="AN1965" s="16">
        <v>100</v>
      </c>
      <c r="AO1965" s="16">
        <v>131</v>
      </c>
      <c r="AP1965" s="16">
        <v>193</v>
      </c>
      <c r="AQ1965" s="16">
        <v>93</v>
      </c>
      <c r="AR1965" s="16">
        <v>79</v>
      </c>
      <c r="AS1965" s="16">
        <v>47</v>
      </c>
      <c r="AT1965" s="16">
        <v>48</v>
      </c>
      <c r="AU1965" s="16">
        <v>122</v>
      </c>
      <c r="AV1965" s="16">
        <v>59</v>
      </c>
      <c r="AX1965" s="16">
        <v>1557</v>
      </c>
      <c r="AY1965" s="16">
        <v>338</v>
      </c>
      <c r="BA1965" s="16">
        <v>1221</v>
      </c>
      <c r="BB1965" s="16">
        <v>685</v>
      </c>
      <c r="BD1965" s="16">
        <v>474</v>
      </c>
      <c r="BE1965" s="16">
        <v>416</v>
      </c>
      <c r="BF1965" s="16">
        <v>224</v>
      </c>
      <c r="BG1965" s="16">
        <v>439</v>
      </c>
      <c r="BH1965" s="16">
        <v>242</v>
      </c>
      <c r="BI1965" s="16">
        <v>51</v>
      </c>
      <c r="BJ1965" s="16">
        <v>60</v>
      </c>
      <c r="BL1965" s="16">
        <v>334</v>
      </c>
      <c r="BM1965" s="16">
        <v>619</v>
      </c>
      <c r="BN1965" s="16">
        <v>136</v>
      </c>
      <c r="BO1965" s="16">
        <v>105</v>
      </c>
      <c r="BP1965" s="16">
        <v>257</v>
      </c>
      <c r="BQ1965" s="16">
        <v>42</v>
      </c>
      <c r="BR1965" s="16">
        <v>49</v>
      </c>
      <c r="BS1965" s="16">
        <v>364</v>
      </c>
      <c r="BU1965" s="16">
        <v>279</v>
      </c>
      <c r="BV1965" s="16">
        <v>479</v>
      </c>
      <c r="BW1965" s="16">
        <v>122</v>
      </c>
      <c r="BX1965" s="16">
        <v>151</v>
      </c>
      <c r="BY1965" s="16">
        <v>421</v>
      </c>
      <c r="BZ1965" s="16">
        <v>64</v>
      </c>
      <c r="CA1965" s="16">
        <v>123</v>
      </c>
      <c r="CB1965" s="16">
        <v>156</v>
      </c>
      <c r="CC1965" s="16">
        <v>111</v>
      </c>
    </row>
    <row r="1966" spans="2:81" x14ac:dyDescent="0.35">
      <c r="B1966" s="12" t="s">
        <v>96</v>
      </c>
      <c r="C1966" s="16">
        <v>1910</v>
      </c>
      <c r="D1966" s="16">
        <v>202</v>
      </c>
      <c r="E1966" s="16">
        <v>325</v>
      </c>
      <c r="F1966" s="16">
        <v>324</v>
      </c>
      <c r="G1966" s="16">
        <v>294</v>
      </c>
      <c r="H1966" s="16">
        <v>309</v>
      </c>
      <c r="I1966" s="16">
        <v>457</v>
      </c>
      <c r="K1966" s="16">
        <v>921</v>
      </c>
      <c r="L1966" s="16">
        <v>983</v>
      </c>
      <c r="N1966" s="16">
        <v>157</v>
      </c>
      <c r="O1966" s="16">
        <v>52</v>
      </c>
      <c r="P1966" s="16">
        <v>89</v>
      </c>
      <c r="Q1966" s="16">
        <v>77</v>
      </c>
      <c r="R1966" s="16">
        <v>212</v>
      </c>
      <c r="S1966" s="16">
        <v>155</v>
      </c>
      <c r="T1966" s="16">
        <v>140</v>
      </c>
      <c r="U1966" s="16">
        <v>167</v>
      </c>
      <c r="V1966" s="16">
        <v>248</v>
      </c>
      <c r="W1966" s="16">
        <v>264</v>
      </c>
      <c r="X1966" s="16">
        <v>165</v>
      </c>
      <c r="Y1966" s="16">
        <v>180</v>
      </c>
      <c r="AA1966" s="16">
        <v>514</v>
      </c>
      <c r="AB1966" s="16">
        <v>496</v>
      </c>
      <c r="AC1966" s="16">
        <v>419</v>
      </c>
      <c r="AD1966" s="16">
        <v>477</v>
      </c>
      <c r="AF1966" s="16">
        <v>25</v>
      </c>
      <c r="AG1966" s="16">
        <v>96</v>
      </c>
      <c r="AH1966" s="16">
        <v>115</v>
      </c>
      <c r="AI1966" s="16">
        <v>117</v>
      </c>
      <c r="AJ1966" s="16">
        <v>175</v>
      </c>
      <c r="AK1966" s="16">
        <v>213</v>
      </c>
      <c r="AL1966" s="16">
        <v>169</v>
      </c>
      <c r="AM1966" s="16">
        <v>134</v>
      </c>
      <c r="AN1966" s="16">
        <v>99</v>
      </c>
      <c r="AO1966" s="16">
        <v>131</v>
      </c>
      <c r="AP1966" s="16">
        <v>193</v>
      </c>
      <c r="AQ1966" s="16">
        <v>94</v>
      </c>
      <c r="AR1966" s="16">
        <v>79</v>
      </c>
      <c r="AS1966" s="16">
        <v>46</v>
      </c>
      <c r="AT1966" s="16">
        <v>46</v>
      </c>
      <c r="AU1966" s="16">
        <v>118</v>
      </c>
      <c r="AV1966" s="16">
        <v>59</v>
      </c>
      <c r="AX1966" s="16">
        <v>1583</v>
      </c>
      <c r="AY1966" s="16">
        <v>316</v>
      </c>
      <c r="BA1966" s="16">
        <v>1241</v>
      </c>
      <c r="BB1966" s="16">
        <v>669</v>
      </c>
      <c r="BD1966" s="16">
        <v>490</v>
      </c>
      <c r="BE1966" s="16">
        <v>410</v>
      </c>
      <c r="BF1966" s="16">
        <v>226</v>
      </c>
      <c r="BG1966" s="16">
        <v>430</v>
      </c>
      <c r="BH1966" s="16">
        <v>237</v>
      </c>
      <c r="BI1966" s="16">
        <v>51</v>
      </c>
      <c r="BJ1966" s="16">
        <v>65</v>
      </c>
      <c r="BL1966" s="16">
        <v>349</v>
      </c>
      <c r="BM1966" s="16">
        <v>614</v>
      </c>
      <c r="BN1966" s="16">
        <v>143</v>
      </c>
      <c r="BO1966" s="16">
        <v>101</v>
      </c>
      <c r="BP1966" s="16">
        <v>257</v>
      </c>
      <c r="BQ1966" s="16">
        <v>42</v>
      </c>
      <c r="BR1966" s="16">
        <v>47</v>
      </c>
      <c r="BS1966" s="16">
        <v>356</v>
      </c>
      <c r="BU1966" s="16">
        <v>288</v>
      </c>
      <c r="BV1966" s="16">
        <v>472</v>
      </c>
      <c r="BW1966" s="16">
        <v>126</v>
      </c>
      <c r="BX1966" s="16">
        <v>142</v>
      </c>
      <c r="BY1966" s="16">
        <v>432</v>
      </c>
      <c r="BZ1966" s="16">
        <v>64</v>
      </c>
      <c r="CA1966" s="16">
        <v>123</v>
      </c>
      <c r="CB1966" s="16">
        <v>159</v>
      </c>
      <c r="CC1966" s="16">
        <v>106</v>
      </c>
    </row>
    <row r="1967" spans="2:81" x14ac:dyDescent="0.35">
      <c r="B1967" s="14" t="s">
        <v>117</v>
      </c>
      <c r="C1967" s="18">
        <v>0.66657188767169862</v>
      </c>
      <c r="D1967" s="18">
        <v>0.54824820872676439</v>
      </c>
      <c r="E1967" s="18">
        <v>0.63983069148864402</v>
      </c>
      <c r="F1967" s="18">
        <v>0.64640284778610768</v>
      </c>
      <c r="G1967" s="18">
        <v>0.68912881870145348</v>
      </c>
      <c r="H1967" s="18">
        <v>0.71044814995145189</v>
      </c>
      <c r="I1967" s="18">
        <v>0.7080132511191678</v>
      </c>
      <c r="K1967" s="18">
        <v>0.65077588448161361</v>
      </c>
      <c r="L1967" s="18">
        <v>0.68269221041329242</v>
      </c>
      <c r="N1967" s="18">
        <v>0.7012475944611114</v>
      </c>
      <c r="O1967" s="18">
        <v>0.69993786187957929</v>
      </c>
      <c r="P1967" s="18">
        <v>0.62319479933299993</v>
      </c>
      <c r="Q1967" s="18">
        <v>0.65049409334764974</v>
      </c>
      <c r="R1967" s="18">
        <v>0.69857403958160114</v>
      </c>
      <c r="S1967" s="18">
        <v>0.67344221395984949</v>
      </c>
      <c r="T1967" s="18">
        <v>0.66493539985185812</v>
      </c>
      <c r="U1967" s="18">
        <v>0.66358592533000904</v>
      </c>
      <c r="V1967" s="18">
        <v>0.60088606603562278</v>
      </c>
      <c r="W1967" s="18">
        <v>0.67038127792922675</v>
      </c>
      <c r="X1967" s="18">
        <v>0.62400166682557678</v>
      </c>
      <c r="Y1967" s="18">
        <v>0.73938411869501519</v>
      </c>
      <c r="AA1967" s="18">
        <v>0.71651590862795334</v>
      </c>
      <c r="AB1967" s="18">
        <v>0.7011275983613704</v>
      </c>
      <c r="AC1967" s="18">
        <v>0.63773462132258574</v>
      </c>
      <c r="AD1967" s="18">
        <v>0.60221882262207083</v>
      </c>
      <c r="AF1967" s="18">
        <v>0.4111342385241698</v>
      </c>
      <c r="AG1967" s="18">
        <v>0.56831827832806625</v>
      </c>
      <c r="AH1967" s="18">
        <v>0.67868516577811566</v>
      </c>
      <c r="AI1967" s="18">
        <v>0.59341045465067688</v>
      </c>
      <c r="AJ1967" s="18">
        <v>0.6914524872338218</v>
      </c>
      <c r="AK1967" s="18">
        <v>0.67469179968096715</v>
      </c>
      <c r="AL1967" s="18">
        <v>0.73255056328954837</v>
      </c>
      <c r="AM1967" s="18">
        <v>0.69646710291665337</v>
      </c>
      <c r="AN1967" s="18">
        <v>0.62462756452539392</v>
      </c>
      <c r="AO1967" s="18">
        <v>0.71228796640402769</v>
      </c>
      <c r="AP1967" s="18">
        <v>0.65656973011407793</v>
      </c>
      <c r="AQ1967" s="18">
        <v>0.69141876231021882</v>
      </c>
      <c r="AR1967" s="18">
        <v>0.71266307489240877</v>
      </c>
      <c r="AS1967" s="18">
        <v>0.64581662432452613</v>
      </c>
      <c r="AT1967" s="18">
        <v>0.76568484882182619</v>
      </c>
      <c r="AU1967" s="18">
        <v>0.64930258420509612</v>
      </c>
      <c r="AV1967" s="18">
        <v>0.56909047605347918</v>
      </c>
      <c r="AX1967" s="18">
        <v>0.67420697573319788</v>
      </c>
      <c r="AY1967" s="18">
        <v>0.63584041188498031</v>
      </c>
      <c r="BA1967" s="18">
        <v>0.68082328671869152</v>
      </c>
      <c r="BB1967" s="18">
        <v>0.64013073693930989</v>
      </c>
      <c r="BD1967" s="18">
        <v>0.64709332305897538</v>
      </c>
      <c r="BE1967" s="18">
        <v>0.67898775083122187</v>
      </c>
      <c r="BF1967" s="18">
        <v>0.66735574641689677</v>
      </c>
      <c r="BG1967" s="18">
        <v>0.67527186425555463</v>
      </c>
      <c r="BH1967" s="18">
        <v>0.73507037527391428</v>
      </c>
      <c r="BI1967" s="18">
        <v>0.60946043845385311</v>
      </c>
      <c r="BJ1967" s="18">
        <v>0.46837305155270048</v>
      </c>
      <c r="BL1967" s="18">
        <v>0.72991050159084847</v>
      </c>
      <c r="BM1967" s="18">
        <v>0.68491989684170795</v>
      </c>
      <c r="BN1967" s="18">
        <v>0.75245664071017859</v>
      </c>
      <c r="BO1967" s="18">
        <v>0.67027836664864504</v>
      </c>
      <c r="BP1967" s="18">
        <v>0.65437526672101132</v>
      </c>
      <c r="BQ1967" s="18">
        <v>0.66424325362463799</v>
      </c>
      <c r="BR1967" s="18">
        <v>0.46853216898476369</v>
      </c>
      <c r="BS1967" s="18">
        <v>0.57260331431953093</v>
      </c>
      <c r="BU1967" s="18">
        <v>0.77696780949518907</v>
      </c>
      <c r="BV1967" s="18">
        <v>0.65863084123022619</v>
      </c>
      <c r="BW1967" s="18">
        <v>0.69860616809876253</v>
      </c>
      <c r="BX1967" s="18">
        <v>0.65352094491530832</v>
      </c>
      <c r="BY1967" s="18">
        <v>0.68029554802971559</v>
      </c>
      <c r="BZ1967" s="18">
        <v>0.69993051847318888</v>
      </c>
      <c r="CA1967" s="18">
        <v>0.48436681866931541</v>
      </c>
      <c r="CB1967" s="18">
        <v>0.59108804139346782</v>
      </c>
      <c r="CC1967" s="18">
        <v>0.62950464588276489</v>
      </c>
    </row>
    <row r="1968" spans="2:81" x14ac:dyDescent="0.35">
      <c r="B1968" s="14" t="s">
        <v>118</v>
      </c>
      <c r="C1968" s="18">
        <v>0.1026448063024097</v>
      </c>
      <c r="D1968" s="18">
        <v>0.15461144311874089</v>
      </c>
      <c r="E1968" s="18">
        <v>0.1195923945965834</v>
      </c>
      <c r="F1968" s="18">
        <v>0.1068569925797991</v>
      </c>
      <c r="G1968" s="18">
        <v>8.2307863106749451E-2</v>
      </c>
      <c r="H1968" s="18">
        <v>9.5558650858091981E-2</v>
      </c>
      <c r="I1968" s="18">
        <v>8.2511221420870584E-2</v>
      </c>
      <c r="K1968" s="18">
        <v>0.1105487774906888</v>
      </c>
      <c r="L1968" s="18">
        <v>9.4726707252873799E-2</v>
      </c>
      <c r="N1968" s="18">
        <v>0.10934994401969091</v>
      </c>
      <c r="O1968" s="18">
        <v>0.13242491721892879</v>
      </c>
      <c r="P1968" s="18">
        <v>8.0585410181102851E-2</v>
      </c>
      <c r="Q1968" s="18">
        <v>3.8721799943894381E-2</v>
      </c>
      <c r="R1968" s="18">
        <v>8.5672761656860386E-2</v>
      </c>
      <c r="S1968" s="18">
        <v>7.0178536239434181E-2</v>
      </c>
      <c r="T1968" s="18">
        <v>0.10051849905196029</v>
      </c>
      <c r="U1968" s="18">
        <v>0.1029292010802586</v>
      </c>
      <c r="V1968" s="18">
        <v>0.14218764472052939</v>
      </c>
      <c r="W1968" s="18">
        <v>0.13092452406587829</v>
      </c>
      <c r="X1968" s="18">
        <v>0.10260229077027661</v>
      </c>
      <c r="Y1968" s="18">
        <v>7.9862171162775261E-2</v>
      </c>
      <c r="AA1968" s="18">
        <v>8.7892470317414248E-2</v>
      </c>
      <c r="AB1968" s="18">
        <v>8.5531358062502144E-2</v>
      </c>
      <c r="AC1968" s="18">
        <v>0.1169094674858611</v>
      </c>
      <c r="AD1968" s="18">
        <v>0.1245828398613807</v>
      </c>
      <c r="AF1968" s="18">
        <v>0.1327547173373414</v>
      </c>
      <c r="AG1968" s="18">
        <v>0.1377329354910464</v>
      </c>
      <c r="AH1968" s="18">
        <v>0.12955025101903481</v>
      </c>
      <c r="AI1968" s="18">
        <v>0.1055682910251266</v>
      </c>
      <c r="AJ1968" s="18">
        <v>0.1161141868473415</v>
      </c>
      <c r="AK1968" s="18">
        <v>0.1014285776350007</v>
      </c>
      <c r="AL1968" s="18">
        <v>6.9371267511404947E-2</v>
      </c>
      <c r="AM1968" s="18">
        <v>0.10206712393330709</v>
      </c>
      <c r="AN1968" s="18">
        <v>9.9999849404179691E-2</v>
      </c>
      <c r="AO1968" s="18">
        <v>9.896124524834031E-2</v>
      </c>
      <c r="AP1968" s="18">
        <v>0.1061038326988193</v>
      </c>
      <c r="AQ1968" s="18">
        <v>0.1193845748042873</v>
      </c>
      <c r="AR1968" s="18">
        <v>6.175044888145139E-2</v>
      </c>
      <c r="AS1968" s="18">
        <v>0.13139090023144201</v>
      </c>
      <c r="AT1968" s="18">
        <v>6.1638657820145729E-2</v>
      </c>
      <c r="AU1968" s="18">
        <v>0.11614655613269149</v>
      </c>
      <c r="AV1968" s="18">
        <v>4.7837422818233888E-2</v>
      </c>
      <c r="AX1968" s="18">
        <v>9.5711055226453484E-2</v>
      </c>
      <c r="AY1968" s="18">
        <v>0.12901362450957951</v>
      </c>
      <c r="BA1968" s="18">
        <v>0.1006848481919219</v>
      </c>
      <c r="BB1968" s="18">
        <v>0.10628118948540061</v>
      </c>
      <c r="BD1968" s="18">
        <v>0.11119733669365579</v>
      </c>
      <c r="BE1968" s="18">
        <v>8.348586606006636E-2</v>
      </c>
      <c r="BF1968" s="18">
        <v>7.286973651525197E-2</v>
      </c>
      <c r="BG1968" s="18">
        <v>0.11322587860563189</v>
      </c>
      <c r="BH1968" s="18">
        <v>0.1097066793619868</v>
      </c>
      <c r="BI1968" s="18">
        <v>0.1363730925624933</v>
      </c>
      <c r="BJ1968" s="18">
        <v>0.14044053957640279</v>
      </c>
      <c r="BL1968" s="18">
        <v>6.7129537115189014E-2</v>
      </c>
      <c r="BM1968" s="18">
        <v>0.10315783558555069</v>
      </c>
      <c r="BN1968" s="18">
        <v>6.7591908014884225E-2</v>
      </c>
      <c r="BO1968" s="18">
        <v>0.13349544466487709</v>
      </c>
      <c r="BP1968" s="18">
        <v>0.12976775227415399</v>
      </c>
      <c r="BQ1968" s="18">
        <v>0.14213129277062811</v>
      </c>
      <c r="BR1968" s="18">
        <v>0.1111897903156793</v>
      </c>
      <c r="BS1968" s="18">
        <v>0.1165293797652614</v>
      </c>
      <c r="BU1968" s="18">
        <v>6.9050377806046559E-2</v>
      </c>
      <c r="BV1968" s="18">
        <v>0.1080085882991553</v>
      </c>
      <c r="BW1968" s="18">
        <v>6.2076256005404069E-2</v>
      </c>
      <c r="BX1968" s="18">
        <v>0.12884852123130269</v>
      </c>
      <c r="BY1968" s="18">
        <v>0.1015318264118857</v>
      </c>
      <c r="BZ1968" s="18">
        <v>0.17006667393933941</v>
      </c>
      <c r="CA1968" s="18">
        <v>0.12654344274201471</v>
      </c>
      <c r="CB1968" s="18">
        <v>9.9550828877745204E-2</v>
      </c>
      <c r="CC1968" s="18">
        <v>0.1243036091388951</v>
      </c>
    </row>
    <row r="1970" spans="2:81" ht="87" x14ac:dyDescent="0.35">
      <c r="B1970" s="14" t="s">
        <v>400</v>
      </c>
    </row>
    <row r="1971" spans="2:81" x14ac:dyDescent="0.35">
      <c r="B1971" s="15" t="s">
        <v>17</v>
      </c>
    </row>
    <row r="1972" spans="2:81" x14ac:dyDescent="0.35">
      <c r="B1972" s="11" t="s">
        <v>95</v>
      </c>
      <c r="C1972" s="16">
        <v>1906</v>
      </c>
      <c r="D1972" s="16">
        <v>245</v>
      </c>
      <c r="E1972" s="16">
        <v>322</v>
      </c>
      <c r="F1972" s="16">
        <v>330</v>
      </c>
      <c r="G1972" s="16">
        <v>336</v>
      </c>
      <c r="H1972" s="16">
        <v>276</v>
      </c>
      <c r="I1972" s="16">
        <v>397</v>
      </c>
      <c r="K1972" s="16">
        <v>942</v>
      </c>
      <c r="L1972" s="16">
        <v>959</v>
      </c>
      <c r="N1972" s="16">
        <v>158</v>
      </c>
      <c r="O1972" s="16">
        <v>63</v>
      </c>
      <c r="P1972" s="16">
        <v>96</v>
      </c>
      <c r="Q1972" s="16">
        <v>78</v>
      </c>
      <c r="R1972" s="16">
        <v>211</v>
      </c>
      <c r="S1972" s="16">
        <v>156</v>
      </c>
      <c r="T1972" s="16">
        <v>138</v>
      </c>
      <c r="U1972" s="16">
        <v>178</v>
      </c>
      <c r="V1972" s="16">
        <v>270</v>
      </c>
      <c r="W1972" s="16">
        <v>232</v>
      </c>
      <c r="X1972" s="16">
        <v>160</v>
      </c>
      <c r="Y1972" s="16">
        <v>166</v>
      </c>
      <c r="AA1972" s="16">
        <v>527</v>
      </c>
      <c r="AB1972" s="16">
        <v>481</v>
      </c>
      <c r="AC1972" s="16">
        <v>429</v>
      </c>
      <c r="AD1972" s="16">
        <v>463</v>
      </c>
      <c r="AF1972" s="16">
        <v>27</v>
      </c>
      <c r="AG1972" s="16">
        <v>98</v>
      </c>
      <c r="AH1972" s="16">
        <v>113</v>
      </c>
      <c r="AI1972" s="16">
        <v>112</v>
      </c>
      <c r="AJ1972" s="16">
        <v>174</v>
      </c>
      <c r="AK1972" s="16">
        <v>207</v>
      </c>
      <c r="AL1972" s="16">
        <v>170</v>
      </c>
      <c r="AM1972" s="16">
        <v>133</v>
      </c>
      <c r="AN1972" s="16">
        <v>100</v>
      </c>
      <c r="AO1972" s="16">
        <v>131</v>
      </c>
      <c r="AP1972" s="16">
        <v>193</v>
      </c>
      <c r="AQ1972" s="16">
        <v>93</v>
      </c>
      <c r="AR1972" s="16">
        <v>79</v>
      </c>
      <c r="AS1972" s="16">
        <v>47</v>
      </c>
      <c r="AT1972" s="16">
        <v>48</v>
      </c>
      <c r="AU1972" s="16">
        <v>122</v>
      </c>
      <c r="AV1972" s="16">
        <v>59</v>
      </c>
      <c r="AX1972" s="16">
        <v>1557</v>
      </c>
      <c r="AY1972" s="16">
        <v>338</v>
      </c>
      <c r="BA1972" s="16">
        <v>1221</v>
      </c>
      <c r="BB1972" s="16">
        <v>685</v>
      </c>
      <c r="BD1972" s="16">
        <v>474</v>
      </c>
      <c r="BE1972" s="16">
        <v>416</v>
      </c>
      <c r="BF1972" s="16">
        <v>224</v>
      </c>
      <c r="BG1972" s="16">
        <v>439</v>
      </c>
      <c r="BH1972" s="16">
        <v>242</v>
      </c>
      <c r="BI1972" s="16">
        <v>51</v>
      </c>
      <c r="BJ1972" s="16">
        <v>60</v>
      </c>
      <c r="BL1972" s="16">
        <v>334</v>
      </c>
      <c r="BM1972" s="16">
        <v>619</v>
      </c>
      <c r="BN1972" s="16">
        <v>136</v>
      </c>
      <c r="BO1972" s="16">
        <v>105</v>
      </c>
      <c r="BP1972" s="16">
        <v>257</v>
      </c>
      <c r="BQ1972" s="16">
        <v>42</v>
      </c>
      <c r="BR1972" s="16">
        <v>49</v>
      </c>
      <c r="BS1972" s="16">
        <v>364</v>
      </c>
      <c r="BU1972" s="16">
        <v>279</v>
      </c>
      <c r="BV1972" s="16">
        <v>479</v>
      </c>
      <c r="BW1972" s="16">
        <v>122</v>
      </c>
      <c r="BX1972" s="16">
        <v>151</v>
      </c>
      <c r="BY1972" s="16">
        <v>421</v>
      </c>
      <c r="BZ1972" s="16">
        <v>64</v>
      </c>
      <c r="CA1972" s="16">
        <v>123</v>
      </c>
      <c r="CB1972" s="16">
        <v>156</v>
      </c>
      <c r="CC1972" s="16">
        <v>111</v>
      </c>
    </row>
    <row r="1973" spans="2:81" x14ac:dyDescent="0.35">
      <c r="B1973" s="12" t="s">
        <v>96</v>
      </c>
      <c r="C1973" s="16">
        <v>1910</v>
      </c>
      <c r="D1973" s="16">
        <v>202</v>
      </c>
      <c r="E1973" s="16">
        <v>325</v>
      </c>
      <c r="F1973" s="16">
        <v>324</v>
      </c>
      <c r="G1973" s="16">
        <v>294</v>
      </c>
      <c r="H1973" s="16">
        <v>309</v>
      </c>
      <c r="I1973" s="16">
        <v>457</v>
      </c>
      <c r="K1973" s="16">
        <v>921</v>
      </c>
      <c r="L1973" s="16">
        <v>983</v>
      </c>
      <c r="N1973" s="16">
        <v>157</v>
      </c>
      <c r="O1973" s="16">
        <v>52</v>
      </c>
      <c r="P1973" s="16">
        <v>89</v>
      </c>
      <c r="Q1973" s="16">
        <v>77</v>
      </c>
      <c r="R1973" s="16">
        <v>212</v>
      </c>
      <c r="S1973" s="16">
        <v>155</v>
      </c>
      <c r="T1973" s="16">
        <v>140</v>
      </c>
      <c r="U1973" s="16">
        <v>167</v>
      </c>
      <c r="V1973" s="16">
        <v>248</v>
      </c>
      <c r="W1973" s="16">
        <v>264</v>
      </c>
      <c r="X1973" s="16">
        <v>165</v>
      </c>
      <c r="Y1973" s="16">
        <v>180</v>
      </c>
      <c r="AA1973" s="16">
        <v>514</v>
      </c>
      <c r="AB1973" s="16">
        <v>496</v>
      </c>
      <c r="AC1973" s="16">
        <v>419</v>
      </c>
      <c r="AD1973" s="16">
        <v>477</v>
      </c>
      <c r="AF1973" s="16">
        <v>25</v>
      </c>
      <c r="AG1973" s="16">
        <v>96</v>
      </c>
      <c r="AH1973" s="16">
        <v>115</v>
      </c>
      <c r="AI1973" s="16">
        <v>117</v>
      </c>
      <c r="AJ1973" s="16">
        <v>175</v>
      </c>
      <c r="AK1973" s="16">
        <v>213</v>
      </c>
      <c r="AL1973" s="16">
        <v>169</v>
      </c>
      <c r="AM1973" s="16">
        <v>134</v>
      </c>
      <c r="AN1973" s="16">
        <v>99</v>
      </c>
      <c r="AO1973" s="16">
        <v>131</v>
      </c>
      <c r="AP1973" s="16">
        <v>193</v>
      </c>
      <c r="AQ1973" s="16">
        <v>94</v>
      </c>
      <c r="AR1973" s="16">
        <v>79</v>
      </c>
      <c r="AS1973" s="16">
        <v>46</v>
      </c>
      <c r="AT1973" s="16">
        <v>46</v>
      </c>
      <c r="AU1973" s="16">
        <v>118</v>
      </c>
      <c r="AV1973" s="16">
        <v>59</v>
      </c>
      <c r="AX1973" s="16">
        <v>1583</v>
      </c>
      <c r="AY1973" s="16">
        <v>316</v>
      </c>
      <c r="BA1973" s="16">
        <v>1241</v>
      </c>
      <c r="BB1973" s="16">
        <v>669</v>
      </c>
      <c r="BD1973" s="16">
        <v>490</v>
      </c>
      <c r="BE1973" s="16">
        <v>410</v>
      </c>
      <c r="BF1973" s="16">
        <v>226</v>
      </c>
      <c r="BG1973" s="16">
        <v>430</v>
      </c>
      <c r="BH1973" s="16">
        <v>237</v>
      </c>
      <c r="BI1973" s="16">
        <v>51</v>
      </c>
      <c r="BJ1973" s="16">
        <v>65</v>
      </c>
      <c r="BL1973" s="16">
        <v>349</v>
      </c>
      <c r="BM1973" s="16">
        <v>614</v>
      </c>
      <c r="BN1973" s="16">
        <v>143</v>
      </c>
      <c r="BO1973" s="16">
        <v>101</v>
      </c>
      <c r="BP1973" s="16">
        <v>257</v>
      </c>
      <c r="BQ1973" s="16">
        <v>42</v>
      </c>
      <c r="BR1973" s="16">
        <v>47</v>
      </c>
      <c r="BS1973" s="16">
        <v>356</v>
      </c>
      <c r="BU1973" s="16">
        <v>288</v>
      </c>
      <c r="BV1973" s="16">
        <v>472</v>
      </c>
      <c r="BW1973" s="16">
        <v>126</v>
      </c>
      <c r="BX1973" s="16">
        <v>142</v>
      </c>
      <c r="BY1973" s="16">
        <v>432</v>
      </c>
      <c r="BZ1973" s="16">
        <v>64</v>
      </c>
      <c r="CA1973" s="16">
        <v>123</v>
      </c>
      <c r="CB1973" s="16">
        <v>159</v>
      </c>
      <c r="CC1973" s="16">
        <v>106</v>
      </c>
    </row>
    <row r="1974" spans="2:81" x14ac:dyDescent="0.35">
      <c r="B1974" s="14" t="s">
        <v>117</v>
      </c>
      <c r="C1974" s="18">
        <v>0.39864140064566578</v>
      </c>
      <c r="D1974" s="18">
        <v>0.45673946577368912</v>
      </c>
      <c r="E1974" s="18">
        <v>0.62644722354762727</v>
      </c>
      <c r="F1974" s="18">
        <v>0.49827497713636942</v>
      </c>
      <c r="G1974" s="18">
        <v>0.38875718445331559</v>
      </c>
      <c r="H1974" s="18">
        <v>0.26944177106521883</v>
      </c>
      <c r="I1974" s="18">
        <v>0.23405833445089971</v>
      </c>
      <c r="K1974" s="18">
        <v>0.44193203120568558</v>
      </c>
      <c r="L1974" s="18">
        <v>0.36004812588138763</v>
      </c>
      <c r="N1974" s="18">
        <v>0.39724242181336777</v>
      </c>
      <c r="O1974" s="18">
        <v>0.33626389035918608</v>
      </c>
      <c r="P1974" s="18">
        <v>0.43464039293849521</v>
      </c>
      <c r="Q1974" s="18">
        <v>0.38185529897511661</v>
      </c>
      <c r="R1974" s="18">
        <v>0.44466670781692619</v>
      </c>
      <c r="S1974" s="18">
        <v>0.36533851522242611</v>
      </c>
      <c r="T1974" s="18">
        <v>0.38390589593590052</v>
      </c>
      <c r="U1974" s="18">
        <v>0.38505569865682632</v>
      </c>
      <c r="V1974" s="18">
        <v>0.52082937422561593</v>
      </c>
      <c r="W1974" s="18">
        <v>0.33062653729937191</v>
      </c>
      <c r="X1974" s="18">
        <v>0.34225896951319301</v>
      </c>
      <c r="Y1974" s="18">
        <v>0.3888889757436792</v>
      </c>
      <c r="AA1974" s="18">
        <v>0.49168058797957509</v>
      </c>
      <c r="AB1974" s="18">
        <v>0.38903512473102669</v>
      </c>
      <c r="AC1974" s="18">
        <v>0.38627033794891258</v>
      </c>
      <c r="AD1974" s="18">
        <v>0.31867372551526663</v>
      </c>
      <c r="AF1974" s="18">
        <v>0.43385233495899428</v>
      </c>
      <c r="AG1974" s="18">
        <v>0.39240057762757308</v>
      </c>
      <c r="AH1974" s="18">
        <v>0.31864875389875358</v>
      </c>
      <c r="AI1974" s="18">
        <v>0.27927402569861692</v>
      </c>
      <c r="AJ1974" s="18">
        <v>0.28779764792533519</v>
      </c>
      <c r="AK1974" s="18">
        <v>0.38635526297950917</v>
      </c>
      <c r="AL1974" s="18">
        <v>0.42555492409866902</v>
      </c>
      <c r="AM1974" s="18">
        <v>0.46507635519816898</v>
      </c>
      <c r="AN1974" s="18">
        <v>0.34059120373393342</v>
      </c>
      <c r="AO1974" s="18">
        <v>0.39788707743025831</v>
      </c>
      <c r="AP1974" s="18">
        <v>0.38392565214493429</v>
      </c>
      <c r="AQ1974" s="18">
        <v>0.46311964967151559</v>
      </c>
      <c r="AR1974" s="18">
        <v>0.43910822576883879</v>
      </c>
      <c r="AS1974" s="18">
        <v>0.53287182979536318</v>
      </c>
      <c r="AT1974" s="18">
        <v>0.58270191884470157</v>
      </c>
      <c r="AU1974" s="18">
        <v>0.64922934720007408</v>
      </c>
      <c r="AV1974" s="18">
        <v>0.1737105836909365</v>
      </c>
      <c r="AX1974" s="18">
        <v>0.35921027759645929</v>
      </c>
      <c r="AY1974" s="18">
        <v>0.59474014846756451</v>
      </c>
      <c r="BA1974" s="18">
        <v>0.40202651891689201</v>
      </c>
      <c r="BB1974" s="18">
        <v>0.39236086480765342</v>
      </c>
      <c r="BD1974" s="18">
        <v>0.29196431341074519</v>
      </c>
      <c r="BE1974" s="18">
        <v>0.36996936600509361</v>
      </c>
      <c r="BF1974" s="18">
        <v>0.33201437963367519</v>
      </c>
      <c r="BG1974" s="18">
        <v>0.4939926048610031</v>
      </c>
      <c r="BH1974" s="18">
        <v>0.55528769668937539</v>
      </c>
      <c r="BI1974" s="18">
        <v>0.63257944518470166</v>
      </c>
      <c r="BJ1974" s="18">
        <v>0.22761794025432239</v>
      </c>
      <c r="BL1974" s="18">
        <v>0.41837542118415161</v>
      </c>
      <c r="BM1974" s="18">
        <v>0.4926444190181053</v>
      </c>
      <c r="BN1974" s="18">
        <v>0.36174693281345249</v>
      </c>
      <c r="BO1974" s="18">
        <v>0.38250988789446388</v>
      </c>
      <c r="BP1974" s="18">
        <v>0.42208370789734728</v>
      </c>
      <c r="BQ1974" s="18">
        <v>0.33045369703027078</v>
      </c>
      <c r="BR1974" s="18">
        <v>0.30038136214315497</v>
      </c>
      <c r="BS1974" s="18">
        <v>0.24048811671534551</v>
      </c>
      <c r="BU1974" s="18">
        <v>0.48166602495484973</v>
      </c>
      <c r="BV1974" s="18">
        <v>0.49937406621460628</v>
      </c>
      <c r="BW1974" s="18">
        <v>0.33661557288820931</v>
      </c>
      <c r="BX1974" s="18">
        <v>0.39039683099736222</v>
      </c>
      <c r="BY1974" s="18">
        <v>0.41321556589947978</v>
      </c>
      <c r="BZ1974" s="18">
        <v>0.37049898748614563</v>
      </c>
      <c r="CA1974" s="18">
        <v>0.1455863371340384</v>
      </c>
      <c r="CB1974" s="18">
        <v>0.2241183783087928</v>
      </c>
      <c r="CC1974" s="18">
        <v>0.32157473198402459</v>
      </c>
    </row>
    <row r="1975" spans="2:81" x14ac:dyDescent="0.35">
      <c r="B1975" s="14" t="s">
        <v>118</v>
      </c>
      <c r="C1975" s="18">
        <v>0.3046393269743507</v>
      </c>
      <c r="D1975" s="18">
        <v>0.21736092543715149</v>
      </c>
      <c r="E1975" s="18">
        <v>0.14001345334581999</v>
      </c>
      <c r="F1975" s="18">
        <v>0.2157961431688788</v>
      </c>
      <c r="G1975" s="18">
        <v>0.30106416189819613</v>
      </c>
      <c r="H1975" s="18">
        <v>0.35423560985254587</v>
      </c>
      <c r="I1975" s="18">
        <v>0.49204096040172168</v>
      </c>
      <c r="K1975" s="18">
        <v>0.26591475575342421</v>
      </c>
      <c r="L1975" s="18">
        <v>0.34038127445188771</v>
      </c>
      <c r="N1975" s="18">
        <v>0.25334332923291331</v>
      </c>
      <c r="O1975" s="18">
        <v>0.35719521273929261</v>
      </c>
      <c r="P1975" s="18">
        <v>0.27131607179955569</v>
      </c>
      <c r="Q1975" s="18">
        <v>0.32737449874149299</v>
      </c>
      <c r="R1975" s="18">
        <v>0.27901570328390279</v>
      </c>
      <c r="S1975" s="18">
        <v>0.31552295154786492</v>
      </c>
      <c r="T1975" s="18">
        <v>0.30703587111863417</v>
      </c>
      <c r="U1975" s="18">
        <v>0.3002842601055718</v>
      </c>
      <c r="V1975" s="18">
        <v>0.21001993119738779</v>
      </c>
      <c r="W1975" s="18">
        <v>0.3863597752861343</v>
      </c>
      <c r="X1975" s="18">
        <v>0.32516735356334342</v>
      </c>
      <c r="Y1975" s="18">
        <v>0.3556233054083523</v>
      </c>
      <c r="AA1975" s="18">
        <v>0.28791436182704572</v>
      </c>
      <c r="AB1975" s="18">
        <v>0.33827392026675468</v>
      </c>
      <c r="AC1975" s="18">
        <v>0.32192717896457501</v>
      </c>
      <c r="AD1975" s="18">
        <v>0.27336894153929781</v>
      </c>
      <c r="AF1975" s="18">
        <v>0.18120479883832091</v>
      </c>
      <c r="AG1975" s="18">
        <v>0.16798858420146309</v>
      </c>
      <c r="AH1975" s="18">
        <v>0.38982381926598658</v>
      </c>
      <c r="AI1975" s="18">
        <v>0.38814655682054761</v>
      </c>
      <c r="AJ1975" s="18">
        <v>0.36789906598614092</v>
      </c>
      <c r="AK1975" s="18">
        <v>0.2985403236502166</v>
      </c>
      <c r="AL1975" s="18">
        <v>0.33205202014885188</v>
      </c>
      <c r="AM1975" s="18">
        <v>0.28061416310577109</v>
      </c>
      <c r="AN1975" s="18">
        <v>0.31138024122048141</v>
      </c>
      <c r="AO1975" s="18">
        <v>0.32269387838199498</v>
      </c>
      <c r="AP1975" s="18">
        <v>0.31144851200628498</v>
      </c>
      <c r="AQ1975" s="18">
        <v>0.31651559447572869</v>
      </c>
      <c r="AR1975" s="18">
        <v>0.27988087868260308</v>
      </c>
      <c r="AS1975" s="18">
        <v>0.34092037708949358</v>
      </c>
      <c r="AT1975" s="18">
        <v>0.21749233394962239</v>
      </c>
      <c r="AU1975" s="18">
        <v>0.1673521993395303</v>
      </c>
      <c r="AV1975" s="18">
        <v>0.31199393776968048</v>
      </c>
      <c r="AX1975" s="18">
        <v>0.33967227057101068</v>
      </c>
      <c r="AY1975" s="18">
        <v>0.13398227767025189</v>
      </c>
      <c r="BA1975" s="18">
        <v>0.31548624276270287</v>
      </c>
      <c r="BB1975" s="18">
        <v>0.28451464066140458</v>
      </c>
      <c r="BD1975" s="18">
        <v>0.34583834601005031</v>
      </c>
      <c r="BE1975" s="18">
        <v>0.33553629082650538</v>
      </c>
      <c r="BF1975" s="18">
        <v>0.35276993657989769</v>
      </c>
      <c r="BG1975" s="18">
        <v>0.25424178871998382</v>
      </c>
      <c r="BH1975" s="18">
        <v>0.24954848736600799</v>
      </c>
      <c r="BI1975" s="18">
        <v>0.1943961765184937</v>
      </c>
      <c r="BJ1975" s="18">
        <v>0.2527544397785309</v>
      </c>
      <c r="BL1975" s="18">
        <v>0.32960861601582059</v>
      </c>
      <c r="BM1975" s="18">
        <v>0.247070181733933</v>
      </c>
      <c r="BN1975" s="18">
        <v>0.44265748851059922</v>
      </c>
      <c r="BO1975" s="18">
        <v>0.36543055479479991</v>
      </c>
      <c r="BP1975" s="18">
        <v>0.28993228818350558</v>
      </c>
      <c r="BQ1975" s="18">
        <v>0.28874817604775999</v>
      </c>
      <c r="BR1975" s="18">
        <v>9.9257806838238954E-2</v>
      </c>
      <c r="BS1975" s="18">
        <v>0.34666097595425188</v>
      </c>
      <c r="BU1975" s="18">
        <v>0.32260531021032163</v>
      </c>
      <c r="BV1975" s="18">
        <v>0.2484055690915879</v>
      </c>
      <c r="BW1975" s="18">
        <v>0.39527933751534722</v>
      </c>
      <c r="BX1975" s="18">
        <v>0.30720662926654252</v>
      </c>
      <c r="BY1975" s="18">
        <v>0.28968147918172482</v>
      </c>
      <c r="BZ1975" s="18">
        <v>0.25209448521370681</v>
      </c>
      <c r="CA1975" s="18">
        <v>0.35467023319418473</v>
      </c>
      <c r="CB1975" s="18">
        <v>0.33108737183227432</v>
      </c>
      <c r="CC1975" s="18">
        <v>0.38991611256977893</v>
      </c>
    </row>
    <row r="1977" spans="2:81" ht="87" x14ac:dyDescent="0.35">
      <c r="B1977" s="14" t="s">
        <v>400</v>
      </c>
    </row>
    <row r="1978" spans="2:81" x14ac:dyDescent="0.35">
      <c r="B1978" s="15" t="s">
        <v>17</v>
      </c>
    </row>
    <row r="1979" spans="2:81" x14ac:dyDescent="0.35">
      <c r="B1979" s="11" t="s">
        <v>95</v>
      </c>
      <c r="C1979" s="16">
        <v>1906</v>
      </c>
      <c r="D1979" s="16">
        <v>245</v>
      </c>
      <c r="E1979" s="16">
        <v>322</v>
      </c>
      <c r="F1979" s="16">
        <v>330</v>
      </c>
      <c r="G1979" s="16">
        <v>336</v>
      </c>
      <c r="H1979" s="16">
        <v>276</v>
      </c>
      <c r="I1979" s="16">
        <v>397</v>
      </c>
      <c r="K1979" s="16">
        <v>942</v>
      </c>
      <c r="L1979" s="16">
        <v>959</v>
      </c>
      <c r="N1979" s="16">
        <v>158</v>
      </c>
      <c r="O1979" s="16">
        <v>63</v>
      </c>
      <c r="P1979" s="16">
        <v>96</v>
      </c>
      <c r="Q1979" s="16">
        <v>78</v>
      </c>
      <c r="R1979" s="16">
        <v>211</v>
      </c>
      <c r="S1979" s="16">
        <v>156</v>
      </c>
      <c r="T1979" s="16">
        <v>138</v>
      </c>
      <c r="U1979" s="16">
        <v>178</v>
      </c>
      <c r="V1979" s="16">
        <v>270</v>
      </c>
      <c r="W1979" s="16">
        <v>232</v>
      </c>
      <c r="X1979" s="16">
        <v>160</v>
      </c>
      <c r="Y1979" s="16">
        <v>166</v>
      </c>
      <c r="AA1979" s="16">
        <v>527</v>
      </c>
      <c r="AB1979" s="16">
        <v>481</v>
      </c>
      <c r="AC1979" s="16">
        <v>429</v>
      </c>
      <c r="AD1979" s="16">
        <v>463</v>
      </c>
      <c r="AF1979" s="16">
        <v>27</v>
      </c>
      <c r="AG1979" s="16">
        <v>98</v>
      </c>
      <c r="AH1979" s="16">
        <v>113</v>
      </c>
      <c r="AI1979" s="16">
        <v>112</v>
      </c>
      <c r="AJ1979" s="16">
        <v>174</v>
      </c>
      <c r="AK1979" s="16">
        <v>207</v>
      </c>
      <c r="AL1979" s="16">
        <v>170</v>
      </c>
      <c r="AM1979" s="16">
        <v>133</v>
      </c>
      <c r="AN1979" s="16">
        <v>100</v>
      </c>
      <c r="AO1979" s="16">
        <v>131</v>
      </c>
      <c r="AP1979" s="16">
        <v>193</v>
      </c>
      <c r="AQ1979" s="16">
        <v>93</v>
      </c>
      <c r="AR1979" s="16">
        <v>79</v>
      </c>
      <c r="AS1979" s="16">
        <v>47</v>
      </c>
      <c r="AT1979" s="16">
        <v>48</v>
      </c>
      <c r="AU1979" s="16">
        <v>122</v>
      </c>
      <c r="AV1979" s="16">
        <v>59</v>
      </c>
      <c r="AX1979" s="16">
        <v>1557</v>
      </c>
      <c r="AY1979" s="16">
        <v>338</v>
      </c>
      <c r="BA1979" s="16">
        <v>1221</v>
      </c>
      <c r="BB1979" s="16">
        <v>685</v>
      </c>
      <c r="BD1979" s="16">
        <v>474</v>
      </c>
      <c r="BE1979" s="16">
        <v>416</v>
      </c>
      <c r="BF1979" s="16">
        <v>224</v>
      </c>
      <c r="BG1979" s="16">
        <v>439</v>
      </c>
      <c r="BH1979" s="16">
        <v>242</v>
      </c>
      <c r="BI1979" s="16">
        <v>51</v>
      </c>
      <c r="BJ1979" s="16">
        <v>60</v>
      </c>
      <c r="BL1979" s="16">
        <v>334</v>
      </c>
      <c r="BM1979" s="16">
        <v>619</v>
      </c>
      <c r="BN1979" s="16">
        <v>136</v>
      </c>
      <c r="BO1979" s="16">
        <v>105</v>
      </c>
      <c r="BP1979" s="16">
        <v>257</v>
      </c>
      <c r="BQ1979" s="16">
        <v>42</v>
      </c>
      <c r="BR1979" s="16">
        <v>49</v>
      </c>
      <c r="BS1979" s="16">
        <v>364</v>
      </c>
      <c r="BU1979" s="16">
        <v>279</v>
      </c>
      <c r="BV1979" s="16">
        <v>479</v>
      </c>
      <c r="BW1979" s="16">
        <v>122</v>
      </c>
      <c r="BX1979" s="16">
        <v>151</v>
      </c>
      <c r="BY1979" s="16">
        <v>421</v>
      </c>
      <c r="BZ1979" s="16">
        <v>64</v>
      </c>
      <c r="CA1979" s="16">
        <v>123</v>
      </c>
      <c r="CB1979" s="16">
        <v>156</v>
      </c>
      <c r="CC1979" s="16">
        <v>111</v>
      </c>
    </row>
    <row r="1980" spans="2:81" x14ac:dyDescent="0.35">
      <c r="B1980" s="12" t="s">
        <v>96</v>
      </c>
      <c r="C1980" s="16">
        <v>1910</v>
      </c>
      <c r="D1980" s="16">
        <v>202</v>
      </c>
      <c r="E1980" s="16">
        <v>325</v>
      </c>
      <c r="F1980" s="16">
        <v>324</v>
      </c>
      <c r="G1980" s="16">
        <v>294</v>
      </c>
      <c r="H1980" s="16">
        <v>309</v>
      </c>
      <c r="I1980" s="16">
        <v>457</v>
      </c>
      <c r="K1980" s="16">
        <v>921</v>
      </c>
      <c r="L1980" s="16">
        <v>983</v>
      </c>
      <c r="N1980" s="16">
        <v>157</v>
      </c>
      <c r="O1980" s="16">
        <v>52</v>
      </c>
      <c r="P1980" s="16">
        <v>89</v>
      </c>
      <c r="Q1980" s="16">
        <v>77</v>
      </c>
      <c r="R1980" s="16">
        <v>212</v>
      </c>
      <c r="S1980" s="16">
        <v>155</v>
      </c>
      <c r="T1980" s="16">
        <v>140</v>
      </c>
      <c r="U1980" s="16">
        <v>167</v>
      </c>
      <c r="V1980" s="16">
        <v>248</v>
      </c>
      <c r="W1980" s="16">
        <v>264</v>
      </c>
      <c r="X1980" s="16">
        <v>165</v>
      </c>
      <c r="Y1980" s="16">
        <v>180</v>
      </c>
      <c r="AA1980" s="16">
        <v>514</v>
      </c>
      <c r="AB1980" s="16">
        <v>496</v>
      </c>
      <c r="AC1980" s="16">
        <v>419</v>
      </c>
      <c r="AD1980" s="16">
        <v>477</v>
      </c>
      <c r="AF1980" s="16">
        <v>25</v>
      </c>
      <c r="AG1980" s="16">
        <v>96</v>
      </c>
      <c r="AH1980" s="16">
        <v>115</v>
      </c>
      <c r="AI1980" s="16">
        <v>117</v>
      </c>
      <c r="AJ1980" s="16">
        <v>175</v>
      </c>
      <c r="AK1980" s="16">
        <v>213</v>
      </c>
      <c r="AL1980" s="16">
        <v>169</v>
      </c>
      <c r="AM1980" s="16">
        <v>134</v>
      </c>
      <c r="AN1980" s="16">
        <v>99</v>
      </c>
      <c r="AO1980" s="16">
        <v>131</v>
      </c>
      <c r="AP1980" s="16">
        <v>193</v>
      </c>
      <c r="AQ1980" s="16">
        <v>94</v>
      </c>
      <c r="AR1980" s="16">
        <v>79</v>
      </c>
      <c r="AS1980" s="16">
        <v>46</v>
      </c>
      <c r="AT1980" s="16">
        <v>46</v>
      </c>
      <c r="AU1980" s="16">
        <v>118</v>
      </c>
      <c r="AV1980" s="16">
        <v>59</v>
      </c>
      <c r="AX1980" s="16">
        <v>1583</v>
      </c>
      <c r="AY1980" s="16">
        <v>316</v>
      </c>
      <c r="BA1980" s="16">
        <v>1241</v>
      </c>
      <c r="BB1980" s="16">
        <v>669</v>
      </c>
      <c r="BD1980" s="16">
        <v>490</v>
      </c>
      <c r="BE1980" s="16">
        <v>410</v>
      </c>
      <c r="BF1980" s="16">
        <v>226</v>
      </c>
      <c r="BG1980" s="16">
        <v>430</v>
      </c>
      <c r="BH1980" s="16">
        <v>237</v>
      </c>
      <c r="BI1980" s="16">
        <v>51</v>
      </c>
      <c r="BJ1980" s="16">
        <v>65</v>
      </c>
      <c r="BL1980" s="16">
        <v>349</v>
      </c>
      <c r="BM1980" s="16">
        <v>614</v>
      </c>
      <c r="BN1980" s="16">
        <v>143</v>
      </c>
      <c r="BO1980" s="16">
        <v>101</v>
      </c>
      <c r="BP1980" s="16">
        <v>257</v>
      </c>
      <c r="BQ1980" s="16">
        <v>42</v>
      </c>
      <c r="BR1980" s="16">
        <v>47</v>
      </c>
      <c r="BS1980" s="16">
        <v>356</v>
      </c>
      <c r="BU1980" s="16">
        <v>288</v>
      </c>
      <c r="BV1980" s="16">
        <v>472</v>
      </c>
      <c r="BW1980" s="16">
        <v>126</v>
      </c>
      <c r="BX1980" s="16">
        <v>142</v>
      </c>
      <c r="BY1980" s="16">
        <v>432</v>
      </c>
      <c r="BZ1980" s="16">
        <v>64</v>
      </c>
      <c r="CA1980" s="16">
        <v>123</v>
      </c>
      <c r="CB1980" s="16">
        <v>159</v>
      </c>
      <c r="CC1980" s="16">
        <v>106</v>
      </c>
    </row>
    <row r="1981" spans="2:81" x14ac:dyDescent="0.35">
      <c r="B1981" s="14" t="s">
        <v>117</v>
      </c>
      <c r="C1981" s="18">
        <v>0.57998492936184964</v>
      </c>
      <c r="D1981" s="18">
        <v>0.49553488798345607</v>
      </c>
      <c r="E1981" s="18">
        <v>0.67857988356205301</v>
      </c>
      <c r="F1981" s="18">
        <v>0.6123810748926668</v>
      </c>
      <c r="G1981" s="18">
        <v>0.54138208229753459</v>
      </c>
      <c r="H1981" s="18">
        <v>0.55655658795454332</v>
      </c>
      <c r="I1981" s="18">
        <v>0.56492455472605974</v>
      </c>
      <c r="K1981" s="18">
        <v>0.61507396385076618</v>
      </c>
      <c r="L1981" s="18">
        <v>0.5479715139131246</v>
      </c>
      <c r="N1981" s="18">
        <v>0.59563354190969564</v>
      </c>
      <c r="O1981" s="18">
        <v>0.53258361234052676</v>
      </c>
      <c r="P1981" s="18">
        <v>0.48272371565404659</v>
      </c>
      <c r="Q1981" s="18">
        <v>0.64401469097352226</v>
      </c>
      <c r="R1981" s="18">
        <v>0.59362251127575161</v>
      </c>
      <c r="S1981" s="18">
        <v>0.63567510777520475</v>
      </c>
      <c r="T1981" s="18">
        <v>0.60810144957955381</v>
      </c>
      <c r="U1981" s="18">
        <v>0.58755913223061818</v>
      </c>
      <c r="V1981" s="18">
        <v>0.6067553133141711</v>
      </c>
      <c r="W1981" s="18">
        <v>0.54918724986984979</v>
      </c>
      <c r="X1981" s="18">
        <v>0.4827468047305396</v>
      </c>
      <c r="Y1981" s="18">
        <v>0.60523769802035132</v>
      </c>
      <c r="AA1981" s="18">
        <v>0.67850117449781955</v>
      </c>
      <c r="AB1981" s="18">
        <v>0.59122480455057502</v>
      </c>
      <c r="AC1981" s="18">
        <v>0.54973948422072538</v>
      </c>
      <c r="AD1981" s="18">
        <v>0.49054801571149997</v>
      </c>
      <c r="AF1981" s="18">
        <v>0.31279334795895741</v>
      </c>
      <c r="AG1981" s="18">
        <v>0.49830023365630288</v>
      </c>
      <c r="AH1981" s="18">
        <v>0.55884818252899671</v>
      </c>
      <c r="AI1981" s="18">
        <v>0.49819086280168012</v>
      </c>
      <c r="AJ1981" s="18">
        <v>0.52302312814196705</v>
      </c>
      <c r="AK1981" s="18">
        <v>0.5306238119827551</v>
      </c>
      <c r="AL1981" s="18">
        <v>0.56388610862609445</v>
      </c>
      <c r="AM1981" s="18">
        <v>0.66855135388743858</v>
      </c>
      <c r="AN1981" s="18">
        <v>0.56294692552777559</v>
      </c>
      <c r="AO1981" s="18">
        <v>0.63459950275402943</v>
      </c>
      <c r="AP1981" s="18">
        <v>0.60171206256525656</v>
      </c>
      <c r="AQ1981" s="18">
        <v>0.62352197866273373</v>
      </c>
      <c r="AR1981" s="18">
        <v>0.61535548717799848</v>
      </c>
      <c r="AS1981" s="18">
        <v>0.62259925306594854</v>
      </c>
      <c r="AT1981" s="18">
        <v>0.74109557787060709</v>
      </c>
      <c r="AU1981" s="18">
        <v>0.7602211726798257</v>
      </c>
      <c r="AV1981" s="18">
        <v>0.42234052912009951</v>
      </c>
      <c r="AX1981" s="18">
        <v>0.57155118845204067</v>
      </c>
      <c r="AY1981" s="18">
        <v>0.63574657300171245</v>
      </c>
      <c r="BA1981" s="18">
        <v>0.59631686410081364</v>
      </c>
      <c r="BB1981" s="18">
        <v>0.54968368337466322</v>
      </c>
      <c r="BD1981" s="18">
        <v>0.54439047877974889</v>
      </c>
      <c r="BE1981" s="18">
        <v>0.5551968653811622</v>
      </c>
      <c r="BF1981" s="18">
        <v>0.53179590239963481</v>
      </c>
      <c r="BG1981" s="18">
        <v>0.6411294462635595</v>
      </c>
      <c r="BH1981" s="18">
        <v>0.66462689458455615</v>
      </c>
      <c r="BI1981" s="18">
        <v>0.73340785792618401</v>
      </c>
      <c r="BJ1981" s="18">
        <v>0.33648467823212919</v>
      </c>
      <c r="BL1981" s="18">
        <v>0.57877744522255226</v>
      </c>
      <c r="BM1981" s="18">
        <v>0.6533405456686604</v>
      </c>
      <c r="BN1981" s="18">
        <v>0.59994406778336917</v>
      </c>
      <c r="BO1981" s="18">
        <v>0.6479925543981695</v>
      </c>
      <c r="BP1981" s="18">
        <v>0.57725004655041923</v>
      </c>
      <c r="BQ1981" s="18">
        <v>0.58908652823174634</v>
      </c>
      <c r="BR1981" s="18">
        <v>0.45436105966921431</v>
      </c>
      <c r="BS1981" s="18">
        <v>0.4447632907564702</v>
      </c>
      <c r="BU1981" s="18">
        <v>0.60922247447856737</v>
      </c>
      <c r="BV1981" s="18">
        <v>0.65968609941285394</v>
      </c>
      <c r="BW1981" s="18">
        <v>0.6205049365648917</v>
      </c>
      <c r="BX1981" s="18">
        <v>0.57529233400964275</v>
      </c>
      <c r="BY1981" s="18">
        <v>0.57454004112613122</v>
      </c>
      <c r="BZ1981" s="18">
        <v>0.58544200407138691</v>
      </c>
      <c r="CA1981" s="18">
        <v>0.41774051007647062</v>
      </c>
      <c r="CB1981" s="18">
        <v>0.47624210722534838</v>
      </c>
      <c r="CC1981" s="18">
        <v>0.46554776237512069</v>
      </c>
    </row>
    <row r="1982" spans="2:81" x14ac:dyDescent="0.35">
      <c r="B1982" s="14" t="s">
        <v>118</v>
      </c>
      <c r="C1982" s="18">
        <v>0.1085491360667772</v>
      </c>
      <c r="D1982" s="18">
        <v>0.18215541409478839</v>
      </c>
      <c r="E1982" s="18">
        <v>8.6488283886963099E-2</v>
      </c>
      <c r="F1982" s="18">
        <v>0.1187114361472334</v>
      </c>
      <c r="G1982" s="18">
        <v>0.1036895860578624</v>
      </c>
      <c r="H1982" s="18">
        <v>0.1181160715110918</v>
      </c>
      <c r="I1982" s="18">
        <v>8.1144027084970732E-2</v>
      </c>
      <c r="K1982" s="18">
        <v>0.1060034354145627</v>
      </c>
      <c r="L1982" s="18">
        <v>0.10942278425429949</v>
      </c>
      <c r="N1982" s="18">
        <v>9.3516627558156623E-2</v>
      </c>
      <c r="O1982" s="18">
        <v>0.1349952713025821</v>
      </c>
      <c r="P1982" s="18">
        <v>8.9818157561452339E-2</v>
      </c>
      <c r="Q1982" s="18">
        <v>6.4215140800815154E-2</v>
      </c>
      <c r="R1982" s="18">
        <v>8.7129558517148709E-2</v>
      </c>
      <c r="S1982" s="18">
        <v>8.4364680156467961E-2</v>
      </c>
      <c r="T1982" s="18">
        <v>0.14203916796870741</v>
      </c>
      <c r="U1982" s="18">
        <v>0.13579842758436239</v>
      </c>
      <c r="V1982" s="18">
        <v>0.1202120677789279</v>
      </c>
      <c r="W1982" s="18">
        <v>0.11223163646471079</v>
      </c>
      <c r="X1982" s="18">
        <v>0.13407845777191499</v>
      </c>
      <c r="Y1982" s="18">
        <v>9.2099485651287089E-2</v>
      </c>
      <c r="AA1982" s="18">
        <v>5.9567109678890763E-2</v>
      </c>
      <c r="AB1982" s="18">
        <v>9.5986803817805888E-2</v>
      </c>
      <c r="AC1982" s="18">
        <v>0.1333525349331996</v>
      </c>
      <c r="AD1982" s="18">
        <v>0.1519899787455983</v>
      </c>
      <c r="AF1982" s="18">
        <v>0.18050685338611031</v>
      </c>
      <c r="AG1982" s="18">
        <v>0.19810193411928639</v>
      </c>
      <c r="AH1982" s="18">
        <v>0.1449273806219698</v>
      </c>
      <c r="AI1982" s="18">
        <v>0.1167116534965958</v>
      </c>
      <c r="AJ1982" s="18">
        <v>0.1242844758954713</v>
      </c>
      <c r="AK1982" s="18">
        <v>0.1007125442851539</v>
      </c>
      <c r="AL1982" s="18">
        <v>0.1199377083802735</v>
      </c>
      <c r="AM1982" s="18">
        <v>7.9531835479173682E-2</v>
      </c>
      <c r="AN1982" s="18">
        <v>7.3338149411308756E-2</v>
      </c>
      <c r="AO1982" s="18">
        <v>0.13195593874009001</v>
      </c>
      <c r="AP1982" s="18">
        <v>9.7829216610563693E-2</v>
      </c>
      <c r="AQ1982" s="18">
        <v>8.2025547572259022E-2</v>
      </c>
      <c r="AR1982" s="18">
        <v>0.13734612653225101</v>
      </c>
      <c r="AS1982" s="18">
        <v>4.34061660740638E-2</v>
      </c>
      <c r="AT1982" s="18">
        <v>6.034280098080945E-2</v>
      </c>
      <c r="AU1982" s="18">
        <v>1.496852676445478E-2</v>
      </c>
      <c r="AV1982" s="18">
        <v>0.18079876523881969</v>
      </c>
      <c r="AX1982" s="18">
        <v>0.1090410346213737</v>
      </c>
      <c r="AY1982" s="18">
        <v>9.5466520315576925E-2</v>
      </c>
      <c r="BA1982" s="18">
        <v>9.911984882197053E-2</v>
      </c>
      <c r="BB1982" s="18">
        <v>0.12604364341421789</v>
      </c>
      <c r="BD1982" s="18">
        <v>0.12660739188416489</v>
      </c>
      <c r="BE1982" s="18">
        <v>0.11727842134712201</v>
      </c>
      <c r="BF1982" s="18">
        <v>0.12702249319782241</v>
      </c>
      <c r="BG1982" s="18">
        <v>7.4897140636432963E-2</v>
      </c>
      <c r="BH1982" s="18">
        <v>7.7561978541029197E-2</v>
      </c>
      <c r="BI1982" s="18">
        <v>6.2726174727863335E-2</v>
      </c>
      <c r="BJ1982" s="18">
        <v>0.2256876926320191</v>
      </c>
      <c r="BL1982" s="18">
        <v>0.1169844518293799</v>
      </c>
      <c r="BM1982" s="18">
        <v>8.1486580212134174E-2</v>
      </c>
      <c r="BN1982" s="18">
        <v>7.3546760600229244E-2</v>
      </c>
      <c r="BO1982" s="18">
        <v>0.14230607141174861</v>
      </c>
      <c r="BP1982" s="18">
        <v>0.13101639748056429</v>
      </c>
      <c r="BQ1982" s="18">
        <v>8.5085783888459443E-2</v>
      </c>
      <c r="BR1982" s="18">
        <v>0.12341360078189401</v>
      </c>
      <c r="BS1982" s="18">
        <v>0.13597790817375199</v>
      </c>
      <c r="BU1982" s="18">
        <v>0.1077173330443391</v>
      </c>
      <c r="BV1982" s="18">
        <v>8.5606372994898983E-2</v>
      </c>
      <c r="BW1982" s="18">
        <v>5.8710170509122341E-2</v>
      </c>
      <c r="BX1982" s="18">
        <v>0.12952478071774429</v>
      </c>
      <c r="BY1982" s="18">
        <v>0.12718461398503381</v>
      </c>
      <c r="BZ1982" s="18">
        <v>8.6421349983062237E-2</v>
      </c>
      <c r="CA1982" s="18">
        <v>0.1173623307866053</v>
      </c>
      <c r="CB1982" s="18">
        <v>0.1149511208548748</v>
      </c>
      <c r="CC1982" s="18">
        <v>0.16204159506352439</v>
      </c>
    </row>
    <row r="1984" spans="2:81" ht="72.5" x14ac:dyDescent="0.35">
      <c r="B1984" s="14" t="s">
        <v>401</v>
      </c>
    </row>
    <row r="1985" spans="2:81" x14ac:dyDescent="0.35">
      <c r="B1985" s="15" t="s">
        <v>17</v>
      </c>
    </row>
    <row r="1986" spans="2:81" x14ac:dyDescent="0.35">
      <c r="B1986" s="11" t="s">
        <v>95</v>
      </c>
      <c r="C1986" s="16">
        <v>1906</v>
      </c>
      <c r="D1986" s="16">
        <v>245</v>
      </c>
      <c r="E1986" s="16">
        <v>322</v>
      </c>
      <c r="F1986" s="16">
        <v>330</v>
      </c>
      <c r="G1986" s="16">
        <v>336</v>
      </c>
      <c r="H1986" s="16">
        <v>276</v>
      </c>
      <c r="I1986" s="16">
        <v>397</v>
      </c>
      <c r="K1986" s="16">
        <v>942</v>
      </c>
      <c r="L1986" s="16">
        <v>959</v>
      </c>
      <c r="N1986" s="16">
        <v>158</v>
      </c>
      <c r="O1986" s="16">
        <v>63</v>
      </c>
      <c r="P1986" s="16">
        <v>96</v>
      </c>
      <c r="Q1986" s="16">
        <v>78</v>
      </c>
      <c r="R1986" s="16">
        <v>211</v>
      </c>
      <c r="S1986" s="16">
        <v>156</v>
      </c>
      <c r="T1986" s="16">
        <v>138</v>
      </c>
      <c r="U1986" s="16">
        <v>178</v>
      </c>
      <c r="V1986" s="16">
        <v>270</v>
      </c>
      <c r="W1986" s="16">
        <v>232</v>
      </c>
      <c r="X1986" s="16">
        <v>160</v>
      </c>
      <c r="Y1986" s="16">
        <v>166</v>
      </c>
      <c r="AA1986" s="16">
        <v>527</v>
      </c>
      <c r="AB1986" s="16">
        <v>481</v>
      </c>
      <c r="AC1986" s="16">
        <v>429</v>
      </c>
      <c r="AD1986" s="16">
        <v>463</v>
      </c>
      <c r="AF1986" s="16">
        <v>27</v>
      </c>
      <c r="AG1986" s="16">
        <v>98</v>
      </c>
      <c r="AH1986" s="16">
        <v>113</v>
      </c>
      <c r="AI1986" s="16">
        <v>112</v>
      </c>
      <c r="AJ1986" s="16">
        <v>174</v>
      </c>
      <c r="AK1986" s="16">
        <v>207</v>
      </c>
      <c r="AL1986" s="16">
        <v>170</v>
      </c>
      <c r="AM1986" s="16">
        <v>133</v>
      </c>
      <c r="AN1986" s="16">
        <v>100</v>
      </c>
      <c r="AO1986" s="16">
        <v>131</v>
      </c>
      <c r="AP1986" s="16">
        <v>193</v>
      </c>
      <c r="AQ1986" s="16">
        <v>93</v>
      </c>
      <c r="AR1986" s="16">
        <v>79</v>
      </c>
      <c r="AS1986" s="16">
        <v>47</v>
      </c>
      <c r="AT1986" s="16">
        <v>48</v>
      </c>
      <c r="AU1986" s="16">
        <v>122</v>
      </c>
      <c r="AV1986" s="16">
        <v>59</v>
      </c>
      <c r="AX1986" s="16">
        <v>1557</v>
      </c>
      <c r="AY1986" s="16">
        <v>338</v>
      </c>
      <c r="BA1986" s="16">
        <v>1221</v>
      </c>
      <c r="BB1986" s="16">
        <v>685</v>
      </c>
      <c r="BD1986" s="16">
        <v>474</v>
      </c>
      <c r="BE1986" s="16">
        <v>416</v>
      </c>
      <c r="BF1986" s="16">
        <v>224</v>
      </c>
      <c r="BG1986" s="16">
        <v>439</v>
      </c>
      <c r="BH1986" s="16">
        <v>242</v>
      </c>
      <c r="BI1986" s="16">
        <v>51</v>
      </c>
      <c r="BJ1986" s="16">
        <v>60</v>
      </c>
      <c r="BL1986" s="16">
        <v>334</v>
      </c>
      <c r="BM1986" s="16">
        <v>619</v>
      </c>
      <c r="BN1986" s="16">
        <v>136</v>
      </c>
      <c r="BO1986" s="16">
        <v>105</v>
      </c>
      <c r="BP1986" s="16">
        <v>257</v>
      </c>
      <c r="BQ1986" s="16">
        <v>42</v>
      </c>
      <c r="BR1986" s="16">
        <v>49</v>
      </c>
      <c r="BS1986" s="16">
        <v>364</v>
      </c>
      <c r="BU1986" s="16">
        <v>279</v>
      </c>
      <c r="BV1986" s="16">
        <v>479</v>
      </c>
      <c r="BW1986" s="16">
        <v>122</v>
      </c>
      <c r="BX1986" s="16">
        <v>151</v>
      </c>
      <c r="BY1986" s="16">
        <v>421</v>
      </c>
      <c r="BZ1986" s="16">
        <v>64</v>
      </c>
      <c r="CA1986" s="16">
        <v>123</v>
      </c>
      <c r="CB1986" s="16">
        <v>156</v>
      </c>
      <c r="CC1986" s="16">
        <v>111</v>
      </c>
    </row>
    <row r="1987" spans="2:81" x14ac:dyDescent="0.35">
      <c r="B1987" s="12" t="s">
        <v>96</v>
      </c>
      <c r="C1987" s="16">
        <v>1910</v>
      </c>
      <c r="D1987" s="16">
        <v>202</v>
      </c>
      <c r="E1987" s="16">
        <v>325</v>
      </c>
      <c r="F1987" s="16">
        <v>324</v>
      </c>
      <c r="G1987" s="16">
        <v>294</v>
      </c>
      <c r="H1987" s="16">
        <v>309</v>
      </c>
      <c r="I1987" s="16">
        <v>457</v>
      </c>
      <c r="K1987" s="16">
        <v>921</v>
      </c>
      <c r="L1987" s="16">
        <v>983</v>
      </c>
      <c r="N1987" s="16">
        <v>157</v>
      </c>
      <c r="O1987" s="16">
        <v>52</v>
      </c>
      <c r="P1987" s="16">
        <v>89</v>
      </c>
      <c r="Q1987" s="16">
        <v>77</v>
      </c>
      <c r="R1987" s="16">
        <v>212</v>
      </c>
      <c r="S1987" s="16">
        <v>155</v>
      </c>
      <c r="T1987" s="16">
        <v>140</v>
      </c>
      <c r="U1987" s="16">
        <v>167</v>
      </c>
      <c r="V1987" s="16">
        <v>248</v>
      </c>
      <c r="W1987" s="16">
        <v>264</v>
      </c>
      <c r="X1987" s="16">
        <v>165</v>
      </c>
      <c r="Y1987" s="16">
        <v>180</v>
      </c>
      <c r="AA1987" s="16">
        <v>514</v>
      </c>
      <c r="AB1987" s="16">
        <v>496</v>
      </c>
      <c r="AC1987" s="16">
        <v>419</v>
      </c>
      <c r="AD1987" s="16">
        <v>477</v>
      </c>
      <c r="AF1987" s="16">
        <v>25</v>
      </c>
      <c r="AG1987" s="16">
        <v>96</v>
      </c>
      <c r="AH1987" s="16">
        <v>115</v>
      </c>
      <c r="AI1987" s="16">
        <v>117</v>
      </c>
      <c r="AJ1987" s="16">
        <v>175</v>
      </c>
      <c r="AK1987" s="16">
        <v>213</v>
      </c>
      <c r="AL1987" s="16">
        <v>169</v>
      </c>
      <c r="AM1987" s="16">
        <v>134</v>
      </c>
      <c r="AN1987" s="16">
        <v>99</v>
      </c>
      <c r="AO1987" s="16">
        <v>131</v>
      </c>
      <c r="AP1987" s="16">
        <v>193</v>
      </c>
      <c r="AQ1987" s="16">
        <v>94</v>
      </c>
      <c r="AR1987" s="16">
        <v>79</v>
      </c>
      <c r="AS1987" s="16">
        <v>46</v>
      </c>
      <c r="AT1987" s="16">
        <v>46</v>
      </c>
      <c r="AU1987" s="16">
        <v>118</v>
      </c>
      <c r="AV1987" s="16">
        <v>59</v>
      </c>
      <c r="AX1987" s="16">
        <v>1583</v>
      </c>
      <c r="AY1987" s="16">
        <v>316</v>
      </c>
      <c r="BA1987" s="16">
        <v>1241</v>
      </c>
      <c r="BB1987" s="16">
        <v>669</v>
      </c>
      <c r="BD1987" s="16">
        <v>490</v>
      </c>
      <c r="BE1987" s="16">
        <v>410</v>
      </c>
      <c r="BF1987" s="16">
        <v>226</v>
      </c>
      <c r="BG1987" s="16">
        <v>430</v>
      </c>
      <c r="BH1987" s="16">
        <v>237</v>
      </c>
      <c r="BI1987" s="16">
        <v>51</v>
      </c>
      <c r="BJ1987" s="16">
        <v>65</v>
      </c>
      <c r="BL1987" s="16">
        <v>349</v>
      </c>
      <c r="BM1987" s="16">
        <v>614</v>
      </c>
      <c r="BN1987" s="16">
        <v>143</v>
      </c>
      <c r="BO1987" s="16">
        <v>101</v>
      </c>
      <c r="BP1987" s="16">
        <v>257</v>
      </c>
      <c r="BQ1987" s="16">
        <v>42</v>
      </c>
      <c r="BR1987" s="16">
        <v>47</v>
      </c>
      <c r="BS1987" s="16">
        <v>356</v>
      </c>
      <c r="BU1987" s="16">
        <v>288</v>
      </c>
      <c r="BV1987" s="16">
        <v>472</v>
      </c>
      <c r="BW1987" s="16">
        <v>126</v>
      </c>
      <c r="BX1987" s="16">
        <v>142</v>
      </c>
      <c r="BY1987" s="16">
        <v>432</v>
      </c>
      <c r="BZ1987" s="16">
        <v>64</v>
      </c>
      <c r="CA1987" s="16">
        <v>123</v>
      </c>
      <c r="CB1987" s="16">
        <v>159</v>
      </c>
      <c r="CC1987" s="16">
        <v>106</v>
      </c>
    </row>
    <row r="1988" spans="2:81" ht="29" x14ac:dyDescent="0.35">
      <c r="B1988" s="17" t="s">
        <v>402</v>
      </c>
      <c r="C1988" s="18">
        <v>0.29354368005409881</v>
      </c>
      <c r="D1988" s="18">
        <v>0.192637067627905</v>
      </c>
      <c r="E1988" s="18">
        <v>0.18196491777985391</v>
      </c>
      <c r="F1988" s="18">
        <v>0.20479691329447569</v>
      </c>
      <c r="G1988" s="18">
        <v>0.28299916042544082</v>
      </c>
      <c r="H1988" s="18">
        <v>0.39996956545692491</v>
      </c>
      <c r="I1988" s="18">
        <v>0.41523861114647709</v>
      </c>
      <c r="K1988" s="18">
        <v>0.27125051361469049</v>
      </c>
      <c r="L1988" s="18">
        <v>0.31486338262604407</v>
      </c>
      <c r="N1988" s="18">
        <v>0.33350945941651478</v>
      </c>
      <c r="O1988" s="18">
        <v>0.32708843293955919</v>
      </c>
      <c r="P1988" s="18">
        <v>0.28797234538989352</v>
      </c>
      <c r="Q1988" s="18">
        <v>0.33706436928321309</v>
      </c>
      <c r="R1988" s="18">
        <v>0.27857135494114488</v>
      </c>
      <c r="S1988" s="18">
        <v>0.26963910750540748</v>
      </c>
      <c r="T1988" s="18">
        <v>0.32145698894930658</v>
      </c>
      <c r="U1988" s="18">
        <v>0.25440055828340719</v>
      </c>
      <c r="V1988" s="18">
        <v>0.1908973466370969</v>
      </c>
      <c r="W1988" s="18">
        <v>0.36315863719605579</v>
      </c>
      <c r="X1988" s="18">
        <v>0.29854196329879867</v>
      </c>
      <c r="Y1988" s="18">
        <v>0.32069621975019968</v>
      </c>
      <c r="AA1988" s="18">
        <v>0.2828405688456177</v>
      </c>
      <c r="AB1988" s="18">
        <v>0.32079240602818959</v>
      </c>
      <c r="AC1988" s="18">
        <v>0.28215392921338012</v>
      </c>
      <c r="AD1988" s="18">
        <v>0.28611075657471102</v>
      </c>
      <c r="AF1988" s="18">
        <v>0.31462167125873908</v>
      </c>
      <c r="AG1988" s="18">
        <v>0.27127958531342922</v>
      </c>
      <c r="AH1988" s="18">
        <v>0.27093951231919122</v>
      </c>
      <c r="AI1988" s="18">
        <v>0.34106332594651179</v>
      </c>
      <c r="AJ1988" s="18">
        <v>0.34616657156184821</v>
      </c>
      <c r="AK1988" s="18">
        <v>0.31103714134622418</v>
      </c>
      <c r="AL1988" s="18">
        <v>0.36657261819484799</v>
      </c>
      <c r="AM1988" s="18">
        <v>0.28617964035268029</v>
      </c>
      <c r="AN1988" s="18">
        <v>0.31238800443181391</v>
      </c>
      <c r="AO1988" s="18">
        <v>0.28731632519037009</v>
      </c>
      <c r="AP1988" s="18">
        <v>0.32979338201540448</v>
      </c>
      <c r="AQ1988" s="18">
        <v>0.21136214578371049</v>
      </c>
      <c r="AR1988" s="18">
        <v>0.32739310870469368</v>
      </c>
      <c r="AS1988" s="18">
        <v>0.13612082908686671</v>
      </c>
      <c r="AT1988" s="18">
        <v>0.20050085165749029</v>
      </c>
      <c r="AU1988" s="18">
        <v>0.12201098856932061</v>
      </c>
      <c r="AV1988" s="18">
        <v>0.34433503013885292</v>
      </c>
      <c r="AX1988" s="18">
        <v>0.32200288150562939</v>
      </c>
      <c r="AY1988" s="18">
        <v>0.16088636525679881</v>
      </c>
      <c r="BA1988" s="18">
        <v>0.28699301358267848</v>
      </c>
      <c r="BB1988" s="18">
        <v>0.30569737521043361</v>
      </c>
      <c r="BD1988" s="18">
        <v>0.32200438163357109</v>
      </c>
      <c r="BE1988" s="18">
        <v>0.31199559196293758</v>
      </c>
      <c r="BF1988" s="18">
        <v>0.33071575654019808</v>
      </c>
      <c r="BG1988" s="18">
        <v>0.2598382978905675</v>
      </c>
      <c r="BH1988" s="18">
        <v>0.24062071585790931</v>
      </c>
      <c r="BI1988" s="18">
        <v>0.17414837668464431</v>
      </c>
      <c r="BJ1988" s="18">
        <v>0.34375778211183</v>
      </c>
      <c r="BL1988" s="18">
        <v>0.28775277652896258</v>
      </c>
      <c r="BM1988" s="18">
        <v>0.2651620622249638</v>
      </c>
      <c r="BN1988" s="18">
        <v>0.29300803658079771</v>
      </c>
      <c r="BO1988" s="18">
        <v>0.28820006528658282</v>
      </c>
      <c r="BP1988" s="18">
        <v>0.27544637832552132</v>
      </c>
      <c r="BQ1988" s="18">
        <v>0.38512132087711881</v>
      </c>
      <c r="BR1988" s="18">
        <v>0.22425458633971829</v>
      </c>
      <c r="BS1988" s="18">
        <v>0.36155648973665849</v>
      </c>
      <c r="BU1988" s="18">
        <v>0.27738778466860242</v>
      </c>
      <c r="BV1988" s="18">
        <v>0.22307758024850149</v>
      </c>
      <c r="BW1988" s="18">
        <v>0.31078660124540008</v>
      </c>
      <c r="BX1988" s="18">
        <v>0.29450414306022948</v>
      </c>
      <c r="BY1988" s="18">
        <v>0.30270953648289067</v>
      </c>
      <c r="BZ1988" s="18">
        <v>0.42650051995115762</v>
      </c>
      <c r="CA1988" s="18">
        <v>0.37010590917978059</v>
      </c>
      <c r="CB1988" s="18">
        <v>0.316415584062268</v>
      </c>
      <c r="CC1988" s="18">
        <v>0.38943991352202018</v>
      </c>
    </row>
    <row r="1989" spans="2:81" ht="43.5" x14ac:dyDescent="0.35">
      <c r="B1989" s="17" t="s">
        <v>403</v>
      </c>
      <c r="C1989" s="18">
        <v>0.28912661990899668</v>
      </c>
      <c r="D1989" s="18">
        <v>0.23229358057715391</v>
      </c>
      <c r="E1989" s="18">
        <v>0.36291236603100402</v>
      </c>
      <c r="F1989" s="18">
        <v>0.31965062547727241</v>
      </c>
      <c r="G1989" s="18">
        <v>0.27507030221351603</v>
      </c>
      <c r="H1989" s="18">
        <v>0.27466834584420963</v>
      </c>
      <c r="I1989" s="18">
        <v>0.25896434387760181</v>
      </c>
      <c r="K1989" s="18">
        <v>0.28907668204097009</v>
      </c>
      <c r="L1989" s="18">
        <v>0.29060204931368749</v>
      </c>
      <c r="N1989" s="18">
        <v>0.27618327686713079</v>
      </c>
      <c r="O1989" s="18">
        <v>0.35141129993384318</v>
      </c>
      <c r="P1989" s="18">
        <v>0.24735548482429739</v>
      </c>
      <c r="Q1989" s="18">
        <v>0.2350171846177081</v>
      </c>
      <c r="R1989" s="18">
        <v>0.29631218741755488</v>
      </c>
      <c r="S1989" s="18">
        <v>0.29220929954693869</v>
      </c>
      <c r="T1989" s="18">
        <v>0.30180790390102691</v>
      </c>
      <c r="U1989" s="18">
        <v>0.29962620985044308</v>
      </c>
      <c r="V1989" s="18">
        <v>0.32139954453080932</v>
      </c>
      <c r="W1989" s="18">
        <v>0.26870426239045719</v>
      </c>
      <c r="X1989" s="18">
        <v>0.26947991251891812</v>
      </c>
      <c r="Y1989" s="18">
        <v>0.29899798042428682</v>
      </c>
      <c r="AA1989" s="18">
        <v>0.33864730301873269</v>
      </c>
      <c r="AB1989" s="18">
        <v>0.30017237411055248</v>
      </c>
      <c r="AC1989" s="18">
        <v>0.24599161534404751</v>
      </c>
      <c r="AD1989" s="18">
        <v>0.26080070927163501</v>
      </c>
      <c r="AF1989" s="18">
        <v>0.1132653690805088</v>
      </c>
      <c r="AG1989" s="18">
        <v>0.22024153883875419</v>
      </c>
      <c r="AH1989" s="18">
        <v>0.34026099462628401</v>
      </c>
      <c r="AI1989" s="18">
        <v>0.18223293744624219</v>
      </c>
      <c r="AJ1989" s="18">
        <v>0.23835397487435059</v>
      </c>
      <c r="AK1989" s="18">
        <v>0.25758522741928352</v>
      </c>
      <c r="AL1989" s="18">
        <v>0.29572289155025178</v>
      </c>
      <c r="AM1989" s="18">
        <v>0.25848400108687591</v>
      </c>
      <c r="AN1989" s="18">
        <v>0.25159623808932169</v>
      </c>
      <c r="AO1989" s="18">
        <v>0.35808933206694249</v>
      </c>
      <c r="AP1989" s="18">
        <v>0.33124328632813432</v>
      </c>
      <c r="AQ1989" s="18">
        <v>0.31331194033461279</v>
      </c>
      <c r="AR1989" s="18">
        <v>0.3665039393765212</v>
      </c>
      <c r="AS1989" s="18">
        <v>0.28671523563946549</v>
      </c>
      <c r="AT1989" s="18">
        <v>0.34478043112699103</v>
      </c>
      <c r="AU1989" s="18">
        <v>0.42770183762582809</v>
      </c>
      <c r="AV1989" s="18">
        <v>0.21389316909565831</v>
      </c>
      <c r="AX1989" s="18">
        <v>0.27541229198587008</v>
      </c>
      <c r="AY1989" s="18">
        <v>0.35870784736950129</v>
      </c>
      <c r="BA1989" s="18">
        <v>0.3011577231258884</v>
      </c>
      <c r="BB1989" s="18">
        <v>0.26680486661405362</v>
      </c>
      <c r="BD1989" s="18">
        <v>0.2450814536796985</v>
      </c>
      <c r="BE1989" s="18">
        <v>0.28562305532864951</v>
      </c>
      <c r="BF1989" s="18">
        <v>0.30009953605097589</v>
      </c>
      <c r="BG1989" s="18">
        <v>0.3200328024557505</v>
      </c>
      <c r="BH1989" s="18">
        <v>0.33948612267918787</v>
      </c>
      <c r="BI1989" s="18">
        <v>0.33324265558337191</v>
      </c>
      <c r="BJ1989" s="18">
        <v>0.18146265602497891</v>
      </c>
      <c r="BL1989" s="18">
        <v>0.29064794294398921</v>
      </c>
      <c r="BM1989" s="18">
        <v>0.31598767489688973</v>
      </c>
      <c r="BN1989" s="18">
        <v>0.33990608177521142</v>
      </c>
      <c r="BO1989" s="18">
        <v>0.22900596750443841</v>
      </c>
      <c r="BP1989" s="18">
        <v>0.28004771439372261</v>
      </c>
      <c r="BQ1989" s="18">
        <v>0.2631986417116019</v>
      </c>
      <c r="BR1989" s="18">
        <v>0.29932895865821307</v>
      </c>
      <c r="BS1989" s="18">
        <v>0.24619978309668891</v>
      </c>
      <c r="BU1989" s="18">
        <v>0.30460887444916962</v>
      </c>
      <c r="BV1989" s="18">
        <v>0.34920281283679011</v>
      </c>
      <c r="BW1989" s="18">
        <v>0.32389300147076938</v>
      </c>
      <c r="BX1989" s="18">
        <v>0.24311796003336511</v>
      </c>
      <c r="BY1989" s="18">
        <v>0.27992398694049248</v>
      </c>
      <c r="BZ1989" s="18">
        <v>0.25530727366216838</v>
      </c>
      <c r="CA1989" s="18">
        <v>0.16740976777728489</v>
      </c>
      <c r="CB1989" s="18">
        <v>0.23333023052696181</v>
      </c>
      <c r="CC1989" s="18">
        <v>0.28223780744621901</v>
      </c>
    </row>
    <row r="1990" spans="2:81" ht="43.5" x14ac:dyDescent="0.35">
      <c r="B1990" s="17" t="s">
        <v>404</v>
      </c>
      <c r="C1990" s="18">
        <v>0.2599578709182368</v>
      </c>
      <c r="D1990" s="18">
        <v>0.23997647051620219</v>
      </c>
      <c r="E1990" s="18">
        <v>0.33050337042714989</v>
      </c>
      <c r="F1990" s="18">
        <v>0.29670414700292252</v>
      </c>
      <c r="G1990" s="18">
        <v>0.26043155368344661</v>
      </c>
      <c r="H1990" s="18">
        <v>0.2129101424613522</v>
      </c>
      <c r="I1990" s="18">
        <v>0.22408455961275831</v>
      </c>
      <c r="K1990" s="18">
        <v>0.26918179665238118</v>
      </c>
      <c r="L1990" s="18">
        <v>0.25259961914038243</v>
      </c>
      <c r="N1990" s="18">
        <v>0.22947558674606239</v>
      </c>
      <c r="O1990" s="18">
        <v>0.30872311649838002</v>
      </c>
      <c r="P1990" s="18">
        <v>0.22885231086784549</v>
      </c>
      <c r="Q1990" s="18">
        <v>0.16536751113939241</v>
      </c>
      <c r="R1990" s="18">
        <v>0.25936076219257143</v>
      </c>
      <c r="S1990" s="18">
        <v>0.24343273449060801</v>
      </c>
      <c r="T1990" s="18">
        <v>0.23682026075173901</v>
      </c>
      <c r="U1990" s="18">
        <v>0.27287351398353449</v>
      </c>
      <c r="V1990" s="18">
        <v>0.35075867867480159</v>
      </c>
      <c r="W1990" s="18">
        <v>0.25360788760872288</v>
      </c>
      <c r="X1990" s="18">
        <v>0.20933189804837871</v>
      </c>
      <c r="Y1990" s="18">
        <v>0.27986373724942287</v>
      </c>
      <c r="AA1990" s="18">
        <v>0.31876856700153677</v>
      </c>
      <c r="AB1990" s="18">
        <v>0.23111128491408681</v>
      </c>
      <c r="AC1990" s="18">
        <v>0.25026979288288109</v>
      </c>
      <c r="AD1990" s="18">
        <v>0.23235052199431019</v>
      </c>
      <c r="AF1990" s="18">
        <v>0.1844010829474651</v>
      </c>
      <c r="AG1990" s="18">
        <v>0.2042076761961486</v>
      </c>
      <c r="AH1990" s="18">
        <v>0.2741241711611121</v>
      </c>
      <c r="AI1990" s="18">
        <v>0.25368363718099018</v>
      </c>
      <c r="AJ1990" s="18">
        <v>0.24383958645910539</v>
      </c>
      <c r="AK1990" s="18">
        <v>0.23555377765960639</v>
      </c>
      <c r="AL1990" s="18">
        <v>0.23877150131045791</v>
      </c>
      <c r="AM1990" s="18">
        <v>0.25301782097563041</v>
      </c>
      <c r="AN1990" s="18">
        <v>0.24908222899194071</v>
      </c>
      <c r="AO1990" s="18">
        <v>0.30886518200561119</v>
      </c>
      <c r="AP1990" s="18">
        <v>0.26383469318854341</v>
      </c>
      <c r="AQ1990" s="18">
        <v>0.23442875863527951</v>
      </c>
      <c r="AR1990" s="18">
        <v>0.31140681665306852</v>
      </c>
      <c r="AS1990" s="18">
        <v>0.32254650183186201</v>
      </c>
      <c r="AT1990" s="18">
        <v>0.34181804500015572</v>
      </c>
      <c r="AU1990" s="18">
        <v>0.34850071814950961</v>
      </c>
      <c r="AV1990" s="18">
        <v>0.1590739204926066</v>
      </c>
      <c r="AX1990" s="18">
        <v>0.2411787832725433</v>
      </c>
      <c r="AY1990" s="18">
        <v>0.35976870637502423</v>
      </c>
      <c r="BA1990" s="18">
        <v>0.27137161959921852</v>
      </c>
      <c r="BB1990" s="18">
        <v>0.2387815184562572</v>
      </c>
      <c r="BD1990" s="18">
        <v>0.21436587765153711</v>
      </c>
      <c r="BE1990" s="18">
        <v>0.2315322874616734</v>
      </c>
      <c r="BF1990" s="18">
        <v>0.24428893346839339</v>
      </c>
      <c r="BG1990" s="18">
        <v>0.30947042517110968</v>
      </c>
      <c r="BH1990" s="18">
        <v>0.32779737885341181</v>
      </c>
      <c r="BI1990" s="18">
        <v>0.41592795130047261</v>
      </c>
      <c r="BJ1990" s="18">
        <v>0.13884546865704611</v>
      </c>
      <c r="BL1990" s="18">
        <v>0.2601564976763433</v>
      </c>
      <c r="BM1990" s="18">
        <v>0.30355476266058729</v>
      </c>
      <c r="BN1990" s="18">
        <v>0.2708755887805227</v>
      </c>
      <c r="BO1990" s="18">
        <v>0.21695170987087711</v>
      </c>
      <c r="BP1990" s="18">
        <v>0.27548062556008007</v>
      </c>
      <c r="BQ1990" s="18">
        <v>0.1161897159915221</v>
      </c>
      <c r="BR1990" s="18">
        <v>0.14936156348121829</v>
      </c>
      <c r="BS1990" s="18">
        <v>0.21275225770730871</v>
      </c>
      <c r="BU1990" s="18">
        <v>0.30464819471155669</v>
      </c>
      <c r="BV1990" s="18">
        <v>0.32908561701305089</v>
      </c>
      <c r="BW1990" s="18">
        <v>0.28655981370490291</v>
      </c>
      <c r="BX1990" s="18">
        <v>0.24176291546613091</v>
      </c>
      <c r="BY1990" s="18">
        <v>0.2386816168930134</v>
      </c>
      <c r="BZ1990" s="18">
        <v>0.14071102329478941</v>
      </c>
      <c r="CA1990" s="18">
        <v>0.13697850544146889</v>
      </c>
      <c r="CB1990" s="18">
        <v>0.1879631878405211</v>
      </c>
      <c r="CC1990" s="18">
        <v>0.23206753912981731</v>
      </c>
    </row>
    <row r="1991" spans="2:81" ht="29" x14ac:dyDescent="0.35">
      <c r="B1991" s="17" t="s">
        <v>405</v>
      </c>
      <c r="C1991" s="18">
        <v>0.25495743373266833</v>
      </c>
      <c r="D1991" s="18">
        <v>0.21756482145160741</v>
      </c>
      <c r="E1991" s="18">
        <v>0.31968308016576452</v>
      </c>
      <c r="F1991" s="18">
        <v>0.27799760313601868</v>
      </c>
      <c r="G1991" s="18">
        <v>0.24824092335974479</v>
      </c>
      <c r="H1991" s="18">
        <v>0.2423979116845604</v>
      </c>
      <c r="I1991" s="18">
        <v>0.22194334013552169</v>
      </c>
      <c r="K1991" s="18">
        <v>0.26828052386821222</v>
      </c>
      <c r="L1991" s="18">
        <v>0.24373358237559559</v>
      </c>
      <c r="N1991" s="18">
        <v>0.23826360564929999</v>
      </c>
      <c r="O1991" s="18">
        <v>0.29341732679246407</v>
      </c>
      <c r="P1991" s="18">
        <v>0.27139783584150379</v>
      </c>
      <c r="Q1991" s="18">
        <v>0.15798762700580091</v>
      </c>
      <c r="R1991" s="18">
        <v>0.27439536990815833</v>
      </c>
      <c r="S1991" s="18">
        <v>0.2677569638891546</v>
      </c>
      <c r="T1991" s="18">
        <v>0.18339245269768961</v>
      </c>
      <c r="U1991" s="18">
        <v>0.26794678886954099</v>
      </c>
      <c r="V1991" s="18">
        <v>0.32414765690668812</v>
      </c>
      <c r="W1991" s="18">
        <v>0.2067369711690577</v>
      </c>
      <c r="X1991" s="18">
        <v>0.25800668192437171</v>
      </c>
      <c r="Y1991" s="18">
        <v>0.27405370177730498</v>
      </c>
      <c r="AA1991" s="18">
        <v>0.30060366818596751</v>
      </c>
      <c r="AB1991" s="18">
        <v>0.25164359178544621</v>
      </c>
      <c r="AC1991" s="18">
        <v>0.24076813356672691</v>
      </c>
      <c r="AD1991" s="18">
        <v>0.22005350748848229</v>
      </c>
      <c r="AF1991" s="18">
        <v>0.14463780640247539</v>
      </c>
      <c r="AG1991" s="18">
        <v>0.25808525454774128</v>
      </c>
      <c r="AH1991" s="18">
        <v>0.25577679799831038</v>
      </c>
      <c r="AI1991" s="18">
        <v>0.21300992895166279</v>
      </c>
      <c r="AJ1991" s="18">
        <v>0.19818800871685421</v>
      </c>
      <c r="AK1991" s="18">
        <v>0.2328278585453343</v>
      </c>
      <c r="AL1991" s="18">
        <v>0.26008675735281028</v>
      </c>
      <c r="AM1991" s="18">
        <v>0.24308984950467699</v>
      </c>
      <c r="AN1991" s="18">
        <v>0.21270276892487899</v>
      </c>
      <c r="AO1991" s="18">
        <v>0.25874435988645911</v>
      </c>
      <c r="AP1991" s="18">
        <v>0.2859304675375427</v>
      </c>
      <c r="AQ1991" s="18">
        <v>0.2278591551213712</v>
      </c>
      <c r="AR1991" s="18">
        <v>0.35325287276328599</v>
      </c>
      <c r="AS1991" s="18">
        <v>0.31136601188412399</v>
      </c>
      <c r="AT1991" s="18">
        <v>0.30958782517497768</v>
      </c>
      <c r="AU1991" s="18">
        <v>0.39989122738664012</v>
      </c>
      <c r="AV1991" s="18">
        <v>0.13496263807576411</v>
      </c>
      <c r="AX1991" s="18">
        <v>0.249728507888405</v>
      </c>
      <c r="AY1991" s="18">
        <v>0.28951952079012538</v>
      </c>
      <c r="BA1991" s="18">
        <v>0.26375842158007412</v>
      </c>
      <c r="BB1991" s="18">
        <v>0.23862863362680919</v>
      </c>
      <c r="BD1991" s="18">
        <v>0.21317675462113769</v>
      </c>
      <c r="BE1991" s="18">
        <v>0.26645819962797251</v>
      </c>
      <c r="BF1991" s="18">
        <v>0.2111159925255984</v>
      </c>
      <c r="BG1991" s="18">
        <v>0.30726478554886499</v>
      </c>
      <c r="BH1991" s="18">
        <v>0.29146682494312698</v>
      </c>
      <c r="BI1991" s="18">
        <v>0.31489656268508642</v>
      </c>
      <c r="BJ1991" s="18">
        <v>0.1224212670702723</v>
      </c>
      <c r="BL1991" s="18">
        <v>0.26755470949822369</v>
      </c>
      <c r="BM1991" s="18">
        <v>0.31137957312730591</v>
      </c>
      <c r="BN1991" s="18">
        <v>0.25286230462291082</v>
      </c>
      <c r="BO1991" s="18">
        <v>0.1822402074927304</v>
      </c>
      <c r="BP1991" s="18">
        <v>0.2406147114642706</v>
      </c>
      <c r="BQ1991" s="18">
        <v>0.20632001013730461</v>
      </c>
      <c r="BR1991" s="18">
        <v>0.173764388368987</v>
      </c>
      <c r="BS1991" s="18">
        <v>0.1936189419879886</v>
      </c>
      <c r="BU1991" s="18">
        <v>0.27716574907132813</v>
      </c>
      <c r="BV1991" s="18">
        <v>0.30758988455268271</v>
      </c>
      <c r="BW1991" s="18">
        <v>0.27991444786281611</v>
      </c>
      <c r="BX1991" s="18">
        <v>0.20512065930904941</v>
      </c>
      <c r="BY1991" s="18">
        <v>0.25590077716662951</v>
      </c>
      <c r="BZ1991" s="18">
        <v>0.20206922525740681</v>
      </c>
      <c r="CA1991" s="18">
        <v>0.14601289109473961</v>
      </c>
      <c r="CB1991" s="18">
        <v>0.23363129314998371</v>
      </c>
      <c r="CC1991" s="18">
        <v>0.183217086122027</v>
      </c>
    </row>
    <row r="1992" spans="2:81" ht="43.5" x14ac:dyDescent="0.35">
      <c r="B1992" s="17" t="s">
        <v>406</v>
      </c>
      <c r="C1992" s="18">
        <v>0.25101276099037528</v>
      </c>
      <c r="D1992" s="18">
        <v>0.2177758969705936</v>
      </c>
      <c r="E1992" s="18">
        <v>0.29956672517896299</v>
      </c>
      <c r="F1992" s="18">
        <v>0.29109331117259962</v>
      </c>
      <c r="G1992" s="18">
        <v>0.26489946594683322</v>
      </c>
      <c r="H1992" s="18">
        <v>0.2182629156420651</v>
      </c>
      <c r="I1992" s="18">
        <v>0.21597172574301321</v>
      </c>
      <c r="K1992" s="18">
        <v>0.26803292588836658</v>
      </c>
      <c r="L1992" s="18">
        <v>0.23630528228618231</v>
      </c>
      <c r="N1992" s="18">
        <v>0.25502741957014358</v>
      </c>
      <c r="O1992" s="18">
        <v>0.33632579743527818</v>
      </c>
      <c r="P1992" s="18">
        <v>0.28699010330166269</v>
      </c>
      <c r="Q1992" s="18">
        <v>0.19026476746685059</v>
      </c>
      <c r="R1992" s="18">
        <v>0.21834484647250191</v>
      </c>
      <c r="S1992" s="18">
        <v>0.2417349648295809</v>
      </c>
      <c r="T1992" s="18">
        <v>0.23403457157778609</v>
      </c>
      <c r="U1992" s="18">
        <v>0.24514939224918589</v>
      </c>
      <c r="V1992" s="18">
        <v>0.35423269039918998</v>
      </c>
      <c r="W1992" s="18">
        <v>0.1949427733639543</v>
      </c>
      <c r="X1992" s="18">
        <v>0.23380313800101701</v>
      </c>
      <c r="Y1992" s="18">
        <v>0.2519696913228533</v>
      </c>
      <c r="AA1992" s="18">
        <v>0.30320476988888651</v>
      </c>
      <c r="AB1992" s="18">
        <v>0.243174698928903</v>
      </c>
      <c r="AC1992" s="18">
        <v>0.250834459788082</v>
      </c>
      <c r="AD1992" s="18">
        <v>0.20166410172115329</v>
      </c>
      <c r="AF1992" s="18">
        <v>0.18332280277769031</v>
      </c>
      <c r="AG1992" s="18">
        <v>0.1520859714207507</v>
      </c>
      <c r="AH1992" s="18">
        <v>0.2197679784098692</v>
      </c>
      <c r="AI1992" s="18">
        <v>0.20697299734638899</v>
      </c>
      <c r="AJ1992" s="18">
        <v>0.26405887384923837</v>
      </c>
      <c r="AK1992" s="18">
        <v>0.21678065571335631</v>
      </c>
      <c r="AL1992" s="18">
        <v>0.28097116046893</v>
      </c>
      <c r="AM1992" s="18">
        <v>0.26256614612535162</v>
      </c>
      <c r="AN1992" s="18">
        <v>0.22851225162958611</v>
      </c>
      <c r="AO1992" s="18">
        <v>0.23818727593590869</v>
      </c>
      <c r="AP1992" s="18">
        <v>0.2406804704291422</v>
      </c>
      <c r="AQ1992" s="18">
        <v>0.3049662949318328</v>
      </c>
      <c r="AR1992" s="18">
        <v>0.28920499918452403</v>
      </c>
      <c r="AS1992" s="18">
        <v>0.30359523353686008</v>
      </c>
      <c r="AT1992" s="18">
        <v>0.46024527123999948</v>
      </c>
      <c r="AU1992" s="18">
        <v>0.34405722236744107</v>
      </c>
      <c r="AV1992" s="18">
        <v>0.13542038389098429</v>
      </c>
      <c r="AX1992" s="18">
        <v>0.24252113528951461</v>
      </c>
      <c r="AY1992" s="18">
        <v>0.29590305841165082</v>
      </c>
      <c r="BA1992" s="18">
        <v>0.26173846066906348</v>
      </c>
      <c r="BB1992" s="18">
        <v>0.2311129714343198</v>
      </c>
      <c r="BD1992" s="18">
        <v>0.19283944664539621</v>
      </c>
      <c r="BE1992" s="18">
        <v>0.2438299015778928</v>
      </c>
      <c r="BF1992" s="18">
        <v>0.22287069420476241</v>
      </c>
      <c r="BG1992" s="18">
        <v>0.30515274860288122</v>
      </c>
      <c r="BH1992" s="18">
        <v>0.3209792162870152</v>
      </c>
      <c r="BI1992" s="18">
        <v>0.39039642767072241</v>
      </c>
      <c r="BJ1992" s="18">
        <v>0.1086126106740439</v>
      </c>
      <c r="BL1992" s="18">
        <v>0.26538528724305421</v>
      </c>
      <c r="BM1992" s="18">
        <v>0.27711940536249419</v>
      </c>
      <c r="BN1992" s="18">
        <v>0.32666335157098031</v>
      </c>
      <c r="BO1992" s="18">
        <v>0.21522967332919399</v>
      </c>
      <c r="BP1992" s="18">
        <v>0.24682353857809039</v>
      </c>
      <c r="BQ1992" s="18">
        <v>0.1111137079320369</v>
      </c>
      <c r="BR1992" s="18">
        <v>0.1493495116061257</v>
      </c>
      <c r="BS1992" s="18">
        <v>0.20463486269351211</v>
      </c>
      <c r="BU1992" s="18">
        <v>0.27317434201622892</v>
      </c>
      <c r="BV1992" s="18">
        <v>0.29880757562154547</v>
      </c>
      <c r="BW1992" s="18">
        <v>0.30833639263779078</v>
      </c>
      <c r="BX1992" s="18">
        <v>0.23172896065750689</v>
      </c>
      <c r="BY1992" s="18">
        <v>0.2414962707863417</v>
      </c>
      <c r="BZ1992" s="18">
        <v>0.1308396327322848</v>
      </c>
      <c r="CA1992" s="18">
        <v>0.17933509780227699</v>
      </c>
      <c r="CB1992" s="18">
        <v>0.1771392430865539</v>
      </c>
      <c r="CC1992" s="18">
        <v>0.2401446870904988</v>
      </c>
    </row>
    <row r="1993" spans="2:81" ht="43.5" x14ac:dyDescent="0.35">
      <c r="B1993" s="17" t="s">
        <v>407</v>
      </c>
      <c r="C1993" s="18">
        <v>0.21915405979891059</v>
      </c>
      <c r="D1993" s="18">
        <v>0.2288567211534773</v>
      </c>
      <c r="E1993" s="18">
        <v>0.30907354224554018</v>
      </c>
      <c r="F1993" s="18">
        <v>0.24884291076022391</v>
      </c>
      <c r="G1993" s="18">
        <v>0.17678265552252781</v>
      </c>
      <c r="H1993" s="18">
        <v>0.197987588324221</v>
      </c>
      <c r="I1993" s="18">
        <v>0.1714532909002128</v>
      </c>
      <c r="K1993" s="18">
        <v>0.22497539464755939</v>
      </c>
      <c r="L1993" s="18">
        <v>0.21478239376637251</v>
      </c>
      <c r="N1993" s="18">
        <v>0.2248224780570417</v>
      </c>
      <c r="O1993" s="18">
        <v>0.1092333843540834</v>
      </c>
      <c r="P1993" s="18">
        <v>0.1801125464553999</v>
      </c>
      <c r="Q1993" s="18">
        <v>0.15169162702921399</v>
      </c>
      <c r="R1993" s="18">
        <v>0.22742811479520511</v>
      </c>
      <c r="S1993" s="18">
        <v>0.2418641594562658</v>
      </c>
      <c r="T1993" s="18">
        <v>0.18406031806060111</v>
      </c>
      <c r="U1993" s="18">
        <v>0.22638565048333839</v>
      </c>
      <c r="V1993" s="18">
        <v>0.33291886711815988</v>
      </c>
      <c r="W1993" s="18">
        <v>0.20746590953208671</v>
      </c>
      <c r="X1993" s="18">
        <v>0.15388252694273399</v>
      </c>
      <c r="Y1993" s="18">
        <v>0.20564427798443449</v>
      </c>
      <c r="AA1993" s="18">
        <v>0.28161310338555762</v>
      </c>
      <c r="AB1993" s="18">
        <v>0.1967391787262795</v>
      </c>
      <c r="AC1993" s="18">
        <v>0.20944179719704081</v>
      </c>
      <c r="AD1993" s="18">
        <v>0.18422107010528649</v>
      </c>
      <c r="AF1993" s="18">
        <v>0.1521150840982412</v>
      </c>
      <c r="AG1993" s="18">
        <v>0.19949727779399259</v>
      </c>
      <c r="AH1993" s="18">
        <v>0.22380640599487839</v>
      </c>
      <c r="AI1993" s="18">
        <v>0.15334067275507651</v>
      </c>
      <c r="AJ1993" s="18">
        <v>0.1656654080528365</v>
      </c>
      <c r="AK1993" s="18">
        <v>0.1705841370675234</v>
      </c>
      <c r="AL1993" s="18">
        <v>0.1818911445463921</v>
      </c>
      <c r="AM1993" s="18">
        <v>0.24990018570500999</v>
      </c>
      <c r="AN1993" s="18">
        <v>0.1991232280687778</v>
      </c>
      <c r="AO1993" s="18">
        <v>0.25976659525169882</v>
      </c>
      <c r="AP1993" s="18">
        <v>0.28343030371270889</v>
      </c>
      <c r="AQ1993" s="18">
        <v>0.21467608480836239</v>
      </c>
      <c r="AR1993" s="18">
        <v>0.2342636374138444</v>
      </c>
      <c r="AS1993" s="18">
        <v>0.16137400016052689</v>
      </c>
      <c r="AT1993" s="18">
        <v>0.32479302553235229</v>
      </c>
      <c r="AU1993" s="18">
        <v>0.37061403250769931</v>
      </c>
      <c r="AV1993" s="18">
        <v>0.15174763109874109</v>
      </c>
      <c r="AX1993" s="18">
        <v>0.1980236330974226</v>
      </c>
      <c r="AY1993" s="18">
        <v>0.3261874270148814</v>
      </c>
      <c r="BA1993" s="18">
        <v>0.23041231110337909</v>
      </c>
      <c r="BB1993" s="18">
        <v>0.19826620740329759</v>
      </c>
      <c r="BD1993" s="18">
        <v>0.16368590364655561</v>
      </c>
      <c r="BE1993" s="18">
        <v>0.22168784675525471</v>
      </c>
      <c r="BF1993" s="18">
        <v>0.18910088384602489</v>
      </c>
      <c r="BG1993" s="18">
        <v>0.26571507086351709</v>
      </c>
      <c r="BH1993" s="18">
        <v>0.28023312799643052</v>
      </c>
      <c r="BI1993" s="18">
        <v>0.34968080325281092</v>
      </c>
      <c r="BJ1993" s="18">
        <v>9.1353668931454718E-2</v>
      </c>
      <c r="BL1993" s="18">
        <v>0.20271466903805099</v>
      </c>
      <c r="BM1993" s="18">
        <v>0.29122335661758719</v>
      </c>
      <c r="BN1993" s="18">
        <v>0.22731382973701389</v>
      </c>
      <c r="BO1993" s="18">
        <v>0.2186522165296817</v>
      </c>
      <c r="BP1993" s="18">
        <v>0.18687011893253561</v>
      </c>
      <c r="BQ1993" s="18">
        <v>0.1593244487001042</v>
      </c>
      <c r="BR1993" s="18">
        <v>0.1433831500046939</v>
      </c>
      <c r="BS1993" s="18">
        <v>0.14822177979532589</v>
      </c>
      <c r="BU1993" s="18">
        <v>0.23041947562497189</v>
      </c>
      <c r="BV1993" s="18">
        <v>0.30407538997001748</v>
      </c>
      <c r="BW1993" s="18">
        <v>0.26209387221199609</v>
      </c>
      <c r="BX1993" s="18">
        <v>0.2230420481439537</v>
      </c>
      <c r="BY1993" s="18">
        <v>0.1886618980522036</v>
      </c>
      <c r="BZ1993" s="18">
        <v>0.10234957184130621</v>
      </c>
      <c r="CA1993" s="18">
        <v>6.6691089272135948E-2</v>
      </c>
      <c r="CB1993" s="18">
        <v>0.21872070057108481</v>
      </c>
      <c r="CC1993" s="18">
        <v>0.12547474863687871</v>
      </c>
    </row>
    <row r="1994" spans="2:81" ht="43.5" x14ac:dyDescent="0.35">
      <c r="B1994" s="17" t="s">
        <v>408</v>
      </c>
      <c r="C1994" s="18">
        <v>0.208850400502235</v>
      </c>
      <c r="D1994" s="18">
        <v>0.24261628205118729</v>
      </c>
      <c r="E1994" s="18">
        <v>0.29392599405848691</v>
      </c>
      <c r="F1994" s="18">
        <v>0.24450735393818401</v>
      </c>
      <c r="G1994" s="18">
        <v>0.19487592147318389</v>
      </c>
      <c r="H1994" s="18">
        <v>0.18285212909954321</v>
      </c>
      <c r="I1994" s="18">
        <v>0.13471928558942359</v>
      </c>
      <c r="K1994" s="18">
        <v>0.23989451361499639</v>
      </c>
      <c r="L1994" s="18">
        <v>0.1807942368580891</v>
      </c>
      <c r="N1994" s="18">
        <v>0.17890444468819339</v>
      </c>
      <c r="O1994" s="18">
        <v>0.2585242418557761</v>
      </c>
      <c r="P1994" s="18">
        <v>0.17252253984693369</v>
      </c>
      <c r="Q1994" s="18">
        <v>0.16493356507590409</v>
      </c>
      <c r="R1994" s="18">
        <v>0.22384764707691801</v>
      </c>
      <c r="S1994" s="18">
        <v>0.2341540177921442</v>
      </c>
      <c r="T1994" s="18">
        <v>0.1227710102055829</v>
      </c>
      <c r="U1994" s="18">
        <v>0.1876038307675677</v>
      </c>
      <c r="V1994" s="18">
        <v>0.30694087131086939</v>
      </c>
      <c r="W1994" s="18">
        <v>0.19149407344038</v>
      </c>
      <c r="X1994" s="18">
        <v>0.18276976349559709</v>
      </c>
      <c r="Y1994" s="18">
        <v>0.2187944483819276</v>
      </c>
      <c r="AA1994" s="18">
        <v>0.28474144309707972</v>
      </c>
      <c r="AB1994" s="18">
        <v>0.178313962776708</v>
      </c>
      <c r="AC1994" s="18">
        <v>0.2033219672273372</v>
      </c>
      <c r="AD1994" s="18">
        <v>0.16309909268627701</v>
      </c>
      <c r="AF1994" s="18">
        <v>0.19083443695567889</v>
      </c>
      <c r="AG1994" s="18">
        <v>0.2272392293149591</v>
      </c>
      <c r="AH1994" s="18">
        <v>0.16248461483209761</v>
      </c>
      <c r="AI1994" s="18">
        <v>0.1443747515858019</v>
      </c>
      <c r="AJ1994" s="18">
        <v>0.1675280732573477</v>
      </c>
      <c r="AK1994" s="18">
        <v>0.17451302628063561</v>
      </c>
      <c r="AL1994" s="18">
        <v>0.17082093899110401</v>
      </c>
      <c r="AM1994" s="18">
        <v>0.25054870715335709</v>
      </c>
      <c r="AN1994" s="18">
        <v>0.1325393043035864</v>
      </c>
      <c r="AO1994" s="18">
        <v>0.18942339927094939</v>
      </c>
      <c r="AP1994" s="18">
        <v>0.22186561308717989</v>
      </c>
      <c r="AQ1994" s="18">
        <v>0.28560303589273323</v>
      </c>
      <c r="AR1994" s="18">
        <v>0.24543634681412729</v>
      </c>
      <c r="AS1994" s="18">
        <v>0.24024912468203369</v>
      </c>
      <c r="AT1994" s="18">
        <v>0.32525436121041817</v>
      </c>
      <c r="AU1994" s="18">
        <v>0.4007163963450085</v>
      </c>
      <c r="AV1994" s="18">
        <v>0.12538268033081729</v>
      </c>
      <c r="AX1994" s="18">
        <v>0.18827510723291799</v>
      </c>
      <c r="AY1994" s="18">
        <v>0.3153104994261865</v>
      </c>
      <c r="BA1994" s="18">
        <v>0.22095016671792159</v>
      </c>
      <c r="BB1994" s="18">
        <v>0.18640125419170861</v>
      </c>
      <c r="BD1994" s="18">
        <v>0.172621848555226</v>
      </c>
      <c r="BE1994" s="18">
        <v>0.18381806010047869</v>
      </c>
      <c r="BF1994" s="18">
        <v>0.12851293564883259</v>
      </c>
      <c r="BG1994" s="18">
        <v>0.2428377591293967</v>
      </c>
      <c r="BH1994" s="18">
        <v>0.3331709255062057</v>
      </c>
      <c r="BI1994" s="18">
        <v>0.38781898503296541</v>
      </c>
      <c r="BJ1994" s="18">
        <v>9.9026463983643218E-2</v>
      </c>
      <c r="BL1994" s="18">
        <v>0.2229442205190395</v>
      </c>
      <c r="BM1994" s="18">
        <v>0.25002825175657811</v>
      </c>
      <c r="BN1994" s="18">
        <v>0.20694699405130679</v>
      </c>
      <c r="BO1994" s="18">
        <v>0.18543841309924</v>
      </c>
      <c r="BP1994" s="18">
        <v>0.21134226861706931</v>
      </c>
      <c r="BQ1994" s="18">
        <v>0.14308755172356219</v>
      </c>
      <c r="BR1994" s="18">
        <v>8.7997311686061661E-2</v>
      </c>
      <c r="BS1994" s="18">
        <v>0.15337509136500629</v>
      </c>
      <c r="BU1994" s="18">
        <v>0.2445464731103795</v>
      </c>
      <c r="BV1994" s="18">
        <v>0.25761641155329429</v>
      </c>
      <c r="BW1994" s="18">
        <v>0.21801913880253149</v>
      </c>
      <c r="BX1994" s="18">
        <v>0.19792437587532821</v>
      </c>
      <c r="BY1994" s="18">
        <v>0.1980948582308345</v>
      </c>
      <c r="BZ1994" s="18">
        <v>0.1402842218456416</v>
      </c>
      <c r="CA1994" s="18">
        <v>0.151863085295488</v>
      </c>
      <c r="CB1994" s="18">
        <v>0.13363184367015921</v>
      </c>
      <c r="CC1994" s="18">
        <v>0.16203340439053479</v>
      </c>
    </row>
    <row r="1995" spans="2:81" ht="29" x14ac:dyDescent="0.35">
      <c r="B1995" s="17" t="s">
        <v>409</v>
      </c>
      <c r="C1995" s="18">
        <v>0.20507754755059879</v>
      </c>
      <c r="D1995" s="18">
        <v>0.17263397815630541</v>
      </c>
      <c r="E1995" s="18">
        <v>0.28798146354849891</v>
      </c>
      <c r="F1995" s="18">
        <v>0.2177487198983126</v>
      </c>
      <c r="G1995" s="18">
        <v>0.20800526704683669</v>
      </c>
      <c r="H1995" s="18">
        <v>0.19820789045945711</v>
      </c>
      <c r="I1995" s="18">
        <v>0.1542512930741122</v>
      </c>
      <c r="K1995" s="18">
        <v>0.20930410502436569</v>
      </c>
      <c r="L1995" s="18">
        <v>0.20118521629560909</v>
      </c>
      <c r="N1995" s="18">
        <v>0.24955062125252411</v>
      </c>
      <c r="O1995" s="18">
        <v>0.16106239842631559</v>
      </c>
      <c r="P1995" s="18">
        <v>0.17147659831609929</v>
      </c>
      <c r="Q1995" s="18">
        <v>9.0199595186893369E-2</v>
      </c>
      <c r="R1995" s="18">
        <v>0.19498174153313311</v>
      </c>
      <c r="S1995" s="18">
        <v>0.16629269113170711</v>
      </c>
      <c r="T1995" s="18">
        <v>0.156025230720896</v>
      </c>
      <c r="U1995" s="18">
        <v>0.1998023189048459</v>
      </c>
      <c r="V1995" s="18">
        <v>0.34909382595201338</v>
      </c>
      <c r="W1995" s="18">
        <v>0.17115802244511569</v>
      </c>
      <c r="X1995" s="18">
        <v>0.1965619809650678</v>
      </c>
      <c r="Y1995" s="18">
        <v>0.1922247578379486</v>
      </c>
      <c r="AA1995" s="18">
        <v>0.2411458135361961</v>
      </c>
      <c r="AB1995" s="18">
        <v>0.20537974696062489</v>
      </c>
      <c r="AC1995" s="18">
        <v>0.21761534067793739</v>
      </c>
      <c r="AD1995" s="18">
        <v>0.15530938679668391</v>
      </c>
      <c r="AF1995" s="18">
        <v>0.1086612441635223</v>
      </c>
      <c r="AG1995" s="18">
        <v>0.23469546675794911</v>
      </c>
      <c r="AH1995" s="18">
        <v>0.16616543059980279</v>
      </c>
      <c r="AI1995" s="18">
        <v>0.1455757452225093</v>
      </c>
      <c r="AJ1995" s="18">
        <v>0.16707237597685981</v>
      </c>
      <c r="AK1995" s="18">
        <v>0.1643855746618815</v>
      </c>
      <c r="AL1995" s="18">
        <v>0.2064108459844258</v>
      </c>
      <c r="AM1995" s="18">
        <v>0.21027784588228571</v>
      </c>
      <c r="AN1995" s="18">
        <v>0.1962662147113319</v>
      </c>
      <c r="AO1995" s="18">
        <v>0.19991107219783719</v>
      </c>
      <c r="AP1995" s="18">
        <v>0.19622264211758081</v>
      </c>
      <c r="AQ1995" s="18">
        <v>0.277352130452309</v>
      </c>
      <c r="AR1995" s="18">
        <v>0.3104345117348335</v>
      </c>
      <c r="AS1995" s="18">
        <v>0.31637948246646641</v>
      </c>
      <c r="AT1995" s="18">
        <v>0.25868891909620501</v>
      </c>
      <c r="AU1995" s="18">
        <v>0.31751862547519671</v>
      </c>
      <c r="AV1995" s="18">
        <v>8.1745720189287052E-2</v>
      </c>
      <c r="AX1995" s="18">
        <v>0.18861501843320491</v>
      </c>
      <c r="AY1995" s="18">
        <v>0.28861398117320208</v>
      </c>
      <c r="BA1995" s="18">
        <v>0.2164414532124917</v>
      </c>
      <c r="BB1995" s="18">
        <v>0.1839936706958446</v>
      </c>
      <c r="BD1995" s="18">
        <v>0.1489004182002828</v>
      </c>
      <c r="BE1995" s="18">
        <v>0.2015553933425874</v>
      </c>
      <c r="BF1995" s="18">
        <v>0.1728689985640639</v>
      </c>
      <c r="BG1995" s="18">
        <v>0.23954305496162831</v>
      </c>
      <c r="BH1995" s="18">
        <v>0.30297324419043647</v>
      </c>
      <c r="BI1995" s="18">
        <v>0.32687483851511578</v>
      </c>
      <c r="BJ1995" s="18">
        <v>8.0833446416887986E-2</v>
      </c>
      <c r="BL1995" s="18">
        <v>0.2013517041729129</v>
      </c>
      <c r="BM1995" s="18">
        <v>0.24147305927433591</v>
      </c>
      <c r="BN1995" s="18">
        <v>0.23631644007685459</v>
      </c>
      <c r="BO1995" s="18">
        <v>0.106785596889759</v>
      </c>
      <c r="BP1995" s="18">
        <v>0.22842448619277331</v>
      </c>
      <c r="BQ1995" s="18">
        <v>0.16661452573876759</v>
      </c>
      <c r="BR1995" s="18">
        <v>9.9270515186917874E-2</v>
      </c>
      <c r="BS1995" s="18">
        <v>0.16302986394050889</v>
      </c>
      <c r="BU1995" s="18">
        <v>0.24288051491352569</v>
      </c>
      <c r="BV1995" s="18">
        <v>0.25388195911340589</v>
      </c>
      <c r="BW1995" s="18">
        <v>0.28558987657239482</v>
      </c>
      <c r="BX1995" s="18">
        <v>0.15875595028867201</v>
      </c>
      <c r="BY1995" s="18">
        <v>0.2056261496815997</v>
      </c>
      <c r="BZ1995" s="18">
        <v>0.1700827554447662</v>
      </c>
      <c r="CA1995" s="18">
        <v>9.1893511256529489E-2</v>
      </c>
      <c r="CB1995" s="18">
        <v>0.1136228185181888</v>
      </c>
      <c r="CC1995" s="18">
        <v>0.13784339691341499</v>
      </c>
    </row>
    <row r="1996" spans="2:81" x14ac:dyDescent="0.35">
      <c r="B1996" s="17" t="s">
        <v>151</v>
      </c>
      <c r="C1996" s="18">
        <v>0.1119264475683908</v>
      </c>
      <c r="D1996" s="18">
        <v>0.1254122441519552</v>
      </c>
      <c r="E1996" s="18">
        <v>6.5298034810457359E-2</v>
      </c>
      <c r="F1996" s="18">
        <v>0.11450731210661851</v>
      </c>
      <c r="G1996" s="18">
        <v>0.13112257140143241</v>
      </c>
      <c r="H1996" s="18">
        <v>9.7455537740070264E-2</v>
      </c>
      <c r="I1996" s="18">
        <v>0.13472172470061561</v>
      </c>
      <c r="K1996" s="18">
        <v>8.9657459372069939E-2</v>
      </c>
      <c r="L1996" s="18">
        <v>0.13036890849852589</v>
      </c>
      <c r="N1996" s="18">
        <v>9.4785988693482384E-2</v>
      </c>
      <c r="O1996" s="18">
        <v>6.6977287439764402E-2</v>
      </c>
      <c r="P1996" s="18">
        <v>0.16914827497540419</v>
      </c>
      <c r="Q1996" s="18">
        <v>0.17844188822618201</v>
      </c>
      <c r="R1996" s="18">
        <v>0.1225375470202642</v>
      </c>
      <c r="S1996" s="18">
        <v>0.1101406115945314</v>
      </c>
      <c r="T1996" s="18">
        <v>0.1060990416596979</v>
      </c>
      <c r="U1996" s="18">
        <v>0.14728824832126791</v>
      </c>
      <c r="V1996" s="18">
        <v>6.5112199604889509E-2</v>
      </c>
      <c r="W1996" s="18">
        <v>0.1095357311119102</v>
      </c>
      <c r="X1996" s="18">
        <v>0.15068677597348279</v>
      </c>
      <c r="Y1996" s="18">
        <v>7.6356163242943503E-2</v>
      </c>
      <c r="AA1996" s="18">
        <v>8.1361269840069111E-2</v>
      </c>
      <c r="AB1996" s="18">
        <v>0.1113410884101573</v>
      </c>
      <c r="AC1996" s="18">
        <v>0.1126283141335179</v>
      </c>
      <c r="AD1996" s="18">
        <v>0.145701314518978</v>
      </c>
      <c r="AF1996" s="18">
        <v>0.21052987099341999</v>
      </c>
      <c r="AG1996" s="18">
        <v>0.1547070175183364</v>
      </c>
      <c r="AH1996" s="18">
        <v>6.505916004899541E-2</v>
      </c>
      <c r="AI1996" s="18">
        <v>0.19409227565705181</v>
      </c>
      <c r="AJ1996" s="18">
        <v>0.1156477719777958</v>
      </c>
      <c r="AK1996" s="18">
        <v>0.1109397079276456</v>
      </c>
      <c r="AL1996" s="18">
        <v>7.3632902916506218E-2</v>
      </c>
      <c r="AM1996" s="18">
        <v>0.137419105404262</v>
      </c>
      <c r="AN1996" s="18">
        <v>9.1898024583685053E-2</v>
      </c>
      <c r="AO1996" s="18">
        <v>0.12507201345769739</v>
      </c>
      <c r="AP1996" s="18">
        <v>9.2170129638735165E-2</v>
      </c>
      <c r="AQ1996" s="18">
        <v>8.3265934643174402E-2</v>
      </c>
      <c r="AR1996" s="18">
        <v>2.3027636632591331E-2</v>
      </c>
      <c r="AS1996" s="18">
        <v>0.12621231758580251</v>
      </c>
      <c r="AT1996" s="18">
        <v>7.3595116893165557E-2</v>
      </c>
      <c r="AU1996" s="18">
        <v>7.4051795816343691E-2</v>
      </c>
      <c r="AV1996" s="18">
        <v>0.30296956949421411</v>
      </c>
      <c r="AX1996" s="18">
        <v>0.1174715116394978</v>
      </c>
      <c r="AY1996" s="18">
        <v>7.235446061870833E-2</v>
      </c>
      <c r="BA1996" s="18">
        <v>0.1013493093941806</v>
      </c>
      <c r="BB1996" s="18">
        <v>0.13155060543944649</v>
      </c>
      <c r="BD1996" s="18">
        <v>0.12842007837348279</v>
      </c>
      <c r="BE1996" s="18">
        <v>0.12979827734344981</v>
      </c>
      <c r="BF1996" s="18">
        <v>0.14448754752810269</v>
      </c>
      <c r="BG1996" s="18">
        <v>7.4094007240150181E-2</v>
      </c>
      <c r="BH1996" s="18">
        <v>7.3806372227402578E-2</v>
      </c>
      <c r="BI1996" s="18">
        <v>6.0896544477782123E-2</v>
      </c>
      <c r="BJ1996" s="18">
        <v>0.1917858849116596</v>
      </c>
      <c r="BL1996" s="18">
        <v>9.9097536693366503E-2</v>
      </c>
      <c r="BM1996" s="18">
        <v>7.540627685536444E-2</v>
      </c>
      <c r="BN1996" s="18">
        <v>0.1138151784375422</v>
      </c>
      <c r="BO1996" s="18">
        <v>0.1023698093562634</v>
      </c>
      <c r="BP1996" s="18">
        <v>9.1878255304100653E-2</v>
      </c>
      <c r="BQ1996" s="18">
        <v>0.1272210288539877</v>
      </c>
      <c r="BR1996" s="18">
        <v>0.32767772072051982</v>
      </c>
      <c r="BS1996" s="18">
        <v>0.1734987722018364</v>
      </c>
      <c r="BU1996" s="18">
        <v>7.6576123264343141E-2</v>
      </c>
      <c r="BV1996" s="18">
        <v>7.5881696456571029E-2</v>
      </c>
      <c r="BW1996" s="18">
        <v>0.1027578756304556</v>
      </c>
      <c r="BX1996" s="18">
        <v>0.11842947372477559</v>
      </c>
      <c r="BY1996" s="18">
        <v>0.1063801096856631</v>
      </c>
      <c r="BZ1996" s="18">
        <v>0.1003218808736239</v>
      </c>
      <c r="CA1996" s="18">
        <v>0.23257455364769439</v>
      </c>
      <c r="CB1996" s="18">
        <v>0.23916495363144269</v>
      </c>
      <c r="CC1996" s="18">
        <v>6.9677122669475483E-2</v>
      </c>
    </row>
    <row r="1998" spans="2:81" ht="145" x14ac:dyDescent="0.35">
      <c r="B1998" s="14" t="s">
        <v>410</v>
      </c>
    </row>
    <row r="1999" spans="2:81" x14ac:dyDescent="0.35">
      <c r="B1999" s="15" t="s">
        <v>17</v>
      </c>
    </row>
    <row r="2000" spans="2:81" x14ac:dyDescent="0.35">
      <c r="B2000" s="11" t="s">
        <v>95</v>
      </c>
      <c r="C2000" s="16">
        <v>1906</v>
      </c>
      <c r="D2000" s="16">
        <v>245</v>
      </c>
      <c r="E2000" s="16">
        <v>322</v>
      </c>
      <c r="F2000" s="16">
        <v>330</v>
      </c>
      <c r="G2000" s="16">
        <v>336</v>
      </c>
      <c r="H2000" s="16">
        <v>276</v>
      </c>
      <c r="I2000" s="16">
        <v>397</v>
      </c>
      <c r="K2000" s="16">
        <v>942</v>
      </c>
      <c r="L2000" s="16">
        <v>959</v>
      </c>
      <c r="N2000" s="16">
        <v>158</v>
      </c>
      <c r="O2000" s="16">
        <v>63</v>
      </c>
      <c r="P2000" s="16">
        <v>96</v>
      </c>
      <c r="Q2000" s="16">
        <v>78</v>
      </c>
      <c r="R2000" s="16">
        <v>211</v>
      </c>
      <c r="S2000" s="16">
        <v>156</v>
      </c>
      <c r="T2000" s="16">
        <v>138</v>
      </c>
      <c r="U2000" s="16">
        <v>178</v>
      </c>
      <c r="V2000" s="16">
        <v>270</v>
      </c>
      <c r="W2000" s="16">
        <v>232</v>
      </c>
      <c r="X2000" s="16">
        <v>160</v>
      </c>
      <c r="Y2000" s="16">
        <v>166</v>
      </c>
      <c r="AA2000" s="16">
        <v>527</v>
      </c>
      <c r="AB2000" s="16">
        <v>481</v>
      </c>
      <c r="AC2000" s="16">
        <v>429</v>
      </c>
      <c r="AD2000" s="16">
        <v>463</v>
      </c>
      <c r="AF2000" s="16">
        <v>27</v>
      </c>
      <c r="AG2000" s="16">
        <v>98</v>
      </c>
      <c r="AH2000" s="16">
        <v>113</v>
      </c>
      <c r="AI2000" s="16">
        <v>112</v>
      </c>
      <c r="AJ2000" s="16">
        <v>174</v>
      </c>
      <c r="AK2000" s="16">
        <v>207</v>
      </c>
      <c r="AL2000" s="16">
        <v>170</v>
      </c>
      <c r="AM2000" s="16">
        <v>133</v>
      </c>
      <c r="AN2000" s="16">
        <v>100</v>
      </c>
      <c r="AO2000" s="16">
        <v>131</v>
      </c>
      <c r="AP2000" s="16">
        <v>193</v>
      </c>
      <c r="AQ2000" s="16">
        <v>93</v>
      </c>
      <c r="AR2000" s="16">
        <v>79</v>
      </c>
      <c r="AS2000" s="16">
        <v>47</v>
      </c>
      <c r="AT2000" s="16">
        <v>48</v>
      </c>
      <c r="AU2000" s="16">
        <v>122</v>
      </c>
      <c r="AV2000" s="16">
        <v>59</v>
      </c>
      <c r="AX2000" s="16">
        <v>1557</v>
      </c>
      <c r="AY2000" s="16">
        <v>338</v>
      </c>
      <c r="BA2000" s="16">
        <v>1221</v>
      </c>
      <c r="BB2000" s="16">
        <v>685</v>
      </c>
      <c r="BD2000" s="16">
        <v>474</v>
      </c>
      <c r="BE2000" s="16">
        <v>416</v>
      </c>
      <c r="BF2000" s="16">
        <v>224</v>
      </c>
      <c r="BG2000" s="16">
        <v>439</v>
      </c>
      <c r="BH2000" s="16">
        <v>242</v>
      </c>
      <c r="BI2000" s="16">
        <v>51</v>
      </c>
      <c r="BJ2000" s="16">
        <v>60</v>
      </c>
      <c r="BL2000" s="16">
        <v>334</v>
      </c>
      <c r="BM2000" s="16">
        <v>619</v>
      </c>
      <c r="BN2000" s="16">
        <v>136</v>
      </c>
      <c r="BO2000" s="16">
        <v>105</v>
      </c>
      <c r="BP2000" s="16">
        <v>257</v>
      </c>
      <c r="BQ2000" s="16">
        <v>42</v>
      </c>
      <c r="BR2000" s="16">
        <v>49</v>
      </c>
      <c r="BS2000" s="16">
        <v>364</v>
      </c>
      <c r="BU2000" s="16">
        <v>279</v>
      </c>
      <c r="BV2000" s="16">
        <v>479</v>
      </c>
      <c r="BW2000" s="16">
        <v>122</v>
      </c>
      <c r="BX2000" s="16">
        <v>151</v>
      </c>
      <c r="BY2000" s="16">
        <v>421</v>
      </c>
      <c r="BZ2000" s="16">
        <v>64</v>
      </c>
      <c r="CA2000" s="16">
        <v>123</v>
      </c>
      <c r="CB2000" s="16">
        <v>156</v>
      </c>
      <c r="CC2000" s="16">
        <v>111</v>
      </c>
    </row>
    <row r="2001" spans="2:81" x14ac:dyDescent="0.35">
      <c r="B2001" s="12" t="s">
        <v>96</v>
      </c>
      <c r="C2001" s="16">
        <v>1910</v>
      </c>
      <c r="D2001" s="16">
        <v>202</v>
      </c>
      <c r="E2001" s="16">
        <v>325</v>
      </c>
      <c r="F2001" s="16">
        <v>324</v>
      </c>
      <c r="G2001" s="16">
        <v>294</v>
      </c>
      <c r="H2001" s="16">
        <v>309</v>
      </c>
      <c r="I2001" s="16">
        <v>457</v>
      </c>
      <c r="K2001" s="16">
        <v>921</v>
      </c>
      <c r="L2001" s="16">
        <v>983</v>
      </c>
      <c r="N2001" s="16">
        <v>157</v>
      </c>
      <c r="O2001" s="16">
        <v>52</v>
      </c>
      <c r="P2001" s="16">
        <v>89</v>
      </c>
      <c r="Q2001" s="16">
        <v>77</v>
      </c>
      <c r="R2001" s="16">
        <v>212</v>
      </c>
      <c r="S2001" s="16">
        <v>155</v>
      </c>
      <c r="T2001" s="16">
        <v>140</v>
      </c>
      <c r="U2001" s="16">
        <v>167</v>
      </c>
      <c r="V2001" s="16">
        <v>248</v>
      </c>
      <c r="W2001" s="16">
        <v>264</v>
      </c>
      <c r="X2001" s="16">
        <v>165</v>
      </c>
      <c r="Y2001" s="16">
        <v>180</v>
      </c>
      <c r="AA2001" s="16">
        <v>514</v>
      </c>
      <c r="AB2001" s="16">
        <v>496</v>
      </c>
      <c r="AC2001" s="16">
        <v>419</v>
      </c>
      <c r="AD2001" s="16">
        <v>477</v>
      </c>
      <c r="AF2001" s="16">
        <v>25</v>
      </c>
      <c r="AG2001" s="16">
        <v>96</v>
      </c>
      <c r="AH2001" s="16">
        <v>115</v>
      </c>
      <c r="AI2001" s="16">
        <v>117</v>
      </c>
      <c r="AJ2001" s="16">
        <v>175</v>
      </c>
      <c r="AK2001" s="16">
        <v>213</v>
      </c>
      <c r="AL2001" s="16">
        <v>169</v>
      </c>
      <c r="AM2001" s="16">
        <v>134</v>
      </c>
      <c r="AN2001" s="16">
        <v>99</v>
      </c>
      <c r="AO2001" s="16">
        <v>131</v>
      </c>
      <c r="AP2001" s="16">
        <v>193</v>
      </c>
      <c r="AQ2001" s="16">
        <v>94</v>
      </c>
      <c r="AR2001" s="16">
        <v>79</v>
      </c>
      <c r="AS2001" s="16">
        <v>46</v>
      </c>
      <c r="AT2001" s="16">
        <v>46</v>
      </c>
      <c r="AU2001" s="16">
        <v>118</v>
      </c>
      <c r="AV2001" s="16">
        <v>59</v>
      </c>
      <c r="AX2001" s="16">
        <v>1583</v>
      </c>
      <c r="AY2001" s="16">
        <v>316</v>
      </c>
      <c r="BA2001" s="16">
        <v>1241</v>
      </c>
      <c r="BB2001" s="16">
        <v>669</v>
      </c>
      <c r="BD2001" s="16">
        <v>490</v>
      </c>
      <c r="BE2001" s="16">
        <v>410</v>
      </c>
      <c r="BF2001" s="16">
        <v>226</v>
      </c>
      <c r="BG2001" s="16">
        <v>430</v>
      </c>
      <c r="BH2001" s="16">
        <v>237</v>
      </c>
      <c r="BI2001" s="16">
        <v>51</v>
      </c>
      <c r="BJ2001" s="16">
        <v>65</v>
      </c>
      <c r="BL2001" s="16">
        <v>349</v>
      </c>
      <c r="BM2001" s="16">
        <v>614</v>
      </c>
      <c r="BN2001" s="16">
        <v>143</v>
      </c>
      <c r="BO2001" s="16">
        <v>101</v>
      </c>
      <c r="BP2001" s="16">
        <v>257</v>
      </c>
      <c r="BQ2001" s="16">
        <v>42</v>
      </c>
      <c r="BR2001" s="16">
        <v>47</v>
      </c>
      <c r="BS2001" s="16">
        <v>356</v>
      </c>
      <c r="BU2001" s="16">
        <v>288</v>
      </c>
      <c r="BV2001" s="16">
        <v>472</v>
      </c>
      <c r="BW2001" s="16">
        <v>126</v>
      </c>
      <c r="BX2001" s="16">
        <v>142</v>
      </c>
      <c r="BY2001" s="16">
        <v>432</v>
      </c>
      <c r="BZ2001" s="16">
        <v>64</v>
      </c>
      <c r="CA2001" s="16">
        <v>123</v>
      </c>
      <c r="CB2001" s="16">
        <v>159</v>
      </c>
      <c r="CC2001" s="16">
        <v>106</v>
      </c>
    </row>
    <row r="2002" spans="2:81" ht="29" x14ac:dyDescent="0.35">
      <c r="B2002" s="17" t="s">
        <v>411</v>
      </c>
      <c r="C2002" s="18">
        <v>0.1293139286784365</v>
      </c>
      <c r="D2002" s="18">
        <v>0.1970945072467018</v>
      </c>
      <c r="E2002" s="18">
        <v>0.27620312104023981</v>
      </c>
      <c r="F2002" s="18">
        <v>0.1777966295355948</v>
      </c>
      <c r="G2002" s="18">
        <v>0.11767939264691379</v>
      </c>
      <c r="H2002" s="18">
        <v>4.0756998744688779E-2</v>
      </c>
      <c r="I2002" s="18">
        <v>2.789949751413404E-2</v>
      </c>
      <c r="K2002" s="18">
        <v>0.12651157940200619</v>
      </c>
      <c r="L2002" s="18">
        <v>0.13257868080328619</v>
      </c>
      <c r="N2002" s="18">
        <v>0.16038109920346769</v>
      </c>
      <c r="O2002" s="18">
        <v>0.1238045507272309</v>
      </c>
      <c r="P2002" s="18">
        <v>0.1278319118418926</v>
      </c>
      <c r="Q2002" s="18">
        <v>0.1054965295747471</v>
      </c>
      <c r="R2002" s="18">
        <v>0.14172455062061851</v>
      </c>
      <c r="S2002" s="18">
        <v>0.1056067825279071</v>
      </c>
      <c r="T2002" s="18">
        <v>0.15239517195501101</v>
      </c>
      <c r="U2002" s="18">
        <v>6.9236027528227745E-2</v>
      </c>
      <c r="V2002" s="18">
        <v>0.19132908085110739</v>
      </c>
      <c r="W2002" s="18">
        <v>0.114532797962257</v>
      </c>
      <c r="X2002" s="18">
        <v>9.5353347626170523E-2</v>
      </c>
      <c r="Y2002" s="18">
        <v>0.12568004679282019</v>
      </c>
      <c r="AA2002" s="18">
        <v>0.1678251874016029</v>
      </c>
      <c r="AB2002" s="18">
        <v>9.4698822980662928E-2</v>
      </c>
      <c r="AC2002" s="18">
        <v>0.14453267772945799</v>
      </c>
      <c r="AD2002" s="18">
        <v>0.1114192565719883</v>
      </c>
      <c r="AF2002" s="18">
        <v>0.1508600377190929</v>
      </c>
      <c r="AG2002" s="18">
        <v>0.12105828003307539</v>
      </c>
      <c r="AH2002" s="18">
        <v>0.1178817033889383</v>
      </c>
      <c r="AI2002" s="18">
        <v>7.5592466777767223E-2</v>
      </c>
      <c r="AJ2002" s="18">
        <v>0.1017624497069784</v>
      </c>
      <c r="AK2002" s="18">
        <v>0.14963901515154859</v>
      </c>
      <c r="AL2002" s="18">
        <v>0.13235113756036951</v>
      </c>
      <c r="AM2002" s="18">
        <v>5.9519234628864423E-2</v>
      </c>
      <c r="AN2002" s="18">
        <v>0.10707277571251921</v>
      </c>
      <c r="AO2002" s="18">
        <v>9.5559498506332663E-2</v>
      </c>
      <c r="AP2002" s="18">
        <v>0.16136418506721209</v>
      </c>
      <c r="AQ2002" s="18">
        <v>8.4931197696191715E-2</v>
      </c>
      <c r="AR2002" s="18">
        <v>0.1407758558839298</v>
      </c>
      <c r="AS2002" s="18">
        <v>0.14688424798700811</v>
      </c>
      <c r="AT2002" s="18">
        <v>0.2077353806921646</v>
      </c>
      <c r="AU2002" s="18">
        <v>0.29689518445526247</v>
      </c>
      <c r="AV2002" s="18">
        <v>7.4120882045800293E-2</v>
      </c>
      <c r="AX2002" s="18">
        <v>0.11002689630081081</v>
      </c>
      <c r="AY2002" s="18">
        <v>0.23004383295585459</v>
      </c>
      <c r="BA2002" s="18">
        <v>0.14071923302999301</v>
      </c>
      <c r="BB2002" s="18">
        <v>0.108153243294926</v>
      </c>
      <c r="BD2002" s="18">
        <v>0.10478035692681389</v>
      </c>
      <c r="BE2002" s="18">
        <v>0.11131990348922299</v>
      </c>
      <c r="BF2002" s="18">
        <v>7.4439456658957737E-2</v>
      </c>
      <c r="BG2002" s="18">
        <v>0.15818303326556629</v>
      </c>
      <c r="BH2002" s="18">
        <v>0.18627758830533739</v>
      </c>
      <c r="BI2002" s="18">
        <v>0.31481156218882661</v>
      </c>
      <c r="BJ2002" s="18">
        <v>7.3397917464387494E-2</v>
      </c>
      <c r="BL2002" s="18">
        <v>9.5458243759136849E-2</v>
      </c>
      <c r="BM2002" s="18">
        <v>0.16315205116665449</v>
      </c>
      <c r="BN2002" s="18">
        <v>0.1044422227256644</v>
      </c>
      <c r="BO2002" s="18">
        <v>0.12246352385645309</v>
      </c>
      <c r="BP2002" s="18">
        <v>0.12727682921365249</v>
      </c>
      <c r="BQ2002" s="18">
        <v>0.18015324050985379</v>
      </c>
      <c r="BR2002" s="18">
        <v>0.1500731271575223</v>
      </c>
      <c r="BS2002" s="18">
        <v>0.10880025732699811</v>
      </c>
      <c r="BU2002" s="18">
        <v>0.1253490639318951</v>
      </c>
      <c r="BV2002" s="18">
        <v>0.16026455697952879</v>
      </c>
      <c r="BW2002" s="18">
        <v>0.119526035745146</v>
      </c>
      <c r="BX2002" s="18">
        <v>0.1413870865224387</v>
      </c>
      <c r="BY2002" s="18">
        <v>0.14121575453132881</v>
      </c>
      <c r="BZ2002" s="18">
        <v>0.16934614723816871</v>
      </c>
      <c r="CA2002" s="18">
        <v>5.4433968336199332E-2</v>
      </c>
      <c r="CB2002" s="18">
        <v>8.2283092205777592E-2</v>
      </c>
      <c r="CC2002" s="18">
        <v>8.2243911991914304E-2</v>
      </c>
    </row>
    <row r="2003" spans="2:81" ht="29" x14ac:dyDescent="0.35">
      <c r="B2003" s="17" t="s">
        <v>412</v>
      </c>
      <c r="C2003" s="18">
        <v>0.26944985353087642</v>
      </c>
      <c r="D2003" s="18">
        <v>0.431447920729641</v>
      </c>
      <c r="E2003" s="18">
        <v>0.37289562473178872</v>
      </c>
      <c r="F2003" s="18">
        <v>0.37140293354595061</v>
      </c>
      <c r="G2003" s="18">
        <v>0.26899663959655229</v>
      </c>
      <c r="H2003" s="18">
        <v>0.21283283225155661</v>
      </c>
      <c r="I2003" s="18">
        <v>9.0556887554646331E-2</v>
      </c>
      <c r="K2003" s="18">
        <v>0.28204203617209023</v>
      </c>
      <c r="L2003" s="18">
        <v>0.25792683179181142</v>
      </c>
      <c r="N2003" s="18">
        <v>0.21859916169122459</v>
      </c>
      <c r="O2003" s="18">
        <v>0.23291452954020009</v>
      </c>
      <c r="P2003" s="18">
        <v>0.20623656252179201</v>
      </c>
      <c r="Q2003" s="18">
        <v>0.24134908678258549</v>
      </c>
      <c r="R2003" s="18">
        <v>0.34939813949466603</v>
      </c>
      <c r="S2003" s="18">
        <v>0.26954494219211922</v>
      </c>
      <c r="T2003" s="18">
        <v>0.33472209127375779</v>
      </c>
      <c r="U2003" s="18">
        <v>0.25336520746238173</v>
      </c>
      <c r="V2003" s="18">
        <v>0.37799970927947751</v>
      </c>
      <c r="W2003" s="18">
        <v>0.19150637430556419</v>
      </c>
      <c r="X2003" s="18">
        <v>0.22871812920938539</v>
      </c>
      <c r="Y2003" s="18">
        <v>0.23964334482867311</v>
      </c>
      <c r="AA2003" s="18">
        <v>0.28247400017105118</v>
      </c>
      <c r="AB2003" s="18">
        <v>0.25682485522064702</v>
      </c>
      <c r="AC2003" s="18">
        <v>0.28745376540574119</v>
      </c>
      <c r="AD2003" s="18">
        <v>0.25260444405357357</v>
      </c>
      <c r="AF2003" s="18">
        <v>0.35075032999782091</v>
      </c>
      <c r="AG2003" s="18">
        <v>0.33126074574001241</v>
      </c>
      <c r="AH2003" s="18">
        <v>0.28809616591890802</v>
      </c>
      <c r="AI2003" s="18">
        <v>0.21187259524791091</v>
      </c>
      <c r="AJ2003" s="18">
        <v>0.23842395572090061</v>
      </c>
      <c r="AK2003" s="18">
        <v>0.23696801897784789</v>
      </c>
      <c r="AL2003" s="18">
        <v>0.28397708048519987</v>
      </c>
      <c r="AM2003" s="18">
        <v>0.35524300673842052</v>
      </c>
      <c r="AN2003" s="18">
        <v>0.25811919253781279</v>
      </c>
      <c r="AO2003" s="18">
        <v>0.25242696893101868</v>
      </c>
      <c r="AP2003" s="18">
        <v>0.18796609561905819</v>
      </c>
      <c r="AQ2003" s="18">
        <v>0.26065631948304557</v>
      </c>
      <c r="AR2003" s="18">
        <v>0.35953124484890753</v>
      </c>
      <c r="AS2003" s="18">
        <v>0.31519497779410038</v>
      </c>
      <c r="AT2003" s="18">
        <v>0.40839827111017868</v>
      </c>
      <c r="AU2003" s="18">
        <v>0.33269888652618929</v>
      </c>
      <c r="AV2003" s="18">
        <v>0.131401390416514</v>
      </c>
      <c r="AX2003" s="18">
        <v>0.23954384036611409</v>
      </c>
      <c r="AY2003" s="18">
        <v>0.41869701753437472</v>
      </c>
      <c r="BA2003" s="18">
        <v>0.27697292863952439</v>
      </c>
      <c r="BB2003" s="18">
        <v>0.25549201246117331</v>
      </c>
      <c r="BD2003" s="18">
        <v>0.22727929348857859</v>
      </c>
      <c r="BE2003" s="18">
        <v>0.2534589254950656</v>
      </c>
      <c r="BF2003" s="18">
        <v>0.26625976240117011</v>
      </c>
      <c r="BG2003" s="18">
        <v>0.29796706403276202</v>
      </c>
      <c r="BH2003" s="18">
        <v>0.34656950541634352</v>
      </c>
      <c r="BI2003" s="18">
        <v>0.34048079587921859</v>
      </c>
      <c r="BJ2003" s="18">
        <v>0.1726845169641939</v>
      </c>
      <c r="BL2003" s="18">
        <v>0.26222093136514768</v>
      </c>
      <c r="BM2003" s="18">
        <v>0.32519296355130212</v>
      </c>
      <c r="BN2003" s="18">
        <v>0.19624051226266509</v>
      </c>
      <c r="BO2003" s="18">
        <v>0.33514850323933709</v>
      </c>
      <c r="BP2003" s="18">
        <v>0.25979258214940659</v>
      </c>
      <c r="BQ2003" s="18">
        <v>0.20637190224556309</v>
      </c>
      <c r="BR2003" s="18">
        <v>0.23641962176180159</v>
      </c>
      <c r="BS2003" s="18">
        <v>0.2098376529120401</v>
      </c>
      <c r="BU2003" s="18">
        <v>0.26423515067240699</v>
      </c>
      <c r="BV2003" s="18">
        <v>0.34328246868705242</v>
      </c>
      <c r="BW2003" s="18">
        <v>0.1898022393926094</v>
      </c>
      <c r="BX2003" s="18">
        <v>0.34155740288930558</v>
      </c>
      <c r="BY2003" s="18">
        <v>0.25818337226962662</v>
      </c>
      <c r="BZ2003" s="18">
        <v>0.24732205243893041</v>
      </c>
      <c r="CA2003" s="18">
        <v>0.1801708518031703</v>
      </c>
      <c r="CB2003" s="18">
        <v>0.16963165283486589</v>
      </c>
      <c r="CC2003" s="18">
        <v>0.26536645209366638</v>
      </c>
    </row>
    <row r="2004" spans="2:81" ht="29" x14ac:dyDescent="0.35">
      <c r="B2004" s="17" t="s">
        <v>413</v>
      </c>
      <c r="C2004" s="18">
        <v>0.29168619674475998</v>
      </c>
      <c r="D2004" s="18">
        <v>0.2118133616459755</v>
      </c>
      <c r="E2004" s="18">
        <v>0.2112769290755579</v>
      </c>
      <c r="F2004" s="18">
        <v>0.2432628850019409</v>
      </c>
      <c r="G2004" s="18">
        <v>0.29996149023323232</v>
      </c>
      <c r="H2004" s="18">
        <v>0.40513806169836841</v>
      </c>
      <c r="I2004" s="18">
        <v>0.33646335093392021</v>
      </c>
      <c r="K2004" s="18">
        <v>0.28494779220029759</v>
      </c>
      <c r="L2004" s="18">
        <v>0.29746721410340932</v>
      </c>
      <c r="N2004" s="18">
        <v>0.31340846844135722</v>
      </c>
      <c r="O2004" s="18">
        <v>0.36800203605842319</v>
      </c>
      <c r="P2004" s="18">
        <v>0.32484061931677483</v>
      </c>
      <c r="Q2004" s="18">
        <v>0.28387317882002838</v>
      </c>
      <c r="R2004" s="18">
        <v>0.25964668612093861</v>
      </c>
      <c r="S2004" s="18">
        <v>0.28488012169180083</v>
      </c>
      <c r="T2004" s="18">
        <v>0.27029603892967219</v>
      </c>
      <c r="U2004" s="18">
        <v>0.36464451947597809</v>
      </c>
      <c r="V2004" s="18">
        <v>0.2267438075174662</v>
      </c>
      <c r="W2004" s="18">
        <v>0.29051235116945368</v>
      </c>
      <c r="X2004" s="18">
        <v>0.35637732567287339</v>
      </c>
      <c r="Y2004" s="18">
        <v>0.26208332554349989</v>
      </c>
      <c r="AA2004" s="18">
        <v>0.26736958821775919</v>
      </c>
      <c r="AB2004" s="18">
        <v>0.3306974891625814</v>
      </c>
      <c r="AC2004" s="18">
        <v>0.3021330426208817</v>
      </c>
      <c r="AD2004" s="18">
        <v>0.26891666220756338</v>
      </c>
      <c r="AF2004" s="18">
        <v>0.1076173520622099</v>
      </c>
      <c r="AG2004" s="18">
        <v>0.1614275423132755</v>
      </c>
      <c r="AH2004" s="18">
        <v>0.30537889953244252</v>
      </c>
      <c r="AI2004" s="18">
        <v>0.2753436013824801</v>
      </c>
      <c r="AJ2004" s="18">
        <v>0.35720621066317249</v>
      </c>
      <c r="AK2004" s="18">
        <v>0.28838113155137418</v>
      </c>
      <c r="AL2004" s="18">
        <v>0.27988991406292218</v>
      </c>
      <c r="AM2004" s="18">
        <v>0.32159921466610758</v>
      </c>
      <c r="AN2004" s="18">
        <v>0.32802269174828508</v>
      </c>
      <c r="AO2004" s="18">
        <v>0.30394320453737728</v>
      </c>
      <c r="AP2004" s="18">
        <v>0.30926702217854191</v>
      </c>
      <c r="AQ2004" s="18">
        <v>0.38115888386196828</v>
      </c>
      <c r="AR2004" s="18">
        <v>0.29552494560148601</v>
      </c>
      <c r="AS2004" s="18">
        <v>0.23855998862152489</v>
      </c>
      <c r="AT2004" s="18">
        <v>0.24284818930070151</v>
      </c>
      <c r="AU2004" s="18">
        <v>0.22097403508904229</v>
      </c>
      <c r="AV2004" s="18">
        <v>0.29778701485760561</v>
      </c>
      <c r="AX2004" s="18">
        <v>0.30932724198841111</v>
      </c>
      <c r="AY2004" s="18">
        <v>0.20439435165149039</v>
      </c>
      <c r="BA2004" s="18">
        <v>0.27589952584989941</v>
      </c>
      <c r="BB2004" s="18">
        <v>0.32097579444090402</v>
      </c>
      <c r="BD2004" s="18">
        <v>0.32415842518035642</v>
      </c>
      <c r="BE2004" s="18">
        <v>0.32304972745605359</v>
      </c>
      <c r="BF2004" s="18">
        <v>0.3167403106982859</v>
      </c>
      <c r="BG2004" s="18">
        <v>0.26748966712858951</v>
      </c>
      <c r="BH2004" s="18">
        <v>0.2374681379514236</v>
      </c>
      <c r="BI2004" s="18">
        <v>0.2195902407839537</v>
      </c>
      <c r="BJ2004" s="18">
        <v>0.17590632954409491</v>
      </c>
      <c r="BL2004" s="18">
        <v>0.26254435958432282</v>
      </c>
      <c r="BM2004" s="18">
        <v>0.28794750540423292</v>
      </c>
      <c r="BN2004" s="18">
        <v>0.2942845395977719</v>
      </c>
      <c r="BO2004" s="18">
        <v>0.34333879126488542</v>
      </c>
      <c r="BP2004" s="18">
        <v>0.30381311736436201</v>
      </c>
      <c r="BQ2004" s="18">
        <v>0.26983901979120278</v>
      </c>
      <c r="BR2004" s="18">
        <v>0.25874735614977867</v>
      </c>
      <c r="BS2004" s="18">
        <v>0.30920613297420257</v>
      </c>
      <c r="BU2004" s="18">
        <v>0.25319574463743422</v>
      </c>
      <c r="BV2004" s="18">
        <v>0.27165567000231861</v>
      </c>
      <c r="BW2004" s="18">
        <v>0.31016892037480659</v>
      </c>
      <c r="BX2004" s="18">
        <v>0.29862869452893831</v>
      </c>
      <c r="BY2004" s="18">
        <v>0.27490782543144582</v>
      </c>
      <c r="BZ2004" s="18">
        <v>0.30539397498082937</v>
      </c>
      <c r="CA2004" s="18">
        <v>0.32214286598996578</v>
      </c>
      <c r="CB2004" s="18">
        <v>0.37724348323974372</v>
      </c>
      <c r="CC2004" s="18">
        <v>0.35099699829839581</v>
      </c>
    </row>
    <row r="2005" spans="2:81" ht="29" x14ac:dyDescent="0.35">
      <c r="B2005" s="17" t="s">
        <v>414</v>
      </c>
      <c r="C2005" s="18">
        <v>0.26627298144125949</v>
      </c>
      <c r="D2005" s="18">
        <v>8.7184606131805759E-2</v>
      </c>
      <c r="E2005" s="18">
        <v>9.6495603055449408E-2</v>
      </c>
      <c r="F2005" s="18">
        <v>0.15499184372235439</v>
      </c>
      <c r="G2005" s="18">
        <v>0.25301793175581422</v>
      </c>
      <c r="H2005" s="18">
        <v>0.29216462447856301</v>
      </c>
      <c r="I2005" s="18">
        <v>0.53609676998917288</v>
      </c>
      <c r="K2005" s="18">
        <v>0.27100930066895051</v>
      </c>
      <c r="L2005" s="18">
        <v>0.26213147504471801</v>
      </c>
      <c r="N2005" s="18">
        <v>0.28362335473212968</v>
      </c>
      <c r="O2005" s="18">
        <v>0.24300891054143051</v>
      </c>
      <c r="P2005" s="18">
        <v>0.32076733082519948</v>
      </c>
      <c r="Q2005" s="18">
        <v>0.26776430110965299</v>
      </c>
      <c r="R2005" s="18">
        <v>0.20101785031596611</v>
      </c>
      <c r="S2005" s="18">
        <v>0.3039927049300904</v>
      </c>
      <c r="T2005" s="18">
        <v>0.19685643849924539</v>
      </c>
      <c r="U2005" s="18">
        <v>0.23827832901255019</v>
      </c>
      <c r="V2005" s="18">
        <v>0.16273460121908831</v>
      </c>
      <c r="W2005" s="18">
        <v>0.36252364783941671</v>
      </c>
      <c r="X2005" s="18">
        <v>0.27943556219529347</v>
      </c>
      <c r="Y2005" s="18">
        <v>0.34403609661170559</v>
      </c>
      <c r="AA2005" s="18">
        <v>0.2492990202244616</v>
      </c>
      <c r="AB2005" s="18">
        <v>0.28761382919253781</v>
      </c>
      <c r="AC2005" s="18">
        <v>0.2325601418927469</v>
      </c>
      <c r="AD2005" s="18">
        <v>0.29142846398603461</v>
      </c>
      <c r="AF2005" s="18">
        <v>0.2154363663250525</v>
      </c>
      <c r="AG2005" s="18">
        <v>0.28872778357780271</v>
      </c>
      <c r="AH2005" s="18">
        <v>0.2559555434310799</v>
      </c>
      <c r="AI2005" s="18">
        <v>0.3776876271363529</v>
      </c>
      <c r="AJ2005" s="18">
        <v>0.2381602166976424</v>
      </c>
      <c r="AK2005" s="18">
        <v>0.28822465102069439</v>
      </c>
      <c r="AL2005" s="18">
        <v>0.28046003194610392</v>
      </c>
      <c r="AM2005" s="18">
        <v>0.2447486809185713</v>
      </c>
      <c r="AN2005" s="18">
        <v>0.23798515584311439</v>
      </c>
      <c r="AO2005" s="18">
        <v>0.32505207471482439</v>
      </c>
      <c r="AP2005" s="18">
        <v>0.30740145703595401</v>
      </c>
      <c r="AQ2005" s="18">
        <v>0.25315876214888111</v>
      </c>
      <c r="AR2005" s="18">
        <v>0.20416795366567661</v>
      </c>
      <c r="AS2005" s="18">
        <v>0.29936078559736667</v>
      </c>
      <c r="AT2005" s="18">
        <v>0.14101815889695521</v>
      </c>
      <c r="AU2005" s="18">
        <v>9.281215492887783E-2</v>
      </c>
      <c r="AV2005" s="18">
        <v>0.3672096748374496</v>
      </c>
      <c r="AX2005" s="18">
        <v>0.300326421757036</v>
      </c>
      <c r="AY2005" s="18">
        <v>9.9339648797190455E-2</v>
      </c>
      <c r="BA2005" s="18">
        <v>0.26919505933863352</v>
      </c>
      <c r="BB2005" s="18">
        <v>0.2608515416316326</v>
      </c>
      <c r="BD2005" s="18">
        <v>0.29959522977485409</v>
      </c>
      <c r="BE2005" s="18">
        <v>0.26504562826775241</v>
      </c>
      <c r="BF2005" s="18">
        <v>0.31046954257924658</v>
      </c>
      <c r="BG2005" s="18">
        <v>0.24574998201337381</v>
      </c>
      <c r="BH2005" s="18">
        <v>0.1969053990322151</v>
      </c>
      <c r="BI2005" s="18">
        <v>8.6369501128044673E-2</v>
      </c>
      <c r="BJ2005" s="18">
        <v>0.40044427926704418</v>
      </c>
      <c r="BL2005" s="18">
        <v>0.35726040604303538</v>
      </c>
      <c r="BM2005" s="18">
        <v>0.19538254720572071</v>
      </c>
      <c r="BN2005" s="18">
        <v>0.38335763935336942</v>
      </c>
      <c r="BO2005" s="18">
        <v>0.17485171698241811</v>
      </c>
      <c r="BP2005" s="18">
        <v>0.26732977910863648</v>
      </c>
      <c r="BQ2005" s="18">
        <v>0.31979124869197212</v>
      </c>
      <c r="BR2005" s="18">
        <v>0.1451148653800928</v>
      </c>
      <c r="BS2005" s="18">
        <v>0.28737360362312092</v>
      </c>
      <c r="BU2005" s="18">
        <v>0.34163788556696167</v>
      </c>
      <c r="BV2005" s="18">
        <v>0.19011623505699829</v>
      </c>
      <c r="BW2005" s="18">
        <v>0.34433555981767477</v>
      </c>
      <c r="BX2005" s="18">
        <v>0.16099014639869461</v>
      </c>
      <c r="BY2005" s="18">
        <v>0.29612103681114299</v>
      </c>
      <c r="BZ2005" s="18">
        <v>0.2459969056231672</v>
      </c>
      <c r="CA2005" s="18">
        <v>0.318503632656358</v>
      </c>
      <c r="CB2005" s="18">
        <v>0.27903505183316157</v>
      </c>
      <c r="CC2005" s="18">
        <v>0.25957391961915538</v>
      </c>
    </row>
    <row r="2006" spans="2:81" x14ac:dyDescent="0.35">
      <c r="B2006" s="17" t="s">
        <v>151</v>
      </c>
      <c r="C2006" s="18">
        <v>4.3277039604667403E-2</v>
      </c>
      <c r="D2006" s="18">
        <v>7.2459604245875789E-2</v>
      </c>
      <c r="E2006" s="18">
        <v>4.312872209696432E-2</v>
      </c>
      <c r="F2006" s="18">
        <v>5.254570819415931E-2</v>
      </c>
      <c r="G2006" s="18">
        <v>6.0344545767487337E-2</v>
      </c>
      <c r="H2006" s="18">
        <v>4.9107482826823097E-2</v>
      </c>
      <c r="I2006" s="18">
        <v>8.9834940081266641E-3</v>
      </c>
      <c r="K2006" s="18">
        <v>3.5489291556655388E-2</v>
      </c>
      <c r="L2006" s="18">
        <v>4.9895798256775092E-2</v>
      </c>
      <c r="N2006" s="18">
        <v>2.3987915931820741E-2</v>
      </c>
      <c r="O2006" s="18">
        <v>3.2269973132715242E-2</v>
      </c>
      <c r="P2006" s="18">
        <v>2.0323575494341072E-2</v>
      </c>
      <c r="Q2006" s="18">
        <v>0.1015169037129863</v>
      </c>
      <c r="R2006" s="18">
        <v>4.8212773447810858E-2</v>
      </c>
      <c r="S2006" s="18">
        <v>3.5975448658082471E-2</v>
      </c>
      <c r="T2006" s="18">
        <v>4.5730259342313742E-2</v>
      </c>
      <c r="U2006" s="18">
        <v>7.4475916520862079E-2</v>
      </c>
      <c r="V2006" s="18">
        <v>4.1192801132860758E-2</v>
      </c>
      <c r="W2006" s="18">
        <v>4.0924828723308368E-2</v>
      </c>
      <c r="X2006" s="18">
        <v>4.0115635296277118E-2</v>
      </c>
      <c r="Y2006" s="18">
        <v>2.8557186223301109E-2</v>
      </c>
      <c r="AA2006" s="18">
        <v>3.3032203985125033E-2</v>
      </c>
      <c r="AB2006" s="18">
        <v>3.0165003443570839E-2</v>
      </c>
      <c r="AC2006" s="18">
        <v>3.3320372351172113E-2</v>
      </c>
      <c r="AD2006" s="18">
        <v>7.5631173180840117E-2</v>
      </c>
      <c r="AF2006" s="18">
        <v>0.1753359138958239</v>
      </c>
      <c r="AG2006" s="18">
        <v>9.7525648335834061E-2</v>
      </c>
      <c r="AH2006" s="18">
        <v>3.2687687728631558E-2</v>
      </c>
      <c r="AI2006" s="18">
        <v>5.9503709455488947E-2</v>
      </c>
      <c r="AJ2006" s="18">
        <v>6.4447167211306111E-2</v>
      </c>
      <c r="AK2006" s="18">
        <v>3.6787183298534851E-2</v>
      </c>
      <c r="AL2006" s="18">
        <v>2.3321835945404431E-2</v>
      </c>
      <c r="AM2006" s="18">
        <v>1.8889863048036429E-2</v>
      </c>
      <c r="AN2006" s="18">
        <v>6.8800184158268246E-2</v>
      </c>
      <c r="AO2006" s="18">
        <v>2.3018253310446931E-2</v>
      </c>
      <c r="AP2006" s="18">
        <v>3.4001240099233887E-2</v>
      </c>
      <c r="AQ2006" s="18">
        <v>2.0094836809913318E-2</v>
      </c>
      <c r="AR2006" s="18">
        <v>0</v>
      </c>
      <c r="AS2006" s="18">
        <v>0</v>
      </c>
      <c r="AT2006" s="18">
        <v>0</v>
      </c>
      <c r="AU2006" s="18">
        <v>5.661973900062818E-2</v>
      </c>
      <c r="AV2006" s="18">
        <v>0.12948103784263071</v>
      </c>
      <c r="AX2006" s="18">
        <v>4.0775599587628122E-2</v>
      </c>
      <c r="AY2006" s="18">
        <v>4.7525149061090073E-2</v>
      </c>
      <c r="BA2006" s="18">
        <v>3.7213253141949607E-2</v>
      </c>
      <c r="BB2006" s="18">
        <v>5.4527408171364283E-2</v>
      </c>
      <c r="BD2006" s="18">
        <v>4.4186694629396908E-2</v>
      </c>
      <c r="BE2006" s="18">
        <v>4.7125815291905307E-2</v>
      </c>
      <c r="BF2006" s="18">
        <v>3.2090927662339903E-2</v>
      </c>
      <c r="BG2006" s="18">
        <v>3.0610253559708402E-2</v>
      </c>
      <c r="BH2006" s="18">
        <v>3.2779369294680387E-2</v>
      </c>
      <c r="BI2006" s="18">
        <v>3.8747900019956497E-2</v>
      </c>
      <c r="BJ2006" s="18">
        <v>0.1775669567602795</v>
      </c>
      <c r="BL2006" s="18">
        <v>2.2516059248357249E-2</v>
      </c>
      <c r="BM2006" s="18">
        <v>2.832493267208951E-2</v>
      </c>
      <c r="BN2006" s="18">
        <v>2.167508606052904E-2</v>
      </c>
      <c r="BO2006" s="18">
        <v>2.4197464656906361E-2</v>
      </c>
      <c r="BP2006" s="18">
        <v>4.1787692163942507E-2</v>
      </c>
      <c r="BQ2006" s="18">
        <v>2.3844588761408349E-2</v>
      </c>
      <c r="BR2006" s="18">
        <v>0.20964502955080461</v>
      </c>
      <c r="BS2006" s="18">
        <v>8.478235316363833E-2</v>
      </c>
      <c r="BU2006" s="18">
        <v>1.5582155191302099E-2</v>
      </c>
      <c r="BV2006" s="18">
        <v>3.4681069274101757E-2</v>
      </c>
      <c r="BW2006" s="18">
        <v>3.6167244669762948E-2</v>
      </c>
      <c r="BX2006" s="18">
        <v>5.743666966062283E-2</v>
      </c>
      <c r="BY2006" s="18">
        <v>2.957201095645582E-2</v>
      </c>
      <c r="BZ2006" s="18">
        <v>3.1940919718904393E-2</v>
      </c>
      <c r="CA2006" s="18">
        <v>0.1247486812143065</v>
      </c>
      <c r="CB2006" s="18">
        <v>9.1806719886451255E-2</v>
      </c>
      <c r="CC2006" s="18">
        <v>4.1818717996867982E-2</v>
      </c>
    </row>
    <row r="2008" spans="2:81" ht="58" x14ac:dyDescent="0.35">
      <c r="B2008" s="14" t="s">
        <v>415</v>
      </c>
    </row>
    <row r="2009" spans="2:81" x14ac:dyDescent="0.35">
      <c r="B2009" s="15" t="s">
        <v>17</v>
      </c>
    </row>
    <row r="2010" spans="2:81" x14ac:dyDescent="0.35">
      <c r="B2010" s="11" t="s">
        <v>95</v>
      </c>
      <c r="C2010" s="16">
        <v>1906</v>
      </c>
      <c r="D2010" s="16">
        <v>245</v>
      </c>
      <c r="E2010" s="16">
        <v>322</v>
      </c>
      <c r="F2010" s="16">
        <v>330</v>
      </c>
      <c r="G2010" s="16">
        <v>336</v>
      </c>
      <c r="H2010" s="16">
        <v>276</v>
      </c>
      <c r="I2010" s="16">
        <v>397</v>
      </c>
      <c r="K2010" s="16">
        <v>942</v>
      </c>
      <c r="L2010" s="16">
        <v>959</v>
      </c>
      <c r="N2010" s="16">
        <v>158</v>
      </c>
      <c r="O2010" s="16">
        <v>63</v>
      </c>
      <c r="P2010" s="16">
        <v>96</v>
      </c>
      <c r="Q2010" s="16">
        <v>78</v>
      </c>
      <c r="R2010" s="16">
        <v>211</v>
      </c>
      <c r="S2010" s="16">
        <v>156</v>
      </c>
      <c r="T2010" s="16">
        <v>138</v>
      </c>
      <c r="U2010" s="16">
        <v>178</v>
      </c>
      <c r="V2010" s="16">
        <v>270</v>
      </c>
      <c r="W2010" s="16">
        <v>232</v>
      </c>
      <c r="X2010" s="16">
        <v>160</v>
      </c>
      <c r="Y2010" s="16">
        <v>166</v>
      </c>
      <c r="AA2010" s="16">
        <v>527</v>
      </c>
      <c r="AB2010" s="16">
        <v>481</v>
      </c>
      <c r="AC2010" s="16">
        <v>429</v>
      </c>
      <c r="AD2010" s="16">
        <v>463</v>
      </c>
      <c r="AF2010" s="16">
        <v>27</v>
      </c>
      <c r="AG2010" s="16">
        <v>98</v>
      </c>
      <c r="AH2010" s="16">
        <v>113</v>
      </c>
      <c r="AI2010" s="16">
        <v>112</v>
      </c>
      <c r="AJ2010" s="16">
        <v>174</v>
      </c>
      <c r="AK2010" s="16">
        <v>207</v>
      </c>
      <c r="AL2010" s="16">
        <v>170</v>
      </c>
      <c r="AM2010" s="16">
        <v>133</v>
      </c>
      <c r="AN2010" s="16">
        <v>100</v>
      </c>
      <c r="AO2010" s="16">
        <v>131</v>
      </c>
      <c r="AP2010" s="16">
        <v>193</v>
      </c>
      <c r="AQ2010" s="16">
        <v>93</v>
      </c>
      <c r="AR2010" s="16">
        <v>79</v>
      </c>
      <c r="AS2010" s="16">
        <v>47</v>
      </c>
      <c r="AT2010" s="16">
        <v>48</v>
      </c>
      <c r="AU2010" s="16">
        <v>122</v>
      </c>
      <c r="AV2010" s="16">
        <v>59</v>
      </c>
      <c r="AX2010" s="16">
        <v>1557</v>
      </c>
      <c r="AY2010" s="16">
        <v>338</v>
      </c>
      <c r="BA2010" s="16">
        <v>1221</v>
      </c>
      <c r="BB2010" s="16">
        <v>685</v>
      </c>
      <c r="BD2010" s="16">
        <v>474</v>
      </c>
      <c r="BE2010" s="16">
        <v>416</v>
      </c>
      <c r="BF2010" s="16">
        <v>224</v>
      </c>
      <c r="BG2010" s="16">
        <v>439</v>
      </c>
      <c r="BH2010" s="16">
        <v>242</v>
      </c>
      <c r="BI2010" s="16">
        <v>51</v>
      </c>
      <c r="BJ2010" s="16">
        <v>60</v>
      </c>
      <c r="BL2010" s="16">
        <v>334</v>
      </c>
      <c r="BM2010" s="16">
        <v>619</v>
      </c>
      <c r="BN2010" s="16">
        <v>136</v>
      </c>
      <c r="BO2010" s="16">
        <v>105</v>
      </c>
      <c r="BP2010" s="16">
        <v>257</v>
      </c>
      <c r="BQ2010" s="16">
        <v>42</v>
      </c>
      <c r="BR2010" s="16">
        <v>49</v>
      </c>
      <c r="BS2010" s="16">
        <v>364</v>
      </c>
      <c r="BU2010" s="16">
        <v>279</v>
      </c>
      <c r="BV2010" s="16">
        <v>479</v>
      </c>
      <c r="BW2010" s="16">
        <v>122</v>
      </c>
      <c r="BX2010" s="16">
        <v>151</v>
      </c>
      <c r="BY2010" s="16">
        <v>421</v>
      </c>
      <c r="BZ2010" s="16">
        <v>64</v>
      </c>
      <c r="CA2010" s="16">
        <v>123</v>
      </c>
      <c r="CB2010" s="16">
        <v>156</v>
      </c>
      <c r="CC2010" s="16">
        <v>111</v>
      </c>
    </row>
    <row r="2011" spans="2:81" x14ac:dyDescent="0.35">
      <c r="B2011" s="12" t="s">
        <v>96</v>
      </c>
      <c r="C2011" s="16">
        <v>1910</v>
      </c>
      <c r="D2011" s="16">
        <v>202</v>
      </c>
      <c r="E2011" s="16">
        <v>325</v>
      </c>
      <c r="F2011" s="16">
        <v>324</v>
      </c>
      <c r="G2011" s="16">
        <v>294</v>
      </c>
      <c r="H2011" s="16">
        <v>309</v>
      </c>
      <c r="I2011" s="16">
        <v>457</v>
      </c>
      <c r="K2011" s="16">
        <v>921</v>
      </c>
      <c r="L2011" s="16">
        <v>983</v>
      </c>
      <c r="N2011" s="16">
        <v>157</v>
      </c>
      <c r="O2011" s="16">
        <v>52</v>
      </c>
      <c r="P2011" s="16">
        <v>89</v>
      </c>
      <c r="Q2011" s="16">
        <v>77</v>
      </c>
      <c r="R2011" s="16">
        <v>212</v>
      </c>
      <c r="S2011" s="16">
        <v>155</v>
      </c>
      <c r="T2011" s="16">
        <v>140</v>
      </c>
      <c r="U2011" s="16">
        <v>167</v>
      </c>
      <c r="V2011" s="16">
        <v>248</v>
      </c>
      <c r="W2011" s="16">
        <v>264</v>
      </c>
      <c r="X2011" s="16">
        <v>165</v>
      </c>
      <c r="Y2011" s="16">
        <v>180</v>
      </c>
      <c r="AA2011" s="16">
        <v>514</v>
      </c>
      <c r="AB2011" s="16">
        <v>496</v>
      </c>
      <c r="AC2011" s="16">
        <v>419</v>
      </c>
      <c r="AD2011" s="16">
        <v>477</v>
      </c>
      <c r="AF2011" s="16">
        <v>25</v>
      </c>
      <c r="AG2011" s="16">
        <v>96</v>
      </c>
      <c r="AH2011" s="16">
        <v>115</v>
      </c>
      <c r="AI2011" s="16">
        <v>117</v>
      </c>
      <c r="AJ2011" s="16">
        <v>175</v>
      </c>
      <c r="AK2011" s="16">
        <v>213</v>
      </c>
      <c r="AL2011" s="16">
        <v>169</v>
      </c>
      <c r="AM2011" s="16">
        <v>134</v>
      </c>
      <c r="AN2011" s="16">
        <v>99</v>
      </c>
      <c r="AO2011" s="16">
        <v>131</v>
      </c>
      <c r="AP2011" s="16">
        <v>193</v>
      </c>
      <c r="AQ2011" s="16">
        <v>94</v>
      </c>
      <c r="AR2011" s="16">
        <v>79</v>
      </c>
      <c r="AS2011" s="16">
        <v>46</v>
      </c>
      <c r="AT2011" s="16">
        <v>46</v>
      </c>
      <c r="AU2011" s="16">
        <v>118</v>
      </c>
      <c r="AV2011" s="16">
        <v>59</v>
      </c>
      <c r="AX2011" s="16">
        <v>1583</v>
      </c>
      <c r="AY2011" s="16">
        <v>316</v>
      </c>
      <c r="BA2011" s="16">
        <v>1241</v>
      </c>
      <c r="BB2011" s="16">
        <v>669</v>
      </c>
      <c r="BD2011" s="16">
        <v>490</v>
      </c>
      <c r="BE2011" s="16">
        <v>410</v>
      </c>
      <c r="BF2011" s="16">
        <v>226</v>
      </c>
      <c r="BG2011" s="16">
        <v>430</v>
      </c>
      <c r="BH2011" s="16">
        <v>237</v>
      </c>
      <c r="BI2011" s="16">
        <v>51</v>
      </c>
      <c r="BJ2011" s="16">
        <v>65</v>
      </c>
      <c r="BL2011" s="16">
        <v>349</v>
      </c>
      <c r="BM2011" s="16">
        <v>614</v>
      </c>
      <c r="BN2011" s="16">
        <v>143</v>
      </c>
      <c r="BO2011" s="16">
        <v>101</v>
      </c>
      <c r="BP2011" s="16">
        <v>257</v>
      </c>
      <c r="BQ2011" s="16">
        <v>42</v>
      </c>
      <c r="BR2011" s="16">
        <v>47</v>
      </c>
      <c r="BS2011" s="16">
        <v>356</v>
      </c>
      <c r="BU2011" s="16">
        <v>288</v>
      </c>
      <c r="BV2011" s="16">
        <v>472</v>
      </c>
      <c r="BW2011" s="16">
        <v>126</v>
      </c>
      <c r="BX2011" s="16">
        <v>142</v>
      </c>
      <c r="BY2011" s="16">
        <v>432</v>
      </c>
      <c r="BZ2011" s="16">
        <v>64</v>
      </c>
      <c r="CA2011" s="16">
        <v>123</v>
      </c>
      <c r="CB2011" s="16">
        <v>159</v>
      </c>
      <c r="CC2011" s="16">
        <v>106</v>
      </c>
    </row>
    <row r="2012" spans="2:81" x14ac:dyDescent="0.35">
      <c r="B2012" s="17" t="s">
        <v>416</v>
      </c>
      <c r="C2012" s="18">
        <v>8.2852557684319594E-2</v>
      </c>
      <c r="D2012" s="18">
        <v>9.6502217133970461E-2</v>
      </c>
      <c r="E2012" s="18">
        <v>0.18925822932625111</v>
      </c>
      <c r="F2012" s="18">
        <v>0.1269996037447669</v>
      </c>
      <c r="G2012" s="18">
        <v>6.409133357319681E-2</v>
      </c>
      <c r="H2012" s="18">
        <v>3.6063017687510197E-2</v>
      </c>
      <c r="I2012" s="18">
        <v>1.3567762295407839E-2</v>
      </c>
      <c r="K2012" s="18">
        <v>9.1693384234516562E-2</v>
      </c>
      <c r="L2012" s="18">
        <v>7.4978151306705071E-2</v>
      </c>
      <c r="N2012" s="18">
        <v>7.9189142380324248E-2</v>
      </c>
      <c r="O2012" s="18">
        <v>6.2684773605433688E-2</v>
      </c>
      <c r="P2012" s="18">
        <v>5.1686162395880267E-2</v>
      </c>
      <c r="Q2012" s="18">
        <v>6.8464181058264295E-2</v>
      </c>
      <c r="R2012" s="18">
        <v>0.1206915445577092</v>
      </c>
      <c r="S2012" s="18">
        <v>7.8034497153945614E-2</v>
      </c>
      <c r="T2012" s="18">
        <v>8.7635935950279284E-2</v>
      </c>
      <c r="U2012" s="18">
        <v>7.0729197310631084E-2</v>
      </c>
      <c r="V2012" s="18">
        <v>0.12912480789132039</v>
      </c>
      <c r="W2012" s="18">
        <v>5.473967804330724E-2</v>
      </c>
      <c r="X2012" s="18">
        <v>7.7927047441457772E-2</v>
      </c>
      <c r="Y2012" s="18">
        <v>6.2543874153215079E-2</v>
      </c>
      <c r="AA2012" s="18">
        <v>0.1145764783347395</v>
      </c>
      <c r="AB2012" s="18">
        <v>8.4733814287650477E-2</v>
      </c>
      <c r="AC2012" s="18">
        <v>7.0227181845745584E-2</v>
      </c>
      <c r="AD2012" s="18">
        <v>5.8428623547873038E-2</v>
      </c>
      <c r="AF2012" s="18">
        <v>3.9381946835576942E-2</v>
      </c>
      <c r="AG2012" s="18">
        <v>0.1250463554182015</v>
      </c>
      <c r="AH2012" s="18">
        <v>8.7303516024476502E-2</v>
      </c>
      <c r="AI2012" s="18">
        <v>3.2641816134668843E-2</v>
      </c>
      <c r="AJ2012" s="18">
        <v>5.0480503703865011E-2</v>
      </c>
      <c r="AK2012" s="18">
        <v>5.3183391958741423E-2</v>
      </c>
      <c r="AL2012" s="18">
        <v>4.7087662301413237E-2</v>
      </c>
      <c r="AM2012" s="18">
        <v>6.7493348806007727E-2</v>
      </c>
      <c r="AN2012" s="18">
        <v>4.909944196906791E-2</v>
      </c>
      <c r="AO2012" s="18">
        <v>8.0756956354032419E-2</v>
      </c>
      <c r="AP2012" s="18">
        <v>8.1008066090017219E-2</v>
      </c>
      <c r="AQ2012" s="18">
        <v>8.1446207141009627E-2</v>
      </c>
      <c r="AR2012" s="18">
        <v>0.13617158732494741</v>
      </c>
      <c r="AS2012" s="18">
        <v>8.0871616131904286E-2</v>
      </c>
      <c r="AT2012" s="18">
        <v>0.1477528607793358</v>
      </c>
      <c r="AU2012" s="18">
        <v>0.274912924040563</v>
      </c>
      <c r="AV2012" s="18">
        <v>2.9805385489476741E-2</v>
      </c>
      <c r="AX2012" s="18">
        <v>6.2047044870300237E-2</v>
      </c>
      <c r="AY2012" s="18">
        <v>0.18964471207787759</v>
      </c>
      <c r="BA2012" s="18">
        <v>9.496359943664387E-2</v>
      </c>
      <c r="BB2012" s="18">
        <v>6.0382491451276062E-2</v>
      </c>
      <c r="BD2012" s="18">
        <v>4.5096014747401263E-2</v>
      </c>
      <c r="BE2012" s="18">
        <v>7.5851444879371788E-2</v>
      </c>
      <c r="BF2012" s="18">
        <v>3.6072729278871243E-2</v>
      </c>
      <c r="BG2012" s="18">
        <v>9.4482499567942219E-2</v>
      </c>
      <c r="BH2012" s="18">
        <v>0.1678304116330939</v>
      </c>
      <c r="BI2012" s="18">
        <v>0.29939895223597041</v>
      </c>
      <c r="BJ2012" s="18">
        <v>1.6494586920793069E-2</v>
      </c>
      <c r="BL2012" s="18">
        <v>6.0180114440589613E-2</v>
      </c>
      <c r="BM2012" s="18">
        <v>0.12382908260539929</v>
      </c>
      <c r="BN2012" s="18">
        <v>7.4424146753568718E-2</v>
      </c>
      <c r="BO2012" s="18">
        <v>0.1098025130682339</v>
      </c>
      <c r="BP2012" s="18">
        <v>7.6642471911172155E-2</v>
      </c>
      <c r="BQ2012" s="18">
        <v>9.1767532383960501E-2</v>
      </c>
      <c r="BR2012" s="18">
        <v>6.6602611631120828E-2</v>
      </c>
      <c r="BS2012" s="18">
        <v>3.5686283878916647E-2</v>
      </c>
      <c r="BU2012" s="18">
        <v>6.8913914121798342E-2</v>
      </c>
      <c r="BV2012" s="18">
        <v>0.1310273863057192</v>
      </c>
      <c r="BW2012" s="18">
        <v>7.6985648331809375E-2</v>
      </c>
      <c r="BX2012" s="18">
        <v>9.1391209153706882E-2</v>
      </c>
      <c r="BY2012" s="18">
        <v>8.8224907631626562E-2</v>
      </c>
      <c r="BZ2012" s="18">
        <v>0.1225149259829936</v>
      </c>
      <c r="CA2012" s="18">
        <v>1.6447301299617859E-2</v>
      </c>
      <c r="CB2012" s="18">
        <v>1.2342922451912699E-2</v>
      </c>
      <c r="CC2012" s="18">
        <v>3.8419998710070499E-2</v>
      </c>
    </row>
    <row r="2013" spans="2:81" x14ac:dyDescent="0.35">
      <c r="B2013" s="17" t="s">
        <v>417</v>
      </c>
      <c r="C2013" s="18">
        <v>0.2085715720487776</v>
      </c>
      <c r="D2013" s="18">
        <v>0.30459009027872869</v>
      </c>
      <c r="E2013" s="18">
        <v>0.35748956026706707</v>
      </c>
      <c r="F2013" s="18">
        <v>0.29695689461368441</v>
      </c>
      <c r="G2013" s="18">
        <v>0.19798535309800519</v>
      </c>
      <c r="H2013" s="18">
        <v>0.136696294543214</v>
      </c>
      <c r="I2013" s="18">
        <v>5.297695740554572E-2</v>
      </c>
      <c r="K2013" s="18">
        <v>0.2249272841931855</v>
      </c>
      <c r="L2013" s="18">
        <v>0.19427697019821411</v>
      </c>
      <c r="N2013" s="18">
        <v>0.16816991132723449</v>
      </c>
      <c r="O2013" s="18">
        <v>0.14557452627770689</v>
      </c>
      <c r="P2013" s="18">
        <v>0.13853464160202161</v>
      </c>
      <c r="Q2013" s="18">
        <v>0.14326199651733579</v>
      </c>
      <c r="R2013" s="18">
        <v>0.21229520165829691</v>
      </c>
      <c r="S2013" s="18">
        <v>0.22535992041029149</v>
      </c>
      <c r="T2013" s="18">
        <v>0.24548779479012331</v>
      </c>
      <c r="U2013" s="18">
        <v>0.20174360650096029</v>
      </c>
      <c r="V2013" s="18">
        <v>0.3152277212186364</v>
      </c>
      <c r="W2013" s="18">
        <v>0.18046557932698071</v>
      </c>
      <c r="X2013" s="18">
        <v>0.18761663623947289</v>
      </c>
      <c r="Y2013" s="18">
        <v>0.1968397225597234</v>
      </c>
      <c r="AA2013" s="18">
        <v>0.23575473883965539</v>
      </c>
      <c r="AB2013" s="18">
        <v>0.17775844807869379</v>
      </c>
      <c r="AC2013" s="18">
        <v>0.24052615267216659</v>
      </c>
      <c r="AD2013" s="18">
        <v>0.1848289358158211</v>
      </c>
      <c r="AF2013" s="18">
        <v>0.12917085415275209</v>
      </c>
      <c r="AG2013" s="18">
        <v>0.18454916290936249</v>
      </c>
      <c r="AH2013" s="18">
        <v>0.1205468110291413</v>
      </c>
      <c r="AI2013" s="18">
        <v>0.16900652570447491</v>
      </c>
      <c r="AJ2013" s="18">
        <v>0.15967322501551259</v>
      </c>
      <c r="AK2013" s="18">
        <v>0.1873215103540995</v>
      </c>
      <c r="AL2013" s="18">
        <v>0.25749514052835132</v>
      </c>
      <c r="AM2013" s="18">
        <v>0.1966742105881247</v>
      </c>
      <c r="AN2013" s="18">
        <v>0.2261515883650031</v>
      </c>
      <c r="AO2013" s="18">
        <v>0.20094874277732411</v>
      </c>
      <c r="AP2013" s="18">
        <v>0.2134802290752221</v>
      </c>
      <c r="AQ2013" s="18">
        <v>0.2115747928909088</v>
      </c>
      <c r="AR2013" s="18">
        <v>0.20298865727876481</v>
      </c>
      <c r="AS2013" s="18">
        <v>0.29312207348000119</v>
      </c>
      <c r="AT2013" s="18">
        <v>0.38932437613010201</v>
      </c>
      <c r="AU2013" s="18">
        <v>0.3621847555900744</v>
      </c>
      <c r="AV2013" s="18">
        <v>0.1011489198686859</v>
      </c>
      <c r="AX2013" s="18">
        <v>0.182839769949148</v>
      </c>
      <c r="AY2013" s="18">
        <v>0.3376248875679963</v>
      </c>
      <c r="BA2013" s="18">
        <v>0.22499683284090721</v>
      </c>
      <c r="BB2013" s="18">
        <v>0.17809717476389211</v>
      </c>
      <c r="BD2013" s="18">
        <v>0.15579640067366579</v>
      </c>
      <c r="BE2013" s="18">
        <v>0.1805230209661734</v>
      </c>
      <c r="BF2013" s="18">
        <v>0.18470411327269839</v>
      </c>
      <c r="BG2013" s="18">
        <v>0.25146487234079978</v>
      </c>
      <c r="BH2013" s="18">
        <v>0.3150366122777713</v>
      </c>
      <c r="BI2013" s="18">
        <v>0.31150948992535288</v>
      </c>
      <c r="BJ2013" s="18">
        <v>0.1123548545836746</v>
      </c>
      <c r="BL2013" s="18">
        <v>0.1953884583411078</v>
      </c>
      <c r="BM2013" s="18">
        <v>0.2645832604395888</v>
      </c>
      <c r="BN2013" s="18">
        <v>0.16796923095477351</v>
      </c>
      <c r="BO2013" s="18">
        <v>0.19896882672906729</v>
      </c>
      <c r="BP2013" s="18">
        <v>0.2399628932011636</v>
      </c>
      <c r="BQ2013" s="18">
        <v>0.15626287866701741</v>
      </c>
      <c r="BR2013" s="18">
        <v>0.12849335873425199</v>
      </c>
      <c r="BS2013" s="18">
        <v>0.13794933501549611</v>
      </c>
      <c r="BU2013" s="18">
        <v>0.23368674532074279</v>
      </c>
      <c r="BV2013" s="18">
        <v>0.28234112724323901</v>
      </c>
      <c r="BW2013" s="18">
        <v>0.16851834923857489</v>
      </c>
      <c r="BX2013" s="18">
        <v>0.20520108174897331</v>
      </c>
      <c r="BY2013" s="18">
        <v>0.23012340344859791</v>
      </c>
      <c r="BZ2013" s="18">
        <v>0.1191334580625687</v>
      </c>
      <c r="CA2013" s="18">
        <v>7.6650908048978519E-2</v>
      </c>
      <c r="CB2013" s="18">
        <v>0.1056282650570906</v>
      </c>
      <c r="CC2013" s="18">
        <v>0.136900518369693</v>
      </c>
    </row>
    <row r="2014" spans="2:81" x14ac:dyDescent="0.35">
      <c r="B2014" s="17" t="s">
        <v>418</v>
      </c>
      <c r="C2014" s="18">
        <v>0.1943369048390646</v>
      </c>
      <c r="D2014" s="18">
        <v>0.2663182865776571</v>
      </c>
      <c r="E2014" s="18">
        <v>0.2205891653060344</v>
      </c>
      <c r="F2014" s="18">
        <v>0.2295352988598017</v>
      </c>
      <c r="G2014" s="18">
        <v>0.2049115606611801</v>
      </c>
      <c r="H2014" s="18">
        <v>0.14066135922972181</v>
      </c>
      <c r="I2014" s="18">
        <v>0.1483810018283333</v>
      </c>
      <c r="K2014" s="18">
        <v>0.1981970394796293</v>
      </c>
      <c r="L2014" s="18">
        <v>0.18967920127468649</v>
      </c>
      <c r="N2014" s="18">
        <v>0.2138534419790567</v>
      </c>
      <c r="O2014" s="18">
        <v>0.26569603790297552</v>
      </c>
      <c r="P2014" s="18">
        <v>0.25505067282749522</v>
      </c>
      <c r="Q2014" s="18">
        <v>0.24844807292575929</v>
      </c>
      <c r="R2014" s="18">
        <v>0.15415293690755999</v>
      </c>
      <c r="S2014" s="18">
        <v>0.1770466702636507</v>
      </c>
      <c r="T2014" s="18">
        <v>0.19986179083960531</v>
      </c>
      <c r="U2014" s="18">
        <v>0.19818313658359521</v>
      </c>
      <c r="V2014" s="18">
        <v>0.20764842384735019</v>
      </c>
      <c r="W2014" s="18">
        <v>0.1967803038004384</v>
      </c>
      <c r="X2014" s="18">
        <v>0.12838227817477529</v>
      </c>
      <c r="Y2014" s="18">
        <v>0.19641755845755671</v>
      </c>
      <c r="AA2014" s="18">
        <v>0.19064325213689301</v>
      </c>
      <c r="AB2014" s="18">
        <v>0.17979707813906001</v>
      </c>
      <c r="AC2014" s="18">
        <v>0.2140122610519217</v>
      </c>
      <c r="AD2014" s="18">
        <v>0.1950602270417042</v>
      </c>
      <c r="AF2014" s="18">
        <v>0.26793882988902418</v>
      </c>
      <c r="AG2014" s="18">
        <v>0.20105890761630391</v>
      </c>
      <c r="AH2014" s="18">
        <v>0.2476044149185703</v>
      </c>
      <c r="AI2014" s="18">
        <v>0.1632457393480615</v>
      </c>
      <c r="AJ2014" s="18">
        <v>0.21158136404176739</v>
      </c>
      <c r="AK2014" s="18">
        <v>0.2370031918220111</v>
      </c>
      <c r="AL2014" s="18">
        <v>0.21306070075997349</v>
      </c>
      <c r="AM2014" s="18">
        <v>0.19316736609551249</v>
      </c>
      <c r="AN2014" s="18">
        <v>0.21638342637590979</v>
      </c>
      <c r="AO2014" s="18">
        <v>0.20119931094727089</v>
      </c>
      <c r="AP2014" s="18">
        <v>0.1581605249645025</v>
      </c>
      <c r="AQ2014" s="18">
        <v>0.18552377377985321</v>
      </c>
      <c r="AR2014" s="18">
        <v>0.15234338668689321</v>
      </c>
      <c r="AS2014" s="18">
        <v>0.17888951822611091</v>
      </c>
      <c r="AT2014" s="18">
        <v>0.12743467606242251</v>
      </c>
      <c r="AU2014" s="18">
        <v>0.15281166533947599</v>
      </c>
      <c r="AV2014" s="18">
        <v>0.1366179026184576</v>
      </c>
      <c r="AX2014" s="18">
        <v>0.18688369421856041</v>
      </c>
      <c r="AY2014" s="18">
        <v>0.23245482888635319</v>
      </c>
      <c r="BA2014" s="18">
        <v>0.18677736910250101</v>
      </c>
      <c r="BB2014" s="18">
        <v>0.208362392667892</v>
      </c>
      <c r="BD2014" s="18">
        <v>0.2035632614891236</v>
      </c>
      <c r="BE2014" s="18">
        <v>0.19552211602417799</v>
      </c>
      <c r="BF2014" s="18">
        <v>0.21501873792146869</v>
      </c>
      <c r="BG2014" s="18">
        <v>0.20180887022298319</v>
      </c>
      <c r="BH2014" s="18">
        <v>0.17103996235428509</v>
      </c>
      <c r="BI2014" s="18">
        <v>0.1144688326296341</v>
      </c>
      <c r="BJ2014" s="18">
        <v>0.1434645116271582</v>
      </c>
      <c r="BL2014" s="18">
        <v>0.2046656311470903</v>
      </c>
      <c r="BM2014" s="18">
        <v>0.18223288567854851</v>
      </c>
      <c r="BN2014" s="18">
        <v>0.15558555902460669</v>
      </c>
      <c r="BO2014" s="18">
        <v>0.25428408490882271</v>
      </c>
      <c r="BP2014" s="18">
        <v>0.17622210728655821</v>
      </c>
      <c r="BQ2014" s="18">
        <v>0.186377032208949</v>
      </c>
      <c r="BR2014" s="18">
        <v>0.1968559427306979</v>
      </c>
      <c r="BS2014" s="18">
        <v>0.21733379906002689</v>
      </c>
      <c r="BU2014" s="18">
        <v>0.16003472838807969</v>
      </c>
      <c r="BV2014" s="18">
        <v>0.19862591689580089</v>
      </c>
      <c r="BW2014" s="18">
        <v>0.17514217317380479</v>
      </c>
      <c r="BX2014" s="18">
        <v>0.23698555310324071</v>
      </c>
      <c r="BY2014" s="18">
        <v>0.18514168307267559</v>
      </c>
      <c r="BZ2014" s="18">
        <v>0.24410829262186809</v>
      </c>
      <c r="CA2014" s="18">
        <v>0.25110576788333328</v>
      </c>
      <c r="CB2014" s="18">
        <v>0.1974638592803846</v>
      </c>
      <c r="CC2014" s="18">
        <v>0.17111413149137769</v>
      </c>
    </row>
    <row r="2015" spans="2:81" x14ac:dyDescent="0.35">
      <c r="B2015" s="17" t="s">
        <v>419</v>
      </c>
      <c r="C2015" s="18">
        <v>0.43529701246376851</v>
      </c>
      <c r="D2015" s="18">
        <v>0.23996774524902281</v>
      </c>
      <c r="E2015" s="18">
        <v>0.19321680729912799</v>
      </c>
      <c r="F2015" s="18">
        <v>0.29420436127013783</v>
      </c>
      <c r="G2015" s="18">
        <v>0.43521511637377469</v>
      </c>
      <c r="H2015" s="18">
        <v>0.58635705842456376</v>
      </c>
      <c r="I2015" s="18">
        <v>0.6917293016787962</v>
      </c>
      <c r="K2015" s="18">
        <v>0.41610121405570222</v>
      </c>
      <c r="L2015" s="18">
        <v>0.45440554868206079</v>
      </c>
      <c r="N2015" s="18">
        <v>0.47800880933074169</v>
      </c>
      <c r="O2015" s="18">
        <v>0.44678300625082851</v>
      </c>
      <c r="P2015" s="18">
        <v>0.47848578977062189</v>
      </c>
      <c r="Q2015" s="18">
        <v>0.45198625963105771</v>
      </c>
      <c r="R2015" s="18">
        <v>0.42844061969818609</v>
      </c>
      <c r="S2015" s="18">
        <v>0.37670472115246822</v>
      </c>
      <c r="T2015" s="18">
        <v>0.37296516350969211</v>
      </c>
      <c r="U2015" s="18">
        <v>0.41710698918425909</v>
      </c>
      <c r="V2015" s="18">
        <v>0.29705291663540001</v>
      </c>
      <c r="W2015" s="18">
        <v>0.50448311766393594</v>
      </c>
      <c r="X2015" s="18">
        <v>0.52762256744797287</v>
      </c>
      <c r="Y2015" s="18">
        <v>0.49448205311248022</v>
      </c>
      <c r="AA2015" s="18">
        <v>0.4102762760474129</v>
      </c>
      <c r="AB2015" s="18">
        <v>0.50333387812216979</v>
      </c>
      <c r="AC2015" s="18">
        <v>0.37516750205272631</v>
      </c>
      <c r="AD2015" s="18">
        <v>0.44365749901421248</v>
      </c>
      <c r="AF2015" s="18">
        <v>0.38820184573574629</v>
      </c>
      <c r="AG2015" s="18">
        <v>0.37647454661563051</v>
      </c>
      <c r="AH2015" s="18">
        <v>0.45245048604481503</v>
      </c>
      <c r="AI2015" s="18">
        <v>0.49880428312788011</v>
      </c>
      <c r="AJ2015" s="18">
        <v>0.47591255740259292</v>
      </c>
      <c r="AK2015" s="18">
        <v>0.42763675134461943</v>
      </c>
      <c r="AL2015" s="18">
        <v>0.40488232267770452</v>
      </c>
      <c r="AM2015" s="18">
        <v>0.47175787210043352</v>
      </c>
      <c r="AN2015" s="18">
        <v>0.44867262243163258</v>
      </c>
      <c r="AO2015" s="18">
        <v>0.44814171533739899</v>
      </c>
      <c r="AP2015" s="18">
        <v>0.49375081448174579</v>
      </c>
      <c r="AQ2015" s="18">
        <v>0.48287468077831641</v>
      </c>
      <c r="AR2015" s="18">
        <v>0.4837131949893001</v>
      </c>
      <c r="AS2015" s="18">
        <v>0.39923782945482822</v>
      </c>
      <c r="AT2015" s="18">
        <v>0.29412781425861723</v>
      </c>
      <c r="AU2015" s="18">
        <v>0.17750432325110829</v>
      </c>
      <c r="AV2015" s="18">
        <v>0.57269148958774674</v>
      </c>
      <c r="AX2015" s="18">
        <v>0.48701523116477219</v>
      </c>
      <c r="AY2015" s="18">
        <v>0.17663209689153861</v>
      </c>
      <c r="BA2015" s="18">
        <v>0.41156314134526051</v>
      </c>
      <c r="BB2015" s="18">
        <v>0.47933134633079921</v>
      </c>
      <c r="BD2015" s="18">
        <v>0.47974011890246199</v>
      </c>
      <c r="BE2015" s="18">
        <v>0.47708491778498252</v>
      </c>
      <c r="BF2015" s="18">
        <v>0.47358862794142842</v>
      </c>
      <c r="BG2015" s="18">
        <v>0.41235978361889353</v>
      </c>
      <c r="BH2015" s="18">
        <v>0.29584396468722401</v>
      </c>
      <c r="BI2015" s="18">
        <v>0.21764221157081509</v>
      </c>
      <c r="BJ2015" s="18">
        <v>0.53607693544944623</v>
      </c>
      <c r="BL2015" s="18">
        <v>0.4704780319896244</v>
      </c>
      <c r="BM2015" s="18">
        <v>0.37516615908682172</v>
      </c>
      <c r="BN2015" s="18">
        <v>0.54070029095847727</v>
      </c>
      <c r="BO2015" s="18">
        <v>0.38624242036569628</v>
      </c>
      <c r="BP2015" s="18">
        <v>0.42481247100105879</v>
      </c>
      <c r="BQ2015" s="18">
        <v>0.44863640983653869</v>
      </c>
      <c r="BR2015" s="18">
        <v>0.3819763570434615</v>
      </c>
      <c r="BS2015" s="18">
        <v>0.48930793529409211</v>
      </c>
      <c r="BU2015" s="18">
        <v>0.4815027482582383</v>
      </c>
      <c r="BV2015" s="18">
        <v>0.33480496820131461</v>
      </c>
      <c r="BW2015" s="18">
        <v>0.50986403550598469</v>
      </c>
      <c r="BX2015" s="18">
        <v>0.37747967648003489</v>
      </c>
      <c r="BY2015" s="18">
        <v>0.41213524551837488</v>
      </c>
      <c r="BZ2015" s="18">
        <v>0.42069220189998768</v>
      </c>
      <c r="CA2015" s="18">
        <v>0.51976631995566902</v>
      </c>
      <c r="CB2015" s="18">
        <v>0.5610877096555601</v>
      </c>
      <c r="CC2015" s="18">
        <v>0.56319753321231647</v>
      </c>
    </row>
    <row r="2016" spans="2:81" x14ac:dyDescent="0.35">
      <c r="B2016" s="17" t="s">
        <v>236</v>
      </c>
      <c r="C2016" s="18">
        <v>7.8941952964069681E-2</v>
      </c>
      <c r="D2016" s="18">
        <v>9.2621660760620797E-2</v>
      </c>
      <c r="E2016" s="18">
        <v>3.9446237801519422E-2</v>
      </c>
      <c r="F2016" s="18">
        <v>5.2303841511609231E-2</v>
      </c>
      <c r="G2016" s="18">
        <v>9.779663629384322E-2</v>
      </c>
      <c r="H2016" s="18">
        <v>0.1002222701149902</v>
      </c>
      <c r="I2016" s="18">
        <v>9.3344976791916973E-2</v>
      </c>
      <c r="K2016" s="18">
        <v>6.9081078036966448E-2</v>
      </c>
      <c r="L2016" s="18">
        <v>8.6660128538333353E-2</v>
      </c>
      <c r="N2016" s="18">
        <v>6.0778694982642788E-2</v>
      </c>
      <c r="O2016" s="18">
        <v>7.9261655963055497E-2</v>
      </c>
      <c r="P2016" s="18">
        <v>7.6242733403981119E-2</v>
      </c>
      <c r="Q2016" s="18">
        <v>8.7839489867583012E-2</v>
      </c>
      <c r="R2016" s="18">
        <v>8.4419697178247821E-2</v>
      </c>
      <c r="S2016" s="18">
        <v>0.14285419101964389</v>
      </c>
      <c r="T2016" s="18">
        <v>9.404931491030008E-2</v>
      </c>
      <c r="U2016" s="18">
        <v>0.1122370704205542</v>
      </c>
      <c r="V2016" s="18">
        <v>5.0946130407293011E-2</v>
      </c>
      <c r="W2016" s="18">
        <v>6.3531321165337648E-2</v>
      </c>
      <c r="X2016" s="18">
        <v>7.8451470696321163E-2</v>
      </c>
      <c r="Y2016" s="18">
        <v>4.9716791717024457E-2</v>
      </c>
      <c r="AA2016" s="18">
        <v>4.8749254641299263E-2</v>
      </c>
      <c r="AB2016" s="18">
        <v>5.4376781372425943E-2</v>
      </c>
      <c r="AC2016" s="18">
        <v>0.1000669023774398</v>
      </c>
      <c r="AD2016" s="18">
        <v>0.1180247145803891</v>
      </c>
      <c r="AF2016" s="18">
        <v>0.1753065233869005</v>
      </c>
      <c r="AG2016" s="18">
        <v>0.1128710274405017</v>
      </c>
      <c r="AH2016" s="18">
        <v>9.2094771982996856E-2</v>
      </c>
      <c r="AI2016" s="18">
        <v>0.1363016356849146</v>
      </c>
      <c r="AJ2016" s="18">
        <v>0.1023523498362621</v>
      </c>
      <c r="AK2016" s="18">
        <v>9.4855154520528562E-2</v>
      </c>
      <c r="AL2016" s="18">
        <v>7.7474173732557647E-2</v>
      </c>
      <c r="AM2016" s="18">
        <v>7.0907202409921835E-2</v>
      </c>
      <c r="AN2016" s="18">
        <v>5.9692920858386428E-2</v>
      </c>
      <c r="AO2016" s="18">
        <v>6.8953274583973656E-2</v>
      </c>
      <c r="AP2016" s="18">
        <v>5.3600365388512317E-2</v>
      </c>
      <c r="AQ2016" s="18">
        <v>3.8580545409912008E-2</v>
      </c>
      <c r="AR2016" s="18">
        <v>2.4783173720094281E-2</v>
      </c>
      <c r="AS2016" s="18">
        <v>4.7878962707155387E-2</v>
      </c>
      <c r="AT2016" s="18">
        <v>4.1360272769522387E-2</v>
      </c>
      <c r="AU2016" s="18">
        <v>3.2586331778778448E-2</v>
      </c>
      <c r="AV2016" s="18">
        <v>0.15973630243563319</v>
      </c>
      <c r="AX2016" s="18">
        <v>8.1214259797219274E-2</v>
      </c>
      <c r="AY2016" s="18">
        <v>6.364347457623433E-2</v>
      </c>
      <c r="BA2016" s="18">
        <v>8.1699057274687431E-2</v>
      </c>
      <c r="BB2016" s="18">
        <v>7.3826594786140773E-2</v>
      </c>
      <c r="BD2016" s="18">
        <v>0.1158042041873473</v>
      </c>
      <c r="BE2016" s="18">
        <v>7.1018500345294361E-2</v>
      </c>
      <c r="BF2016" s="18">
        <v>9.0615791585533428E-2</v>
      </c>
      <c r="BG2016" s="18">
        <v>3.9883974249381227E-2</v>
      </c>
      <c r="BH2016" s="18">
        <v>5.0249049047625748E-2</v>
      </c>
      <c r="BI2016" s="18">
        <v>5.698051363822746E-2</v>
      </c>
      <c r="BJ2016" s="18">
        <v>0.19160911141892789</v>
      </c>
      <c r="BL2016" s="18">
        <v>6.9287764081587738E-2</v>
      </c>
      <c r="BM2016" s="18">
        <v>5.4188612189641612E-2</v>
      </c>
      <c r="BN2016" s="18">
        <v>6.1320772308573822E-2</v>
      </c>
      <c r="BO2016" s="18">
        <v>5.0702154928179873E-2</v>
      </c>
      <c r="BP2016" s="18">
        <v>8.236005660004736E-2</v>
      </c>
      <c r="BQ2016" s="18">
        <v>0.11695614690353449</v>
      </c>
      <c r="BR2016" s="18">
        <v>0.2260717298604677</v>
      </c>
      <c r="BS2016" s="18">
        <v>0.1197226467514685</v>
      </c>
      <c r="BU2016" s="18">
        <v>5.5861863911141008E-2</v>
      </c>
      <c r="BV2016" s="18">
        <v>5.3200601353926319E-2</v>
      </c>
      <c r="BW2016" s="18">
        <v>6.9489793749826209E-2</v>
      </c>
      <c r="BX2016" s="18">
        <v>8.8942479514044118E-2</v>
      </c>
      <c r="BY2016" s="18">
        <v>8.4374760328724902E-2</v>
      </c>
      <c r="BZ2016" s="18">
        <v>9.3551121432581819E-2</v>
      </c>
      <c r="CA2016" s="18">
        <v>0.13602970281240129</v>
      </c>
      <c r="CB2016" s="18">
        <v>0.1234772435550521</v>
      </c>
      <c r="CC2016" s="18">
        <v>9.0367818216542342E-2</v>
      </c>
    </row>
    <row r="2017" spans="2:81" x14ac:dyDescent="0.35">
      <c r="B2017" s="14" t="s">
        <v>117</v>
      </c>
      <c r="C2017" s="18">
        <v>0.29142412973309723</v>
      </c>
      <c r="D2017" s="18">
        <v>0.40109230741269908</v>
      </c>
      <c r="E2017" s="18">
        <v>0.54674778959331827</v>
      </c>
      <c r="F2017" s="18">
        <v>0.42395649835845128</v>
      </c>
      <c r="G2017" s="18">
        <v>0.26207668667120199</v>
      </c>
      <c r="H2017" s="18">
        <v>0.17275931223072419</v>
      </c>
      <c r="I2017" s="18">
        <v>6.6544719700953561E-2</v>
      </c>
      <c r="K2017" s="18">
        <v>0.31662066842770209</v>
      </c>
      <c r="L2017" s="18">
        <v>0.2692551215049192</v>
      </c>
      <c r="N2017" s="18">
        <v>0.24735905370755881</v>
      </c>
      <c r="O2017" s="18">
        <v>0.2082592998831406</v>
      </c>
      <c r="P2017" s="18">
        <v>0.19022080399790189</v>
      </c>
      <c r="Q2017" s="18">
        <v>0.21172617757560011</v>
      </c>
      <c r="R2017" s="18">
        <v>0.33298674621600599</v>
      </c>
      <c r="S2017" s="18">
        <v>0.30339441756423707</v>
      </c>
      <c r="T2017" s="18">
        <v>0.33312373074040258</v>
      </c>
      <c r="U2017" s="18">
        <v>0.27247280381159139</v>
      </c>
      <c r="V2017" s="18">
        <v>0.44435252910995682</v>
      </c>
      <c r="W2017" s="18">
        <v>0.235205257370288</v>
      </c>
      <c r="X2017" s="18">
        <v>0.26554368368093062</v>
      </c>
      <c r="Y2017" s="18">
        <v>0.25938359671293848</v>
      </c>
      <c r="AA2017" s="18">
        <v>0.35033121717439492</v>
      </c>
      <c r="AB2017" s="18">
        <v>0.26249226236634432</v>
      </c>
      <c r="AC2017" s="18">
        <v>0.31075333451791221</v>
      </c>
      <c r="AD2017" s="18">
        <v>0.24325755936369409</v>
      </c>
      <c r="AF2017" s="18">
        <v>0.16855280098832909</v>
      </c>
      <c r="AG2017" s="18">
        <v>0.30959551832756399</v>
      </c>
      <c r="AH2017" s="18">
        <v>0.20785032705361781</v>
      </c>
      <c r="AI2017" s="18">
        <v>0.20164834183914379</v>
      </c>
      <c r="AJ2017" s="18">
        <v>0.2101537287193776</v>
      </c>
      <c r="AK2017" s="18">
        <v>0.24050490231284091</v>
      </c>
      <c r="AL2017" s="18">
        <v>0.30458280282976452</v>
      </c>
      <c r="AM2017" s="18">
        <v>0.26416755939413239</v>
      </c>
      <c r="AN2017" s="18">
        <v>0.27525103033407111</v>
      </c>
      <c r="AO2017" s="18">
        <v>0.28170569913135662</v>
      </c>
      <c r="AP2017" s="18">
        <v>0.29448829516523928</v>
      </c>
      <c r="AQ2017" s="18">
        <v>0.29302100003191839</v>
      </c>
      <c r="AR2017" s="18">
        <v>0.3391602446037123</v>
      </c>
      <c r="AS2017" s="18">
        <v>0.37399368961190549</v>
      </c>
      <c r="AT2017" s="18">
        <v>0.53707723690943776</v>
      </c>
      <c r="AU2017" s="18">
        <v>0.63709767963063735</v>
      </c>
      <c r="AV2017" s="18">
        <v>0.1309543053581626</v>
      </c>
      <c r="AX2017" s="18">
        <v>0.2448868148194483</v>
      </c>
      <c r="AY2017" s="18">
        <v>0.52726959964587394</v>
      </c>
      <c r="BA2017" s="18">
        <v>0.31996043227755111</v>
      </c>
      <c r="BB2017" s="18">
        <v>0.23847966621516811</v>
      </c>
      <c r="BD2017" s="18">
        <v>0.20089241542106709</v>
      </c>
      <c r="BE2017" s="18">
        <v>0.25637446584554519</v>
      </c>
      <c r="BF2017" s="18">
        <v>0.22077684255156971</v>
      </c>
      <c r="BG2017" s="18">
        <v>0.34594737190874197</v>
      </c>
      <c r="BH2017" s="18">
        <v>0.48286702391086522</v>
      </c>
      <c r="BI2017" s="18">
        <v>0.61090844216132323</v>
      </c>
      <c r="BJ2017" s="18">
        <v>0.1288494415044677</v>
      </c>
      <c r="BL2017" s="18">
        <v>0.25556857278169742</v>
      </c>
      <c r="BM2017" s="18">
        <v>0.38841234304498812</v>
      </c>
      <c r="BN2017" s="18">
        <v>0.24239337770834221</v>
      </c>
      <c r="BO2017" s="18">
        <v>0.30877133979730131</v>
      </c>
      <c r="BP2017" s="18">
        <v>0.31660536511233572</v>
      </c>
      <c r="BQ2017" s="18">
        <v>0.24803041105097801</v>
      </c>
      <c r="BR2017" s="18">
        <v>0.19509597036537291</v>
      </c>
      <c r="BS2017" s="18">
        <v>0.1736356188944127</v>
      </c>
      <c r="BU2017" s="18">
        <v>0.30260065944254111</v>
      </c>
      <c r="BV2017" s="18">
        <v>0.41336851354895821</v>
      </c>
      <c r="BW2017" s="18">
        <v>0.2455039975703843</v>
      </c>
      <c r="BX2017" s="18">
        <v>0.29659229090268019</v>
      </c>
      <c r="BY2017" s="18">
        <v>0.31834831108022438</v>
      </c>
      <c r="BZ2017" s="18">
        <v>0.24164838404556241</v>
      </c>
      <c r="CA2017" s="18">
        <v>9.3098209348596389E-2</v>
      </c>
      <c r="CB2017" s="18">
        <v>0.1179711875090033</v>
      </c>
      <c r="CC2017" s="18">
        <v>0.17532051707976351</v>
      </c>
    </row>
    <row r="2018" spans="2:81" x14ac:dyDescent="0.35">
      <c r="B2018" s="14" t="s">
        <v>118</v>
      </c>
      <c r="C2018" s="18">
        <v>0.62963391730283313</v>
      </c>
      <c r="D2018" s="18">
        <v>0.50628603182667997</v>
      </c>
      <c r="E2018" s="18">
        <v>0.41380597260516239</v>
      </c>
      <c r="F2018" s="18">
        <v>0.52373966012993955</v>
      </c>
      <c r="G2018" s="18">
        <v>0.64012667703495485</v>
      </c>
      <c r="H2018" s="18">
        <v>0.72701841765428554</v>
      </c>
      <c r="I2018" s="18">
        <v>0.84011030350712956</v>
      </c>
      <c r="K2018" s="18">
        <v>0.61429825353533141</v>
      </c>
      <c r="L2018" s="18">
        <v>0.64408474995674736</v>
      </c>
      <c r="N2018" s="18">
        <v>0.69186225130979839</v>
      </c>
      <c r="O2018" s="18">
        <v>0.71247904415380403</v>
      </c>
      <c r="P2018" s="18">
        <v>0.73353646259811711</v>
      </c>
      <c r="Q2018" s="18">
        <v>0.70043433255681697</v>
      </c>
      <c r="R2018" s="18">
        <v>0.58259355660574608</v>
      </c>
      <c r="S2018" s="18">
        <v>0.55375139141611895</v>
      </c>
      <c r="T2018" s="18">
        <v>0.57282695434929742</v>
      </c>
      <c r="U2018" s="18">
        <v>0.61529012576785436</v>
      </c>
      <c r="V2018" s="18">
        <v>0.50470134048275017</v>
      </c>
      <c r="W2018" s="18">
        <v>0.70126342146437426</v>
      </c>
      <c r="X2018" s="18">
        <v>0.65600484562274819</v>
      </c>
      <c r="Y2018" s="18">
        <v>0.69089961157003688</v>
      </c>
      <c r="AA2018" s="18">
        <v>0.60091952818430583</v>
      </c>
      <c r="AB2018" s="18">
        <v>0.68313095626122977</v>
      </c>
      <c r="AC2018" s="18">
        <v>0.58917976310464792</v>
      </c>
      <c r="AD2018" s="18">
        <v>0.6387177260559167</v>
      </c>
      <c r="AF2018" s="18">
        <v>0.65614067562477052</v>
      </c>
      <c r="AG2018" s="18">
        <v>0.57753345423193436</v>
      </c>
      <c r="AH2018" s="18">
        <v>0.70005490096338541</v>
      </c>
      <c r="AI2018" s="18">
        <v>0.66205002247594158</v>
      </c>
      <c r="AJ2018" s="18">
        <v>0.68749392144436028</v>
      </c>
      <c r="AK2018" s="18">
        <v>0.66463994316663055</v>
      </c>
      <c r="AL2018" s="18">
        <v>0.61794302343767793</v>
      </c>
      <c r="AM2018" s="18">
        <v>0.66492523819594596</v>
      </c>
      <c r="AN2018" s="18">
        <v>0.66505604880754232</v>
      </c>
      <c r="AO2018" s="18">
        <v>0.64934102628466994</v>
      </c>
      <c r="AP2018" s="18">
        <v>0.65191133944624824</v>
      </c>
      <c r="AQ2018" s="18">
        <v>0.6683984545581696</v>
      </c>
      <c r="AR2018" s="18">
        <v>0.63605658167619328</v>
      </c>
      <c r="AS2018" s="18">
        <v>0.57812734768093899</v>
      </c>
      <c r="AT2018" s="18">
        <v>0.42156249032103971</v>
      </c>
      <c r="AU2018" s="18">
        <v>0.33031598859058431</v>
      </c>
      <c r="AV2018" s="18">
        <v>0.70930939220620437</v>
      </c>
      <c r="AX2018" s="18">
        <v>0.67389892538333251</v>
      </c>
      <c r="AY2018" s="18">
        <v>0.40908692577789191</v>
      </c>
      <c r="BA2018" s="18">
        <v>0.59834051044776149</v>
      </c>
      <c r="BB2018" s="18">
        <v>0.68769373899869124</v>
      </c>
      <c r="BD2018" s="18">
        <v>0.68330338039158556</v>
      </c>
      <c r="BE2018" s="18">
        <v>0.67260703380916043</v>
      </c>
      <c r="BF2018" s="18">
        <v>0.68860736586289706</v>
      </c>
      <c r="BG2018" s="18">
        <v>0.61416865384187669</v>
      </c>
      <c r="BH2018" s="18">
        <v>0.46688392704150911</v>
      </c>
      <c r="BI2018" s="18">
        <v>0.33211104420044918</v>
      </c>
      <c r="BJ2018" s="18">
        <v>0.67954144707660447</v>
      </c>
      <c r="BL2018" s="18">
        <v>0.6751436631367147</v>
      </c>
      <c r="BM2018" s="18">
        <v>0.55739904476537017</v>
      </c>
      <c r="BN2018" s="18">
        <v>0.69628584998308396</v>
      </c>
      <c r="BO2018" s="18">
        <v>0.64052650527451904</v>
      </c>
      <c r="BP2018" s="18">
        <v>0.60103457828761697</v>
      </c>
      <c r="BQ2018" s="18">
        <v>0.63501344204548771</v>
      </c>
      <c r="BR2018" s="18">
        <v>0.5788322997741594</v>
      </c>
      <c r="BS2018" s="18">
        <v>0.70664173435411892</v>
      </c>
      <c r="BU2018" s="18">
        <v>0.64153747664631799</v>
      </c>
      <c r="BV2018" s="18">
        <v>0.53343088509711545</v>
      </c>
      <c r="BW2018" s="18">
        <v>0.68500620867978945</v>
      </c>
      <c r="BX2018" s="18">
        <v>0.61446522958327565</v>
      </c>
      <c r="BY2018" s="18">
        <v>0.59727692859105053</v>
      </c>
      <c r="BZ2018" s="18">
        <v>0.66480049452185586</v>
      </c>
      <c r="CA2018" s="18">
        <v>0.7708720878390023</v>
      </c>
      <c r="CB2018" s="18">
        <v>0.75855156893594478</v>
      </c>
      <c r="CC2018" s="18">
        <v>0.73431166470369413</v>
      </c>
    </row>
  </sheetData>
  <mergeCells count="10">
    <mergeCell ref="BU5:CC5"/>
    <mergeCell ref="AA5:AD5"/>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21"/>
  <sheetViews>
    <sheetView showGridLines="0" workbookViewId="0">
      <selection activeCell="A9" sqref="A9"/>
    </sheetView>
  </sheetViews>
  <sheetFormatPr defaultRowHeight="14.5" x14ac:dyDescent="0.35"/>
  <cols>
    <col min="1" max="1" width="5" customWidth="1"/>
    <col min="2" max="2" width="25" customWidth="1"/>
    <col min="3" max="16" width="20" customWidth="1"/>
  </cols>
  <sheetData>
    <row r="2" spans="2:16" ht="40" customHeight="1" x14ac:dyDescent="0.35">
      <c r="D2" s="19" t="s">
        <v>420</v>
      </c>
    </row>
    <row r="6" spans="2:16" ht="50.15" customHeight="1" x14ac:dyDescent="0.35">
      <c r="C6" s="20" t="s">
        <v>421</v>
      </c>
      <c r="D6" s="20" t="s">
        <v>422</v>
      </c>
      <c r="E6" s="20" t="s">
        <v>423</v>
      </c>
      <c r="F6" s="20" t="s">
        <v>424</v>
      </c>
      <c r="G6" s="20" t="s">
        <v>425</v>
      </c>
      <c r="H6" s="20" t="s">
        <v>426</v>
      </c>
      <c r="I6" s="20" t="s">
        <v>427</v>
      </c>
      <c r="J6" s="20" t="s">
        <v>428</v>
      </c>
      <c r="K6" s="20" t="s">
        <v>429</v>
      </c>
      <c r="L6" s="20" t="s">
        <v>430</v>
      </c>
      <c r="M6" s="20" t="s">
        <v>431</v>
      </c>
      <c r="N6" s="20" t="s">
        <v>432</v>
      </c>
      <c r="O6" s="20" t="s">
        <v>433</v>
      </c>
      <c r="P6" s="20" t="s">
        <v>434</v>
      </c>
    </row>
    <row r="7" spans="2:16" x14ac:dyDescent="0.35">
      <c r="B7" s="21" t="s">
        <v>97</v>
      </c>
      <c r="C7" s="18">
        <v>5.6686031132251027E-2</v>
      </c>
      <c r="D7" s="18">
        <v>0.1002012004651832</v>
      </c>
      <c r="E7" s="18">
        <v>8.2083139576159897E-2</v>
      </c>
      <c r="F7" s="18">
        <v>4.7756118118429849E-2</v>
      </c>
      <c r="G7" s="18">
        <v>4.1805217229613723E-2</v>
      </c>
      <c r="H7" s="18">
        <v>0.12729620558587959</v>
      </c>
      <c r="I7" s="18">
        <v>0.13785703349114509</v>
      </c>
      <c r="J7" s="18">
        <v>0.27509715584213118</v>
      </c>
      <c r="K7" s="18">
        <v>0.20856765667325289</v>
      </c>
      <c r="L7" s="18">
        <v>0.19723645861989331</v>
      </c>
      <c r="M7" s="18">
        <v>6.2453616644845701E-2</v>
      </c>
      <c r="N7" s="18">
        <v>0.11135474577534391</v>
      </c>
      <c r="O7" s="18">
        <v>0.10429976341991461</v>
      </c>
      <c r="P7" s="18">
        <v>5.5665279807148048E-2</v>
      </c>
    </row>
    <row r="8" spans="2:16" x14ac:dyDescent="0.35">
      <c r="B8" s="21" t="s">
        <v>98</v>
      </c>
      <c r="C8" s="18">
        <v>0.12561823941752329</v>
      </c>
      <c r="D8" s="18">
        <v>0.20522681950670249</v>
      </c>
      <c r="E8" s="18">
        <v>0.1787049870491601</v>
      </c>
      <c r="F8" s="18">
        <v>0.1079200459363121</v>
      </c>
      <c r="G8" s="18">
        <v>8.5143266331987544E-2</v>
      </c>
      <c r="H8" s="18">
        <v>0.1877717190022426</v>
      </c>
      <c r="I8" s="18">
        <v>0.1957038467221715</v>
      </c>
      <c r="J8" s="18">
        <v>0.28820389646383843</v>
      </c>
      <c r="K8" s="18">
        <v>0.2437902092817244</v>
      </c>
      <c r="L8" s="18">
        <v>0.22629700964439811</v>
      </c>
      <c r="M8" s="18">
        <v>0.14579546664243451</v>
      </c>
      <c r="N8" s="18">
        <v>0.25186905309448171</v>
      </c>
      <c r="O8" s="18">
        <v>0.22673591033664781</v>
      </c>
      <c r="P8" s="18">
        <v>0.1455973575203596</v>
      </c>
    </row>
    <row r="9" spans="2:16" ht="29" x14ac:dyDescent="0.35">
      <c r="B9" s="21" t="s">
        <v>99</v>
      </c>
      <c r="C9" s="18">
        <v>0.2630689322553813</v>
      </c>
      <c r="D9" s="18">
        <v>0.30953039603060911</v>
      </c>
      <c r="E9" s="18">
        <v>0.39113021296052142</v>
      </c>
      <c r="F9" s="18">
        <v>0.26160474335320411</v>
      </c>
      <c r="G9" s="18">
        <v>0.16944867423751311</v>
      </c>
      <c r="H9" s="18">
        <v>0.20775219219931851</v>
      </c>
      <c r="I9" s="18">
        <v>0.24718393810950659</v>
      </c>
      <c r="J9" s="18">
        <v>0.19774579382025831</v>
      </c>
      <c r="K9" s="18">
        <v>0.19251370439838569</v>
      </c>
      <c r="L9" s="18">
        <v>0.2032092066505542</v>
      </c>
      <c r="M9" s="18">
        <v>0.31163864674213348</v>
      </c>
      <c r="N9" s="18">
        <v>0.34255263597063018</v>
      </c>
      <c r="O9" s="18">
        <v>0.34547529516625058</v>
      </c>
      <c r="P9" s="18">
        <v>0.29905208755221951</v>
      </c>
    </row>
    <row r="10" spans="2:16" x14ac:dyDescent="0.35">
      <c r="B10" s="21" t="s">
        <v>100</v>
      </c>
      <c r="C10" s="18">
        <v>0.23801369650139981</v>
      </c>
      <c r="D10" s="18">
        <v>0.14264433133531471</v>
      </c>
      <c r="E10" s="18">
        <v>0.1996733345711714</v>
      </c>
      <c r="F10" s="18">
        <v>0.20946931313222669</v>
      </c>
      <c r="G10" s="18">
        <v>0.25641931207551771</v>
      </c>
      <c r="H10" s="18">
        <v>6.5063712474163066E-2</v>
      </c>
      <c r="I10" s="18">
        <v>0.14839312693595141</v>
      </c>
      <c r="J10" s="18">
        <v>7.459073568786459E-2</v>
      </c>
      <c r="K10" s="18">
        <v>6.6041074726973514E-2</v>
      </c>
      <c r="L10" s="18">
        <v>7.1446367469347669E-2</v>
      </c>
      <c r="M10" s="18">
        <v>0.13471273385858271</v>
      </c>
      <c r="N10" s="18">
        <v>0.16222965863958741</v>
      </c>
      <c r="O10" s="18">
        <v>0.17673874982179691</v>
      </c>
      <c r="P10" s="18">
        <v>0.218705996013839</v>
      </c>
    </row>
    <row r="11" spans="2:16" x14ac:dyDescent="0.35">
      <c r="B11" s="21" t="s">
        <v>101</v>
      </c>
      <c r="C11" s="18">
        <v>0.30478792192588361</v>
      </c>
      <c r="D11" s="18">
        <v>9.5566355635019626E-2</v>
      </c>
      <c r="E11" s="18">
        <v>0.1349696197490057</v>
      </c>
      <c r="F11" s="18">
        <v>0.15865773548422879</v>
      </c>
      <c r="G11" s="18">
        <v>0.28363910202273229</v>
      </c>
      <c r="H11" s="18">
        <v>3.629567854229257E-2</v>
      </c>
      <c r="I11" s="18">
        <v>0.14038059256045049</v>
      </c>
      <c r="J11" s="18">
        <v>5.8849993011478911E-2</v>
      </c>
      <c r="K11" s="18">
        <v>4.2515222559295893E-2</v>
      </c>
      <c r="L11" s="18">
        <v>4.7838243514880703E-2</v>
      </c>
      <c r="M11" s="18">
        <v>7.1677876330983686E-2</v>
      </c>
      <c r="N11" s="18">
        <v>9.24987091349532E-2</v>
      </c>
      <c r="O11" s="18">
        <v>0.1160868002486153</v>
      </c>
      <c r="P11" s="18">
        <v>0.13527988772225361</v>
      </c>
    </row>
    <row r="12" spans="2:16" x14ac:dyDescent="0.35">
      <c r="B12" s="21" t="s">
        <v>102</v>
      </c>
      <c r="C12" s="18">
        <v>1.182517876756089E-2</v>
      </c>
      <c r="D12" s="18">
        <v>0.14683089702717081</v>
      </c>
      <c r="E12" s="18">
        <v>1.343870609398148E-2</v>
      </c>
      <c r="F12" s="18">
        <v>0.2145920439755985</v>
      </c>
      <c r="G12" s="18">
        <v>0.1635444281026357</v>
      </c>
      <c r="H12" s="18">
        <v>0.37582049219610369</v>
      </c>
      <c r="I12" s="18">
        <v>0.1304814621807748</v>
      </c>
      <c r="J12" s="18">
        <v>0.10551242517442851</v>
      </c>
      <c r="K12" s="18">
        <v>0.2465721323603676</v>
      </c>
      <c r="L12" s="18">
        <v>0.25397271410092592</v>
      </c>
      <c r="M12" s="18">
        <v>0.27372165978101981</v>
      </c>
      <c r="N12" s="18">
        <v>3.9495197385003622E-2</v>
      </c>
      <c r="O12" s="18">
        <v>3.0663481006774788E-2</v>
      </c>
      <c r="P12" s="18">
        <v>0.14569939138418031</v>
      </c>
    </row>
    <row r="13" spans="2:16" x14ac:dyDescent="0.35">
      <c r="B13" s="22" t="s">
        <v>117</v>
      </c>
      <c r="C13" s="23">
        <v>0.18230427054977441</v>
      </c>
      <c r="D13" s="23">
        <v>0.30542801997188568</v>
      </c>
      <c r="E13" s="23">
        <v>0.26078812662532003</v>
      </c>
      <c r="F13" s="23">
        <v>0.15567616405474199</v>
      </c>
      <c r="G13" s="23">
        <v>0.12694848356160129</v>
      </c>
      <c r="H13" s="23">
        <v>0.31506792458812222</v>
      </c>
      <c r="I13" s="23">
        <v>0.33356088021331659</v>
      </c>
      <c r="J13" s="23">
        <v>0.56330105230596961</v>
      </c>
      <c r="K13" s="23">
        <v>0.45235786595497729</v>
      </c>
      <c r="L13" s="23">
        <v>0.42353346826429139</v>
      </c>
      <c r="M13" s="23">
        <v>0.20824908328728009</v>
      </c>
      <c r="N13" s="23">
        <v>0.36322379886982548</v>
      </c>
      <c r="O13" s="23">
        <v>0.3310356737565624</v>
      </c>
      <c r="P13" s="23">
        <v>0.20126263732750771</v>
      </c>
    </row>
    <row r="14" spans="2:16" x14ac:dyDescent="0.35">
      <c r="B14" s="22" t="s">
        <v>118</v>
      </c>
      <c r="C14" s="23">
        <v>0.54280161842728336</v>
      </c>
      <c r="D14" s="23">
        <v>0.23821068697033429</v>
      </c>
      <c r="E14" s="23">
        <v>0.3346429543201771</v>
      </c>
      <c r="F14" s="23">
        <v>0.36812704861645551</v>
      </c>
      <c r="G14" s="23">
        <v>0.54005841409824995</v>
      </c>
      <c r="H14" s="23">
        <v>0.10135939101645559</v>
      </c>
      <c r="I14" s="23">
        <v>0.2887737194964019</v>
      </c>
      <c r="J14" s="23">
        <v>0.13344072869934351</v>
      </c>
      <c r="K14" s="23">
        <v>0.10855629728626939</v>
      </c>
      <c r="L14" s="23">
        <v>0.11928461098422841</v>
      </c>
      <c r="M14" s="23">
        <v>0.20639061018956639</v>
      </c>
      <c r="N14" s="23">
        <v>0.25472836777454061</v>
      </c>
      <c r="O14" s="23">
        <v>0.29282555007041211</v>
      </c>
      <c r="P14" s="23">
        <v>0.35398588373609252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94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5.6686031132251027E-2</v>
      </c>
      <c r="D9" s="18">
        <v>5.1276107852758782E-2</v>
      </c>
      <c r="E9" s="18">
        <v>6.5955323342515124E-2</v>
      </c>
      <c r="F9" s="18">
        <v>7.2099203065244019E-2</v>
      </c>
      <c r="G9" s="18">
        <v>5.8951202488603673E-2</v>
      </c>
      <c r="H9" s="18">
        <v>5.6155257218108927E-2</v>
      </c>
      <c r="I9" s="18">
        <v>4.0457809989023728E-2</v>
      </c>
      <c r="K9" s="18">
        <v>4.7721741117922462E-2</v>
      </c>
      <c r="L9" s="18">
        <v>6.5365612721587349E-2</v>
      </c>
      <c r="N9" s="18">
        <v>6.4154903526031717E-2</v>
      </c>
      <c r="O9" s="18">
        <v>8.0460337670936688E-2</v>
      </c>
      <c r="P9" s="18">
        <v>1.9458521966282789E-2</v>
      </c>
      <c r="Q9" s="18">
        <v>3.9129910078987168E-2</v>
      </c>
      <c r="R9" s="18">
        <v>5.4511256589067761E-2</v>
      </c>
      <c r="S9" s="18">
        <v>3.2132207580532007E-2</v>
      </c>
      <c r="T9" s="18">
        <v>4.9331692231859819E-2</v>
      </c>
      <c r="U9" s="18">
        <v>3.7079446183667632E-2</v>
      </c>
      <c r="V9" s="18">
        <v>3.9373987479737957E-2</v>
      </c>
      <c r="W9" s="18">
        <v>6.7865631008124996E-2</v>
      </c>
      <c r="X9" s="18">
        <v>8.6354755191346291E-2</v>
      </c>
      <c r="Y9" s="18">
        <v>9.7094970721609525E-2</v>
      </c>
      <c r="AA9" s="18">
        <v>5.1526743456780898E-2</v>
      </c>
      <c r="AB9" s="18">
        <v>4.3537511286422068E-2</v>
      </c>
      <c r="AC9" s="18">
        <v>5.1653310413085428E-2</v>
      </c>
      <c r="AD9" s="18">
        <v>8.0767340978097776E-2</v>
      </c>
      <c r="AF9" s="18">
        <v>7.9532617267769959E-2</v>
      </c>
      <c r="AG9" s="18">
        <v>0.1362277124572995</v>
      </c>
      <c r="AH9" s="18">
        <v>8.7582114922341872E-2</v>
      </c>
      <c r="AI9" s="18">
        <v>8.3377488606433042E-2</v>
      </c>
      <c r="AJ9" s="18">
        <v>7.07623940105363E-2</v>
      </c>
      <c r="AK9" s="18">
        <v>5.5528225880735173E-2</v>
      </c>
      <c r="AL9" s="18">
        <v>6.4681675363302576E-2</v>
      </c>
      <c r="AM9" s="18">
        <v>4.8786267980460409E-2</v>
      </c>
      <c r="AN9" s="18">
        <v>5.1099920860523312E-2</v>
      </c>
      <c r="AO9" s="18">
        <v>1.4011767724744949E-2</v>
      </c>
      <c r="AP9" s="18">
        <v>3.5301606221009009E-2</v>
      </c>
      <c r="AQ9" s="18">
        <v>9.3301077273118555E-3</v>
      </c>
      <c r="AR9" s="18">
        <v>5.1210967653337977E-2</v>
      </c>
      <c r="AS9" s="18">
        <v>3.8642451412908223E-2</v>
      </c>
      <c r="AT9" s="18">
        <v>6.4743940817077558E-2</v>
      </c>
      <c r="AU9" s="18">
        <v>6.9929614552382127E-2</v>
      </c>
      <c r="AV9" s="18">
        <v>0</v>
      </c>
      <c r="AX9" s="18">
        <v>5.8053219638743353E-2</v>
      </c>
      <c r="AY9" s="18">
        <v>5.1717720087127758E-2</v>
      </c>
      <c r="BA9" s="18">
        <v>5.6516794997645309E-2</v>
      </c>
      <c r="BB9" s="18">
        <v>5.7000021227519682E-2</v>
      </c>
      <c r="BD9" s="18">
        <v>7.1767660916561379E-2</v>
      </c>
      <c r="BE9" s="18">
        <v>6.4059189548252168E-2</v>
      </c>
      <c r="BF9" s="18">
        <v>5.3388893327917047E-2</v>
      </c>
      <c r="BG9" s="18">
        <v>2.8728040606504111E-2</v>
      </c>
      <c r="BH9" s="18">
        <v>6.6814046881106245E-2</v>
      </c>
      <c r="BI9" s="18">
        <v>6.0497455563983588E-2</v>
      </c>
      <c r="BJ9" s="18">
        <v>5.2939118793948067E-2</v>
      </c>
      <c r="BL9" s="18">
        <v>5.0831190632930359E-2</v>
      </c>
      <c r="BM9" s="18">
        <v>5.9033437216059179E-2</v>
      </c>
      <c r="BN9" s="18">
        <v>3.5481758302238459E-2</v>
      </c>
      <c r="BO9" s="18">
        <v>9.1055051004947513E-2</v>
      </c>
      <c r="BP9" s="18">
        <v>4.1824553844844563E-2</v>
      </c>
      <c r="BQ9" s="18">
        <v>7.2730385019481217E-2</v>
      </c>
      <c r="BR9" s="18">
        <v>3.9577133500119453E-2</v>
      </c>
      <c r="BS9" s="18">
        <v>6.8282612763284123E-2</v>
      </c>
      <c r="BU9" s="18">
        <v>6.4728459910624911E-2</v>
      </c>
      <c r="BV9" s="18">
        <v>6.3646475247357004E-2</v>
      </c>
      <c r="BW9" s="18">
        <v>5.0458604449840377E-2</v>
      </c>
      <c r="BX9" s="18">
        <v>6.1314077546115772E-2</v>
      </c>
      <c r="BY9" s="18">
        <v>5.2430136175555843E-2</v>
      </c>
      <c r="BZ9" s="18">
        <v>7.9863491853313068E-2</v>
      </c>
      <c r="CA9" s="18">
        <v>6.8975009409713947E-2</v>
      </c>
      <c r="CB9" s="18">
        <v>1.869398941691788E-2</v>
      </c>
      <c r="CC9" s="18">
        <v>5.1122351364286098E-2</v>
      </c>
    </row>
    <row r="10" spans="2:83" ht="19" customHeight="1" x14ac:dyDescent="0.35">
      <c r="B10" s="21" t="s">
        <v>98</v>
      </c>
      <c r="C10" s="18">
        <v>0.12561823941752329</v>
      </c>
      <c r="D10" s="18">
        <v>0.13023830914876469</v>
      </c>
      <c r="E10" s="18">
        <v>0.1409203134958949</v>
      </c>
      <c r="F10" s="18">
        <v>0.15825821294829709</v>
      </c>
      <c r="G10" s="18">
        <v>0.1177976256447122</v>
      </c>
      <c r="H10" s="18">
        <v>9.8411576363991671E-2</v>
      </c>
      <c r="I10" s="18">
        <v>0.1129784196108993</v>
      </c>
      <c r="K10" s="18">
        <v>0.13328981968163309</v>
      </c>
      <c r="L10" s="18">
        <v>0.11905072407097041</v>
      </c>
      <c r="N10" s="18">
        <v>9.1742176581728119E-2</v>
      </c>
      <c r="O10" s="18">
        <v>6.1896602686647463E-2</v>
      </c>
      <c r="P10" s="18">
        <v>0.15378157596304601</v>
      </c>
      <c r="Q10" s="18">
        <v>6.7390529532480689E-2</v>
      </c>
      <c r="R10" s="18">
        <v>8.4744816269322384E-2</v>
      </c>
      <c r="S10" s="18">
        <v>0.17979444053637969</v>
      </c>
      <c r="T10" s="18">
        <v>0.17688328240043061</v>
      </c>
      <c r="U10" s="18">
        <v>0.1519325137818581</v>
      </c>
      <c r="V10" s="18">
        <v>0.121113456322184</v>
      </c>
      <c r="W10" s="18">
        <v>0.14648093786178171</v>
      </c>
      <c r="X10" s="18">
        <v>9.6760769658675347E-2</v>
      </c>
      <c r="Y10" s="18">
        <v>0.1238196733738644</v>
      </c>
      <c r="AA10" s="18">
        <v>0.13031348091401371</v>
      </c>
      <c r="AB10" s="18">
        <v>0.12549839582856409</v>
      </c>
      <c r="AC10" s="18">
        <v>9.5519621830055287E-2</v>
      </c>
      <c r="AD10" s="18">
        <v>0.14807246594207429</v>
      </c>
      <c r="AF10" s="18">
        <v>0.22170293934689919</v>
      </c>
      <c r="AG10" s="18">
        <v>0.132428854202542</v>
      </c>
      <c r="AH10" s="18">
        <v>0.12998423373244641</v>
      </c>
      <c r="AI10" s="18">
        <v>0.13759113486399191</v>
      </c>
      <c r="AJ10" s="18">
        <v>0.1256470536222431</v>
      </c>
      <c r="AK10" s="18">
        <v>0.13737524990330019</v>
      </c>
      <c r="AL10" s="18">
        <v>0.14663440416015189</v>
      </c>
      <c r="AM10" s="18">
        <v>0.14226534815596789</v>
      </c>
      <c r="AN10" s="18">
        <v>0.1108944152470506</v>
      </c>
      <c r="AO10" s="18">
        <v>8.9519830224697158E-2</v>
      </c>
      <c r="AP10" s="18">
        <v>9.2375523978517504E-2</v>
      </c>
      <c r="AQ10" s="18">
        <v>8.196015884429389E-2</v>
      </c>
      <c r="AR10" s="18">
        <v>0.16874774439852069</v>
      </c>
      <c r="AS10" s="18">
        <v>0.15215575877904569</v>
      </c>
      <c r="AT10" s="18">
        <v>0.10933709648279399</v>
      </c>
      <c r="AU10" s="18">
        <v>0.12269288984961919</v>
      </c>
      <c r="AV10" s="18">
        <v>0.124219388742283</v>
      </c>
      <c r="AX10" s="18">
        <v>0.12638037985729281</v>
      </c>
      <c r="AY10" s="18">
        <v>0.11964516760817411</v>
      </c>
      <c r="BA10" s="18">
        <v>0.12566814363798731</v>
      </c>
      <c r="BB10" s="18">
        <v>0.12552565026111009</v>
      </c>
      <c r="BD10" s="18">
        <v>0.1164586835289888</v>
      </c>
      <c r="BE10" s="18">
        <v>0.1208608778504526</v>
      </c>
      <c r="BF10" s="18">
        <v>0.1207631154277556</v>
      </c>
      <c r="BG10" s="18">
        <v>0.1098794037157831</v>
      </c>
      <c r="BH10" s="18">
        <v>0.17046508780989461</v>
      </c>
      <c r="BI10" s="18">
        <v>0.16003046584997579</v>
      </c>
      <c r="BJ10" s="18">
        <v>0.15513515081385701</v>
      </c>
      <c r="BL10" s="18">
        <v>9.4281604178774903E-2</v>
      </c>
      <c r="BM10" s="18">
        <v>0.1198477593200753</v>
      </c>
      <c r="BN10" s="18">
        <v>0.16345304914420411</v>
      </c>
      <c r="BO10" s="18">
        <v>0.14838782327418101</v>
      </c>
      <c r="BP10" s="18">
        <v>0.14562220024144579</v>
      </c>
      <c r="BQ10" s="18">
        <v>6.6264322730787251E-2</v>
      </c>
      <c r="BR10" s="18">
        <v>0.10815063895581439</v>
      </c>
      <c r="BS10" s="18">
        <v>0.13950236938005009</v>
      </c>
      <c r="BU10" s="18">
        <v>0.1200384965502531</v>
      </c>
      <c r="BV10" s="18">
        <v>0.1061086796044006</v>
      </c>
      <c r="BW10" s="18">
        <v>0.19713484041564441</v>
      </c>
      <c r="BX10" s="18">
        <v>0.16533562227425069</v>
      </c>
      <c r="BY10" s="18">
        <v>0.1224072750547863</v>
      </c>
      <c r="BZ10" s="18">
        <v>0.12014091846045639</v>
      </c>
      <c r="CA10" s="18">
        <v>0.1078728477397998</v>
      </c>
      <c r="CB10" s="18">
        <v>0.1244896240467102</v>
      </c>
      <c r="CC10" s="18">
        <v>0.12771157610845221</v>
      </c>
    </row>
    <row r="11" spans="2:83" ht="32.15" customHeight="1" x14ac:dyDescent="0.35">
      <c r="B11" s="21" t="s">
        <v>99</v>
      </c>
      <c r="C11" s="18">
        <v>0.2630689322553813</v>
      </c>
      <c r="D11" s="18">
        <v>0.28653178698942039</v>
      </c>
      <c r="E11" s="18">
        <v>0.35378821239259511</v>
      </c>
      <c r="F11" s="18">
        <v>0.33540123172201181</v>
      </c>
      <c r="G11" s="18">
        <v>0.26742311734300439</v>
      </c>
      <c r="H11" s="18">
        <v>0.1919441048283354</v>
      </c>
      <c r="I11" s="18">
        <v>0.18219383540767611</v>
      </c>
      <c r="K11" s="18">
        <v>0.24524511483623779</v>
      </c>
      <c r="L11" s="18">
        <v>0.28001398220066892</v>
      </c>
      <c r="N11" s="18">
        <v>0.2082330391849124</v>
      </c>
      <c r="O11" s="18">
        <v>0.1913142350248225</v>
      </c>
      <c r="P11" s="18">
        <v>0.26748616936997438</v>
      </c>
      <c r="Q11" s="18">
        <v>0.26067070363495792</v>
      </c>
      <c r="R11" s="18">
        <v>0.30333886043063729</v>
      </c>
      <c r="S11" s="18">
        <v>0.21617876479561629</v>
      </c>
      <c r="T11" s="18">
        <v>0.25795464660990841</v>
      </c>
      <c r="U11" s="18">
        <v>0.25351511496972412</v>
      </c>
      <c r="V11" s="18">
        <v>0.34489097278471831</v>
      </c>
      <c r="W11" s="18">
        <v>0.2474192311848909</v>
      </c>
      <c r="X11" s="18">
        <v>0.24725681398152091</v>
      </c>
      <c r="Y11" s="18">
        <v>0.26097391315971419</v>
      </c>
      <c r="AA11" s="18">
        <v>0.27706863835663931</v>
      </c>
      <c r="AB11" s="18">
        <v>0.2453336217338859</v>
      </c>
      <c r="AC11" s="18">
        <v>0.27161460571246288</v>
      </c>
      <c r="AD11" s="18">
        <v>0.25948794230039962</v>
      </c>
      <c r="AF11" s="18">
        <v>6.5110624105525663E-2</v>
      </c>
      <c r="AG11" s="18">
        <v>0.26339441151504139</v>
      </c>
      <c r="AH11" s="18">
        <v>0.24278917073451961</v>
      </c>
      <c r="AI11" s="18">
        <v>0.2877075731534286</v>
      </c>
      <c r="AJ11" s="18">
        <v>0.2522269165604899</v>
      </c>
      <c r="AK11" s="18">
        <v>0.26226738687139911</v>
      </c>
      <c r="AL11" s="18">
        <v>0.22927451619469791</v>
      </c>
      <c r="AM11" s="18">
        <v>0.27067695999520769</v>
      </c>
      <c r="AN11" s="18">
        <v>0.23126636420313509</v>
      </c>
      <c r="AO11" s="18">
        <v>0.33501299682063362</v>
      </c>
      <c r="AP11" s="18">
        <v>0.27335872302945002</v>
      </c>
      <c r="AQ11" s="18">
        <v>0.35097318758083218</v>
      </c>
      <c r="AR11" s="18">
        <v>0.15692748893196251</v>
      </c>
      <c r="AS11" s="18">
        <v>0.29836740332487988</v>
      </c>
      <c r="AT11" s="18">
        <v>0.33582141602832338</v>
      </c>
      <c r="AU11" s="18">
        <v>0.32830990965073997</v>
      </c>
      <c r="AV11" s="18">
        <v>9.9475158307055875E-2</v>
      </c>
      <c r="AX11" s="18">
        <v>0.25035416268559141</v>
      </c>
      <c r="AY11" s="18">
        <v>0.32613890999577261</v>
      </c>
      <c r="BA11" s="18">
        <v>0.28119741684709221</v>
      </c>
      <c r="BB11" s="18">
        <v>0.2294344805037575</v>
      </c>
      <c r="BD11" s="18">
        <v>0.27337439267045888</v>
      </c>
      <c r="BE11" s="18">
        <v>0.22658628207199319</v>
      </c>
      <c r="BF11" s="18">
        <v>0.25698655843466178</v>
      </c>
      <c r="BG11" s="18">
        <v>0.29047760208821688</v>
      </c>
      <c r="BH11" s="18">
        <v>0.25159259700395792</v>
      </c>
      <c r="BI11" s="18">
        <v>0.35703433446834237</v>
      </c>
      <c r="BJ11" s="18">
        <v>0.22308781131775171</v>
      </c>
      <c r="BL11" s="18">
        <v>0.23210863559546119</v>
      </c>
      <c r="BM11" s="18">
        <v>0.3127942948673561</v>
      </c>
      <c r="BN11" s="18">
        <v>0.2145461333398761</v>
      </c>
      <c r="BO11" s="18">
        <v>0.24588462852889739</v>
      </c>
      <c r="BP11" s="18">
        <v>0.30497683010798099</v>
      </c>
      <c r="BQ11" s="18">
        <v>0.28879177107587028</v>
      </c>
      <c r="BR11" s="18">
        <v>0.3039176716031029</v>
      </c>
      <c r="BS11" s="18">
        <v>0.1931763021763257</v>
      </c>
      <c r="BU11" s="18">
        <v>0.2485960194710794</v>
      </c>
      <c r="BV11" s="18">
        <v>0.31098794838898558</v>
      </c>
      <c r="BW11" s="18">
        <v>0.21044941805423059</v>
      </c>
      <c r="BX11" s="18">
        <v>0.24706463681062801</v>
      </c>
      <c r="BY11" s="18">
        <v>0.29330577854822742</v>
      </c>
      <c r="BZ11" s="18">
        <v>0.29566688289952919</v>
      </c>
      <c r="CA11" s="18">
        <v>0.1954732340223739</v>
      </c>
      <c r="CB11" s="18">
        <v>0.18775409424590439</v>
      </c>
      <c r="CC11" s="18">
        <v>0.22140215072828079</v>
      </c>
    </row>
    <row r="12" spans="2:83" ht="19" customHeight="1" x14ac:dyDescent="0.35">
      <c r="B12" s="21" t="s">
        <v>100</v>
      </c>
      <c r="C12" s="18">
        <v>0.23801369650139981</v>
      </c>
      <c r="D12" s="18">
        <v>0.2341806700505879</v>
      </c>
      <c r="E12" s="18">
        <v>0.22398472444260251</v>
      </c>
      <c r="F12" s="18">
        <v>0.2350216899113623</v>
      </c>
      <c r="G12" s="18">
        <v>0.24770371311522549</v>
      </c>
      <c r="H12" s="18">
        <v>0.28017023383967338</v>
      </c>
      <c r="I12" s="18">
        <v>0.21706167786426669</v>
      </c>
      <c r="K12" s="18">
        <v>0.23388595728385941</v>
      </c>
      <c r="L12" s="18">
        <v>0.2402005617156624</v>
      </c>
      <c r="N12" s="18">
        <v>0.2965178049990852</v>
      </c>
      <c r="O12" s="18">
        <v>0.26078532825481032</v>
      </c>
      <c r="P12" s="18">
        <v>0.194914847361574</v>
      </c>
      <c r="Q12" s="18">
        <v>0.28928328109890011</v>
      </c>
      <c r="R12" s="18">
        <v>0.24829857519436649</v>
      </c>
      <c r="S12" s="18">
        <v>0.21751532426185199</v>
      </c>
      <c r="T12" s="18">
        <v>0.21932293641888881</v>
      </c>
      <c r="U12" s="18">
        <v>0.22639572768402491</v>
      </c>
      <c r="V12" s="18">
        <v>0.25323374114109348</v>
      </c>
      <c r="W12" s="18">
        <v>0.21811655378209921</v>
      </c>
      <c r="X12" s="18">
        <v>0.29503690643797348</v>
      </c>
      <c r="Y12" s="18">
        <v>0.1665807186176293</v>
      </c>
      <c r="AA12" s="18">
        <v>0.24227333301219639</v>
      </c>
      <c r="AB12" s="18">
        <v>0.2428581244965001</v>
      </c>
      <c r="AC12" s="18">
        <v>0.26872358604959362</v>
      </c>
      <c r="AD12" s="18">
        <v>0.19962990034317121</v>
      </c>
      <c r="AF12" s="18">
        <v>0.32950599621651128</v>
      </c>
      <c r="AG12" s="18">
        <v>0.17422522479198219</v>
      </c>
      <c r="AH12" s="18">
        <v>0.24512999549036441</v>
      </c>
      <c r="AI12" s="18">
        <v>0.21010977069698969</v>
      </c>
      <c r="AJ12" s="18">
        <v>0.27839092222303802</v>
      </c>
      <c r="AK12" s="18">
        <v>0.24561318891447939</v>
      </c>
      <c r="AL12" s="18">
        <v>0.24447755440638611</v>
      </c>
      <c r="AM12" s="18">
        <v>0.22432694098986281</v>
      </c>
      <c r="AN12" s="18">
        <v>0.21807433846898711</v>
      </c>
      <c r="AO12" s="18">
        <v>0.23970838627677979</v>
      </c>
      <c r="AP12" s="18">
        <v>0.20797641635527439</v>
      </c>
      <c r="AQ12" s="18">
        <v>0.17629302214616591</v>
      </c>
      <c r="AR12" s="18">
        <v>0.28846218970054222</v>
      </c>
      <c r="AS12" s="18">
        <v>0.28437494689290749</v>
      </c>
      <c r="AT12" s="18">
        <v>0.23967324589712169</v>
      </c>
      <c r="AU12" s="18">
        <v>0.25664464116698038</v>
      </c>
      <c r="AV12" s="18">
        <v>0.29455518854593349</v>
      </c>
      <c r="AX12" s="18">
        <v>0.23569655380545201</v>
      </c>
      <c r="AY12" s="18">
        <v>0.25162831750031539</v>
      </c>
      <c r="BA12" s="18">
        <v>0.23524582866221369</v>
      </c>
      <c r="BB12" s="18">
        <v>0.24314902465423091</v>
      </c>
      <c r="BD12" s="18">
        <v>0.22835039976631441</v>
      </c>
      <c r="BE12" s="18">
        <v>0.26431418861217659</v>
      </c>
      <c r="BF12" s="18">
        <v>0.19193314360392519</v>
      </c>
      <c r="BG12" s="18">
        <v>0.25068952888000168</v>
      </c>
      <c r="BH12" s="18">
        <v>0.24109715094541609</v>
      </c>
      <c r="BI12" s="18">
        <v>0.27758271409287388</v>
      </c>
      <c r="BJ12" s="18">
        <v>0.17849853495819679</v>
      </c>
      <c r="BL12" s="18">
        <v>0.2477491499066406</v>
      </c>
      <c r="BM12" s="18">
        <v>0.2422630393452686</v>
      </c>
      <c r="BN12" s="18">
        <v>0.21008949731569021</v>
      </c>
      <c r="BO12" s="18">
        <v>0.1875373499523737</v>
      </c>
      <c r="BP12" s="18">
        <v>0.21193576510583151</v>
      </c>
      <c r="BQ12" s="18">
        <v>0.28132115179041728</v>
      </c>
      <c r="BR12" s="18">
        <v>0.28426419794258262</v>
      </c>
      <c r="BS12" s="18">
        <v>0.25432407822162217</v>
      </c>
      <c r="BU12" s="18">
        <v>0.23739426338057629</v>
      </c>
      <c r="BV12" s="18">
        <v>0.2224172997178519</v>
      </c>
      <c r="BW12" s="18">
        <v>0.23180139628273669</v>
      </c>
      <c r="BX12" s="18">
        <v>0.21751328799091041</v>
      </c>
      <c r="BY12" s="18">
        <v>0.2277565887596745</v>
      </c>
      <c r="BZ12" s="18">
        <v>0.32773885827041882</v>
      </c>
      <c r="CA12" s="18">
        <v>0.30650395773848232</v>
      </c>
      <c r="CB12" s="18">
        <v>0.32181384073019892</v>
      </c>
      <c r="CC12" s="18">
        <v>0.12662738726481729</v>
      </c>
    </row>
    <row r="13" spans="2:83" ht="19" customHeight="1" x14ac:dyDescent="0.35">
      <c r="B13" s="21" t="s">
        <v>101</v>
      </c>
      <c r="C13" s="18">
        <v>0.30478792192588361</v>
      </c>
      <c r="D13" s="18">
        <v>0.27103961089819201</v>
      </c>
      <c r="E13" s="18">
        <v>0.2091089540016734</v>
      </c>
      <c r="F13" s="18">
        <v>0.18674655894875331</v>
      </c>
      <c r="G13" s="18">
        <v>0.30470017243526071</v>
      </c>
      <c r="H13" s="18">
        <v>0.35594443044378932</v>
      </c>
      <c r="I13" s="18">
        <v>0.43691132184063303</v>
      </c>
      <c r="K13" s="18">
        <v>0.32922972669409761</v>
      </c>
      <c r="L13" s="18">
        <v>0.28236342377661738</v>
      </c>
      <c r="N13" s="18">
        <v>0.3393520757082425</v>
      </c>
      <c r="O13" s="18">
        <v>0.40554349636278308</v>
      </c>
      <c r="P13" s="18">
        <v>0.35570351976050529</v>
      </c>
      <c r="Q13" s="18">
        <v>0.31111922236216949</v>
      </c>
      <c r="R13" s="18">
        <v>0.29429935801690099</v>
      </c>
      <c r="S13" s="18">
        <v>0.33337023463480309</v>
      </c>
      <c r="T13" s="18">
        <v>0.29650744233891241</v>
      </c>
      <c r="U13" s="18">
        <v>0.32522524853485762</v>
      </c>
      <c r="V13" s="18">
        <v>0.22836980434076851</v>
      </c>
      <c r="W13" s="18">
        <v>0.29975334003023502</v>
      </c>
      <c r="X13" s="18">
        <v>0.26834198495304379</v>
      </c>
      <c r="Y13" s="18">
        <v>0.33894895816774501</v>
      </c>
      <c r="AA13" s="18">
        <v>0.29113911303595219</v>
      </c>
      <c r="AB13" s="18">
        <v>0.32744235643936659</v>
      </c>
      <c r="AC13" s="18">
        <v>0.31019562404669743</v>
      </c>
      <c r="AD13" s="18">
        <v>0.29093110629097879</v>
      </c>
      <c r="AF13" s="18">
        <v>0.2229803253913975</v>
      </c>
      <c r="AG13" s="18">
        <v>0.26737852811165952</v>
      </c>
      <c r="AH13" s="18">
        <v>0.29451448512032768</v>
      </c>
      <c r="AI13" s="18">
        <v>0.27272989604471393</v>
      </c>
      <c r="AJ13" s="18">
        <v>0.24894459534433269</v>
      </c>
      <c r="AK13" s="18">
        <v>0.28927191406249209</v>
      </c>
      <c r="AL13" s="18">
        <v>0.31493184987546141</v>
      </c>
      <c r="AM13" s="18">
        <v>0.29258391162230257</v>
      </c>
      <c r="AN13" s="18">
        <v>0.38866496122030381</v>
      </c>
      <c r="AO13" s="18">
        <v>0.31335010788184231</v>
      </c>
      <c r="AP13" s="18">
        <v>0.37924244714869759</v>
      </c>
      <c r="AQ13" s="18">
        <v>0.38144352370139611</v>
      </c>
      <c r="AR13" s="18">
        <v>0.32230365288184942</v>
      </c>
      <c r="AS13" s="18">
        <v>0.2264594395902588</v>
      </c>
      <c r="AT13" s="18">
        <v>0.25042430077468331</v>
      </c>
      <c r="AU13" s="18">
        <v>0.21403783933722281</v>
      </c>
      <c r="AV13" s="18">
        <v>0.43901366089176608</v>
      </c>
      <c r="AX13" s="18">
        <v>0.31755977712082772</v>
      </c>
      <c r="AY13" s="18">
        <v>0.23930850706759191</v>
      </c>
      <c r="BA13" s="18">
        <v>0.29047381896982738</v>
      </c>
      <c r="BB13" s="18">
        <v>0.3313454095530286</v>
      </c>
      <c r="BD13" s="18">
        <v>0.29964881055270431</v>
      </c>
      <c r="BE13" s="18">
        <v>0.31250265356457108</v>
      </c>
      <c r="BF13" s="18">
        <v>0.37126209445514402</v>
      </c>
      <c r="BG13" s="18">
        <v>0.31186850829773499</v>
      </c>
      <c r="BH13" s="18">
        <v>0.26579257537588652</v>
      </c>
      <c r="BI13" s="18">
        <v>9.9826041005025345E-2</v>
      </c>
      <c r="BJ13" s="18">
        <v>0.32050682901384592</v>
      </c>
      <c r="BL13" s="18">
        <v>0.36915306736658149</v>
      </c>
      <c r="BM13" s="18">
        <v>0.25932247320038099</v>
      </c>
      <c r="BN13" s="18">
        <v>0.37642956189799098</v>
      </c>
      <c r="BO13" s="18">
        <v>0.28078581385327078</v>
      </c>
      <c r="BP13" s="18">
        <v>0.29114559474265728</v>
      </c>
      <c r="BQ13" s="18">
        <v>0.29089236938344409</v>
      </c>
      <c r="BR13" s="18">
        <v>0.16257594666695269</v>
      </c>
      <c r="BS13" s="18">
        <v>0.32859838996711749</v>
      </c>
      <c r="BU13" s="18">
        <v>0.32076775893193649</v>
      </c>
      <c r="BV13" s="18">
        <v>0.29235149483085893</v>
      </c>
      <c r="BW13" s="18">
        <v>0.31015574079754787</v>
      </c>
      <c r="BX13" s="18">
        <v>0.28307193468440539</v>
      </c>
      <c r="BY13" s="18">
        <v>0.30225033032419141</v>
      </c>
      <c r="BZ13" s="18">
        <v>0.15776031003879301</v>
      </c>
      <c r="CA13" s="18">
        <v>0.29424142769045059</v>
      </c>
      <c r="CB13" s="18">
        <v>0.29489021523237502</v>
      </c>
      <c r="CC13" s="18">
        <v>0.46582108198557498</v>
      </c>
    </row>
    <row r="14" spans="2:83" ht="19" customHeight="1" x14ac:dyDescent="0.35">
      <c r="B14" s="21" t="s">
        <v>102</v>
      </c>
      <c r="C14" s="18">
        <v>1.182517876756089E-2</v>
      </c>
      <c r="D14" s="18">
        <v>2.6733515060275981E-2</v>
      </c>
      <c r="E14" s="18">
        <v>6.2424723247189746E-3</v>
      </c>
      <c r="F14" s="18">
        <v>1.2473103404331391E-2</v>
      </c>
      <c r="G14" s="18">
        <v>3.424168973193472E-3</v>
      </c>
      <c r="H14" s="18">
        <v>1.73743973061013E-2</v>
      </c>
      <c r="I14" s="18">
        <v>1.039693528750105E-2</v>
      </c>
      <c r="K14" s="18">
        <v>1.0627640386249641E-2</v>
      </c>
      <c r="L14" s="18">
        <v>1.300569551449347E-2</v>
      </c>
      <c r="N14" s="18">
        <v>0</v>
      </c>
      <c r="O14" s="18">
        <v>0</v>
      </c>
      <c r="P14" s="18">
        <v>8.6553655786175271E-3</v>
      </c>
      <c r="Q14" s="18">
        <v>3.2406353292504998E-2</v>
      </c>
      <c r="R14" s="18">
        <v>1.4807133499704981E-2</v>
      </c>
      <c r="S14" s="18">
        <v>2.100902819081682E-2</v>
      </c>
      <c r="T14" s="18">
        <v>0</v>
      </c>
      <c r="U14" s="18">
        <v>5.8519488458674837E-3</v>
      </c>
      <c r="V14" s="18">
        <v>1.301803793149791E-2</v>
      </c>
      <c r="W14" s="18">
        <v>2.036430613286826E-2</v>
      </c>
      <c r="X14" s="18">
        <v>6.2487697774400849E-3</v>
      </c>
      <c r="Y14" s="18">
        <v>1.258176595943759E-2</v>
      </c>
      <c r="AA14" s="18">
        <v>7.6786912244175822E-3</v>
      </c>
      <c r="AB14" s="18">
        <v>1.5329990215261199E-2</v>
      </c>
      <c r="AC14" s="18">
        <v>2.2932519481053499E-3</v>
      </c>
      <c r="AD14" s="18">
        <v>2.111124414527852E-2</v>
      </c>
      <c r="AF14" s="18">
        <v>8.116749767189628E-2</v>
      </c>
      <c r="AG14" s="18">
        <v>2.6345268921475349E-2</v>
      </c>
      <c r="AH14" s="18">
        <v>0</v>
      </c>
      <c r="AI14" s="18">
        <v>8.4841366344428886E-3</v>
      </c>
      <c r="AJ14" s="18">
        <v>2.4028118239360019E-2</v>
      </c>
      <c r="AK14" s="18">
        <v>9.9440343675938833E-3</v>
      </c>
      <c r="AL14" s="18">
        <v>0</v>
      </c>
      <c r="AM14" s="18">
        <v>2.1360571256198752E-2</v>
      </c>
      <c r="AN14" s="18">
        <v>0</v>
      </c>
      <c r="AO14" s="18">
        <v>8.3969110713022054E-3</v>
      </c>
      <c r="AP14" s="18">
        <v>1.1745283267051531E-2</v>
      </c>
      <c r="AQ14" s="18">
        <v>0</v>
      </c>
      <c r="AR14" s="18">
        <v>1.2347956433787151E-2</v>
      </c>
      <c r="AS14" s="18">
        <v>0</v>
      </c>
      <c r="AT14" s="18">
        <v>0</v>
      </c>
      <c r="AU14" s="18">
        <v>8.385105443055544E-3</v>
      </c>
      <c r="AV14" s="18">
        <v>4.2736603512961581E-2</v>
      </c>
      <c r="AX14" s="18">
        <v>1.195590689209273E-2</v>
      </c>
      <c r="AY14" s="18">
        <v>1.156137774101842E-2</v>
      </c>
      <c r="BA14" s="18">
        <v>1.089799688523419E-2</v>
      </c>
      <c r="BB14" s="18">
        <v>1.354541380035325E-2</v>
      </c>
      <c r="BD14" s="18">
        <v>1.040005256497236E-2</v>
      </c>
      <c r="BE14" s="18">
        <v>1.1676808352554279E-2</v>
      </c>
      <c r="BF14" s="18">
        <v>5.6661947505962894E-3</v>
      </c>
      <c r="BG14" s="18">
        <v>8.3569164117591414E-3</v>
      </c>
      <c r="BH14" s="18">
        <v>4.2385419837385552E-3</v>
      </c>
      <c r="BI14" s="18">
        <v>4.5028989019798869E-2</v>
      </c>
      <c r="BJ14" s="18">
        <v>6.9832555102400592E-2</v>
      </c>
      <c r="BL14" s="18">
        <v>5.8763523196113283E-3</v>
      </c>
      <c r="BM14" s="18">
        <v>6.73899605085981E-3</v>
      </c>
      <c r="BN14" s="18">
        <v>0</v>
      </c>
      <c r="BO14" s="18">
        <v>4.6349333386329718E-2</v>
      </c>
      <c r="BP14" s="18">
        <v>4.4950559572398772E-3</v>
      </c>
      <c r="BQ14" s="18">
        <v>0</v>
      </c>
      <c r="BR14" s="18">
        <v>0.1015144113314279</v>
      </c>
      <c r="BS14" s="18">
        <v>1.6116247491600511E-2</v>
      </c>
      <c r="BU14" s="18">
        <v>8.4750017555299591E-3</v>
      </c>
      <c r="BV14" s="18">
        <v>4.4881022105459139E-3</v>
      </c>
      <c r="BW14" s="18">
        <v>0</v>
      </c>
      <c r="BX14" s="18">
        <v>2.5700440693689638E-2</v>
      </c>
      <c r="BY14" s="18">
        <v>1.849891137564558E-3</v>
      </c>
      <c r="BZ14" s="18">
        <v>1.882953847748943E-2</v>
      </c>
      <c r="CA14" s="18">
        <v>2.6933523399179461E-2</v>
      </c>
      <c r="CB14" s="18">
        <v>5.2358236327893659E-2</v>
      </c>
      <c r="CC14" s="18">
        <v>7.3154525485885349E-3</v>
      </c>
    </row>
    <row r="15" spans="2:83" ht="19" customHeight="1" x14ac:dyDescent="0.35">
      <c r="B15" s="22" t="s">
        <v>117</v>
      </c>
      <c r="C15" s="23">
        <v>0.18230427054977441</v>
      </c>
      <c r="D15" s="23">
        <v>0.18151441700152349</v>
      </c>
      <c r="E15" s="23">
        <v>0.20687563683841001</v>
      </c>
      <c r="F15" s="23">
        <v>0.23035741601354109</v>
      </c>
      <c r="G15" s="23">
        <v>0.17674882813331591</v>
      </c>
      <c r="H15" s="23">
        <v>0.1545668335821006</v>
      </c>
      <c r="I15" s="23">
        <v>0.15343622959992309</v>
      </c>
      <c r="K15" s="23">
        <v>0.1810115607995556</v>
      </c>
      <c r="L15" s="23">
        <v>0.18441633679255781</v>
      </c>
      <c r="N15" s="23">
        <v>0.15589708010775979</v>
      </c>
      <c r="O15" s="23">
        <v>0.14235694035758409</v>
      </c>
      <c r="P15" s="23">
        <v>0.17324009792932871</v>
      </c>
      <c r="Q15" s="23">
        <v>0.1065204396114679</v>
      </c>
      <c r="R15" s="23">
        <v>0.13925607285839009</v>
      </c>
      <c r="S15" s="23">
        <v>0.2119266481169117</v>
      </c>
      <c r="T15" s="23">
        <v>0.2262149746322904</v>
      </c>
      <c r="U15" s="23">
        <v>0.18901195996552569</v>
      </c>
      <c r="V15" s="23">
        <v>0.16048744380192201</v>
      </c>
      <c r="W15" s="23">
        <v>0.21434656886990669</v>
      </c>
      <c r="X15" s="23">
        <v>0.18311552485002161</v>
      </c>
      <c r="Y15" s="23">
        <v>0.2209146440954739</v>
      </c>
      <c r="AA15" s="23">
        <v>0.18184022437079461</v>
      </c>
      <c r="AB15" s="23">
        <v>0.1690359071149862</v>
      </c>
      <c r="AC15" s="23">
        <v>0.14717293224314071</v>
      </c>
      <c r="AD15" s="23">
        <v>0.22883980692017211</v>
      </c>
      <c r="AF15" s="23">
        <v>0.30123555661466922</v>
      </c>
      <c r="AG15" s="23">
        <v>0.2686565666598415</v>
      </c>
      <c r="AH15" s="23">
        <v>0.21756634865478819</v>
      </c>
      <c r="AI15" s="23">
        <v>0.2209686234704249</v>
      </c>
      <c r="AJ15" s="23">
        <v>0.1964094476327794</v>
      </c>
      <c r="AK15" s="23">
        <v>0.19290347578403541</v>
      </c>
      <c r="AL15" s="23">
        <v>0.21131607952345441</v>
      </c>
      <c r="AM15" s="23">
        <v>0.19105161613642829</v>
      </c>
      <c r="AN15" s="23">
        <v>0.16199433610757391</v>
      </c>
      <c r="AO15" s="23">
        <v>0.1035315979494421</v>
      </c>
      <c r="AP15" s="23">
        <v>0.12767713019952651</v>
      </c>
      <c r="AQ15" s="23">
        <v>9.1290266571605744E-2</v>
      </c>
      <c r="AR15" s="23">
        <v>0.2199587120518586</v>
      </c>
      <c r="AS15" s="23">
        <v>0.19079821019195389</v>
      </c>
      <c r="AT15" s="23">
        <v>0.17408103729987151</v>
      </c>
      <c r="AU15" s="23">
        <v>0.19262250440200129</v>
      </c>
      <c r="AV15" s="23">
        <v>0.124219388742283</v>
      </c>
      <c r="AX15" s="23">
        <v>0.18443359949603619</v>
      </c>
      <c r="AY15" s="23">
        <v>0.17136288769530181</v>
      </c>
      <c r="BA15" s="23">
        <v>0.18218493863563259</v>
      </c>
      <c r="BB15" s="23">
        <v>0.1825256714886298</v>
      </c>
      <c r="BD15" s="23">
        <v>0.1882263444455502</v>
      </c>
      <c r="BE15" s="23">
        <v>0.18492006739870481</v>
      </c>
      <c r="BF15" s="23">
        <v>0.17415200875567269</v>
      </c>
      <c r="BG15" s="23">
        <v>0.13860744432228719</v>
      </c>
      <c r="BH15" s="23">
        <v>0.2372791346910009</v>
      </c>
      <c r="BI15" s="23">
        <v>0.22052792141395941</v>
      </c>
      <c r="BJ15" s="23">
        <v>0.20807426960780509</v>
      </c>
      <c r="BL15" s="23">
        <v>0.14511279481170519</v>
      </c>
      <c r="BM15" s="23">
        <v>0.17888119653613441</v>
      </c>
      <c r="BN15" s="23">
        <v>0.1989348074464426</v>
      </c>
      <c r="BO15" s="23">
        <v>0.2394428742791285</v>
      </c>
      <c r="BP15" s="23">
        <v>0.1874467540862903</v>
      </c>
      <c r="BQ15" s="23">
        <v>0.13899470775026851</v>
      </c>
      <c r="BR15" s="23">
        <v>0.1477277724559338</v>
      </c>
      <c r="BS15" s="23">
        <v>0.2077849821433343</v>
      </c>
      <c r="BU15" s="23">
        <v>0.18476695646087801</v>
      </c>
      <c r="BV15" s="23">
        <v>0.1697551548517576</v>
      </c>
      <c r="BW15" s="23">
        <v>0.24759344486548479</v>
      </c>
      <c r="BX15" s="23">
        <v>0.22664969982036651</v>
      </c>
      <c r="BY15" s="23">
        <v>0.1748374112303421</v>
      </c>
      <c r="BZ15" s="23">
        <v>0.20000441031376939</v>
      </c>
      <c r="CA15" s="23">
        <v>0.1768478571495137</v>
      </c>
      <c r="CB15" s="23">
        <v>0.1431836134636281</v>
      </c>
      <c r="CC15" s="23">
        <v>0.1788339274727383</v>
      </c>
    </row>
    <row r="16" spans="2:83" ht="19" customHeight="1" x14ac:dyDescent="0.35">
      <c r="B16" s="22" t="s">
        <v>118</v>
      </c>
      <c r="C16" s="23">
        <v>0.54280161842728336</v>
      </c>
      <c r="D16" s="23">
        <v>0.50522028094877991</v>
      </c>
      <c r="E16" s="23">
        <v>0.43309367844427588</v>
      </c>
      <c r="F16" s="23">
        <v>0.42176824886011549</v>
      </c>
      <c r="G16" s="23">
        <v>0.55240388555048625</v>
      </c>
      <c r="H16" s="23">
        <v>0.63611466428346275</v>
      </c>
      <c r="I16" s="23">
        <v>0.65397299970489964</v>
      </c>
      <c r="K16" s="23">
        <v>0.56311568397795697</v>
      </c>
      <c r="L16" s="23">
        <v>0.52256398549227989</v>
      </c>
      <c r="N16" s="23">
        <v>0.63586988070732775</v>
      </c>
      <c r="O16" s="23">
        <v>0.66632882461759335</v>
      </c>
      <c r="P16" s="23">
        <v>0.55061836712207934</v>
      </c>
      <c r="Q16" s="23">
        <v>0.6004025034610696</v>
      </c>
      <c r="R16" s="23">
        <v>0.54259793321126759</v>
      </c>
      <c r="S16" s="23">
        <v>0.55088555889665514</v>
      </c>
      <c r="T16" s="23">
        <v>0.51583037875780124</v>
      </c>
      <c r="U16" s="23">
        <v>0.55162097621888251</v>
      </c>
      <c r="V16" s="23">
        <v>0.48160354548186202</v>
      </c>
      <c r="W16" s="23">
        <v>0.51786989381233428</v>
      </c>
      <c r="X16" s="23">
        <v>0.56337889139101738</v>
      </c>
      <c r="Y16" s="23">
        <v>0.5055296767853743</v>
      </c>
      <c r="AA16" s="23">
        <v>0.53341244604814864</v>
      </c>
      <c r="AB16" s="23">
        <v>0.57030048093586672</v>
      </c>
      <c r="AC16" s="23">
        <v>0.57891921009629099</v>
      </c>
      <c r="AD16" s="23">
        <v>0.49056100663414992</v>
      </c>
      <c r="AF16" s="23">
        <v>0.55248632160790889</v>
      </c>
      <c r="AG16" s="23">
        <v>0.44160375290364168</v>
      </c>
      <c r="AH16" s="23">
        <v>0.53964448061069215</v>
      </c>
      <c r="AI16" s="23">
        <v>0.48283966674170359</v>
      </c>
      <c r="AJ16" s="23">
        <v>0.52733551756737063</v>
      </c>
      <c r="AK16" s="23">
        <v>0.53488510297697156</v>
      </c>
      <c r="AL16" s="23">
        <v>0.5594094042818476</v>
      </c>
      <c r="AM16" s="23">
        <v>0.51691085261216541</v>
      </c>
      <c r="AN16" s="23">
        <v>0.60673929968929097</v>
      </c>
      <c r="AO16" s="23">
        <v>0.55305849415862207</v>
      </c>
      <c r="AP16" s="23">
        <v>0.58721886350397201</v>
      </c>
      <c r="AQ16" s="23">
        <v>0.55773654584756194</v>
      </c>
      <c r="AR16" s="23">
        <v>0.61076584258239164</v>
      </c>
      <c r="AS16" s="23">
        <v>0.51083438648316626</v>
      </c>
      <c r="AT16" s="23">
        <v>0.490097546671805</v>
      </c>
      <c r="AU16" s="23">
        <v>0.47068248050420319</v>
      </c>
      <c r="AV16" s="23">
        <v>0.73356884943769962</v>
      </c>
      <c r="AX16" s="23">
        <v>0.55325633092627968</v>
      </c>
      <c r="AY16" s="23">
        <v>0.49093682456790738</v>
      </c>
      <c r="BA16" s="23">
        <v>0.52571964763204115</v>
      </c>
      <c r="BB16" s="23">
        <v>0.57449443420725954</v>
      </c>
      <c r="BD16" s="23">
        <v>0.52799921031901864</v>
      </c>
      <c r="BE16" s="23">
        <v>0.57681684217674767</v>
      </c>
      <c r="BF16" s="23">
        <v>0.56319523805906924</v>
      </c>
      <c r="BG16" s="23">
        <v>0.56255803717773678</v>
      </c>
      <c r="BH16" s="23">
        <v>0.50688972632130258</v>
      </c>
      <c r="BI16" s="23">
        <v>0.37740875509789928</v>
      </c>
      <c r="BJ16" s="23">
        <v>0.49900536397204259</v>
      </c>
      <c r="BL16" s="23">
        <v>0.61690221727322214</v>
      </c>
      <c r="BM16" s="23">
        <v>0.50158551254564954</v>
      </c>
      <c r="BN16" s="23">
        <v>0.58651905921368119</v>
      </c>
      <c r="BO16" s="23">
        <v>0.46832316380564448</v>
      </c>
      <c r="BP16" s="23">
        <v>0.50308135984848878</v>
      </c>
      <c r="BQ16" s="23">
        <v>0.57221352117386148</v>
      </c>
      <c r="BR16" s="23">
        <v>0.44684014460953531</v>
      </c>
      <c r="BS16" s="23">
        <v>0.58292246818873972</v>
      </c>
      <c r="BU16" s="23">
        <v>0.55816202231251277</v>
      </c>
      <c r="BV16" s="23">
        <v>0.51476879454871083</v>
      </c>
      <c r="BW16" s="23">
        <v>0.54195713708028448</v>
      </c>
      <c r="BX16" s="23">
        <v>0.5005852226753158</v>
      </c>
      <c r="BY16" s="23">
        <v>0.53000691908386588</v>
      </c>
      <c r="BZ16" s="23">
        <v>0.4854991683092118</v>
      </c>
      <c r="CA16" s="23">
        <v>0.60074538542893285</v>
      </c>
      <c r="CB16" s="23">
        <v>0.61670405596257383</v>
      </c>
      <c r="CC16" s="23">
        <v>0.5924484692503923</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0.1002012004651832</v>
      </c>
      <c r="D9" s="18">
        <v>7.7186278500731495E-2</v>
      </c>
      <c r="E9" s="18">
        <v>8.7111182988456312E-2</v>
      </c>
      <c r="F9" s="18">
        <v>9.05947505468752E-2</v>
      </c>
      <c r="G9" s="18">
        <v>0.11780960759905371</v>
      </c>
      <c r="H9" s="18">
        <v>0.1151149980670766</v>
      </c>
      <c r="I9" s="18">
        <v>0.10508056417963479</v>
      </c>
      <c r="K9" s="18">
        <v>9.5060502402211006E-2</v>
      </c>
      <c r="L9" s="18">
        <v>0.1055131183666408</v>
      </c>
      <c r="N9" s="18">
        <v>0.15073865274983331</v>
      </c>
      <c r="O9" s="18">
        <v>0.15428751294183909</v>
      </c>
      <c r="P9" s="18">
        <v>2.784877122043045E-2</v>
      </c>
      <c r="Q9" s="18">
        <v>0.1049033464812585</v>
      </c>
      <c r="R9" s="18">
        <v>0.1156934144618334</v>
      </c>
      <c r="S9" s="18">
        <v>0.12708902788486531</v>
      </c>
      <c r="T9" s="18">
        <v>8.5968478816512206E-2</v>
      </c>
      <c r="U9" s="18">
        <v>0.1247227666988598</v>
      </c>
      <c r="V9" s="18">
        <v>9.6638451223327315E-2</v>
      </c>
      <c r="W9" s="18">
        <v>7.2596329659697839E-2</v>
      </c>
      <c r="X9" s="18">
        <v>8.6272658023384102E-2</v>
      </c>
      <c r="Y9" s="18">
        <v>7.9342126621158429E-2</v>
      </c>
      <c r="AA9" s="18">
        <v>0.1085428477422949</v>
      </c>
      <c r="AB9" s="18">
        <v>0.1183454889115092</v>
      </c>
      <c r="AC9" s="18">
        <v>7.6337427385582413E-2</v>
      </c>
      <c r="AD9" s="18">
        <v>9.4065548741174218E-2</v>
      </c>
      <c r="AF9" s="18">
        <v>7.1716900718628671E-2</v>
      </c>
      <c r="AG9" s="18">
        <v>0.13541564516577881</v>
      </c>
      <c r="AH9" s="18">
        <v>0.1599990816539307</v>
      </c>
      <c r="AI9" s="18">
        <v>9.1603657045083414E-2</v>
      </c>
      <c r="AJ9" s="18">
        <v>0.11654839434937379</v>
      </c>
      <c r="AK9" s="18">
        <v>6.5180653249968287E-2</v>
      </c>
      <c r="AL9" s="18">
        <v>0.13119520751883049</v>
      </c>
      <c r="AM9" s="18">
        <v>9.3075889346218521E-2</v>
      </c>
      <c r="AN9" s="18">
        <v>7.4745425777567306E-2</v>
      </c>
      <c r="AO9" s="18">
        <v>7.5485425654569047E-2</v>
      </c>
      <c r="AP9" s="18">
        <v>0.10897598370510909</v>
      </c>
      <c r="AQ9" s="18">
        <v>7.4450262389496161E-2</v>
      </c>
      <c r="AR9" s="18">
        <v>0.20059437335378941</v>
      </c>
      <c r="AS9" s="18">
        <v>0.1067648405675822</v>
      </c>
      <c r="AT9" s="18">
        <v>6.601188189539238E-2</v>
      </c>
      <c r="AU9" s="18">
        <v>4.8913645699525263E-2</v>
      </c>
      <c r="AV9" s="18">
        <v>5.9510657473029589E-2</v>
      </c>
      <c r="AX9" s="18">
        <v>0.1010613006804966</v>
      </c>
      <c r="AY9" s="18">
        <v>9.6685526304447766E-2</v>
      </c>
      <c r="BA9" s="18">
        <v>0.1023467638149497</v>
      </c>
      <c r="BB9" s="18">
        <v>9.6220456978175273E-2</v>
      </c>
      <c r="BD9" s="18">
        <v>8.2293828737589517E-2</v>
      </c>
      <c r="BE9" s="18">
        <v>0.1073722984772522</v>
      </c>
      <c r="BF9" s="18">
        <v>0.1147106187708955</v>
      </c>
      <c r="BG9" s="18">
        <v>0.10070643541518159</v>
      </c>
      <c r="BH9" s="18">
        <v>0.1107293905322024</v>
      </c>
      <c r="BI9" s="18">
        <v>8.0466038681546947E-2</v>
      </c>
      <c r="BJ9" s="18">
        <v>0.1133631098012505</v>
      </c>
      <c r="BL9" s="18">
        <v>0.10810720751501469</v>
      </c>
      <c r="BM9" s="18">
        <v>9.583716780166919E-2</v>
      </c>
      <c r="BN9" s="18">
        <v>8.6565315702416351E-2</v>
      </c>
      <c r="BO9" s="18">
        <v>7.8205819733689994E-2</v>
      </c>
      <c r="BP9" s="18">
        <v>8.3393364929210623E-2</v>
      </c>
      <c r="BQ9" s="18">
        <v>0.1457572022696848</v>
      </c>
      <c r="BR9" s="18">
        <v>4.9136409539290903E-2</v>
      </c>
      <c r="BS9" s="18">
        <v>0.12533770565127991</v>
      </c>
      <c r="BU9" s="18">
        <v>0.15909363544320351</v>
      </c>
      <c r="BV9" s="18">
        <v>9.9654028823119356E-2</v>
      </c>
      <c r="BW9" s="18">
        <v>9.3596175676123577E-2</v>
      </c>
      <c r="BX9" s="18">
        <v>7.3683967874639614E-2</v>
      </c>
      <c r="BY9" s="18">
        <v>9.8359260212853517E-2</v>
      </c>
      <c r="BZ9" s="18">
        <v>8.0039760426093953E-2</v>
      </c>
      <c r="CA9" s="18">
        <v>8.6877932138736513E-2</v>
      </c>
      <c r="CB9" s="18">
        <v>6.8940462552288362E-2</v>
      </c>
      <c r="CC9" s="18">
        <v>6.7881740001417265E-2</v>
      </c>
    </row>
    <row r="10" spans="2:83" ht="19" customHeight="1" x14ac:dyDescent="0.35">
      <c r="B10" s="21" t="s">
        <v>98</v>
      </c>
      <c r="C10" s="18">
        <v>0.20522681950670249</v>
      </c>
      <c r="D10" s="18">
        <v>0.15170396993577731</v>
      </c>
      <c r="E10" s="18">
        <v>0.19619455542734249</v>
      </c>
      <c r="F10" s="18">
        <v>0.2059465239719131</v>
      </c>
      <c r="G10" s="18">
        <v>0.24094202941581691</v>
      </c>
      <c r="H10" s="18">
        <v>0.19219762387404779</v>
      </c>
      <c r="I10" s="18">
        <v>0.22063116794084209</v>
      </c>
      <c r="K10" s="18">
        <v>0.2143379423301231</v>
      </c>
      <c r="L10" s="18">
        <v>0.19664818890196009</v>
      </c>
      <c r="N10" s="18">
        <v>0.1881805518194348</v>
      </c>
      <c r="O10" s="18">
        <v>0.16898376878961771</v>
      </c>
      <c r="P10" s="18">
        <v>0.25776062373837461</v>
      </c>
      <c r="Q10" s="18">
        <v>0.1498643244264678</v>
      </c>
      <c r="R10" s="18">
        <v>0.19897007645096229</v>
      </c>
      <c r="S10" s="18">
        <v>0.1741544007403602</v>
      </c>
      <c r="T10" s="18">
        <v>0.25769466570052402</v>
      </c>
      <c r="U10" s="18">
        <v>0.20110471803307409</v>
      </c>
      <c r="V10" s="18">
        <v>0.18175089255406821</v>
      </c>
      <c r="W10" s="18">
        <v>0.22333770237937481</v>
      </c>
      <c r="X10" s="18">
        <v>0.22796247453403409</v>
      </c>
      <c r="Y10" s="18">
        <v>0.21035575030045581</v>
      </c>
      <c r="AA10" s="18">
        <v>0.2435994808412926</v>
      </c>
      <c r="AB10" s="18">
        <v>0.20892830884907879</v>
      </c>
      <c r="AC10" s="18">
        <v>0.2034251462500439</v>
      </c>
      <c r="AD10" s="18">
        <v>0.16030629014035799</v>
      </c>
      <c r="AF10" s="18">
        <v>0.12917958793378609</v>
      </c>
      <c r="AG10" s="18">
        <v>0.1193859790894347</v>
      </c>
      <c r="AH10" s="18">
        <v>0.16716355294650201</v>
      </c>
      <c r="AI10" s="18">
        <v>0.18786779739621501</v>
      </c>
      <c r="AJ10" s="18">
        <v>0.19601853332975011</v>
      </c>
      <c r="AK10" s="18">
        <v>0.23333558808296689</v>
      </c>
      <c r="AL10" s="18">
        <v>0.20106232565676471</v>
      </c>
      <c r="AM10" s="18">
        <v>0.20824826373942959</v>
      </c>
      <c r="AN10" s="18">
        <v>0.21212958088085321</v>
      </c>
      <c r="AO10" s="18">
        <v>0.26300548011698399</v>
      </c>
      <c r="AP10" s="18">
        <v>0.17304529897602611</v>
      </c>
      <c r="AQ10" s="18">
        <v>0.27193129345102168</v>
      </c>
      <c r="AR10" s="18">
        <v>0.17835568640261781</v>
      </c>
      <c r="AS10" s="18">
        <v>0.1827152911889223</v>
      </c>
      <c r="AT10" s="18">
        <v>0.26439488503137609</v>
      </c>
      <c r="AU10" s="18">
        <v>0.28816552051448729</v>
      </c>
      <c r="AV10" s="18">
        <v>0.117192270035284</v>
      </c>
      <c r="AX10" s="18">
        <v>0.2099744712639621</v>
      </c>
      <c r="AY10" s="18">
        <v>0.18825046615710961</v>
      </c>
      <c r="BA10" s="18">
        <v>0.20768038846976319</v>
      </c>
      <c r="BB10" s="18">
        <v>0.20067462174908759</v>
      </c>
      <c r="BD10" s="18">
        <v>0.1636904498480351</v>
      </c>
      <c r="BE10" s="18">
        <v>0.2146005124982763</v>
      </c>
      <c r="BF10" s="18">
        <v>0.187101947882551</v>
      </c>
      <c r="BG10" s="18">
        <v>0.246082800548027</v>
      </c>
      <c r="BH10" s="18">
        <v>0.23768901573727891</v>
      </c>
      <c r="BI10" s="18">
        <v>0.26304393546796201</v>
      </c>
      <c r="BJ10" s="18">
        <v>8.7203575880336337E-2</v>
      </c>
      <c r="BL10" s="18">
        <v>0.2158974943909526</v>
      </c>
      <c r="BM10" s="18">
        <v>0.21451124608590261</v>
      </c>
      <c r="BN10" s="18">
        <v>0.32070974086971071</v>
      </c>
      <c r="BO10" s="18">
        <v>0.14578096592819981</v>
      </c>
      <c r="BP10" s="18">
        <v>0.235502242359487</v>
      </c>
      <c r="BQ10" s="18">
        <v>0.1399799035065738</v>
      </c>
      <c r="BR10" s="18">
        <v>0.1227068205825336</v>
      </c>
      <c r="BS10" s="18">
        <v>0.14595920697122189</v>
      </c>
      <c r="BU10" s="18">
        <v>0.20817814818520711</v>
      </c>
      <c r="BV10" s="18">
        <v>0.21239285557898771</v>
      </c>
      <c r="BW10" s="18">
        <v>0.32603085557532868</v>
      </c>
      <c r="BX10" s="18">
        <v>0.18624987160629311</v>
      </c>
      <c r="BY10" s="18">
        <v>0.21699856035065421</v>
      </c>
      <c r="BZ10" s="18">
        <v>0.1409855711200326</v>
      </c>
      <c r="CA10" s="18">
        <v>0.13263100937972119</v>
      </c>
      <c r="CB10" s="18">
        <v>0.14034391779297431</v>
      </c>
      <c r="CC10" s="18">
        <v>0.21861171221973741</v>
      </c>
    </row>
    <row r="11" spans="2:83" ht="32.15" customHeight="1" x14ac:dyDescent="0.35">
      <c r="B11" s="21" t="s">
        <v>99</v>
      </c>
      <c r="C11" s="18">
        <v>0.30953039603060911</v>
      </c>
      <c r="D11" s="18">
        <v>0.31095081084242321</v>
      </c>
      <c r="E11" s="18">
        <v>0.37485166515288432</v>
      </c>
      <c r="F11" s="18">
        <v>0.33560154023236738</v>
      </c>
      <c r="G11" s="18">
        <v>0.29235961358578078</v>
      </c>
      <c r="H11" s="18">
        <v>0.29404013557788328</v>
      </c>
      <c r="I11" s="18">
        <v>0.26549290555496008</v>
      </c>
      <c r="K11" s="18">
        <v>0.30033450632699132</v>
      </c>
      <c r="L11" s="18">
        <v>0.3187841907112528</v>
      </c>
      <c r="N11" s="18">
        <v>0.29217441074816919</v>
      </c>
      <c r="O11" s="18">
        <v>0.34306646409556718</v>
      </c>
      <c r="P11" s="18">
        <v>0.30948677506001071</v>
      </c>
      <c r="Q11" s="18">
        <v>0.31765947473336931</v>
      </c>
      <c r="R11" s="18">
        <v>0.31652757916009161</v>
      </c>
      <c r="S11" s="18">
        <v>0.30164921176166698</v>
      </c>
      <c r="T11" s="18">
        <v>0.30812930374674119</v>
      </c>
      <c r="U11" s="18">
        <v>0.25340533010085092</v>
      </c>
      <c r="V11" s="18">
        <v>0.33176014038697799</v>
      </c>
      <c r="W11" s="18">
        <v>0.3209534216283535</v>
      </c>
      <c r="X11" s="18">
        <v>0.30711218114210209</v>
      </c>
      <c r="Y11" s="18">
        <v>0.31806685509028698</v>
      </c>
      <c r="AA11" s="18">
        <v>0.34546428941774338</v>
      </c>
      <c r="AB11" s="18">
        <v>0.314278174848931</v>
      </c>
      <c r="AC11" s="18">
        <v>0.31528491709523271</v>
      </c>
      <c r="AD11" s="18">
        <v>0.26315888001459548</v>
      </c>
      <c r="AF11" s="18">
        <v>0.2640329221234855</v>
      </c>
      <c r="AG11" s="18">
        <v>0.31197933676790102</v>
      </c>
      <c r="AH11" s="18">
        <v>0.26613914782844811</v>
      </c>
      <c r="AI11" s="18">
        <v>0.27470202493297691</v>
      </c>
      <c r="AJ11" s="18">
        <v>0.27499981333599738</v>
      </c>
      <c r="AK11" s="18">
        <v>0.29488768902256202</v>
      </c>
      <c r="AL11" s="18">
        <v>0.25206582325531979</v>
      </c>
      <c r="AM11" s="18">
        <v>0.27208508112609819</v>
      </c>
      <c r="AN11" s="18">
        <v>0.35410617559599639</v>
      </c>
      <c r="AO11" s="18">
        <v>0.33313841663710081</v>
      </c>
      <c r="AP11" s="18">
        <v>0.38971619914489891</v>
      </c>
      <c r="AQ11" s="18">
        <v>0.28177518390425288</v>
      </c>
      <c r="AR11" s="18">
        <v>0.29544409943411443</v>
      </c>
      <c r="AS11" s="18">
        <v>0.36492589085301408</v>
      </c>
      <c r="AT11" s="18">
        <v>0.35463764048423269</v>
      </c>
      <c r="AU11" s="18">
        <v>0.3947733682993545</v>
      </c>
      <c r="AV11" s="18">
        <v>0.30905426574298372</v>
      </c>
      <c r="AX11" s="18">
        <v>0.29481857607282408</v>
      </c>
      <c r="AY11" s="18">
        <v>0.37526953307251942</v>
      </c>
      <c r="BA11" s="18">
        <v>0.31304184783012529</v>
      </c>
      <c r="BB11" s="18">
        <v>0.3030154688985871</v>
      </c>
      <c r="BD11" s="18">
        <v>0.28259348074976598</v>
      </c>
      <c r="BE11" s="18">
        <v>0.29622049747049212</v>
      </c>
      <c r="BF11" s="18">
        <v>0.33117593834494491</v>
      </c>
      <c r="BG11" s="18">
        <v>0.33878300418990021</v>
      </c>
      <c r="BH11" s="18">
        <v>0.34178267820550112</v>
      </c>
      <c r="BI11" s="18">
        <v>0.40847778450052868</v>
      </c>
      <c r="BJ11" s="18">
        <v>0.13116095043309431</v>
      </c>
      <c r="BL11" s="18">
        <v>0.27435934025733433</v>
      </c>
      <c r="BM11" s="18">
        <v>0.33510575540838761</v>
      </c>
      <c r="BN11" s="18">
        <v>0.34061130092205372</v>
      </c>
      <c r="BO11" s="18">
        <v>0.36471894855383419</v>
      </c>
      <c r="BP11" s="18">
        <v>0.29117983045398133</v>
      </c>
      <c r="BQ11" s="18">
        <v>0.38939800209270792</v>
      </c>
      <c r="BR11" s="18">
        <v>0.34198196956911298</v>
      </c>
      <c r="BS11" s="18">
        <v>0.27126011844789222</v>
      </c>
      <c r="BU11" s="18">
        <v>0.27465370016458418</v>
      </c>
      <c r="BV11" s="18">
        <v>0.3369160783707299</v>
      </c>
      <c r="BW11" s="18">
        <v>0.28629649108323829</v>
      </c>
      <c r="BX11" s="18">
        <v>0.35307162341256898</v>
      </c>
      <c r="BY11" s="18">
        <v>0.29731510450473331</v>
      </c>
      <c r="BZ11" s="18">
        <v>0.37816701902900618</v>
      </c>
      <c r="CA11" s="18">
        <v>0.25474263700368027</v>
      </c>
      <c r="CB11" s="18">
        <v>0.3496904195379249</v>
      </c>
      <c r="CC11" s="18">
        <v>0.26338620167736437</v>
      </c>
    </row>
    <row r="12" spans="2:83" ht="19" customHeight="1" x14ac:dyDescent="0.35">
      <c r="B12" s="21" t="s">
        <v>100</v>
      </c>
      <c r="C12" s="18">
        <v>0.14264433133531471</v>
      </c>
      <c r="D12" s="18">
        <v>0.2296770908623767</v>
      </c>
      <c r="E12" s="18">
        <v>0.19698723814589111</v>
      </c>
      <c r="F12" s="18">
        <v>0.1387224297505826</v>
      </c>
      <c r="G12" s="18">
        <v>9.7064223009145384E-2</v>
      </c>
      <c r="H12" s="18">
        <v>0.13039829094456301</v>
      </c>
      <c r="I12" s="18">
        <v>0.10592034778389819</v>
      </c>
      <c r="K12" s="18">
        <v>0.1331354123193248</v>
      </c>
      <c r="L12" s="18">
        <v>0.1502942410754525</v>
      </c>
      <c r="N12" s="18">
        <v>0.13460089158399799</v>
      </c>
      <c r="O12" s="18">
        <v>0.13873258401840899</v>
      </c>
      <c r="P12" s="18">
        <v>0.1237831442846425</v>
      </c>
      <c r="Q12" s="18">
        <v>0.136970088757353</v>
      </c>
      <c r="R12" s="18">
        <v>0.14205866075477239</v>
      </c>
      <c r="S12" s="18">
        <v>0.1200235735998504</v>
      </c>
      <c r="T12" s="18">
        <v>0.1170499240956601</v>
      </c>
      <c r="U12" s="18">
        <v>0.14181874392048521</v>
      </c>
      <c r="V12" s="18">
        <v>0.19493030120412361</v>
      </c>
      <c r="W12" s="18">
        <v>0.13346605631749289</v>
      </c>
      <c r="X12" s="18">
        <v>0.17221126840088469</v>
      </c>
      <c r="Y12" s="18">
        <v>0.11770481504392299</v>
      </c>
      <c r="AA12" s="18">
        <v>0.14163782409676989</v>
      </c>
      <c r="AB12" s="18">
        <v>0.12640250459963159</v>
      </c>
      <c r="AC12" s="18">
        <v>0.16565287426768319</v>
      </c>
      <c r="AD12" s="18">
        <v>0.1393234954886701</v>
      </c>
      <c r="AF12" s="18">
        <v>0.15982960274141819</v>
      </c>
      <c r="AG12" s="18">
        <v>0.12954469136811439</v>
      </c>
      <c r="AH12" s="18">
        <v>0.1114362462845182</v>
      </c>
      <c r="AI12" s="18">
        <v>8.6375441804173059E-2</v>
      </c>
      <c r="AJ12" s="18">
        <v>0.16256611488477729</v>
      </c>
      <c r="AK12" s="18">
        <v>0.1501161779404957</v>
      </c>
      <c r="AL12" s="18">
        <v>0.14355021511721411</v>
      </c>
      <c r="AM12" s="18">
        <v>0.14290027146197451</v>
      </c>
      <c r="AN12" s="18">
        <v>0.109586568033277</v>
      </c>
      <c r="AO12" s="18">
        <v>0.14822765821827169</v>
      </c>
      <c r="AP12" s="18">
        <v>0.11938353153136561</v>
      </c>
      <c r="AQ12" s="18">
        <v>0.16941706291976749</v>
      </c>
      <c r="AR12" s="18">
        <v>0.16590744140832889</v>
      </c>
      <c r="AS12" s="18">
        <v>0.25690955648307118</v>
      </c>
      <c r="AT12" s="18">
        <v>0.2033173650485614</v>
      </c>
      <c r="AU12" s="18">
        <v>0.15937082047530901</v>
      </c>
      <c r="AV12" s="18">
        <v>0.1165918222963061</v>
      </c>
      <c r="AX12" s="18">
        <v>0.13536515392492221</v>
      </c>
      <c r="AY12" s="18">
        <v>0.18375629620459141</v>
      </c>
      <c r="BA12" s="18">
        <v>0.14376664951633511</v>
      </c>
      <c r="BB12" s="18">
        <v>0.1405620526694652</v>
      </c>
      <c r="BD12" s="18">
        <v>0.12239132142015779</v>
      </c>
      <c r="BE12" s="18">
        <v>0.14994002551082189</v>
      </c>
      <c r="BF12" s="18">
        <v>0.1387429208916324</v>
      </c>
      <c r="BG12" s="18">
        <v>0.1508347914812351</v>
      </c>
      <c r="BH12" s="18">
        <v>0.16732674513835361</v>
      </c>
      <c r="BI12" s="18">
        <v>0.11783353318883411</v>
      </c>
      <c r="BJ12" s="18">
        <v>0.1380382270730352</v>
      </c>
      <c r="BL12" s="18">
        <v>0.12429343403766641</v>
      </c>
      <c r="BM12" s="18">
        <v>0.15898418401874889</v>
      </c>
      <c r="BN12" s="18">
        <v>8.539825593903129E-2</v>
      </c>
      <c r="BO12" s="18">
        <v>0.18906083831007309</v>
      </c>
      <c r="BP12" s="18">
        <v>0.14119353180627409</v>
      </c>
      <c r="BQ12" s="18">
        <v>7.2838235234615162E-2</v>
      </c>
      <c r="BR12" s="18">
        <v>0.15991367576171339</v>
      </c>
      <c r="BS12" s="18">
        <v>0.1492193700194791</v>
      </c>
      <c r="BU12" s="18">
        <v>0.12828433152180049</v>
      </c>
      <c r="BV12" s="18">
        <v>0.15224646863298091</v>
      </c>
      <c r="BW12" s="18">
        <v>0.12773673179685779</v>
      </c>
      <c r="BX12" s="18">
        <v>0.17130897586978969</v>
      </c>
      <c r="BY12" s="18">
        <v>0.12749175199465629</v>
      </c>
      <c r="BZ12" s="18">
        <v>0.1863355903067348</v>
      </c>
      <c r="CA12" s="18">
        <v>0.12668055781678519</v>
      </c>
      <c r="CB12" s="18">
        <v>0.14121101790768381</v>
      </c>
      <c r="CC12" s="18">
        <v>0.1745162269081707</v>
      </c>
    </row>
    <row r="13" spans="2:83" ht="19" customHeight="1" x14ac:dyDescent="0.35">
      <c r="B13" s="21" t="s">
        <v>101</v>
      </c>
      <c r="C13" s="18">
        <v>9.5566355635019626E-2</v>
      </c>
      <c r="D13" s="18">
        <v>0.102335779830214</v>
      </c>
      <c r="E13" s="18">
        <v>6.7817480020842327E-2</v>
      </c>
      <c r="F13" s="18">
        <v>9.1788499293851869E-2</v>
      </c>
      <c r="G13" s="18">
        <v>7.385021572133639E-2</v>
      </c>
      <c r="H13" s="18">
        <v>9.4318468423618837E-2</v>
      </c>
      <c r="I13" s="18">
        <v>0.12979891554818679</v>
      </c>
      <c r="K13" s="18">
        <v>9.1336130812553942E-2</v>
      </c>
      <c r="L13" s="18">
        <v>9.8973559741746125E-2</v>
      </c>
      <c r="N13" s="18">
        <v>7.0818133644960382E-2</v>
      </c>
      <c r="O13" s="18">
        <v>8.5704843185666651E-2</v>
      </c>
      <c r="P13" s="18">
        <v>8.6807189255991957E-2</v>
      </c>
      <c r="Q13" s="18">
        <v>0.14901441915347921</v>
      </c>
      <c r="R13" s="18">
        <v>0.1021712105258685</v>
      </c>
      <c r="S13" s="18">
        <v>9.446771182337467E-2</v>
      </c>
      <c r="T13" s="18">
        <v>0.1137562247330222</v>
      </c>
      <c r="U13" s="18">
        <v>0.13895190349095721</v>
      </c>
      <c r="V13" s="18">
        <v>8.955821308837239E-2</v>
      </c>
      <c r="W13" s="18">
        <v>7.5222049076856354E-2</v>
      </c>
      <c r="X13" s="18">
        <v>7.6080372521718453E-2</v>
      </c>
      <c r="Y13" s="18">
        <v>9.6213925849885265E-2</v>
      </c>
      <c r="AA13" s="18">
        <v>7.8413150179512447E-2</v>
      </c>
      <c r="AB13" s="18">
        <v>0.1042753443370215</v>
      </c>
      <c r="AC13" s="18">
        <v>9.9091755452631047E-2</v>
      </c>
      <c r="AD13" s="18">
        <v>0.1012273204389833</v>
      </c>
      <c r="AF13" s="18">
        <v>6.6768104899064651E-2</v>
      </c>
      <c r="AG13" s="18">
        <v>8.9914836465154954E-2</v>
      </c>
      <c r="AH13" s="18">
        <v>0.13568862947184429</v>
      </c>
      <c r="AI13" s="18">
        <v>0.12630323997739989</v>
      </c>
      <c r="AJ13" s="18">
        <v>0.1094676217744687</v>
      </c>
      <c r="AK13" s="18">
        <v>8.2321651763289649E-2</v>
      </c>
      <c r="AL13" s="18">
        <v>9.7034508800223046E-2</v>
      </c>
      <c r="AM13" s="18">
        <v>9.6053408679701496E-2</v>
      </c>
      <c r="AN13" s="18">
        <v>8.3005315611704295E-2</v>
      </c>
      <c r="AO13" s="18">
        <v>8.7137401693332409E-2</v>
      </c>
      <c r="AP13" s="18">
        <v>8.2906245312711013E-2</v>
      </c>
      <c r="AQ13" s="18">
        <v>0.13889634317303309</v>
      </c>
      <c r="AR13" s="18">
        <v>7.0099011226968808E-2</v>
      </c>
      <c r="AS13" s="18">
        <v>4.4659053551157048E-2</v>
      </c>
      <c r="AT13" s="18">
        <v>2.1577223238447359E-2</v>
      </c>
      <c r="AU13" s="18">
        <v>7.6011507080798568E-2</v>
      </c>
      <c r="AV13" s="18">
        <v>0.16163964616448431</v>
      </c>
      <c r="AX13" s="18">
        <v>9.860860679944275E-2</v>
      </c>
      <c r="AY13" s="18">
        <v>7.7626877528132895E-2</v>
      </c>
      <c r="BA13" s="18">
        <v>0.1010211005864895</v>
      </c>
      <c r="BB13" s="18">
        <v>8.5445964437427954E-2</v>
      </c>
      <c r="BD13" s="18">
        <v>0.108915631105285</v>
      </c>
      <c r="BE13" s="18">
        <v>8.9290762477105129E-2</v>
      </c>
      <c r="BF13" s="18">
        <v>0.11102967232844201</v>
      </c>
      <c r="BG13" s="18">
        <v>8.6073573907480369E-2</v>
      </c>
      <c r="BH13" s="18">
        <v>7.7669597789590247E-2</v>
      </c>
      <c r="BI13" s="18">
        <v>6.3001074683503605E-2</v>
      </c>
      <c r="BJ13" s="18">
        <v>0.134756672213213</v>
      </c>
      <c r="BL13" s="18">
        <v>0.1373856024085007</v>
      </c>
      <c r="BM13" s="18">
        <v>7.7711176002919755E-2</v>
      </c>
      <c r="BN13" s="18">
        <v>7.7855760939334426E-2</v>
      </c>
      <c r="BO13" s="18">
        <v>0.1409714278782577</v>
      </c>
      <c r="BP13" s="18">
        <v>0.10684098287295871</v>
      </c>
      <c r="BQ13" s="18">
        <v>8.7064097339098839E-2</v>
      </c>
      <c r="BR13" s="18">
        <v>0.111247495933576</v>
      </c>
      <c r="BS13" s="18">
        <v>7.026731380909608E-2</v>
      </c>
      <c r="BU13" s="18">
        <v>0.11633907799679109</v>
      </c>
      <c r="BV13" s="18">
        <v>8.2134880975761507E-2</v>
      </c>
      <c r="BW13" s="18">
        <v>5.9239986550731601E-2</v>
      </c>
      <c r="BX13" s="18">
        <v>0.11489685809373761</v>
      </c>
      <c r="BY13" s="18">
        <v>9.9674314523141669E-2</v>
      </c>
      <c r="BZ13" s="18">
        <v>5.7252296064828623E-2</v>
      </c>
      <c r="CA13" s="18">
        <v>6.3827497985247714E-2</v>
      </c>
      <c r="CB13" s="18">
        <v>0.1107684680334628</v>
      </c>
      <c r="CC13" s="18">
        <v>0.13683360688553239</v>
      </c>
    </row>
    <row r="14" spans="2:83" ht="19" customHeight="1" x14ac:dyDescent="0.35">
      <c r="B14" s="21" t="s">
        <v>102</v>
      </c>
      <c r="C14" s="18">
        <v>0.14683089702717081</v>
      </c>
      <c r="D14" s="18">
        <v>0.12814607002847719</v>
      </c>
      <c r="E14" s="18">
        <v>7.703787826458347E-2</v>
      </c>
      <c r="F14" s="18">
        <v>0.13734625620440991</v>
      </c>
      <c r="G14" s="18">
        <v>0.17797431066886671</v>
      </c>
      <c r="H14" s="18">
        <v>0.1739304831128104</v>
      </c>
      <c r="I14" s="18">
        <v>0.17307609899247819</v>
      </c>
      <c r="K14" s="18">
        <v>0.16579550580879579</v>
      </c>
      <c r="L14" s="18">
        <v>0.12978670120294769</v>
      </c>
      <c r="N14" s="18">
        <v>0.16348735945360421</v>
      </c>
      <c r="O14" s="18">
        <v>0.1092248269689005</v>
      </c>
      <c r="P14" s="18">
        <v>0.19431349644054979</v>
      </c>
      <c r="Q14" s="18">
        <v>0.14158834644807239</v>
      </c>
      <c r="R14" s="18">
        <v>0.1245790586464718</v>
      </c>
      <c r="S14" s="18">
        <v>0.18261607418988229</v>
      </c>
      <c r="T14" s="18">
        <v>0.11740140290754041</v>
      </c>
      <c r="U14" s="18">
        <v>0.1399965377557727</v>
      </c>
      <c r="V14" s="18">
        <v>0.10536200154313061</v>
      </c>
      <c r="W14" s="18">
        <v>0.1744244409382246</v>
      </c>
      <c r="X14" s="18">
        <v>0.1303610453778766</v>
      </c>
      <c r="Y14" s="18">
        <v>0.17831652709429061</v>
      </c>
      <c r="AA14" s="18">
        <v>8.2342407722386615E-2</v>
      </c>
      <c r="AB14" s="18">
        <v>0.12777017845382779</v>
      </c>
      <c r="AC14" s="18">
        <v>0.14020787954882671</v>
      </c>
      <c r="AD14" s="18">
        <v>0.24191846517621901</v>
      </c>
      <c r="AF14" s="18">
        <v>0.3084728815836168</v>
      </c>
      <c r="AG14" s="18">
        <v>0.21375951114361619</v>
      </c>
      <c r="AH14" s="18">
        <v>0.1595733418147568</v>
      </c>
      <c r="AI14" s="18">
        <v>0.2331478388441518</v>
      </c>
      <c r="AJ14" s="18">
        <v>0.14039952232563269</v>
      </c>
      <c r="AK14" s="18">
        <v>0.17415823994071741</v>
      </c>
      <c r="AL14" s="18">
        <v>0.1750919196516478</v>
      </c>
      <c r="AM14" s="18">
        <v>0.18763708564657791</v>
      </c>
      <c r="AN14" s="18">
        <v>0.16642693410060161</v>
      </c>
      <c r="AO14" s="18">
        <v>9.300561767974215E-2</v>
      </c>
      <c r="AP14" s="18">
        <v>0.12597274132988931</v>
      </c>
      <c r="AQ14" s="18">
        <v>6.3529854162428692E-2</v>
      </c>
      <c r="AR14" s="18">
        <v>8.9599388174180519E-2</v>
      </c>
      <c r="AS14" s="18">
        <v>4.4025367356253238E-2</v>
      </c>
      <c r="AT14" s="18">
        <v>9.0061004301989878E-2</v>
      </c>
      <c r="AU14" s="18">
        <v>3.27651379305254E-2</v>
      </c>
      <c r="AV14" s="18">
        <v>0.2360113382879124</v>
      </c>
      <c r="AX14" s="18">
        <v>0.16017189125835221</v>
      </c>
      <c r="AY14" s="18">
        <v>7.8411300733199144E-2</v>
      </c>
      <c r="BA14" s="18">
        <v>0.1321432497823371</v>
      </c>
      <c r="BB14" s="18">
        <v>0.174081435267257</v>
      </c>
      <c r="BD14" s="18">
        <v>0.2401152881391666</v>
      </c>
      <c r="BE14" s="18">
        <v>0.1425759035660524</v>
      </c>
      <c r="BF14" s="18">
        <v>0.1172389017815344</v>
      </c>
      <c r="BG14" s="18">
        <v>7.7519394458175683E-2</v>
      </c>
      <c r="BH14" s="18">
        <v>6.4802572597073851E-2</v>
      </c>
      <c r="BI14" s="18">
        <v>6.717763347762451E-2</v>
      </c>
      <c r="BJ14" s="18">
        <v>0.39547746459907068</v>
      </c>
      <c r="BL14" s="18">
        <v>0.13995692139053101</v>
      </c>
      <c r="BM14" s="18">
        <v>0.11785047068237189</v>
      </c>
      <c r="BN14" s="18">
        <v>8.8859625627453476E-2</v>
      </c>
      <c r="BO14" s="18">
        <v>8.1261999595945059E-2</v>
      </c>
      <c r="BP14" s="18">
        <v>0.1418900475780884</v>
      </c>
      <c r="BQ14" s="18">
        <v>0.16496255955731981</v>
      </c>
      <c r="BR14" s="18">
        <v>0.21501362861377321</v>
      </c>
      <c r="BS14" s="18">
        <v>0.2379562851010309</v>
      </c>
      <c r="BU14" s="18">
        <v>0.1134511066884136</v>
      </c>
      <c r="BV14" s="18">
        <v>0.1166556876184207</v>
      </c>
      <c r="BW14" s="18">
        <v>0.10709975931771989</v>
      </c>
      <c r="BX14" s="18">
        <v>0.10078870314297091</v>
      </c>
      <c r="BY14" s="18">
        <v>0.16016100841396111</v>
      </c>
      <c r="BZ14" s="18">
        <v>0.15721976305330379</v>
      </c>
      <c r="CA14" s="18">
        <v>0.33524036567582899</v>
      </c>
      <c r="CB14" s="18">
        <v>0.18904571417566601</v>
      </c>
      <c r="CC14" s="18">
        <v>0.1387705123077777</v>
      </c>
    </row>
    <row r="15" spans="2:83" ht="19" customHeight="1" x14ac:dyDescent="0.35">
      <c r="B15" s="22" t="s">
        <v>117</v>
      </c>
      <c r="C15" s="23">
        <v>0.30542801997188568</v>
      </c>
      <c r="D15" s="23">
        <v>0.22889024843650871</v>
      </c>
      <c r="E15" s="23">
        <v>0.28330573841579892</v>
      </c>
      <c r="F15" s="23">
        <v>0.29654127451878831</v>
      </c>
      <c r="G15" s="23">
        <v>0.35875163701487067</v>
      </c>
      <c r="H15" s="23">
        <v>0.30731262194112441</v>
      </c>
      <c r="I15" s="23">
        <v>0.32571173212047688</v>
      </c>
      <c r="K15" s="23">
        <v>0.30939844473233408</v>
      </c>
      <c r="L15" s="23">
        <v>0.30216130726860091</v>
      </c>
      <c r="N15" s="23">
        <v>0.33891920456926811</v>
      </c>
      <c r="O15" s="23">
        <v>0.32327128173145681</v>
      </c>
      <c r="P15" s="23">
        <v>0.28560939495880511</v>
      </c>
      <c r="Q15" s="23">
        <v>0.25476767090772628</v>
      </c>
      <c r="R15" s="23">
        <v>0.31466349091279572</v>
      </c>
      <c r="S15" s="23">
        <v>0.30124342862522552</v>
      </c>
      <c r="T15" s="23">
        <v>0.34366314451703622</v>
      </c>
      <c r="U15" s="23">
        <v>0.3258274847319339</v>
      </c>
      <c r="V15" s="23">
        <v>0.27838934377739549</v>
      </c>
      <c r="W15" s="23">
        <v>0.29593403203907259</v>
      </c>
      <c r="X15" s="23">
        <v>0.3142351325574182</v>
      </c>
      <c r="Y15" s="23">
        <v>0.28969787692161419</v>
      </c>
      <c r="AA15" s="23">
        <v>0.35214232858358752</v>
      </c>
      <c r="AB15" s="23">
        <v>0.32727379776058813</v>
      </c>
      <c r="AC15" s="23">
        <v>0.27976257363562629</v>
      </c>
      <c r="AD15" s="23">
        <v>0.2543718388815322</v>
      </c>
      <c r="AF15" s="23">
        <v>0.2008964886524148</v>
      </c>
      <c r="AG15" s="23">
        <v>0.25480162425521352</v>
      </c>
      <c r="AH15" s="23">
        <v>0.32716263460043271</v>
      </c>
      <c r="AI15" s="23">
        <v>0.27947145444129839</v>
      </c>
      <c r="AJ15" s="23">
        <v>0.31256692767912392</v>
      </c>
      <c r="AK15" s="23">
        <v>0.29851624133293519</v>
      </c>
      <c r="AL15" s="23">
        <v>0.33225753317559531</v>
      </c>
      <c r="AM15" s="23">
        <v>0.30132415308564808</v>
      </c>
      <c r="AN15" s="23">
        <v>0.28687500665842047</v>
      </c>
      <c r="AO15" s="23">
        <v>0.33849090577155311</v>
      </c>
      <c r="AP15" s="23">
        <v>0.28202128268113519</v>
      </c>
      <c r="AQ15" s="23">
        <v>0.34638155584051777</v>
      </c>
      <c r="AR15" s="23">
        <v>0.37895005975640722</v>
      </c>
      <c r="AS15" s="23">
        <v>0.2894801317565045</v>
      </c>
      <c r="AT15" s="23">
        <v>0.33040676692676851</v>
      </c>
      <c r="AU15" s="23">
        <v>0.33707916621401263</v>
      </c>
      <c r="AV15" s="23">
        <v>0.1767029275083136</v>
      </c>
      <c r="AX15" s="23">
        <v>0.31103577194445869</v>
      </c>
      <c r="AY15" s="23">
        <v>0.28493599246155732</v>
      </c>
      <c r="BA15" s="23">
        <v>0.31002715228471289</v>
      </c>
      <c r="BB15" s="23">
        <v>0.29689507872726278</v>
      </c>
      <c r="BD15" s="23">
        <v>0.24598427858562461</v>
      </c>
      <c r="BE15" s="23">
        <v>0.32197281097552849</v>
      </c>
      <c r="BF15" s="23">
        <v>0.30181256665344652</v>
      </c>
      <c r="BG15" s="23">
        <v>0.3467892359632086</v>
      </c>
      <c r="BH15" s="23">
        <v>0.34841840626948128</v>
      </c>
      <c r="BI15" s="23">
        <v>0.34350997414950901</v>
      </c>
      <c r="BJ15" s="23">
        <v>0.20056668568158689</v>
      </c>
      <c r="BL15" s="23">
        <v>0.32400470190596742</v>
      </c>
      <c r="BM15" s="23">
        <v>0.31034841388757178</v>
      </c>
      <c r="BN15" s="23">
        <v>0.40727505657212698</v>
      </c>
      <c r="BO15" s="23">
        <v>0.22398678566188979</v>
      </c>
      <c r="BP15" s="23">
        <v>0.31889560728869759</v>
      </c>
      <c r="BQ15" s="23">
        <v>0.28573710577625849</v>
      </c>
      <c r="BR15" s="23">
        <v>0.17184323012182451</v>
      </c>
      <c r="BS15" s="23">
        <v>0.27129691262250177</v>
      </c>
      <c r="BU15" s="23">
        <v>0.36727178362841062</v>
      </c>
      <c r="BV15" s="23">
        <v>0.31204688440210698</v>
      </c>
      <c r="BW15" s="23">
        <v>0.41962703125145229</v>
      </c>
      <c r="BX15" s="23">
        <v>0.25993383948093268</v>
      </c>
      <c r="BY15" s="23">
        <v>0.3153578205635077</v>
      </c>
      <c r="BZ15" s="23">
        <v>0.22102533154612661</v>
      </c>
      <c r="CA15" s="23">
        <v>0.21950894151845779</v>
      </c>
      <c r="CB15" s="23">
        <v>0.20928438034526259</v>
      </c>
      <c r="CC15" s="23">
        <v>0.28649345222115458</v>
      </c>
    </row>
    <row r="16" spans="2:83" ht="19" customHeight="1" x14ac:dyDescent="0.35">
      <c r="B16" s="22" t="s">
        <v>118</v>
      </c>
      <c r="C16" s="23">
        <v>0.23821068697033429</v>
      </c>
      <c r="D16" s="23">
        <v>0.33201287069259072</v>
      </c>
      <c r="E16" s="23">
        <v>0.2648047181667334</v>
      </c>
      <c r="F16" s="23">
        <v>0.2305109290444344</v>
      </c>
      <c r="G16" s="23">
        <v>0.17091443873048179</v>
      </c>
      <c r="H16" s="23">
        <v>0.22471675936818189</v>
      </c>
      <c r="I16" s="23">
        <v>0.2357192633320849</v>
      </c>
      <c r="K16" s="23">
        <v>0.22447154313187881</v>
      </c>
      <c r="L16" s="23">
        <v>0.2492678008171986</v>
      </c>
      <c r="N16" s="23">
        <v>0.20541902522895841</v>
      </c>
      <c r="O16" s="23">
        <v>0.22443742720407561</v>
      </c>
      <c r="P16" s="23">
        <v>0.21059033354063439</v>
      </c>
      <c r="Q16" s="23">
        <v>0.28598450791083219</v>
      </c>
      <c r="R16" s="23">
        <v>0.2442298712806408</v>
      </c>
      <c r="S16" s="23">
        <v>0.2144912854232251</v>
      </c>
      <c r="T16" s="23">
        <v>0.23080614882868231</v>
      </c>
      <c r="U16" s="23">
        <v>0.28077064741144242</v>
      </c>
      <c r="V16" s="23">
        <v>0.284488514292496</v>
      </c>
      <c r="W16" s="23">
        <v>0.2086881053943492</v>
      </c>
      <c r="X16" s="23">
        <v>0.24829164092260311</v>
      </c>
      <c r="Y16" s="23">
        <v>0.21391874089380819</v>
      </c>
      <c r="AA16" s="23">
        <v>0.22005097427628231</v>
      </c>
      <c r="AB16" s="23">
        <v>0.23067784893665311</v>
      </c>
      <c r="AC16" s="23">
        <v>0.26474462972031421</v>
      </c>
      <c r="AD16" s="23">
        <v>0.24055081592765329</v>
      </c>
      <c r="AF16" s="23">
        <v>0.22659770764048279</v>
      </c>
      <c r="AG16" s="23">
        <v>0.2194595278332693</v>
      </c>
      <c r="AH16" s="23">
        <v>0.24712487575636249</v>
      </c>
      <c r="AI16" s="23">
        <v>0.21267868178157301</v>
      </c>
      <c r="AJ16" s="23">
        <v>0.27203373665924607</v>
      </c>
      <c r="AK16" s="23">
        <v>0.23243782970378529</v>
      </c>
      <c r="AL16" s="23">
        <v>0.2405847239174371</v>
      </c>
      <c r="AM16" s="23">
        <v>0.23895368014167601</v>
      </c>
      <c r="AN16" s="23">
        <v>0.19259188364498131</v>
      </c>
      <c r="AO16" s="23">
        <v>0.23536505991160411</v>
      </c>
      <c r="AP16" s="23">
        <v>0.20228977684407659</v>
      </c>
      <c r="AQ16" s="23">
        <v>0.30831340609280061</v>
      </c>
      <c r="AR16" s="23">
        <v>0.23600645263529771</v>
      </c>
      <c r="AS16" s="23">
        <v>0.30156861003422819</v>
      </c>
      <c r="AT16" s="23">
        <v>0.22489458828700881</v>
      </c>
      <c r="AU16" s="23">
        <v>0.23538232755610761</v>
      </c>
      <c r="AV16" s="23">
        <v>0.27823146846079028</v>
      </c>
      <c r="AX16" s="23">
        <v>0.23397376072436499</v>
      </c>
      <c r="AY16" s="23">
        <v>0.26138317373272429</v>
      </c>
      <c r="BA16" s="23">
        <v>0.24478775010282469</v>
      </c>
      <c r="BB16" s="23">
        <v>0.22600801710689319</v>
      </c>
      <c r="BD16" s="23">
        <v>0.23130695252544289</v>
      </c>
      <c r="BE16" s="23">
        <v>0.23923078798792699</v>
      </c>
      <c r="BF16" s="23">
        <v>0.24977259322007439</v>
      </c>
      <c r="BG16" s="23">
        <v>0.23690836538871551</v>
      </c>
      <c r="BH16" s="23">
        <v>0.24499634292794381</v>
      </c>
      <c r="BI16" s="23">
        <v>0.18083460787233771</v>
      </c>
      <c r="BJ16" s="23">
        <v>0.27279489928624812</v>
      </c>
      <c r="BL16" s="23">
        <v>0.26167903644616708</v>
      </c>
      <c r="BM16" s="23">
        <v>0.23669536002166869</v>
      </c>
      <c r="BN16" s="23">
        <v>0.16325401687836569</v>
      </c>
      <c r="BO16" s="23">
        <v>0.33003226618833081</v>
      </c>
      <c r="BP16" s="23">
        <v>0.24803451467923279</v>
      </c>
      <c r="BQ16" s="23">
        <v>0.159902332573714</v>
      </c>
      <c r="BR16" s="23">
        <v>0.27116117169528942</v>
      </c>
      <c r="BS16" s="23">
        <v>0.2194866838285752</v>
      </c>
      <c r="BU16" s="23">
        <v>0.24462340951859171</v>
      </c>
      <c r="BV16" s="23">
        <v>0.23438134960874241</v>
      </c>
      <c r="BW16" s="23">
        <v>0.18697671834758939</v>
      </c>
      <c r="BX16" s="23">
        <v>0.28620583396352728</v>
      </c>
      <c r="BY16" s="23">
        <v>0.22716606651779789</v>
      </c>
      <c r="BZ16" s="23">
        <v>0.24358788637156351</v>
      </c>
      <c r="CA16" s="23">
        <v>0.19050805580203289</v>
      </c>
      <c r="CB16" s="23">
        <v>0.25197948594114661</v>
      </c>
      <c r="CC16" s="23">
        <v>0.31134983379370318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8.2083139576159897E-2</v>
      </c>
      <c r="D9" s="18">
        <v>8.7146104559234452E-2</v>
      </c>
      <c r="E9" s="18">
        <v>8.7696021749027575E-2</v>
      </c>
      <c r="F9" s="18">
        <v>0.1109867260714532</v>
      </c>
      <c r="G9" s="18">
        <v>7.9535229725781115E-2</v>
      </c>
      <c r="H9" s="18">
        <v>8.2622333736978401E-2</v>
      </c>
      <c r="I9" s="18">
        <v>5.6630686092241103E-2</v>
      </c>
      <c r="K9" s="18">
        <v>7.20519669924745E-2</v>
      </c>
      <c r="L9" s="18">
        <v>9.0832239775024387E-2</v>
      </c>
      <c r="N9" s="18">
        <v>7.19097246979961E-2</v>
      </c>
      <c r="O9" s="18">
        <v>0.1119866059596748</v>
      </c>
      <c r="P9" s="18">
        <v>7.3417414786102295E-2</v>
      </c>
      <c r="Q9" s="18">
        <v>8.1103043641154865E-2</v>
      </c>
      <c r="R9" s="18">
        <v>6.9650027898082847E-2</v>
      </c>
      <c r="S9" s="18">
        <v>6.5743649097215182E-2</v>
      </c>
      <c r="T9" s="18">
        <v>9.9256422361833185E-2</v>
      </c>
      <c r="U9" s="18">
        <v>0.1050969256774473</v>
      </c>
      <c r="V9" s="18">
        <v>9.3338290706607555E-2</v>
      </c>
      <c r="W9" s="18">
        <v>5.7179124299530509E-2</v>
      </c>
      <c r="X9" s="18">
        <v>9.5549491393735558E-2</v>
      </c>
      <c r="Y9" s="18">
        <v>8.9701335548554584E-2</v>
      </c>
      <c r="AA9" s="18">
        <v>6.2954566679311874E-2</v>
      </c>
      <c r="AB9" s="18">
        <v>7.8022858549983143E-2</v>
      </c>
      <c r="AC9" s="18">
        <v>7.3013835346764311E-2</v>
      </c>
      <c r="AD9" s="18">
        <v>0.1155049373498731</v>
      </c>
      <c r="AF9" s="18">
        <v>0.18764991098759859</v>
      </c>
      <c r="AG9" s="18">
        <v>0.16941532541871379</v>
      </c>
      <c r="AH9" s="18">
        <v>0.1344157122342004</v>
      </c>
      <c r="AI9" s="18">
        <v>7.9795322966079732E-2</v>
      </c>
      <c r="AJ9" s="18">
        <v>0.1039953340224134</v>
      </c>
      <c r="AK9" s="18">
        <v>8.7399928319287307E-2</v>
      </c>
      <c r="AL9" s="18">
        <v>7.9099085938456687E-2</v>
      </c>
      <c r="AM9" s="18">
        <v>5.5430182010950839E-2</v>
      </c>
      <c r="AN9" s="18">
        <v>8.3995593371383515E-2</v>
      </c>
      <c r="AO9" s="18">
        <v>6.2537108369464162E-2</v>
      </c>
      <c r="AP9" s="18">
        <v>5.9038913150313517E-2</v>
      </c>
      <c r="AQ9" s="18">
        <v>2.6435259833035459E-2</v>
      </c>
      <c r="AR9" s="18">
        <v>4.4896884222619213E-2</v>
      </c>
      <c r="AS9" s="18">
        <v>9.0992733079931845E-2</v>
      </c>
      <c r="AT9" s="18">
        <v>2.407349868673303E-2</v>
      </c>
      <c r="AU9" s="18">
        <v>8.8724100008004902E-2</v>
      </c>
      <c r="AV9" s="18">
        <v>6.1824920895374613E-2</v>
      </c>
      <c r="AX9" s="18">
        <v>8.3611285173154581E-2</v>
      </c>
      <c r="AY9" s="18">
        <v>7.4628614923180528E-2</v>
      </c>
      <c r="BA9" s="18">
        <v>7.8831379496097101E-2</v>
      </c>
      <c r="BB9" s="18">
        <v>8.811625100185172E-2</v>
      </c>
      <c r="BD9" s="18">
        <v>9.3042039310913413E-2</v>
      </c>
      <c r="BE9" s="18">
        <v>0.10713442673738829</v>
      </c>
      <c r="BF9" s="18">
        <v>4.403853349495037E-2</v>
      </c>
      <c r="BG9" s="18">
        <v>7.1594972039727298E-2</v>
      </c>
      <c r="BH9" s="18">
        <v>6.4441004476481933E-2</v>
      </c>
      <c r="BI9" s="18">
        <v>9.9067142770497163E-2</v>
      </c>
      <c r="BJ9" s="18">
        <v>9.4185398743359877E-2</v>
      </c>
      <c r="BL9" s="18">
        <v>6.4578338779932035E-2</v>
      </c>
      <c r="BM9" s="18">
        <v>8.3110525272955871E-2</v>
      </c>
      <c r="BN9" s="18">
        <v>6.6619635179468714E-2</v>
      </c>
      <c r="BO9" s="18">
        <v>0.1206666371521488</v>
      </c>
      <c r="BP9" s="18">
        <v>7.4624254024738962E-2</v>
      </c>
      <c r="BQ9" s="18">
        <v>8.1484780215560382E-2</v>
      </c>
      <c r="BR9" s="18">
        <v>5.2532683995581038E-2</v>
      </c>
      <c r="BS9" s="18">
        <v>0.10215326726751831</v>
      </c>
      <c r="BU9" s="18">
        <v>8.6357910969169616E-2</v>
      </c>
      <c r="BV9" s="18">
        <v>8.0458352582388717E-2</v>
      </c>
      <c r="BW9" s="18">
        <v>6.0091991381942697E-2</v>
      </c>
      <c r="BX9" s="18">
        <v>9.1270984936342711E-2</v>
      </c>
      <c r="BY9" s="18">
        <v>0.1001399899265052</v>
      </c>
      <c r="BZ9" s="18">
        <v>4.9080568064931877E-2</v>
      </c>
      <c r="CA9" s="18">
        <v>7.9132732131980549E-2</v>
      </c>
      <c r="CB9" s="18">
        <v>3.8465839046891923E-2</v>
      </c>
      <c r="CC9" s="18">
        <v>0.10669169430497021</v>
      </c>
    </row>
    <row r="10" spans="2:83" ht="19" customHeight="1" x14ac:dyDescent="0.35">
      <c r="B10" s="21" t="s">
        <v>98</v>
      </c>
      <c r="C10" s="18">
        <v>0.1787049870491601</v>
      </c>
      <c r="D10" s="18">
        <v>0.20534941681345131</v>
      </c>
      <c r="E10" s="18">
        <v>0.21044316038793179</v>
      </c>
      <c r="F10" s="18">
        <v>0.16729505064492681</v>
      </c>
      <c r="G10" s="18">
        <v>0.1842561128617935</v>
      </c>
      <c r="H10" s="18">
        <v>0.15471746555059909</v>
      </c>
      <c r="I10" s="18">
        <v>0.1651015464316796</v>
      </c>
      <c r="K10" s="18">
        <v>0.1592063745320442</v>
      </c>
      <c r="L10" s="18">
        <v>0.19785808510501729</v>
      </c>
      <c r="N10" s="18">
        <v>0.20208675625171729</v>
      </c>
      <c r="O10" s="18">
        <v>0.15360808060991249</v>
      </c>
      <c r="P10" s="18">
        <v>0.21536696357127291</v>
      </c>
      <c r="Q10" s="18">
        <v>0.1179610295345342</v>
      </c>
      <c r="R10" s="18">
        <v>0.1443233676678469</v>
      </c>
      <c r="S10" s="18">
        <v>0.16333843384839919</v>
      </c>
      <c r="T10" s="18">
        <v>0.21462540511239189</v>
      </c>
      <c r="U10" s="18">
        <v>0.1772923165054951</v>
      </c>
      <c r="V10" s="18">
        <v>0.16742928943061811</v>
      </c>
      <c r="W10" s="18">
        <v>0.1788091875625237</v>
      </c>
      <c r="X10" s="18">
        <v>0.17456547374145051</v>
      </c>
      <c r="Y10" s="18">
        <v>0.2196941975047553</v>
      </c>
      <c r="AA10" s="18">
        <v>0.18412139236225031</v>
      </c>
      <c r="AB10" s="18">
        <v>0.17098587591677319</v>
      </c>
      <c r="AC10" s="18">
        <v>0.1843595669862623</v>
      </c>
      <c r="AD10" s="18">
        <v>0.1747608201057271</v>
      </c>
      <c r="AF10" s="18">
        <v>0.21558151565307371</v>
      </c>
      <c r="AG10" s="18">
        <v>0.15312623696317351</v>
      </c>
      <c r="AH10" s="18">
        <v>0.16570881055029271</v>
      </c>
      <c r="AI10" s="18">
        <v>0.24959270714717449</v>
      </c>
      <c r="AJ10" s="18">
        <v>0.16600586175374199</v>
      </c>
      <c r="AK10" s="18">
        <v>0.17889914223769449</v>
      </c>
      <c r="AL10" s="18">
        <v>0.13498838759027429</v>
      </c>
      <c r="AM10" s="18">
        <v>0.22589282077202899</v>
      </c>
      <c r="AN10" s="18">
        <v>0.16774190787404381</v>
      </c>
      <c r="AO10" s="18">
        <v>0.1718603743603617</v>
      </c>
      <c r="AP10" s="18">
        <v>0.16896226049029139</v>
      </c>
      <c r="AQ10" s="18">
        <v>0.136393669107959</v>
      </c>
      <c r="AR10" s="18">
        <v>0.20190104092320871</v>
      </c>
      <c r="AS10" s="18">
        <v>0.1459765510014919</v>
      </c>
      <c r="AT10" s="18">
        <v>0.25044541137086801</v>
      </c>
      <c r="AU10" s="18">
        <v>0.20616720316713141</v>
      </c>
      <c r="AV10" s="18">
        <v>0.16096764075809181</v>
      </c>
      <c r="AX10" s="18">
        <v>0.17733603025798569</v>
      </c>
      <c r="AY10" s="18">
        <v>0.18490895631267409</v>
      </c>
      <c r="BA10" s="18">
        <v>0.17798970622244781</v>
      </c>
      <c r="BB10" s="18">
        <v>0.18003207417181549</v>
      </c>
      <c r="BD10" s="18">
        <v>0.17453410492150001</v>
      </c>
      <c r="BE10" s="18">
        <v>0.18366651674459999</v>
      </c>
      <c r="BF10" s="18">
        <v>0.1455180428875498</v>
      </c>
      <c r="BG10" s="18">
        <v>0.1781360293786392</v>
      </c>
      <c r="BH10" s="18">
        <v>0.1894691801021392</v>
      </c>
      <c r="BI10" s="18">
        <v>0.2199529462471512</v>
      </c>
      <c r="BJ10" s="18">
        <v>0.22654797301008359</v>
      </c>
      <c r="BL10" s="18">
        <v>0.1300047287496664</v>
      </c>
      <c r="BM10" s="18">
        <v>0.16567808896527009</v>
      </c>
      <c r="BN10" s="18">
        <v>0.23846889725802559</v>
      </c>
      <c r="BO10" s="18">
        <v>0.22423621221509721</v>
      </c>
      <c r="BP10" s="18">
        <v>0.1897792741086399</v>
      </c>
      <c r="BQ10" s="18">
        <v>0.13148893562605349</v>
      </c>
      <c r="BR10" s="18">
        <v>0.2463344731427505</v>
      </c>
      <c r="BS10" s="18">
        <v>0.2005670873409201</v>
      </c>
      <c r="BU10" s="18">
        <v>0.18780060941886409</v>
      </c>
      <c r="BV10" s="18">
        <v>0.16017047560495379</v>
      </c>
      <c r="BW10" s="18">
        <v>0.2499114419664554</v>
      </c>
      <c r="BX10" s="18">
        <v>0.17987394127412609</v>
      </c>
      <c r="BY10" s="18">
        <v>0.1634490161378124</v>
      </c>
      <c r="BZ10" s="18">
        <v>0.19513895315880281</v>
      </c>
      <c r="CA10" s="18">
        <v>0.18049141209285879</v>
      </c>
      <c r="CB10" s="18">
        <v>0.18997907304495451</v>
      </c>
      <c r="CC10" s="18">
        <v>0.18337862543594971</v>
      </c>
    </row>
    <row r="11" spans="2:83" ht="32.15" customHeight="1" x14ac:dyDescent="0.35">
      <c r="B11" s="21" t="s">
        <v>99</v>
      </c>
      <c r="C11" s="18">
        <v>0.39113021296052142</v>
      </c>
      <c r="D11" s="18">
        <v>0.36172967730748379</v>
      </c>
      <c r="E11" s="18">
        <v>0.43958213334122909</v>
      </c>
      <c r="F11" s="18">
        <v>0.43766787950638741</v>
      </c>
      <c r="G11" s="18">
        <v>0.39776611548818669</v>
      </c>
      <c r="H11" s="18">
        <v>0.38210742000952708</v>
      </c>
      <c r="I11" s="18">
        <v>0.33850636289586539</v>
      </c>
      <c r="K11" s="18">
        <v>0.36720500908482978</v>
      </c>
      <c r="L11" s="18">
        <v>0.4135159143094374</v>
      </c>
      <c r="N11" s="18">
        <v>0.41366128319237011</v>
      </c>
      <c r="O11" s="18">
        <v>0.2519625606769596</v>
      </c>
      <c r="P11" s="18">
        <v>0.34756196361581049</v>
      </c>
      <c r="Q11" s="18">
        <v>0.42245297756124051</v>
      </c>
      <c r="R11" s="18">
        <v>0.44664170591811952</v>
      </c>
      <c r="S11" s="18">
        <v>0.39239256848850201</v>
      </c>
      <c r="T11" s="18">
        <v>0.38667250060996622</v>
      </c>
      <c r="U11" s="18">
        <v>0.38354874441308362</v>
      </c>
      <c r="V11" s="18">
        <v>0.37582820722304527</v>
      </c>
      <c r="W11" s="18">
        <v>0.38516939440635212</v>
      </c>
      <c r="X11" s="18">
        <v>0.40779600943541933</v>
      </c>
      <c r="Y11" s="18">
        <v>0.37840731355897722</v>
      </c>
      <c r="AA11" s="18">
        <v>0.40771040053893243</v>
      </c>
      <c r="AB11" s="18">
        <v>0.3823574128039009</v>
      </c>
      <c r="AC11" s="18">
        <v>0.40975810143664859</v>
      </c>
      <c r="AD11" s="18">
        <v>0.36679402030619568</v>
      </c>
      <c r="AF11" s="18">
        <v>0.1750703999446635</v>
      </c>
      <c r="AG11" s="18">
        <v>0.2926303891538875</v>
      </c>
      <c r="AH11" s="18">
        <v>0.35384915234178549</v>
      </c>
      <c r="AI11" s="18">
        <v>0.3277813237567106</v>
      </c>
      <c r="AJ11" s="18">
        <v>0.42974766923435309</v>
      </c>
      <c r="AK11" s="18">
        <v>0.41924248258061281</v>
      </c>
      <c r="AL11" s="18">
        <v>0.43087678565250143</v>
      </c>
      <c r="AM11" s="18">
        <v>0.3564482346412185</v>
      </c>
      <c r="AN11" s="18">
        <v>0.47269485337375883</v>
      </c>
      <c r="AO11" s="18">
        <v>0.40028655714656758</v>
      </c>
      <c r="AP11" s="18">
        <v>0.35606340542549109</v>
      </c>
      <c r="AQ11" s="18">
        <v>0.48691377808359809</v>
      </c>
      <c r="AR11" s="18">
        <v>0.39940502536631461</v>
      </c>
      <c r="AS11" s="18">
        <v>0.41741512085890142</v>
      </c>
      <c r="AT11" s="18">
        <v>0.33202520590538392</v>
      </c>
      <c r="AU11" s="18">
        <v>0.41072579748644827</v>
      </c>
      <c r="AV11" s="18">
        <v>0.3703709303898638</v>
      </c>
      <c r="AX11" s="18">
        <v>0.39225156714538639</v>
      </c>
      <c r="AY11" s="18">
        <v>0.38637940110938879</v>
      </c>
      <c r="BA11" s="18">
        <v>0.39298722918342049</v>
      </c>
      <c r="BB11" s="18">
        <v>0.38768482169049551</v>
      </c>
      <c r="BD11" s="18">
        <v>0.3987065972838098</v>
      </c>
      <c r="BE11" s="18">
        <v>0.36452522753873051</v>
      </c>
      <c r="BF11" s="18">
        <v>0.40827975698138008</v>
      </c>
      <c r="BG11" s="18">
        <v>0.40445523122422278</v>
      </c>
      <c r="BH11" s="18">
        <v>0.3933569544663576</v>
      </c>
      <c r="BI11" s="18">
        <v>0.48844379501789181</v>
      </c>
      <c r="BJ11" s="18">
        <v>0.26869186228148167</v>
      </c>
      <c r="BL11" s="18">
        <v>0.37132456049996809</v>
      </c>
      <c r="BM11" s="18">
        <v>0.42362049758303699</v>
      </c>
      <c r="BN11" s="18">
        <v>0.32222591339486989</v>
      </c>
      <c r="BO11" s="18">
        <v>0.41446162001845999</v>
      </c>
      <c r="BP11" s="18">
        <v>0.38937578645030457</v>
      </c>
      <c r="BQ11" s="18">
        <v>0.52477916136941938</v>
      </c>
      <c r="BR11" s="18">
        <v>0.33581054083100981</v>
      </c>
      <c r="BS11" s="18">
        <v>0.36845534569786459</v>
      </c>
      <c r="BU11" s="18">
        <v>0.39388630428804688</v>
      </c>
      <c r="BV11" s="18">
        <v>0.44578026209262511</v>
      </c>
      <c r="BW11" s="18">
        <v>0.33075868640146561</v>
      </c>
      <c r="BX11" s="18">
        <v>0.36788465178235491</v>
      </c>
      <c r="BY11" s="18">
        <v>0.37814828011928342</v>
      </c>
      <c r="BZ11" s="18">
        <v>0.3923036655514221</v>
      </c>
      <c r="CA11" s="18">
        <v>0.41488808170683011</v>
      </c>
      <c r="CB11" s="18">
        <v>0.36547729983873289</v>
      </c>
      <c r="CC11" s="18">
        <v>0.3062627878476229</v>
      </c>
    </row>
    <row r="12" spans="2:83" ht="19" customHeight="1" x14ac:dyDescent="0.35">
      <c r="B12" s="21" t="s">
        <v>100</v>
      </c>
      <c r="C12" s="18">
        <v>0.1996733345711714</v>
      </c>
      <c r="D12" s="18">
        <v>0.2074124346148622</v>
      </c>
      <c r="E12" s="18">
        <v>0.19115906951337819</v>
      </c>
      <c r="F12" s="18">
        <v>0.16969053193684869</v>
      </c>
      <c r="G12" s="18">
        <v>0.18890740588176641</v>
      </c>
      <c r="H12" s="18">
        <v>0.2164524598726569</v>
      </c>
      <c r="I12" s="18">
        <v>0.21914934889707391</v>
      </c>
      <c r="K12" s="18">
        <v>0.23001868366684419</v>
      </c>
      <c r="L12" s="18">
        <v>0.17133440880076201</v>
      </c>
      <c r="N12" s="18">
        <v>0.20948540413018249</v>
      </c>
      <c r="O12" s="18">
        <v>0.3156419093079908</v>
      </c>
      <c r="P12" s="18">
        <v>0.19908448821451721</v>
      </c>
      <c r="Q12" s="18">
        <v>0.2282536094473889</v>
      </c>
      <c r="R12" s="18">
        <v>0.22086917449201229</v>
      </c>
      <c r="S12" s="18">
        <v>0.17771153445924759</v>
      </c>
      <c r="T12" s="18">
        <v>0.1582935768651908</v>
      </c>
      <c r="U12" s="18">
        <v>0.15550430618620509</v>
      </c>
      <c r="V12" s="18">
        <v>0.23498881192506049</v>
      </c>
      <c r="W12" s="18">
        <v>0.19860730608797519</v>
      </c>
      <c r="X12" s="18">
        <v>0.2002805156793388</v>
      </c>
      <c r="Y12" s="18">
        <v>0.16513908831633581</v>
      </c>
      <c r="AA12" s="18">
        <v>0.21184679459888731</v>
      </c>
      <c r="AB12" s="18">
        <v>0.2252989732191458</v>
      </c>
      <c r="AC12" s="18">
        <v>0.1924375465382773</v>
      </c>
      <c r="AD12" s="18">
        <v>0.16633862374024011</v>
      </c>
      <c r="AF12" s="18">
        <v>0.27539734475896471</v>
      </c>
      <c r="AG12" s="18">
        <v>0.15021359974945911</v>
      </c>
      <c r="AH12" s="18">
        <v>0.18429575659190439</v>
      </c>
      <c r="AI12" s="18">
        <v>0.20369546721549639</v>
      </c>
      <c r="AJ12" s="18">
        <v>0.21817674261160069</v>
      </c>
      <c r="AK12" s="18">
        <v>0.16379635891161931</v>
      </c>
      <c r="AL12" s="18">
        <v>0.17026843088255489</v>
      </c>
      <c r="AM12" s="18">
        <v>0.1853515693806613</v>
      </c>
      <c r="AN12" s="18">
        <v>0.16968887977455599</v>
      </c>
      <c r="AO12" s="18">
        <v>0.2226351731242032</v>
      </c>
      <c r="AP12" s="18">
        <v>0.21999953232111291</v>
      </c>
      <c r="AQ12" s="18">
        <v>0.19565202453784361</v>
      </c>
      <c r="AR12" s="18">
        <v>0.21922488312665611</v>
      </c>
      <c r="AS12" s="18">
        <v>0.2570051117686562</v>
      </c>
      <c r="AT12" s="18">
        <v>0.23336320974766231</v>
      </c>
      <c r="AU12" s="18">
        <v>0.2265996186918498</v>
      </c>
      <c r="AV12" s="18">
        <v>0.25076902971786491</v>
      </c>
      <c r="AX12" s="18">
        <v>0.19656659770469009</v>
      </c>
      <c r="AY12" s="18">
        <v>0.21912559987743219</v>
      </c>
      <c r="BA12" s="18">
        <v>0.1933367425276073</v>
      </c>
      <c r="BB12" s="18">
        <v>0.2114298494790105</v>
      </c>
      <c r="BD12" s="18">
        <v>0.18612764653788469</v>
      </c>
      <c r="BE12" s="18">
        <v>0.20141554728062161</v>
      </c>
      <c r="BF12" s="18">
        <v>0.22825700008031621</v>
      </c>
      <c r="BG12" s="18">
        <v>0.18506496619721269</v>
      </c>
      <c r="BH12" s="18">
        <v>0.23829117915131151</v>
      </c>
      <c r="BI12" s="18">
        <v>0.13119920648357339</v>
      </c>
      <c r="BJ12" s="18">
        <v>0.20097457317904741</v>
      </c>
      <c r="BL12" s="18">
        <v>0.24835337107405811</v>
      </c>
      <c r="BM12" s="18">
        <v>0.19260839253641071</v>
      </c>
      <c r="BN12" s="18">
        <v>0.1841614963045968</v>
      </c>
      <c r="BO12" s="18">
        <v>0.15038301720391409</v>
      </c>
      <c r="BP12" s="18">
        <v>0.18421277775209069</v>
      </c>
      <c r="BQ12" s="18">
        <v>0.18999469354311921</v>
      </c>
      <c r="BR12" s="18">
        <v>0.19682824289213191</v>
      </c>
      <c r="BS12" s="18">
        <v>0.19703892500168721</v>
      </c>
      <c r="BU12" s="18">
        <v>0.2020902413841682</v>
      </c>
      <c r="BV12" s="18">
        <v>0.19373783755211041</v>
      </c>
      <c r="BW12" s="18">
        <v>0.149356184699172</v>
      </c>
      <c r="BX12" s="18">
        <v>0.25609253033859292</v>
      </c>
      <c r="BY12" s="18">
        <v>0.19257164755608669</v>
      </c>
      <c r="BZ12" s="18">
        <v>0.26805841885054771</v>
      </c>
      <c r="CA12" s="18">
        <v>0.20341488642970559</v>
      </c>
      <c r="CB12" s="18">
        <v>0.17751765809590819</v>
      </c>
      <c r="CC12" s="18">
        <v>0.22069323245378139</v>
      </c>
    </row>
    <row r="13" spans="2:83" ht="19" customHeight="1" x14ac:dyDescent="0.35">
      <c r="B13" s="21" t="s">
        <v>101</v>
      </c>
      <c r="C13" s="18">
        <v>0.1349696197490057</v>
      </c>
      <c r="D13" s="18">
        <v>0.10150032850932079</v>
      </c>
      <c r="E13" s="18">
        <v>5.8897909721939243E-2</v>
      </c>
      <c r="F13" s="18">
        <v>0.1016577887878516</v>
      </c>
      <c r="G13" s="18">
        <v>0.14321940199860289</v>
      </c>
      <c r="H13" s="18">
        <v>0.1491077041410451</v>
      </c>
      <c r="I13" s="18">
        <v>0.21260854354354949</v>
      </c>
      <c r="K13" s="18">
        <v>0.15745185010332011</v>
      </c>
      <c r="L13" s="18">
        <v>0.1135421211161486</v>
      </c>
      <c r="N13" s="18">
        <v>0.1028568317277339</v>
      </c>
      <c r="O13" s="18">
        <v>0.16680084344546239</v>
      </c>
      <c r="P13" s="18">
        <v>0.16456916981229699</v>
      </c>
      <c r="Q13" s="18">
        <v>0.11671916667607971</v>
      </c>
      <c r="R13" s="18">
        <v>0.10468872697500151</v>
      </c>
      <c r="S13" s="18">
        <v>0.1849193799067306</v>
      </c>
      <c r="T13" s="18">
        <v>0.12602864883621179</v>
      </c>
      <c r="U13" s="18">
        <v>0.17365072569112799</v>
      </c>
      <c r="V13" s="18">
        <v>0.1095743095254772</v>
      </c>
      <c r="W13" s="18">
        <v>0.1513062263127308</v>
      </c>
      <c r="X13" s="18">
        <v>0.1155812778590295</v>
      </c>
      <c r="Y13" s="18">
        <v>0.1394750041687732</v>
      </c>
      <c r="AA13" s="18">
        <v>0.12756760618720511</v>
      </c>
      <c r="AB13" s="18">
        <v>0.12962802882751809</v>
      </c>
      <c r="AC13" s="18">
        <v>0.12888309122301331</v>
      </c>
      <c r="AD13" s="18">
        <v>0.1534470834442625</v>
      </c>
      <c r="AF13" s="18">
        <v>0.1035132713134098</v>
      </c>
      <c r="AG13" s="18">
        <v>0.20527899896156149</v>
      </c>
      <c r="AH13" s="18">
        <v>0.16173056828181709</v>
      </c>
      <c r="AI13" s="18">
        <v>0.13913517891453889</v>
      </c>
      <c r="AJ13" s="18">
        <v>7.7730114309783493E-2</v>
      </c>
      <c r="AK13" s="18">
        <v>0.13600468390874679</v>
      </c>
      <c r="AL13" s="18">
        <v>0.16028148191049391</v>
      </c>
      <c r="AM13" s="18">
        <v>0.15636658767202641</v>
      </c>
      <c r="AN13" s="18">
        <v>9.7205526503524306E-2</v>
      </c>
      <c r="AO13" s="18">
        <v>0.1358093295929273</v>
      </c>
      <c r="AP13" s="18">
        <v>0.17262406226585539</v>
      </c>
      <c r="AQ13" s="18">
        <v>0.15460526843756381</v>
      </c>
      <c r="AR13" s="18">
        <v>0.1345721663612012</v>
      </c>
      <c r="AS13" s="18">
        <v>8.8610483291018768E-2</v>
      </c>
      <c r="AT13" s="18">
        <v>0.16009267428935259</v>
      </c>
      <c r="AU13" s="18">
        <v>5.1469679642538367E-2</v>
      </c>
      <c r="AV13" s="18">
        <v>0.1082523160861199</v>
      </c>
      <c r="AX13" s="18">
        <v>0.13858092412969791</v>
      </c>
      <c r="AY13" s="18">
        <v>0.11214718125655419</v>
      </c>
      <c r="BA13" s="18">
        <v>0.1439117835809107</v>
      </c>
      <c r="BB13" s="18">
        <v>0.1183788905880671</v>
      </c>
      <c r="BD13" s="18">
        <v>0.13761701191864059</v>
      </c>
      <c r="BE13" s="18">
        <v>0.12737723472213239</v>
      </c>
      <c r="BF13" s="18">
        <v>0.16328570841164991</v>
      </c>
      <c r="BG13" s="18">
        <v>0.15407673941452801</v>
      </c>
      <c r="BH13" s="18">
        <v>0.1015787420007551</v>
      </c>
      <c r="BI13" s="18">
        <v>1.9608186349517019E-2</v>
      </c>
      <c r="BJ13" s="18">
        <v>0.15070724237956379</v>
      </c>
      <c r="BL13" s="18">
        <v>0.17273335652586441</v>
      </c>
      <c r="BM13" s="18">
        <v>0.12550218179941741</v>
      </c>
      <c r="BN13" s="18">
        <v>0.17514678499459779</v>
      </c>
      <c r="BO13" s="18">
        <v>6.4018051276957172E-2</v>
      </c>
      <c r="BP13" s="18">
        <v>0.15866666493119561</v>
      </c>
      <c r="BQ13" s="18">
        <v>7.2252429245847752E-2</v>
      </c>
      <c r="BR13" s="18">
        <v>8.0949339738729031E-2</v>
      </c>
      <c r="BS13" s="18">
        <v>0.11569421329518299</v>
      </c>
      <c r="BU13" s="18">
        <v>0.12511028404657371</v>
      </c>
      <c r="BV13" s="18">
        <v>0.1095761208184996</v>
      </c>
      <c r="BW13" s="18">
        <v>0.20124445453653361</v>
      </c>
      <c r="BX13" s="18">
        <v>8.5309061743647399E-2</v>
      </c>
      <c r="BY13" s="18">
        <v>0.15656162554026881</v>
      </c>
      <c r="BZ13" s="18">
        <v>6.368674867618597E-2</v>
      </c>
      <c r="CA13" s="18">
        <v>0.1102107083603395</v>
      </c>
      <c r="CB13" s="18">
        <v>0.1892840285934721</v>
      </c>
      <c r="CC13" s="18">
        <v>0.1646375212855993</v>
      </c>
    </row>
    <row r="14" spans="2:83" ht="19" customHeight="1" x14ac:dyDescent="0.35">
      <c r="B14" s="21" t="s">
        <v>102</v>
      </c>
      <c r="C14" s="18">
        <v>1.343870609398148E-2</v>
      </c>
      <c r="D14" s="18">
        <v>3.6862038195647248E-2</v>
      </c>
      <c r="E14" s="18">
        <v>1.222170528649405E-2</v>
      </c>
      <c r="F14" s="18">
        <v>1.2702023052532209E-2</v>
      </c>
      <c r="G14" s="18">
        <v>6.3157340438695104E-3</v>
      </c>
      <c r="H14" s="18">
        <v>1.4992616689193401E-2</v>
      </c>
      <c r="I14" s="18">
        <v>8.0035121395904078E-3</v>
      </c>
      <c r="K14" s="18">
        <v>1.406611562048723E-2</v>
      </c>
      <c r="L14" s="18">
        <v>1.291723089361029E-2</v>
      </c>
      <c r="N14" s="18">
        <v>0</v>
      </c>
      <c r="O14" s="18">
        <v>0</v>
      </c>
      <c r="P14" s="18">
        <v>0</v>
      </c>
      <c r="Q14" s="18">
        <v>3.3510173139601918E-2</v>
      </c>
      <c r="R14" s="18">
        <v>1.3826997048936749E-2</v>
      </c>
      <c r="S14" s="18">
        <v>1.5894434199905369E-2</v>
      </c>
      <c r="T14" s="18">
        <v>1.512344621440616E-2</v>
      </c>
      <c r="U14" s="18">
        <v>4.9069815266407938E-3</v>
      </c>
      <c r="V14" s="18">
        <v>1.884109118919125E-2</v>
      </c>
      <c r="W14" s="18">
        <v>2.8928761330887801E-2</v>
      </c>
      <c r="X14" s="18">
        <v>6.2272318910263783E-3</v>
      </c>
      <c r="Y14" s="18">
        <v>7.5830609026039178E-3</v>
      </c>
      <c r="AA14" s="18">
        <v>5.7992396334130133E-3</v>
      </c>
      <c r="AB14" s="18">
        <v>1.3706850682678779E-2</v>
      </c>
      <c r="AC14" s="18">
        <v>1.154785846903413E-2</v>
      </c>
      <c r="AD14" s="18">
        <v>2.315451505370154E-2</v>
      </c>
      <c r="AF14" s="18">
        <v>4.2787557342289742E-2</v>
      </c>
      <c r="AG14" s="18">
        <v>2.9335449753204582E-2</v>
      </c>
      <c r="AH14" s="18">
        <v>0</v>
      </c>
      <c r="AI14" s="18">
        <v>0</v>
      </c>
      <c r="AJ14" s="18">
        <v>4.3442780681073392E-3</v>
      </c>
      <c r="AK14" s="18">
        <v>1.4657404042039321E-2</v>
      </c>
      <c r="AL14" s="18">
        <v>2.4485828025719039E-2</v>
      </c>
      <c r="AM14" s="18">
        <v>2.0510605523114019E-2</v>
      </c>
      <c r="AN14" s="18">
        <v>8.6732391027333246E-3</v>
      </c>
      <c r="AO14" s="18">
        <v>6.8714574064760994E-3</v>
      </c>
      <c r="AP14" s="18">
        <v>2.3311826346935721E-2</v>
      </c>
      <c r="AQ14" s="18">
        <v>0</v>
      </c>
      <c r="AR14" s="18">
        <v>0</v>
      </c>
      <c r="AS14" s="18">
        <v>0</v>
      </c>
      <c r="AT14" s="18">
        <v>0</v>
      </c>
      <c r="AU14" s="18">
        <v>1.6313601004027341E-2</v>
      </c>
      <c r="AV14" s="18">
        <v>4.7815162152685137E-2</v>
      </c>
      <c r="AX14" s="18">
        <v>1.1653595589085301E-2</v>
      </c>
      <c r="AY14" s="18">
        <v>2.2810246520770239E-2</v>
      </c>
      <c r="BA14" s="18">
        <v>1.2943158989516619E-2</v>
      </c>
      <c r="BB14" s="18">
        <v>1.43581130687598E-2</v>
      </c>
      <c r="BD14" s="18">
        <v>9.9726000272513764E-3</v>
      </c>
      <c r="BE14" s="18">
        <v>1.5881046976527251E-2</v>
      </c>
      <c r="BF14" s="18">
        <v>1.062095814415367E-2</v>
      </c>
      <c r="BG14" s="18">
        <v>6.6720617456700049E-3</v>
      </c>
      <c r="BH14" s="18">
        <v>1.286293980295454E-2</v>
      </c>
      <c r="BI14" s="18">
        <v>4.172872313136932E-2</v>
      </c>
      <c r="BJ14" s="18">
        <v>5.8892950406463508E-2</v>
      </c>
      <c r="BL14" s="18">
        <v>1.300564437051087E-2</v>
      </c>
      <c r="BM14" s="18">
        <v>9.4803138429089117E-3</v>
      </c>
      <c r="BN14" s="18">
        <v>1.337727286844104E-2</v>
      </c>
      <c r="BO14" s="18">
        <v>2.6234462133422669E-2</v>
      </c>
      <c r="BP14" s="18">
        <v>3.341242733030284E-3</v>
      </c>
      <c r="BQ14" s="18">
        <v>0</v>
      </c>
      <c r="BR14" s="18">
        <v>8.7544719399797744E-2</v>
      </c>
      <c r="BS14" s="18">
        <v>1.6091161396826901E-2</v>
      </c>
      <c r="BU14" s="18">
        <v>4.7546498931776114E-3</v>
      </c>
      <c r="BV14" s="18">
        <v>1.027695134942236E-2</v>
      </c>
      <c r="BW14" s="18">
        <v>8.6372410144306393E-3</v>
      </c>
      <c r="BX14" s="18">
        <v>1.9568829924935981E-2</v>
      </c>
      <c r="BY14" s="18">
        <v>9.1294407200434823E-3</v>
      </c>
      <c r="BZ14" s="18">
        <v>3.173164569810958E-2</v>
      </c>
      <c r="CA14" s="18">
        <v>1.186217927828544E-2</v>
      </c>
      <c r="CB14" s="18">
        <v>3.9276101380040319E-2</v>
      </c>
      <c r="CC14" s="18">
        <v>1.833613867207641E-2</v>
      </c>
    </row>
    <row r="15" spans="2:83" ht="19" customHeight="1" x14ac:dyDescent="0.35">
      <c r="B15" s="22" t="s">
        <v>117</v>
      </c>
      <c r="C15" s="23">
        <v>0.26078812662532003</v>
      </c>
      <c r="D15" s="23">
        <v>0.29249552137268581</v>
      </c>
      <c r="E15" s="23">
        <v>0.29813918213695928</v>
      </c>
      <c r="F15" s="23">
        <v>0.27828177671637999</v>
      </c>
      <c r="G15" s="23">
        <v>0.26379134258757458</v>
      </c>
      <c r="H15" s="23">
        <v>0.23733979928757751</v>
      </c>
      <c r="I15" s="23">
        <v>0.22173223252392071</v>
      </c>
      <c r="K15" s="23">
        <v>0.23125834152451871</v>
      </c>
      <c r="L15" s="23">
        <v>0.2886903248800417</v>
      </c>
      <c r="N15" s="23">
        <v>0.27399648094971341</v>
      </c>
      <c r="O15" s="23">
        <v>0.26559468656958729</v>
      </c>
      <c r="P15" s="23">
        <v>0.28878437835737519</v>
      </c>
      <c r="Q15" s="23">
        <v>0.19906407317568911</v>
      </c>
      <c r="R15" s="23">
        <v>0.21397339556592981</v>
      </c>
      <c r="S15" s="23">
        <v>0.22908208294561441</v>
      </c>
      <c r="T15" s="23">
        <v>0.31388182747422511</v>
      </c>
      <c r="U15" s="23">
        <v>0.28238924218294242</v>
      </c>
      <c r="V15" s="23">
        <v>0.26076758013722562</v>
      </c>
      <c r="W15" s="23">
        <v>0.23598831186205421</v>
      </c>
      <c r="X15" s="23">
        <v>0.27011496513518612</v>
      </c>
      <c r="Y15" s="23">
        <v>0.30939553305330991</v>
      </c>
      <c r="AA15" s="23">
        <v>0.2470759590415621</v>
      </c>
      <c r="AB15" s="23">
        <v>0.24900873446675639</v>
      </c>
      <c r="AC15" s="23">
        <v>0.25737340233302658</v>
      </c>
      <c r="AD15" s="23">
        <v>0.29026575745560018</v>
      </c>
      <c r="AF15" s="23">
        <v>0.4032314266406723</v>
      </c>
      <c r="AG15" s="23">
        <v>0.32254156238188741</v>
      </c>
      <c r="AH15" s="23">
        <v>0.30012452278449309</v>
      </c>
      <c r="AI15" s="23">
        <v>0.32938803011325418</v>
      </c>
      <c r="AJ15" s="23">
        <v>0.27000119577615539</v>
      </c>
      <c r="AK15" s="23">
        <v>0.26629907055698182</v>
      </c>
      <c r="AL15" s="23">
        <v>0.214087473528731</v>
      </c>
      <c r="AM15" s="23">
        <v>0.28132300278297978</v>
      </c>
      <c r="AN15" s="23">
        <v>0.25173750124542738</v>
      </c>
      <c r="AO15" s="23">
        <v>0.2343974827298258</v>
      </c>
      <c r="AP15" s="23">
        <v>0.2280011736406049</v>
      </c>
      <c r="AQ15" s="23">
        <v>0.16282892894099441</v>
      </c>
      <c r="AR15" s="23">
        <v>0.24679792514582791</v>
      </c>
      <c r="AS15" s="23">
        <v>0.23696928408142379</v>
      </c>
      <c r="AT15" s="23">
        <v>0.27451891005760098</v>
      </c>
      <c r="AU15" s="23">
        <v>0.29489130317513629</v>
      </c>
      <c r="AV15" s="23">
        <v>0.22279256165346639</v>
      </c>
      <c r="AX15" s="23">
        <v>0.26094731543114019</v>
      </c>
      <c r="AY15" s="23">
        <v>0.25953757123585458</v>
      </c>
      <c r="BA15" s="23">
        <v>0.25682108571854489</v>
      </c>
      <c r="BB15" s="23">
        <v>0.26814832517366721</v>
      </c>
      <c r="BD15" s="23">
        <v>0.26757614423241338</v>
      </c>
      <c r="BE15" s="23">
        <v>0.29080094348198832</v>
      </c>
      <c r="BF15" s="23">
        <v>0.1895565763825002</v>
      </c>
      <c r="BG15" s="23">
        <v>0.24973100141836649</v>
      </c>
      <c r="BH15" s="23">
        <v>0.25391018457862108</v>
      </c>
      <c r="BI15" s="23">
        <v>0.31902008901764839</v>
      </c>
      <c r="BJ15" s="23">
        <v>0.32073337175344352</v>
      </c>
      <c r="BL15" s="23">
        <v>0.19458306752959839</v>
      </c>
      <c r="BM15" s="23">
        <v>0.24878861423822601</v>
      </c>
      <c r="BN15" s="23">
        <v>0.30508853243749429</v>
      </c>
      <c r="BO15" s="23">
        <v>0.34490284936724602</v>
      </c>
      <c r="BP15" s="23">
        <v>0.26440352813337892</v>
      </c>
      <c r="BQ15" s="23">
        <v>0.2129737158416139</v>
      </c>
      <c r="BR15" s="23">
        <v>0.29886715713833151</v>
      </c>
      <c r="BS15" s="23">
        <v>0.30272035460843838</v>
      </c>
      <c r="BU15" s="23">
        <v>0.27415852038803368</v>
      </c>
      <c r="BV15" s="23">
        <v>0.24062882818734249</v>
      </c>
      <c r="BW15" s="23">
        <v>0.31000343334839808</v>
      </c>
      <c r="BX15" s="23">
        <v>0.27114492621046882</v>
      </c>
      <c r="BY15" s="23">
        <v>0.26358900606431762</v>
      </c>
      <c r="BZ15" s="23">
        <v>0.24421952122373469</v>
      </c>
      <c r="CA15" s="23">
        <v>0.25962414422483931</v>
      </c>
      <c r="CB15" s="23">
        <v>0.22844491209184639</v>
      </c>
      <c r="CC15" s="23">
        <v>0.2900703197409199</v>
      </c>
    </row>
    <row r="16" spans="2:83" ht="19" customHeight="1" x14ac:dyDescent="0.35">
      <c r="B16" s="22" t="s">
        <v>118</v>
      </c>
      <c r="C16" s="23">
        <v>0.3346429543201771</v>
      </c>
      <c r="D16" s="23">
        <v>0.30891276312418298</v>
      </c>
      <c r="E16" s="23">
        <v>0.25005697923531739</v>
      </c>
      <c r="F16" s="23">
        <v>0.27134832072470028</v>
      </c>
      <c r="G16" s="23">
        <v>0.3321268078803693</v>
      </c>
      <c r="H16" s="23">
        <v>0.36556016401370189</v>
      </c>
      <c r="I16" s="23">
        <v>0.4317578924406234</v>
      </c>
      <c r="K16" s="23">
        <v>0.38747053377016433</v>
      </c>
      <c r="L16" s="23">
        <v>0.28487652991691048</v>
      </c>
      <c r="N16" s="23">
        <v>0.31234223585791637</v>
      </c>
      <c r="O16" s="23">
        <v>0.48244275275345322</v>
      </c>
      <c r="P16" s="23">
        <v>0.36365365802681421</v>
      </c>
      <c r="Q16" s="23">
        <v>0.34497277612346872</v>
      </c>
      <c r="R16" s="23">
        <v>0.32555790146701391</v>
      </c>
      <c r="S16" s="23">
        <v>0.36263091436597822</v>
      </c>
      <c r="T16" s="23">
        <v>0.28432222570140259</v>
      </c>
      <c r="U16" s="23">
        <v>0.32915503187733308</v>
      </c>
      <c r="V16" s="23">
        <v>0.34456312145053769</v>
      </c>
      <c r="W16" s="23">
        <v>0.349913532400706</v>
      </c>
      <c r="X16" s="23">
        <v>0.31586179353836819</v>
      </c>
      <c r="Y16" s="23">
        <v>0.30461409248510901</v>
      </c>
      <c r="AA16" s="23">
        <v>0.33941440078609242</v>
      </c>
      <c r="AB16" s="23">
        <v>0.35492700204666389</v>
      </c>
      <c r="AC16" s="23">
        <v>0.32132063776129061</v>
      </c>
      <c r="AD16" s="23">
        <v>0.31978570718450261</v>
      </c>
      <c r="AF16" s="23">
        <v>0.37891061607237442</v>
      </c>
      <c r="AG16" s="23">
        <v>0.35549259871102062</v>
      </c>
      <c r="AH16" s="23">
        <v>0.34602632487372142</v>
      </c>
      <c r="AI16" s="23">
        <v>0.34283064613003522</v>
      </c>
      <c r="AJ16" s="23">
        <v>0.29590685692138419</v>
      </c>
      <c r="AK16" s="23">
        <v>0.29980104282036613</v>
      </c>
      <c r="AL16" s="23">
        <v>0.33054991279304868</v>
      </c>
      <c r="AM16" s="23">
        <v>0.34171815705268782</v>
      </c>
      <c r="AN16" s="23">
        <v>0.26689440627808031</v>
      </c>
      <c r="AO16" s="23">
        <v>0.35844450271713052</v>
      </c>
      <c r="AP16" s="23">
        <v>0.39262359458696833</v>
      </c>
      <c r="AQ16" s="23">
        <v>0.35025729297540742</v>
      </c>
      <c r="AR16" s="23">
        <v>0.3537970494878574</v>
      </c>
      <c r="AS16" s="23">
        <v>0.34561559505967498</v>
      </c>
      <c r="AT16" s="23">
        <v>0.39345588403701492</v>
      </c>
      <c r="AU16" s="23">
        <v>0.2780692983343882</v>
      </c>
      <c r="AV16" s="23">
        <v>0.3590213458039847</v>
      </c>
      <c r="AX16" s="23">
        <v>0.33514752183438801</v>
      </c>
      <c r="AY16" s="23">
        <v>0.33127278113398639</v>
      </c>
      <c r="BA16" s="23">
        <v>0.33724852610851802</v>
      </c>
      <c r="BB16" s="23">
        <v>0.32980874006707761</v>
      </c>
      <c r="BD16" s="23">
        <v>0.32374465845652528</v>
      </c>
      <c r="BE16" s="23">
        <v>0.32879278200275402</v>
      </c>
      <c r="BF16" s="23">
        <v>0.39154270849196621</v>
      </c>
      <c r="BG16" s="23">
        <v>0.33914170561174062</v>
      </c>
      <c r="BH16" s="23">
        <v>0.33986992115206671</v>
      </c>
      <c r="BI16" s="23">
        <v>0.1508073928330905</v>
      </c>
      <c r="BJ16" s="23">
        <v>0.35168181555861122</v>
      </c>
      <c r="BL16" s="23">
        <v>0.42108672759992249</v>
      </c>
      <c r="BM16" s="23">
        <v>0.31811057433582812</v>
      </c>
      <c r="BN16" s="23">
        <v>0.35930828129919462</v>
      </c>
      <c r="BO16" s="23">
        <v>0.21440106848087129</v>
      </c>
      <c r="BP16" s="23">
        <v>0.3428794426832863</v>
      </c>
      <c r="BQ16" s="23">
        <v>0.262247122788967</v>
      </c>
      <c r="BR16" s="23">
        <v>0.27777758263086089</v>
      </c>
      <c r="BS16" s="23">
        <v>0.31273313829687022</v>
      </c>
      <c r="BU16" s="23">
        <v>0.32720052543074202</v>
      </c>
      <c r="BV16" s="23">
        <v>0.30331395837060998</v>
      </c>
      <c r="BW16" s="23">
        <v>0.35060063923570561</v>
      </c>
      <c r="BX16" s="23">
        <v>0.3414015920822403</v>
      </c>
      <c r="BY16" s="23">
        <v>0.34913327309635561</v>
      </c>
      <c r="BZ16" s="23">
        <v>0.33174516752673372</v>
      </c>
      <c r="CA16" s="23">
        <v>0.31362559479004509</v>
      </c>
      <c r="CB16" s="23">
        <v>0.36680168668938029</v>
      </c>
      <c r="CC16" s="23">
        <v>0.38533075373938069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4.7756118118429849E-2</v>
      </c>
      <c r="D9" s="18">
        <v>6.2747239713223879E-2</v>
      </c>
      <c r="E9" s="18">
        <v>6.2341626971763132E-2</v>
      </c>
      <c r="F9" s="18">
        <v>5.7011882340176019E-2</v>
      </c>
      <c r="G9" s="18">
        <v>7.7175638890407045E-2</v>
      </c>
      <c r="H9" s="18">
        <v>2.135208799028248E-2</v>
      </c>
      <c r="I9" s="18">
        <v>2.312077047907286E-2</v>
      </c>
      <c r="K9" s="18">
        <v>4.6840671083996768E-2</v>
      </c>
      <c r="L9" s="18">
        <v>4.8849859682014378E-2</v>
      </c>
      <c r="N9" s="18">
        <v>5.4751195751954473E-2</v>
      </c>
      <c r="O9" s="18">
        <v>7.7817974507228174E-2</v>
      </c>
      <c r="P9" s="18">
        <v>4.2779692167634949E-2</v>
      </c>
      <c r="Q9" s="18">
        <v>2.8716922566188269E-2</v>
      </c>
      <c r="R9" s="18">
        <v>5.9440079161427191E-2</v>
      </c>
      <c r="S9" s="18">
        <v>5.9495599798169277E-2</v>
      </c>
      <c r="T9" s="18">
        <v>2.9956214042769928E-2</v>
      </c>
      <c r="U9" s="18">
        <v>3.8250115446521023E-2</v>
      </c>
      <c r="V9" s="18">
        <v>6.8308856078574454E-2</v>
      </c>
      <c r="W9" s="18">
        <v>2.4702855969924779E-2</v>
      </c>
      <c r="X9" s="18">
        <v>5.4632250001782373E-2</v>
      </c>
      <c r="Y9" s="18">
        <v>4.156019676819428E-2</v>
      </c>
      <c r="AA9" s="18">
        <v>4.5453725833630582E-2</v>
      </c>
      <c r="AB9" s="18">
        <v>3.7163451251661588E-2</v>
      </c>
      <c r="AC9" s="18">
        <v>4.2745838861283927E-2</v>
      </c>
      <c r="AD9" s="18">
        <v>6.6014008084277362E-2</v>
      </c>
      <c r="AF9" s="18">
        <v>0.14874768703643479</v>
      </c>
      <c r="AG9" s="18">
        <v>0.10326709072450579</v>
      </c>
      <c r="AH9" s="18">
        <v>8.9601670189236773E-2</v>
      </c>
      <c r="AI9" s="18">
        <v>2.8298198522193931E-2</v>
      </c>
      <c r="AJ9" s="18">
        <v>5.6660605746302398E-2</v>
      </c>
      <c r="AK9" s="18">
        <v>5.4367524346813509E-2</v>
      </c>
      <c r="AL9" s="18">
        <v>5.7153603722084771E-2</v>
      </c>
      <c r="AM9" s="18">
        <v>1.410706264816346E-2</v>
      </c>
      <c r="AN9" s="18">
        <v>2.6622149101123479E-2</v>
      </c>
      <c r="AO9" s="18">
        <v>2.7774826231299971E-2</v>
      </c>
      <c r="AP9" s="18">
        <v>6.6278521244249516E-2</v>
      </c>
      <c r="AQ9" s="18">
        <v>2.650164921466857E-2</v>
      </c>
      <c r="AR9" s="18">
        <v>1.15140714717899E-2</v>
      </c>
      <c r="AS9" s="18">
        <v>3.8642451412908223E-2</v>
      </c>
      <c r="AT9" s="18">
        <v>0</v>
      </c>
      <c r="AU9" s="18">
        <v>5.6057877513351027E-2</v>
      </c>
      <c r="AV9" s="18">
        <v>0</v>
      </c>
      <c r="AX9" s="18">
        <v>4.5724917931424483E-2</v>
      </c>
      <c r="AY9" s="18">
        <v>5.9490401892558269E-2</v>
      </c>
      <c r="BA9" s="18">
        <v>5.2856840493583593E-2</v>
      </c>
      <c r="BB9" s="18">
        <v>3.8292558174540137E-2</v>
      </c>
      <c r="BD9" s="18">
        <v>5.2435089009838967E-2</v>
      </c>
      <c r="BE9" s="18">
        <v>5.5934600989131909E-2</v>
      </c>
      <c r="BF9" s="18">
        <v>4.5332220244753113E-2</v>
      </c>
      <c r="BG9" s="18">
        <v>3.5123924851140402E-2</v>
      </c>
      <c r="BH9" s="18">
        <v>5.1542168298921671E-2</v>
      </c>
      <c r="BI9" s="18">
        <v>9.7104484813645281E-2</v>
      </c>
      <c r="BJ9" s="18">
        <v>0</v>
      </c>
      <c r="BL9" s="18">
        <v>5.7351264121319002E-2</v>
      </c>
      <c r="BM9" s="18">
        <v>5.2618310181155439E-2</v>
      </c>
      <c r="BN9" s="18">
        <v>6.5164298064950953E-3</v>
      </c>
      <c r="BO9" s="18">
        <v>9.3718481432574899E-2</v>
      </c>
      <c r="BP9" s="18">
        <v>2.8610872421581779E-2</v>
      </c>
      <c r="BQ9" s="18">
        <v>4.0441811747186369E-2</v>
      </c>
      <c r="BR9" s="18">
        <v>1.710796905491432E-2</v>
      </c>
      <c r="BS9" s="18">
        <v>5.22470577288245E-2</v>
      </c>
      <c r="BU9" s="18">
        <v>6.9636120342812649E-2</v>
      </c>
      <c r="BV9" s="18">
        <v>5.236225107175483E-2</v>
      </c>
      <c r="BW9" s="18">
        <v>2.4006109427098101E-2</v>
      </c>
      <c r="BX9" s="18">
        <v>5.2855722031803019E-2</v>
      </c>
      <c r="BY9" s="18">
        <v>4.0227888251360817E-2</v>
      </c>
      <c r="BZ9" s="18">
        <v>7.2430059032284194E-2</v>
      </c>
      <c r="CA9" s="18">
        <v>4.6471720759018877E-2</v>
      </c>
      <c r="CB9" s="18">
        <v>2.7845451987541289E-2</v>
      </c>
      <c r="CC9" s="18">
        <v>3.6438236841065119E-2</v>
      </c>
    </row>
    <row r="10" spans="2:83" ht="19" customHeight="1" x14ac:dyDescent="0.35">
      <c r="B10" s="21" t="s">
        <v>98</v>
      </c>
      <c r="C10" s="18">
        <v>0.1079200459363121</v>
      </c>
      <c r="D10" s="18">
        <v>0.13983315589105871</v>
      </c>
      <c r="E10" s="18">
        <v>0.18241326114210271</v>
      </c>
      <c r="F10" s="18">
        <v>0.12512514525810359</v>
      </c>
      <c r="G10" s="18">
        <v>8.3057126066847453E-2</v>
      </c>
      <c r="H10" s="18">
        <v>7.925720458272624E-2</v>
      </c>
      <c r="I10" s="18">
        <v>6.402577836298555E-2</v>
      </c>
      <c r="K10" s="18">
        <v>9.52292605595986E-2</v>
      </c>
      <c r="L10" s="18">
        <v>0.1193251706819321</v>
      </c>
      <c r="N10" s="18">
        <v>0.13398531756668469</v>
      </c>
      <c r="O10" s="18">
        <v>9.3613273650594311E-2</v>
      </c>
      <c r="P10" s="18">
        <v>9.7328423525127092E-2</v>
      </c>
      <c r="Q10" s="18">
        <v>0.12946178699538249</v>
      </c>
      <c r="R10" s="18">
        <v>9.6970221907024617E-2</v>
      </c>
      <c r="S10" s="18">
        <v>5.9982148728256662E-2</v>
      </c>
      <c r="T10" s="18">
        <v>0.14033121643019039</v>
      </c>
      <c r="U10" s="18">
        <v>0.13573478577336059</v>
      </c>
      <c r="V10" s="18">
        <v>0.1091073172312627</v>
      </c>
      <c r="W10" s="18">
        <v>9.2392629996591355E-2</v>
      </c>
      <c r="X10" s="18">
        <v>8.8890362414186339E-2</v>
      </c>
      <c r="Y10" s="18">
        <v>0.12708351450326771</v>
      </c>
      <c r="AA10" s="18">
        <v>0.1191638765145573</v>
      </c>
      <c r="AB10" s="18">
        <v>0.1141302610526897</v>
      </c>
      <c r="AC10" s="18">
        <v>9.6651548882590838E-2</v>
      </c>
      <c r="AD10" s="18">
        <v>9.8935228835487179E-2</v>
      </c>
      <c r="AF10" s="18">
        <v>8.0057283752818689E-2</v>
      </c>
      <c r="AG10" s="18">
        <v>0.1258976837089264</v>
      </c>
      <c r="AH10" s="18">
        <v>0.1112422212963549</v>
      </c>
      <c r="AI10" s="18">
        <v>7.5198035318767897E-2</v>
      </c>
      <c r="AJ10" s="18">
        <v>9.5320081203697879E-2</v>
      </c>
      <c r="AK10" s="18">
        <v>9.5889011305960212E-2</v>
      </c>
      <c r="AL10" s="18">
        <v>0.14204502006780001</v>
      </c>
      <c r="AM10" s="18">
        <v>0.10519123699590351</v>
      </c>
      <c r="AN10" s="18">
        <v>0.1042792963873085</v>
      </c>
      <c r="AO10" s="18">
        <v>8.2870596046935044E-2</v>
      </c>
      <c r="AP10" s="18">
        <v>6.2343413975796548E-2</v>
      </c>
      <c r="AQ10" s="18">
        <v>0.14521377113572981</v>
      </c>
      <c r="AR10" s="18">
        <v>0.1152751732248188</v>
      </c>
      <c r="AS10" s="18">
        <v>0.21851441942448169</v>
      </c>
      <c r="AT10" s="18">
        <v>0.12550577705955601</v>
      </c>
      <c r="AU10" s="18">
        <v>0.15579575504009591</v>
      </c>
      <c r="AV10" s="18">
        <v>8.4928789204504404E-2</v>
      </c>
      <c r="AX10" s="18">
        <v>0.10027314707749629</v>
      </c>
      <c r="AY10" s="18">
        <v>0.14675776283660599</v>
      </c>
      <c r="BA10" s="18">
        <v>0.10347958733018479</v>
      </c>
      <c r="BB10" s="18">
        <v>0.1161585939510294</v>
      </c>
      <c r="BD10" s="18">
        <v>8.6437743269037026E-2</v>
      </c>
      <c r="BE10" s="18">
        <v>9.7976808473953958E-2</v>
      </c>
      <c r="BF10" s="18">
        <v>9.5875751349127541E-2</v>
      </c>
      <c r="BG10" s="18">
        <v>0.127500581840609</v>
      </c>
      <c r="BH10" s="18">
        <v>0.15940575067957349</v>
      </c>
      <c r="BI10" s="18">
        <v>9.3575686492408494E-2</v>
      </c>
      <c r="BJ10" s="18">
        <v>6.7961624913211963E-2</v>
      </c>
      <c r="BL10" s="18">
        <v>6.3425217167558598E-2</v>
      </c>
      <c r="BM10" s="18">
        <v>0.13632055944766089</v>
      </c>
      <c r="BN10" s="18">
        <v>0.1096240679444572</v>
      </c>
      <c r="BO10" s="18">
        <v>0.14062953546328841</v>
      </c>
      <c r="BP10" s="18">
        <v>9.8659587160017839E-2</v>
      </c>
      <c r="BQ10" s="18">
        <v>0.11811297687082641</v>
      </c>
      <c r="BR10" s="18">
        <v>0.1057160497325058</v>
      </c>
      <c r="BS10" s="18">
        <v>9.83810509446187E-2</v>
      </c>
      <c r="BU10" s="18">
        <v>0.1004730810348694</v>
      </c>
      <c r="BV10" s="18">
        <v>0.15220369066016709</v>
      </c>
      <c r="BW10" s="18">
        <v>0.1015500461734342</v>
      </c>
      <c r="BX10" s="18">
        <v>0.20676536996078049</v>
      </c>
      <c r="BY10" s="18">
        <v>6.5581117201263389E-2</v>
      </c>
      <c r="BZ10" s="18">
        <v>0.12733498677782129</v>
      </c>
      <c r="CA10" s="18">
        <v>7.1338361474117901E-2</v>
      </c>
      <c r="CB10" s="18">
        <v>7.8562724707729029E-2</v>
      </c>
      <c r="CC10" s="18">
        <v>5.3085179795703513E-2</v>
      </c>
    </row>
    <row r="11" spans="2:83" ht="32.15" customHeight="1" x14ac:dyDescent="0.35">
      <c r="B11" s="21" t="s">
        <v>99</v>
      </c>
      <c r="C11" s="18">
        <v>0.26160474335320411</v>
      </c>
      <c r="D11" s="18">
        <v>0.31754214946466242</v>
      </c>
      <c r="E11" s="18">
        <v>0.36586513545617738</v>
      </c>
      <c r="F11" s="18">
        <v>0.30115966549419898</v>
      </c>
      <c r="G11" s="18">
        <v>0.26312008762502059</v>
      </c>
      <c r="H11" s="18">
        <v>0.1996743936124645</v>
      </c>
      <c r="I11" s="18">
        <v>0.17559952951493149</v>
      </c>
      <c r="K11" s="18">
        <v>0.24566097043269089</v>
      </c>
      <c r="L11" s="18">
        <v>0.27783660485913098</v>
      </c>
      <c r="N11" s="18">
        <v>0.28821329950471808</v>
      </c>
      <c r="O11" s="18">
        <v>0.18890011681996999</v>
      </c>
      <c r="P11" s="18">
        <v>0.30228997512446248</v>
      </c>
      <c r="Q11" s="18">
        <v>0.26277889968768081</v>
      </c>
      <c r="R11" s="18">
        <v>0.28011761896862031</v>
      </c>
      <c r="S11" s="18">
        <v>0.25479726404322028</v>
      </c>
      <c r="T11" s="18">
        <v>0.24892326932476619</v>
      </c>
      <c r="U11" s="18">
        <v>0.25521910030238931</v>
      </c>
      <c r="V11" s="18">
        <v>0.2719740551968502</v>
      </c>
      <c r="W11" s="18">
        <v>0.22428359340089671</v>
      </c>
      <c r="X11" s="18">
        <v>0.30664623403718899</v>
      </c>
      <c r="Y11" s="18">
        <v>0.2377896873064036</v>
      </c>
      <c r="AA11" s="18">
        <v>0.27459144237654609</v>
      </c>
      <c r="AB11" s="18">
        <v>0.25220671758156737</v>
      </c>
      <c r="AC11" s="18">
        <v>0.28717351911494132</v>
      </c>
      <c r="AD11" s="18">
        <v>0.23586571861908509</v>
      </c>
      <c r="AF11" s="18">
        <v>0.23915428457978949</v>
      </c>
      <c r="AG11" s="18">
        <v>0.2722861013055381</v>
      </c>
      <c r="AH11" s="18">
        <v>0.19911412752007551</v>
      </c>
      <c r="AI11" s="18">
        <v>0.25237922911465638</v>
      </c>
      <c r="AJ11" s="18">
        <v>0.28478308030370081</v>
      </c>
      <c r="AK11" s="18">
        <v>0.27078796830243729</v>
      </c>
      <c r="AL11" s="18">
        <v>0.27653268335836428</v>
      </c>
      <c r="AM11" s="18">
        <v>0.19988831306415</v>
      </c>
      <c r="AN11" s="18">
        <v>0.29642242373377142</v>
      </c>
      <c r="AO11" s="18">
        <v>0.2420325524130888</v>
      </c>
      <c r="AP11" s="18">
        <v>0.26646409827071588</v>
      </c>
      <c r="AQ11" s="18">
        <v>0.28714805855560699</v>
      </c>
      <c r="AR11" s="18">
        <v>0.29624126078957608</v>
      </c>
      <c r="AS11" s="18">
        <v>0.23188356404010191</v>
      </c>
      <c r="AT11" s="18">
        <v>0.28016208157262762</v>
      </c>
      <c r="AU11" s="18">
        <v>0.31923526910167321</v>
      </c>
      <c r="AV11" s="18">
        <v>0.16473531171454639</v>
      </c>
      <c r="AX11" s="18">
        <v>0.25569658544861101</v>
      </c>
      <c r="AY11" s="18">
        <v>0.29062155695944641</v>
      </c>
      <c r="BA11" s="18">
        <v>0.25963292723405318</v>
      </c>
      <c r="BB11" s="18">
        <v>0.26526312714072592</v>
      </c>
      <c r="BD11" s="18">
        <v>0.20667020952498211</v>
      </c>
      <c r="BE11" s="18">
        <v>0.29319302244997553</v>
      </c>
      <c r="BF11" s="18">
        <v>0.25994414835445939</v>
      </c>
      <c r="BG11" s="18">
        <v>0.26745962500482767</v>
      </c>
      <c r="BH11" s="18">
        <v>0.29348811135343261</v>
      </c>
      <c r="BI11" s="18">
        <v>0.44329758982870621</v>
      </c>
      <c r="BJ11" s="18">
        <v>0.18387911665704801</v>
      </c>
      <c r="BL11" s="18">
        <v>0.23191110067786549</v>
      </c>
      <c r="BM11" s="18">
        <v>0.27731896449968652</v>
      </c>
      <c r="BN11" s="18">
        <v>0.21658136088036781</v>
      </c>
      <c r="BO11" s="18">
        <v>0.29007408912627031</v>
      </c>
      <c r="BP11" s="18">
        <v>0.26931162112621038</v>
      </c>
      <c r="BQ11" s="18">
        <v>0.34554641255322971</v>
      </c>
      <c r="BR11" s="18">
        <v>0.25164188687678363</v>
      </c>
      <c r="BS11" s="18">
        <v>0.25950043377094179</v>
      </c>
      <c r="BU11" s="18">
        <v>0.23601020060333039</v>
      </c>
      <c r="BV11" s="18">
        <v>0.27692410226185349</v>
      </c>
      <c r="BW11" s="18">
        <v>0.24025019912156589</v>
      </c>
      <c r="BX11" s="18">
        <v>0.25240746245262541</v>
      </c>
      <c r="BY11" s="18">
        <v>0.2876501499149976</v>
      </c>
      <c r="BZ11" s="18">
        <v>0.31872281096390248</v>
      </c>
      <c r="CA11" s="18">
        <v>0.26950575259436022</v>
      </c>
      <c r="CB11" s="18">
        <v>0.22708375758999619</v>
      </c>
      <c r="CC11" s="18">
        <v>0.2025542206525425</v>
      </c>
    </row>
    <row r="12" spans="2:83" ht="19" customHeight="1" x14ac:dyDescent="0.35">
      <c r="B12" s="21" t="s">
        <v>100</v>
      </c>
      <c r="C12" s="18">
        <v>0.20946931313222669</v>
      </c>
      <c r="D12" s="18">
        <v>0.2405994510564369</v>
      </c>
      <c r="E12" s="18">
        <v>0.21651352952568109</v>
      </c>
      <c r="F12" s="18">
        <v>0.27151874437614121</v>
      </c>
      <c r="G12" s="18">
        <v>0.17330818388631589</v>
      </c>
      <c r="H12" s="18">
        <v>0.20118521385179769</v>
      </c>
      <c r="I12" s="18">
        <v>0.17556271036687229</v>
      </c>
      <c r="K12" s="18">
        <v>0.189043356710621</v>
      </c>
      <c r="L12" s="18">
        <v>0.22875118614555351</v>
      </c>
      <c r="N12" s="18">
        <v>0.1860627107742471</v>
      </c>
      <c r="O12" s="18">
        <v>0.30446365209498522</v>
      </c>
      <c r="P12" s="18">
        <v>0.1470707830109543</v>
      </c>
      <c r="Q12" s="18">
        <v>0.1774937081994846</v>
      </c>
      <c r="R12" s="18">
        <v>0.22274417763627491</v>
      </c>
      <c r="S12" s="18">
        <v>0.25641132305512271</v>
      </c>
      <c r="T12" s="18">
        <v>0.30873259827064792</v>
      </c>
      <c r="U12" s="18">
        <v>0.20234420908142489</v>
      </c>
      <c r="V12" s="18">
        <v>0.21730621752655821</v>
      </c>
      <c r="W12" s="18">
        <v>0.18399757455233151</v>
      </c>
      <c r="X12" s="18">
        <v>0.21128157422227151</v>
      </c>
      <c r="Y12" s="18">
        <v>0.14522218348739269</v>
      </c>
      <c r="AA12" s="18">
        <v>0.22202022257780321</v>
      </c>
      <c r="AB12" s="18">
        <v>0.20796139856713311</v>
      </c>
      <c r="AC12" s="18">
        <v>0.22566253605351111</v>
      </c>
      <c r="AD12" s="18">
        <v>0.18487310148245301</v>
      </c>
      <c r="AF12" s="18">
        <v>0.29970765929019888</v>
      </c>
      <c r="AG12" s="18">
        <v>0.13733141628816239</v>
      </c>
      <c r="AH12" s="18">
        <v>0.15502197116748179</v>
      </c>
      <c r="AI12" s="18">
        <v>0.18969429111858971</v>
      </c>
      <c r="AJ12" s="18">
        <v>0.19825733984886099</v>
      </c>
      <c r="AK12" s="18">
        <v>0.21431179364797359</v>
      </c>
      <c r="AL12" s="18">
        <v>0.1986025445279779</v>
      </c>
      <c r="AM12" s="18">
        <v>0.2369711989855755</v>
      </c>
      <c r="AN12" s="18">
        <v>0.2285877564965226</v>
      </c>
      <c r="AO12" s="18">
        <v>0.19510270551523701</v>
      </c>
      <c r="AP12" s="18">
        <v>0.21162722886469409</v>
      </c>
      <c r="AQ12" s="18">
        <v>0.1997154712486626</v>
      </c>
      <c r="AR12" s="18">
        <v>0.17962764151068819</v>
      </c>
      <c r="AS12" s="18">
        <v>0.19480022564081609</v>
      </c>
      <c r="AT12" s="18">
        <v>0.32246487039579141</v>
      </c>
      <c r="AU12" s="18">
        <v>0.3056979755914524</v>
      </c>
      <c r="AV12" s="18">
        <v>0.19836239012123261</v>
      </c>
      <c r="AX12" s="18">
        <v>0.1929820923499953</v>
      </c>
      <c r="AY12" s="18">
        <v>0.28939091537149642</v>
      </c>
      <c r="BA12" s="18">
        <v>0.2197467220272277</v>
      </c>
      <c r="BB12" s="18">
        <v>0.19040125414131251</v>
      </c>
      <c r="BD12" s="18">
        <v>0.20854997425977659</v>
      </c>
      <c r="BE12" s="18">
        <v>0.21263119316720211</v>
      </c>
      <c r="BF12" s="18">
        <v>0.24686594139189769</v>
      </c>
      <c r="BG12" s="18">
        <v>0.19937083274942771</v>
      </c>
      <c r="BH12" s="18">
        <v>0.20389503962435229</v>
      </c>
      <c r="BI12" s="18">
        <v>0.21626092556166021</v>
      </c>
      <c r="BJ12" s="18">
        <v>0.1479354410820419</v>
      </c>
      <c r="BL12" s="18">
        <v>0.20069141710748159</v>
      </c>
      <c r="BM12" s="18">
        <v>0.22937842121696109</v>
      </c>
      <c r="BN12" s="18">
        <v>0.2389510180719642</v>
      </c>
      <c r="BO12" s="18">
        <v>0.15100364903085989</v>
      </c>
      <c r="BP12" s="18">
        <v>0.2096083419344742</v>
      </c>
      <c r="BQ12" s="18">
        <v>0.186596521130308</v>
      </c>
      <c r="BR12" s="18">
        <v>0.27544000012772751</v>
      </c>
      <c r="BS12" s="18">
        <v>0.1822839985731825</v>
      </c>
      <c r="BU12" s="18">
        <v>0.211066335664197</v>
      </c>
      <c r="BV12" s="18">
        <v>0.2186498825221416</v>
      </c>
      <c r="BW12" s="18">
        <v>0.19815771893388839</v>
      </c>
      <c r="BX12" s="18">
        <v>0.2179911576853516</v>
      </c>
      <c r="BY12" s="18">
        <v>0.21599959828078169</v>
      </c>
      <c r="BZ12" s="18">
        <v>0.21661014281363</v>
      </c>
      <c r="CA12" s="18">
        <v>0.18619673329985109</v>
      </c>
      <c r="CB12" s="18">
        <v>0.1376782182628101</v>
      </c>
      <c r="CC12" s="18">
        <v>0.27013090076071877</v>
      </c>
    </row>
    <row r="13" spans="2:83" ht="19" customHeight="1" x14ac:dyDescent="0.35">
      <c r="B13" s="21" t="s">
        <v>101</v>
      </c>
      <c r="C13" s="18">
        <v>0.15865773548422879</v>
      </c>
      <c r="D13" s="18">
        <v>0.14434407658920281</v>
      </c>
      <c r="E13" s="18">
        <v>8.976224018501483E-2</v>
      </c>
      <c r="F13" s="18">
        <v>9.7704908936957713E-2</v>
      </c>
      <c r="G13" s="18">
        <v>0.18633866248577419</v>
      </c>
      <c r="H13" s="18">
        <v>0.21188320473099731</v>
      </c>
      <c r="I13" s="18">
        <v>0.2033933974041742</v>
      </c>
      <c r="K13" s="18">
        <v>0.1646871340532659</v>
      </c>
      <c r="L13" s="18">
        <v>0.15170784883100411</v>
      </c>
      <c r="N13" s="18">
        <v>0.1402717748051121</v>
      </c>
      <c r="O13" s="18">
        <v>0.22720530880592071</v>
      </c>
      <c r="P13" s="18">
        <v>0.17660695389483741</v>
      </c>
      <c r="Q13" s="18">
        <v>0.19060694304275291</v>
      </c>
      <c r="R13" s="18">
        <v>0.1550257945555843</v>
      </c>
      <c r="S13" s="18">
        <v>0.15843859117909079</v>
      </c>
      <c r="T13" s="18">
        <v>0.13179572521288921</v>
      </c>
      <c r="U13" s="18">
        <v>0.16427603218689979</v>
      </c>
      <c r="V13" s="18">
        <v>0.1518011139725659</v>
      </c>
      <c r="W13" s="18">
        <v>0.17175216188618711</v>
      </c>
      <c r="X13" s="18">
        <v>8.9773128667579527E-2</v>
      </c>
      <c r="Y13" s="18">
        <v>0.20588177852726941</v>
      </c>
      <c r="AA13" s="18">
        <v>0.17581641706780701</v>
      </c>
      <c r="AB13" s="18">
        <v>0.16158817298665579</v>
      </c>
      <c r="AC13" s="18">
        <v>0.15177481355410599</v>
      </c>
      <c r="AD13" s="18">
        <v>0.14436707591813869</v>
      </c>
      <c r="AF13" s="18">
        <v>4.088433271241617E-2</v>
      </c>
      <c r="AG13" s="18">
        <v>0.13088459778439571</v>
      </c>
      <c r="AH13" s="18">
        <v>0.14102372852691761</v>
      </c>
      <c r="AI13" s="18">
        <v>0.14023022646405639</v>
      </c>
      <c r="AJ13" s="18">
        <v>9.9723960920534288E-2</v>
      </c>
      <c r="AK13" s="18">
        <v>0.15874363375261849</v>
      </c>
      <c r="AL13" s="18">
        <v>0.14312066966479389</v>
      </c>
      <c r="AM13" s="18">
        <v>0.21058430087552091</v>
      </c>
      <c r="AN13" s="18">
        <v>0.18282503740277301</v>
      </c>
      <c r="AO13" s="18">
        <v>0.18260371736273701</v>
      </c>
      <c r="AP13" s="18">
        <v>0.19788846992700501</v>
      </c>
      <c r="AQ13" s="18">
        <v>0.21663816426980201</v>
      </c>
      <c r="AR13" s="18">
        <v>0.2198296338889128</v>
      </c>
      <c r="AS13" s="18">
        <v>0.21465881260462291</v>
      </c>
      <c r="AT13" s="18">
        <v>0.120258438710036</v>
      </c>
      <c r="AU13" s="18">
        <v>5.4735892933124239E-2</v>
      </c>
      <c r="AV13" s="18">
        <v>0.22283968285705649</v>
      </c>
      <c r="AX13" s="18">
        <v>0.16424583362492029</v>
      </c>
      <c r="AY13" s="18">
        <v>0.12974321180796869</v>
      </c>
      <c r="BA13" s="18">
        <v>0.17662009604264009</v>
      </c>
      <c r="BB13" s="18">
        <v>0.1253314998305658</v>
      </c>
      <c r="BD13" s="18">
        <v>0.1806466214899862</v>
      </c>
      <c r="BE13" s="18">
        <v>0.14501041093103681</v>
      </c>
      <c r="BF13" s="18">
        <v>0.12813591886180969</v>
      </c>
      <c r="BG13" s="18">
        <v>0.1721458926858194</v>
      </c>
      <c r="BH13" s="18">
        <v>0.15795757845176961</v>
      </c>
      <c r="BI13" s="18">
        <v>8.8553280521225602E-2</v>
      </c>
      <c r="BJ13" s="18">
        <v>0.15339561646295879</v>
      </c>
      <c r="BL13" s="18">
        <v>0.22411602200318739</v>
      </c>
      <c r="BM13" s="18">
        <v>0.14529959809998921</v>
      </c>
      <c r="BN13" s="18">
        <v>0.16396308621550171</v>
      </c>
      <c r="BO13" s="18">
        <v>0.1117520717841774</v>
      </c>
      <c r="BP13" s="18">
        <v>0.15279743970547571</v>
      </c>
      <c r="BQ13" s="18">
        <v>0.1419605298856933</v>
      </c>
      <c r="BR13" s="18">
        <v>4.6048748588499319E-2</v>
      </c>
      <c r="BS13" s="18">
        <v>0.14987911173223389</v>
      </c>
      <c r="BU13" s="18">
        <v>0.1795221600643219</v>
      </c>
      <c r="BV13" s="18">
        <v>0.1191661689318866</v>
      </c>
      <c r="BW13" s="18">
        <v>0.19347349652001411</v>
      </c>
      <c r="BX13" s="18">
        <v>0.13641313864122501</v>
      </c>
      <c r="BY13" s="18">
        <v>0.17222361273579109</v>
      </c>
      <c r="BZ13" s="18">
        <v>0.12631933346053989</v>
      </c>
      <c r="CA13" s="18">
        <v>0.1242064941425144</v>
      </c>
      <c r="CB13" s="18">
        <v>0.19699341661636061</v>
      </c>
      <c r="CC13" s="18">
        <v>0.2129947529982672</v>
      </c>
    </row>
    <row r="14" spans="2:83" ht="19" customHeight="1" x14ac:dyDescent="0.35">
      <c r="B14" s="21" t="s">
        <v>102</v>
      </c>
      <c r="C14" s="18">
        <v>0.2145920439755985</v>
      </c>
      <c r="D14" s="18">
        <v>9.4933927285415193E-2</v>
      </c>
      <c r="E14" s="18">
        <v>8.3104206719260942E-2</v>
      </c>
      <c r="F14" s="18">
        <v>0.14747965359442239</v>
      </c>
      <c r="G14" s="18">
        <v>0.21700030104563489</v>
      </c>
      <c r="H14" s="18">
        <v>0.28664789523173168</v>
      </c>
      <c r="I14" s="18">
        <v>0.35829781387196352</v>
      </c>
      <c r="K14" s="18">
        <v>0.25853860715982679</v>
      </c>
      <c r="L14" s="18">
        <v>0.1735293298003649</v>
      </c>
      <c r="N14" s="18">
        <v>0.19671570159728349</v>
      </c>
      <c r="O14" s="18">
        <v>0.1079996741213016</v>
      </c>
      <c r="P14" s="18">
        <v>0.23392417227698381</v>
      </c>
      <c r="Q14" s="18">
        <v>0.21094173950851119</v>
      </c>
      <c r="R14" s="18">
        <v>0.18570210777106869</v>
      </c>
      <c r="S14" s="18">
        <v>0.21087507319614021</v>
      </c>
      <c r="T14" s="18">
        <v>0.14026097671873641</v>
      </c>
      <c r="U14" s="18">
        <v>0.20417575720940431</v>
      </c>
      <c r="V14" s="18">
        <v>0.18150243999418861</v>
      </c>
      <c r="W14" s="18">
        <v>0.30287118419406872</v>
      </c>
      <c r="X14" s="18">
        <v>0.24877645065699119</v>
      </c>
      <c r="Y14" s="18">
        <v>0.2424626394074722</v>
      </c>
      <c r="AA14" s="18">
        <v>0.16295431562965579</v>
      </c>
      <c r="AB14" s="18">
        <v>0.2269499985602923</v>
      </c>
      <c r="AC14" s="18">
        <v>0.19599174353356691</v>
      </c>
      <c r="AD14" s="18">
        <v>0.26994486706055892</v>
      </c>
      <c r="AF14" s="18">
        <v>0.19144875262834199</v>
      </c>
      <c r="AG14" s="18">
        <v>0.23033311018847161</v>
      </c>
      <c r="AH14" s="18">
        <v>0.30399628129993361</v>
      </c>
      <c r="AI14" s="18">
        <v>0.31420001946173581</v>
      </c>
      <c r="AJ14" s="18">
        <v>0.26525493197690359</v>
      </c>
      <c r="AK14" s="18">
        <v>0.2059000686441968</v>
      </c>
      <c r="AL14" s="18">
        <v>0.1825454786589793</v>
      </c>
      <c r="AM14" s="18">
        <v>0.23325788743068679</v>
      </c>
      <c r="AN14" s="18">
        <v>0.161263336878501</v>
      </c>
      <c r="AO14" s="18">
        <v>0.26961560243070232</v>
      </c>
      <c r="AP14" s="18">
        <v>0.19539826771753899</v>
      </c>
      <c r="AQ14" s="18">
        <v>0.12478288557552999</v>
      </c>
      <c r="AR14" s="18">
        <v>0.177512219114214</v>
      </c>
      <c r="AS14" s="18">
        <v>0.1015005268770693</v>
      </c>
      <c r="AT14" s="18">
        <v>0.15160883226198901</v>
      </c>
      <c r="AU14" s="18">
        <v>0.1084772298203034</v>
      </c>
      <c r="AV14" s="18">
        <v>0.32913382610266029</v>
      </c>
      <c r="AX14" s="18">
        <v>0.2410774235675526</v>
      </c>
      <c r="AY14" s="18">
        <v>8.3996151131924435E-2</v>
      </c>
      <c r="BA14" s="18">
        <v>0.1876638268723107</v>
      </c>
      <c r="BB14" s="18">
        <v>0.26455296676182632</v>
      </c>
      <c r="BD14" s="18">
        <v>0.26526036244637913</v>
      </c>
      <c r="BE14" s="18">
        <v>0.19525396398869971</v>
      </c>
      <c r="BF14" s="18">
        <v>0.2238460197979526</v>
      </c>
      <c r="BG14" s="18">
        <v>0.1983991428681757</v>
      </c>
      <c r="BH14" s="18">
        <v>0.13371135159195041</v>
      </c>
      <c r="BI14" s="18">
        <v>6.1208032782354108E-2</v>
      </c>
      <c r="BJ14" s="18">
        <v>0.44682820088473918</v>
      </c>
      <c r="BL14" s="18">
        <v>0.22250497892258769</v>
      </c>
      <c r="BM14" s="18">
        <v>0.1590641465545467</v>
      </c>
      <c r="BN14" s="18">
        <v>0.26436403708121392</v>
      </c>
      <c r="BO14" s="18">
        <v>0.2128221731628292</v>
      </c>
      <c r="BP14" s="18">
        <v>0.24101213765224011</v>
      </c>
      <c r="BQ14" s="18">
        <v>0.1673417478127564</v>
      </c>
      <c r="BR14" s="18">
        <v>0.30404534561956947</v>
      </c>
      <c r="BS14" s="18">
        <v>0.25770834725019859</v>
      </c>
      <c r="BU14" s="18">
        <v>0.20329210229046871</v>
      </c>
      <c r="BV14" s="18">
        <v>0.1806939045521963</v>
      </c>
      <c r="BW14" s="18">
        <v>0.2425624298239992</v>
      </c>
      <c r="BX14" s="18">
        <v>0.13356714922821461</v>
      </c>
      <c r="BY14" s="18">
        <v>0.21831763361580531</v>
      </c>
      <c r="BZ14" s="18">
        <v>0.13858266695182209</v>
      </c>
      <c r="CA14" s="18">
        <v>0.30228093773013759</v>
      </c>
      <c r="CB14" s="18">
        <v>0.3318364308355628</v>
      </c>
      <c r="CC14" s="18">
        <v>0.22479670895170281</v>
      </c>
    </row>
    <row r="15" spans="2:83" ht="19" customHeight="1" x14ac:dyDescent="0.35">
      <c r="B15" s="22" t="s">
        <v>117</v>
      </c>
      <c r="C15" s="23">
        <v>0.15567616405474199</v>
      </c>
      <c r="D15" s="23">
        <v>0.20258039560428259</v>
      </c>
      <c r="E15" s="23">
        <v>0.24475488811386581</v>
      </c>
      <c r="F15" s="23">
        <v>0.18213702759827971</v>
      </c>
      <c r="G15" s="23">
        <v>0.1602327649572545</v>
      </c>
      <c r="H15" s="23">
        <v>0.1006092925730087</v>
      </c>
      <c r="I15" s="23">
        <v>8.7146548842058413E-2</v>
      </c>
      <c r="K15" s="23">
        <v>0.14206993164359541</v>
      </c>
      <c r="L15" s="23">
        <v>0.16817503036394649</v>
      </c>
      <c r="N15" s="23">
        <v>0.18873651331863911</v>
      </c>
      <c r="O15" s="23">
        <v>0.17143124815782251</v>
      </c>
      <c r="P15" s="23">
        <v>0.14010811569276199</v>
      </c>
      <c r="Q15" s="23">
        <v>0.15817870956157079</v>
      </c>
      <c r="R15" s="23">
        <v>0.1564103010684518</v>
      </c>
      <c r="S15" s="23">
        <v>0.1194777485264259</v>
      </c>
      <c r="T15" s="23">
        <v>0.17028743047296041</v>
      </c>
      <c r="U15" s="23">
        <v>0.17398490121988161</v>
      </c>
      <c r="V15" s="23">
        <v>0.17741617330983719</v>
      </c>
      <c r="W15" s="23">
        <v>0.1170954859665161</v>
      </c>
      <c r="X15" s="23">
        <v>0.1435226124159687</v>
      </c>
      <c r="Y15" s="23">
        <v>0.16864371127146199</v>
      </c>
      <c r="AA15" s="23">
        <v>0.1646176023481879</v>
      </c>
      <c r="AB15" s="23">
        <v>0.15129371230435129</v>
      </c>
      <c r="AC15" s="23">
        <v>0.13939738774387481</v>
      </c>
      <c r="AD15" s="23">
        <v>0.16494923691976451</v>
      </c>
      <c r="AF15" s="23">
        <v>0.22880497078925341</v>
      </c>
      <c r="AG15" s="23">
        <v>0.22916477443343219</v>
      </c>
      <c r="AH15" s="23">
        <v>0.2008438914855917</v>
      </c>
      <c r="AI15" s="23">
        <v>0.10349623384096179</v>
      </c>
      <c r="AJ15" s="23">
        <v>0.1519806869500003</v>
      </c>
      <c r="AK15" s="23">
        <v>0.15025653565277369</v>
      </c>
      <c r="AL15" s="23">
        <v>0.19919862378988479</v>
      </c>
      <c r="AM15" s="23">
        <v>0.11929829964406689</v>
      </c>
      <c r="AN15" s="23">
        <v>0.13090144548843199</v>
      </c>
      <c r="AO15" s="23">
        <v>0.110645422278235</v>
      </c>
      <c r="AP15" s="23">
        <v>0.12862193522004611</v>
      </c>
      <c r="AQ15" s="23">
        <v>0.17171542035039841</v>
      </c>
      <c r="AR15" s="23">
        <v>0.12678924469660871</v>
      </c>
      <c r="AS15" s="23">
        <v>0.25715687083738992</v>
      </c>
      <c r="AT15" s="23">
        <v>0.12550577705955601</v>
      </c>
      <c r="AU15" s="23">
        <v>0.21185363255344691</v>
      </c>
      <c r="AV15" s="23">
        <v>8.4928789204504404E-2</v>
      </c>
      <c r="AX15" s="23">
        <v>0.14599806500892079</v>
      </c>
      <c r="AY15" s="23">
        <v>0.20624816472916421</v>
      </c>
      <c r="BA15" s="23">
        <v>0.15633642782376839</v>
      </c>
      <c r="BB15" s="23">
        <v>0.15445115212556959</v>
      </c>
      <c r="BD15" s="23">
        <v>0.13887283227887601</v>
      </c>
      <c r="BE15" s="23">
        <v>0.1539114094630859</v>
      </c>
      <c r="BF15" s="23">
        <v>0.14120797159388071</v>
      </c>
      <c r="BG15" s="23">
        <v>0.16262450669174941</v>
      </c>
      <c r="BH15" s="23">
        <v>0.21094791897849521</v>
      </c>
      <c r="BI15" s="23">
        <v>0.1906801713060538</v>
      </c>
      <c r="BJ15" s="23">
        <v>6.7961624913211963E-2</v>
      </c>
      <c r="BL15" s="23">
        <v>0.12077648128887759</v>
      </c>
      <c r="BM15" s="23">
        <v>0.1889388696288164</v>
      </c>
      <c r="BN15" s="23">
        <v>0.1161404977509523</v>
      </c>
      <c r="BO15" s="23">
        <v>0.23434801689586329</v>
      </c>
      <c r="BP15" s="23">
        <v>0.1272704595815996</v>
      </c>
      <c r="BQ15" s="23">
        <v>0.1585547886180127</v>
      </c>
      <c r="BR15" s="23">
        <v>0.12282401878742009</v>
      </c>
      <c r="BS15" s="23">
        <v>0.1506281086734432</v>
      </c>
      <c r="BU15" s="23">
        <v>0.17010920137768201</v>
      </c>
      <c r="BV15" s="23">
        <v>0.20456594173192191</v>
      </c>
      <c r="BW15" s="23">
        <v>0.12555615560053229</v>
      </c>
      <c r="BX15" s="23">
        <v>0.25962109199258349</v>
      </c>
      <c r="BY15" s="23">
        <v>0.1058090054526242</v>
      </c>
      <c r="BZ15" s="23">
        <v>0.19976504581010551</v>
      </c>
      <c r="CA15" s="23">
        <v>0.1178100822331368</v>
      </c>
      <c r="CB15" s="23">
        <v>0.10640817669527031</v>
      </c>
      <c r="CC15" s="23">
        <v>8.9523416636768632E-2</v>
      </c>
    </row>
    <row r="16" spans="2:83" ht="19" customHeight="1" x14ac:dyDescent="0.35">
      <c r="B16" s="22" t="s">
        <v>118</v>
      </c>
      <c r="C16" s="23">
        <v>0.36812704861645551</v>
      </c>
      <c r="D16" s="23">
        <v>0.38494352764563972</v>
      </c>
      <c r="E16" s="23">
        <v>0.30627576971069592</v>
      </c>
      <c r="F16" s="23">
        <v>0.36922365331309892</v>
      </c>
      <c r="G16" s="23">
        <v>0.3596468463720901</v>
      </c>
      <c r="H16" s="23">
        <v>0.41306841858279508</v>
      </c>
      <c r="I16" s="23">
        <v>0.37895610777104649</v>
      </c>
      <c r="K16" s="23">
        <v>0.35373049076388691</v>
      </c>
      <c r="L16" s="23">
        <v>0.38045903497655759</v>
      </c>
      <c r="N16" s="23">
        <v>0.32633448557935918</v>
      </c>
      <c r="O16" s="23">
        <v>0.53166896090090587</v>
      </c>
      <c r="P16" s="23">
        <v>0.32367773690579171</v>
      </c>
      <c r="Q16" s="23">
        <v>0.36810065124223762</v>
      </c>
      <c r="R16" s="23">
        <v>0.37776997219185909</v>
      </c>
      <c r="S16" s="23">
        <v>0.41484991423421358</v>
      </c>
      <c r="T16" s="23">
        <v>0.4405283234835371</v>
      </c>
      <c r="U16" s="23">
        <v>0.36662024126832471</v>
      </c>
      <c r="V16" s="23">
        <v>0.36910733149912411</v>
      </c>
      <c r="W16" s="23">
        <v>0.35574973643851859</v>
      </c>
      <c r="X16" s="23">
        <v>0.30105470288985098</v>
      </c>
      <c r="Y16" s="23">
        <v>0.3511039620146621</v>
      </c>
      <c r="AA16" s="23">
        <v>0.39783663964561011</v>
      </c>
      <c r="AB16" s="23">
        <v>0.36954957155378892</v>
      </c>
      <c r="AC16" s="23">
        <v>0.3774373496076171</v>
      </c>
      <c r="AD16" s="23">
        <v>0.32924017740059158</v>
      </c>
      <c r="AF16" s="23">
        <v>0.34059199200261508</v>
      </c>
      <c r="AG16" s="23">
        <v>0.26821601407255807</v>
      </c>
      <c r="AH16" s="23">
        <v>0.29604569969439942</v>
      </c>
      <c r="AI16" s="23">
        <v>0.32992451758264613</v>
      </c>
      <c r="AJ16" s="23">
        <v>0.29798130076939527</v>
      </c>
      <c r="AK16" s="23">
        <v>0.37305542740059222</v>
      </c>
      <c r="AL16" s="23">
        <v>0.3417232141927718</v>
      </c>
      <c r="AM16" s="23">
        <v>0.44755549986109638</v>
      </c>
      <c r="AN16" s="23">
        <v>0.41141279389929553</v>
      </c>
      <c r="AO16" s="23">
        <v>0.37770642287797412</v>
      </c>
      <c r="AP16" s="23">
        <v>0.40951569879169902</v>
      </c>
      <c r="AQ16" s="23">
        <v>0.4163536355184646</v>
      </c>
      <c r="AR16" s="23">
        <v>0.39945727539960102</v>
      </c>
      <c r="AS16" s="23">
        <v>0.40945903824543911</v>
      </c>
      <c r="AT16" s="23">
        <v>0.44272330910582741</v>
      </c>
      <c r="AU16" s="23">
        <v>0.36043386852457671</v>
      </c>
      <c r="AV16" s="23">
        <v>0.42120207297828899</v>
      </c>
      <c r="AX16" s="23">
        <v>0.35722792597491559</v>
      </c>
      <c r="AY16" s="23">
        <v>0.41913412717946508</v>
      </c>
      <c r="BA16" s="23">
        <v>0.39636681806986779</v>
      </c>
      <c r="BB16" s="23">
        <v>0.31573275397187828</v>
      </c>
      <c r="BD16" s="23">
        <v>0.38919659574976279</v>
      </c>
      <c r="BE16" s="23">
        <v>0.35764160409823892</v>
      </c>
      <c r="BF16" s="23">
        <v>0.3750018602537073</v>
      </c>
      <c r="BG16" s="23">
        <v>0.37151672543524722</v>
      </c>
      <c r="BH16" s="23">
        <v>0.3618526180761219</v>
      </c>
      <c r="BI16" s="23">
        <v>0.30481420608288579</v>
      </c>
      <c r="BJ16" s="23">
        <v>0.30133105754500072</v>
      </c>
      <c r="BL16" s="23">
        <v>0.42480743911066898</v>
      </c>
      <c r="BM16" s="23">
        <v>0.37467801931695027</v>
      </c>
      <c r="BN16" s="23">
        <v>0.40291410428746582</v>
      </c>
      <c r="BO16" s="23">
        <v>0.26275572081503729</v>
      </c>
      <c r="BP16" s="23">
        <v>0.36240578163995002</v>
      </c>
      <c r="BQ16" s="23">
        <v>0.3285570510160013</v>
      </c>
      <c r="BR16" s="23">
        <v>0.32148874871622679</v>
      </c>
      <c r="BS16" s="23">
        <v>0.33216311030541651</v>
      </c>
      <c r="BU16" s="23">
        <v>0.39058849572851889</v>
      </c>
      <c r="BV16" s="23">
        <v>0.33781605145402821</v>
      </c>
      <c r="BW16" s="23">
        <v>0.39163121545390261</v>
      </c>
      <c r="BX16" s="23">
        <v>0.35440429632657661</v>
      </c>
      <c r="BY16" s="23">
        <v>0.38822321101657292</v>
      </c>
      <c r="BZ16" s="23">
        <v>0.34292947627416992</v>
      </c>
      <c r="CA16" s="23">
        <v>0.31040322744236543</v>
      </c>
      <c r="CB16" s="23">
        <v>0.33467163487917062</v>
      </c>
      <c r="CC16" s="23">
        <v>0.48312565375898608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4.1805217229613723E-2</v>
      </c>
      <c r="D9" s="18">
        <v>2.546130943325357E-2</v>
      </c>
      <c r="E9" s="18">
        <v>5.0008861029606257E-2</v>
      </c>
      <c r="F9" s="18">
        <v>4.5371973396891772E-2</v>
      </c>
      <c r="G9" s="18">
        <v>5.5238207136716608E-2</v>
      </c>
      <c r="H9" s="18">
        <v>5.4799157515799002E-2</v>
      </c>
      <c r="I9" s="18">
        <v>2.323813552807695E-2</v>
      </c>
      <c r="K9" s="18">
        <v>4.1492762729552053E-2</v>
      </c>
      <c r="L9" s="18">
        <v>4.2304553867634327E-2</v>
      </c>
      <c r="N9" s="18">
        <v>3.6863576559245763E-2</v>
      </c>
      <c r="O9" s="18">
        <v>0</v>
      </c>
      <c r="P9" s="18">
        <v>9.9145319444920669E-3</v>
      </c>
      <c r="Q9" s="18">
        <v>1.3268202910136371E-2</v>
      </c>
      <c r="R9" s="18">
        <v>6.0491720655318319E-2</v>
      </c>
      <c r="S9" s="18">
        <v>4.452389593953926E-2</v>
      </c>
      <c r="T9" s="18">
        <v>4.2366886077878169E-2</v>
      </c>
      <c r="U9" s="18">
        <v>3.377988464095262E-2</v>
      </c>
      <c r="V9" s="18">
        <v>2.4928715814976729E-2</v>
      </c>
      <c r="W9" s="18">
        <v>4.7532687387668568E-2</v>
      </c>
      <c r="X9" s="18">
        <v>4.5132584868998217E-2</v>
      </c>
      <c r="Y9" s="18">
        <v>8.0628879917110527E-2</v>
      </c>
      <c r="AA9" s="18">
        <v>4.7419374531212172E-2</v>
      </c>
      <c r="AB9" s="18">
        <v>2.7003681992833681E-2</v>
      </c>
      <c r="AC9" s="18">
        <v>4.3963796204261087E-2</v>
      </c>
      <c r="AD9" s="18">
        <v>4.675327594655368E-2</v>
      </c>
      <c r="AF9" s="18">
        <v>4.2758166833366383E-2</v>
      </c>
      <c r="AG9" s="18">
        <v>3.8663225204486923E-2</v>
      </c>
      <c r="AH9" s="18">
        <v>6.6879589764848577E-2</v>
      </c>
      <c r="AI9" s="18">
        <v>6.775651804577644E-2</v>
      </c>
      <c r="AJ9" s="18">
        <v>6.3654414289876865E-2</v>
      </c>
      <c r="AK9" s="18">
        <v>2.260801302346014E-2</v>
      </c>
      <c r="AL9" s="18">
        <v>2.2431846774220401E-2</v>
      </c>
      <c r="AM9" s="18">
        <v>3.5345356197026258E-2</v>
      </c>
      <c r="AN9" s="18">
        <v>5.1273380432433853E-2</v>
      </c>
      <c r="AO9" s="18">
        <v>5.8497065744074622E-2</v>
      </c>
      <c r="AP9" s="18">
        <v>3.3364622003718043E-2</v>
      </c>
      <c r="AQ9" s="18">
        <v>1.0289543674555819E-2</v>
      </c>
      <c r="AR9" s="18">
        <v>8.0675893816870306E-2</v>
      </c>
      <c r="AS9" s="18">
        <v>7.1375961586228942E-2</v>
      </c>
      <c r="AT9" s="18">
        <v>0</v>
      </c>
      <c r="AU9" s="18">
        <v>4.3309168791544721E-2</v>
      </c>
      <c r="AV9" s="18">
        <v>0</v>
      </c>
      <c r="AX9" s="18">
        <v>4.3805652158289868E-2</v>
      </c>
      <c r="AY9" s="18">
        <v>3.3178880397772108E-2</v>
      </c>
      <c r="BA9" s="18">
        <v>4.340442547399178E-2</v>
      </c>
      <c r="BB9" s="18">
        <v>3.8838146691300361E-2</v>
      </c>
      <c r="BD9" s="18">
        <v>2.5919754381948459E-2</v>
      </c>
      <c r="BE9" s="18">
        <v>5.7186077585779857E-2</v>
      </c>
      <c r="BF9" s="18">
        <v>3.0256676879362909E-2</v>
      </c>
      <c r="BG9" s="18">
        <v>3.6786706846978323E-2</v>
      </c>
      <c r="BH9" s="18">
        <v>6.3199872763207654E-2</v>
      </c>
      <c r="BI9" s="18">
        <v>6.0590778365123527E-2</v>
      </c>
      <c r="BJ9" s="18">
        <v>4.5044616585768957E-2</v>
      </c>
      <c r="BL9" s="18">
        <v>4.6506989322888492E-2</v>
      </c>
      <c r="BM9" s="18">
        <v>4.4408045389936222E-2</v>
      </c>
      <c r="BN9" s="18">
        <v>4.2396545390054691E-2</v>
      </c>
      <c r="BO9" s="18">
        <v>5.9772896535951317E-2</v>
      </c>
      <c r="BP9" s="18">
        <v>3.5510746571881739E-2</v>
      </c>
      <c r="BQ9" s="18">
        <v>4.8167152296460861E-2</v>
      </c>
      <c r="BR9" s="18">
        <v>0</v>
      </c>
      <c r="BS9" s="18">
        <v>3.6725845196011339E-2</v>
      </c>
      <c r="BU9" s="18">
        <v>5.6163236158955632E-2</v>
      </c>
      <c r="BV9" s="18">
        <v>4.0568294569340177E-2</v>
      </c>
      <c r="BW9" s="18">
        <v>4.4169689156804547E-2</v>
      </c>
      <c r="BX9" s="18">
        <v>4.8885237818952133E-2</v>
      </c>
      <c r="BY9" s="18">
        <v>4.6769640185375667E-2</v>
      </c>
      <c r="BZ9" s="18">
        <v>4.7500302104100819E-2</v>
      </c>
      <c r="CA9" s="18">
        <v>3.281849337174924E-2</v>
      </c>
      <c r="CB9" s="18">
        <v>1.757670488345087E-2</v>
      </c>
      <c r="CC9" s="18">
        <v>1.896104421627896E-2</v>
      </c>
    </row>
    <row r="10" spans="2:83" ht="19" customHeight="1" x14ac:dyDescent="0.35">
      <c r="B10" s="21" t="s">
        <v>98</v>
      </c>
      <c r="C10" s="18">
        <v>8.5143266331987544E-2</v>
      </c>
      <c r="D10" s="18">
        <v>0.1307447264007893</v>
      </c>
      <c r="E10" s="18">
        <v>0.10712871600003369</v>
      </c>
      <c r="F10" s="18">
        <v>9.6194558714635198E-2</v>
      </c>
      <c r="G10" s="18">
        <v>6.9075061172882493E-2</v>
      </c>
      <c r="H10" s="18">
        <v>5.2930483908192383E-2</v>
      </c>
      <c r="I10" s="18">
        <v>7.3636729091516737E-2</v>
      </c>
      <c r="K10" s="18">
        <v>9.7450759957367461E-2</v>
      </c>
      <c r="L10" s="18">
        <v>7.403193354928006E-2</v>
      </c>
      <c r="N10" s="18">
        <v>6.1756675638332967E-2</v>
      </c>
      <c r="O10" s="18">
        <v>2.9864826166868589E-2</v>
      </c>
      <c r="P10" s="18">
        <v>5.4097805959367369E-2</v>
      </c>
      <c r="Q10" s="18">
        <v>4.8549511014949052E-2</v>
      </c>
      <c r="R10" s="18">
        <v>5.5238084654106123E-2</v>
      </c>
      <c r="S10" s="18">
        <v>8.5477687716204259E-2</v>
      </c>
      <c r="T10" s="18">
        <v>0.1185464662873858</v>
      </c>
      <c r="U10" s="18">
        <v>0.12747028893329851</v>
      </c>
      <c r="V10" s="18">
        <v>9.6481142281283475E-2</v>
      </c>
      <c r="W10" s="18">
        <v>0.1137279638990588</v>
      </c>
      <c r="X10" s="18">
        <v>5.4265201486166183E-2</v>
      </c>
      <c r="Y10" s="18">
        <v>9.2958080573310259E-2</v>
      </c>
      <c r="AA10" s="18">
        <v>0.1036410326695974</v>
      </c>
      <c r="AB10" s="18">
        <v>8.2125205932104053E-2</v>
      </c>
      <c r="AC10" s="18">
        <v>8.7864674930743777E-2</v>
      </c>
      <c r="AD10" s="18">
        <v>6.6602492004909308E-2</v>
      </c>
      <c r="AF10" s="18">
        <v>0.17448113746024671</v>
      </c>
      <c r="AG10" s="18">
        <v>5.3622845634806272E-2</v>
      </c>
      <c r="AH10" s="18">
        <v>5.9501133007947973E-2</v>
      </c>
      <c r="AI10" s="18">
        <v>7.545135057527709E-2</v>
      </c>
      <c r="AJ10" s="18">
        <v>7.2777197504792127E-2</v>
      </c>
      <c r="AK10" s="18">
        <v>0.1002687617223024</v>
      </c>
      <c r="AL10" s="18">
        <v>8.6296198422977463E-2</v>
      </c>
      <c r="AM10" s="18">
        <v>7.6933911888082393E-2</v>
      </c>
      <c r="AN10" s="18">
        <v>8.1451638072850149E-2</v>
      </c>
      <c r="AO10" s="18">
        <v>6.6357512656049902E-2</v>
      </c>
      <c r="AP10" s="18">
        <v>7.2422607246217574E-2</v>
      </c>
      <c r="AQ10" s="18">
        <v>0.1127856732743044</v>
      </c>
      <c r="AR10" s="18">
        <v>9.8746474562703926E-2</v>
      </c>
      <c r="AS10" s="18">
        <v>0.1187063983628157</v>
      </c>
      <c r="AT10" s="18">
        <v>9.9262856575835459E-2</v>
      </c>
      <c r="AU10" s="18">
        <v>0.14765617726107719</v>
      </c>
      <c r="AV10" s="18">
        <v>3.048902957207187E-2</v>
      </c>
      <c r="AX10" s="18">
        <v>7.7198436526336497E-2</v>
      </c>
      <c r="AY10" s="18">
        <v>0.1247198284438546</v>
      </c>
      <c r="BA10" s="18">
        <v>9.146520553587513E-2</v>
      </c>
      <c r="BB10" s="18">
        <v>7.3413937382612385E-2</v>
      </c>
      <c r="BD10" s="18">
        <v>6.6448888961014488E-2</v>
      </c>
      <c r="BE10" s="18">
        <v>7.7404889430181131E-2</v>
      </c>
      <c r="BF10" s="18">
        <v>6.2070846527308918E-2</v>
      </c>
      <c r="BG10" s="18">
        <v>9.9546660481243263E-2</v>
      </c>
      <c r="BH10" s="18">
        <v>0.1052668042151884</v>
      </c>
      <c r="BI10" s="18">
        <v>0.20723306379434539</v>
      </c>
      <c r="BJ10" s="18">
        <v>9.0409868631081844E-2</v>
      </c>
      <c r="BL10" s="18">
        <v>9.1293985372433412E-2</v>
      </c>
      <c r="BM10" s="18">
        <v>7.6472997664870659E-2</v>
      </c>
      <c r="BN10" s="18">
        <v>0.11932699556375399</v>
      </c>
      <c r="BO10" s="18">
        <v>0.1224581630432955</v>
      </c>
      <c r="BP10" s="18">
        <v>9.3009573059111991E-2</v>
      </c>
      <c r="BQ10" s="18">
        <v>4.6280688133489359E-2</v>
      </c>
      <c r="BR10" s="18">
        <v>0.10306771168865329</v>
      </c>
      <c r="BS10" s="18">
        <v>6.6196482121001168E-2</v>
      </c>
      <c r="BU10" s="18">
        <v>9.7053122122368857E-2</v>
      </c>
      <c r="BV10" s="18">
        <v>8.303232778587348E-2</v>
      </c>
      <c r="BW10" s="18">
        <v>0.1174246942749247</v>
      </c>
      <c r="BX10" s="18">
        <v>0.1083292350967248</v>
      </c>
      <c r="BY10" s="18">
        <v>8.0563092520843274E-2</v>
      </c>
      <c r="BZ10" s="18">
        <v>4.3423476940955788E-2</v>
      </c>
      <c r="CA10" s="18">
        <v>6.461960825434393E-2</v>
      </c>
      <c r="CB10" s="18">
        <v>6.0625990163401193E-2</v>
      </c>
      <c r="CC10" s="18">
        <v>9.6880631744621151E-2</v>
      </c>
    </row>
    <row r="11" spans="2:83" ht="32.15" customHeight="1" x14ac:dyDescent="0.35">
      <c r="B11" s="21" t="s">
        <v>99</v>
      </c>
      <c r="C11" s="18">
        <v>0.16944867423751311</v>
      </c>
      <c r="D11" s="18">
        <v>0.19436374793941349</v>
      </c>
      <c r="E11" s="18">
        <v>0.23670193858818911</v>
      </c>
      <c r="F11" s="18">
        <v>0.2091478209007086</v>
      </c>
      <c r="G11" s="18">
        <v>0.1474684641049554</v>
      </c>
      <c r="H11" s="18">
        <v>0.1091042411807702</v>
      </c>
      <c r="I11" s="18">
        <v>0.13741300740008969</v>
      </c>
      <c r="K11" s="18">
        <v>0.1651694648725939</v>
      </c>
      <c r="L11" s="18">
        <v>0.1742955495644718</v>
      </c>
      <c r="N11" s="18">
        <v>0.20385994529623269</v>
      </c>
      <c r="O11" s="18">
        <v>0.1145444510206779</v>
      </c>
      <c r="P11" s="18">
        <v>0.1739103895141835</v>
      </c>
      <c r="Q11" s="18">
        <v>0.22794224252675499</v>
      </c>
      <c r="R11" s="18">
        <v>0.19480773130782991</v>
      </c>
      <c r="S11" s="18">
        <v>0.1079604658044151</v>
      </c>
      <c r="T11" s="18">
        <v>0.13772561694108559</v>
      </c>
      <c r="U11" s="18">
        <v>0.17928643782579021</v>
      </c>
      <c r="V11" s="18">
        <v>0.22831862065879899</v>
      </c>
      <c r="W11" s="18">
        <v>0.1274255724186131</v>
      </c>
      <c r="X11" s="18">
        <v>0.167245487222871</v>
      </c>
      <c r="Y11" s="18">
        <v>0.1492380942039418</v>
      </c>
      <c r="AA11" s="18">
        <v>0.2213465051252054</v>
      </c>
      <c r="AB11" s="18">
        <v>0.1448258631314836</v>
      </c>
      <c r="AC11" s="18">
        <v>0.16564448160211021</v>
      </c>
      <c r="AD11" s="18">
        <v>0.14375222214835459</v>
      </c>
      <c r="AF11" s="18">
        <v>6.8634380976552625E-2</v>
      </c>
      <c r="AG11" s="18">
        <v>0.194408652431656</v>
      </c>
      <c r="AH11" s="18">
        <v>0.1466102712117672</v>
      </c>
      <c r="AI11" s="18">
        <v>0.14532088734227491</v>
      </c>
      <c r="AJ11" s="18">
        <v>0.1648478972743263</v>
      </c>
      <c r="AK11" s="18">
        <v>0.143914178311707</v>
      </c>
      <c r="AL11" s="18">
        <v>0.13843786848819331</v>
      </c>
      <c r="AM11" s="18">
        <v>0.15190173501367349</v>
      </c>
      <c r="AN11" s="18">
        <v>0.18146344691797911</v>
      </c>
      <c r="AO11" s="18">
        <v>0.16932379647074311</v>
      </c>
      <c r="AP11" s="18">
        <v>0.1647752188584603</v>
      </c>
      <c r="AQ11" s="18">
        <v>0.15013614423191801</v>
      </c>
      <c r="AR11" s="18">
        <v>0.20386086344544069</v>
      </c>
      <c r="AS11" s="18">
        <v>0.2315052730672619</v>
      </c>
      <c r="AT11" s="18">
        <v>0.25130658441982778</v>
      </c>
      <c r="AU11" s="18">
        <v>0.26390894834349521</v>
      </c>
      <c r="AV11" s="18">
        <v>0.1787891342156909</v>
      </c>
      <c r="AX11" s="18">
        <v>0.15719043623411971</v>
      </c>
      <c r="AY11" s="18">
        <v>0.22944196753035609</v>
      </c>
      <c r="BA11" s="18">
        <v>0.17235935809659411</v>
      </c>
      <c r="BB11" s="18">
        <v>0.1640483742109321</v>
      </c>
      <c r="BD11" s="18">
        <v>0.13147611169748519</v>
      </c>
      <c r="BE11" s="18">
        <v>0.16362684461270971</v>
      </c>
      <c r="BF11" s="18">
        <v>0.1662292726502051</v>
      </c>
      <c r="BG11" s="18">
        <v>0.1983096815122371</v>
      </c>
      <c r="BH11" s="18">
        <v>0.22324898918579769</v>
      </c>
      <c r="BI11" s="18">
        <v>0.25476991471068261</v>
      </c>
      <c r="BJ11" s="18">
        <v>4.8457483728705703E-2</v>
      </c>
      <c r="BL11" s="18">
        <v>0.14838034294639299</v>
      </c>
      <c r="BM11" s="18">
        <v>0.2066428430656658</v>
      </c>
      <c r="BN11" s="18">
        <v>0.18713531046530249</v>
      </c>
      <c r="BO11" s="18">
        <v>0.1820702345096761</v>
      </c>
      <c r="BP11" s="18">
        <v>0.1914110883748579</v>
      </c>
      <c r="BQ11" s="18">
        <v>0.2127790832294631</v>
      </c>
      <c r="BR11" s="18">
        <v>0.12179542313625751</v>
      </c>
      <c r="BS11" s="18">
        <v>0.1005539149403246</v>
      </c>
      <c r="BU11" s="18">
        <v>0.17829228589935661</v>
      </c>
      <c r="BV11" s="18">
        <v>0.209129678221226</v>
      </c>
      <c r="BW11" s="18">
        <v>0.13793425739660881</v>
      </c>
      <c r="BX11" s="18">
        <v>0.21583050184392291</v>
      </c>
      <c r="BY11" s="18">
        <v>0.1566801696450163</v>
      </c>
      <c r="BZ11" s="18">
        <v>0.26328367667816899</v>
      </c>
      <c r="CA11" s="18">
        <v>0.10675402836375621</v>
      </c>
      <c r="CB11" s="18">
        <v>9.3230378112606468E-2</v>
      </c>
      <c r="CC11" s="18">
        <v>0.12645664764612799</v>
      </c>
    </row>
    <row r="12" spans="2:83" ht="19" customHeight="1" x14ac:dyDescent="0.35">
      <c r="B12" s="21" t="s">
        <v>100</v>
      </c>
      <c r="C12" s="18">
        <v>0.25641931207551771</v>
      </c>
      <c r="D12" s="18">
        <v>0.20595843870195449</v>
      </c>
      <c r="E12" s="18">
        <v>0.28588289901138891</v>
      </c>
      <c r="F12" s="18">
        <v>0.30461859331232888</v>
      </c>
      <c r="G12" s="18">
        <v>0.25013755752734951</v>
      </c>
      <c r="H12" s="18">
        <v>0.24053072320957819</v>
      </c>
      <c r="I12" s="18">
        <v>0.23838281902226671</v>
      </c>
      <c r="K12" s="18">
        <v>0.24953264696137381</v>
      </c>
      <c r="L12" s="18">
        <v>0.26324694430994761</v>
      </c>
      <c r="N12" s="18">
        <v>0.27625283803145351</v>
      </c>
      <c r="O12" s="18">
        <v>0.33386432134434751</v>
      </c>
      <c r="P12" s="18">
        <v>0.32591782478683368</v>
      </c>
      <c r="Q12" s="18">
        <v>0.19532800526937019</v>
      </c>
      <c r="R12" s="18">
        <v>0.28962907036677049</v>
      </c>
      <c r="S12" s="18">
        <v>0.25670365147120588</v>
      </c>
      <c r="T12" s="18">
        <v>0.22807927055379229</v>
      </c>
      <c r="U12" s="18">
        <v>0.2336695009025308</v>
      </c>
      <c r="V12" s="18">
        <v>0.26380653906989959</v>
      </c>
      <c r="W12" s="18">
        <v>0.224825996392338</v>
      </c>
      <c r="X12" s="18">
        <v>0.29869000472970131</v>
      </c>
      <c r="Y12" s="18">
        <v>0.2097181431972949</v>
      </c>
      <c r="AA12" s="18">
        <v>0.2494076763763288</v>
      </c>
      <c r="AB12" s="18">
        <v>0.26040232935398611</v>
      </c>
      <c r="AC12" s="18">
        <v>0.26363824892880211</v>
      </c>
      <c r="AD12" s="18">
        <v>0.25295823013770252</v>
      </c>
      <c r="AF12" s="18">
        <v>0.1521872252856418</v>
      </c>
      <c r="AG12" s="18">
        <v>0.23509902737507599</v>
      </c>
      <c r="AH12" s="18">
        <v>0.21618364774413881</v>
      </c>
      <c r="AI12" s="18">
        <v>0.1919621122666009</v>
      </c>
      <c r="AJ12" s="18">
        <v>0.2648259040537167</v>
      </c>
      <c r="AK12" s="18">
        <v>0.29595301809550828</v>
      </c>
      <c r="AL12" s="18">
        <v>0.26784327557013871</v>
      </c>
      <c r="AM12" s="18">
        <v>0.28096990289736512</v>
      </c>
      <c r="AN12" s="18">
        <v>0.2402740478900865</v>
      </c>
      <c r="AO12" s="18">
        <v>0.25874720213909719</v>
      </c>
      <c r="AP12" s="18">
        <v>0.26519413162143751</v>
      </c>
      <c r="AQ12" s="18">
        <v>0.23644370828433631</v>
      </c>
      <c r="AR12" s="18">
        <v>0.20688896077923771</v>
      </c>
      <c r="AS12" s="18">
        <v>0.25590143501819612</v>
      </c>
      <c r="AT12" s="18">
        <v>0.36823701916329121</v>
      </c>
      <c r="AU12" s="18">
        <v>0.29308151409158878</v>
      </c>
      <c r="AV12" s="18">
        <v>0.21735846527877289</v>
      </c>
      <c r="AX12" s="18">
        <v>0.25340074816651897</v>
      </c>
      <c r="AY12" s="18">
        <v>0.27412976809383771</v>
      </c>
      <c r="BA12" s="18">
        <v>0.27461278737434908</v>
      </c>
      <c r="BB12" s="18">
        <v>0.2226642806476449</v>
      </c>
      <c r="BD12" s="18">
        <v>0.26548541039758589</v>
      </c>
      <c r="BE12" s="18">
        <v>0.2420596758180055</v>
      </c>
      <c r="BF12" s="18">
        <v>0.26252781450255752</v>
      </c>
      <c r="BG12" s="18">
        <v>0.24856552686801381</v>
      </c>
      <c r="BH12" s="18">
        <v>0.27595691600852212</v>
      </c>
      <c r="BI12" s="18">
        <v>0.2825337738109277</v>
      </c>
      <c r="BJ12" s="18">
        <v>0.21729961216508081</v>
      </c>
      <c r="BL12" s="18">
        <v>0.26216211635461523</v>
      </c>
      <c r="BM12" s="18">
        <v>0.29346421009285251</v>
      </c>
      <c r="BN12" s="18">
        <v>0.25485473890448701</v>
      </c>
      <c r="BO12" s="18">
        <v>0.25218506911261529</v>
      </c>
      <c r="BP12" s="18">
        <v>0.25502544146142941</v>
      </c>
      <c r="BQ12" s="18">
        <v>0.2163080091665455</v>
      </c>
      <c r="BR12" s="18">
        <v>0.25780260040013803</v>
      </c>
      <c r="BS12" s="18">
        <v>0.1941779814902212</v>
      </c>
      <c r="BU12" s="18">
        <v>0.2510186231130021</v>
      </c>
      <c r="BV12" s="18">
        <v>0.26379457032672682</v>
      </c>
      <c r="BW12" s="18">
        <v>0.30118787713258682</v>
      </c>
      <c r="BX12" s="18">
        <v>0.21268982268285239</v>
      </c>
      <c r="BY12" s="18">
        <v>0.27575612184266179</v>
      </c>
      <c r="BZ12" s="18">
        <v>0.25181788661688281</v>
      </c>
      <c r="CA12" s="18">
        <v>0.1756654639683603</v>
      </c>
      <c r="CB12" s="18">
        <v>0.26973242641052098</v>
      </c>
      <c r="CC12" s="18">
        <v>0.24103469665527019</v>
      </c>
    </row>
    <row r="13" spans="2:83" ht="19" customHeight="1" x14ac:dyDescent="0.35">
      <c r="B13" s="21" t="s">
        <v>101</v>
      </c>
      <c r="C13" s="18">
        <v>0.28363910202273229</v>
      </c>
      <c r="D13" s="18">
        <v>0.3036996014452315</v>
      </c>
      <c r="E13" s="18">
        <v>0.24174818117889499</v>
      </c>
      <c r="F13" s="18">
        <v>0.22925703754878191</v>
      </c>
      <c r="G13" s="18">
        <v>0.28220186764578647</v>
      </c>
      <c r="H13" s="18">
        <v>0.32357919876483532</v>
      </c>
      <c r="I13" s="18">
        <v>0.3170376613646162</v>
      </c>
      <c r="K13" s="18">
        <v>0.27123053128443592</v>
      </c>
      <c r="L13" s="18">
        <v>0.2926183126314289</v>
      </c>
      <c r="N13" s="18">
        <v>0.22657144647388139</v>
      </c>
      <c r="O13" s="18">
        <v>0.36409854095117289</v>
      </c>
      <c r="P13" s="18">
        <v>0.31616175116576373</v>
      </c>
      <c r="Q13" s="18">
        <v>0.32105449828201782</v>
      </c>
      <c r="R13" s="18">
        <v>0.28925344074186238</v>
      </c>
      <c r="S13" s="18">
        <v>0.30549738735350529</v>
      </c>
      <c r="T13" s="18">
        <v>0.31263926239322981</v>
      </c>
      <c r="U13" s="18">
        <v>0.29848320735435641</v>
      </c>
      <c r="V13" s="18">
        <v>0.21764801636403769</v>
      </c>
      <c r="W13" s="18">
        <v>0.28325378658570682</v>
      </c>
      <c r="X13" s="18">
        <v>0.26721916343620372</v>
      </c>
      <c r="Y13" s="18">
        <v>0.32286010568051798</v>
      </c>
      <c r="AA13" s="18">
        <v>0.2446993670564101</v>
      </c>
      <c r="AB13" s="18">
        <v>0.30816285991198888</v>
      </c>
      <c r="AC13" s="18">
        <v>0.30748363597592071</v>
      </c>
      <c r="AD13" s="18">
        <v>0.28017316698542982</v>
      </c>
      <c r="AF13" s="18">
        <v>0.29605893453966742</v>
      </c>
      <c r="AG13" s="18">
        <v>0.19357594397529659</v>
      </c>
      <c r="AH13" s="18">
        <v>0.29253641879517628</v>
      </c>
      <c r="AI13" s="18">
        <v>0.3211204611534802</v>
      </c>
      <c r="AJ13" s="18">
        <v>0.29076585522392562</v>
      </c>
      <c r="AK13" s="18">
        <v>0.25111177744098973</v>
      </c>
      <c r="AL13" s="18">
        <v>0.31340525760756388</v>
      </c>
      <c r="AM13" s="18">
        <v>0.29856556549002677</v>
      </c>
      <c r="AN13" s="18">
        <v>0.27619548139590872</v>
      </c>
      <c r="AO13" s="18">
        <v>0.32811418387410529</v>
      </c>
      <c r="AP13" s="18">
        <v>0.30164237291322032</v>
      </c>
      <c r="AQ13" s="18">
        <v>0.38705196988357959</v>
      </c>
      <c r="AR13" s="18">
        <v>0.31618125953857468</v>
      </c>
      <c r="AS13" s="18">
        <v>0.23607933026228861</v>
      </c>
      <c r="AT13" s="18">
        <v>0.2070251737518255</v>
      </c>
      <c r="AU13" s="18">
        <v>0.16550447538126339</v>
      </c>
      <c r="AV13" s="18">
        <v>0.28835399407993989</v>
      </c>
      <c r="AX13" s="18">
        <v>0.28964317472124917</v>
      </c>
      <c r="AY13" s="18">
        <v>0.24821856257676661</v>
      </c>
      <c r="BA13" s="18">
        <v>0.28590909782437068</v>
      </c>
      <c r="BB13" s="18">
        <v>0.27942749437950409</v>
      </c>
      <c r="BD13" s="18">
        <v>0.28465942675479489</v>
      </c>
      <c r="BE13" s="18">
        <v>0.30377295447103508</v>
      </c>
      <c r="BF13" s="18">
        <v>0.30436866690063902</v>
      </c>
      <c r="BG13" s="18">
        <v>0.28341961092884083</v>
      </c>
      <c r="BH13" s="18">
        <v>0.24166888098749009</v>
      </c>
      <c r="BI13" s="18">
        <v>0.1183251680092867</v>
      </c>
      <c r="BJ13" s="18">
        <v>0.36196251744776681</v>
      </c>
      <c r="BL13" s="18">
        <v>0.32599406533629921</v>
      </c>
      <c r="BM13" s="18">
        <v>0.25770608241525472</v>
      </c>
      <c r="BN13" s="18">
        <v>0.23400005878313629</v>
      </c>
      <c r="BO13" s="18">
        <v>0.3159550531621067</v>
      </c>
      <c r="BP13" s="18">
        <v>0.25684102507683088</v>
      </c>
      <c r="BQ13" s="18">
        <v>0.2823367693145698</v>
      </c>
      <c r="BR13" s="18">
        <v>0.18206735466828991</v>
      </c>
      <c r="BS13" s="18">
        <v>0.3306945477453932</v>
      </c>
      <c r="BU13" s="18">
        <v>0.27858404458958608</v>
      </c>
      <c r="BV13" s="18">
        <v>0.25928029016595672</v>
      </c>
      <c r="BW13" s="18">
        <v>0.2311256771541525</v>
      </c>
      <c r="BX13" s="18">
        <v>0.31396949665532409</v>
      </c>
      <c r="BY13" s="18">
        <v>0.27589730882985258</v>
      </c>
      <c r="BZ13" s="18">
        <v>0.24741655935750281</v>
      </c>
      <c r="CA13" s="18">
        <v>0.32126084448608699</v>
      </c>
      <c r="CB13" s="18">
        <v>0.32794880534384452</v>
      </c>
      <c r="CC13" s="18">
        <v>0.37149903054586092</v>
      </c>
    </row>
    <row r="14" spans="2:83" ht="19" customHeight="1" x14ac:dyDescent="0.35">
      <c r="B14" s="21" t="s">
        <v>102</v>
      </c>
      <c r="C14" s="18">
        <v>0.1635444281026357</v>
      </c>
      <c r="D14" s="18">
        <v>0.13977217607935741</v>
      </c>
      <c r="E14" s="18">
        <v>7.8529404191887281E-2</v>
      </c>
      <c r="F14" s="18">
        <v>0.1154100161266535</v>
      </c>
      <c r="G14" s="18">
        <v>0.19587884241230949</v>
      </c>
      <c r="H14" s="18">
        <v>0.21905619542082469</v>
      </c>
      <c r="I14" s="18">
        <v>0.2102916475934338</v>
      </c>
      <c r="K14" s="18">
        <v>0.17512383419467689</v>
      </c>
      <c r="L14" s="18">
        <v>0.15350270607723729</v>
      </c>
      <c r="N14" s="18">
        <v>0.19469551800085361</v>
      </c>
      <c r="O14" s="18">
        <v>0.157627860516933</v>
      </c>
      <c r="P14" s="18">
        <v>0.1199976966293597</v>
      </c>
      <c r="Q14" s="18">
        <v>0.19385753999677191</v>
      </c>
      <c r="R14" s="18">
        <v>0.1105799522741128</v>
      </c>
      <c r="S14" s="18">
        <v>0.1998369117151301</v>
      </c>
      <c r="T14" s="18">
        <v>0.16064249774662839</v>
      </c>
      <c r="U14" s="18">
        <v>0.1273106803430713</v>
      </c>
      <c r="V14" s="18">
        <v>0.1688169658110035</v>
      </c>
      <c r="W14" s="18">
        <v>0.20323399331661479</v>
      </c>
      <c r="X14" s="18">
        <v>0.1674475582560597</v>
      </c>
      <c r="Y14" s="18">
        <v>0.14459669642782449</v>
      </c>
      <c r="AA14" s="18">
        <v>0.13348604424124599</v>
      </c>
      <c r="AB14" s="18">
        <v>0.17748005967760361</v>
      </c>
      <c r="AC14" s="18">
        <v>0.1314051623581623</v>
      </c>
      <c r="AD14" s="18">
        <v>0.20976061277705019</v>
      </c>
      <c r="AF14" s="18">
        <v>0.2658801549045251</v>
      </c>
      <c r="AG14" s="18">
        <v>0.28463030537867812</v>
      </c>
      <c r="AH14" s="18">
        <v>0.21828893947612121</v>
      </c>
      <c r="AI14" s="18">
        <v>0.1983886706165906</v>
      </c>
      <c r="AJ14" s="18">
        <v>0.14312873165336229</v>
      </c>
      <c r="AK14" s="18">
        <v>0.18614425140603261</v>
      </c>
      <c r="AL14" s="18">
        <v>0.1715855531369064</v>
      </c>
      <c r="AM14" s="18">
        <v>0.1562835285138261</v>
      </c>
      <c r="AN14" s="18">
        <v>0.16934200529074159</v>
      </c>
      <c r="AO14" s="18">
        <v>0.1189602391159299</v>
      </c>
      <c r="AP14" s="18">
        <v>0.16260104735694639</v>
      </c>
      <c r="AQ14" s="18">
        <v>0.103292960651306</v>
      </c>
      <c r="AR14" s="18">
        <v>9.364654785717258E-2</v>
      </c>
      <c r="AS14" s="18">
        <v>8.6431601703208794E-2</v>
      </c>
      <c r="AT14" s="18">
        <v>7.4168366089219992E-2</v>
      </c>
      <c r="AU14" s="18">
        <v>8.65397161310308E-2</v>
      </c>
      <c r="AV14" s="18">
        <v>0.28500937685352451</v>
      </c>
      <c r="AX14" s="18">
        <v>0.1787615521934858</v>
      </c>
      <c r="AY14" s="18">
        <v>9.0310992957412919E-2</v>
      </c>
      <c r="BA14" s="18">
        <v>0.13224912569481931</v>
      </c>
      <c r="BB14" s="18">
        <v>0.22160776668800619</v>
      </c>
      <c r="BD14" s="18">
        <v>0.22601040780717099</v>
      </c>
      <c r="BE14" s="18">
        <v>0.1559495580822888</v>
      </c>
      <c r="BF14" s="18">
        <v>0.17454672253992659</v>
      </c>
      <c r="BG14" s="18">
        <v>0.13337181336268661</v>
      </c>
      <c r="BH14" s="18">
        <v>9.0658536839794079E-2</v>
      </c>
      <c r="BI14" s="18">
        <v>7.6547301309634067E-2</v>
      </c>
      <c r="BJ14" s="18">
        <v>0.2368259014415959</v>
      </c>
      <c r="BL14" s="18">
        <v>0.1256625006673707</v>
      </c>
      <c r="BM14" s="18">
        <v>0.1213058213714201</v>
      </c>
      <c r="BN14" s="18">
        <v>0.1622863508932654</v>
      </c>
      <c r="BO14" s="18">
        <v>6.7558583636355293E-2</v>
      </c>
      <c r="BP14" s="18">
        <v>0.1682021254558882</v>
      </c>
      <c r="BQ14" s="18">
        <v>0.19412829785947169</v>
      </c>
      <c r="BR14" s="18">
        <v>0.33526691010666132</v>
      </c>
      <c r="BS14" s="18">
        <v>0.27165122850704859</v>
      </c>
      <c r="BU14" s="18">
        <v>0.13888868811673091</v>
      </c>
      <c r="BV14" s="18">
        <v>0.14419483893087681</v>
      </c>
      <c r="BW14" s="18">
        <v>0.16815780488492249</v>
      </c>
      <c r="BX14" s="18">
        <v>0.1002957059022237</v>
      </c>
      <c r="BY14" s="18">
        <v>0.16433366697625021</v>
      </c>
      <c r="BZ14" s="18">
        <v>0.14655809830238889</v>
      </c>
      <c r="CA14" s="18">
        <v>0.29888156155570339</v>
      </c>
      <c r="CB14" s="18">
        <v>0.23088569508617601</v>
      </c>
      <c r="CC14" s="18">
        <v>0.14516794919184081</v>
      </c>
    </row>
    <row r="15" spans="2:83" ht="19" customHeight="1" x14ac:dyDescent="0.35">
      <c r="B15" s="22" t="s">
        <v>117</v>
      </c>
      <c r="C15" s="23">
        <v>0.12694848356160129</v>
      </c>
      <c r="D15" s="23">
        <v>0.15620603583404291</v>
      </c>
      <c r="E15" s="23">
        <v>0.15713757702964001</v>
      </c>
      <c r="F15" s="23">
        <v>0.141566532111527</v>
      </c>
      <c r="G15" s="23">
        <v>0.1243132683095991</v>
      </c>
      <c r="H15" s="23">
        <v>0.1077296414239914</v>
      </c>
      <c r="I15" s="23">
        <v>9.6874864619593687E-2</v>
      </c>
      <c r="K15" s="23">
        <v>0.13894352268691951</v>
      </c>
      <c r="L15" s="23">
        <v>0.11633648741691439</v>
      </c>
      <c r="N15" s="23">
        <v>9.8620252197578723E-2</v>
      </c>
      <c r="O15" s="23">
        <v>2.9864826166868589E-2</v>
      </c>
      <c r="P15" s="23">
        <v>6.4012337903859434E-2</v>
      </c>
      <c r="Q15" s="23">
        <v>6.1817713925085421E-2</v>
      </c>
      <c r="R15" s="23">
        <v>0.11572980530942439</v>
      </c>
      <c r="S15" s="23">
        <v>0.13000158365574349</v>
      </c>
      <c r="T15" s="23">
        <v>0.160913352365264</v>
      </c>
      <c r="U15" s="23">
        <v>0.16125017357425109</v>
      </c>
      <c r="V15" s="23">
        <v>0.1214098580962602</v>
      </c>
      <c r="W15" s="23">
        <v>0.1612606512867274</v>
      </c>
      <c r="X15" s="23">
        <v>9.93977863551644E-2</v>
      </c>
      <c r="Y15" s="23">
        <v>0.1735869604904208</v>
      </c>
      <c r="AA15" s="23">
        <v>0.1510604072008096</v>
      </c>
      <c r="AB15" s="23">
        <v>0.1091288879249377</v>
      </c>
      <c r="AC15" s="23">
        <v>0.1318284711350049</v>
      </c>
      <c r="AD15" s="23">
        <v>0.113355767951463</v>
      </c>
      <c r="AF15" s="23">
        <v>0.2172393042936131</v>
      </c>
      <c r="AG15" s="23">
        <v>9.2286070839293188E-2</v>
      </c>
      <c r="AH15" s="23">
        <v>0.12638072277279649</v>
      </c>
      <c r="AI15" s="23">
        <v>0.1432078686210535</v>
      </c>
      <c r="AJ15" s="23">
        <v>0.13643161179466901</v>
      </c>
      <c r="AK15" s="23">
        <v>0.1228767747457625</v>
      </c>
      <c r="AL15" s="23">
        <v>0.10872804519719791</v>
      </c>
      <c r="AM15" s="23">
        <v>0.1122792680851087</v>
      </c>
      <c r="AN15" s="23">
        <v>0.13272501850528401</v>
      </c>
      <c r="AO15" s="23">
        <v>0.1248545784001245</v>
      </c>
      <c r="AP15" s="23">
        <v>0.1057872292499356</v>
      </c>
      <c r="AQ15" s="23">
        <v>0.1230752169488602</v>
      </c>
      <c r="AR15" s="23">
        <v>0.1794223683795742</v>
      </c>
      <c r="AS15" s="23">
        <v>0.1900823599490446</v>
      </c>
      <c r="AT15" s="23">
        <v>9.9262856575835459E-2</v>
      </c>
      <c r="AU15" s="23">
        <v>0.19096534605262189</v>
      </c>
      <c r="AV15" s="23">
        <v>3.048902957207187E-2</v>
      </c>
      <c r="AX15" s="23">
        <v>0.12100408868462641</v>
      </c>
      <c r="AY15" s="23">
        <v>0.15789870884162671</v>
      </c>
      <c r="BA15" s="23">
        <v>0.1348696310098669</v>
      </c>
      <c r="BB15" s="23">
        <v>0.1122520840739127</v>
      </c>
      <c r="BD15" s="23">
        <v>9.236864334296295E-2</v>
      </c>
      <c r="BE15" s="23">
        <v>0.13459096701596099</v>
      </c>
      <c r="BF15" s="23">
        <v>9.232752340667183E-2</v>
      </c>
      <c r="BG15" s="23">
        <v>0.1363333673282216</v>
      </c>
      <c r="BH15" s="23">
        <v>0.16846667697839601</v>
      </c>
      <c r="BI15" s="23">
        <v>0.26782384215946903</v>
      </c>
      <c r="BJ15" s="23">
        <v>0.1354544852168508</v>
      </c>
      <c r="BL15" s="23">
        <v>0.1378009746953219</v>
      </c>
      <c r="BM15" s="23">
        <v>0.1208810430548069</v>
      </c>
      <c r="BN15" s="23">
        <v>0.1617235409538087</v>
      </c>
      <c r="BO15" s="23">
        <v>0.18223105957924679</v>
      </c>
      <c r="BP15" s="23">
        <v>0.1285203196309937</v>
      </c>
      <c r="BQ15" s="23">
        <v>9.4447840429950219E-2</v>
      </c>
      <c r="BR15" s="23">
        <v>0.10306771168865329</v>
      </c>
      <c r="BS15" s="23">
        <v>0.10292232731701249</v>
      </c>
      <c r="BU15" s="23">
        <v>0.15321635828132449</v>
      </c>
      <c r="BV15" s="23">
        <v>0.1236006223552137</v>
      </c>
      <c r="BW15" s="23">
        <v>0.16159438343172919</v>
      </c>
      <c r="BX15" s="23">
        <v>0.15721447291567689</v>
      </c>
      <c r="BY15" s="23">
        <v>0.12733273270621889</v>
      </c>
      <c r="BZ15" s="23">
        <v>9.0923779045056607E-2</v>
      </c>
      <c r="CA15" s="23">
        <v>9.7438101626093176E-2</v>
      </c>
      <c r="CB15" s="23">
        <v>7.8202695046852067E-2</v>
      </c>
      <c r="CC15" s="23">
        <v>0.1158416759609001</v>
      </c>
    </row>
    <row r="16" spans="2:83" ht="19" customHeight="1" x14ac:dyDescent="0.35">
      <c r="B16" s="22" t="s">
        <v>118</v>
      </c>
      <c r="C16" s="23">
        <v>0.54005841409824995</v>
      </c>
      <c r="D16" s="23">
        <v>0.50965804014718596</v>
      </c>
      <c r="E16" s="23">
        <v>0.52763108019028382</v>
      </c>
      <c r="F16" s="23">
        <v>0.53387563086111078</v>
      </c>
      <c r="G16" s="23">
        <v>0.53233942517313593</v>
      </c>
      <c r="H16" s="23">
        <v>0.56410992197441356</v>
      </c>
      <c r="I16" s="23">
        <v>0.55542048038688285</v>
      </c>
      <c r="K16" s="23">
        <v>0.52076317824580964</v>
      </c>
      <c r="L16" s="23">
        <v>0.55586525694137645</v>
      </c>
      <c r="N16" s="23">
        <v>0.5028242845053349</v>
      </c>
      <c r="O16" s="23">
        <v>0.69796286229552051</v>
      </c>
      <c r="P16" s="23">
        <v>0.64207957595259746</v>
      </c>
      <c r="Q16" s="23">
        <v>0.51638250355138804</v>
      </c>
      <c r="R16" s="23">
        <v>0.57888251110863287</v>
      </c>
      <c r="S16" s="23">
        <v>0.56220103882471129</v>
      </c>
      <c r="T16" s="23">
        <v>0.5407185329470221</v>
      </c>
      <c r="U16" s="23">
        <v>0.53215270825688721</v>
      </c>
      <c r="V16" s="23">
        <v>0.48145455543393728</v>
      </c>
      <c r="W16" s="23">
        <v>0.50807978297804479</v>
      </c>
      <c r="X16" s="23">
        <v>0.56590916816590497</v>
      </c>
      <c r="Y16" s="23">
        <v>0.53257824887781291</v>
      </c>
      <c r="AA16" s="23">
        <v>0.49410704343273892</v>
      </c>
      <c r="AB16" s="23">
        <v>0.5685651892659751</v>
      </c>
      <c r="AC16" s="23">
        <v>0.57112188490472282</v>
      </c>
      <c r="AD16" s="23">
        <v>0.53313139712313229</v>
      </c>
      <c r="AF16" s="23">
        <v>0.44824615982530919</v>
      </c>
      <c r="AG16" s="23">
        <v>0.42867497135037269</v>
      </c>
      <c r="AH16" s="23">
        <v>0.50872006653931501</v>
      </c>
      <c r="AI16" s="23">
        <v>0.51308257342008112</v>
      </c>
      <c r="AJ16" s="23">
        <v>0.55559175927764226</v>
      </c>
      <c r="AK16" s="23">
        <v>0.54706479553649801</v>
      </c>
      <c r="AL16" s="23">
        <v>0.58124853317770253</v>
      </c>
      <c r="AM16" s="23">
        <v>0.57953546838739189</v>
      </c>
      <c r="AN16" s="23">
        <v>0.5164695292859951</v>
      </c>
      <c r="AO16" s="23">
        <v>0.58686138601320248</v>
      </c>
      <c r="AP16" s="23">
        <v>0.56683650453465773</v>
      </c>
      <c r="AQ16" s="23">
        <v>0.62349567816791585</v>
      </c>
      <c r="AR16" s="23">
        <v>0.52307022031781236</v>
      </c>
      <c r="AS16" s="23">
        <v>0.49198076528048468</v>
      </c>
      <c r="AT16" s="23">
        <v>0.57526219291511671</v>
      </c>
      <c r="AU16" s="23">
        <v>0.45858598947285217</v>
      </c>
      <c r="AV16" s="23">
        <v>0.50571245935871278</v>
      </c>
      <c r="AX16" s="23">
        <v>0.54304392288776815</v>
      </c>
      <c r="AY16" s="23">
        <v>0.52234833067060438</v>
      </c>
      <c r="BA16" s="23">
        <v>0.56052188519871982</v>
      </c>
      <c r="BB16" s="23">
        <v>0.50209177502714908</v>
      </c>
      <c r="BD16" s="23">
        <v>0.55014483715238083</v>
      </c>
      <c r="BE16" s="23">
        <v>0.54583263028904061</v>
      </c>
      <c r="BF16" s="23">
        <v>0.56689648140319648</v>
      </c>
      <c r="BG16" s="23">
        <v>0.53198513779685463</v>
      </c>
      <c r="BH16" s="23">
        <v>0.51762579699601219</v>
      </c>
      <c r="BI16" s="23">
        <v>0.40085894182021442</v>
      </c>
      <c r="BJ16" s="23">
        <v>0.57926212961284762</v>
      </c>
      <c r="BL16" s="23">
        <v>0.58815618169091433</v>
      </c>
      <c r="BM16" s="23">
        <v>0.55117029250810723</v>
      </c>
      <c r="BN16" s="23">
        <v>0.4888547976876233</v>
      </c>
      <c r="BO16" s="23">
        <v>0.56814012227472199</v>
      </c>
      <c r="BP16" s="23">
        <v>0.51186646653826029</v>
      </c>
      <c r="BQ16" s="23">
        <v>0.49864477848111532</v>
      </c>
      <c r="BR16" s="23">
        <v>0.43986995506842791</v>
      </c>
      <c r="BS16" s="23">
        <v>0.52487252923561434</v>
      </c>
      <c r="BU16" s="23">
        <v>0.52960266770258824</v>
      </c>
      <c r="BV16" s="23">
        <v>0.52307486049268359</v>
      </c>
      <c r="BW16" s="23">
        <v>0.53231355428673921</v>
      </c>
      <c r="BX16" s="23">
        <v>0.52665931933817656</v>
      </c>
      <c r="BY16" s="23">
        <v>0.55165343067251449</v>
      </c>
      <c r="BZ16" s="23">
        <v>0.4992344459743856</v>
      </c>
      <c r="CA16" s="23">
        <v>0.4969263084544473</v>
      </c>
      <c r="CB16" s="23">
        <v>0.59768123175436538</v>
      </c>
      <c r="CC16" s="23">
        <v>0.61253372720113108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0.12729620558587959</v>
      </c>
      <c r="D9" s="18">
        <v>0.21412696575748549</v>
      </c>
      <c r="E9" s="18">
        <v>0.16317050936276151</v>
      </c>
      <c r="F9" s="18">
        <v>0.15326969554946149</v>
      </c>
      <c r="G9" s="18">
        <v>0.13409934264591</v>
      </c>
      <c r="H9" s="18">
        <v>0.10495606400706591</v>
      </c>
      <c r="I9" s="18">
        <v>5.5712673926249061E-2</v>
      </c>
      <c r="K9" s="18">
        <v>0.15853974066192519</v>
      </c>
      <c r="L9" s="18">
        <v>9.668548309021785E-2</v>
      </c>
      <c r="N9" s="18">
        <v>0.1664917390397343</v>
      </c>
      <c r="O9" s="18">
        <v>0.17708609519861801</v>
      </c>
      <c r="P9" s="18">
        <v>0.1101216636385301</v>
      </c>
      <c r="Q9" s="18">
        <v>8.8592826575313227E-2</v>
      </c>
      <c r="R9" s="18">
        <v>0.15076726041291341</v>
      </c>
      <c r="S9" s="18">
        <v>0.12197089233045739</v>
      </c>
      <c r="T9" s="18">
        <v>0.15184759312944851</v>
      </c>
      <c r="U9" s="18">
        <v>0.12602089498321439</v>
      </c>
      <c r="V9" s="18">
        <v>0.1248715402002555</v>
      </c>
      <c r="W9" s="18">
        <v>0.1076196954493568</v>
      </c>
      <c r="X9" s="18">
        <v>0.12030832173165</v>
      </c>
      <c r="Y9" s="18">
        <v>0.1014079454326498</v>
      </c>
      <c r="AA9" s="18">
        <v>0.1317249823235066</v>
      </c>
      <c r="AB9" s="18">
        <v>0.1409634976891696</v>
      </c>
      <c r="AC9" s="18">
        <v>0.12075960956240279</v>
      </c>
      <c r="AD9" s="18">
        <v>0.1135964340552643</v>
      </c>
      <c r="AF9" s="18">
        <v>0.17215267030326101</v>
      </c>
      <c r="AG9" s="18">
        <v>0.14676117538216241</v>
      </c>
      <c r="AH9" s="18">
        <v>8.9523201898334875E-2</v>
      </c>
      <c r="AI9" s="18">
        <v>7.4586685027473787E-2</v>
      </c>
      <c r="AJ9" s="18">
        <v>0.13829180473761521</v>
      </c>
      <c r="AK9" s="18">
        <v>9.3982852332130981E-2</v>
      </c>
      <c r="AL9" s="18">
        <v>0.21041107153686939</v>
      </c>
      <c r="AM9" s="18">
        <v>9.541767946917494E-2</v>
      </c>
      <c r="AN9" s="18">
        <v>0.11483721296335619</v>
      </c>
      <c r="AO9" s="18">
        <v>0.18920441906893251</v>
      </c>
      <c r="AP9" s="18">
        <v>0.11777927032226131</v>
      </c>
      <c r="AQ9" s="18">
        <v>0.1226967728288365</v>
      </c>
      <c r="AR9" s="18">
        <v>0.17573082914931609</v>
      </c>
      <c r="AS9" s="18">
        <v>8.6914985132144976E-2</v>
      </c>
      <c r="AT9" s="18">
        <v>0.18213625104335371</v>
      </c>
      <c r="AU9" s="18">
        <v>0.1057043750820932</v>
      </c>
      <c r="AV9" s="18">
        <v>6.4802638813606983E-2</v>
      </c>
      <c r="AX9" s="18">
        <v>0.12921060782521429</v>
      </c>
      <c r="AY9" s="18">
        <v>0.1192478282838136</v>
      </c>
      <c r="BA9" s="18">
        <v>0.1134888196734731</v>
      </c>
      <c r="BB9" s="18">
        <v>0.152913562234611</v>
      </c>
      <c r="BD9" s="18">
        <v>9.7068496586347447E-2</v>
      </c>
      <c r="BE9" s="18">
        <v>0.15337422171578419</v>
      </c>
      <c r="BF9" s="18">
        <v>9.3229935898108282E-2</v>
      </c>
      <c r="BG9" s="18">
        <v>0.14102676822753621</v>
      </c>
      <c r="BH9" s="18">
        <v>0.16378837877879851</v>
      </c>
      <c r="BI9" s="18">
        <v>0.17781883908713281</v>
      </c>
      <c r="BJ9" s="18">
        <v>4.4779409096966247E-2</v>
      </c>
      <c r="BL9" s="18">
        <v>0.1069917801417148</v>
      </c>
      <c r="BM9" s="18">
        <v>0.14915050934803589</v>
      </c>
      <c r="BN9" s="18">
        <v>0.1100592772342255</v>
      </c>
      <c r="BO9" s="18">
        <v>0.14993410076386671</v>
      </c>
      <c r="BP9" s="18">
        <v>0.1116131731034449</v>
      </c>
      <c r="BQ9" s="18">
        <v>0.18515224034207309</v>
      </c>
      <c r="BR9" s="18">
        <v>7.2420580187770742E-2</v>
      </c>
      <c r="BS9" s="18">
        <v>0.12185154014515</v>
      </c>
      <c r="BU9" s="18">
        <v>0.1323323765138239</v>
      </c>
      <c r="BV9" s="18">
        <v>0.14180693778426651</v>
      </c>
      <c r="BW9" s="18">
        <v>0.1112318891070157</v>
      </c>
      <c r="BX9" s="18">
        <v>0.16343444439272081</v>
      </c>
      <c r="BY9" s="18">
        <v>0.1239942697717209</v>
      </c>
      <c r="BZ9" s="18">
        <v>0.1501028193815411</v>
      </c>
      <c r="CA9" s="18">
        <v>0.12806507005676351</v>
      </c>
      <c r="CB9" s="18">
        <v>6.21294847074167E-2</v>
      </c>
      <c r="CC9" s="18">
        <v>0.11612616392303669</v>
      </c>
    </row>
    <row r="10" spans="2:83" ht="19" customHeight="1" x14ac:dyDescent="0.35">
      <c r="B10" s="21" t="s">
        <v>98</v>
      </c>
      <c r="C10" s="18">
        <v>0.1877717190022426</v>
      </c>
      <c r="D10" s="18">
        <v>0.22241999667759749</v>
      </c>
      <c r="E10" s="18">
        <v>0.29932058131939582</v>
      </c>
      <c r="F10" s="18">
        <v>0.24157643692951611</v>
      </c>
      <c r="G10" s="18">
        <v>0.22276848567326049</v>
      </c>
      <c r="H10" s="18">
        <v>0.15747194175899629</v>
      </c>
      <c r="I10" s="18">
        <v>5.2957399595724187E-2</v>
      </c>
      <c r="K10" s="18">
        <v>0.19725267435557339</v>
      </c>
      <c r="L10" s="18">
        <v>0.17876030816392799</v>
      </c>
      <c r="N10" s="18">
        <v>0.1916981052886314</v>
      </c>
      <c r="O10" s="18">
        <v>0.21444855362861209</v>
      </c>
      <c r="P10" s="18">
        <v>9.7920990853591489E-2</v>
      </c>
      <c r="Q10" s="18">
        <v>0.1393493723979756</v>
      </c>
      <c r="R10" s="18">
        <v>0.17708924078535529</v>
      </c>
      <c r="S10" s="18">
        <v>0.1878077237477821</v>
      </c>
      <c r="T10" s="18">
        <v>0.1881686496534741</v>
      </c>
      <c r="U10" s="18">
        <v>0.20914080689484549</v>
      </c>
      <c r="V10" s="18">
        <v>0.23454561455820769</v>
      </c>
      <c r="W10" s="18">
        <v>0.1649800681338158</v>
      </c>
      <c r="X10" s="18">
        <v>0.16266582288866391</v>
      </c>
      <c r="Y10" s="18">
        <v>0.22619374270744549</v>
      </c>
      <c r="AA10" s="18">
        <v>0.21487310032151111</v>
      </c>
      <c r="AB10" s="18">
        <v>0.1785918387825394</v>
      </c>
      <c r="AC10" s="18">
        <v>0.21879844464394979</v>
      </c>
      <c r="AD10" s="18">
        <v>0.14115404970969839</v>
      </c>
      <c r="AF10" s="18">
        <v>0.1157062282830288</v>
      </c>
      <c r="AG10" s="18">
        <v>0.14528936916520249</v>
      </c>
      <c r="AH10" s="18">
        <v>0.1098294392453705</v>
      </c>
      <c r="AI10" s="18">
        <v>0.15222347217698981</v>
      </c>
      <c r="AJ10" s="18">
        <v>0.1740529297752923</v>
      </c>
      <c r="AK10" s="18">
        <v>0.16233070822772541</v>
      </c>
      <c r="AL10" s="18">
        <v>0.14685939822532509</v>
      </c>
      <c r="AM10" s="18">
        <v>0.2246737483900878</v>
      </c>
      <c r="AN10" s="18">
        <v>0.18443921584950079</v>
      </c>
      <c r="AO10" s="18">
        <v>0.1281744788263823</v>
      </c>
      <c r="AP10" s="18">
        <v>0.20046403082835421</v>
      </c>
      <c r="AQ10" s="18">
        <v>0.2068072556826952</v>
      </c>
      <c r="AR10" s="18">
        <v>0.26465406209368059</v>
      </c>
      <c r="AS10" s="18">
        <v>0.35262778741880457</v>
      </c>
      <c r="AT10" s="18">
        <v>0.32318962244925831</v>
      </c>
      <c r="AU10" s="18">
        <v>0.31975349475459491</v>
      </c>
      <c r="AV10" s="18">
        <v>0.14314731387880811</v>
      </c>
      <c r="AX10" s="18">
        <v>0.17079554503868419</v>
      </c>
      <c r="AY10" s="18">
        <v>0.27271587008348458</v>
      </c>
      <c r="BA10" s="18">
        <v>0.18701252707441979</v>
      </c>
      <c r="BB10" s="18">
        <v>0.18918027602406079</v>
      </c>
      <c r="BD10" s="18">
        <v>0.1581455096094509</v>
      </c>
      <c r="BE10" s="18">
        <v>0.17533739245165431</v>
      </c>
      <c r="BF10" s="18">
        <v>0.17157580967718239</v>
      </c>
      <c r="BG10" s="18">
        <v>0.22673938828128401</v>
      </c>
      <c r="BH10" s="18">
        <v>0.2215687040038874</v>
      </c>
      <c r="BI10" s="18">
        <v>0.26841368845716418</v>
      </c>
      <c r="BJ10" s="18">
        <v>0.10070323507325681</v>
      </c>
      <c r="BL10" s="18">
        <v>0.14666748133449431</v>
      </c>
      <c r="BM10" s="18">
        <v>0.21513652937008379</v>
      </c>
      <c r="BN10" s="18">
        <v>0.16350658528841711</v>
      </c>
      <c r="BO10" s="18">
        <v>0.2435486428812956</v>
      </c>
      <c r="BP10" s="18">
        <v>0.1571483831791281</v>
      </c>
      <c r="BQ10" s="18">
        <v>0.19617983410455181</v>
      </c>
      <c r="BR10" s="18">
        <v>0.22076249712598389</v>
      </c>
      <c r="BS10" s="18">
        <v>0.1915523843929744</v>
      </c>
      <c r="BU10" s="18">
        <v>0.18409989963405191</v>
      </c>
      <c r="BV10" s="18">
        <v>0.24077351408814929</v>
      </c>
      <c r="BW10" s="18">
        <v>0.1937230569711027</v>
      </c>
      <c r="BX10" s="18">
        <v>0.2404572133914499</v>
      </c>
      <c r="BY10" s="18">
        <v>0.15906962247599701</v>
      </c>
      <c r="BZ10" s="18">
        <v>0.17787137232037381</v>
      </c>
      <c r="CA10" s="18">
        <v>0.15321453027640891</v>
      </c>
      <c r="CB10" s="18">
        <v>0.13295894084922669</v>
      </c>
      <c r="CC10" s="18">
        <v>0.1288511594364376</v>
      </c>
    </row>
    <row r="11" spans="2:83" ht="32.15" customHeight="1" x14ac:dyDescent="0.35">
      <c r="B11" s="21" t="s">
        <v>99</v>
      </c>
      <c r="C11" s="18">
        <v>0.20775219219931851</v>
      </c>
      <c r="D11" s="18">
        <v>0.27412756793759341</v>
      </c>
      <c r="E11" s="18">
        <v>0.30471838406341922</v>
      </c>
      <c r="F11" s="18">
        <v>0.29789972076892463</v>
      </c>
      <c r="G11" s="18">
        <v>0.22234443823585459</v>
      </c>
      <c r="H11" s="18">
        <v>0.14264387330004141</v>
      </c>
      <c r="I11" s="18">
        <v>8.0173933895149138E-2</v>
      </c>
      <c r="K11" s="18">
        <v>0.22667774678176239</v>
      </c>
      <c r="L11" s="18">
        <v>0.19104561537336209</v>
      </c>
      <c r="N11" s="18">
        <v>0.1538805666741607</v>
      </c>
      <c r="O11" s="18">
        <v>0.20786493019641519</v>
      </c>
      <c r="P11" s="18">
        <v>0.23585808160960731</v>
      </c>
      <c r="Q11" s="18">
        <v>0.27094057884722461</v>
      </c>
      <c r="R11" s="18">
        <v>0.23281414804536649</v>
      </c>
      <c r="S11" s="18">
        <v>0.1665032691482129</v>
      </c>
      <c r="T11" s="18">
        <v>0.22873992807014151</v>
      </c>
      <c r="U11" s="18">
        <v>0.21703878334365709</v>
      </c>
      <c r="V11" s="18">
        <v>0.21332097255526941</v>
      </c>
      <c r="W11" s="18">
        <v>0.1987899399956724</v>
      </c>
      <c r="X11" s="18">
        <v>0.2444512783885858</v>
      </c>
      <c r="Y11" s="18">
        <v>0.16667492400103009</v>
      </c>
      <c r="AA11" s="18">
        <v>0.1951729833506505</v>
      </c>
      <c r="AB11" s="18">
        <v>0.18734047529830869</v>
      </c>
      <c r="AC11" s="18">
        <v>0.24411582064615911</v>
      </c>
      <c r="AD11" s="18">
        <v>0.21100985930445679</v>
      </c>
      <c r="AF11" s="18">
        <v>0.1040168992640043</v>
      </c>
      <c r="AG11" s="18">
        <v>0.23096325334722681</v>
      </c>
      <c r="AH11" s="18">
        <v>0.19765641296339431</v>
      </c>
      <c r="AI11" s="18">
        <v>0.21715973519176121</v>
      </c>
      <c r="AJ11" s="18">
        <v>0.2115773518271164</v>
      </c>
      <c r="AK11" s="18">
        <v>0.19868575715002931</v>
      </c>
      <c r="AL11" s="18">
        <v>0.17164262791262361</v>
      </c>
      <c r="AM11" s="18">
        <v>0.17265404067491399</v>
      </c>
      <c r="AN11" s="18">
        <v>0.23653300879864539</v>
      </c>
      <c r="AO11" s="18">
        <v>0.2066409381370623</v>
      </c>
      <c r="AP11" s="18">
        <v>0.2028317488202227</v>
      </c>
      <c r="AQ11" s="18">
        <v>0.23159357411466841</v>
      </c>
      <c r="AR11" s="18">
        <v>0.24162668770729581</v>
      </c>
      <c r="AS11" s="18">
        <v>0.1451085051216901</v>
      </c>
      <c r="AT11" s="18">
        <v>0.24136620996691821</v>
      </c>
      <c r="AU11" s="18">
        <v>0.29088118072056168</v>
      </c>
      <c r="AV11" s="18">
        <v>0.1628143612463343</v>
      </c>
      <c r="AX11" s="18">
        <v>0.19606944209603289</v>
      </c>
      <c r="AY11" s="18">
        <v>0.26368745616363959</v>
      </c>
      <c r="BA11" s="18">
        <v>0.22201405968617641</v>
      </c>
      <c r="BB11" s="18">
        <v>0.18129161898107449</v>
      </c>
      <c r="BD11" s="18">
        <v>0.18133484948393161</v>
      </c>
      <c r="BE11" s="18">
        <v>0.21561033420270301</v>
      </c>
      <c r="BF11" s="18">
        <v>0.23094673992025719</v>
      </c>
      <c r="BG11" s="18">
        <v>0.22315283862338209</v>
      </c>
      <c r="BH11" s="18">
        <v>0.19190363012831119</v>
      </c>
      <c r="BI11" s="18">
        <v>0.30811296695668949</v>
      </c>
      <c r="BJ11" s="18">
        <v>0.15348302082397661</v>
      </c>
      <c r="BL11" s="18">
        <v>0.18825968024122711</v>
      </c>
      <c r="BM11" s="18">
        <v>0.2147864754593648</v>
      </c>
      <c r="BN11" s="18">
        <v>0.16728709597801891</v>
      </c>
      <c r="BO11" s="18">
        <v>0.19749155900032089</v>
      </c>
      <c r="BP11" s="18">
        <v>0.29084504537171502</v>
      </c>
      <c r="BQ11" s="18">
        <v>0.15392986217782501</v>
      </c>
      <c r="BR11" s="18">
        <v>0.1868537386461856</v>
      </c>
      <c r="BS11" s="18">
        <v>0.18289195926535079</v>
      </c>
      <c r="BU11" s="18">
        <v>0.18276020646846719</v>
      </c>
      <c r="BV11" s="18">
        <v>0.21561701946593501</v>
      </c>
      <c r="BW11" s="18">
        <v>0.1406491963196701</v>
      </c>
      <c r="BX11" s="18">
        <v>0.21986959414711349</v>
      </c>
      <c r="BY11" s="18">
        <v>0.22720256404231531</v>
      </c>
      <c r="BZ11" s="18">
        <v>0.24074928371073781</v>
      </c>
      <c r="CA11" s="18">
        <v>0.21419362888391091</v>
      </c>
      <c r="CB11" s="18">
        <v>0.20039898381812221</v>
      </c>
      <c r="CC11" s="18">
        <v>0.2088656019743414</v>
      </c>
    </row>
    <row r="12" spans="2:83" ht="19" customHeight="1" x14ac:dyDescent="0.35">
      <c r="B12" s="21" t="s">
        <v>100</v>
      </c>
      <c r="C12" s="18">
        <v>6.5063712474163066E-2</v>
      </c>
      <c r="D12" s="18">
        <v>0.1200544353361931</v>
      </c>
      <c r="E12" s="18">
        <v>9.318078507306804E-2</v>
      </c>
      <c r="F12" s="18">
        <v>8.2293210592994215E-2</v>
      </c>
      <c r="G12" s="18">
        <v>5.5201598029117463E-2</v>
      </c>
      <c r="H12" s="18">
        <v>4.7079986306533671E-2</v>
      </c>
      <c r="I12" s="18">
        <v>2.7049653480123781E-2</v>
      </c>
      <c r="K12" s="18">
        <v>6.8348198181769973E-2</v>
      </c>
      <c r="L12" s="18">
        <v>6.1415510290220847E-2</v>
      </c>
      <c r="N12" s="18">
        <v>6.8960007489915195E-2</v>
      </c>
      <c r="O12" s="18">
        <v>3.1567669898147369E-2</v>
      </c>
      <c r="P12" s="18">
        <v>7.9419595718574057E-2</v>
      </c>
      <c r="Q12" s="18">
        <v>3.917516572554481E-2</v>
      </c>
      <c r="R12" s="18">
        <v>7.7438436763578811E-2</v>
      </c>
      <c r="S12" s="18">
        <v>7.6556885399162763E-2</v>
      </c>
      <c r="T12" s="18">
        <v>6.3607051470962073E-2</v>
      </c>
      <c r="U12" s="18">
        <v>6.8613854702843854E-2</v>
      </c>
      <c r="V12" s="18">
        <v>9.586683219293067E-2</v>
      </c>
      <c r="W12" s="18">
        <v>5.1624618987175748E-2</v>
      </c>
      <c r="X12" s="18">
        <v>4.9289197438798393E-2</v>
      </c>
      <c r="Y12" s="18">
        <v>4.041653270193498E-2</v>
      </c>
      <c r="AA12" s="18">
        <v>6.309540837062487E-2</v>
      </c>
      <c r="AB12" s="18">
        <v>4.6606447858345397E-2</v>
      </c>
      <c r="AC12" s="18">
        <v>7.0141145336175312E-2</v>
      </c>
      <c r="AD12" s="18">
        <v>8.2409269559677922E-2</v>
      </c>
      <c r="AF12" s="18">
        <v>0.18163634128924469</v>
      </c>
      <c r="AG12" s="18">
        <v>6.3234712986307201E-2</v>
      </c>
      <c r="AH12" s="18">
        <v>4.9426332880741247E-2</v>
      </c>
      <c r="AI12" s="18">
        <v>4.7490069870576038E-2</v>
      </c>
      <c r="AJ12" s="18">
        <v>0.1039587874994049</v>
      </c>
      <c r="AK12" s="18">
        <v>7.8848574692339787E-2</v>
      </c>
      <c r="AL12" s="18">
        <v>5.8116816147151362E-2</v>
      </c>
      <c r="AM12" s="18">
        <v>7.209147808150343E-2</v>
      </c>
      <c r="AN12" s="18">
        <v>1.8508165002639201E-2</v>
      </c>
      <c r="AO12" s="18">
        <v>4.588386663052877E-2</v>
      </c>
      <c r="AP12" s="18">
        <v>3.9815157078180813E-2</v>
      </c>
      <c r="AQ12" s="18">
        <v>6.2608619020702805E-2</v>
      </c>
      <c r="AR12" s="18">
        <v>8.7560178622673943E-2</v>
      </c>
      <c r="AS12" s="18">
        <v>7.8534677750823331E-2</v>
      </c>
      <c r="AT12" s="18">
        <v>3.4442148540911731E-2</v>
      </c>
      <c r="AU12" s="18">
        <v>9.8473726812882842E-2</v>
      </c>
      <c r="AV12" s="18">
        <v>4.6946591958679562E-2</v>
      </c>
      <c r="AX12" s="18">
        <v>5.4207057473746462E-2</v>
      </c>
      <c r="AY12" s="18">
        <v>0.12150962884959179</v>
      </c>
      <c r="BA12" s="18">
        <v>6.8187475809416143E-2</v>
      </c>
      <c r="BB12" s="18">
        <v>5.926807816995313E-2</v>
      </c>
      <c r="BD12" s="18">
        <v>5.6900463837186277E-2</v>
      </c>
      <c r="BE12" s="18">
        <v>4.7990224071221221E-2</v>
      </c>
      <c r="BF12" s="18">
        <v>8.0391938535263524E-2</v>
      </c>
      <c r="BG12" s="18">
        <v>6.4636852206104933E-2</v>
      </c>
      <c r="BH12" s="18">
        <v>8.7498066017727319E-2</v>
      </c>
      <c r="BI12" s="18">
        <v>0.12935313397423809</v>
      </c>
      <c r="BJ12" s="18">
        <v>5.1363559142431729E-2</v>
      </c>
      <c r="BL12" s="18">
        <v>5.5728144475259998E-2</v>
      </c>
      <c r="BM12" s="18">
        <v>8.0477943969059662E-2</v>
      </c>
      <c r="BN12" s="18">
        <v>6.6456808110730972E-2</v>
      </c>
      <c r="BO12" s="18">
        <v>8.395236439906982E-2</v>
      </c>
      <c r="BP12" s="18">
        <v>8.930635427918529E-2</v>
      </c>
      <c r="BQ12" s="18">
        <v>2.4041205792363012E-2</v>
      </c>
      <c r="BR12" s="18">
        <v>1.849775309920295E-2</v>
      </c>
      <c r="BS12" s="18">
        <v>3.5160395536438467E-2</v>
      </c>
      <c r="BU12" s="18">
        <v>4.4874307386991087E-2</v>
      </c>
      <c r="BV12" s="18">
        <v>7.0477110631478337E-2</v>
      </c>
      <c r="BW12" s="18">
        <v>5.3506818376231842E-2</v>
      </c>
      <c r="BX12" s="18">
        <v>0.10499409688953761</v>
      </c>
      <c r="BY12" s="18">
        <v>5.8645772652262639E-2</v>
      </c>
      <c r="BZ12" s="18">
        <v>7.7012740029280768E-2</v>
      </c>
      <c r="CA12" s="18">
        <v>3.880164513460703E-2</v>
      </c>
      <c r="CB12" s="18">
        <v>7.1017136815556867E-2</v>
      </c>
      <c r="CC12" s="18">
        <v>9.6663673246018253E-2</v>
      </c>
    </row>
    <row r="13" spans="2:83" ht="19" customHeight="1" x14ac:dyDescent="0.35">
      <c r="B13" s="21" t="s">
        <v>101</v>
      </c>
      <c r="C13" s="18">
        <v>3.629567854229257E-2</v>
      </c>
      <c r="D13" s="18">
        <v>5.4378628585351897E-2</v>
      </c>
      <c r="E13" s="18">
        <v>4.2352790753066243E-2</v>
      </c>
      <c r="F13" s="18">
        <v>5.1293835188364729E-2</v>
      </c>
      <c r="G13" s="18">
        <v>4.5684412532647378E-2</v>
      </c>
      <c r="H13" s="18">
        <v>2.0908877222003689E-2</v>
      </c>
      <c r="I13" s="18">
        <v>1.772260678353911E-2</v>
      </c>
      <c r="K13" s="18">
        <v>4.2361246362723641E-2</v>
      </c>
      <c r="L13" s="18">
        <v>3.0791624447443711E-2</v>
      </c>
      <c r="N13" s="18">
        <v>4.199481194530999E-2</v>
      </c>
      <c r="O13" s="18">
        <v>1.411991701623173E-2</v>
      </c>
      <c r="P13" s="18">
        <v>5.2719549256397352E-2</v>
      </c>
      <c r="Q13" s="18">
        <v>5.6091434696325798E-2</v>
      </c>
      <c r="R13" s="18">
        <v>1.879279533035956E-2</v>
      </c>
      <c r="S13" s="18">
        <v>6.706795850619067E-2</v>
      </c>
      <c r="T13" s="18">
        <v>4.3164507621663462E-2</v>
      </c>
      <c r="U13" s="18">
        <v>1.6068381802868001E-2</v>
      </c>
      <c r="V13" s="18">
        <v>6.3739004271653826E-2</v>
      </c>
      <c r="W13" s="18">
        <v>1.137188670287223E-2</v>
      </c>
      <c r="X13" s="18">
        <v>2.4114695123988259E-2</v>
      </c>
      <c r="Y13" s="18">
        <v>3.8592618798253042E-2</v>
      </c>
      <c r="AA13" s="18">
        <v>2.3588701902297199E-2</v>
      </c>
      <c r="AB13" s="18">
        <v>3.5491601938158847E-2</v>
      </c>
      <c r="AC13" s="18">
        <v>4.1799299143598208E-2</v>
      </c>
      <c r="AD13" s="18">
        <v>4.6264553570028261E-2</v>
      </c>
      <c r="AF13" s="18">
        <v>6.6430235185717848E-2</v>
      </c>
      <c r="AG13" s="18">
        <v>6.5484266063632543E-2</v>
      </c>
      <c r="AH13" s="18">
        <v>4.9067949103474763E-2</v>
      </c>
      <c r="AI13" s="18">
        <v>9.0254767222748816E-3</v>
      </c>
      <c r="AJ13" s="18">
        <v>2.2568792898401181E-2</v>
      </c>
      <c r="AK13" s="18">
        <v>5.160078901509909E-2</v>
      </c>
      <c r="AL13" s="18">
        <v>4.5993544972358878E-2</v>
      </c>
      <c r="AM13" s="18">
        <v>3.6858025571206383E-2</v>
      </c>
      <c r="AN13" s="18">
        <v>6.0613791092285499E-2</v>
      </c>
      <c r="AO13" s="18">
        <v>3.4492449086430947E-2</v>
      </c>
      <c r="AP13" s="18">
        <v>2.5505390487198569E-2</v>
      </c>
      <c r="AQ13" s="18">
        <v>3.0756909867596261E-2</v>
      </c>
      <c r="AR13" s="18">
        <v>1.253933873527637E-2</v>
      </c>
      <c r="AS13" s="18">
        <v>2.3120816466080388E-2</v>
      </c>
      <c r="AT13" s="18">
        <v>1.6828919642736421E-2</v>
      </c>
      <c r="AU13" s="18">
        <v>3.1648538140329287E-2</v>
      </c>
      <c r="AV13" s="18">
        <v>3.520603247537795E-2</v>
      </c>
      <c r="AX13" s="18">
        <v>2.912154126182193E-2</v>
      </c>
      <c r="AY13" s="18">
        <v>7.0686795803770935E-2</v>
      </c>
      <c r="BA13" s="18">
        <v>3.9647918669537603E-2</v>
      </c>
      <c r="BB13" s="18">
        <v>3.0076142747710231E-2</v>
      </c>
      <c r="BD13" s="18">
        <v>4.4096162388334387E-2</v>
      </c>
      <c r="BE13" s="18">
        <v>3.1176568876531419E-2</v>
      </c>
      <c r="BF13" s="18">
        <v>3.3758015235999653E-2</v>
      </c>
      <c r="BG13" s="18">
        <v>2.260062551827716E-2</v>
      </c>
      <c r="BH13" s="18">
        <v>5.2578927236282068E-2</v>
      </c>
      <c r="BI13" s="18">
        <v>0</v>
      </c>
      <c r="BJ13" s="18">
        <v>7.8565165020623509E-2</v>
      </c>
      <c r="BL13" s="18">
        <v>3.304609671994635E-2</v>
      </c>
      <c r="BM13" s="18">
        <v>4.2015197226757929E-2</v>
      </c>
      <c r="BN13" s="18">
        <v>4.51719544455777E-2</v>
      </c>
      <c r="BO13" s="18">
        <v>3.7385708317907267E-2</v>
      </c>
      <c r="BP13" s="18">
        <v>4.0951404018598557E-2</v>
      </c>
      <c r="BQ13" s="18">
        <v>4.4781103675979532E-2</v>
      </c>
      <c r="BR13" s="18">
        <v>8.0890070772392769E-2</v>
      </c>
      <c r="BS13" s="18">
        <v>1.541071012040013E-2</v>
      </c>
      <c r="BU13" s="18">
        <v>2.1253665161296249E-2</v>
      </c>
      <c r="BV13" s="18">
        <v>3.9659661891595033E-2</v>
      </c>
      <c r="BW13" s="18">
        <v>3.2046549149244798E-2</v>
      </c>
      <c r="BX13" s="18">
        <v>3.2543945467021843E-2</v>
      </c>
      <c r="BY13" s="18">
        <v>3.0856665215208579E-2</v>
      </c>
      <c r="BZ13" s="18">
        <v>4.2349618699219042E-2</v>
      </c>
      <c r="CA13" s="18">
        <v>3.1649067145237512E-2</v>
      </c>
      <c r="CB13" s="18">
        <v>4.7350902023642297E-2</v>
      </c>
      <c r="CC13" s="18">
        <v>7.9795071754600336E-2</v>
      </c>
    </row>
    <row r="14" spans="2:83" ht="19" customHeight="1" x14ac:dyDescent="0.35">
      <c r="B14" s="21" t="s">
        <v>102</v>
      </c>
      <c r="C14" s="18">
        <v>0.37582049219610369</v>
      </c>
      <c r="D14" s="18">
        <v>0.1148924057057784</v>
      </c>
      <c r="E14" s="18">
        <v>9.725694942828926E-2</v>
      </c>
      <c r="F14" s="18">
        <v>0.17366710097073881</v>
      </c>
      <c r="G14" s="18">
        <v>0.31990172288321012</v>
      </c>
      <c r="H14" s="18">
        <v>0.52693925740535896</v>
      </c>
      <c r="I14" s="18">
        <v>0.76638373231921475</v>
      </c>
      <c r="K14" s="18">
        <v>0.30682039365624542</v>
      </c>
      <c r="L14" s="18">
        <v>0.44130145863482739</v>
      </c>
      <c r="N14" s="18">
        <v>0.37697476956224818</v>
      </c>
      <c r="O14" s="18">
        <v>0.35491283406197571</v>
      </c>
      <c r="P14" s="18">
        <v>0.42396011892329988</v>
      </c>
      <c r="Q14" s="18">
        <v>0.40585062175761621</v>
      </c>
      <c r="R14" s="18">
        <v>0.34309811866242651</v>
      </c>
      <c r="S14" s="18">
        <v>0.38009327086819428</v>
      </c>
      <c r="T14" s="18">
        <v>0.3244722700543104</v>
      </c>
      <c r="U14" s="18">
        <v>0.36311727827257101</v>
      </c>
      <c r="V14" s="18">
        <v>0.26765603622168282</v>
      </c>
      <c r="W14" s="18">
        <v>0.46561379073110698</v>
      </c>
      <c r="X14" s="18">
        <v>0.39917068442831372</v>
      </c>
      <c r="Y14" s="18">
        <v>0.42671423635868633</v>
      </c>
      <c r="AA14" s="18">
        <v>0.37154482373140968</v>
      </c>
      <c r="AB14" s="18">
        <v>0.411006138433478</v>
      </c>
      <c r="AC14" s="18">
        <v>0.30438568066771488</v>
      </c>
      <c r="AD14" s="18">
        <v>0.4055658338008743</v>
      </c>
      <c r="AF14" s="18">
        <v>0.3600576256747432</v>
      </c>
      <c r="AG14" s="18">
        <v>0.34826722305546859</v>
      </c>
      <c r="AH14" s="18">
        <v>0.50449666390868431</v>
      </c>
      <c r="AI14" s="18">
        <v>0.49951456101092429</v>
      </c>
      <c r="AJ14" s="18">
        <v>0.34955033326217</v>
      </c>
      <c r="AK14" s="18">
        <v>0.41455131858267541</v>
      </c>
      <c r="AL14" s="18">
        <v>0.36697654120567169</v>
      </c>
      <c r="AM14" s="18">
        <v>0.39830502781311361</v>
      </c>
      <c r="AN14" s="18">
        <v>0.38506860629357281</v>
      </c>
      <c r="AO14" s="18">
        <v>0.3956038482506633</v>
      </c>
      <c r="AP14" s="18">
        <v>0.41360440246378227</v>
      </c>
      <c r="AQ14" s="18">
        <v>0.34553686848550091</v>
      </c>
      <c r="AR14" s="18">
        <v>0.21788890369175701</v>
      </c>
      <c r="AS14" s="18">
        <v>0.31369322811045669</v>
      </c>
      <c r="AT14" s="18">
        <v>0.20203684835682151</v>
      </c>
      <c r="AU14" s="18">
        <v>0.1535386844895382</v>
      </c>
      <c r="AV14" s="18">
        <v>0.54708306162719322</v>
      </c>
      <c r="AX14" s="18">
        <v>0.42059580630450022</v>
      </c>
      <c r="AY14" s="18">
        <v>0.15215242081569941</v>
      </c>
      <c r="BA14" s="18">
        <v>0.36964919908697702</v>
      </c>
      <c r="BB14" s="18">
        <v>0.38727032184259053</v>
      </c>
      <c r="BD14" s="18">
        <v>0.46245451809474941</v>
      </c>
      <c r="BE14" s="18">
        <v>0.37651125868210578</v>
      </c>
      <c r="BF14" s="18">
        <v>0.39009756073318907</v>
      </c>
      <c r="BG14" s="18">
        <v>0.32184352714341552</v>
      </c>
      <c r="BH14" s="18">
        <v>0.28266229383499342</v>
      </c>
      <c r="BI14" s="18">
        <v>0.1163013715247755</v>
      </c>
      <c r="BJ14" s="18">
        <v>0.57110561084274514</v>
      </c>
      <c r="BL14" s="18">
        <v>0.46930681708735728</v>
      </c>
      <c r="BM14" s="18">
        <v>0.29843334462669779</v>
      </c>
      <c r="BN14" s="18">
        <v>0.4475182789430297</v>
      </c>
      <c r="BO14" s="18">
        <v>0.28768762463753988</v>
      </c>
      <c r="BP14" s="18">
        <v>0.31013564004792821</v>
      </c>
      <c r="BQ14" s="18">
        <v>0.39591575390720768</v>
      </c>
      <c r="BR14" s="18">
        <v>0.42057536016846397</v>
      </c>
      <c r="BS14" s="18">
        <v>0.4531330105396863</v>
      </c>
      <c r="BU14" s="18">
        <v>0.43467954483536969</v>
      </c>
      <c r="BV14" s="18">
        <v>0.29166575613857582</v>
      </c>
      <c r="BW14" s="18">
        <v>0.46884249007673479</v>
      </c>
      <c r="BX14" s="18">
        <v>0.23870070571215629</v>
      </c>
      <c r="BY14" s="18">
        <v>0.40023110584249538</v>
      </c>
      <c r="BZ14" s="18">
        <v>0.31191416585884751</v>
      </c>
      <c r="CA14" s="18">
        <v>0.43407605850307213</v>
      </c>
      <c r="CB14" s="18">
        <v>0.48614455178603527</v>
      </c>
      <c r="CC14" s="18">
        <v>0.36969832966556559</v>
      </c>
    </row>
    <row r="15" spans="2:83" ht="19" customHeight="1" x14ac:dyDescent="0.35">
      <c r="B15" s="22" t="s">
        <v>117</v>
      </c>
      <c r="C15" s="23">
        <v>0.31506792458812222</v>
      </c>
      <c r="D15" s="23">
        <v>0.43654696243508312</v>
      </c>
      <c r="E15" s="23">
        <v>0.46249109068215732</v>
      </c>
      <c r="F15" s="23">
        <v>0.39484613247897771</v>
      </c>
      <c r="G15" s="23">
        <v>0.35686782831917041</v>
      </c>
      <c r="H15" s="23">
        <v>0.26242800576606218</v>
      </c>
      <c r="I15" s="23">
        <v>0.10867007352197321</v>
      </c>
      <c r="K15" s="23">
        <v>0.35579241501749859</v>
      </c>
      <c r="L15" s="23">
        <v>0.27544579125414592</v>
      </c>
      <c r="N15" s="23">
        <v>0.35818984432836581</v>
      </c>
      <c r="O15" s="23">
        <v>0.3915346488272301</v>
      </c>
      <c r="P15" s="23">
        <v>0.20804265449212159</v>
      </c>
      <c r="Q15" s="23">
        <v>0.22794219897328891</v>
      </c>
      <c r="R15" s="23">
        <v>0.32785650119826859</v>
      </c>
      <c r="S15" s="23">
        <v>0.30977861607823942</v>
      </c>
      <c r="T15" s="23">
        <v>0.34001624278292258</v>
      </c>
      <c r="U15" s="23">
        <v>0.33516170187805988</v>
      </c>
      <c r="V15" s="23">
        <v>0.35941715475846331</v>
      </c>
      <c r="W15" s="23">
        <v>0.27259976358317262</v>
      </c>
      <c r="X15" s="23">
        <v>0.28297414462031389</v>
      </c>
      <c r="Y15" s="23">
        <v>0.32760168814009533</v>
      </c>
      <c r="AA15" s="23">
        <v>0.34659808264501768</v>
      </c>
      <c r="AB15" s="23">
        <v>0.31955533647170897</v>
      </c>
      <c r="AC15" s="23">
        <v>0.33955805420635249</v>
      </c>
      <c r="AD15" s="23">
        <v>0.25475048376496268</v>
      </c>
      <c r="AF15" s="23">
        <v>0.28785889858628988</v>
      </c>
      <c r="AG15" s="23">
        <v>0.2920505445473649</v>
      </c>
      <c r="AH15" s="23">
        <v>0.19935264114370541</v>
      </c>
      <c r="AI15" s="23">
        <v>0.22681015720446349</v>
      </c>
      <c r="AJ15" s="23">
        <v>0.31234473451290762</v>
      </c>
      <c r="AK15" s="23">
        <v>0.25631356055985638</v>
      </c>
      <c r="AL15" s="23">
        <v>0.35727046976219462</v>
      </c>
      <c r="AM15" s="23">
        <v>0.3200914278592627</v>
      </c>
      <c r="AN15" s="23">
        <v>0.29927642881285699</v>
      </c>
      <c r="AO15" s="23">
        <v>0.31737889789531482</v>
      </c>
      <c r="AP15" s="23">
        <v>0.3182433011506155</v>
      </c>
      <c r="AQ15" s="23">
        <v>0.32950402851153171</v>
      </c>
      <c r="AR15" s="23">
        <v>0.44038489124299662</v>
      </c>
      <c r="AS15" s="23">
        <v>0.43954277255094959</v>
      </c>
      <c r="AT15" s="23">
        <v>0.50532587349261204</v>
      </c>
      <c r="AU15" s="23">
        <v>0.42545786983668821</v>
      </c>
      <c r="AV15" s="23">
        <v>0.20794995269241509</v>
      </c>
      <c r="AX15" s="23">
        <v>0.30000615286389842</v>
      </c>
      <c r="AY15" s="23">
        <v>0.39196369836729822</v>
      </c>
      <c r="BA15" s="23">
        <v>0.30050134674789297</v>
      </c>
      <c r="BB15" s="23">
        <v>0.34209383825867179</v>
      </c>
      <c r="BD15" s="23">
        <v>0.25521400619579843</v>
      </c>
      <c r="BE15" s="23">
        <v>0.32871161416743838</v>
      </c>
      <c r="BF15" s="23">
        <v>0.26480574557529057</v>
      </c>
      <c r="BG15" s="23">
        <v>0.36776615650882027</v>
      </c>
      <c r="BH15" s="23">
        <v>0.38535708278268588</v>
      </c>
      <c r="BI15" s="23">
        <v>0.44623252754429688</v>
      </c>
      <c r="BJ15" s="23">
        <v>0.14548264417022311</v>
      </c>
      <c r="BL15" s="23">
        <v>0.2536592614762091</v>
      </c>
      <c r="BM15" s="23">
        <v>0.36428703871811963</v>
      </c>
      <c r="BN15" s="23">
        <v>0.27356586252264259</v>
      </c>
      <c r="BO15" s="23">
        <v>0.39348274364516223</v>
      </c>
      <c r="BP15" s="23">
        <v>0.26876155628257298</v>
      </c>
      <c r="BQ15" s="23">
        <v>0.38133207444662492</v>
      </c>
      <c r="BR15" s="23">
        <v>0.2931830773137547</v>
      </c>
      <c r="BS15" s="23">
        <v>0.31340392453812438</v>
      </c>
      <c r="BU15" s="23">
        <v>0.31643227614787578</v>
      </c>
      <c r="BV15" s="23">
        <v>0.38258045187241579</v>
      </c>
      <c r="BW15" s="23">
        <v>0.30495494607811829</v>
      </c>
      <c r="BX15" s="23">
        <v>0.40389165778417069</v>
      </c>
      <c r="BY15" s="23">
        <v>0.28306389224771789</v>
      </c>
      <c r="BZ15" s="23">
        <v>0.32797419170191489</v>
      </c>
      <c r="CA15" s="23">
        <v>0.28127960033317251</v>
      </c>
      <c r="CB15" s="23">
        <v>0.19508842555664341</v>
      </c>
      <c r="CC15" s="23">
        <v>0.24497732335947431</v>
      </c>
    </row>
    <row r="16" spans="2:83" ht="19" customHeight="1" x14ac:dyDescent="0.35">
      <c r="B16" s="22" t="s">
        <v>118</v>
      </c>
      <c r="C16" s="23">
        <v>0.10135939101645559</v>
      </c>
      <c r="D16" s="23">
        <v>0.17443306392154501</v>
      </c>
      <c r="E16" s="23">
        <v>0.13553357582613429</v>
      </c>
      <c r="F16" s="23">
        <v>0.13358704578135891</v>
      </c>
      <c r="G16" s="23">
        <v>0.1008860105617648</v>
      </c>
      <c r="H16" s="23">
        <v>6.7988863528537363E-2</v>
      </c>
      <c r="I16" s="23">
        <v>4.4772260263662891E-2</v>
      </c>
      <c r="K16" s="23">
        <v>0.11070944454449359</v>
      </c>
      <c r="L16" s="23">
        <v>9.2207134737664564E-2</v>
      </c>
      <c r="N16" s="23">
        <v>0.1109548194352252</v>
      </c>
      <c r="O16" s="23">
        <v>4.5687586914379102E-2</v>
      </c>
      <c r="P16" s="23">
        <v>0.1321391449749714</v>
      </c>
      <c r="Q16" s="23">
        <v>9.5266600421870601E-2</v>
      </c>
      <c r="R16" s="23">
        <v>9.6231232093938371E-2</v>
      </c>
      <c r="S16" s="23">
        <v>0.14362484390535341</v>
      </c>
      <c r="T16" s="23">
        <v>0.10677155909262551</v>
      </c>
      <c r="U16" s="23">
        <v>8.4682236505711855E-2</v>
      </c>
      <c r="V16" s="23">
        <v>0.15960583646458451</v>
      </c>
      <c r="W16" s="23">
        <v>6.2996505690047985E-2</v>
      </c>
      <c r="X16" s="23">
        <v>7.3403892562786649E-2</v>
      </c>
      <c r="Y16" s="23">
        <v>7.9009151500188016E-2</v>
      </c>
      <c r="AA16" s="23">
        <v>8.6684110272922069E-2</v>
      </c>
      <c r="AB16" s="23">
        <v>8.2098049796504258E-2</v>
      </c>
      <c r="AC16" s="23">
        <v>0.1119404444797735</v>
      </c>
      <c r="AD16" s="23">
        <v>0.12867382312970621</v>
      </c>
      <c r="AF16" s="23">
        <v>0.24806657647496261</v>
      </c>
      <c r="AG16" s="23">
        <v>0.1287189790499397</v>
      </c>
      <c r="AH16" s="23">
        <v>9.8494281984216003E-2</v>
      </c>
      <c r="AI16" s="23">
        <v>5.6515546592850921E-2</v>
      </c>
      <c r="AJ16" s="23">
        <v>0.12652758039780609</v>
      </c>
      <c r="AK16" s="23">
        <v>0.1304493637074389</v>
      </c>
      <c r="AL16" s="23">
        <v>0.10411036111951021</v>
      </c>
      <c r="AM16" s="23">
        <v>0.10894950365270981</v>
      </c>
      <c r="AN16" s="23">
        <v>7.91219560949247E-2</v>
      </c>
      <c r="AO16" s="23">
        <v>8.0376315716959718E-2</v>
      </c>
      <c r="AP16" s="23">
        <v>6.5320547565379389E-2</v>
      </c>
      <c r="AQ16" s="23">
        <v>9.3365528888299062E-2</v>
      </c>
      <c r="AR16" s="23">
        <v>0.10009951735795029</v>
      </c>
      <c r="AS16" s="23">
        <v>0.1016554942169037</v>
      </c>
      <c r="AT16" s="23">
        <v>5.1271068183648162E-2</v>
      </c>
      <c r="AU16" s="23">
        <v>0.13012226495321211</v>
      </c>
      <c r="AV16" s="23">
        <v>8.215262443405752E-2</v>
      </c>
      <c r="AX16" s="23">
        <v>8.3328598735568388E-2</v>
      </c>
      <c r="AY16" s="23">
        <v>0.1921964246533627</v>
      </c>
      <c r="BA16" s="23">
        <v>0.1078353944789537</v>
      </c>
      <c r="BB16" s="23">
        <v>8.9344220917663364E-2</v>
      </c>
      <c r="BD16" s="23">
        <v>0.10099662622552071</v>
      </c>
      <c r="BE16" s="23">
        <v>7.916679294775264E-2</v>
      </c>
      <c r="BF16" s="23">
        <v>0.1141499537712632</v>
      </c>
      <c r="BG16" s="23">
        <v>8.723747772438209E-2</v>
      </c>
      <c r="BH16" s="23">
        <v>0.14007699325400941</v>
      </c>
      <c r="BI16" s="23">
        <v>0.12935313397423809</v>
      </c>
      <c r="BJ16" s="23">
        <v>0.1299287241630552</v>
      </c>
      <c r="BL16" s="23">
        <v>8.8774241195206355E-2</v>
      </c>
      <c r="BM16" s="23">
        <v>0.1224931411958176</v>
      </c>
      <c r="BN16" s="23">
        <v>0.1116287625563087</v>
      </c>
      <c r="BO16" s="23">
        <v>0.12133807271697709</v>
      </c>
      <c r="BP16" s="23">
        <v>0.13025775829778391</v>
      </c>
      <c r="BQ16" s="23">
        <v>6.8822309468342543E-2</v>
      </c>
      <c r="BR16" s="23">
        <v>9.9387823871595712E-2</v>
      </c>
      <c r="BS16" s="23">
        <v>5.0571105656838602E-2</v>
      </c>
      <c r="BU16" s="23">
        <v>6.6127972548287339E-2</v>
      </c>
      <c r="BV16" s="23">
        <v>0.1101367725230734</v>
      </c>
      <c r="BW16" s="23">
        <v>8.555336752547664E-2</v>
      </c>
      <c r="BX16" s="23">
        <v>0.13753804235655939</v>
      </c>
      <c r="BY16" s="23">
        <v>8.9502437867471224E-2</v>
      </c>
      <c r="BZ16" s="23">
        <v>0.1193623587284998</v>
      </c>
      <c r="CA16" s="23">
        <v>7.0450712279844535E-2</v>
      </c>
      <c r="CB16" s="23">
        <v>0.1183680388391992</v>
      </c>
      <c r="CC16" s="23">
        <v>0.17645874500061859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0.13785703349114509</v>
      </c>
      <c r="D9" s="18">
        <v>0.16421035219776761</v>
      </c>
      <c r="E9" s="18">
        <v>0.20725160980263771</v>
      </c>
      <c r="F9" s="18">
        <v>0.16740906008192841</v>
      </c>
      <c r="G9" s="18">
        <v>0.13716778046616021</v>
      </c>
      <c r="H9" s="18">
        <v>0.12719371332649149</v>
      </c>
      <c r="I9" s="18">
        <v>6.3563441409414792E-2</v>
      </c>
      <c r="K9" s="18">
        <v>0.1262355805036818</v>
      </c>
      <c r="L9" s="18">
        <v>0.1484081257079517</v>
      </c>
      <c r="N9" s="18">
        <v>0.1681222375149152</v>
      </c>
      <c r="O9" s="18">
        <v>0.10134715816326299</v>
      </c>
      <c r="P9" s="18">
        <v>0.12626249418066099</v>
      </c>
      <c r="Q9" s="18">
        <v>9.8463368892126271E-2</v>
      </c>
      <c r="R9" s="18">
        <v>0.16200294635871881</v>
      </c>
      <c r="S9" s="18">
        <v>0.11060222772786189</v>
      </c>
      <c r="T9" s="18">
        <v>0.15823976779978841</v>
      </c>
      <c r="U9" s="18">
        <v>0.1075306936759413</v>
      </c>
      <c r="V9" s="18">
        <v>0.12592844293851879</v>
      </c>
      <c r="W9" s="18">
        <v>0.1666258074460843</v>
      </c>
      <c r="X9" s="18">
        <v>0.13596188269393689</v>
      </c>
      <c r="Y9" s="18">
        <v>0.1278824759882255</v>
      </c>
      <c r="AA9" s="18">
        <v>0.12651867494388619</v>
      </c>
      <c r="AB9" s="18">
        <v>0.134404646500801</v>
      </c>
      <c r="AC9" s="18">
        <v>0.13495487829208819</v>
      </c>
      <c r="AD9" s="18">
        <v>0.1558638059110527</v>
      </c>
      <c r="AF9" s="18">
        <v>0.1838170219594607</v>
      </c>
      <c r="AG9" s="18">
        <v>0.17261789034142269</v>
      </c>
      <c r="AH9" s="18">
        <v>0.18631557290381809</v>
      </c>
      <c r="AI9" s="18">
        <v>9.5250247238125627E-2</v>
      </c>
      <c r="AJ9" s="18">
        <v>0.15599991277850239</v>
      </c>
      <c r="AK9" s="18">
        <v>0.12749346146145241</v>
      </c>
      <c r="AL9" s="18">
        <v>0.17254868668420489</v>
      </c>
      <c r="AM9" s="18">
        <v>0.14595113839640289</v>
      </c>
      <c r="AN9" s="18">
        <v>0.12016569810266819</v>
      </c>
      <c r="AO9" s="18">
        <v>7.9236659122510072E-2</v>
      </c>
      <c r="AP9" s="18">
        <v>0.16447610990683931</v>
      </c>
      <c r="AQ9" s="18">
        <v>0.12594731553384231</v>
      </c>
      <c r="AR9" s="18">
        <v>0.18431812188679411</v>
      </c>
      <c r="AS9" s="18">
        <v>7.513375812453682E-2</v>
      </c>
      <c r="AT9" s="18">
        <v>0.1032424580023082</v>
      </c>
      <c r="AU9" s="18">
        <v>9.7875121692328315E-2</v>
      </c>
      <c r="AV9" s="18">
        <v>0.1021021516919286</v>
      </c>
      <c r="AX9" s="18">
        <v>0.1440395886382819</v>
      </c>
      <c r="AY9" s="18">
        <v>0.1088097047897553</v>
      </c>
      <c r="BA9" s="18">
        <v>0.1273838841704803</v>
      </c>
      <c r="BB9" s="18">
        <v>0.1572882569743545</v>
      </c>
      <c r="BD9" s="18">
        <v>0.14004930068612431</v>
      </c>
      <c r="BE9" s="18">
        <v>0.1646730986544408</v>
      </c>
      <c r="BF9" s="18">
        <v>0.1006849303689477</v>
      </c>
      <c r="BG9" s="18">
        <v>0.14290567963143869</v>
      </c>
      <c r="BH9" s="18">
        <v>0.12449979526837079</v>
      </c>
      <c r="BI9" s="18">
        <v>0.1226859644778328</v>
      </c>
      <c r="BJ9" s="18">
        <v>0.1084403920196122</v>
      </c>
      <c r="BL9" s="18">
        <v>0.1019156820347419</v>
      </c>
      <c r="BM9" s="18">
        <v>0.15632694457625251</v>
      </c>
      <c r="BN9" s="18">
        <v>6.8646593192471753E-2</v>
      </c>
      <c r="BO9" s="18">
        <v>0.18750300189853911</v>
      </c>
      <c r="BP9" s="18">
        <v>0.11520329183988311</v>
      </c>
      <c r="BQ9" s="18">
        <v>0.2253527657128804</v>
      </c>
      <c r="BR9" s="18">
        <v>0.14150708931143269</v>
      </c>
      <c r="BS9" s="18">
        <v>0.16058001814281059</v>
      </c>
      <c r="BU9" s="18">
        <v>0.1238579842475707</v>
      </c>
      <c r="BV9" s="18">
        <v>0.16470198195134769</v>
      </c>
      <c r="BW9" s="18">
        <v>7.552643301635735E-2</v>
      </c>
      <c r="BX9" s="18">
        <v>0.19823615791747809</v>
      </c>
      <c r="BY9" s="18">
        <v>0.1283464133634632</v>
      </c>
      <c r="BZ9" s="18">
        <v>0.2063068358053779</v>
      </c>
      <c r="CA9" s="18">
        <v>0.1679114518584488</v>
      </c>
      <c r="CB9" s="18">
        <v>9.7845811881580272E-2</v>
      </c>
      <c r="CC9" s="18">
        <v>7.2215191151779518E-2</v>
      </c>
    </row>
    <row r="10" spans="2:83" ht="19" customHeight="1" x14ac:dyDescent="0.35">
      <c r="B10" s="21" t="s">
        <v>98</v>
      </c>
      <c r="C10" s="18">
        <v>0.1957038467221715</v>
      </c>
      <c r="D10" s="18">
        <v>0.2693484803776634</v>
      </c>
      <c r="E10" s="18">
        <v>0.21677593138430029</v>
      </c>
      <c r="F10" s="18">
        <v>0.2269369888804468</v>
      </c>
      <c r="G10" s="18">
        <v>0.2420997312227324</v>
      </c>
      <c r="H10" s="18">
        <v>0.17910213443652009</v>
      </c>
      <c r="I10" s="18">
        <v>0.10738853460463441</v>
      </c>
      <c r="K10" s="18">
        <v>0.19678103988201401</v>
      </c>
      <c r="L10" s="18">
        <v>0.1946059027102193</v>
      </c>
      <c r="N10" s="18">
        <v>0.12020738751310669</v>
      </c>
      <c r="O10" s="18">
        <v>0.1333525270995059</v>
      </c>
      <c r="P10" s="18">
        <v>0.16696258045607421</v>
      </c>
      <c r="Q10" s="18">
        <v>9.9997955199435926E-2</v>
      </c>
      <c r="R10" s="18">
        <v>0.20054895267892631</v>
      </c>
      <c r="S10" s="18">
        <v>0.1677749412999226</v>
      </c>
      <c r="T10" s="18">
        <v>0.23969574383797479</v>
      </c>
      <c r="U10" s="18">
        <v>0.29637983508084992</v>
      </c>
      <c r="V10" s="18">
        <v>0.20951101246054829</v>
      </c>
      <c r="W10" s="18">
        <v>0.1914310800876497</v>
      </c>
      <c r="X10" s="18">
        <v>0.21121679997870429</v>
      </c>
      <c r="Y10" s="18">
        <v>0.19846342743020509</v>
      </c>
      <c r="AA10" s="18">
        <v>0.19825160756526211</v>
      </c>
      <c r="AB10" s="18">
        <v>0.2158175569269484</v>
      </c>
      <c r="AC10" s="18">
        <v>0.17804676251622201</v>
      </c>
      <c r="AD10" s="18">
        <v>0.18799761911640231</v>
      </c>
      <c r="AF10" s="18">
        <v>0.24044658874443081</v>
      </c>
      <c r="AG10" s="18">
        <v>0.134943521790794</v>
      </c>
      <c r="AH10" s="18">
        <v>0.1902908450306659</v>
      </c>
      <c r="AI10" s="18">
        <v>0.161997389180838</v>
      </c>
      <c r="AJ10" s="18">
        <v>0.194707849288173</v>
      </c>
      <c r="AK10" s="18">
        <v>0.14162803390012041</v>
      </c>
      <c r="AL10" s="18">
        <v>0.19167640610984141</v>
      </c>
      <c r="AM10" s="18">
        <v>0.26314165729593803</v>
      </c>
      <c r="AN10" s="18">
        <v>0.22588676934270291</v>
      </c>
      <c r="AO10" s="18">
        <v>0.16470109808334549</v>
      </c>
      <c r="AP10" s="18">
        <v>0.1873927596080969</v>
      </c>
      <c r="AQ10" s="18">
        <v>0.1938920034836582</v>
      </c>
      <c r="AR10" s="18">
        <v>0.23325485494660189</v>
      </c>
      <c r="AS10" s="18">
        <v>0.2299146585401475</v>
      </c>
      <c r="AT10" s="18">
        <v>0.35158441271800789</v>
      </c>
      <c r="AU10" s="18">
        <v>0.27890129624323112</v>
      </c>
      <c r="AV10" s="18">
        <v>9.3572865877863259E-2</v>
      </c>
      <c r="AX10" s="18">
        <v>0.19056667922884871</v>
      </c>
      <c r="AY10" s="18">
        <v>0.22131531564380871</v>
      </c>
      <c r="BA10" s="18">
        <v>0.19841259380459619</v>
      </c>
      <c r="BB10" s="18">
        <v>0.19067820750835529</v>
      </c>
      <c r="BD10" s="18">
        <v>0.18042324653469111</v>
      </c>
      <c r="BE10" s="18">
        <v>0.23159831902807229</v>
      </c>
      <c r="BF10" s="18">
        <v>0.17241235533055871</v>
      </c>
      <c r="BG10" s="18">
        <v>0.18462981380504059</v>
      </c>
      <c r="BH10" s="18">
        <v>0.22521355934246889</v>
      </c>
      <c r="BI10" s="18">
        <v>0.1872126284757081</v>
      </c>
      <c r="BJ10" s="18">
        <v>0.13727759096131451</v>
      </c>
      <c r="BL10" s="18">
        <v>0.1440779392962771</v>
      </c>
      <c r="BM10" s="18">
        <v>0.20281012005694171</v>
      </c>
      <c r="BN10" s="18">
        <v>0.20864509847152171</v>
      </c>
      <c r="BO10" s="18">
        <v>0.20173160413647581</v>
      </c>
      <c r="BP10" s="18">
        <v>0.2145558978917273</v>
      </c>
      <c r="BQ10" s="18">
        <v>9.708735752053467E-2</v>
      </c>
      <c r="BR10" s="18">
        <v>0.30725143598041682</v>
      </c>
      <c r="BS10" s="18">
        <v>0.2102973318635116</v>
      </c>
      <c r="BU10" s="18">
        <v>0.18094494734936731</v>
      </c>
      <c r="BV10" s="18">
        <v>0.21464065823906639</v>
      </c>
      <c r="BW10" s="18">
        <v>0.1821150637797008</v>
      </c>
      <c r="BX10" s="18">
        <v>0.24740251963997989</v>
      </c>
      <c r="BY10" s="18">
        <v>0.1979945688117592</v>
      </c>
      <c r="BZ10" s="18">
        <v>0.14419353068335611</v>
      </c>
      <c r="CA10" s="18">
        <v>0.1838590320469585</v>
      </c>
      <c r="CB10" s="18">
        <v>0.1917292852533887</v>
      </c>
      <c r="CC10" s="18">
        <v>0.13944617066026069</v>
      </c>
    </row>
    <row r="11" spans="2:83" ht="32.15" customHeight="1" x14ac:dyDescent="0.35">
      <c r="B11" s="21" t="s">
        <v>99</v>
      </c>
      <c r="C11" s="18">
        <v>0.24718393810950659</v>
      </c>
      <c r="D11" s="18">
        <v>0.28896011512946013</v>
      </c>
      <c r="E11" s="18">
        <v>0.34084942832383192</v>
      </c>
      <c r="F11" s="18">
        <v>0.33234221152625942</v>
      </c>
      <c r="G11" s="18">
        <v>0.27477592295235931</v>
      </c>
      <c r="H11" s="18">
        <v>0.19482330032971429</v>
      </c>
      <c r="I11" s="18">
        <v>0.11938090893934281</v>
      </c>
      <c r="K11" s="18">
        <v>0.25318521233807878</v>
      </c>
      <c r="L11" s="18">
        <v>0.240808060987967</v>
      </c>
      <c r="N11" s="18">
        <v>0.23228801464760621</v>
      </c>
      <c r="O11" s="18">
        <v>0.36307458250921598</v>
      </c>
      <c r="P11" s="18">
        <v>0.28105644091141879</v>
      </c>
      <c r="Q11" s="18">
        <v>0.2396455165779528</v>
      </c>
      <c r="R11" s="18">
        <v>0.28405735293624551</v>
      </c>
      <c r="S11" s="18">
        <v>0.26403859043745609</v>
      </c>
      <c r="T11" s="18">
        <v>0.30204216736366779</v>
      </c>
      <c r="U11" s="18">
        <v>0.2386167134587843</v>
      </c>
      <c r="V11" s="18">
        <v>0.29287253377789169</v>
      </c>
      <c r="W11" s="18">
        <v>0.1802667428463906</v>
      </c>
      <c r="X11" s="18">
        <v>0.23886909923102481</v>
      </c>
      <c r="Y11" s="18">
        <v>0.16333071238406829</v>
      </c>
      <c r="AA11" s="18">
        <v>0.25065956115729049</v>
      </c>
      <c r="AB11" s="18">
        <v>0.24625130224965069</v>
      </c>
      <c r="AC11" s="18">
        <v>0.26701239934515508</v>
      </c>
      <c r="AD11" s="18">
        <v>0.225146436101435</v>
      </c>
      <c r="AF11" s="18">
        <v>0.14081964037261691</v>
      </c>
      <c r="AG11" s="18">
        <v>0.1768702822843094</v>
      </c>
      <c r="AH11" s="18">
        <v>0.19520747930785309</v>
      </c>
      <c r="AI11" s="18">
        <v>0.28203489541082982</v>
      </c>
      <c r="AJ11" s="18">
        <v>0.23524437007990631</v>
      </c>
      <c r="AK11" s="18">
        <v>0.29209550765544168</v>
      </c>
      <c r="AL11" s="18">
        <v>0.23358499330055879</v>
      </c>
      <c r="AM11" s="18">
        <v>0.21509919274702799</v>
      </c>
      <c r="AN11" s="18">
        <v>0.26491041342490013</v>
      </c>
      <c r="AO11" s="18">
        <v>0.22045362379149699</v>
      </c>
      <c r="AP11" s="18">
        <v>0.27037100122120578</v>
      </c>
      <c r="AQ11" s="18">
        <v>0.25985465345292391</v>
      </c>
      <c r="AR11" s="18">
        <v>0.17739390435965041</v>
      </c>
      <c r="AS11" s="18">
        <v>0.302839261025729</v>
      </c>
      <c r="AT11" s="18">
        <v>0.30515878896285148</v>
      </c>
      <c r="AU11" s="18">
        <v>0.30873819466804459</v>
      </c>
      <c r="AV11" s="18">
        <v>0.24036579140422859</v>
      </c>
      <c r="AX11" s="18">
        <v>0.23099231185452049</v>
      </c>
      <c r="AY11" s="18">
        <v>0.32984608316626568</v>
      </c>
      <c r="BA11" s="18">
        <v>0.26097202768896272</v>
      </c>
      <c r="BB11" s="18">
        <v>0.22160238266502491</v>
      </c>
      <c r="BD11" s="18">
        <v>0.2251706042888236</v>
      </c>
      <c r="BE11" s="18">
        <v>0.22783672043697689</v>
      </c>
      <c r="BF11" s="18">
        <v>0.28023186362618813</v>
      </c>
      <c r="BG11" s="18">
        <v>0.27988851376056673</v>
      </c>
      <c r="BH11" s="18">
        <v>0.24373339861218321</v>
      </c>
      <c r="BI11" s="18">
        <v>0.28977876289311622</v>
      </c>
      <c r="BJ11" s="18">
        <v>0.18264865537288641</v>
      </c>
      <c r="BL11" s="18">
        <v>0.2277952523686855</v>
      </c>
      <c r="BM11" s="18">
        <v>0.27336959200008543</v>
      </c>
      <c r="BN11" s="18">
        <v>0.18512419168204811</v>
      </c>
      <c r="BO11" s="18">
        <v>0.27008655066989529</v>
      </c>
      <c r="BP11" s="18">
        <v>0.23714285954265901</v>
      </c>
      <c r="BQ11" s="18">
        <v>0.23888826394468621</v>
      </c>
      <c r="BR11" s="18">
        <v>0.16123147212301159</v>
      </c>
      <c r="BS11" s="18">
        <v>0.25915306306321911</v>
      </c>
      <c r="BU11" s="18">
        <v>0.23287758119724039</v>
      </c>
      <c r="BV11" s="18">
        <v>0.25690408518104058</v>
      </c>
      <c r="BW11" s="18">
        <v>0.1885150145986873</v>
      </c>
      <c r="BX11" s="18">
        <v>0.3094481681345258</v>
      </c>
      <c r="BY11" s="18">
        <v>0.26553133879995872</v>
      </c>
      <c r="BZ11" s="18">
        <v>0.23187343089740631</v>
      </c>
      <c r="CA11" s="18">
        <v>0.246399919761569</v>
      </c>
      <c r="CB11" s="18">
        <v>0.21951914604438119</v>
      </c>
      <c r="CC11" s="18">
        <v>0.2058690033359567</v>
      </c>
    </row>
    <row r="12" spans="2:83" ht="19" customHeight="1" x14ac:dyDescent="0.35">
      <c r="B12" s="21" t="s">
        <v>100</v>
      </c>
      <c r="C12" s="18">
        <v>0.14839312693595141</v>
      </c>
      <c r="D12" s="18">
        <v>0.18250736514382651</v>
      </c>
      <c r="E12" s="18">
        <v>0.15276125781648681</v>
      </c>
      <c r="F12" s="18">
        <v>0.1499519666103919</v>
      </c>
      <c r="G12" s="18">
        <v>0.1293415375204188</v>
      </c>
      <c r="H12" s="18">
        <v>0.1511306461518612</v>
      </c>
      <c r="I12" s="18">
        <v>0.13950734733159351</v>
      </c>
      <c r="K12" s="18">
        <v>0.16019883497021961</v>
      </c>
      <c r="L12" s="18">
        <v>0.137172341780263</v>
      </c>
      <c r="N12" s="18">
        <v>0.21205071581716881</v>
      </c>
      <c r="O12" s="18">
        <v>0.1121139692629457</v>
      </c>
      <c r="P12" s="18">
        <v>0.14130179814570051</v>
      </c>
      <c r="Q12" s="18">
        <v>0.16293047033416511</v>
      </c>
      <c r="R12" s="18">
        <v>0.14549408992344501</v>
      </c>
      <c r="S12" s="18">
        <v>0.15903435385457229</v>
      </c>
      <c r="T12" s="18">
        <v>8.5931920566283695E-2</v>
      </c>
      <c r="U12" s="18">
        <v>9.932557431497778E-2</v>
      </c>
      <c r="V12" s="18">
        <v>0.1905053789903336</v>
      </c>
      <c r="W12" s="18">
        <v>0.1499085477479499</v>
      </c>
      <c r="X12" s="18">
        <v>0.13771740282664491</v>
      </c>
      <c r="Y12" s="18">
        <v>0.13853569754753861</v>
      </c>
      <c r="AA12" s="18">
        <v>0.16082250397807549</v>
      </c>
      <c r="AB12" s="18">
        <v>0.15812797764913319</v>
      </c>
      <c r="AC12" s="18">
        <v>0.16050102316943021</v>
      </c>
      <c r="AD12" s="18">
        <v>0.115363859209793</v>
      </c>
      <c r="AF12" s="18">
        <v>0.17646119109296349</v>
      </c>
      <c r="AG12" s="18">
        <v>0.1728446867823028</v>
      </c>
      <c r="AH12" s="18">
        <v>0.10014434481240959</v>
      </c>
      <c r="AI12" s="18">
        <v>0.1260855368273702</v>
      </c>
      <c r="AJ12" s="18">
        <v>0.14844773918550011</v>
      </c>
      <c r="AK12" s="18">
        <v>0.12774010813798439</v>
      </c>
      <c r="AL12" s="18">
        <v>0.15267480996188351</v>
      </c>
      <c r="AM12" s="18">
        <v>8.0153955100022878E-2</v>
      </c>
      <c r="AN12" s="18">
        <v>8.5545801287035969E-2</v>
      </c>
      <c r="AO12" s="18">
        <v>0.19146158852667131</v>
      </c>
      <c r="AP12" s="18">
        <v>0.12725844798188929</v>
      </c>
      <c r="AQ12" s="18">
        <v>0.1598701740549619</v>
      </c>
      <c r="AR12" s="18">
        <v>0.25129598598535519</v>
      </c>
      <c r="AS12" s="18">
        <v>0.26008798857831039</v>
      </c>
      <c r="AT12" s="18">
        <v>0.10143905345103831</v>
      </c>
      <c r="AU12" s="18">
        <v>0.2180346347742847</v>
      </c>
      <c r="AV12" s="18">
        <v>0.18622565173051131</v>
      </c>
      <c r="AX12" s="18">
        <v>0.1354696869644601</v>
      </c>
      <c r="AY12" s="18">
        <v>0.21189657008874949</v>
      </c>
      <c r="BA12" s="18">
        <v>0.15411252686953081</v>
      </c>
      <c r="BB12" s="18">
        <v>0.13778171150621521</v>
      </c>
      <c r="BD12" s="18">
        <v>0.14434463649550691</v>
      </c>
      <c r="BE12" s="18">
        <v>0.13918274247569859</v>
      </c>
      <c r="BF12" s="18">
        <v>0.15161946453227129</v>
      </c>
      <c r="BG12" s="18">
        <v>0.15185280972264401</v>
      </c>
      <c r="BH12" s="18">
        <v>0.1664336336498535</v>
      </c>
      <c r="BI12" s="18">
        <v>0.21586897649669659</v>
      </c>
      <c r="BJ12" s="18">
        <v>8.3620424422959652E-2</v>
      </c>
      <c r="BL12" s="18">
        <v>0.15420066923641221</v>
      </c>
      <c r="BM12" s="18">
        <v>0.18331035626309619</v>
      </c>
      <c r="BN12" s="18">
        <v>0.15602748685902021</v>
      </c>
      <c r="BO12" s="18">
        <v>7.6655730544457387E-2</v>
      </c>
      <c r="BP12" s="18">
        <v>0.14111986864714129</v>
      </c>
      <c r="BQ12" s="18">
        <v>0.20850057217670581</v>
      </c>
      <c r="BR12" s="18">
        <v>0.18751171158538579</v>
      </c>
      <c r="BS12" s="18">
        <v>9.2705080774466597E-2</v>
      </c>
      <c r="BU12" s="18">
        <v>0.1315775652135181</v>
      </c>
      <c r="BV12" s="18">
        <v>0.1719603632154052</v>
      </c>
      <c r="BW12" s="18">
        <v>0.1794341536746927</v>
      </c>
      <c r="BX12" s="18">
        <v>0.10415185463025101</v>
      </c>
      <c r="BY12" s="18">
        <v>0.1182902197832444</v>
      </c>
      <c r="BZ12" s="18">
        <v>0.20783427175510349</v>
      </c>
      <c r="CA12" s="18">
        <v>0.1088848505142456</v>
      </c>
      <c r="CB12" s="18">
        <v>0.16266643857003771</v>
      </c>
      <c r="CC12" s="18">
        <v>0.22309041877736099</v>
      </c>
    </row>
    <row r="13" spans="2:83" ht="19" customHeight="1" x14ac:dyDescent="0.35">
      <c r="B13" s="21" t="s">
        <v>101</v>
      </c>
      <c r="C13" s="18">
        <v>0.14038059256045049</v>
      </c>
      <c r="D13" s="18">
        <v>6.2871926861114369E-2</v>
      </c>
      <c r="E13" s="18">
        <v>6.638363363512495E-2</v>
      </c>
      <c r="F13" s="18">
        <v>8.5477264794210778E-2</v>
      </c>
      <c r="G13" s="18">
        <v>0.14818088901768739</v>
      </c>
      <c r="H13" s="18">
        <v>0.19798122507423721</v>
      </c>
      <c r="I13" s="18">
        <v>0.22222391087590199</v>
      </c>
      <c r="K13" s="18">
        <v>0.16521406134763089</v>
      </c>
      <c r="L13" s="18">
        <v>0.11780543936804699</v>
      </c>
      <c r="N13" s="18">
        <v>0.17865885232454279</v>
      </c>
      <c r="O13" s="18">
        <v>0.18742620484902561</v>
      </c>
      <c r="P13" s="18">
        <v>0.15790041839684149</v>
      </c>
      <c r="Q13" s="18">
        <v>0.15253224294028339</v>
      </c>
      <c r="R13" s="18">
        <v>0.1111634913737299</v>
      </c>
      <c r="S13" s="18">
        <v>0.1257511526412709</v>
      </c>
      <c r="T13" s="18">
        <v>0.13433036035093299</v>
      </c>
      <c r="U13" s="18">
        <v>0.14884864321345709</v>
      </c>
      <c r="V13" s="18">
        <v>0.10448344300221429</v>
      </c>
      <c r="W13" s="18">
        <v>0.14465392172127611</v>
      </c>
      <c r="X13" s="18">
        <v>0.10821400883934799</v>
      </c>
      <c r="Y13" s="18">
        <v>0.19607615356803629</v>
      </c>
      <c r="AA13" s="18">
        <v>0.13113792953523451</v>
      </c>
      <c r="AB13" s="18">
        <v>0.1186004065954637</v>
      </c>
      <c r="AC13" s="18">
        <v>0.15996103652971949</v>
      </c>
      <c r="AD13" s="18">
        <v>0.15685023128868031</v>
      </c>
      <c r="AF13" s="18">
        <v>0.1177746539834128</v>
      </c>
      <c r="AG13" s="18">
        <v>0.19672652171606431</v>
      </c>
      <c r="AH13" s="18">
        <v>0.1695976117365233</v>
      </c>
      <c r="AI13" s="18">
        <v>8.3757589719634623E-2</v>
      </c>
      <c r="AJ13" s="18">
        <v>0.15768831995429591</v>
      </c>
      <c r="AK13" s="18">
        <v>0.14180377402292349</v>
      </c>
      <c r="AL13" s="18">
        <v>0.1508569218582263</v>
      </c>
      <c r="AM13" s="18">
        <v>0.1231694264494519</v>
      </c>
      <c r="AN13" s="18">
        <v>0.17116876960220759</v>
      </c>
      <c r="AO13" s="18">
        <v>0.15789164203483069</v>
      </c>
      <c r="AP13" s="18">
        <v>0.16516052483359869</v>
      </c>
      <c r="AQ13" s="18">
        <v>0.16133386500615149</v>
      </c>
      <c r="AR13" s="18">
        <v>9.2114692556798466E-2</v>
      </c>
      <c r="AS13" s="18">
        <v>0.10721945924523441</v>
      </c>
      <c r="AT13" s="18">
        <v>5.6798516584516699E-2</v>
      </c>
      <c r="AU13" s="18">
        <v>7.1094622809655603E-2</v>
      </c>
      <c r="AV13" s="18">
        <v>0.1548906657478879</v>
      </c>
      <c r="AX13" s="18">
        <v>0.1479603955959069</v>
      </c>
      <c r="AY13" s="18">
        <v>0.1013933920238704</v>
      </c>
      <c r="BA13" s="18">
        <v>0.14229426708509971</v>
      </c>
      <c r="BB13" s="18">
        <v>0.13683008103578301</v>
      </c>
      <c r="BD13" s="18">
        <v>0.1764998206916647</v>
      </c>
      <c r="BE13" s="18">
        <v>0.11676884104042461</v>
      </c>
      <c r="BF13" s="18">
        <v>0.13778488813080281</v>
      </c>
      <c r="BG13" s="18">
        <v>0.13953956116442051</v>
      </c>
      <c r="BH13" s="18">
        <v>0.1141533517795336</v>
      </c>
      <c r="BI13" s="18">
        <v>7.7108169011095434E-2</v>
      </c>
      <c r="BJ13" s="18">
        <v>0.17729743577362969</v>
      </c>
      <c r="BL13" s="18">
        <v>0.17084753158912769</v>
      </c>
      <c r="BM13" s="18">
        <v>0.1157721882665407</v>
      </c>
      <c r="BN13" s="18">
        <v>0.15993147170683361</v>
      </c>
      <c r="BO13" s="18">
        <v>0.142103094154718</v>
      </c>
      <c r="BP13" s="18">
        <v>0.16414814080787421</v>
      </c>
      <c r="BQ13" s="18">
        <v>0.20884303780618191</v>
      </c>
      <c r="BR13" s="18">
        <v>1.9011926153842749E-2</v>
      </c>
      <c r="BS13" s="18">
        <v>0.13552446685178751</v>
      </c>
      <c r="BU13" s="18">
        <v>0.1293213318226695</v>
      </c>
      <c r="BV13" s="18">
        <v>0.13540024958152569</v>
      </c>
      <c r="BW13" s="18">
        <v>0.1369131354131197</v>
      </c>
      <c r="BX13" s="18">
        <v>8.1384798163216449E-2</v>
      </c>
      <c r="BY13" s="18">
        <v>0.1676120453696863</v>
      </c>
      <c r="BZ13" s="18">
        <v>0.1747879662009425</v>
      </c>
      <c r="CA13" s="18">
        <v>0.1186089862607234</v>
      </c>
      <c r="CB13" s="18">
        <v>0.14152665622785451</v>
      </c>
      <c r="CC13" s="18">
        <v>0.1677937825327048</v>
      </c>
    </row>
    <row r="14" spans="2:83" ht="19" customHeight="1" x14ac:dyDescent="0.35">
      <c r="B14" s="21" t="s">
        <v>102</v>
      </c>
      <c r="C14" s="18">
        <v>0.1304814621807748</v>
      </c>
      <c r="D14" s="18">
        <v>3.2101760290167841E-2</v>
      </c>
      <c r="E14" s="18">
        <v>1.597813903761856E-2</v>
      </c>
      <c r="F14" s="18">
        <v>3.7882508106762643E-2</v>
      </c>
      <c r="G14" s="18">
        <v>6.8434138820642018E-2</v>
      </c>
      <c r="H14" s="18">
        <v>0.14976898068117581</v>
      </c>
      <c r="I14" s="18">
        <v>0.34793585683911249</v>
      </c>
      <c r="K14" s="18">
        <v>9.8385270958374835E-2</v>
      </c>
      <c r="L14" s="18">
        <v>0.16120012944555201</v>
      </c>
      <c r="N14" s="18">
        <v>8.8672792182660345E-2</v>
      </c>
      <c r="O14" s="18">
        <v>0.1026855581160437</v>
      </c>
      <c r="P14" s="18">
        <v>0.1265162679093039</v>
      </c>
      <c r="Q14" s="18">
        <v>0.24643044605603681</v>
      </c>
      <c r="R14" s="18">
        <v>9.6733166728934492E-2</v>
      </c>
      <c r="S14" s="18">
        <v>0.17279873403891621</v>
      </c>
      <c r="T14" s="18">
        <v>7.9760040081352276E-2</v>
      </c>
      <c r="U14" s="18">
        <v>0.10929854025598949</v>
      </c>
      <c r="V14" s="18">
        <v>7.6699188830493176E-2</v>
      </c>
      <c r="W14" s="18">
        <v>0.1671139001506495</v>
      </c>
      <c r="X14" s="18">
        <v>0.16802080643034109</v>
      </c>
      <c r="Y14" s="18">
        <v>0.17571153308192611</v>
      </c>
      <c r="AA14" s="18">
        <v>0.13260972282025121</v>
      </c>
      <c r="AB14" s="18">
        <v>0.1267981100780031</v>
      </c>
      <c r="AC14" s="18">
        <v>9.9523900147385019E-2</v>
      </c>
      <c r="AD14" s="18">
        <v>0.1587780483726367</v>
      </c>
      <c r="AF14" s="18">
        <v>0.14068090384711529</v>
      </c>
      <c r="AG14" s="18">
        <v>0.1459970970851068</v>
      </c>
      <c r="AH14" s="18">
        <v>0.15844414620873001</v>
      </c>
      <c r="AI14" s="18">
        <v>0.25087434162320182</v>
      </c>
      <c r="AJ14" s="18">
        <v>0.1079118087136223</v>
      </c>
      <c r="AK14" s="18">
        <v>0.1692391148220776</v>
      </c>
      <c r="AL14" s="18">
        <v>9.8658182085285095E-2</v>
      </c>
      <c r="AM14" s="18">
        <v>0.17248463001115649</v>
      </c>
      <c r="AN14" s="18">
        <v>0.1323225482404852</v>
      </c>
      <c r="AO14" s="18">
        <v>0.18625538844114559</v>
      </c>
      <c r="AP14" s="18">
        <v>8.5341156448370037E-2</v>
      </c>
      <c r="AQ14" s="18">
        <v>9.9101988468462229E-2</v>
      </c>
      <c r="AR14" s="18">
        <v>6.1622440264799787E-2</v>
      </c>
      <c r="AS14" s="18">
        <v>2.4804874486041989E-2</v>
      </c>
      <c r="AT14" s="18">
        <v>8.1776770281277167E-2</v>
      </c>
      <c r="AU14" s="18">
        <v>2.5356129812455889E-2</v>
      </c>
      <c r="AV14" s="18">
        <v>0.22284287354758031</v>
      </c>
      <c r="AX14" s="18">
        <v>0.15097133771798199</v>
      </c>
      <c r="AY14" s="18">
        <v>2.6738934287550541E-2</v>
      </c>
      <c r="BA14" s="18">
        <v>0.11682470038133019</v>
      </c>
      <c r="BB14" s="18">
        <v>0.15581936031026711</v>
      </c>
      <c r="BD14" s="18">
        <v>0.13351239130318951</v>
      </c>
      <c r="BE14" s="18">
        <v>0.1199402783643867</v>
      </c>
      <c r="BF14" s="18">
        <v>0.15726649801123141</v>
      </c>
      <c r="BG14" s="18">
        <v>0.1011836219158893</v>
      </c>
      <c r="BH14" s="18">
        <v>0.12596626134759001</v>
      </c>
      <c r="BI14" s="18">
        <v>0.1073454986455509</v>
      </c>
      <c r="BJ14" s="18">
        <v>0.31071550144959742</v>
      </c>
      <c r="BL14" s="18">
        <v>0.20116292547475531</v>
      </c>
      <c r="BM14" s="18">
        <v>6.8410798837083467E-2</v>
      </c>
      <c r="BN14" s="18">
        <v>0.22162515808810451</v>
      </c>
      <c r="BO14" s="18">
        <v>0.1219200185959145</v>
      </c>
      <c r="BP14" s="18">
        <v>0.12782994127071501</v>
      </c>
      <c r="BQ14" s="18">
        <v>2.1328002839011231E-2</v>
      </c>
      <c r="BR14" s="18">
        <v>0.1834863648459103</v>
      </c>
      <c r="BS14" s="18">
        <v>0.1417400393042047</v>
      </c>
      <c r="BU14" s="18">
        <v>0.2014205901696341</v>
      </c>
      <c r="BV14" s="18">
        <v>5.6392661831614427E-2</v>
      </c>
      <c r="BW14" s="18">
        <v>0.23749619951744211</v>
      </c>
      <c r="BX14" s="18">
        <v>5.9376501514548631E-2</v>
      </c>
      <c r="BY14" s="18">
        <v>0.12222541387188809</v>
      </c>
      <c r="BZ14" s="18">
        <v>3.5003964657813698E-2</v>
      </c>
      <c r="CA14" s="18">
        <v>0.17433575955805469</v>
      </c>
      <c r="CB14" s="18">
        <v>0.1867126620227576</v>
      </c>
      <c r="CC14" s="18">
        <v>0.19158543354193719</v>
      </c>
    </row>
    <row r="15" spans="2:83" ht="19" customHeight="1" x14ac:dyDescent="0.35">
      <c r="B15" s="22" t="s">
        <v>117</v>
      </c>
      <c r="C15" s="23">
        <v>0.33356088021331659</v>
      </c>
      <c r="D15" s="23">
        <v>0.43355883257543099</v>
      </c>
      <c r="E15" s="23">
        <v>0.42402754118693797</v>
      </c>
      <c r="F15" s="23">
        <v>0.39434604896237518</v>
      </c>
      <c r="G15" s="23">
        <v>0.37926751168889261</v>
      </c>
      <c r="H15" s="23">
        <v>0.30629584776301161</v>
      </c>
      <c r="I15" s="23">
        <v>0.17095197601404921</v>
      </c>
      <c r="K15" s="23">
        <v>0.32301662038569579</v>
      </c>
      <c r="L15" s="23">
        <v>0.34301402841817102</v>
      </c>
      <c r="N15" s="23">
        <v>0.28832962502802179</v>
      </c>
      <c r="O15" s="23">
        <v>0.23469968526276891</v>
      </c>
      <c r="P15" s="23">
        <v>0.29322507463673531</v>
      </c>
      <c r="Q15" s="23">
        <v>0.1984613240915622</v>
      </c>
      <c r="R15" s="23">
        <v>0.36255189903764512</v>
      </c>
      <c r="S15" s="23">
        <v>0.27837716902778448</v>
      </c>
      <c r="T15" s="23">
        <v>0.3979355116377632</v>
      </c>
      <c r="U15" s="23">
        <v>0.40391052875679118</v>
      </c>
      <c r="V15" s="23">
        <v>0.33543945539906722</v>
      </c>
      <c r="W15" s="23">
        <v>0.35805688753373399</v>
      </c>
      <c r="X15" s="23">
        <v>0.34717868267264129</v>
      </c>
      <c r="Y15" s="23">
        <v>0.32634590341843062</v>
      </c>
      <c r="AA15" s="23">
        <v>0.3247702825091483</v>
      </c>
      <c r="AB15" s="23">
        <v>0.35022220342774929</v>
      </c>
      <c r="AC15" s="23">
        <v>0.31300164080831022</v>
      </c>
      <c r="AD15" s="23">
        <v>0.34386142502745498</v>
      </c>
      <c r="AF15" s="23">
        <v>0.42426361070389151</v>
      </c>
      <c r="AG15" s="23">
        <v>0.30756141213221683</v>
      </c>
      <c r="AH15" s="23">
        <v>0.37660641793448402</v>
      </c>
      <c r="AI15" s="23">
        <v>0.25724763641896359</v>
      </c>
      <c r="AJ15" s="23">
        <v>0.35070776206667542</v>
      </c>
      <c r="AK15" s="23">
        <v>0.26912149536157282</v>
      </c>
      <c r="AL15" s="23">
        <v>0.36422509279404641</v>
      </c>
      <c r="AM15" s="23">
        <v>0.40909279569234092</v>
      </c>
      <c r="AN15" s="23">
        <v>0.34605246744537099</v>
      </c>
      <c r="AO15" s="23">
        <v>0.24393775720585559</v>
      </c>
      <c r="AP15" s="23">
        <v>0.35186886951493612</v>
      </c>
      <c r="AQ15" s="23">
        <v>0.31983931901750051</v>
      </c>
      <c r="AR15" s="23">
        <v>0.41757297683339611</v>
      </c>
      <c r="AS15" s="23">
        <v>0.3050484166646843</v>
      </c>
      <c r="AT15" s="23">
        <v>0.45482687072031608</v>
      </c>
      <c r="AU15" s="23">
        <v>0.37677641793555938</v>
      </c>
      <c r="AV15" s="23">
        <v>0.19567501756979189</v>
      </c>
      <c r="AX15" s="23">
        <v>0.33460626786713049</v>
      </c>
      <c r="AY15" s="23">
        <v>0.33012502043356401</v>
      </c>
      <c r="BA15" s="23">
        <v>0.32579647797507649</v>
      </c>
      <c r="BB15" s="23">
        <v>0.34796646448270979</v>
      </c>
      <c r="BD15" s="23">
        <v>0.32047254722081542</v>
      </c>
      <c r="BE15" s="23">
        <v>0.39627141768251312</v>
      </c>
      <c r="BF15" s="23">
        <v>0.27309728569950642</v>
      </c>
      <c r="BG15" s="23">
        <v>0.32753549343647942</v>
      </c>
      <c r="BH15" s="23">
        <v>0.34971335461083969</v>
      </c>
      <c r="BI15" s="23">
        <v>0.30989859295354089</v>
      </c>
      <c r="BJ15" s="23">
        <v>0.2457179829809267</v>
      </c>
      <c r="BL15" s="23">
        <v>0.2459936213310191</v>
      </c>
      <c r="BM15" s="23">
        <v>0.35913706463319423</v>
      </c>
      <c r="BN15" s="23">
        <v>0.27729169166399348</v>
      </c>
      <c r="BO15" s="23">
        <v>0.38923460603501492</v>
      </c>
      <c r="BP15" s="23">
        <v>0.32975918973161039</v>
      </c>
      <c r="BQ15" s="23">
        <v>0.32244012323341509</v>
      </c>
      <c r="BR15" s="23">
        <v>0.44875852529184951</v>
      </c>
      <c r="BS15" s="23">
        <v>0.37087735000632233</v>
      </c>
      <c r="BU15" s="23">
        <v>0.30480293159693789</v>
      </c>
      <c r="BV15" s="23">
        <v>0.37934264019041408</v>
      </c>
      <c r="BW15" s="23">
        <v>0.25764149679605819</v>
      </c>
      <c r="BX15" s="23">
        <v>0.44563867755745801</v>
      </c>
      <c r="BY15" s="23">
        <v>0.32634098217522239</v>
      </c>
      <c r="BZ15" s="23">
        <v>0.35050036648873412</v>
      </c>
      <c r="CA15" s="23">
        <v>0.35177048390540733</v>
      </c>
      <c r="CB15" s="23">
        <v>0.28957509713496898</v>
      </c>
      <c r="CC15" s="23">
        <v>0.21166136181204029</v>
      </c>
    </row>
    <row r="16" spans="2:83" ht="19" customHeight="1" x14ac:dyDescent="0.35">
      <c r="B16" s="22" t="s">
        <v>118</v>
      </c>
      <c r="C16" s="23">
        <v>0.2887737194964019</v>
      </c>
      <c r="D16" s="23">
        <v>0.24537929200494091</v>
      </c>
      <c r="E16" s="23">
        <v>0.2191448914516117</v>
      </c>
      <c r="F16" s="23">
        <v>0.2354292314046027</v>
      </c>
      <c r="G16" s="23">
        <v>0.27752242653810621</v>
      </c>
      <c r="H16" s="23">
        <v>0.34911187122609832</v>
      </c>
      <c r="I16" s="23">
        <v>0.36173125820749558</v>
      </c>
      <c r="K16" s="23">
        <v>0.32541289631785048</v>
      </c>
      <c r="L16" s="23">
        <v>0.25497778114830999</v>
      </c>
      <c r="N16" s="23">
        <v>0.39070956814171159</v>
      </c>
      <c r="O16" s="23">
        <v>0.29954017411197142</v>
      </c>
      <c r="P16" s="23">
        <v>0.29920221654254198</v>
      </c>
      <c r="Q16" s="23">
        <v>0.31546271327444853</v>
      </c>
      <c r="R16" s="23">
        <v>0.25665758129717497</v>
      </c>
      <c r="S16" s="23">
        <v>0.28478550649584322</v>
      </c>
      <c r="T16" s="23">
        <v>0.2202622809172167</v>
      </c>
      <c r="U16" s="23">
        <v>0.24817421752843491</v>
      </c>
      <c r="V16" s="23">
        <v>0.29498882199254789</v>
      </c>
      <c r="W16" s="23">
        <v>0.29456246946922598</v>
      </c>
      <c r="X16" s="23">
        <v>0.24593141166599289</v>
      </c>
      <c r="Y16" s="23">
        <v>0.33461185111557479</v>
      </c>
      <c r="AA16" s="23">
        <v>0.29196043351331002</v>
      </c>
      <c r="AB16" s="23">
        <v>0.27672838424459689</v>
      </c>
      <c r="AC16" s="23">
        <v>0.32046205969914981</v>
      </c>
      <c r="AD16" s="23">
        <v>0.27221409049847328</v>
      </c>
      <c r="AF16" s="23">
        <v>0.29423584507637629</v>
      </c>
      <c r="AG16" s="23">
        <v>0.36957120849836711</v>
      </c>
      <c r="AH16" s="23">
        <v>0.2697419565489329</v>
      </c>
      <c r="AI16" s="23">
        <v>0.20984312654700479</v>
      </c>
      <c r="AJ16" s="23">
        <v>0.30613605913979602</v>
      </c>
      <c r="AK16" s="23">
        <v>0.26954388216090791</v>
      </c>
      <c r="AL16" s="23">
        <v>0.30353173182010978</v>
      </c>
      <c r="AM16" s="23">
        <v>0.2033233815494748</v>
      </c>
      <c r="AN16" s="23">
        <v>0.2567145708892436</v>
      </c>
      <c r="AO16" s="23">
        <v>0.34935323056150192</v>
      </c>
      <c r="AP16" s="23">
        <v>0.29241897281548812</v>
      </c>
      <c r="AQ16" s="23">
        <v>0.32120403906111328</v>
      </c>
      <c r="AR16" s="23">
        <v>0.34341067854215368</v>
      </c>
      <c r="AS16" s="23">
        <v>0.3673074478235448</v>
      </c>
      <c r="AT16" s="23">
        <v>0.158237570035555</v>
      </c>
      <c r="AU16" s="23">
        <v>0.28912925758394031</v>
      </c>
      <c r="AV16" s="23">
        <v>0.34111631747839921</v>
      </c>
      <c r="AX16" s="23">
        <v>0.283430082560367</v>
      </c>
      <c r="AY16" s="23">
        <v>0.31328996211261978</v>
      </c>
      <c r="BA16" s="23">
        <v>0.29640679395463049</v>
      </c>
      <c r="BB16" s="23">
        <v>0.27461179254199819</v>
      </c>
      <c r="BD16" s="23">
        <v>0.32084445718717147</v>
      </c>
      <c r="BE16" s="23">
        <v>0.25595158351612318</v>
      </c>
      <c r="BF16" s="23">
        <v>0.28940435266307413</v>
      </c>
      <c r="BG16" s="23">
        <v>0.29139237088706449</v>
      </c>
      <c r="BH16" s="23">
        <v>0.28058698542938709</v>
      </c>
      <c r="BI16" s="23">
        <v>0.29297714550779208</v>
      </c>
      <c r="BJ16" s="23">
        <v>0.26091786019658941</v>
      </c>
      <c r="BL16" s="23">
        <v>0.32504820082553998</v>
      </c>
      <c r="BM16" s="23">
        <v>0.29908254452963701</v>
      </c>
      <c r="BN16" s="23">
        <v>0.31595895856585382</v>
      </c>
      <c r="BO16" s="23">
        <v>0.21875882469917529</v>
      </c>
      <c r="BP16" s="23">
        <v>0.30526800945501559</v>
      </c>
      <c r="BQ16" s="23">
        <v>0.41734360998288761</v>
      </c>
      <c r="BR16" s="23">
        <v>0.2065236377392286</v>
      </c>
      <c r="BS16" s="23">
        <v>0.22822954762625411</v>
      </c>
      <c r="BU16" s="23">
        <v>0.26089889703618763</v>
      </c>
      <c r="BV16" s="23">
        <v>0.30736061279693089</v>
      </c>
      <c r="BW16" s="23">
        <v>0.3163472890878124</v>
      </c>
      <c r="BX16" s="23">
        <v>0.18553665279346751</v>
      </c>
      <c r="BY16" s="23">
        <v>0.28590226515293071</v>
      </c>
      <c r="BZ16" s="23">
        <v>0.382622237956046</v>
      </c>
      <c r="CA16" s="23">
        <v>0.22749383677496901</v>
      </c>
      <c r="CB16" s="23">
        <v>0.30419309479789219</v>
      </c>
      <c r="CC16" s="23">
        <v>0.39088420131006579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109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0.27509715584213118</v>
      </c>
      <c r="D9" s="18">
        <v>0.28132748044864742</v>
      </c>
      <c r="E9" s="18">
        <v>0.29676626520246852</v>
      </c>
      <c r="F9" s="18">
        <v>0.21986274129918901</v>
      </c>
      <c r="G9" s="18">
        <v>0.30987382699213217</v>
      </c>
      <c r="H9" s="18">
        <v>0.29668569295416952</v>
      </c>
      <c r="I9" s="18">
        <v>0.25913247019517888</v>
      </c>
      <c r="K9" s="18">
        <v>0.2745978149234678</v>
      </c>
      <c r="L9" s="18">
        <v>0.27692435043169761</v>
      </c>
      <c r="N9" s="18">
        <v>0.33018945444211317</v>
      </c>
      <c r="O9" s="18">
        <v>0.23191591018829269</v>
      </c>
      <c r="P9" s="18">
        <v>0.22868124134008219</v>
      </c>
      <c r="Q9" s="18">
        <v>0.24520523419271539</v>
      </c>
      <c r="R9" s="18">
        <v>0.31169608447287928</v>
      </c>
      <c r="S9" s="18">
        <v>0.23532598897151319</v>
      </c>
      <c r="T9" s="18">
        <v>0.32742409657072802</v>
      </c>
      <c r="U9" s="18">
        <v>0.20360571229723551</v>
      </c>
      <c r="V9" s="18">
        <v>0.2299976097543924</v>
      </c>
      <c r="W9" s="18">
        <v>0.29314299916134029</v>
      </c>
      <c r="X9" s="18">
        <v>0.26912364985849541</v>
      </c>
      <c r="Y9" s="18">
        <v>0.33317297256674872</v>
      </c>
      <c r="AA9" s="18">
        <v>0.31289947374262628</v>
      </c>
      <c r="AB9" s="18">
        <v>0.32326199210631329</v>
      </c>
      <c r="AC9" s="18">
        <v>0.23595009375412579</v>
      </c>
      <c r="AD9" s="18">
        <v>0.21935415204578551</v>
      </c>
      <c r="AF9" s="18">
        <v>0.17801193601297419</v>
      </c>
      <c r="AG9" s="18">
        <v>0.14242828417306</v>
      </c>
      <c r="AH9" s="18">
        <v>0.2489090163942119</v>
      </c>
      <c r="AI9" s="18">
        <v>0.1748988441808956</v>
      </c>
      <c r="AJ9" s="18">
        <v>0.25453840031873981</v>
      </c>
      <c r="AK9" s="18">
        <v>0.25381281499530828</v>
      </c>
      <c r="AL9" s="18">
        <v>0.30757759768203152</v>
      </c>
      <c r="AM9" s="18">
        <v>0.34522980187716801</v>
      </c>
      <c r="AN9" s="18">
        <v>0.26443456641728841</v>
      </c>
      <c r="AO9" s="18">
        <v>0.30522831872974798</v>
      </c>
      <c r="AP9" s="18">
        <v>0.35885713145767761</v>
      </c>
      <c r="AQ9" s="18">
        <v>0.30753474639261807</v>
      </c>
      <c r="AR9" s="18">
        <v>0.41456424560282801</v>
      </c>
      <c r="AS9" s="18">
        <v>0.2713240143508508</v>
      </c>
      <c r="AT9" s="18">
        <v>0.28964295109152738</v>
      </c>
      <c r="AU9" s="18">
        <v>0.21187586200934591</v>
      </c>
      <c r="AV9" s="18">
        <v>0.2223809581062067</v>
      </c>
      <c r="AX9" s="18">
        <v>0.28162330996414958</v>
      </c>
      <c r="AY9" s="18">
        <v>0.24030814859454619</v>
      </c>
      <c r="BA9" s="18">
        <v>0.25793112668530521</v>
      </c>
      <c r="BB9" s="18">
        <v>0.30694592822690281</v>
      </c>
      <c r="BD9" s="18">
        <v>0.26656580328405732</v>
      </c>
      <c r="BE9" s="18">
        <v>0.29448534398601289</v>
      </c>
      <c r="BF9" s="18">
        <v>0.2316925464053918</v>
      </c>
      <c r="BG9" s="18">
        <v>0.30293434413197312</v>
      </c>
      <c r="BH9" s="18">
        <v>0.29876557992152741</v>
      </c>
      <c r="BI9" s="18">
        <v>0.19487242338255981</v>
      </c>
      <c r="BJ9" s="18">
        <v>0.1596576963792837</v>
      </c>
      <c r="BL9" s="18">
        <v>0.24764271275809899</v>
      </c>
      <c r="BM9" s="18">
        <v>0.29048749688258851</v>
      </c>
      <c r="BN9" s="18">
        <v>0.25417263576674642</v>
      </c>
      <c r="BO9" s="18">
        <v>0.28813664082978752</v>
      </c>
      <c r="BP9" s="18">
        <v>0.27915142645523838</v>
      </c>
      <c r="BQ9" s="18">
        <v>0.33480327029710549</v>
      </c>
      <c r="BR9" s="18">
        <v>0.15954088709805531</v>
      </c>
      <c r="BS9" s="18">
        <v>0.28563895056220528</v>
      </c>
      <c r="BU9" s="18">
        <v>0.26062584720577892</v>
      </c>
      <c r="BV9" s="18">
        <v>0.28550456850117878</v>
      </c>
      <c r="BW9" s="18">
        <v>0.31668780426229942</v>
      </c>
      <c r="BX9" s="18">
        <v>0.31644106246564879</v>
      </c>
      <c r="BY9" s="18">
        <v>0.28091914867831091</v>
      </c>
      <c r="BZ9" s="18">
        <v>0.28328328711271539</v>
      </c>
      <c r="CA9" s="18">
        <v>0.2384750270158813</v>
      </c>
      <c r="CB9" s="18">
        <v>0.25147605541696738</v>
      </c>
      <c r="CC9" s="18">
        <v>0.2119424508225761</v>
      </c>
    </row>
    <row r="10" spans="2:83" ht="19" customHeight="1" x14ac:dyDescent="0.35">
      <c r="B10" s="21" t="s">
        <v>98</v>
      </c>
      <c r="C10" s="18">
        <v>0.28820389646383843</v>
      </c>
      <c r="D10" s="18">
        <v>0.2468589596307165</v>
      </c>
      <c r="E10" s="18">
        <v>0.24195238843715691</v>
      </c>
      <c r="F10" s="18">
        <v>0.32930422742315962</v>
      </c>
      <c r="G10" s="18">
        <v>0.2968903023497047</v>
      </c>
      <c r="H10" s="18">
        <v>0.27521357990404549</v>
      </c>
      <c r="I10" s="18">
        <v>0.31341452592139152</v>
      </c>
      <c r="K10" s="18">
        <v>0.27799728570288063</v>
      </c>
      <c r="L10" s="18">
        <v>0.29714348286346548</v>
      </c>
      <c r="N10" s="18">
        <v>0.26865089461813912</v>
      </c>
      <c r="O10" s="18">
        <v>0.42832807317017202</v>
      </c>
      <c r="P10" s="18">
        <v>0.30519906092303761</v>
      </c>
      <c r="Q10" s="18">
        <v>0.1516894268198869</v>
      </c>
      <c r="R10" s="18">
        <v>0.27844111763063112</v>
      </c>
      <c r="S10" s="18">
        <v>0.33988366073794318</v>
      </c>
      <c r="T10" s="18">
        <v>0.29350189905413132</v>
      </c>
      <c r="U10" s="18">
        <v>0.35258470321741781</v>
      </c>
      <c r="V10" s="18">
        <v>0.29281328588234162</v>
      </c>
      <c r="W10" s="18">
        <v>0.2590984174146736</v>
      </c>
      <c r="X10" s="18">
        <v>0.31581342182461791</v>
      </c>
      <c r="Y10" s="18">
        <v>0.2289453512045273</v>
      </c>
      <c r="AA10" s="18">
        <v>0.29854407245304082</v>
      </c>
      <c r="AB10" s="18">
        <v>0.31409710983718109</v>
      </c>
      <c r="AC10" s="18">
        <v>0.28400694128926129</v>
      </c>
      <c r="AD10" s="18">
        <v>0.25384142145023558</v>
      </c>
      <c r="AF10" s="18">
        <v>0.27522428286195388</v>
      </c>
      <c r="AG10" s="18">
        <v>0.1698615380348692</v>
      </c>
      <c r="AH10" s="18">
        <v>0.221611402801802</v>
      </c>
      <c r="AI10" s="18">
        <v>0.31373383151358092</v>
      </c>
      <c r="AJ10" s="18">
        <v>0.1869489618632714</v>
      </c>
      <c r="AK10" s="18">
        <v>0.29246033941848332</v>
      </c>
      <c r="AL10" s="18">
        <v>0.28677756423703771</v>
      </c>
      <c r="AM10" s="18">
        <v>0.28259212460580863</v>
      </c>
      <c r="AN10" s="18">
        <v>0.41658858995275649</v>
      </c>
      <c r="AO10" s="18">
        <v>0.26195285659842771</v>
      </c>
      <c r="AP10" s="18">
        <v>0.29935700246131519</v>
      </c>
      <c r="AQ10" s="18">
        <v>0.35576140390705052</v>
      </c>
      <c r="AR10" s="18">
        <v>0.35178750697394767</v>
      </c>
      <c r="AS10" s="18">
        <v>0.3957166511530183</v>
      </c>
      <c r="AT10" s="18">
        <v>0.34982642497820532</v>
      </c>
      <c r="AU10" s="18">
        <v>0.34388799474145632</v>
      </c>
      <c r="AV10" s="18">
        <v>0.2373062082519431</v>
      </c>
      <c r="AX10" s="18">
        <v>0.28967637911383631</v>
      </c>
      <c r="AY10" s="18">
        <v>0.27396278927550038</v>
      </c>
      <c r="BA10" s="18">
        <v>0.30903081004129768</v>
      </c>
      <c r="BB10" s="18">
        <v>0.24956294904694329</v>
      </c>
      <c r="BD10" s="18">
        <v>0.25591867740463431</v>
      </c>
      <c r="BE10" s="18">
        <v>0.34866604614118518</v>
      </c>
      <c r="BF10" s="18">
        <v>0.25494237402814768</v>
      </c>
      <c r="BG10" s="18">
        <v>0.31061602726130783</v>
      </c>
      <c r="BH10" s="18">
        <v>0.29563731816392103</v>
      </c>
      <c r="BI10" s="18">
        <v>0.28820563322169729</v>
      </c>
      <c r="BJ10" s="18">
        <v>8.909281719149105E-2</v>
      </c>
      <c r="BL10" s="18">
        <v>0.30633741516715551</v>
      </c>
      <c r="BM10" s="18">
        <v>0.27874262986927928</v>
      </c>
      <c r="BN10" s="18">
        <v>0.28127891431851271</v>
      </c>
      <c r="BO10" s="18">
        <v>0.28777913985143339</v>
      </c>
      <c r="BP10" s="18">
        <v>0.27157909480641018</v>
      </c>
      <c r="BQ10" s="18">
        <v>0.27075972533403542</v>
      </c>
      <c r="BR10" s="18">
        <v>0.27179931462635182</v>
      </c>
      <c r="BS10" s="18">
        <v>0.30591835795475791</v>
      </c>
      <c r="BU10" s="18">
        <v>0.33522149800117401</v>
      </c>
      <c r="BV10" s="18">
        <v>0.28373089569756799</v>
      </c>
      <c r="BW10" s="18">
        <v>0.32387202649485108</v>
      </c>
      <c r="BX10" s="18">
        <v>0.32092220060802279</v>
      </c>
      <c r="BY10" s="18">
        <v>0.27443586010567572</v>
      </c>
      <c r="BZ10" s="18">
        <v>0.25962867389891409</v>
      </c>
      <c r="CA10" s="18">
        <v>0.2381314656875278</v>
      </c>
      <c r="CB10" s="18">
        <v>0.25529506472725311</v>
      </c>
      <c r="CC10" s="18">
        <v>0.2745570714291648</v>
      </c>
    </row>
    <row r="11" spans="2:83" ht="32.15" customHeight="1" x14ac:dyDescent="0.35">
      <c r="B11" s="21" t="s">
        <v>99</v>
      </c>
      <c r="C11" s="18">
        <v>0.19774579382025831</v>
      </c>
      <c r="D11" s="18">
        <v>0.17574524750783721</v>
      </c>
      <c r="E11" s="18">
        <v>0.270341150168314</v>
      </c>
      <c r="F11" s="18">
        <v>0.20118911038920601</v>
      </c>
      <c r="G11" s="18">
        <v>0.17480766551577301</v>
      </c>
      <c r="H11" s="18">
        <v>0.18114377181095501</v>
      </c>
      <c r="I11" s="18">
        <v>0.17940069131206479</v>
      </c>
      <c r="K11" s="18">
        <v>0.1972315884248983</v>
      </c>
      <c r="L11" s="18">
        <v>0.19825929982753099</v>
      </c>
      <c r="N11" s="18">
        <v>0.1426026781791532</v>
      </c>
      <c r="O11" s="18">
        <v>0.14695639334418409</v>
      </c>
      <c r="P11" s="18">
        <v>0.2245453432427483</v>
      </c>
      <c r="Q11" s="18">
        <v>0.218469211383815</v>
      </c>
      <c r="R11" s="18">
        <v>0.1728916500805551</v>
      </c>
      <c r="S11" s="18">
        <v>0.21583832448645479</v>
      </c>
      <c r="T11" s="18">
        <v>0.205803777969225</v>
      </c>
      <c r="U11" s="18">
        <v>0.21564565921634571</v>
      </c>
      <c r="V11" s="18">
        <v>0.2343033610522601</v>
      </c>
      <c r="W11" s="18">
        <v>0.1864957735463032</v>
      </c>
      <c r="X11" s="18">
        <v>0.2194550510778889</v>
      </c>
      <c r="Y11" s="18">
        <v>0.17545024120039979</v>
      </c>
      <c r="AA11" s="18">
        <v>0.2270309317300287</v>
      </c>
      <c r="AB11" s="18">
        <v>0.17404373572693771</v>
      </c>
      <c r="AC11" s="18">
        <v>0.23940606385280269</v>
      </c>
      <c r="AD11" s="18">
        <v>0.15573639160392641</v>
      </c>
      <c r="AF11" s="18">
        <v>0.13451425506404599</v>
      </c>
      <c r="AG11" s="18">
        <v>0.21546363726485049</v>
      </c>
      <c r="AH11" s="18">
        <v>0.11874272601048171</v>
      </c>
      <c r="AI11" s="18">
        <v>0.2259156169639745</v>
      </c>
      <c r="AJ11" s="18">
        <v>0.21733898645565111</v>
      </c>
      <c r="AK11" s="18">
        <v>0.2161329943051169</v>
      </c>
      <c r="AL11" s="18">
        <v>0.20560541657822701</v>
      </c>
      <c r="AM11" s="18">
        <v>0.17028526229181309</v>
      </c>
      <c r="AN11" s="18">
        <v>0.16612888477101179</v>
      </c>
      <c r="AO11" s="18">
        <v>0.23187141547267309</v>
      </c>
      <c r="AP11" s="18">
        <v>0.20649327667489459</v>
      </c>
      <c r="AQ11" s="18">
        <v>0.2420753914548826</v>
      </c>
      <c r="AR11" s="18">
        <v>0.1092676757179641</v>
      </c>
      <c r="AS11" s="18">
        <v>0.17001026082356341</v>
      </c>
      <c r="AT11" s="18">
        <v>0.15357992199440779</v>
      </c>
      <c r="AU11" s="18">
        <v>0.25139155089533538</v>
      </c>
      <c r="AV11" s="18">
        <v>0.1549385362752411</v>
      </c>
      <c r="AX11" s="18">
        <v>0.1889476731347644</v>
      </c>
      <c r="AY11" s="18">
        <v>0.24827225241319881</v>
      </c>
      <c r="BA11" s="18">
        <v>0.20859265109951511</v>
      </c>
      <c r="BB11" s="18">
        <v>0.17762121606141321</v>
      </c>
      <c r="BD11" s="18">
        <v>0.1875656501465755</v>
      </c>
      <c r="BE11" s="18">
        <v>0.15007011929248551</v>
      </c>
      <c r="BF11" s="18">
        <v>0.25819521324000833</v>
      </c>
      <c r="BG11" s="18">
        <v>0.19977693458151491</v>
      </c>
      <c r="BH11" s="18">
        <v>0.2300915493676195</v>
      </c>
      <c r="BI11" s="18">
        <v>0.31313623645085692</v>
      </c>
      <c r="BJ11" s="18">
        <v>0.14262193512330679</v>
      </c>
      <c r="BL11" s="18">
        <v>0.2350405920420417</v>
      </c>
      <c r="BM11" s="18">
        <v>0.20423163937393291</v>
      </c>
      <c r="BN11" s="18">
        <v>0.2022453274825966</v>
      </c>
      <c r="BO11" s="18">
        <v>0.2288212422110773</v>
      </c>
      <c r="BP11" s="18">
        <v>0.22057098342753609</v>
      </c>
      <c r="BQ11" s="18">
        <v>0.1636603503017483</v>
      </c>
      <c r="BR11" s="18">
        <v>0.1200433290831434</v>
      </c>
      <c r="BS11" s="18">
        <v>0.13710416052965599</v>
      </c>
      <c r="BU11" s="18">
        <v>0.20880066091091071</v>
      </c>
      <c r="BV11" s="18">
        <v>0.21666091406077559</v>
      </c>
      <c r="BW11" s="18">
        <v>0.16221265372882529</v>
      </c>
      <c r="BX11" s="18">
        <v>0.14886710279263851</v>
      </c>
      <c r="BY11" s="18">
        <v>0.21002361720805371</v>
      </c>
      <c r="BZ11" s="18">
        <v>0.22619625226526599</v>
      </c>
      <c r="CA11" s="18">
        <v>0.19498672934115721</v>
      </c>
      <c r="CB11" s="18">
        <v>0.18674837133822081</v>
      </c>
      <c r="CC11" s="18">
        <v>0.14375584346990539</v>
      </c>
    </row>
    <row r="12" spans="2:83" ht="19" customHeight="1" x14ac:dyDescent="0.35">
      <c r="B12" s="21" t="s">
        <v>100</v>
      </c>
      <c r="C12" s="18">
        <v>7.459073568786459E-2</v>
      </c>
      <c r="D12" s="18">
        <v>0.12679583240408651</v>
      </c>
      <c r="E12" s="18">
        <v>9.2279023984173147E-2</v>
      </c>
      <c r="F12" s="18">
        <v>0.1023976816597586</v>
      </c>
      <c r="G12" s="18">
        <v>5.9480397046096929E-2</v>
      </c>
      <c r="H12" s="18">
        <v>4.4550723999548229E-2</v>
      </c>
      <c r="I12" s="18">
        <v>4.9251482813568483E-2</v>
      </c>
      <c r="K12" s="18">
        <v>8.6168503911356997E-2</v>
      </c>
      <c r="L12" s="18">
        <v>6.4111008663637545E-2</v>
      </c>
      <c r="N12" s="18">
        <v>0.1284200144542379</v>
      </c>
      <c r="O12" s="18">
        <v>4.7327838512008967E-2</v>
      </c>
      <c r="P12" s="18">
        <v>4.2984275010879119E-2</v>
      </c>
      <c r="Q12" s="18">
        <v>9.4146602229540632E-2</v>
      </c>
      <c r="R12" s="18">
        <v>8.6280465835086653E-2</v>
      </c>
      <c r="S12" s="18">
        <v>8.5542459685784403E-2</v>
      </c>
      <c r="T12" s="18">
        <v>4.1579773568458808E-2</v>
      </c>
      <c r="U12" s="18">
        <v>6.5163309509674347E-2</v>
      </c>
      <c r="V12" s="18">
        <v>9.3147896339036362E-2</v>
      </c>
      <c r="W12" s="18">
        <v>6.3629971837084992E-2</v>
      </c>
      <c r="X12" s="18">
        <v>4.8808615066264903E-2</v>
      </c>
      <c r="Y12" s="18">
        <v>6.8142466831129761E-2</v>
      </c>
      <c r="AA12" s="18">
        <v>7.4040399286555605E-2</v>
      </c>
      <c r="AB12" s="18">
        <v>5.9085732106831587E-2</v>
      </c>
      <c r="AC12" s="18">
        <v>8.1438259663089305E-2</v>
      </c>
      <c r="AD12" s="18">
        <v>8.5855685754794672E-2</v>
      </c>
      <c r="AF12" s="18">
        <v>0.15558004631055311</v>
      </c>
      <c r="AG12" s="18">
        <v>5.9446915181743713E-2</v>
      </c>
      <c r="AH12" s="18">
        <v>0.16539919831917599</v>
      </c>
      <c r="AI12" s="18">
        <v>5.9302163368460808E-2</v>
      </c>
      <c r="AJ12" s="18">
        <v>9.2992686129154012E-2</v>
      </c>
      <c r="AK12" s="18">
        <v>6.044074647436893E-2</v>
      </c>
      <c r="AL12" s="18">
        <v>5.9896325598501277E-2</v>
      </c>
      <c r="AM12" s="18">
        <v>7.1489625455291236E-2</v>
      </c>
      <c r="AN12" s="18">
        <v>5.9379043274168007E-2</v>
      </c>
      <c r="AO12" s="18">
        <v>7.8314191416165413E-2</v>
      </c>
      <c r="AP12" s="18">
        <v>3.9614164337235518E-2</v>
      </c>
      <c r="AQ12" s="18">
        <v>4.1268641526806961E-2</v>
      </c>
      <c r="AR12" s="18">
        <v>2.384242668795224E-2</v>
      </c>
      <c r="AS12" s="18">
        <v>6.8722867983689512E-2</v>
      </c>
      <c r="AT12" s="18">
        <v>0.1398992567008672</v>
      </c>
      <c r="AU12" s="18">
        <v>0.1215916432507705</v>
      </c>
      <c r="AV12" s="18">
        <v>7.6774719336295344E-2</v>
      </c>
      <c r="AX12" s="18">
        <v>6.2000166879020373E-2</v>
      </c>
      <c r="AY12" s="18">
        <v>0.1346438216032676</v>
      </c>
      <c r="BA12" s="18">
        <v>7.2431484454808126E-2</v>
      </c>
      <c r="BB12" s="18">
        <v>7.8596874813860851E-2</v>
      </c>
      <c r="BD12" s="18">
        <v>7.288874962949414E-2</v>
      </c>
      <c r="BE12" s="18">
        <v>7.3077222984234511E-2</v>
      </c>
      <c r="BF12" s="18">
        <v>6.4559376188831327E-2</v>
      </c>
      <c r="BG12" s="18">
        <v>7.73011361296045E-2</v>
      </c>
      <c r="BH12" s="18">
        <v>7.2844981209260168E-2</v>
      </c>
      <c r="BI12" s="18">
        <v>0.1196742852044833</v>
      </c>
      <c r="BJ12" s="18">
        <v>8.4909386608099047E-2</v>
      </c>
      <c r="BL12" s="18">
        <v>7.300440839816387E-2</v>
      </c>
      <c r="BM12" s="18">
        <v>0.10193953510349429</v>
      </c>
      <c r="BN12" s="18">
        <v>8.3149893078508383E-2</v>
      </c>
      <c r="BO12" s="18">
        <v>4.03339003234333E-2</v>
      </c>
      <c r="BP12" s="18">
        <v>5.6293230032381333E-2</v>
      </c>
      <c r="BQ12" s="18">
        <v>8.7961537603030396E-2</v>
      </c>
      <c r="BR12" s="18">
        <v>0.10392038593165701</v>
      </c>
      <c r="BS12" s="18">
        <v>4.2987440640508648E-2</v>
      </c>
      <c r="BU12" s="18">
        <v>7.9041070936379382E-2</v>
      </c>
      <c r="BV12" s="18">
        <v>8.5378717848465888E-2</v>
      </c>
      <c r="BW12" s="18">
        <v>5.2568468094919808E-2</v>
      </c>
      <c r="BX12" s="18">
        <v>6.8249216746925301E-2</v>
      </c>
      <c r="BY12" s="18">
        <v>6.2079904559433539E-2</v>
      </c>
      <c r="BZ12" s="18">
        <v>9.0170780957148602E-2</v>
      </c>
      <c r="CA12" s="18">
        <v>3.9392398018358879E-2</v>
      </c>
      <c r="CB12" s="18">
        <v>8.5845016225170837E-2</v>
      </c>
      <c r="CC12" s="18">
        <v>0.1149723759554184</v>
      </c>
    </row>
    <row r="13" spans="2:83" ht="19" customHeight="1" x14ac:dyDescent="0.35">
      <c r="B13" s="21" t="s">
        <v>101</v>
      </c>
      <c r="C13" s="18">
        <v>5.8849993011478911E-2</v>
      </c>
      <c r="D13" s="18">
        <v>7.2364050452460124E-2</v>
      </c>
      <c r="E13" s="18">
        <v>3.7481059027738801E-2</v>
      </c>
      <c r="F13" s="18">
        <v>5.2327885481962468E-2</v>
      </c>
      <c r="G13" s="18">
        <v>5.599293020472796E-2</v>
      </c>
      <c r="H13" s="18">
        <v>6.9221541199069467E-2</v>
      </c>
      <c r="I13" s="18">
        <v>6.7518887615329676E-2</v>
      </c>
      <c r="K13" s="18">
        <v>7.1579432260727757E-2</v>
      </c>
      <c r="L13" s="18">
        <v>4.6321225272294257E-2</v>
      </c>
      <c r="N13" s="18">
        <v>2.9143068031506621E-2</v>
      </c>
      <c r="O13" s="18">
        <v>0.10298482703151859</v>
      </c>
      <c r="P13" s="18">
        <v>6.7760750383823454E-2</v>
      </c>
      <c r="Q13" s="18">
        <v>0.1201269554557696</v>
      </c>
      <c r="R13" s="18">
        <v>5.462765861280551E-2</v>
      </c>
      <c r="S13" s="18">
        <v>5.9571414250408211E-2</v>
      </c>
      <c r="T13" s="18">
        <v>7.5434893504248132E-2</v>
      </c>
      <c r="U13" s="18">
        <v>5.7709560275569838E-2</v>
      </c>
      <c r="V13" s="18">
        <v>5.4788343544754523E-2</v>
      </c>
      <c r="W13" s="18">
        <v>5.3778642316767253E-2</v>
      </c>
      <c r="X13" s="18">
        <v>2.722296841552169E-2</v>
      </c>
      <c r="Y13" s="18">
        <v>7.5928356188143337E-2</v>
      </c>
      <c r="AA13" s="18">
        <v>4.8513461072719533E-2</v>
      </c>
      <c r="AB13" s="18">
        <v>5.0281474990792947E-2</v>
      </c>
      <c r="AC13" s="18">
        <v>6.155372811973811E-2</v>
      </c>
      <c r="AD13" s="18">
        <v>7.6968316868516989E-2</v>
      </c>
      <c r="AF13" s="18">
        <v>0.1017436707431635</v>
      </c>
      <c r="AG13" s="18">
        <v>7.4693837774509234E-2</v>
      </c>
      <c r="AH13" s="18">
        <v>5.2759290635248923E-2</v>
      </c>
      <c r="AI13" s="18">
        <v>5.3256887309623961E-2</v>
      </c>
      <c r="AJ13" s="18">
        <v>6.4885761714974483E-2</v>
      </c>
      <c r="AK13" s="18">
        <v>6.9953997895831871E-2</v>
      </c>
      <c r="AL13" s="18">
        <v>6.1910162832474268E-2</v>
      </c>
      <c r="AM13" s="18">
        <v>6.58218727454951E-2</v>
      </c>
      <c r="AN13" s="18">
        <v>5.9624289355618823E-2</v>
      </c>
      <c r="AO13" s="18">
        <v>5.0207452217238359E-2</v>
      </c>
      <c r="AP13" s="18">
        <v>4.8526562164761852E-2</v>
      </c>
      <c r="AQ13" s="18">
        <v>3.5095603157675438E-2</v>
      </c>
      <c r="AR13" s="18">
        <v>4.8494296564072267E-2</v>
      </c>
      <c r="AS13" s="18">
        <v>5.0820039614814308E-2</v>
      </c>
      <c r="AT13" s="18">
        <v>3.7032052975645921E-2</v>
      </c>
      <c r="AU13" s="18">
        <v>3.1777474961479202E-2</v>
      </c>
      <c r="AV13" s="18">
        <v>0.1363029342271331</v>
      </c>
      <c r="AX13" s="18">
        <v>5.9921135042520862E-2</v>
      </c>
      <c r="AY13" s="18">
        <v>5.5433742497477963E-2</v>
      </c>
      <c r="BA13" s="18">
        <v>6.4370749765987945E-2</v>
      </c>
      <c r="BB13" s="18">
        <v>4.8607127660400977E-2</v>
      </c>
      <c r="BD13" s="18">
        <v>6.0203143500379509E-2</v>
      </c>
      <c r="BE13" s="18">
        <v>5.0368889931109669E-2</v>
      </c>
      <c r="BF13" s="18">
        <v>8.6171226435571457E-2</v>
      </c>
      <c r="BG13" s="18">
        <v>5.3659510976123301E-2</v>
      </c>
      <c r="BH13" s="18">
        <v>4.4193712990443251E-2</v>
      </c>
      <c r="BI13" s="18">
        <v>1.7171357766796298E-2</v>
      </c>
      <c r="BJ13" s="18">
        <v>0.12823991061774681</v>
      </c>
      <c r="BL13" s="18">
        <v>7.1647124123345576E-2</v>
      </c>
      <c r="BM13" s="18">
        <v>6.2120057514008759E-2</v>
      </c>
      <c r="BN13" s="18">
        <v>7.8442269029390707E-2</v>
      </c>
      <c r="BO13" s="18">
        <v>3.1486433008644218E-2</v>
      </c>
      <c r="BP13" s="18">
        <v>5.4221835744702608E-2</v>
      </c>
      <c r="BQ13" s="18">
        <v>2.3526974015205451E-2</v>
      </c>
      <c r="BR13" s="18">
        <v>8.3676413406036709E-2</v>
      </c>
      <c r="BS13" s="18">
        <v>4.4739574170244142E-2</v>
      </c>
      <c r="BU13" s="18">
        <v>5.579994586199713E-2</v>
      </c>
      <c r="BV13" s="18">
        <v>4.7158126137601931E-2</v>
      </c>
      <c r="BW13" s="18">
        <v>6.1490049035096812E-2</v>
      </c>
      <c r="BX13" s="18">
        <v>4.6643977081372898E-2</v>
      </c>
      <c r="BY13" s="18">
        <v>7.4114016720924047E-2</v>
      </c>
      <c r="BZ13" s="18">
        <v>1.5471053200975089E-2</v>
      </c>
      <c r="CA13" s="18">
        <v>3.3248930107256783E-2</v>
      </c>
      <c r="CB13" s="18">
        <v>4.8423836883517327E-2</v>
      </c>
      <c r="CC13" s="18">
        <v>0.14186633187825171</v>
      </c>
    </row>
    <row r="14" spans="2:83" ht="19" customHeight="1" x14ac:dyDescent="0.35">
      <c r="B14" s="21" t="s">
        <v>102</v>
      </c>
      <c r="C14" s="18">
        <v>0.10551242517442851</v>
      </c>
      <c r="D14" s="18">
        <v>9.6908429556252201E-2</v>
      </c>
      <c r="E14" s="18">
        <v>6.1180113180148862E-2</v>
      </c>
      <c r="F14" s="18">
        <v>9.4918353746724388E-2</v>
      </c>
      <c r="G14" s="18">
        <v>0.10295487789156529</v>
      </c>
      <c r="H14" s="18">
        <v>0.13318469013221229</v>
      </c>
      <c r="I14" s="18">
        <v>0.13128194214246661</v>
      </c>
      <c r="K14" s="18">
        <v>9.2425374776668554E-2</v>
      </c>
      <c r="L14" s="18">
        <v>0.117240632941374</v>
      </c>
      <c r="N14" s="18">
        <v>0.1009938902748498</v>
      </c>
      <c r="O14" s="18">
        <v>4.2486957753823731E-2</v>
      </c>
      <c r="P14" s="18">
        <v>0.13082932909942929</v>
      </c>
      <c r="Q14" s="18">
        <v>0.17036256991827259</v>
      </c>
      <c r="R14" s="18">
        <v>9.6063023368042386E-2</v>
      </c>
      <c r="S14" s="18">
        <v>6.3838151867896084E-2</v>
      </c>
      <c r="T14" s="18">
        <v>5.6255559333208791E-2</v>
      </c>
      <c r="U14" s="18">
        <v>0.1052910554837566</v>
      </c>
      <c r="V14" s="18">
        <v>9.4949503427215157E-2</v>
      </c>
      <c r="W14" s="18">
        <v>0.14385419572383071</v>
      </c>
      <c r="X14" s="18">
        <v>0.1195762937572112</v>
      </c>
      <c r="Y14" s="18">
        <v>0.1183606120090511</v>
      </c>
      <c r="AA14" s="18">
        <v>3.8971661715028923E-2</v>
      </c>
      <c r="AB14" s="18">
        <v>7.9229955231943303E-2</v>
      </c>
      <c r="AC14" s="18">
        <v>9.7644913320982685E-2</v>
      </c>
      <c r="AD14" s="18">
        <v>0.2082440322767409</v>
      </c>
      <c r="AF14" s="18">
        <v>0.15492580900730951</v>
      </c>
      <c r="AG14" s="18">
        <v>0.33810578757096732</v>
      </c>
      <c r="AH14" s="18">
        <v>0.19257836583907961</v>
      </c>
      <c r="AI14" s="18">
        <v>0.17289265666346429</v>
      </c>
      <c r="AJ14" s="18">
        <v>0.1832952035182093</v>
      </c>
      <c r="AK14" s="18">
        <v>0.1071991069108906</v>
      </c>
      <c r="AL14" s="18">
        <v>7.8232933071728364E-2</v>
      </c>
      <c r="AM14" s="18">
        <v>6.4581313024423964E-2</v>
      </c>
      <c r="AN14" s="18">
        <v>3.3844626229156308E-2</v>
      </c>
      <c r="AO14" s="18">
        <v>7.242576556574741E-2</v>
      </c>
      <c r="AP14" s="18">
        <v>4.7151862904115202E-2</v>
      </c>
      <c r="AQ14" s="18">
        <v>1.8264213560966351E-2</v>
      </c>
      <c r="AR14" s="18">
        <v>5.2043848453235619E-2</v>
      </c>
      <c r="AS14" s="18">
        <v>4.34061660740638E-2</v>
      </c>
      <c r="AT14" s="18">
        <v>3.0019392259346401E-2</v>
      </c>
      <c r="AU14" s="18">
        <v>3.9475474141612989E-2</v>
      </c>
      <c r="AV14" s="18">
        <v>0.17229664380318069</v>
      </c>
      <c r="AX14" s="18">
        <v>0.1178313358657086</v>
      </c>
      <c r="AY14" s="18">
        <v>4.7379245616009209E-2</v>
      </c>
      <c r="BA14" s="18">
        <v>8.7643177953085988E-2</v>
      </c>
      <c r="BB14" s="18">
        <v>0.13866590419047911</v>
      </c>
      <c r="BD14" s="18">
        <v>0.1568579760348591</v>
      </c>
      <c r="BE14" s="18">
        <v>8.3332377664972188E-2</v>
      </c>
      <c r="BF14" s="18">
        <v>0.10443926370204951</v>
      </c>
      <c r="BG14" s="18">
        <v>5.571204691947626E-2</v>
      </c>
      <c r="BH14" s="18">
        <v>5.8466858347228673E-2</v>
      </c>
      <c r="BI14" s="18">
        <v>6.6940063973606467E-2</v>
      </c>
      <c r="BJ14" s="18">
        <v>0.39547825408007259</v>
      </c>
      <c r="BL14" s="18">
        <v>6.6327747511194163E-2</v>
      </c>
      <c r="BM14" s="18">
        <v>6.2478641256696082E-2</v>
      </c>
      <c r="BN14" s="18">
        <v>0.1007109603242452</v>
      </c>
      <c r="BO14" s="18">
        <v>0.1234426437756244</v>
      </c>
      <c r="BP14" s="18">
        <v>0.1181834295337315</v>
      </c>
      <c r="BQ14" s="18">
        <v>0.1192881424488752</v>
      </c>
      <c r="BR14" s="18">
        <v>0.26101966985475572</v>
      </c>
      <c r="BS14" s="18">
        <v>0.18361151614262811</v>
      </c>
      <c r="BU14" s="18">
        <v>6.0510977083760048E-2</v>
      </c>
      <c r="BV14" s="18">
        <v>8.1566777754409722E-2</v>
      </c>
      <c r="BW14" s="18">
        <v>8.3168998384007473E-2</v>
      </c>
      <c r="BX14" s="18">
        <v>9.8876440305391597E-2</v>
      </c>
      <c r="BY14" s="18">
        <v>9.8427452727602074E-2</v>
      </c>
      <c r="BZ14" s="18">
        <v>0.12524995256498089</v>
      </c>
      <c r="CA14" s="18">
        <v>0.25576544982981808</v>
      </c>
      <c r="CB14" s="18">
        <v>0.1722116554088706</v>
      </c>
      <c r="CC14" s="18">
        <v>0.1129059264446835</v>
      </c>
    </row>
    <row r="15" spans="2:83" ht="19" customHeight="1" x14ac:dyDescent="0.35">
      <c r="B15" s="22" t="s">
        <v>117</v>
      </c>
      <c r="C15" s="23">
        <v>0.56330105230596961</v>
      </c>
      <c r="D15" s="23">
        <v>0.52818644007936388</v>
      </c>
      <c r="E15" s="23">
        <v>0.53871865363962534</v>
      </c>
      <c r="F15" s="23">
        <v>0.5491669687223486</v>
      </c>
      <c r="G15" s="23">
        <v>0.60676412934183688</v>
      </c>
      <c r="H15" s="23">
        <v>0.57189927285821496</v>
      </c>
      <c r="I15" s="23">
        <v>0.57254699611657045</v>
      </c>
      <c r="K15" s="23">
        <v>0.55259510062634831</v>
      </c>
      <c r="L15" s="23">
        <v>0.57406783329516309</v>
      </c>
      <c r="N15" s="23">
        <v>0.5988403490602523</v>
      </c>
      <c r="O15" s="23">
        <v>0.66024398335846468</v>
      </c>
      <c r="P15" s="23">
        <v>0.53388030226311978</v>
      </c>
      <c r="Q15" s="23">
        <v>0.39689466101260229</v>
      </c>
      <c r="R15" s="23">
        <v>0.59013720210351039</v>
      </c>
      <c r="S15" s="23">
        <v>0.57520964970945643</v>
      </c>
      <c r="T15" s="23">
        <v>0.62092599562485917</v>
      </c>
      <c r="U15" s="23">
        <v>0.55619041551465331</v>
      </c>
      <c r="V15" s="23">
        <v>0.52281089563673389</v>
      </c>
      <c r="W15" s="23">
        <v>0.55224141657601389</v>
      </c>
      <c r="X15" s="23">
        <v>0.58493707168311326</v>
      </c>
      <c r="Y15" s="23">
        <v>0.56211832377127602</v>
      </c>
      <c r="AA15" s="23">
        <v>0.6114435461956671</v>
      </c>
      <c r="AB15" s="23">
        <v>0.63735910194349454</v>
      </c>
      <c r="AC15" s="23">
        <v>0.51995703504338708</v>
      </c>
      <c r="AD15" s="23">
        <v>0.47319557349602098</v>
      </c>
      <c r="AF15" s="23">
        <v>0.45323621887492799</v>
      </c>
      <c r="AG15" s="23">
        <v>0.31228982220792922</v>
      </c>
      <c r="AH15" s="23">
        <v>0.47052041919601378</v>
      </c>
      <c r="AI15" s="23">
        <v>0.48863267569447649</v>
      </c>
      <c r="AJ15" s="23">
        <v>0.44148736218201112</v>
      </c>
      <c r="AK15" s="23">
        <v>0.54627315441379165</v>
      </c>
      <c r="AL15" s="23">
        <v>0.59435516191906923</v>
      </c>
      <c r="AM15" s="23">
        <v>0.62782192648297663</v>
      </c>
      <c r="AN15" s="23">
        <v>0.68102315637004485</v>
      </c>
      <c r="AO15" s="23">
        <v>0.56718117532817569</v>
      </c>
      <c r="AP15" s="23">
        <v>0.65821413391899286</v>
      </c>
      <c r="AQ15" s="23">
        <v>0.6632961502996686</v>
      </c>
      <c r="AR15" s="23">
        <v>0.76635175257677579</v>
      </c>
      <c r="AS15" s="23">
        <v>0.66704066550386909</v>
      </c>
      <c r="AT15" s="23">
        <v>0.63946937606973264</v>
      </c>
      <c r="AU15" s="23">
        <v>0.5557638567508022</v>
      </c>
      <c r="AV15" s="23">
        <v>0.45968716635814982</v>
      </c>
      <c r="AX15" s="23">
        <v>0.57129968907798578</v>
      </c>
      <c r="AY15" s="23">
        <v>0.51427093787004663</v>
      </c>
      <c r="BA15" s="23">
        <v>0.56696193672660278</v>
      </c>
      <c r="BB15" s="23">
        <v>0.55650887727384601</v>
      </c>
      <c r="BD15" s="23">
        <v>0.52248448068869169</v>
      </c>
      <c r="BE15" s="23">
        <v>0.64315139012719813</v>
      </c>
      <c r="BF15" s="23">
        <v>0.48663492043353951</v>
      </c>
      <c r="BG15" s="23">
        <v>0.61355037139328095</v>
      </c>
      <c r="BH15" s="23">
        <v>0.59440289808544833</v>
      </c>
      <c r="BI15" s="23">
        <v>0.48307805660425712</v>
      </c>
      <c r="BJ15" s="23">
        <v>0.24875051357077471</v>
      </c>
      <c r="BL15" s="23">
        <v>0.55398012792525453</v>
      </c>
      <c r="BM15" s="23">
        <v>0.56923012675186779</v>
      </c>
      <c r="BN15" s="23">
        <v>0.53545155008525902</v>
      </c>
      <c r="BO15" s="23">
        <v>0.57591578068122085</v>
      </c>
      <c r="BP15" s="23">
        <v>0.55073052126164868</v>
      </c>
      <c r="BQ15" s="23">
        <v>0.6055629956311408</v>
      </c>
      <c r="BR15" s="23">
        <v>0.43134020172440712</v>
      </c>
      <c r="BS15" s="23">
        <v>0.5915573085169632</v>
      </c>
      <c r="BU15" s="23">
        <v>0.59584734520695282</v>
      </c>
      <c r="BV15" s="23">
        <v>0.56923546419874682</v>
      </c>
      <c r="BW15" s="23">
        <v>0.64055983075715051</v>
      </c>
      <c r="BX15" s="23">
        <v>0.63736326307367164</v>
      </c>
      <c r="BY15" s="23">
        <v>0.55535500878398658</v>
      </c>
      <c r="BZ15" s="23">
        <v>0.54291196101162953</v>
      </c>
      <c r="CA15" s="23">
        <v>0.47660649270340921</v>
      </c>
      <c r="CB15" s="23">
        <v>0.50677112014422054</v>
      </c>
      <c r="CC15" s="23">
        <v>0.48649952225174092</v>
      </c>
    </row>
    <row r="16" spans="2:83" ht="19" customHeight="1" x14ac:dyDescent="0.35">
      <c r="B16" s="22" t="s">
        <v>118</v>
      </c>
      <c r="C16" s="23">
        <v>0.13344072869934351</v>
      </c>
      <c r="D16" s="23">
        <v>0.19915988285654659</v>
      </c>
      <c r="E16" s="23">
        <v>0.12976008301191189</v>
      </c>
      <c r="F16" s="23">
        <v>0.15472556714172109</v>
      </c>
      <c r="G16" s="23">
        <v>0.1154733272508249</v>
      </c>
      <c r="H16" s="23">
        <v>0.1137722651986177</v>
      </c>
      <c r="I16" s="23">
        <v>0.11677037042889819</v>
      </c>
      <c r="K16" s="23">
        <v>0.1577479361720848</v>
      </c>
      <c r="L16" s="23">
        <v>0.1104322339359318</v>
      </c>
      <c r="N16" s="23">
        <v>0.15756308248574449</v>
      </c>
      <c r="O16" s="23">
        <v>0.1503126655435276</v>
      </c>
      <c r="P16" s="23">
        <v>0.1107450253947026</v>
      </c>
      <c r="Q16" s="23">
        <v>0.2142735576853102</v>
      </c>
      <c r="R16" s="23">
        <v>0.14090812444789219</v>
      </c>
      <c r="S16" s="23">
        <v>0.1451138739361926</v>
      </c>
      <c r="T16" s="23">
        <v>0.1170146670727069</v>
      </c>
      <c r="U16" s="23">
        <v>0.1228728697852442</v>
      </c>
      <c r="V16" s="23">
        <v>0.1479362398837909</v>
      </c>
      <c r="W16" s="23">
        <v>0.1174086141538522</v>
      </c>
      <c r="X16" s="23">
        <v>7.6031583481786597E-2</v>
      </c>
      <c r="Y16" s="23">
        <v>0.1440708230192731</v>
      </c>
      <c r="AA16" s="23">
        <v>0.1225538603592751</v>
      </c>
      <c r="AB16" s="23">
        <v>0.1093672070976245</v>
      </c>
      <c r="AC16" s="23">
        <v>0.1429919877828274</v>
      </c>
      <c r="AD16" s="23">
        <v>0.16282400262331159</v>
      </c>
      <c r="AF16" s="23">
        <v>0.25732371705371648</v>
      </c>
      <c r="AG16" s="23">
        <v>0.13414075295625291</v>
      </c>
      <c r="AH16" s="23">
        <v>0.21815848895442499</v>
      </c>
      <c r="AI16" s="23">
        <v>0.1125590506780848</v>
      </c>
      <c r="AJ16" s="23">
        <v>0.15787844784412849</v>
      </c>
      <c r="AK16" s="23">
        <v>0.13039474437020079</v>
      </c>
      <c r="AL16" s="23">
        <v>0.12180648843097561</v>
      </c>
      <c r="AM16" s="23">
        <v>0.13731149820078631</v>
      </c>
      <c r="AN16" s="23">
        <v>0.1190033326297868</v>
      </c>
      <c r="AO16" s="23">
        <v>0.12852164363340379</v>
      </c>
      <c r="AP16" s="23">
        <v>8.8140726501997363E-2</v>
      </c>
      <c r="AQ16" s="23">
        <v>7.6364244684482399E-2</v>
      </c>
      <c r="AR16" s="23">
        <v>7.2336723252024504E-2</v>
      </c>
      <c r="AS16" s="23">
        <v>0.11954290759850381</v>
      </c>
      <c r="AT16" s="23">
        <v>0.1769313096765131</v>
      </c>
      <c r="AU16" s="23">
        <v>0.15336911821224969</v>
      </c>
      <c r="AV16" s="23">
        <v>0.21307765356342839</v>
      </c>
      <c r="AX16" s="23">
        <v>0.1219213019215412</v>
      </c>
      <c r="AY16" s="23">
        <v>0.1900775641007455</v>
      </c>
      <c r="BA16" s="23">
        <v>0.1368022342207961</v>
      </c>
      <c r="BB16" s="23">
        <v>0.12720400247426181</v>
      </c>
      <c r="BD16" s="23">
        <v>0.13309189312987371</v>
      </c>
      <c r="BE16" s="23">
        <v>0.1234461129153442</v>
      </c>
      <c r="BF16" s="23">
        <v>0.1507306026244028</v>
      </c>
      <c r="BG16" s="23">
        <v>0.1309606471057278</v>
      </c>
      <c r="BH16" s="23">
        <v>0.11703869419970341</v>
      </c>
      <c r="BI16" s="23">
        <v>0.1368456429712796</v>
      </c>
      <c r="BJ16" s="23">
        <v>0.2131492972258458</v>
      </c>
      <c r="BL16" s="23">
        <v>0.14465153252150939</v>
      </c>
      <c r="BM16" s="23">
        <v>0.16405959261750311</v>
      </c>
      <c r="BN16" s="23">
        <v>0.16159216210789909</v>
      </c>
      <c r="BO16" s="23">
        <v>7.1820333332077518E-2</v>
      </c>
      <c r="BP16" s="23">
        <v>0.11051506577708391</v>
      </c>
      <c r="BQ16" s="23">
        <v>0.11148851161823579</v>
      </c>
      <c r="BR16" s="23">
        <v>0.18759679933769369</v>
      </c>
      <c r="BS16" s="23">
        <v>8.772701481075279E-2</v>
      </c>
      <c r="BU16" s="23">
        <v>0.13484101679837651</v>
      </c>
      <c r="BV16" s="23">
        <v>0.1325368439860678</v>
      </c>
      <c r="BW16" s="23">
        <v>0.11405851713001661</v>
      </c>
      <c r="BX16" s="23">
        <v>0.1148931938282982</v>
      </c>
      <c r="BY16" s="23">
        <v>0.13619392128035759</v>
      </c>
      <c r="BZ16" s="23">
        <v>0.1056418341581237</v>
      </c>
      <c r="CA16" s="23">
        <v>7.2641328125615662E-2</v>
      </c>
      <c r="CB16" s="23">
        <v>0.13426885310868819</v>
      </c>
      <c r="CC16" s="23">
        <v>0.25683870783367008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0.20856765667325289</v>
      </c>
      <c r="D9" s="18">
        <v>0.19790061106038651</v>
      </c>
      <c r="E9" s="18">
        <v>0.2221208619276569</v>
      </c>
      <c r="F9" s="18">
        <v>0.2406136984487858</v>
      </c>
      <c r="G9" s="18">
        <v>0.25260186962586728</v>
      </c>
      <c r="H9" s="18">
        <v>0.19963811895130709</v>
      </c>
      <c r="I9" s="18">
        <v>0.15862626866094559</v>
      </c>
      <c r="K9" s="18">
        <v>0.2322316376248296</v>
      </c>
      <c r="L9" s="18">
        <v>0.18640591535694789</v>
      </c>
      <c r="N9" s="18">
        <v>0.28264123639801969</v>
      </c>
      <c r="O9" s="18">
        <v>0.27108455287555222</v>
      </c>
      <c r="P9" s="18">
        <v>0.1329879001777248</v>
      </c>
      <c r="Q9" s="18">
        <v>0.16937533943602359</v>
      </c>
      <c r="R9" s="18">
        <v>0.1934134138990852</v>
      </c>
      <c r="S9" s="18">
        <v>0.15293408401508241</v>
      </c>
      <c r="T9" s="18">
        <v>0.28179087745479459</v>
      </c>
      <c r="U9" s="18">
        <v>0.1761764949241304</v>
      </c>
      <c r="V9" s="18">
        <v>0.22519191553470189</v>
      </c>
      <c r="W9" s="18">
        <v>0.17601723441128181</v>
      </c>
      <c r="X9" s="18">
        <v>0.23928789671310549</v>
      </c>
      <c r="Y9" s="18">
        <v>0.21556541066244039</v>
      </c>
      <c r="AA9" s="18">
        <v>0.2214594862315048</v>
      </c>
      <c r="AB9" s="18">
        <v>0.2397718434504473</v>
      </c>
      <c r="AC9" s="18">
        <v>0.1975128416257004</v>
      </c>
      <c r="AD9" s="18">
        <v>0.17351702015842391</v>
      </c>
      <c r="AF9" s="18">
        <v>0.14995955584060389</v>
      </c>
      <c r="AG9" s="18">
        <v>0.18308605714003359</v>
      </c>
      <c r="AH9" s="18">
        <v>0.21530157407037201</v>
      </c>
      <c r="AI9" s="18">
        <v>9.7132604846976292E-2</v>
      </c>
      <c r="AJ9" s="18">
        <v>0.15567860920243509</v>
      </c>
      <c r="AK9" s="18">
        <v>0.20518498499335269</v>
      </c>
      <c r="AL9" s="18">
        <v>0.21950259594137789</v>
      </c>
      <c r="AM9" s="18">
        <v>0.26072404420192002</v>
      </c>
      <c r="AN9" s="18">
        <v>0.15415634262481251</v>
      </c>
      <c r="AO9" s="18">
        <v>0.234247229031912</v>
      </c>
      <c r="AP9" s="18">
        <v>0.26106099964738388</v>
      </c>
      <c r="AQ9" s="18">
        <v>0.32035249244670883</v>
      </c>
      <c r="AR9" s="18">
        <v>0.30853318139430419</v>
      </c>
      <c r="AS9" s="18">
        <v>0.26550710663149663</v>
      </c>
      <c r="AT9" s="18">
        <v>0.20231090377596489</v>
      </c>
      <c r="AU9" s="18">
        <v>0.16811105954465361</v>
      </c>
      <c r="AV9" s="18">
        <v>9.2839857323606306E-2</v>
      </c>
      <c r="AX9" s="18">
        <v>0.2093129808558695</v>
      </c>
      <c r="AY9" s="18">
        <v>0.2052454523766839</v>
      </c>
      <c r="BA9" s="18">
        <v>0.2173866328974807</v>
      </c>
      <c r="BB9" s="18">
        <v>0.19220548206279839</v>
      </c>
      <c r="BD9" s="18">
        <v>0.1722327534243103</v>
      </c>
      <c r="BE9" s="18">
        <v>0.22377513598467669</v>
      </c>
      <c r="BF9" s="18">
        <v>0.2013710041307874</v>
      </c>
      <c r="BG9" s="18">
        <v>0.25345956381158502</v>
      </c>
      <c r="BH9" s="18">
        <v>0.23189168615661571</v>
      </c>
      <c r="BI9" s="18">
        <v>0.170788087936011</v>
      </c>
      <c r="BJ9" s="18">
        <v>5.8115189186647598E-2</v>
      </c>
      <c r="BL9" s="18">
        <v>0.18052181761971051</v>
      </c>
      <c r="BM9" s="18">
        <v>0.23120666110598051</v>
      </c>
      <c r="BN9" s="18">
        <v>0.1540030515230732</v>
      </c>
      <c r="BO9" s="18">
        <v>0.27510426766923157</v>
      </c>
      <c r="BP9" s="18">
        <v>0.2071257794716051</v>
      </c>
      <c r="BQ9" s="18">
        <v>0.31131559363867689</v>
      </c>
      <c r="BR9" s="18">
        <v>0.1139380125227161</v>
      </c>
      <c r="BS9" s="18">
        <v>0.20159280031115301</v>
      </c>
      <c r="BU9" s="18">
        <v>0.20987123274076089</v>
      </c>
      <c r="BV9" s="18">
        <v>0.22788791198850769</v>
      </c>
      <c r="BW9" s="18">
        <v>0.22264979036194271</v>
      </c>
      <c r="BX9" s="18">
        <v>0.23625780780895481</v>
      </c>
      <c r="BY9" s="18">
        <v>0.21623608864514229</v>
      </c>
      <c r="BZ9" s="18">
        <v>0.29189252367856899</v>
      </c>
      <c r="CA9" s="18">
        <v>0.1469211022235026</v>
      </c>
      <c r="CB9" s="18">
        <v>0.15092752398374989</v>
      </c>
      <c r="CC9" s="18">
        <v>0.14126967629624829</v>
      </c>
    </row>
    <row r="10" spans="2:83" ht="19" customHeight="1" x14ac:dyDescent="0.35">
      <c r="B10" s="21" t="s">
        <v>98</v>
      </c>
      <c r="C10" s="18">
        <v>0.2437902092817244</v>
      </c>
      <c r="D10" s="18">
        <v>0.21706993789861601</v>
      </c>
      <c r="E10" s="18">
        <v>0.27216745477126641</v>
      </c>
      <c r="F10" s="18">
        <v>0.28151710922999851</v>
      </c>
      <c r="G10" s="18">
        <v>0.29355580203724829</v>
      </c>
      <c r="H10" s="18">
        <v>0.2023751695958016</v>
      </c>
      <c r="I10" s="18">
        <v>0.20465761369368979</v>
      </c>
      <c r="K10" s="18">
        <v>0.24646190005106991</v>
      </c>
      <c r="L10" s="18">
        <v>0.24143583626055071</v>
      </c>
      <c r="N10" s="18">
        <v>0.25384262069607838</v>
      </c>
      <c r="O10" s="18">
        <v>0.27935936468451111</v>
      </c>
      <c r="P10" s="18">
        <v>0.27791803064215781</v>
      </c>
      <c r="Q10" s="18">
        <v>0.1036797483656714</v>
      </c>
      <c r="R10" s="18">
        <v>0.27940326184614411</v>
      </c>
      <c r="S10" s="18">
        <v>0.23097313759704699</v>
      </c>
      <c r="T10" s="18">
        <v>0.24739950631752511</v>
      </c>
      <c r="U10" s="18">
        <v>0.24324053642618779</v>
      </c>
      <c r="V10" s="18">
        <v>0.24752289365799321</v>
      </c>
      <c r="W10" s="18">
        <v>0.2310745300522086</v>
      </c>
      <c r="X10" s="18">
        <v>0.24545313648370509</v>
      </c>
      <c r="Y10" s="18">
        <v>0.24658535698589529</v>
      </c>
      <c r="AA10" s="18">
        <v>0.27678236842036108</v>
      </c>
      <c r="AB10" s="18">
        <v>0.23377877285510121</v>
      </c>
      <c r="AC10" s="18">
        <v>0.25712337259649543</v>
      </c>
      <c r="AD10" s="18">
        <v>0.20635180983885609</v>
      </c>
      <c r="AF10" s="18">
        <v>0.15765346906438429</v>
      </c>
      <c r="AG10" s="18">
        <v>0.18589050397806511</v>
      </c>
      <c r="AH10" s="18">
        <v>0.20510437844512991</v>
      </c>
      <c r="AI10" s="18">
        <v>0.29057294306987991</v>
      </c>
      <c r="AJ10" s="18">
        <v>0.2371471856678477</v>
      </c>
      <c r="AK10" s="18">
        <v>0.21053547951850349</v>
      </c>
      <c r="AL10" s="18">
        <v>0.24437339622724411</v>
      </c>
      <c r="AM10" s="18">
        <v>0.23722462547709761</v>
      </c>
      <c r="AN10" s="18">
        <v>0.26189792977411791</v>
      </c>
      <c r="AO10" s="18">
        <v>0.19901493810285981</v>
      </c>
      <c r="AP10" s="18">
        <v>0.25914776519984378</v>
      </c>
      <c r="AQ10" s="18">
        <v>0.26668639390337318</v>
      </c>
      <c r="AR10" s="18">
        <v>0.284579338980466</v>
      </c>
      <c r="AS10" s="18">
        <v>0.29841720736337302</v>
      </c>
      <c r="AT10" s="18">
        <v>0.30156761022353312</v>
      </c>
      <c r="AU10" s="18">
        <v>0.33781589753745123</v>
      </c>
      <c r="AV10" s="18">
        <v>0.1627595990599261</v>
      </c>
      <c r="AX10" s="18">
        <v>0.24915811498450191</v>
      </c>
      <c r="AY10" s="18">
        <v>0.2186790332484416</v>
      </c>
      <c r="BA10" s="18">
        <v>0.26119996430716907</v>
      </c>
      <c r="BB10" s="18">
        <v>0.21148924322752621</v>
      </c>
      <c r="BD10" s="18">
        <v>0.21636071767363929</v>
      </c>
      <c r="BE10" s="18">
        <v>0.2982103438941458</v>
      </c>
      <c r="BF10" s="18">
        <v>0.18905402757993339</v>
      </c>
      <c r="BG10" s="18">
        <v>0.23878824754333969</v>
      </c>
      <c r="BH10" s="18">
        <v>0.27611953210701068</v>
      </c>
      <c r="BI10" s="18">
        <v>0.34064849255601343</v>
      </c>
      <c r="BJ10" s="18">
        <v>0.13580475940219669</v>
      </c>
      <c r="BL10" s="18">
        <v>0.19521249357082851</v>
      </c>
      <c r="BM10" s="18">
        <v>0.28585490602801561</v>
      </c>
      <c r="BN10" s="18">
        <v>0.24855320142857709</v>
      </c>
      <c r="BO10" s="18">
        <v>0.21571664420744849</v>
      </c>
      <c r="BP10" s="18">
        <v>0.2270273040012914</v>
      </c>
      <c r="BQ10" s="18">
        <v>0.2683917269218315</v>
      </c>
      <c r="BR10" s="18">
        <v>0.19811201201814149</v>
      </c>
      <c r="BS10" s="18">
        <v>0.24026979427075221</v>
      </c>
      <c r="BU10" s="18">
        <v>0.19064854934677961</v>
      </c>
      <c r="BV10" s="18">
        <v>0.28389724728796861</v>
      </c>
      <c r="BW10" s="18">
        <v>0.2508313432168584</v>
      </c>
      <c r="BX10" s="18">
        <v>0.29643871170564101</v>
      </c>
      <c r="BY10" s="18">
        <v>0.24526915162295521</v>
      </c>
      <c r="BZ10" s="18">
        <v>0.20286079804271831</v>
      </c>
      <c r="CA10" s="18">
        <v>0.18713213627402281</v>
      </c>
      <c r="CB10" s="18">
        <v>0.2147911637155118</v>
      </c>
      <c r="CC10" s="18">
        <v>0.25826587836084453</v>
      </c>
    </row>
    <row r="11" spans="2:83" ht="32.15" customHeight="1" x14ac:dyDescent="0.35">
      <c r="B11" s="21" t="s">
        <v>99</v>
      </c>
      <c r="C11" s="18">
        <v>0.19251370439838569</v>
      </c>
      <c r="D11" s="18">
        <v>0.23128198315453799</v>
      </c>
      <c r="E11" s="18">
        <v>0.2704995347203511</v>
      </c>
      <c r="F11" s="18">
        <v>0.21792523089173529</v>
      </c>
      <c r="G11" s="18">
        <v>0.19153922388278319</v>
      </c>
      <c r="H11" s="18">
        <v>0.207695103871124</v>
      </c>
      <c r="I11" s="18">
        <v>9.2265694101627049E-2</v>
      </c>
      <c r="K11" s="18">
        <v>0.2096453447746737</v>
      </c>
      <c r="L11" s="18">
        <v>0.17741271722299079</v>
      </c>
      <c r="N11" s="18">
        <v>0.1246753657071023</v>
      </c>
      <c r="O11" s="18">
        <v>0.14834869499467651</v>
      </c>
      <c r="P11" s="18">
        <v>0.19102940393546369</v>
      </c>
      <c r="Q11" s="18">
        <v>0.29813581215124679</v>
      </c>
      <c r="R11" s="18">
        <v>0.23869656677771781</v>
      </c>
      <c r="S11" s="18">
        <v>0.2152062645821286</v>
      </c>
      <c r="T11" s="18">
        <v>0.20713327551702551</v>
      </c>
      <c r="U11" s="18">
        <v>0.22080601785456341</v>
      </c>
      <c r="V11" s="18">
        <v>0.1905331353549117</v>
      </c>
      <c r="W11" s="18">
        <v>0.16132376331902129</v>
      </c>
      <c r="X11" s="18">
        <v>0.2160454272523584</v>
      </c>
      <c r="Y11" s="18">
        <v>0.13534417142495439</v>
      </c>
      <c r="AA11" s="18">
        <v>0.1986446977778715</v>
      </c>
      <c r="AB11" s="18">
        <v>0.1908194682257302</v>
      </c>
      <c r="AC11" s="18">
        <v>0.20685954007480989</v>
      </c>
      <c r="AD11" s="18">
        <v>0.17393513829912019</v>
      </c>
      <c r="AF11" s="18">
        <v>0.1031155900431092</v>
      </c>
      <c r="AG11" s="18">
        <v>0.23701512535546079</v>
      </c>
      <c r="AH11" s="18">
        <v>0.1355300784313227</v>
      </c>
      <c r="AI11" s="18">
        <v>0.1925322086607397</v>
      </c>
      <c r="AJ11" s="18">
        <v>0.1930062200238257</v>
      </c>
      <c r="AK11" s="18">
        <v>0.18038516249404851</v>
      </c>
      <c r="AL11" s="18">
        <v>0.21097443997764309</v>
      </c>
      <c r="AM11" s="18">
        <v>0.17001956867836979</v>
      </c>
      <c r="AN11" s="18">
        <v>0.24707233182876681</v>
      </c>
      <c r="AO11" s="18">
        <v>0.18437416654960481</v>
      </c>
      <c r="AP11" s="18">
        <v>0.15098081133817551</v>
      </c>
      <c r="AQ11" s="18">
        <v>0.16731001082754321</v>
      </c>
      <c r="AR11" s="18">
        <v>0.16893500908164821</v>
      </c>
      <c r="AS11" s="18">
        <v>0.233116284866732</v>
      </c>
      <c r="AT11" s="18">
        <v>0.21225197104487961</v>
      </c>
      <c r="AU11" s="18">
        <v>0.27424206422258413</v>
      </c>
      <c r="AV11" s="18">
        <v>0.23444921561115201</v>
      </c>
      <c r="AX11" s="18">
        <v>0.1845975627980937</v>
      </c>
      <c r="AY11" s="18">
        <v>0.23307705841843671</v>
      </c>
      <c r="BA11" s="18">
        <v>0.18970640497475341</v>
      </c>
      <c r="BB11" s="18">
        <v>0.19772219143649669</v>
      </c>
      <c r="BD11" s="18">
        <v>0.18223304171119301</v>
      </c>
      <c r="BE11" s="18">
        <v>0.16219058436762041</v>
      </c>
      <c r="BF11" s="18">
        <v>0.25262634846120868</v>
      </c>
      <c r="BG11" s="18">
        <v>0.18673887584193111</v>
      </c>
      <c r="BH11" s="18">
        <v>0.208827715368233</v>
      </c>
      <c r="BI11" s="18">
        <v>0.28775395900816059</v>
      </c>
      <c r="BJ11" s="18">
        <v>0.15598479320813849</v>
      </c>
      <c r="BL11" s="18">
        <v>0.1782250333163598</v>
      </c>
      <c r="BM11" s="18">
        <v>0.21253860555175991</v>
      </c>
      <c r="BN11" s="18">
        <v>0.14942879664405981</v>
      </c>
      <c r="BO11" s="18">
        <v>0.1695769438087866</v>
      </c>
      <c r="BP11" s="18">
        <v>0.22039471094822111</v>
      </c>
      <c r="BQ11" s="18">
        <v>0.1539044683672588</v>
      </c>
      <c r="BR11" s="18">
        <v>0.2061807797692265</v>
      </c>
      <c r="BS11" s="18">
        <v>0.17834755922876591</v>
      </c>
      <c r="BU11" s="18">
        <v>0.186006879333316</v>
      </c>
      <c r="BV11" s="18">
        <v>0.21640397017340621</v>
      </c>
      <c r="BW11" s="18">
        <v>0.1212432182696459</v>
      </c>
      <c r="BX11" s="18">
        <v>0.1951135725132456</v>
      </c>
      <c r="BY11" s="18">
        <v>0.19767007050450591</v>
      </c>
      <c r="BZ11" s="18">
        <v>0.18133945872243801</v>
      </c>
      <c r="CA11" s="18">
        <v>0.2433181607854436</v>
      </c>
      <c r="CB11" s="18">
        <v>0.1456637913966059</v>
      </c>
      <c r="CC11" s="18">
        <v>0.1822823128098193</v>
      </c>
    </row>
    <row r="12" spans="2:83" ht="19" customHeight="1" x14ac:dyDescent="0.35">
      <c r="B12" s="21" t="s">
        <v>100</v>
      </c>
      <c r="C12" s="18">
        <v>6.6041074726973514E-2</v>
      </c>
      <c r="D12" s="18">
        <v>0.1206090442222804</v>
      </c>
      <c r="E12" s="18">
        <v>0.100992774195691</v>
      </c>
      <c r="F12" s="18">
        <v>0.11048556167873359</v>
      </c>
      <c r="G12" s="18">
        <v>3.866257659713164E-2</v>
      </c>
      <c r="H12" s="18">
        <v>3.5320932500114741E-2</v>
      </c>
      <c r="I12" s="18">
        <v>2.3937288847767829E-2</v>
      </c>
      <c r="K12" s="18">
        <v>6.7340289753049579E-2</v>
      </c>
      <c r="L12" s="18">
        <v>6.3312481588869984E-2</v>
      </c>
      <c r="N12" s="18">
        <v>8.5454353037567599E-2</v>
      </c>
      <c r="O12" s="18">
        <v>6.570590985790091E-2</v>
      </c>
      <c r="P12" s="18">
        <v>7.3236410309643757E-2</v>
      </c>
      <c r="Q12" s="18">
        <v>4.8483681545005972E-2</v>
      </c>
      <c r="R12" s="18">
        <v>6.3391881832484315E-2</v>
      </c>
      <c r="S12" s="18">
        <v>7.6151639643096694E-2</v>
      </c>
      <c r="T12" s="18">
        <v>4.2380431907373131E-2</v>
      </c>
      <c r="U12" s="18">
        <v>8.5962878910975718E-2</v>
      </c>
      <c r="V12" s="18">
        <v>8.9839202618555283E-2</v>
      </c>
      <c r="W12" s="18">
        <v>4.524690596722461E-2</v>
      </c>
      <c r="X12" s="18">
        <v>4.8717688525149939E-2</v>
      </c>
      <c r="Y12" s="18">
        <v>6.1080741831325738E-2</v>
      </c>
      <c r="AA12" s="18">
        <v>5.7653362311544443E-2</v>
      </c>
      <c r="AB12" s="18">
        <v>4.3503032679015549E-2</v>
      </c>
      <c r="AC12" s="18">
        <v>6.9650703356006427E-2</v>
      </c>
      <c r="AD12" s="18">
        <v>9.584402799815081E-2</v>
      </c>
      <c r="AF12" s="18">
        <v>0.25538873672907902</v>
      </c>
      <c r="AG12" s="18">
        <v>6.1132142242292263E-2</v>
      </c>
      <c r="AH12" s="18">
        <v>5.3385019548301743E-2</v>
      </c>
      <c r="AI12" s="18">
        <v>8.6532909668273414E-2</v>
      </c>
      <c r="AJ12" s="18">
        <v>8.6402777226350799E-2</v>
      </c>
      <c r="AK12" s="18">
        <v>4.7486972553964488E-2</v>
      </c>
      <c r="AL12" s="18">
        <v>5.8315000788124911E-2</v>
      </c>
      <c r="AM12" s="18">
        <v>8.6312387637085514E-2</v>
      </c>
      <c r="AN12" s="18">
        <v>8.8400684994017792E-2</v>
      </c>
      <c r="AO12" s="18">
        <v>4.819249712071625E-2</v>
      </c>
      <c r="AP12" s="18">
        <v>2.880918183582928E-2</v>
      </c>
      <c r="AQ12" s="18">
        <v>8.860154491568728E-2</v>
      </c>
      <c r="AR12" s="18">
        <v>6.1748071816629981E-2</v>
      </c>
      <c r="AS12" s="18">
        <v>6.9951277567985054E-2</v>
      </c>
      <c r="AT12" s="18">
        <v>4.2224527292581138E-2</v>
      </c>
      <c r="AU12" s="18">
        <v>7.2556552512018146E-2</v>
      </c>
      <c r="AV12" s="18">
        <v>5.6946840902014857E-2</v>
      </c>
      <c r="AX12" s="18">
        <v>5.4147316980790297E-2</v>
      </c>
      <c r="AY12" s="18">
        <v>0.12770632699344511</v>
      </c>
      <c r="BA12" s="18">
        <v>6.1006855523965738E-2</v>
      </c>
      <c r="BB12" s="18">
        <v>7.5381248861996708E-2</v>
      </c>
      <c r="BD12" s="18">
        <v>6.7229973879257124E-2</v>
      </c>
      <c r="BE12" s="18">
        <v>6.7063484179590363E-2</v>
      </c>
      <c r="BF12" s="18">
        <v>5.4514118394573367E-2</v>
      </c>
      <c r="BG12" s="18">
        <v>6.9741376692856058E-2</v>
      </c>
      <c r="BH12" s="18">
        <v>6.5342630225756926E-2</v>
      </c>
      <c r="BI12" s="18">
        <v>3.6753904023108269E-2</v>
      </c>
      <c r="BJ12" s="18">
        <v>9.1929631951803814E-2</v>
      </c>
      <c r="BL12" s="18">
        <v>6.47862762105339E-2</v>
      </c>
      <c r="BM12" s="18">
        <v>6.5651303573814088E-2</v>
      </c>
      <c r="BN12" s="18">
        <v>7.7807210312597075E-2</v>
      </c>
      <c r="BO12" s="18">
        <v>0.1116588283706868</v>
      </c>
      <c r="BP12" s="18">
        <v>8.8295348285471198E-2</v>
      </c>
      <c r="BQ12" s="18">
        <v>2.4041205792363012E-2</v>
      </c>
      <c r="BR12" s="18">
        <v>6.0528493846860709E-2</v>
      </c>
      <c r="BS12" s="18">
        <v>3.9794676691409812E-2</v>
      </c>
      <c r="BU12" s="18">
        <v>5.9427218366369508E-2</v>
      </c>
      <c r="BV12" s="18">
        <v>6.8374634886735272E-2</v>
      </c>
      <c r="BW12" s="18">
        <v>4.5578984362755877E-2</v>
      </c>
      <c r="BX12" s="18">
        <v>0.1229327670879601</v>
      </c>
      <c r="BY12" s="18">
        <v>6.0036210750476937E-2</v>
      </c>
      <c r="BZ12" s="18">
        <v>0.10528629427865591</v>
      </c>
      <c r="CA12" s="18">
        <v>2.505452798402167E-2</v>
      </c>
      <c r="CB12" s="18">
        <v>4.5725444566844353E-2</v>
      </c>
      <c r="CC12" s="18">
        <v>0.10069850454102069</v>
      </c>
    </row>
    <row r="13" spans="2:83" ht="19" customHeight="1" x14ac:dyDescent="0.35">
      <c r="B13" s="21" t="s">
        <v>101</v>
      </c>
      <c r="C13" s="18">
        <v>4.2515222559295893E-2</v>
      </c>
      <c r="D13" s="18">
        <v>7.9952092465628427E-2</v>
      </c>
      <c r="E13" s="18">
        <v>4.6304731291715362E-2</v>
      </c>
      <c r="F13" s="18">
        <v>2.4593177401559561E-2</v>
      </c>
      <c r="G13" s="18">
        <v>5.0176610592918933E-2</v>
      </c>
      <c r="H13" s="18">
        <v>2.382872565578183E-2</v>
      </c>
      <c r="I13" s="18">
        <v>4.3687813359809993E-2</v>
      </c>
      <c r="K13" s="18">
        <v>4.0344047483728732E-2</v>
      </c>
      <c r="L13" s="18">
        <v>4.4759677005951022E-2</v>
      </c>
      <c r="N13" s="18">
        <v>3.9626672527626167E-2</v>
      </c>
      <c r="O13" s="18">
        <v>3.4799647883506493E-2</v>
      </c>
      <c r="P13" s="18">
        <v>6.7177204584805167E-2</v>
      </c>
      <c r="Q13" s="18">
        <v>7.1615493599215707E-2</v>
      </c>
      <c r="R13" s="18">
        <v>3.1515958306128418E-2</v>
      </c>
      <c r="S13" s="18">
        <v>5.2070372421521967E-2</v>
      </c>
      <c r="T13" s="18">
        <v>5.1512796299728381E-2</v>
      </c>
      <c r="U13" s="18">
        <v>5.1707414308768872E-2</v>
      </c>
      <c r="V13" s="18">
        <v>4.7634806521502392E-2</v>
      </c>
      <c r="W13" s="18">
        <v>4.2639361692949108E-2</v>
      </c>
      <c r="X13" s="18">
        <v>5.313745486023075E-3</v>
      </c>
      <c r="Y13" s="18">
        <v>3.8687127585713563E-2</v>
      </c>
      <c r="AA13" s="18">
        <v>4.0948719491793059E-2</v>
      </c>
      <c r="AB13" s="18">
        <v>3.3204176028776192E-2</v>
      </c>
      <c r="AC13" s="18">
        <v>4.9755758130812129E-2</v>
      </c>
      <c r="AD13" s="18">
        <v>4.642615134337813E-2</v>
      </c>
      <c r="AF13" s="18">
        <v>5.6900431032196178E-2</v>
      </c>
      <c r="AG13" s="18">
        <v>3.7175791084250072E-2</v>
      </c>
      <c r="AH13" s="18">
        <v>1.8150994167434081E-2</v>
      </c>
      <c r="AI13" s="18">
        <v>4.6373568858768657E-2</v>
      </c>
      <c r="AJ13" s="18">
        <v>5.32710893563208E-2</v>
      </c>
      <c r="AK13" s="18">
        <v>6.955692001505058E-2</v>
      </c>
      <c r="AL13" s="18">
        <v>2.9904875817170998E-2</v>
      </c>
      <c r="AM13" s="18">
        <v>3.528634888567498E-2</v>
      </c>
      <c r="AN13" s="18">
        <v>4.1105021792121089E-2</v>
      </c>
      <c r="AO13" s="18">
        <v>2.8236332991881961E-2</v>
      </c>
      <c r="AP13" s="18">
        <v>6.3357627019981627E-2</v>
      </c>
      <c r="AQ13" s="18">
        <v>2.2727050522770499E-2</v>
      </c>
      <c r="AR13" s="18">
        <v>2.6969334131034979E-2</v>
      </c>
      <c r="AS13" s="18">
        <v>2.4804874486041989E-2</v>
      </c>
      <c r="AT13" s="18">
        <v>9.2781700338171846E-2</v>
      </c>
      <c r="AU13" s="18">
        <v>2.565292516833877E-2</v>
      </c>
      <c r="AV13" s="18">
        <v>3.4686514382033691E-2</v>
      </c>
      <c r="AX13" s="18">
        <v>3.8422082186326589E-2</v>
      </c>
      <c r="AY13" s="18">
        <v>6.1201482327790248E-2</v>
      </c>
      <c r="BA13" s="18">
        <v>4.1886202763714582E-2</v>
      </c>
      <c r="BB13" s="18">
        <v>4.3682266382416617E-2</v>
      </c>
      <c r="BD13" s="18">
        <v>4.0225849999319538E-2</v>
      </c>
      <c r="BE13" s="18">
        <v>2.811430525162064E-2</v>
      </c>
      <c r="BF13" s="18">
        <v>3.995840437196832E-2</v>
      </c>
      <c r="BG13" s="18">
        <v>5.0948535700103853E-2</v>
      </c>
      <c r="BH13" s="18">
        <v>5.6421814179055882E-2</v>
      </c>
      <c r="BI13" s="18">
        <v>3.2956448810735062E-2</v>
      </c>
      <c r="BJ13" s="18">
        <v>6.055916091137991E-2</v>
      </c>
      <c r="BL13" s="18">
        <v>4.6758500635994828E-2</v>
      </c>
      <c r="BM13" s="18">
        <v>4.8576677078265358E-2</v>
      </c>
      <c r="BN13" s="18">
        <v>4.7230773156662957E-2</v>
      </c>
      <c r="BO13" s="18">
        <v>5.5413328764360087E-2</v>
      </c>
      <c r="BP13" s="18">
        <v>3.4993452944524397E-2</v>
      </c>
      <c r="BQ13" s="18">
        <v>4.3280769789725018E-2</v>
      </c>
      <c r="BR13" s="18">
        <v>4.3123391529894972E-2</v>
      </c>
      <c r="BS13" s="18">
        <v>2.758673963486338E-2</v>
      </c>
      <c r="BU13" s="18">
        <v>5.2897327237961062E-2</v>
      </c>
      <c r="BV13" s="18">
        <v>3.9492604739309697E-2</v>
      </c>
      <c r="BW13" s="18">
        <v>5.4280322385266637E-2</v>
      </c>
      <c r="BX13" s="18">
        <v>2.1923668555763859E-2</v>
      </c>
      <c r="BY13" s="18">
        <v>2.465642579528466E-2</v>
      </c>
      <c r="BZ13" s="18">
        <v>6.2844903744623093E-2</v>
      </c>
      <c r="CA13" s="18">
        <v>3.6440248035914592E-2</v>
      </c>
      <c r="CB13" s="18">
        <v>3.4643775380084493E-2</v>
      </c>
      <c r="CC13" s="18">
        <v>0.12104836544680191</v>
      </c>
    </row>
    <row r="14" spans="2:83" ht="19" customHeight="1" x14ac:dyDescent="0.35">
      <c r="B14" s="21" t="s">
        <v>102</v>
      </c>
      <c r="C14" s="18">
        <v>0.2465721323603676</v>
      </c>
      <c r="D14" s="18">
        <v>0.15318633119855049</v>
      </c>
      <c r="E14" s="18">
        <v>8.7914643093319492E-2</v>
      </c>
      <c r="F14" s="18">
        <v>0.1248652223491872</v>
      </c>
      <c r="G14" s="18">
        <v>0.17346391726405061</v>
      </c>
      <c r="H14" s="18">
        <v>0.33114194942587077</v>
      </c>
      <c r="I14" s="18">
        <v>0.47682532133615979</v>
      </c>
      <c r="K14" s="18">
        <v>0.20397678031264849</v>
      </c>
      <c r="L14" s="18">
        <v>0.2866733725646895</v>
      </c>
      <c r="N14" s="18">
        <v>0.21375975163360589</v>
      </c>
      <c r="O14" s="18">
        <v>0.20070182970385281</v>
      </c>
      <c r="P14" s="18">
        <v>0.25765105035020491</v>
      </c>
      <c r="Q14" s="18">
        <v>0.30870992490283677</v>
      </c>
      <c r="R14" s="18">
        <v>0.19357891733844021</v>
      </c>
      <c r="S14" s="18">
        <v>0.27266450174112339</v>
      </c>
      <c r="T14" s="18">
        <v>0.16978311250355341</v>
      </c>
      <c r="U14" s="18">
        <v>0.22210665757537371</v>
      </c>
      <c r="V14" s="18">
        <v>0.1992780463123357</v>
      </c>
      <c r="W14" s="18">
        <v>0.34369820455731459</v>
      </c>
      <c r="X14" s="18">
        <v>0.24518210553965791</v>
      </c>
      <c r="Y14" s="18">
        <v>0.30273719150967049</v>
      </c>
      <c r="AA14" s="18">
        <v>0.20451136576692511</v>
      </c>
      <c r="AB14" s="18">
        <v>0.2589227067609296</v>
      </c>
      <c r="AC14" s="18">
        <v>0.21909778421617571</v>
      </c>
      <c r="AD14" s="18">
        <v>0.30392585236207081</v>
      </c>
      <c r="AF14" s="18">
        <v>0.27698221729062761</v>
      </c>
      <c r="AG14" s="18">
        <v>0.29570038019989808</v>
      </c>
      <c r="AH14" s="18">
        <v>0.37252795533743982</v>
      </c>
      <c r="AI14" s="18">
        <v>0.28685576489536219</v>
      </c>
      <c r="AJ14" s="18">
        <v>0.27449411852321992</v>
      </c>
      <c r="AK14" s="18">
        <v>0.28685048042508021</v>
      </c>
      <c r="AL14" s="18">
        <v>0.2369296912484391</v>
      </c>
      <c r="AM14" s="18">
        <v>0.21043302511985221</v>
      </c>
      <c r="AN14" s="18">
        <v>0.2073676889861639</v>
      </c>
      <c r="AO14" s="18">
        <v>0.30593483620302542</v>
      </c>
      <c r="AP14" s="18">
        <v>0.23664361495878589</v>
      </c>
      <c r="AQ14" s="18">
        <v>0.13432250738391691</v>
      </c>
      <c r="AR14" s="18">
        <v>0.14923506459591651</v>
      </c>
      <c r="AS14" s="18">
        <v>0.1082032490843715</v>
      </c>
      <c r="AT14" s="18">
        <v>0.1488632873248692</v>
      </c>
      <c r="AU14" s="18">
        <v>0.12162150101495441</v>
      </c>
      <c r="AV14" s="18">
        <v>0.4183179727212672</v>
      </c>
      <c r="AX14" s="18">
        <v>0.26436194219441811</v>
      </c>
      <c r="AY14" s="18">
        <v>0.15409064663520269</v>
      </c>
      <c r="BA14" s="18">
        <v>0.22881393953291659</v>
      </c>
      <c r="BB14" s="18">
        <v>0.27951956802876549</v>
      </c>
      <c r="BD14" s="18">
        <v>0.32171766331228069</v>
      </c>
      <c r="BE14" s="18">
        <v>0.22064614632234611</v>
      </c>
      <c r="BF14" s="18">
        <v>0.26247609706152891</v>
      </c>
      <c r="BG14" s="18">
        <v>0.20032340041018429</v>
      </c>
      <c r="BH14" s="18">
        <v>0.16139662196332791</v>
      </c>
      <c r="BI14" s="18">
        <v>0.1310991076659718</v>
      </c>
      <c r="BJ14" s="18">
        <v>0.49760646533983338</v>
      </c>
      <c r="BL14" s="18">
        <v>0.33449587864657238</v>
      </c>
      <c r="BM14" s="18">
        <v>0.1561718466621646</v>
      </c>
      <c r="BN14" s="18">
        <v>0.32297696693502992</v>
      </c>
      <c r="BO14" s="18">
        <v>0.1725299871794865</v>
      </c>
      <c r="BP14" s="18">
        <v>0.22216340434888679</v>
      </c>
      <c r="BQ14" s="18">
        <v>0.19906623549014499</v>
      </c>
      <c r="BR14" s="18">
        <v>0.37811731031316032</v>
      </c>
      <c r="BS14" s="18">
        <v>0.31240842986305578</v>
      </c>
      <c r="BU14" s="18">
        <v>0.30114879297481312</v>
      </c>
      <c r="BV14" s="18">
        <v>0.1639436309240726</v>
      </c>
      <c r="BW14" s="18">
        <v>0.30541634140353052</v>
      </c>
      <c r="BX14" s="18">
        <v>0.1273334723284347</v>
      </c>
      <c r="BY14" s="18">
        <v>0.25613205268163503</v>
      </c>
      <c r="BZ14" s="18">
        <v>0.15577602153299569</v>
      </c>
      <c r="CA14" s="18">
        <v>0.36113382469709482</v>
      </c>
      <c r="CB14" s="18">
        <v>0.4082483009572036</v>
      </c>
      <c r="CC14" s="18">
        <v>0.1964352625452653</v>
      </c>
    </row>
    <row r="15" spans="2:83" ht="19" customHeight="1" x14ac:dyDescent="0.35">
      <c r="B15" s="22" t="s">
        <v>117</v>
      </c>
      <c r="C15" s="23">
        <v>0.45235786595497729</v>
      </c>
      <c r="D15" s="23">
        <v>0.41497054895900248</v>
      </c>
      <c r="E15" s="23">
        <v>0.49428831669892331</v>
      </c>
      <c r="F15" s="23">
        <v>0.52213080767878428</v>
      </c>
      <c r="G15" s="23">
        <v>0.54615767166311568</v>
      </c>
      <c r="H15" s="23">
        <v>0.4020132885471086</v>
      </c>
      <c r="I15" s="23">
        <v>0.36328388235463538</v>
      </c>
      <c r="K15" s="23">
        <v>0.47869353767589951</v>
      </c>
      <c r="L15" s="23">
        <v>0.42784175161749871</v>
      </c>
      <c r="N15" s="23">
        <v>0.53648385709409807</v>
      </c>
      <c r="O15" s="23">
        <v>0.55044391756006328</v>
      </c>
      <c r="P15" s="23">
        <v>0.41090593081988258</v>
      </c>
      <c r="Q15" s="23">
        <v>0.27305508780169507</v>
      </c>
      <c r="R15" s="23">
        <v>0.47281667574522929</v>
      </c>
      <c r="S15" s="23">
        <v>0.38390722161212942</v>
      </c>
      <c r="T15" s="23">
        <v>0.52919038377231975</v>
      </c>
      <c r="U15" s="23">
        <v>0.41941703135031821</v>
      </c>
      <c r="V15" s="23">
        <v>0.47271480919269498</v>
      </c>
      <c r="W15" s="23">
        <v>0.40709176446349038</v>
      </c>
      <c r="X15" s="23">
        <v>0.48474103319681061</v>
      </c>
      <c r="Y15" s="23">
        <v>0.46215076764833568</v>
      </c>
      <c r="AA15" s="23">
        <v>0.49824185465186588</v>
      </c>
      <c r="AB15" s="23">
        <v>0.47355061630554851</v>
      </c>
      <c r="AC15" s="23">
        <v>0.4546362142221958</v>
      </c>
      <c r="AD15" s="23">
        <v>0.37986882999728</v>
      </c>
      <c r="AF15" s="23">
        <v>0.30761302490498821</v>
      </c>
      <c r="AG15" s="23">
        <v>0.36897656111809868</v>
      </c>
      <c r="AH15" s="23">
        <v>0.42040595251550178</v>
      </c>
      <c r="AI15" s="23">
        <v>0.38770554791685607</v>
      </c>
      <c r="AJ15" s="23">
        <v>0.3928257948702828</v>
      </c>
      <c r="AK15" s="23">
        <v>0.41572046451185629</v>
      </c>
      <c r="AL15" s="23">
        <v>0.46387599216862202</v>
      </c>
      <c r="AM15" s="23">
        <v>0.49794866967901757</v>
      </c>
      <c r="AN15" s="23">
        <v>0.41605427239893028</v>
      </c>
      <c r="AO15" s="23">
        <v>0.43326216713477173</v>
      </c>
      <c r="AP15" s="23">
        <v>0.52020876484722778</v>
      </c>
      <c r="AQ15" s="23">
        <v>0.58703888635008206</v>
      </c>
      <c r="AR15" s="23">
        <v>0.59311252037477025</v>
      </c>
      <c r="AS15" s="23">
        <v>0.56392431399486953</v>
      </c>
      <c r="AT15" s="23">
        <v>0.50387851399949801</v>
      </c>
      <c r="AU15" s="23">
        <v>0.50592695708210478</v>
      </c>
      <c r="AV15" s="23">
        <v>0.25559945638353238</v>
      </c>
      <c r="AX15" s="23">
        <v>0.45847109584037132</v>
      </c>
      <c r="AY15" s="23">
        <v>0.42392448562512552</v>
      </c>
      <c r="BA15" s="23">
        <v>0.4785865972046498</v>
      </c>
      <c r="BB15" s="23">
        <v>0.40369472529032457</v>
      </c>
      <c r="BD15" s="23">
        <v>0.38859347109794962</v>
      </c>
      <c r="BE15" s="23">
        <v>0.52198547987882249</v>
      </c>
      <c r="BF15" s="23">
        <v>0.39042503171072079</v>
      </c>
      <c r="BG15" s="23">
        <v>0.49224781135492468</v>
      </c>
      <c r="BH15" s="23">
        <v>0.50801121826362627</v>
      </c>
      <c r="BI15" s="23">
        <v>0.51143658049202445</v>
      </c>
      <c r="BJ15" s="23">
        <v>0.19391994858884429</v>
      </c>
      <c r="BL15" s="23">
        <v>0.37573431119053902</v>
      </c>
      <c r="BM15" s="23">
        <v>0.51706156713399609</v>
      </c>
      <c r="BN15" s="23">
        <v>0.40255625295165032</v>
      </c>
      <c r="BO15" s="23">
        <v>0.49082091187668009</v>
      </c>
      <c r="BP15" s="23">
        <v>0.43415308347289649</v>
      </c>
      <c r="BQ15" s="23">
        <v>0.57970732056050833</v>
      </c>
      <c r="BR15" s="23">
        <v>0.31205002454085762</v>
      </c>
      <c r="BS15" s="23">
        <v>0.44186259458190519</v>
      </c>
      <c r="BU15" s="23">
        <v>0.40051978208754052</v>
      </c>
      <c r="BV15" s="23">
        <v>0.51178515927647616</v>
      </c>
      <c r="BW15" s="23">
        <v>0.47348113357880112</v>
      </c>
      <c r="BX15" s="23">
        <v>0.53269651951459585</v>
      </c>
      <c r="BY15" s="23">
        <v>0.46150524026809753</v>
      </c>
      <c r="BZ15" s="23">
        <v>0.49475332172128728</v>
      </c>
      <c r="CA15" s="23">
        <v>0.33405323849752527</v>
      </c>
      <c r="CB15" s="23">
        <v>0.36571868769926169</v>
      </c>
      <c r="CC15" s="23">
        <v>0.39953555465709267</v>
      </c>
    </row>
    <row r="16" spans="2:83" ht="19" customHeight="1" x14ac:dyDescent="0.35">
      <c r="B16" s="22" t="s">
        <v>118</v>
      </c>
      <c r="C16" s="23">
        <v>0.10855629728626939</v>
      </c>
      <c r="D16" s="23">
        <v>0.20056113668790879</v>
      </c>
      <c r="E16" s="23">
        <v>0.14729750548740639</v>
      </c>
      <c r="F16" s="23">
        <v>0.13507873908029311</v>
      </c>
      <c r="G16" s="23">
        <v>8.8839187190050573E-2</v>
      </c>
      <c r="H16" s="23">
        <v>5.9149658155896567E-2</v>
      </c>
      <c r="I16" s="23">
        <v>6.7625102207577822E-2</v>
      </c>
      <c r="K16" s="23">
        <v>0.1076843372367783</v>
      </c>
      <c r="L16" s="23">
        <v>0.108072158594821</v>
      </c>
      <c r="N16" s="23">
        <v>0.12508102556519379</v>
      </c>
      <c r="O16" s="23">
        <v>0.1005055577414074</v>
      </c>
      <c r="P16" s="23">
        <v>0.1404136148944489</v>
      </c>
      <c r="Q16" s="23">
        <v>0.12009917514422171</v>
      </c>
      <c r="R16" s="23">
        <v>9.490784013861274E-2</v>
      </c>
      <c r="S16" s="23">
        <v>0.1282220120646187</v>
      </c>
      <c r="T16" s="23">
        <v>9.3893228207101512E-2</v>
      </c>
      <c r="U16" s="23">
        <v>0.13767029321974461</v>
      </c>
      <c r="V16" s="23">
        <v>0.1374740091400577</v>
      </c>
      <c r="W16" s="23">
        <v>8.7886267660173711E-2</v>
      </c>
      <c r="X16" s="23">
        <v>5.4031434011173017E-2</v>
      </c>
      <c r="Y16" s="23">
        <v>9.9767869417039301E-2</v>
      </c>
      <c r="AA16" s="23">
        <v>9.8602081803337502E-2</v>
      </c>
      <c r="AB16" s="23">
        <v>7.6707208707791741E-2</v>
      </c>
      <c r="AC16" s="23">
        <v>0.11940646148681849</v>
      </c>
      <c r="AD16" s="23">
        <v>0.14227017934152891</v>
      </c>
      <c r="AF16" s="23">
        <v>0.31228916776127508</v>
      </c>
      <c r="AG16" s="23">
        <v>9.8307933326542335E-2</v>
      </c>
      <c r="AH16" s="23">
        <v>7.1536013715735827E-2</v>
      </c>
      <c r="AI16" s="23">
        <v>0.1329064785270421</v>
      </c>
      <c r="AJ16" s="23">
        <v>0.13967386658267161</v>
      </c>
      <c r="AK16" s="23">
        <v>0.1170438925690151</v>
      </c>
      <c r="AL16" s="23">
        <v>8.8219876605295913E-2</v>
      </c>
      <c r="AM16" s="23">
        <v>0.1215987365227605</v>
      </c>
      <c r="AN16" s="23">
        <v>0.1295057067861389</v>
      </c>
      <c r="AO16" s="23">
        <v>7.6428830112598212E-2</v>
      </c>
      <c r="AP16" s="23">
        <v>9.2166808855810911E-2</v>
      </c>
      <c r="AQ16" s="23">
        <v>0.1113285954384578</v>
      </c>
      <c r="AR16" s="23">
        <v>8.871740594766496E-2</v>
      </c>
      <c r="AS16" s="23">
        <v>9.4756152054027043E-2</v>
      </c>
      <c r="AT16" s="23">
        <v>0.13500622763075301</v>
      </c>
      <c r="AU16" s="23">
        <v>9.8209477680356913E-2</v>
      </c>
      <c r="AV16" s="23">
        <v>9.1633355284048562E-2</v>
      </c>
      <c r="AX16" s="23">
        <v>9.2569399167116886E-2</v>
      </c>
      <c r="AY16" s="23">
        <v>0.18890780932123541</v>
      </c>
      <c r="BA16" s="23">
        <v>0.10289305828768031</v>
      </c>
      <c r="BB16" s="23">
        <v>0.1190635152444133</v>
      </c>
      <c r="BD16" s="23">
        <v>0.1074558238785767</v>
      </c>
      <c r="BE16" s="23">
        <v>9.517778943121101E-2</v>
      </c>
      <c r="BF16" s="23">
        <v>9.4472522766541694E-2</v>
      </c>
      <c r="BG16" s="23">
        <v>0.1206899123929599</v>
      </c>
      <c r="BH16" s="23">
        <v>0.12176444440481279</v>
      </c>
      <c r="BI16" s="23">
        <v>6.9710352833843331E-2</v>
      </c>
      <c r="BJ16" s="23">
        <v>0.1524887928631837</v>
      </c>
      <c r="BL16" s="23">
        <v>0.11154477684652871</v>
      </c>
      <c r="BM16" s="23">
        <v>0.11422798065207949</v>
      </c>
      <c r="BN16" s="23">
        <v>0.12503798346926001</v>
      </c>
      <c r="BO16" s="23">
        <v>0.16707215713504689</v>
      </c>
      <c r="BP16" s="23">
        <v>0.1232888012299956</v>
      </c>
      <c r="BQ16" s="23">
        <v>6.7321975582088037E-2</v>
      </c>
      <c r="BR16" s="23">
        <v>0.1036518853767557</v>
      </c>
      <c r="BS16" s="23">
        <v>6.7381416326273189E-2</v>
      </c>
      <c r="BU16" s="23">
        <v>0.1123245456043306</v>
      </c>
      <c r="BV16" s="23">
        <v>0.107867239626045</v>
      </c>
      <c r="BW16" s="23">
        <v>9.9859306748022528E-2</v>
      </c>
      <c r="BX16" s="23">
        <v>0.14485643564372391</v>
      </c>
      <c r="BY16" s="23">
        <v>8.4692636545761604E-2</v>
      </c>
      <c r="BZ16" s="23">
        <v>0.168131198023279</v>
      </c>
      <c r="CA16" s="23">
        <v>6.1494776019936262E-2</v>
      </c>
      <c r="CB16" s="23">
        <v>8.0369219946928833E-2</v>
      </c>
      <c r="CC16" s="23">
        <v>0.22174686998782259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0.19723645861989331</v>
      </c>
      <c r="D9" s="18">
        <v>0.19024802906798269</v>
      </c>
      <c r="E9" s="18">
        <v>0.27430479436731309</v>
      </c>
      <c r="F9" s="18">
        <v>0.21033598836679451</v>
      </c>
      <c r="G9" s="18">
        <v>0.25606364691094502</v>
      </c>
      <c r="H9" s="18">
        <v>0.19121359183807721</v>
      </c>
      <c r="I9" s="18">
        <v>0.10246241883295221</v>
      </c>
      <c r="K9" s="18">
        <v>0.22797725313314909</v>
      </c>
      <c r="L9" s="18">
        <v>0.16838779746861421</v>
      </c>
      <c r="N9" s="18">
        <v>0.24760544989416361</v>
      </c>
      <c r="O9" s="18">
        <v>0.24883064258905099</v>
      </c>
      <c r="P9" s="18">
        <v>0.217422429377742</v>
      </c>
      <c r="Q9" s="18">
        <v>0.15032348563935899</v>
      </c>
      <c r="R9" s="18">
        <v>0.19022343385163279</v>
      </c>
      <c r="S9" s="18">
        <v>0.1732375108706645</v>
      </c>
      <c r="T9" s="18">
        <v>0.21418412929178421</v>
      </c>
      <c r="U9" s="18">
        <v>0.14310182450748379</v>
      </c>
      <c r="V9" s="18">
        <v>0.23016280674120199</v>
      </c>
      <c r="W9" s="18">
        <v>0.17685069656951569</v>
      </c>
      <c r="X9" s="18">
        <v>0.18507166516190959</v>
      </c>
      <c r="Y9" s="18">
        <v>0.21013951146910759</v>
      </c>
      <c r="AA9" s="18">
        <v>0.21728647599322831</v>
      </c>
      <c r="AB9" s="18">
        <v>0.2161483213467715</v>
      </c>
      <c r="AC9" s="18">
        <v>0.18270790780059429</v>
      </c>
      <c r="AD9" s="18">
        <v>0.16879950358045831</v>
      </c>
      <c r="AF9" s="18">
        <v>0.22037758683551539</v>
      </c>
      <c r="AG9" s="18">
        <v>0.14535804134530489</v>
      </c>
      <c r="AH9" s="18">
        <v>0.185941906825976</v>
      </c>
      <c r="AI9" s="18">
        <v>0.15604631547099129</v>
      </c>
      <c r="AJ9" s="18">
        <v>0.1698276720974379</v>
      </c>
      <c r="AK9" s="18">
        <v>0.15765105656465089</v>
      </c>
      <c r="AL9" s="18">
        <v>0.1963598449828847</v>
      </c>
      <c r="AM9" s="18">
        <v>0.19089894123972159</v>
      </c>
      <c r="AN9" s="18">
        <v>0.20835934600101849</v>
      </c>
      <c r="AO9" s="18">
        <v>0.23147414612436351</v>
      </c>
      <c r="AP9" s="18">
        <v>0.2479116918708025</v>
      </c>
      <c r="AQ9" s="18">
        <v>0.20298498855530939</v>
      </c>
      <c r="AR9" s="18">
        <v>0.25148189294977419</v>
      </c>
      <c r="AS9" s="18">
        <v>0.2915199631122421</v>
      </c>
      <c r="AT9" s="18">
        <v>0.27236939596824322</v>
      </c>
      <c r="AU9" s="18">
        <v>0.1935365337292245</v>
      </c>
      <c r="AV9" s="18">
        <v>0.14977104716352019</v>
      </c>
      <c r="AX9" s="18">
        <v>0.18647547483379309</v>
      </c>
      <c r="AY9" s="18">
        <v>0.24857075814905119</v>
      </c>
      <c r="BA9" s="18">
        <v>0.1974175238797084</v>
      </c>
      <c r="BB9" s="18">
        <v>0.19690052150863979</v>
      </c>
      <c r="BD9" s="18">
        <v>0.15290995770963761</v>
      </c>
      <c r="BE9" s="18">
        <v>0.18064414322154149</v>
      </c>
      <c r="BF9" s="18">
        <v>0.20907250035551919</v>
      </c>
      <c r="BG9" s="18">
        <v>0.23215529935586171</v>
      </c>
      <c r="BH9" s="18">
        <v>0.25510730092800887</v>
      </c>
      <c r="BI9" s="18">
        <v>0.25375791787658641</v>
      </c>
      <c r="BJ9" s="18">
        <v>0.10765405645186379</v>
      </c>
      <c r="BL9" s="18">
        <v>0.19422563212465269</v>
      </c>
      <c r="BM9" s="18">
        <v>0.21474700328914881</v>
      </c>
      <c r="BN9" s="18">
        <v>0.1237406453249954</v>
      </c>
      <c r="BO9" s="18">
        <v>0.29931095781859779</v>
      </c>
      <c r="BP9" s="18">
        <v>0.18011128558206441</v>
      </c>
      <c r="BQ9" s="18">
        <v>0.26753741814748261</v>
      </c>
      <c r="BR9" s="18">
        <v>0.1198551365982865</v>
      </c>
      <c r="BS9" s="18">
        <v>0.18489966876814989</v>
      </c>
      <c r="BU9" s="18">
        <v>0.19310092323117731</v>
      </c>
      <c r="BV9" s="18">
        <v>0.2367886928734784</v>
      </c>
      <c r="BW9" s="18">
        <v>0.13720133509206711</v>
      </c>
      <c r="BX9" s="18">
        <v>0.24305243261130599</v>
      </c>
      <c r="BY9" s="18">
        <v>0.2009997013451747</v>
      </c>
      <c r="BZ9" s="18">
        <v>0.25402237242369768</v>
      </c>
      <c r="CA9" s="18">
        <v>0.17181498494866221</v>
      </c>
      <c r="CB9" s="18">
        <v>0.117993660143555</v>
      </c>
      <c r="CC9" s="18">
        <v>0.141011190631778</v>
      </c>
    </row>
    <row r="10" spans="2:83" ht="19" customHeight="1" x14ac:dyDescent="0.35">
      <c r="B10" s="21" t="s">
        <v>98</v>
      </c>
      <c r="C10" s="18">
        <v>0.22629700964439811</v>
      </c>
      <c r="D10" s="18">
        <v>0.18603201717189691</v>
      </c>
      <c r="E10" s="18">
        <v>0.2450148389837872</v>
      </c>
      <c r="F10" s="18">
        <v>0.28584502554164082</v>
      </c>
      <c r="G10" s="18">
        <v>0.24023373977102419</v>
      </c>
      <c r="H10" s="18">
        <v>0.2101314985188181</v>
      </c>
      <c r="I10" s="18">
        <v>0.19052307222006831</v>
      </c>
      <c r="K10" s="18">
        <v>0.22415215030123381</v>
      </c>
      <c r="L10" s="18">
        <v>0.2294249124654672</v>
      </c>
      <c r="N10" s="18">
        <v>0.18842712805457881</v>
      </c>
      <c r="O10" s="18">
        <v>0.21650335992309711</v>
      </c>
      <c r="P10" s="18">
        <v>0.1511872394291468</v>
      </c>
      <c r="Q10" s="18">
        <v>0.18903111973576431</v>
      </c>
      <c r="R10" s="18">
        <v>0.25505560093140273</v>
      </c>
      <c r="S10" s="18">
        <v>0.2018567035407105</v>
      </c>
      <c r="T10" s="18">
        <v>0.27026629028848181</v>
      </c>
      <c r="U10" s="18">
        <v>0.25965862345770763</v>
      </c>
      <c r="V10" s="18">
        <v>0.25048902835600079</v>
      </c>
      <c r="W10" s="18">
        <v>0.21416453600961091</v>
      </c>
      <c r="X10" s="18">
        <v>0.25572284733682199</v>
      </c>
      <c r="Y10" s="18">
        <v>0.19474997413953951</v>
      </c>
      <c r="AA10" s="18">
        <v>0.25034700391687781</v>
      </c>
      <c r="AB10" s="18">
        <v>0.25417246702399771</v>
      </c>
      <c r="AC10" s="18">
        <v>0.21548264866358249</v>
      </c>
      <c r="AD10" s="18">
        <v>0.1764630023367251</v>
      </c>
      <c r="AF10" s="18">
        <v>0.21700778815011851</v>
      </c>
      <c r="AG10" s="18">
        <v>0.16583725761066201</v>
      </c>
      <c r="AH10" s="18">
        <v>0.16711797427918629</v>
      </c>
      <c r="AI10" s="18">
        <v>0.20869979115058249</v>
      </c>
      <c r="AJ10" s="18">
        <v>0.17898814069219729</v>
      </c>
      <c r="AK10" s="18">
        <v>0.2313327121139076</v>
      </c>
      <c r="AL10" s="18">
        <v>0.2158673519370771</v>
      </c>
      <c r="AM10" s="18">
        <v>0.24991694655517591</v>
      </c>
      <c r="AN10" s="18">
        <v>0.24545689470239451</v>
      </c>
      <c r="AO10" s="18">
        <v>0.24148369262687261</v>
      </c>
      <c r="AP10" s="18">
        <v>0.20096012462622351</v>
      </c>
      <c r="AQ10" s="18">
        <v>0.26591401871153181</v>
      </c>
      <c r="AR10" s="18">
        <v>0.24501009078254099</v>
      </c>
      <c r="AS10" s="18">
        <v>0.23101799708983911</v>
      </c>
      <c r="AT10" s="18">
        <v>0.31067524949183561</v>
      </c>
      <c r="AU10" s="18">
        <v>0.33873039680078049</v>
      </c>
      <c r="AV10" s="18">
        <v>0.21219658915551659</v>
      </c>
      <c r="AX10" s="18">
        <v>0.227887405537857</v>
      </c>
      <c r="AY10" s="18">
        <v>0.2196506462574464</v>
      </c>
      <c r="BA10" s="18">
        <v>0.24153590998626789</v>
      </c>
      <c r="BB10" s="18">
        <v>0.19802371102953309</v>
      </c>
      <c r="BD10" s="18">
        <v>0.19848822560531271</v>
      </c>
      <c r="BE10" s="18">
        <v>0.25606131804700683</v>
      </c>
      <c r="BF10" s="18">
        <v>0.1706427577663899</v>
      </c>
      <c r="BG10" s="18">
        <v>0.2444536874892633</v>
      </c>
      <c r="BH10" s="18">
        <v>0.26596258665948752</v>
      </c>
      <c r="BI10" s="18">
        <v>0.20735008579774369</v>
      </c>
      <c r="BJ10" s="18">
        <v>0.19133098165297729</v>
      </c>
      <c r="BL10" s="18">
        <v>0.21286054184936409</v>
      </c>
      <c r="BM10" s="18">
        <v>0.25573873681542442</v>
      </c>
      <c r="BN10" s="18">
        <v>0.2390564963101344</v>
      </c>
      <c r="BO10" s="18">
        <v>0.16636632399761089</v>
      </c>
      <c r="BP10" s="18">
        <v>0.254574831561455</v>
      </c>
      <c r="BQ10" s="18">
        <v>0.2492245984221988</v>
      </c>
      <c r="BR10" s="18">
        <v>0.2401867241409259</v>
      </c>
      <c r="BS10" s="18">
        <v>0.17554467039019911</v>
      </c>
      <c r="BU10" s="18">
        <v>0.23648033586374939</v>
      </c>
      <c r="BV10" s="18">
        <v>0.25363201756270848</v>
      </c>
      <c r="BW10" s="18">
        <v>0.29085826108273288</v>
      </c>
      <c r="BX10" s="18">
        <v>0.19819906520532449</v>
      </c>
      <c r="BY10" s="18">
        <v>0.24593096156423169</v>
      </c>
      <c r="BZ10" s="18">
        <v>0.19302941907620419</v>
      </c>
      <c r="CA10" s="18">
        <v>0.1471532376296795</v>
      </c>
      <c r="CB10" s="18">
        <v>0.17907636492418921</v>
      </c>
      <c r="CC10" s="18">
        <v>0.13967032154859141</v>
      </c>
    </row>
    <row r="11" spans="2:83" ht="32.15" customHeight="1" x14ac:dyDescent="0.35">
      <c r="B11" s="21" t="s">
        <v>99</v>
      </c>
      <c r="C11" s="18">
        <v>0.2032092066505542</v>
      </c>
      <c r="D11" s="18">
        <v>0.27084904269332549</v>
      </c>
      <c r="E11" s="18">
        <v>0.22741705790061079</v>
      </c>
      <c r="F11" s="18">
        <v>0.2160842767113304</v>
      </c>
      <c r="G11" s="18">
        <v>0.20865798683860229</v>
      </c>
      <c r="H11" s="18">
        <v>0.20460389072143509</v>
      </c>
      <c r="I11" s="18">
        <v>0.14251469389885871</v>
      </c>
      <c r="K11" s="18">
        <v>0.20664126217178111</v>
      </c>
      <c r="L11" s="18">
        <v>0.19899645052095949</v>
      </c>
      <c r="N11" s="18">
        <v>0.19375116821985611</v>
      </c>
      <c r="O11" s="18">
        <v>0.17470634631866369</v>
      </c>
      <c r="P11" s="18">
        <v>0.19306925681253731</v>
      </c>
      <c r="Q11" s="18">
        <v>0.30154753557536113</v>
      </c>
      <c r="R11" s="18">
        <v>0.21037311187146801</v>
      </c>
      <c r="S11" s="18">
        <v>0.20008151191502441</v>
      </c>
      <c r="T11" s="18">
        <v>0.21504935013481449</v>
      </c>
      <c r="U11" s="18">
        <v>0.25071678595400271</v>
      </c>
      <c r="V11" s="18">
        <v>0.18063625495459151</v>
      </c>
      <c r="W11" s="18">
        <v>0.18275308062926759</v>
      </c>
      <c r="X11" s="18">
        <v>0.20342295406032079</v>
      </c>
      <c r="Y11" s="18">
        <v>0.18451728669766371</v>
      </c>
      <c r="AA11" s="18">
        <v>0.21166791785574229</v>
      </c>
      <c r="AB11" s="18">
        <v>0.16108423688904169</v>
      </c>
      <c r="AC11" s="18">
        <v>0.23529108300331991</v>
      </c>
      <c r="AD11" s="18">
        <v>0.2112534891436757</v>
      </c>
      <c r="AF11" s="18">
        <v>0.1441233796892587</v>
      </c>
      <c r="AG11" s="18">
        <v>0.2317168512389374</v>
      </c>
      <c r="AH11" s="18">
        <v>0.14783005404837121</v>
      </c>
      <c r="AI11" s="18">
        <v>0.143861747974173</v>
      </c>
      <c r="AJ11" s="18">
        <v>0.24043672879100289</v>
      </c>
      <c r="AK11" s="18">
        <v>0.24684484441112359</v>
      </c>
      <c r="AL11" s="18">
        <v>0.20199769715194521</v>
      </c>
      <c r="AM11" s="18">
        <v>0.18985500903758401</v>
      </c>
      <c r="AN11" s="18">
        <v>0.21664211468988601</v>
      </c>
      <c r="AO11" s="18">
        <v>0.18543938525264669</v>
      </c>
      <c r="AP11" s="18">
        <v>0.19595100122132339</v>
      </c>
      <c r="AQ11" s="18">
        <v>0.17836630026419559</v>
      </c>
      <c r="AR11" s="18">
        <v>0.15551272485537321</v>
      </c>
      <c r="AS11" s="18">
        <v>0.27549900145973211</v>
      </c>
      <c r="AT11" s="18">
        <v>0.23727033963825411</v>
      </c>
      <c r="AU11" s="18">
        <v>0.2346778968062572</v>
      </c>
      <c r="AV11" s="18">
        <v>0.17299039502816449</v>
      </c>
      <c r="AX11" s="18">
        <v>0.19769385271023149</v>
      </c>
      <c r="AY11" s="18">
        <v>0.2285910336975133</v>
      </c>
      <c r="BA11" s="18">
        <v>0.19950557295805879</v>
      </c>
      <c r="BB11" s="18">
        <v>0.2100806959968223</v>
      </c>
      <c r="BD11" s="18">
        <v>0.21567781753845949</v>
      </c>
      <c r="BE11" s="18">
        <v>0.175393332029841</v>
      </c>
      <c r="BF11" s="18">
        <v>0.25255795201001757</v>
      </c>
      <c r="BG11" s="18">
        <v>0.18798708040767029</v>
      </c>
      <c r="BH11" s="18">
        <v>0.20331674127570609</v>
      </c>
      <c r="BI11" s="18">
        <v>0.32580610664427467</v>
      </c>
      <c r="BJ11" s="18">
        <v>0.11662114011201841</v>
      </c>
      <c r="BL11" s="18">
        <v>0.1523565732646418</v>
      </c>
      <c r="BM11" s="18">
        <v>0.2435862409113399</v>
      </c>
      <c r="BN11" s="18">
        <v>0.25611841950763092</v>
      </c>
      <c r="BO11" s="18">
        <v>0.17972328984995531</v>
      </c>
      <c r="BP11" s="18">
        <v>0.19236382880585531</v>
      </c>
      <c r="BQ11" s="18">
        <v>0.18281676556475249</v>
      </c>
      <c r="BR11" s="18">
        <v>0.16686658479312891</v>
      </c>
      <c r="BS11" s="18">
        <v>0.1839384075576303</v>
      </c>
      <c r="BU11" s="18">
        <v>0.17805272994314769</v>
      </c>
      <c r="BV11" s="18">
        <v>0.22815273168111461</v>
      </c>
      <c r="BW11" s="18">
        <v>0.17237143556133441</v>
      </c>
      <c r="BX11" s="18">
        <v>0.19717226555012091</v>
      </c>
      <c r="BY11" s="18">
        <v>0.19403139116177481</v>
      </c>
      <c r="BZ11" s="18">
        <v>0.24567604425699779</v>
      </c>
      <c r="CA11" s="18">
        <v>0.16709931351843571</v>
      </c>
      <c r="CB11" s="18">
        <v>0.1905540924521322</v>
      </c>
      <c r="CC11" s="18">
        <v>0.27833274676568898</v>
      </c>
    </row>
    <row r="12" spans="2:83" ht="19" customHeight="1" x14ac:dyDescent="0.35">
      <c r="B12" s="21" t="s">
        <v>100</v>
      </c>
      <c r="C12" s="18">
        <v>7.1446367469347669E-2</v>
      </c>
      <c r="D12" s="18">
        <v>0.1057619453772537</v>
      </c>
      <c r="E12" s="18">
        <v>9.852636655640884E-2</v>
      </c>
      <c r="F12" s="18">
        <v>7.4082137625194777E-2</v>
      </c>
      <c r="G12" s="18">
        <v>4.6597180923588361E-2</v>
      </c>
      <c r="H12" s="18">
        <v>7.2825979492106702E-2</v>
      </c>
      <c r="I12" s="18">
        <v>5.0208268395744028E-2</v>
      </c>
      <c r="K12" s="18">
        <v>7.9460212460194593E-2</v>
      </c>
      <c r="L12" s="18">
        <v>6.3398323406904433E-2</v>
      </c>
      <c r="N12" s="18">
        <v>6.4095171704838166E-2</v>
      </c>
      <c r="O12" s="18">
        <v>4.4125212623568312E-2</v>
      </c>
      <c r="P12" s="18">
        <v>8.3919272563708638E-2</v>
      </c>
      <c r="Q12" s="18">
        <v>7.5961510084157802E-2</v>
      </c>
      <c r="R12" s="18">
        <v>7.3045987723903083E-2</v>
      </c>
      <c r="S12" s="18">
        <v>9.5161707605174548E-2</v>
      </c>
      <c r="T12" s="18">
        <v>6.2096272149162253E-2</v>
      </c>
      <c r="U12" s="18">
        <v>6.4922566463190959E-2</v>
      </c>
      <c r="V12" s="18">
        <v>9.950157062023475E-2</v>
      </c>
      <c r="W12" s="18">
        <v>5.8729404804267513E-2</v>
      </c>
      <c r="X12" s="18">
        <v>5.2179854325638798E-2</v>
      </c>
      <c r="Y12" s="18">
        <v>6.633049657668022E-2</v>
      </c>
      <c r="AA12" s="18">
        <v>7.3573234903123869E-2</v>
      </c>
      <c r="AB12" s="18">
        <v>5.5145440058569889E-2</v>
      </c>
      <c r="AC12" s="18">
        <v>8.2212858471991099E-2</v>
      </c>
      <c r="AD12" s="18">
        <v>7.7187843160741329E-2</v>
      </c>
      <c r="AF12" s="18">
        <v>0.1774239852135481</v>
      </c>
      <c r="AG12" s="18">
        <v>0.1145131625093531</v>
      </c>
      <c r="AH12" s="18">
        <v>7.4418494101276961E-2</v>
      </c>
      <c r="AI12" s="18">
        <v>5.684759042719293E-2</v>
      </c>
      <c r="AJ12" s="18">
        <v>8.5856422629567483E-2</v>
      </c>
      <c r="AK12" s="18">
        <v>6.924670112327129E-2</v>
      </c>
      <c r="AL12" s="18">
        <v>7.9447173319807482E-2</v>
      </c>
      <c r="AM12" s="18">
        <v>3.5470163443802091E-2</v>
      </c>
      <c r="AN12" s="18">
        <v>5.3595526641796253E-2</v>
      </c>
      <c r="AO12" s="18">
        <v>4.4675197193278053E-2</v>
      </c>
      <c r="AP12" s="18">
        <v>6.8385999700039168E-2</v>
      </c>
      <c r="AQ12" s="18">
        <v>9.429692494408265E-2</v>
      </c>
      <c r="AR12" s="18">
        <v>6.5014609095915818E-2</v>
      </c>
      <c r="AS12" s="18">
        <v>7.1902424655747324E-2</v>
      </c>
      <c r="AT12" s="18">
        <v>1.9845009841387699E-2</v>
      </c>
      <c r="AU12" s="18">
        <v>0.1034722235917814</v>
      </c>
      <c r="AV12" s="18">
        <v>5.1244796542124042E-2</v>
      </c>
      <c r="AX12" s="18">
        <v>6.7623086788564005E-2</v>
      </c>
      <c r="AY12" s="18">
        <v>9.0237483988134873E-2</v>
      </c>
      <c r="BA12" s="18">
        <v>6.4381657071997875E-2</v>
      </c>
      <c r="BB12" s="18">
        <v>8.4553787441312978E-2</v>
      </c>
      <c r="BD12" s="18">
        <v>7.0127354608798542E-2</v>
      </c>
      <c r="BE12" s="18">
        <v>7.6012765093717155E-2</v>
      </c>
      <c r="BF12" s="18">
        <v>6.3297817839819664E-2</v>
      </c>
      <c r="BG12" s="18">
        <v>7.3185919200667665E-2</v>
      </c>
      <c r="BH12" s="18">
        <v>7.686605560867886E-2</v>
      </c>
      <c r="BI12" s="18">
        <v>9.078719265513914E-2</v>
      </c>
      <c r="BJ12" s="18">
        <v>3.4173641579243283E-2</v>
      </c>
      <c r="BL12" s="18">
        <v>7.0131718803783827E-2</v>
      </c>
      <c r="BM12" s="18">
        <v>7.6925556300682901E-2</v>
      </c>
      <c r="BN12" s="18">
        <v>4.6678477277396657E-2</v>
      </c>
      <c r="BO12" s="18">
        <v>0.1524350607934386</v>
      </c>
      <c r="BP12" s="18">
        <v>8.1989887270277159E-2</v>
      </c>
      <c r="BQ12" s="18">
        <v>7.2691995244266921E-2</v>
      </c>
      <c r="BR12" s="18">
        <v>5.5608772786052071E-2</v>
      </c>
      <c r="BS12" s="18">
        <v>4.4512571436706179E-2</v>
      </c>
      <c r="BU12" s="18">
        <v>7.5159772320990498E-2</v>
      </c>
      <c r="BV12" s="18">
        <v>7.5408986778783174E-2</v>
      </c>
      <c r="BW12" s="18">
        <v>5.600379711232014E-2</v>
      </c>
      <c r="BX12" s="18">
        <v>0.14419839914809729</v>
      </c>
      <c r="BY12" s="18">
        <v>5.2890217928253228E-2</v>
      </c>
      <c r="BZ12" s="18">
        <v>9.5065053556382548E-2</v>
      </c>
      <c r="CA12" s="18">
        <v>4.9865191538062743E-2</v>
      </c>
      <c r="CB12" s="18">
        <v>4.8557224702271251E-2</v>
      </c>
      <c r="CC12" s="18">
        <v>8.5374860086415136E-2</v>
      </c>
    </row>
    <row r="13" spans="2:83" ht="19" customHeight="1" x14ac:dyDescent="0.35">
      <c r="B13" s="21" t="s">
        <v>101</v>
      </c>
      <c r="C13" s="18">
        <v>4.7838243514880703E-2</v>
      </c>
      <c r="D13" s="18">
        <v>7.3889280794493375E-2</v>
      </c>
      <c r="E13" s="18">
        <v>2.377071404089099E-2</v>
      </c>
      <c r="F13" s="18">
        <v>4.0564937615754471E-2</v>
      </c>
      <c r="G13" s="18">
        <v>4.8091552454934537E-2</v>
      </c>
      <c r="H13" s="18">
        <v>4.7639536879931187E-2</v>
      </c>
      <c r="I13" s="18">
        <v>5.8562957916151757E-2</v>
      </c>
      <c r="K13" s="18">
        <v>4.7684082627904953E-2</v>
      </c>
      <c r="L13" s="18">
        <v>4.7190366236567478E-2</v>
      </c>
      <c r="N13" s="18">
        <v>4.9956374565225677E-2</v>
      </c>
      <c r="O13" s="18">
        <v>7.8132319424278854E-2</v>
      </c>
      <c r="P13" s="18">
        <v>6.3807853104529993E-2</v>
      </c>
      <c r="Q13" s="18">
        <v>4.407445638815477E-2</v>
      </c>
      <c r="R13" s="18">
        <v>4.0385875091261743E-2</v>
      </c>
      <c r="S13" s="18">
        <v>4.8516292103516621E-2</v>
      </c>
      <c r="T13" s="18">
        <v>5.2473955554337502E-2</v>
      </c>
      <c r="U13" s="18">
        <v>2.886897077037516E-2</v>
      </c>
      <c r="V13" s="18">
        <v>5.0068855211759418E-2</v>
      </c>
      <c r="W13" s="18">
        <v>4.1442856628788299E-2</v>
      </c>
      <c r="X13" s="18">
        <v>2.4243139458938481E-2</v>
      </c>
      <c r="Y13" s="18">
        <v>8.1075459491175145E-2</v>
      </c>
      <c r="AA13" s="18">
        <v>4.2835710465772822E-2</v>
      </c>
      <c r="AB13" s="18">
        <v>4.7998467559041427E-2</v>
      </c>
      <c r="AC13" s="18">
        <v>4.7597465103411403E-2</v>
      </c>
      <c r="AD13" s="18">
        <v>5.3635575686965191E-2</v>
      </c>
      <c r="AF13" s="18">
        <v>3.2409122514649218E-2</v>
      </c>
      <c r="AG13" s="18">
        <v>6.4600499121999527E-2</v>
      </c>
      <c r="AH13" s="18">
        <v>4.6611886876302203E-2</v>
      </c>
      <c r="AI13" s="18">
        <v>5.9632774949949958E-2</v>
      </c>
      <c r="AJ13" s="18">
        <v>3.3821352423502232E-2</v>
      </c>
      <c r="AK13" s="18">
        <v>5.7820276931760443E-2</v>
      </c>
      <c r="AL13" s="18">
        <v>3.6341461416224477E-2</v>
      </c>
      <c r="AM13" s="18">
        <v>7.2080695533313963E-2</v>
      </c>
      <c r="AN13" s="18">
        <v>8.281855352125396E-2</v>
      </c>
      <c r="AO13" s="18">
        <v>5.0136907836960093E-2</v>
      </c>
      <c r="AP13" s="18">
        <v>3.8392771298885388E-2</v>
      </c>
      <c r="AQ13" s="18">
        <v>5.2408312018926907E-2</v>
      </c>
      <c r="AR13" s="18">
        <v>2.8224657576349621E-2</v>
      </c>
      <c r="AS13" s="18">
        <v>2.4804874486041989E-2</v>
      </c>
      <c r="AT13" s="18">
        <v>1.9165567720117849E-2</v>
      </c>
      <c r="AU13" s="18">
        <v>8.9074162766061404E-3</v>
      </c>
      <c r="AV13" s="18">
        <v>9.3515823768897777E-2</v>
      </c>
      <c r="AX13" s="18">
        <v>4.8958644927346841E-2</v>
      </c>
      <c r="AY13" s="18">
        <v>4.3812411409731848E-2</v>
      </c>
      <c r="BA13" s="18">
        <v>4.8289898240812319E-2</v>
      </c>
      <c r="BB13" s="18">
        <v>4.700027170257131E-2</v>
      </c>
      <c r="BD13" s="18">
        <v>5.6982622457040479E-2</v>
      </c>
      <c r="BE13" s="18">
        <v>3.6315834137815077E-2</v>
      </c>
      <c r="BF13" s="18">
        <v>5.7976456306986363E-2</v>
      </c>
      <c r="BG13" s="18">
        <v>4.0758744859712967E-2</v>
      </c>
      <c r="BH13" s="18">
        <v>4.8905907020856718E-2</v>
      </c>
      <c r="BI13" s="18">
        <v>3.7126019434378682E-2</v>
      </c>
      <c r="BJ13" s="18">
        <v>6.7841332356760264E-2</v>
      </c>
      <c r="BL13" s="18">
        <v>7.446353478340817E-2</v>
      </c>
      <c r="BM13" s="18">
        <v>3.5641751838550458E-2</v>
      </c>
      <c r="BN13" s="18">
        <v>5.4381011881116027E-2</v>
      </c>
      <c r="BO13" s="18">
        <v>6.1001041825514489E-2</v>
      </c>
      <c r="BP13" s="18">
        <v>5.5870256858153278E-2</v>
      </c>
      <c r="BQ13" s="18">
        <v>4.1674776191003238E-2</v>
      </c>
      <c r="BR13" s="18">
        <v>4.6000646815151557E-2</v>
      </c>
      <c r="BS13" s="18">
        <v>3.1525943812179331E-2</v>
      </c>
      <c r="BU13" s="18">
        <v>7.6742496152511053E-2</v>
      </c>
      <c r="BV13" s="18">
        <v>2.8897877397021911E-2</v>
      </c>
      <c r="BW13" s="18">
        <v>4.577035061829493E-2</v>
      </c>
      <c r="BX13" s="18">
        <v>4.9344638669257278E-2</v>
      </c>
      <c r="BY13" s="18">
        <v>4.8066168484933981E-2</v>
      </c>
      <c r="BZ13" s="18">
        <v>2.6281898977664839E-2</v>
      </c>
      <c r="CA13" s="18">
        <v>3.5172643764823458E-2</v>
      </c>
      <c r="CB13" s="18">
        <v>3.2951823125167513E-2</v>
      </c>
      <c r="CC13" s="18">
        <v>0.1033258949829943</v>
      </c>
    </row>
    <row r="14" spans="2:83" ht="19" customHeight="1" x14ac:dyDescent="0.35">
      <c r="B14" s="21" t="s">
        <v>102</v>
      </c>
      <c r="C14" s="18">
        <v>0.25397271410092592</v>
      </c>
      <c r="D14" s="18">
        <v>0.17321968489504769</v>
      </c>
      <c r="E14" s="18">
        <v>0.1309662281509891</v>
      </c>
      <c r="F14" s="18">
        <v>0.1730876341392851</v>
      </c>
      <c r="G14" s="18">
        <v>0.20035589310090571</v>
      </c>
      <c r="H14" s="18">
        <v>0.27358550254963171</v>
      </c>
      <c r="I14" s="18">
        <v>0.45572858873622502</v>
      </c>
      <c r="K14" s="18">
        <v>0.21408503930573641</v>
      </c>
      <c r="L14" s="18">
        <v>0.29260214990148709</v>
      </c>
      <c r="N14" s="18">
        <v>0.25616470756133758</v>
      </c>
      <c r="O14" s="18">
        <v>0.23770211912134101</v>
      </c>
      <c r="P14" s="18">
        <v>0.29059394871233529</v>
      </c>
      <c r="Q14" s="18">
        <v>0.23906189257720331</v>
      </c>
      <c r="R14" s="18">
        <v>0.2309159905303316</v>
      </c>
      <c r="S14" s="18">
        <v>0.28114627396490938</v>
      </c>
      <c r="T14" s="18">
        <v>0.18593000258141981</v>
      </c>
      <c r="U14" s="18">
        <v>0.25273122884723959</v>
      </c>
      <c r="V14" s="18">
        <v>0.18914148411621151</v>
      </c>
      <c r="W14" s="18">
        <v>0.32605942535854998</v>
      </c>
      <c r="X14" s="18">
        <v>0.27935953965637023</v>
      </c>
      <c r="Y14" s="18">
        <v>0.26318727162583372</v>
      </c>
      <c r="AA14" s="18">
        <v>0.20428965686525491</v>
      </c>
      <c r="AB14" s="18">
        <v>0.26545106712257782</v>
      </c>
      <c r="AC14" s="18">
        <v>0.2367080369571008</v>
      </c>
      <c r="AD14" s="18">
        <v>0.31266058609143438</v>
      </c>
      <c r="AF14" s="18">
        <v>0.2086581375969101</v>
      </c>
      <c r="AG14" s="18">
        <v>0.27797418817374298</v>
      </c>
      <c r="AH14" s="18">
        <v>0.3780796838688873</v>
      </c>
      <c r="AI14" s="18">
        <v>0.37491178002711051</v>
      </c>
      <c r="AJ14" s="18">
        <v>0.29106968336629219</v>
      </c>
      <c r="AK14" s="18">
        <v>0.23710440885528611</v>
      </c>
      <c r="AL14" s="18">
        <v>0.26998647119206098</v>
      </c>
      <c r="AM14" s="18">
        <v>0.26177824419040252</v>
      </c>
      <c r="AN14" s="18">
        <v>0.1931275644436507</v>
      </c>
      <c r="AO14" s="18">
        <v>0.24679067096587909</v>
      </c>
      <c r="AP14" s="18">
        <v>0.24839841128272599</v>
      </c>
      <c r="AQ14" s="18">
        <v>0.20602945550595361</v>
      </c>
      <c r="AR14" s="18">
        <v>0.25475602474004599</v>
      </c>
      <c r="AS14" s="18">
        <v>0.1052557391963974</v>
      </c>
      <c r="AT14" s="18">
        <v>0.1406744373401615</v>
      </c>
      <c r="AU14" s="18">
        <v>0.1206755327953502</v>
      </c>
      <c r="AV14" s="18">
        <v>0.32028134834177702</v>
      </c>
      <c r="AX14" s="18">
        <v>0.27136153520220763</v>
      </c>
      <c r="AY14" s="18">
        <v>0.16913766649812251</v>
      </c>
      <c r="BA14" s="18">
        <v>0.2488694378631548</v>
      </c>
      <c r="BB14" s="18">
        <v>0.26344101232112072</v>
      </c>
      <c r="BD14" s="18">
        <v>0.30581402208075109</v>
      </c>
      <c r="BE14" s="18">
        <v>0.27557260747007839</v>
      </c>
      <c r="BF14" s="18">
        <v>0.24645251572126739</v>
      </c>
      <c r="BG14" s="18">
        <v>0.221459268686824</v>
      </c>
      <c r="BH14" s="18">
        <v>0.14984140850726191</v>
      </c>
      <c r="BI14" s="18">
        <v>8.5172677591877424E-2</v>
      </c>
      <c r="BJ14" s="18">
        <v>0.48237884784713692</v>
      </c>
      <c r="BL14" s="18">
        <v>0.29596199917414928</v>
      </c>
      <c r="BM14" s="18">
        <v>0.17336071084485349</v>
      </c>
      <c r="BN14" s="18">
        <v>0.28002494969872649</v>
      </c>
      <c r="BO14" s="18">
        <v>0.14116332571488299</v>
      </c>
      <c r="BP14" s="18">
        <v>0.23508990992219489</v>
      </c>
      <c r="BQ14" s="18">
        <v>0.1860544464302962</v>
      </c>
      <c r="BR14" s="18">
        <v>0.37148213486645498</v>
      </c>
      <c r="BS14" s="18">
        <v>0.37957873803513542</v>
      </c>
      <c r="BU14" s="18">
        <v>0.240463742488424</v>
      </c>
      <c r="BV14" s="18">
        <v>0.1771196937068934</v>
      </c>
      <c r="BW14" s="18">
        <v>0.29779482053325029</v>
      </c>
      <c r="BX14" s="18">
        <v>0.1680331988158941</v>
      </c>
      <c r="BY14" s="18">
        <v>0.2580815595156315</v>
      </c>
      <c r="BZ14" s="18">
        <v>0.18592521170905291</v>
      </c>
      <c r="CA14" s="18">
        <v>0.42889462860033639</v>
      </c>
      <c r="CB14" s="18">
        <v>0.43086683465268488</v>
      </c>
      <c r="CC14" s="18">
        <v>0.2522849859845322</v>
      </c>
    </row>
    <row r="15" spans="2:83" ht="19" customHeight="1" x14ac:dyDescent="0.35">
      <c r="B15" s="22" t="s">
        <v>117</v>
      </c>
      <c r="C15" s="23">
        <v>0.42353346826429139</v>
      </c>
      <c r="D15" s="23">
        <v>0.37628004623987948</v>
      </c>
      <c r="E15" s="23">
        <v>0.51931963335110032</v>
      </c>
      <c r="F15" s="23">
        <v>0.49618101390843528</v>
      </c>
      <c r="G15" s="23">
        <v>0.49629738668196921</v>
      </c>
      <c r="H15" s="23">
        <v>0.40134509035689531</v>
      </c>
      <c r="I15" s="23">
        <v>0.29298549105302052</v>
      </c>
      <c r="K15" s="23">
        <v>0.4521294034343829</v>
      </c>
      <c r="L15" s="23">
        <v>0.39781270993408152</v>
      </c>
      <c r="N15" s="23">
        <v>0.43603257794874239</v>
      </c>
      <c r="O15" s="23">
        <v>0.46533400251214813</v>
      </c>
      <c r="P15" s="23">
        <v>0.36860966880688878</v>
      </c>
      <c r="Q15" s="23">
        <v>0.3393546053751233</v>
      </c>
      <c r="R15" s="23">
        <v>0.44527903478303549</v>
      </c>
      <c r="S15" s="23">
        <v>0.37509421441137503</v>
      </c>
      <c r="T15" s="23">
        <v>0.48445041958026602</v>
      </c>
      <c r="U15" s="23">
        <v>0.40276044796519139</v>
      </c>
      <c r="V15" s="23">
        <v>0.48065183509720277</v>
      </c>
      <c r="W15" s="23">
        <v>0.39101523257912663</v>
      </c>
      <c r="X15" s="23">
        <v>0.44079451249873158</v>
      </c>
      <c r="Y15" s="23">
        <v>0.40488948560864713</v>
      </c>
      <c r="AA15" s="23">
        <v>0.46763347991010612</v>
      </c>
      <c r="AB15" s="23">
        <v>0.47032078837076918</v>
      </c>
      <c r="AC15" s="23">
        <v>0.39819055646417673</v>
      </c>
      <c r="AD15" s="23">
        <v>0.34526250591718338</v>
      </c>
      <c r="AF15" s="23">
        <v>0.43738537498563379</v>
      </c>
      <c r="AG15" s="23">
        <v>0.31119529895596698</v>
      </c>
      <c r="AH15" s="23">
        <v>0.35305988110516229</v>
      </c>
      <c r="AI15" s="23">
        <v>0.36474610662157381</v>
      </c>
      <c r="AJ15" s="23">
        <v>0.34881581278963519</v>
      </c>
      <c r="AK15" s="23">
        <v>0.38898376867855849</v>
      </c>
      <c r="AL15" s="23">
        <v>0.41222719691996179</v>
      </c>
      <c r="AM15" s="23">
        <v>0.44081588779489761</v>
      </c>
      <c r="AN15" s="23">
        <v>0.45381624070341298</v>
      </c>
      <c r="AO15" s="23">
        <v>0.47295783875123609</v>
      </c>
      <c r="AP15" s="23">
        <v>0.44887181649702601</v>
      </c>
      <c r="AQ15" s="23">
        <v>0.46889900726684119</v>
      </c>
      <c r="AR15" s="23">
        <v>0.49649198373231518</v>
      </c>
      <c r="AS15" s="23">
        <v>0.52253796020208121</v>
      </c>
      <c r="AT15" s="23">
        <v>0.58304464546007873</v>
      </c>
      <c r="AU15" s="23">
        <v>0.53226693053000507</v>
      </c>
      <c r="AV15" s="23">
        <v>0.36196763631903678</v>
      </c>
      <c r="AX15" s="23">
        <v>0.41436288037165009</v>
      </c>
      <c r="AY15" s="23">
        <v>0.46822140440649762</v>
      </c>
      <c r="BA15" s="23">
        <v>0.43895343386597629</v>
      </c>
      <c r="BB15" s="23">
        <v>0.39492423253817288</v>
      </c>
      <c r="BD15" s="23">
        <v>0.35139818331495032</v>
      </c>
      <c r="BE15" s="23">
        <v>0.43670546126854842</v>
      </c>
      <c r="BF15" s="23">
        <v>0.37971525812190909</v>
      </c>
      <c r="BG15" s="23">
        <v>0.47660898684512498</v>
      </c>
      <c r="BH15" s="23">
        <v>0.52106988758749639</v>
      </c>
      <c r="BI15" s="23">
        <v>0.46110800367433008</v>
      </c>
      <c r="BJ15" s="23">
        <v>0.29898503810484112</v>
      </c>
      <c r="BL15" s="23">
        <v>0.40708617397401692</v>
      </c>
      <c r="BM15" s="23">
        <v>0.47048574010457311</v>
      </c>
      <c r="BN15" s="23">
        <v>0.36279714163512983</v>
      </c>
      <c r="BO15" s="23">
        <v>0.46567728181620871</v>
      </c>
      <c r="BP15" s="23">
        <v>0.43468611714351951</v>
      </c>
      <c r="BQ15" s="23">
        <v>0.51676201656968135</v>
      </c>
      <c r="BR15" s="23">
        <v>0.3600418607392124</v>
      </c>
      <c r="BS15" s="23">
        <v>0.36044433915834911</v>
      </c>
      <c r="BU15" s="23">
        <v>0.42958125909492673</v>
      </c>
      <c r="BV15" s="23">
        <v>0.4904207104361869</v>
      </c>
      <c r="BW15" s="23">
        <v>0.42805959617479999</v>
      </c>
      <c r="BX15" s="23">
        <v>0.44125149781663042</v>
      </c>
      <c r="BY15" s="23">
        <v>0.44693066290940642</v>
      </c>
      <c r="BZ15" s="23">
        <v>0.44705179149990187</v>
      </c>
      <c r="CA15" s="23">
        <v>0.31896822257834168</v>
      </c>
      <c r="CB15" s="23">
        <v>0.29707002506774421</v>
      </c>
      <c r="CC15" s="23">
        <v>0.28068151218036941</v>
      </c>
    </row>
    <row r="16" spans="2:83" ht="19" customHeight="1" x14ac:dyDescent="0.35">
      <c r="B16" s="22" t="s">
        <v>118</v>
      </c>
      <c r="C16" s="23">
        <v>0.11928461098422841</v>
      </c>
      <c r="D16" s="23">
        <v>0.17965122617174711</v>
      </c>
      <c r="E16" s="23">
        <v>0.1222970805972998</v>
      </c>
      <c r="F16" s="23">
        <v>0.11464707524094921</v>
      </c>
      <c r="G16" s="23">
        <v>9.4688733378522905E-2</v>
      </c>
      <c r="H16" s="23">
        <v>0.1204655163720379</v>
      </c>
      <c r="I16" s="23">
        <v>0.1087712263118958</v>
      </c>
      <c r="K16" s="23">
        <v>0.12714429508809949</v>
      </c>
      <c r="L16" s="23">
        <v>0.1105886896434719</v>
      </c>
      <c r="N16" s="23">
        <v>0.11405154627006379</v>
      </c>
      <c r="O16" s="23">
        <v>0.1222575320478472</v>
      </c>
      <c r="P16" s="23">
        <v>0.14772712566823859</v>
      </c>
      <c r="Q16" s="23">
        <v>0.1200359664723126</v>
      </c>
      <c r="R16" s="23">
        <v>0.11343186281516481</v>
      </c>
      <c r="S16" s="23">
        <v>0.14367799970869119</v>
      </c>
      <c r="T16" s="23">
        <v>0.1145702277034998</v>
      </c>
      <c r="U16" s="23">
        <v>9.3791537233566119E-2</v>
      </c>
      <c r="V16" s="23">
        <v>0.1495704258319942</v>
      </c>
      <c r="W16" s="23">
        <v>0.1001722614330558</v>
      </c>
      <c r="X16" s="23">
        <v>7.6422993784577287E-2</v>
      </c>
      <c r="Y16" s="23">
        <v>0.14740595606785539</v>
      </c>
      <c r="AA16" s="23">
        <v>0.1164089453688967</v>
      </c>
      <c r="AB16" s="23">
        <v>0.1031439076176113</v>
      </c>
      <c r="AC16" s="23">
        <v>0.12981032357540251</v>
      </c>
      <c r="AD16" s="23">
        <v>0.13082341884770651</v>
      </c>
      <c r="AF16" s="23">
        <v>0.20983310772819741</v>
      </c>
      <c r="AG16" s="23">
        <v>0.1791136616313527</v>
      </c>
      <c r="AH16" s="23">
        <v>0.12103038097757909</v>
      </c>
      <c r="AI16" s="23">
        <v>0.1164803653771429</v>
      </c>
      <c r="AJ16" s="23">
        <v>0.1196777750530697</v>
      </c>
      <c r="AK16" s="23">
        <v>0.1270669780550317</v>
      </c>
      <c r="AL16" s="23">
        <v>0.115788634736032</v>
      </c>
      <c r="AM16" s="23">
        <v>0.1075508589771161</v>
      </c>
      <c r="AN16" s="23">
        <v>0.13641408016305021</v>
      </c>
      <c r="AO16" s="23">
        <v>9.4812105030238153E-2</v>
      </c>
      <c r="AP16" s="23">
        <v>0.1067787709989246</v>
      </c>
      <c r="AQ16" s="23">
        <v>0.14670523696300949</v>
      </c>
      <c r="AR16" s="23">
        <v>9.3239266672265439E-2</v>
      </c>
      <c r="AS16" s="23">
        <v>9.6707299141789313E-2</v>
      </c>
      <c r="AT16" s="23">
        <v>3.9010577561505548E-2</v>
      </c>
      <c r="AU16" s="23">
        <v>0.1123796398683876</v>
      </c>
      <c r="AV16" s="23">
        <v>0.1447606203110218</v>
      </c>
      <c r="AX16" s="23">
        <v>0.11658173171591089</v>
      </c>
      <c r="AY16" s="23">
        <v>0.13404989539786669</v>
      </c>
      <c r="BA16" s="23">
        <v>0.1126715553128102</v>
      </c>
      <c r="BB16" s="23">
        <v>0.13155405914388429</v>
      </c>
      <c r="BD16" s="23">
        <v>0.12710997706583901</v>
      </c>
      <c r="BE16" s="23">
        <v>0.1123285992315322</v>
      </c>
      <c r="BF16" s="23">
        <v>0.121274274146806</v>
      </c>
      <c r="BG16" s="23">
        <v>0.1139446640603806</v>
      </c>
      <c r="BH16" s="23">
        <v>0.12577196262953561</v>
      </c>
      <c r="BI16" s="23">
        <v>0.12791321208951781</v>
      </c>
      <c r="BJ16" s="23">
        <v>0.10201497393600351</v>
      </c>
      <c r="BL16" s="23">
        <v>0.144595253587192</v>
      </c>
      <c r="BM16" s="23">
        <v>0.11256730813923339</v>
      </c>
      <c r="BN16" s="23">
        <v>0.10105948915851271</v>
      </c>
      <c r="BO16" s="23">
        <v>0.2134361026189531</v>
      </c>
      <c r="BP16" s="23">
        <v>0.13786014412843051</v>
      </c>
      <c r="BQ16" s="23">
        <v>0.1143667714352702</v>
      </c>
      <c r="BR16" s="23">
        <v>0.10160941960120359</v>
      </c>
      <c r="BS16" s="23">
        <v>7.603851524888551E-2</v>
      </c>
      <c r="BU16" s="23">
        <v>0.15190226847350161</v>
      </c>
      <c r="BV16" s="23">
        <v>0.10430686417580511</v>
      </c>
      <c r="BW16" s="23">
        <v>0.10177414773061511</v>
      </c>
      <c r="BX16" s="23">
        <v>0.1935430378173546</v>
      </c>
      <c r="BY16" s="23">
        <v>0.1009563864131872</v>
      </c>
      <c r="BZ16" s="23">
        <v>0.1213469525340474</v>
      </c>
      <c r="CA16" s="23">
        <v>8.5037835302886194E-2</v>
      </c>
      <c r="CB16" s="23">
        <v>8.1509047827438758E-2</v>
      </c>
      <c r="CC16" s="23">
        <v>0.18870075506940939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6.2453616644845701E-2</v>
      </c>
      <c r="D9" s="18">
        <v>7.0622774389406603E-2</v>
      </c>
      <c r="E9" s="18">
        <v>8.7731880302578252E-2</v>
      </c>
      <c r="F9" s="18">
        <v>6.6877972420516671E-2</v>
      </c>
      <c r="G9" s="18">
        <v>4.8290005321281602E-2</v>
      </c>
      <c r="H9" s="18">
        <v>5.1714578965829407E-2</v>
      </c>
      <c r="I9" s="18">
        <v>5.4107005008193439E-2</v>
      </c>
      <c r="K9" s="18">
        <v>6.1301367303719177E-2</v>
      </c>
      <c r="L9" s="18">
        <v>6.3841864042363028E-2</v>
      </c>
      <c r="N9" s="18">
        <v>8.0079512810265943E-2</v>
      </c>
      <c r="O9" s="18">
        <v>2.9278013144383181E-2</v>
      </c>
      <c r="P9" s="18">
        <v>5.3928892749457447E-2</v>
      </c>
      <c r="Q9" s="18">
        <v>5.2563644784136769E-2</v>
      </c>
      <c r="R9" s="18">
        <v>6.1190291340285898E-2</v>
      </c>
      <c r="S9" s="18">
        <v>4.4780727333522313E-2</v>
      </c>
      <c r="T9" s="18">
        <v>4.017292874146363E-2</v>
      </c>
      <c r="U9" s="18">
        <v>7.1608722619373982E-2</v>
      </c>
      <c r="V9" s="18">
        <v>7.4536698334839391E-2</v>
      </c>
      <c r="W9" s="18">
        <v>5.9075966561373261E-2</v>
      </c>
      <c r="X9" s="18">
        <v>7.8057997243903901E-2</v>
      </c>
      <c r="Y9" s="18">
        <v>6.4653388103105669E-2</v>
      </c>
      <c r="AA9" s="18">
        <v>4.918581790400036E-2</v>
      </c>
      <c r="AB9" s="18">
        <v>5.0866553036120733E-2</v>
      </c>
      <c r="AC9" s="18">
        <v>5.1057937816423947E-2</v>
      </c>
      <c r="AD9" s="18">
        <v>9.9281640330746823E-2</v>
      </c>
      <c r="AF9" s="18">
        <v>0.15245595389000241</v>
      </c>
      <c r="AG9" s="18">
        <v>9.9024175803296866E-2</v>
      </c>
      <c r="AH9" s="18">
        <v>0.11906497004688429</v>
      </c>
      <c r="AI9" s="18">
        <v>5.1670775693411927E-2</v>
      </c>
      <c r="AJ9" s="18">
        <v>6.5993970954218703E-2</v>
      </c>
      <c r="AK9" s="18">
        <v>6.2784219905416036E-2</v>
      </c>
      <c r="AL9" s="18">
        <v>9.7423960334246912E-2</v>
      </c>
      <c r="AM9" s="18">
        <v>4.7576254408278562E-2</v>
      </c>
      <c r="AN9" s="18">
        <v>5.9682522752368683E-2</v>
      </c>
      <c r="AO9" s="18">
        <v>4.1904950656777608E-2</v>
      </c>
      <c r="AP9" s="18">
        <v>6.0222947852150738E-2</v>
      </c>
      <c r="AQ9" s="18">
        <v>3.1638282717164491E-2</v>
      </c>
      <c r="AR9" s="18">
        <v>3.7532194887666223E-2</v>
      </c>
      <c r="AS9" s="18">
        <v>2.6015165128772319E-2</v>
      </c>
      <c r="AT9" s="18">
        <v>9.4964158804593538E-2</v>
      </c>
      <c r="AU9" s="18">
        <v>3.2519130312388941E-2</v>
      </c>
      <c r="AV9" s="18">
        <v>0</v>
      </c>
      <c r="AX9" s="18">
        <v>6.2213399617172267E-2</v>
      </c>
      <c r="AY9" s="18">
        <v>6.5715026834581566E-2</v>
      </c>
      <c r="BA9" s="18">
        <v>6.1388632678197212E-2</v>
      </c>
      <c r="BB9" s="18">
        <v>6.4429521010226087E-2</v>
      </c>
      <c r="BD9" s="18">
        <v>5.9134366709988763E-2</v>
      </c>
      <c r="BE9" s="18">
        <v>6.7372025272420838E-2</v>
      </c>
      <c r="BF9" s="18">
        <v>4.2880693479559258E-2</v>
      </c>
      <c r="BG9" s="18">
        <v>5.936989135198123E-2</v>
      </c>
      <c r="BH9" s="18">
        <v>7.2739589666254573E-2</v>
      </c>
      <c r="BI9" s="18">
        <v>8.623360154150346E-2</v>
      </c>
      <c r="BJ9" s="18">
        <v>8.8811198346963841E-2</v>
      </c>
      <c r="BL9" s="18">
        <v>5.8902975801547082E-2</v>
      </c>
      <c r="BM9" s="18">
        <v>7.2278681594211316E-2</v>
      </c>
      <c r="BN9" s="18">
        <v>5.3386429500266792E-2</v>
      </c>
      <c r="BO9" s="18">
        <v>7.2865475477335087E-2</v>
      </c>
      <c r="BP9" s="18">
        <v>7.2223172008729727E-2</v>
      </c>
      <c r="BQ9" s="18">
        <v>9.6509726017119865E-2</v>
      </c>
      <c r="BR9" s="18">
        <v>1.710796905491432E-2</v>
      </c>
      <c r="BS9" s="18">
        <v>4.46207734519889E-2</v>
      </c>
      <c r="BU9" s="18">
        <v>7.9901942136866605E-2</v>
      </c>
      <c r="BV9" s="18">
        <v>6.1574551529915048E-2</v>
      </c>
      <c r="BW9" s="18">
        <v>3.9590620832999017E-2</v>
      </c>
      <c r="BX9" s="18">
        <v>5.325753757059655E-2</v>
      </c>
      <c r="BY9" s="18">
        <v>7.4612218533391533E-2</v>
      </c>
      <c r="BZ9" s="18">
        <v>0.10547333719155021</v>
      </c>
      <c r="CA9" s="18">
        <v>5.9663271720043598E-2</v>
      </c>
      <c r="CB9" s="18">
        <v>2.0294283640863331E-2</v>
      </c>
      <c r="CC9" s="18">
        <v>4.950119791127517E-2</v>
      </c>
    </row>
    <row r="10" spans="2:83" ht="19" customHeight="1" x14ac:dyDescent="0.35">
      <c r="B10" s="21" t="s">
        <v>98</v>
      </c>
      <c r="C10" s="18">
        <v>0.14579546664243451</v>
      </c>
      <c r="D10" s="18">
        <v>0.14238424072091571</v>
      </c>
      <c r="E10" s="18">
        <v>0.1998623203575835</v>
      </c>
      <c r="F10" s="18">
        <v>0.18426926267498969</v>
      </c>
      <c r="G10" s="18">
        <v>0.13262842958736801</v>
      </c>
      <c r="H10" s="18">
        <v>0.1151107211903859</v>
      </c>
      <c r="I10" s="18">
        <v>0.1107991753954055</v>
      </c>
      <c r="K10" s="18">
        <v>0.14240222685710649</v>
      </c>
      <c r="L10" s="18">
        <v>0.14969531835447261</v>
      </c>
      <c r="N10" s="18">
        <v>0.14002901277161681</v>
      </c>
      <c r="O10" s="18">
        <v>7.941911594557538E-2</v>
      </c>
      <c r="P10" s="18">
        <v>8.4139785061965219E-2</v>
      </c>
      <c r="Q10" s="18">
        <v>7.4273618420294452E-2</v>
      </c>
      <c r="R10" s="18">
        <v>0.14870096632358429</v>
      </c>
      <c r="S10" s="18">
        <v>0.1219799587345889</v>
      </c>
      <c r="T10" s="18">
        <v>0.1765684380816355</v>
      </c>
      <c r="U10" s="18">
        <v>0.2201289763514819</v>
      </c>
      <c r="V10" s="18">
        <v>0.16806612121276829</v>
      </c>
      <c r="W10" s="18">
        <v>0.12808656937790469</v>
      </c>
      <c r="X10" s="18">
        <v>0.14927651576210549</v>
      </c>
      <c r="Y10" s="18">
        <v>0.147365161918905</v>
      </c>
      <c r="AA10" s="18">
        <v>0.175639312068438</v>
      </c>
      <c r="AB10" s="18">
        <v>0.13946986157646499</v>
      </c>
      <c r="AC10" s="18">
        <v>0.1574911889965592</v>
      </c>
      <c r="AD10" s="18">
        <v>0.1099175965435116</v>
      </c>
      <c r="AF10" s="18">
        <v>0.1416574732805379</v>
      </c>
      <c r="AG10" s="18">
        <v>0.1358594112534901</v>
      </c>
      <c r="AH10" s="18">
        <v>0.1257671003790003</v>
      </c>
      <c r="AI10" s="18">
        <v>7.7787459497545106E-2</v>
      </c>
      <c r="AJ10" s="18">
        <v>0.14583993785201929</v>
      </c>
      <c r="AK10" s="18">
        <v>0.12083969723786719</v>
      </c>
      <c r="AL10" s="18">
        <v>0.16324827344670981</v>
      </c>
      <c r="AM10" s="18">
        <v>0.143847166669269</v>
      </c>
      <c r="AN10" s="18">
        <v>0.10905971484307531</v>
      </c>
      <c r="AO10" s="18">
        <v>0.1347905312097134</v>
      </c>
      <c r="AP10" s="18">
        <v>0.1345602225262828</v>
      </c>
      <c r="AQ10" s="18">
        <v>0.16323330000775579</v>
      </c>
      <c r="AR10" s="18">
        <v>0.24597000362701041</v>
      </c>
      <c r="AS10" s="18">
        <v>0.115625169238255</v>
      </c>
      <c r="AT10" s="18">
        <v>0.23244137590458411</v>
      </c>
      <c r="AU10" s="18">
        <v>0.23486785235483881</v>
      </c>
      <c r="AV10" s="18">
        <v>0.12097239106485989</v>
      </c>
      <c r="AX10" s="18">
        <v>0.13769406685056099</v>
      </c>
      <c r="AY10" s="18">
        <v>0.1881556583311185</v>
      </c>
      <c r="BA10" s="18">
        <v>0.1578019164911707</v>
      </c>
      <c r="BB10" s="18">
        <v>0.12351945365841149</v>
      </c>
      <c r="BD10" s="18">
        <v>0.11214906316818909</v>
      </c>
      <c r="BE10" s="18">
        <v>0.14152909474671579</v>
      </c>
      <c r="BF10" s="18">
        <v>0.1228906410460054</v>
      </c>
      <c r="BG10" s="18">
        <v>0.16549500089769811</v>
      </c>
      <c r="BH10" s="18">
        <v>0.19608629205814529</v>
      </c>
      <c r="BI10" s="18">
        <v>0.23478849759969811</v>
      </c>
      <c r="BJ10" s="18">
        <v>0.12195459326733429</v>
      </c>
      <c r="BL10" s="18">
        <v>0.1169690459573469</v>
      </c>
      <c r="BM10" s="18">
        <v>0.1662898449193809</v>
      </c>
      <c r="BN10" s="18">
        <v>0.1172320493449701</v>
      </c>
      <c r="BO10" s="18">
        <v>0.17311248765329229</v>
      </c>
      <c r="BP10" s="18">
        <v>0.1671304370864016</v>
      </c>
      <c r="BQ10" s="18">
        <v>0.11925548858992779</v>
      </c>
      <c r="BR10" s="18">
        <v>0.1016090897768428</v>
      </c>
      <c r="BS10" s="18">
        <v>0.13599370473874531</v>
      </c>
      <c r="BU10" s="18">
        <v>0.13166797604241151</v>
      </c>
      <c r="BV10" s="18">
        <v>0.1698214686211402</v>
      </c>
      <c r="BW10" s="18">
        <v>0.1437495265792374</v>
      </c>
      <c r="BX10" s="18">
        <v>0.21069967171598211</v>
      </c>
      <c r="BY10" s="18">
        <v>0.15790238947851909</v>
      </c>
      <c r="BZ10" s="18">
        <v>0.10936942676140569</v>
      </c>
      <c r="CA10" s="18">
        <v>8.5519993040419962E-2</v>
      </c>
      <c r="CB10" s="18">
        <v>0.1179992678209475</v>
      </c>
      <c r="CC10" s="18">
        <v>7.6374717337409956E-2</v>
      </c>
    </row>
    <row r="11" spans="2:83" ht="32.15" customHeight="1" x14ac:dyDescent="0.35">
      <c r="B11" s="21" t="s">
        <v>99</v>
      </c>
      <c r="C11" s="18">
        <v>0.31163864674213348</v>
      </c>
      <c r="D11" s="18">
        <v>0.33630419703504683</v>
      </c>
      <c r="E11" s="18">
        <v>0.37327038387038169</v>
      </c>
      <c r="F11" s="18">
        <v>0.38318921197922401</v>
      </c>
      <c r="G11" s="18">
        <v>0.30851231204587498</v>
      </c>
      <c r="H11" s="18">
        <v>0.29525972557853908</v>
      </c>
      <c r="I11" s="18">
        <v>0.21925883082688019</v>
      </c>
      <c r="K11" s="18">
        <v>0.30249648654491151</v>
      </c>
      <c r="L11" s="18">
        <v>0.31969664587472069</v>
      </c>
      <c r="N11" s="18">
        <v>0.28137119243891612</v>
      </c>
      <c r="O11" s="18">
        <v>0.3412522112896228</v>
      </c>
      <c r="P11" s="18">
        <v>0.29136260622763999</v>
      </c>
      <c r="Q11" s="18">
        <v>0.29231413490342228</v>
      </c>
      <c r="R11" s="18">
        <v>0.36013168182157262</v>
      </c>
      <c r="S11" s="18">
        <v>0.32343829444972849</v>
      </c>
      <c r="T11" s="18">
        <v>0.32240035957684848</v>
      </c>
      <c r="U11" s="18">
        <v>0.29067475872336612</v>
      </c>
      <c r="V11" s="18">
        <v>0.2670642187965368</v>
      </c>
      <c r="W11" s="18">
        <v>0.29346348445180448</v>
      </c>
      <c r="X11" s="18">
        <v>0.34802536275232071</v>
      </c>
      <c r="Y11" s="18">
        <v>0.34629624996769998</v>
      </c>
      <c r="AA11" s="18">
        <v>0.31404164394472622</v>
      </c>
      <c r="AB11" s="18">
        <v>0.32092650491725683</v>
      </c>
      <c r="AC11" s="18">
        <v>0.33237666438348917</v>
      </c>
      <c r="AD11" s="18">
        <v>0.27963848228226479</v>
      </c>
      <c r="AF11" s="18">
        <v>0.17202578977019439</v>
      </c>
      <c r="AG11" s="18">
        <v>0.29872505572531949</v>
      </c>
      <c r="AH11" s="18">
        <v>0.21504466026178981</v>
      </c>
      <c r="AI11" s="18">
        <v>0.26731750561767248</v>
      </c>
      <c r="AJ11" s="18">
        <v>0.34774087067601622</v>
      </c>
      <c r="AK11" s="18">
        <v>0.24215386361712599</v>
      </c>
      <c r="AL11" s="18">
        <v>0.29424972824973078</v>
      </c>
      <c r="AM11" s="18">
        <v>0.30481829672224631</v>
      </c>
      <c r="AN11" s="18">
        <v>0.35486930043139842</v>
      </c>
      <c r="AO11" s="18">
        <v>0.31244231334955902</v>
      </c>
      <c r="AP11" s="18">
        <v>0.37303426772041498</v>
      </c>
      <c r="AQ11" s="18">
        <v>0.36792380944570008</v>
      </c>
      <c r="AR11" s="18">
        <v>0.34525010573137471</v>
      </c>
      <c r="AS11" s="18">
        <v>0.4199725326835817</v>
      </c>
      <c r="AT11" s="18">
        <v>0.28739852764676549</v>
      </c>
      <c r="AU11" s="18">
        <v>0.36013365873709252</v>
      </c>
      <c r="AV11" s="18">
        <v>0.30624346093604859</v>
      </c>
      <c r="AX11" s="18">
        <v>0.30760859724110262</v>
      </c>
      <c r="AY11" s="18">
        <v>0.32434505792046431</v>
      </c>
      <c r="BA11" s="18">
        <v>0.34784043500289091</v>
      </c>
      <c r="BB11" s="18">
        <v>0.24447212245715849</v>
      </c>
      <c r="BD11" s="18">
        <v>0.31586644708142497</v>
      </c>
      <c r="BE11" s="18">
        <v>0.28387969293471921</v>
      </c>
      <c r="BF11" s="18">
        <v>0.35010688949370772</v>
      </c>
      <c r="BG11" s="18">
        <v>0.31440858999085308</v>
      </c>
      <c r="BH11" s="18">
        <v>0.32099082627286979</v>
      </c>
      <c r="BI11" s="18">
        <v>0.38809320000641218</v>
      </c>
      <c r="BJ11" s="18">
        <v>0.20797952468003991</v>
      </c>
      <c r="BL11" s="18">
        <v>0.28099642259479168</v>
      </c>
      <c r="BM11" s="18">
        <v>0.32760168311812959</v>
      </c>
      <c r="BN11" s="18">
        <v>0.32047093474180061</v>
      </c>
      <c r="BO11" s="18">
        <v>0.23748878680518609</v>
      </c>
      <c r="BP11" s="18">
        <v>0.31315941908912381</v>
      </c>
      <c r="BQ11" s="18">
        <v>0.29836844308645932</v>
      </c>
      <c r="BR11" s="18">
        <v>0.39403799824923569</v>
      </c>
      <c r="BS11" s="18">
        <v>0.32119041464972781</v>
      </c>
      <c r="BU11" s="18">
        <v>0.28615537807799318</v>
      </c>
      <c r="BV11" s="18">
        <v>0.31264067724530742</v>
      </c>
      <c r="BW11" s="18">
        <v>0.30870208002410959</v>
      </c>
      <c r="BX11" s="18">
        <v>0.26122099611269561</v>
      </c>
      <c r="BY11" s="18">
        <v>0.33740361897873561</v>
      </c>
      <c r="BZ11" s="18">
        <v>0.32599136368156512</v>
      </c>
      <c r="CA11" s="18">
        <v>0.33812518462587438</v>
      </c>
      <c r="CB11" s="18">
        <v>0.29971510357696107</v>
      </c>
      <c r="CC11" s="18">
        <v>0.32104771304114171</v>
      </c>
    </row>
    <row r="12" spans="2:83" ht="19" customHeight="1" x14ac:dyDescent="0.35">
      <c r="B12" s="21" t="s">
        <v>100</v>
      </c>
      <c r="C12" s="18">
        <v>0.13471273385858271</v>
      </c>
      <c r="D12" s="18">
        <v>0.15415489832052351</v>
      </c>
      <c r="E12" s="18">
        <v>0.19918350906477311</v>
      </c>
      <c r="F12" s="18">
        <v>0.15362238208974541</v>
      </c>
      <c r="G12" s="18">
        <v>0.12930493616299499</v>
      </c>
      <c r="H12" s="18">
        <v>9.7285815844679394E-2</v>
      </c>
      <c r="I12" s="18">
        <v>9.5657649151748236E-2</v>
      </c>
      <c r="K12" s="18">
        <v>0.13905020674417601</v>
      </c>
      <c r="L12" s="18">
        <v>0.1294766338734519</v>
      </c>
      <c r="N12" s="18">
        <v>0.14780083500008401</v>
      </c>
      <c r="O12" s="18">
        <v>0.16918366557712411</v>
      </c>
      <c r="P12" s="18">
        <v>0.14248892182458939</v>
      </c>
      <c r="Q12" s="18">
        <v>0.1126905781983016</v>
      </c>
      <c r="R12" s="18">
        <v>0.1220876862682653</v>
      </c>
      <c r="S12" s="18">
        <v>0.14348409452337449</v>
      </c>
      <c r="T12" s="18">
        <v>0.18020520440426649</v>
      </c>
      <c r="U12" s="18">
        <v>0.13153992080208329</v>
      </c>
      <c r="V12" s="18">
        <v>0.17161148725141709</v>
      </c>
      <c r="W12" s="18">
        <v>9.8929320589123348E-2</v>
      </c>
      <c r="X12" s="18">
        <v>0.14013591890248989</v>
      </c>
      <c r="Y12" s="18">
        <v>9.0464385888774645E-2</v>
      </c>
      <c r="AA12" s="18">
        <v>0.15061610436013731</v>
      </c>
      <c r="AB12" s="18">
        <v>0.1390004232120616</v>
      </c>
      <c r="AC12" s="18">
        <v>0.1392064518879485</v>
      </c>
      <c r="AD12" s="18">
        <v>0.11018899722717181</v>
      </c>
      <c r="AF12" s="18">
        <v>0.1855610691139733</v>
      </c>
      <c r="AG12" s="18">
        <v>9.4419127483025347E-2</v>
      </c>
      <c r="AH12" s="18">
        <v>0.13246906631229649</v>
      </c>
      <c r="AI12" s="18">
        <v>0.1226556128110719</v>
      </c>
      <c r="AJ12" s="18">
        <v>9.5044778602334123E-2</v>
      </c>
      <c r="AK12" s="18">
        <v>0.13657525903529369</v>
      </c>
      <c r="AL12" s="18">
        <v>0.15501736057718399</v>
      </c>
      <c r="AM12" s="18">
        <v>0.1132671529036041</v>
      </c>
      <c r="AN12" s="18">
        <v>0.1163766618070801</v>
      </c>
      <c r="AO12" s="18">
        <v>0.1701987057373503</v>
      </c>
      <c r="AP12" s="18">
        <v>0.10494966856762331</v>
      </c>
      <c r="AQ12" s="18">
        <v>0.1238969125035039</v>
      </c>
      <c r="AR12" s="18">
        <v>0.16169069109751269</v>
      </c>
      <c r="AS12" s="18">
        <v>0.1873328843031907</v>
      </c>
      <c r="AT12" s="18">
        <v>0.24657860344765059</v>
      </c>
      <c r="AU12" s="18">
        <v>0.18227801301973459</v>
      </c>
      <c r="AV12" s="18">
        <v>0.1157523300594447</v>
      </c>
      <c r="AX12" s="18">
        <v>0.123592046382559</v>
      </c>
      <c r="AY12" s="18">
        <v>0.1918985990548982</v>
      </c>
      <c r="BA12" s="18">
        <v>0.1535513570096505</v>
      </c>
      <c r="BB12" s="18">
        <v>9.9760735624194435E-2</v>
      </c>
      <c r="BD12" s="18">
        <v>0.1029581005771659</v>
      </c>
      <c r="BE12" s="18">
        <v>0.14054356357858741</v>
      </c>
      <c r="BF12" s="18">
        <v>0.14247187703234659</v>
      </c>
      <c r="BG12" s="18">
        <v>0.14131569588624329</v>
      </c>
      <c r="BH12" s="18">
        <v>0.1806506439365137</v>
      </c>
      <c r="BI12" s="18">
        <v>0.13385050675288851</v>
      </c>
      <c r="BJ12" s="18">
        <v>9.9434669698044043E-2</v>
      </c>
      <c r="BL12" s="18">
        <v>0.14014262607567321</v>
      </c>
      <c r="BM12" s="18">
        <v>0.15685422462721371</v>
      </c>
      <c r="BN12" s="18">
        <v>0.13918586304647959</v>
      </c>
      <c r="BO12" s="18">
        <v>0.17219079540396429</v>
      </c>
      <c r="BP12" s="18">
        <v>0.13316862063928181</v>
      </c>
      <c r="BQ12" s="18">
        <v>0.1162470660681927</v>
      </c>
      <c r="BR12" s="18">
        <v>8.3792975845084619E-2</v>
      </c>
      <c r="BS12" s="18">
        <v>8.8756770315080766E-2</v>
      </c>
      <c r="BU12" s="18">
        <v>0.14629121290142061</v>
      </c>
      <c r="BV12" s="18">
        <v>0.16749835815180411</v>
      </c>
      <c r="BW12" s="18">
        <v>0.1314540554142371</v>
      </c>
      <c r="BX12" s="18">
        <v>0.17532565931563521</v>
      </c>
      <c r="BY12" s="18">
        <v>0.10136279055959049</v>
      </c>
      <c r="BZ12" s="18">
        <v>0.106004074602112</v>
      </c>
      <c r="CA12" s="18">
        <v>7.2726664560932366E-2</v>
      </c>
      <c r="CB12" s="18">
        <v>0.13833238360636549</v>
      </c>
      <c r="CC12" s="18">
        <v>0.12628938131555009</v>
      </c>
    </row>
    <row r="13" spans="2:83" ht="19" customHeight="1" x14ac:dyDescent="0.35">
      <c r="B13" s="21" t="s">
        <v>101</v>
      </c>
      <c r="C13" s="18">
        <v>7.1677876330983686E-2</v>
      </c>
      <c r="D13" s="18">
        <v>0.10790446977996961</v>
      </c>
      <c r="E13" s="18">
        <v>4.8573036074179142E-2</v>
      </c>
      <c r="F13" s="18">
        <v>6.919999706075794E-2</v>
      </c>
      <c r="G13" s="18">
        <v>5.6958437496553743E-2</v>
      </c>
      <c r="H13" s="18">
        <v>6.0797365235888759E-2</v>
      </c>
      <c r="I13" s="18">
        <v>9.0676114932015134E-2</v>
      </c>
      <c r="K13" s="18">
        <v>6.3426849202872171E-2</v>
      </c>
      <c r="L13" s="18">
        <v>7.976321306096959E-2</v>
      </c>
      <c r="N13" s="18">
        <v>4.1371272054744918E-2</v>
      </c>
      <c r="O13" s="18">
        <v>8.6400478764590408E-2</v>
      </c>
      <c r="P13" s="18">
        <v>4.0506363223654217E-2</v>
      </c>
      <c r="Q13" s="18">
        <v>6.9533753309281632E-2</v>
      </c>
      <c r="R13" s="18">
        <v>6.4037514352645888E-2</v>
      </c>
      <c r="S13" s="18">
        <v>0.10623741330172649</v>
      </c>
      <c r="T13" s="18">
        <v>6.0097649190901048E-2</v>
      </c>
      <c r="U13" s="18">
        <v>9.7893586910596325E-2</v>
      </c>
      <c r="V13" s="18">
        <v>9.1654373846728546E-2</v>
      </c>
      <c r="W13" s="18">
        <v>5.0245042917010582E-2</v>
      </c>
      <c r="X13" s="18">
        <v>3.9437548174276048E-2</v>
      </c>
      <c r="Y13" s="18">
        <v>0.1075772274209144</v>
      </c>
      <c r="AA13" s="18">
        <v>6.063050071027043E-2</v>
      </c>
      <c r="AB13" s="18">
        <v>7.6241584213641161E-2</v>
      </c>
      <c r="AC13" s="18">
        <v>7.9428773096885549E-2</v>
      </c>
      <c r="AD13" s="18">
        <v>7.2570444563795328E-2</v>
      </c>
      <c r="AF13" s="18">
        <v>7.6890321270996653E-2</v>
      </c>
      <c r="AG13" s="18">
        <v>0.1071268026860957</v>
      </c>
      <c r="AH13" s="18">
        <v>5.6357526934574097E-2</v>
      </c>
      <c r="AI13" s="18">
        <v>5.7001517569014788E-2</v>
      </c>
      <c r="AJ13" s="18">
        <v>8.8365680206263453E-2</v>
      </c>
      <c r="AK13" s="18">
        <v>8.2388209723922315E-2</v>
      </c>
      <c r="AL13" s="18">
        <v>6.4421290213134461E-2</v>
      </c>
      <c r="AM13" s="18">
        <v>6.6998212054881962E-2</v>
      </c>
      <c r="AN13" s="18">
        <v>7.0180423002795131E-2</v>
      </c>
      <c r="AO13" s="18">
        <v>7.796835980461557E-2</v>
      </c>
      <c r="AP13" s="18">
        <v>7.7089075905921858E-2</v>
      </c>
      <c r="AQ13" s="18">
        <v>6.773687036340606E-2</v>
      </c>
      <c r="AR13" s="18">
        <v>5.5382973162477922E-2</v>
      </c>
      <c r="AS13" s="18">
        <v>2.4901750472286401E-2</v>
      </c>
      <c r="AT13" s="18">
        <v>3.2105500463530313E-2</v>
      </c>
      <c r="AU13" s="18">
        <v>6.3886686791949449E-2</v>
      </c>
      <c r="AV13" s="18">
        <v>9.5808175880273502E-2</v>
      </c>
      <c r="AX13" s="18">
        <v>7.163512944216574E-2</v>
      </c>
      <c r="AY13" s="18">
        <v>7.4255885210571582E-2</v>
      </c>
      <c r="BA13" s="18">
        <v>8.5856013304366458E-2</v>
      </c>
      <c r="BB13" s="18">
        <v>4.5372651448744833E-2</v>
      </c>
      <c r="BD13" s="18">
        <v>7.2315296154455408E-2</v>
      </c>
      <c r="BE13" s="18">
        <v>8.9647229275982163E-2</v>
      </c>
      <c r="BF13" s="18">
        <v>5.1935745900855902E-2</v>
      </c>
      <c r="BG13" s="18">
        <v>7.1299051940893809E-2</v>
      </c>
      <c r="BH13" s="18">
        <v>5.9523087054833598E-2</v>
      </c>
      <c r="BI13" s="18">
        <v>4.0105634713766922E-2</v>
      </c>
      <c r="BJ13" s="18">
        <v>9.395680823883025E-2</v>
      </c>
      <c r="BL13" s="18">
        <v>0.10389530226677179</v>
      </c>
      <c r="BM13" s="18">
        <v>7.523375331878096E-2</v>
      </c>
      <c r="BN13" s="18">
        <v>6.4660102862058408E-2</v>
      </c>
      <c r="BO13" s="18">
        <v>6.1573300975716339E-2</v>
      </c>
      <c r="BP13" s="18">
        <v>6.6321787892561129E-2</v>
      </c>
      <c r="BQ13" s="18">
        <v>4.2276706517429749E-2</v>
      </c>
      <c r="BR13" s="18">
        <v>4.6000646815151557E-2</v>
      </c>
      <c r="BS13" s="18">
        <v>5.0352319035337482E-2</v>
      </c>
      <c r="BU13" s="18">
        <v>7.2982286417042852E-2</v>
      </c>
      <c r="BV13" s="18">
        <v>8.2062877348025462E-2</v>
      </c>
      <c r="BW13" s="18">
        <v>3.3641018587781131E-2</v>
      </c>
      <c r="BX13" s="18">
        <v>8.1836876557103214E-2</v>
      </c>
      <c r="BY13" s="18">
        <v>6.6877843191368691E-2</v>
      </c>
      <c r="BZ13" s="18">
        <v>2.7800650235361529E-2</v>
      </c>
      <c r="CA13" s="18">
        <v>5.7555688237602119E-2</v>
      </c>
      <c r="CB13" s="18">
        <v>4.1799999047890932E-2</v>
      </c>
      <c r="CC13" s="18">
        <v>0.1610309595934786</v>
      </c>
    </row>
    <row r="14" spans="2:83" ht="19" customHeight="1" x14ac:dyDescent="0.35">
      <c r="B14" s="21" t="s">
        <v>102</v>
      </c>
      <c r="C14" s="18">
        <v>0.27372165978101981</v>
      </c>
      <c r="D14" s="18">
        <v>0.18862941975413761</v>
      </c>
      <c r="E14" s="18">
        <v>9.1378870330504347E-2</v>
      </c>
      <c r="F14" s="18">
        <v>0.14284117377476629</v>
      </c>
      <c r="G14" s="18">
        <v>0.32430587938592659</v>
      </c>
      <c r="H14" s="18">
        <v>0.37983179318467741</v>
      </c>
      <c r="I14" s="18">
        <v>0.42950122468575752</v>
      </c>
      <c r="K14" s="18">
        <v>0.29132286334721458</v>
      </c>
      <c r="L14" s="18">
        <v>0.25752632479402199</v>
      </c>
      <c r="N14" s="18">
        <v>0.30934817492437211</v>
      </c>
      <c r="O14" s="18">
        <v>0.2944665152787041</v>
      </c>
      <c r="P14" s="18">
        <v>0.38757343091269381</v>
      </c>
      <c r="Q14" s="18">
        <v>0.39862427038456338</v>
      </c>
      <c r="R14" s="18">
        <v>0.24385185989364599</v>
      </c>
      <c r="S14" s="18">
        <v>0.26007951165705923</v>
      </c>
      <c r="T14" s="18">
        <v>0.2205554200048849</v>
      </c>
      <c r="U14" s="18">
        <v>0.18815403459309821</v>
      </c>
      <c r="V14" s="18">
        <v>0.2270671005577099</v>
      </c>
      <c r="W14" s="18">
        <v>0.37019961610278379</v>
      </c>
      <c r="X14" s="18">
        <v>0.24506665716490381</v>
      </c>
      <c r="Y14" s="18">
        <v>0.24364358670060021</v>
      </c>
      <c r="AA14" s="18">
        <v>0.2498866210124277</v>
      </c>
      <c r="AB14" s="18">
        <v>0.2734950730444547</v>
      </c>
      <c r="AC14" s="18">
        <v>0.24043898381869361</v>
      </c>
      <c r="AD14" s="18">
        <v>0.32840283905250972</v>
      </c>
      <c r="AF14" s="18">
        <v>0.27140939267429531</v>
      </c>
      <c r="AG14" s="18">
        <v>0.26484542704877262</v>
      </c>
      <c r="AH14" s="18">
        <v>0.351296676065455</v>
      </c>
      <c r="AI14" s="18">
        <v>0.42356712881128389</v>
      </c>
      <c r="AJ14" s="18">
        <v>0.25701476170914828</v>
      </c>
      <c r="AK14" s="18">
        <v>0.35525875048037481</v>
      </c>
      <c r="AL14" s="18">
        <v>0.22563938717899401</v>
      </c>
      <c r="AM14" s="18">
        <v>0.32349291724172019</v>
      </c>
      <c r="AN14" s="18">
        <v>0.28983137716328222</v>
      </c>
      <c r="AO14" s="18">
        <v>0.26269513924198418</v>
      </c>
      <c r="AP14" s="18">
        <v>0.25014381742760627</v>
      </c>
      <c r="AQ14" s="18">
        <v>0.24557082496246951</v>
      </c>
      <c r="AR14" s="18">
        <v>0.15417403149395811</v>
      </c>
      <c r="AS14" s="18">
        <v>0.22615249817391389</v>
      </c>
      <c r="AT14" s="18">
        <v>0.1065118337328757</v>
      </c>
      <c r="AU14" s="18">
        <v>0.12631465878399581</v>
      </c>
      <c r="AV14" s="18">
        <v>0.36122364205937352</v>
      </c>
      <c r="AX14" s="18">
        <v>0.29725676046643951</v>
      </c>
      <c r="AY14" s="18">
        <v>0.15562977264836589</v>
      </c>
      <c r="BA14" s="18">
        <v>0.19356164551372421</v>
      </c>
      <c r="BB14" s="18">
        <v>0.4224455158012646</v>
      </c>
      <c r="BD14" s="18">
        <v>0.33757672630877578</v>
      </c>
      <c r="BE14" s="18">
        <v>0.2770283941915746</v>
      </c>
      <c r="BF14" s="18">
        <v>0.28971415304752512</v>
      </c>
      <c r="BG14" s="18">
        <v>0.24811176993233039</v>
      </c>
      <c r="BH14" s="18">
        <v>0.17000956101138309</v>
      </c>
      <c r="BI14" s="18">
        <v>0.1169285593857307</v>
      </c>
      <c r="BJ14" s="18">
        <v>0.38786320576878769</v>
      </c>
      <c r="BL14" s="18">
        <v>0.29909362730386918</v>
      </c>
      <c r="BM14" s="18">
        <v>0.2017418124222834</v>
      </c>
      <c r="BN14" s="18">
        <v>0.30506462050442451</v>
      </c>
      <c r="BO14" s="18">
        <v>0.28276915368450611</v>
      </c>
      <c r="BP14" s="18">
        <v>0.24799656328390191</v>
      </c>
      <c r="BQ14" s="18">
        <v>0.32734256972087078</v>
      </c>
      <c r="BR14" s="18">
        <v>0.35745132025877091</v>
      </c>
      <c r="BS14" s="18">
        <v>0.35908601780911992</v>
      </c>
      <c r="BU14" s="18">
        <v>0.28300120442426541</v>
      </c>
      <c r="BV14" s="18">
        <v>0.20640206710380771</v>
      </c>
      <c r="BW14" s="18">
        <v>0.34286269856163548</v>
      </c>
      <c r="BX14" s="18">
        <v>0.21765925872798739</v>
      </c>
      <c r="BY14" s="18">
        <v>0.26184113925839447</v>
      </c>
      <c r="BZ14" s="18">
        <v>0.32536114752800549</v>
      </c>
      <c r="CA14" s="18">
        <v>0.3864091978151275</v>
      </c>
      <c r="CB14" s="18">
        <v>0.38185896230697158</v>
      </c>
      <c r="CC14" s="18">
        <v>0.26575603080114429</v>
      </c>
    </row>
    <row r="15" spans="2:83" ht="19" customHeight="1" x14ac:dyDescent="0.35">
      <c r="B15" s="22" t="s">
        <v>117</v>
      </c>
      <c r="C15" s="23">
        <v>0.20824908328728009</v>
      </c>
      <c r="D15" s="23">
        <v>0.2130070151103223</v>
      </c>
      <c r="E15" s="23">
        <v>0.28759420066016173</v>
      </c>
      <c r="F15" s="23">
        <v>0.25114723509550629</v>
      </c>
      <c r="G15" s="23">
        <v>0.18091843490864959</v>
      </c>
      <c r="H15" s="23">
        <v>0.1668253001562153</v>
      </c>
      <c r="I15" s="23">
        <v>0.16490618040359889</v>
      </c>
      <c r="K15" s="23">
        <v>0.2037035941608257</v>
      </c>
      <c r="L15" s="23">
        <v>0.21353718239683561</v>
      </c>
      <c r="N15" s="23">
        <v>0.22010852558188279</v>
      </c>
      <c r="O15" s="23">
        <v>0.1086971290899586</v>
      </c>
      <c r="P15" s="23">
        <v>0.13806867781142271</v>
      </c>
      <c r="Q15" s="23">
        <v>0.1268372632044312</v>
      </c>
      <c r="R15" s="23">
        <v>0.20989125766387021</v>
      </c>
      <c r="S15" s="23">
        <v>0.1667606860681112</v>
      </c>
      <c r="T15" s="23">
        <v>0.21674136682309911</v>
      </c>
      <c r="U15" s="23">
        <v>0.29173769897085589</v>
      </c>
      <c r="V15" s="23">
        <v>0.24260281954760771</v>
      </c>
      <c r="W15" s="23">
        <v>0.1871625359392779</v>
      </c>
      <c r="X15" s="23">
        <v>0.2273345130060094</v>
      </c>
      <c r="Y15" s="23">
        <v>0.2120185500220107</v>
      </c>
      <c r="AA15" s="23">
        <v>0.22482512997243839</v>
      </c>
      <c r="AB15" s="23">
        <v>0.19033641461258571</v>
      </c>
      <c r="AC15" s="23">
        <v>0.20854912681298321</v>
      </c>
      <c r="AD15" s="23">
        <v>0.2091992368742584</v>
      </c>
      <c r="AF15" s="23">
        <v>0.29411342717054029</v>
      </c>
      <c r="AG15" s="23">
        <v>0.23488358705678691</v>
      </c>
      <c r="AH15" s="23">
        <v>0.24483207042588459</v>
      </c>
      <c r="AI15" s="23">
        <v>0.12945823519095701</v>
      </c>
      <c r="AJ15" s="23">
        <v>0.21183390880623801</v>
      </c>
      <c r="AK15" s="23">
        <v>0.18362391714328319</v>
      </c>
      <c r="AL15" s="23">
        <v>0.26067223378095672</v>
      </c>
      <c r="AM15" s="23">
        <v>0.19142342107754751</v>
      </c>
      <c r="AN15" s="23">
        <v>0.16874223759544399</v>
      </c>
      <c r="AO15" s="23">
        <v>0.17669548186649101</v>
      </c>
      <c r="AP15" s="23">
        <v>0.19478317037843351</v>
      </c>
      <c r="AQ15" s="23">
        <v>0.19487158272492031</v>
      </c>
      <c r="AR15" s="23">
        <v>0.28350219851467662</v>
      </c>
      <c r="AS15" s="23">
        <v>0.1416403343670273</v>
      </c>
      <c r="AT15" s="23">
        <v>0.32740553470917771</v>
      </c>
      <c r="AU15" s="23">
        <v>0.26738698266722782</v>
      </c>
      <c r="AV15" s="23">
        <v>0.12097239106485989</v>
      </c>
      <c r="AX15" s="23">
        <v>0.1999074664677333</v>
      </c>
      <c r="AY15" s="23">
        <v>0.25387068516570011</v>
      </c>
      <c r="BA15" s="23">
        <v>0.21919054916936789</v>
      </c>
      <c r="BB15" s="23">
        <v>0.18794897466863761</v>
      </c>
      <c r="BD15" s="23">
        <v>0.1712834298781778</v>
      </c>
      <c r="BE15" s="23">
        <v>0.2089011200191366</v>
      </c>
      <c r="BF15" s="23">
        <v>0.16577133452556461</v>
      </c>
      <c r="BG15" s="23">
        <v>0.22486489224967929</v>
      </c>
      <c r="BH15" s="23">
        <v>0.26882588172439992</v>
      </c>
      <c r="BI15" s="23">
        <v>0.32102209914120161</v>
      </c>
      <c r="BJ15" s="23">
        <v>0.21076579161429809</v>
      </c>
      <c r="BL15" s="23">
        <v>0.17587202175889399</v>
      </c>
      <c r="BM15" s="23">
        <v>0.2385685265135922</v>
      </c>
      <c r="BN15" s="23">
        <v>0.1706184788452369</v>
      </c>
      <c r="BO15" s="23">
        <v>0.24597796313062739</v>
      </c>
      <c r="BP15" s="23">
        <v>0.23935360909513129</v>
      </c>
      <c r="BQ15" s="23">
        <v>0.21576521460704759</v>
      </c>
      <c r="BR15" s="23">
        <v>0.11871705883175721</v>
      </c>
      <c r="BS15" s="23">
        <v>0.1806144781907342</v>
      </c>
      <c r="BU15" s="23">
        <v>0.21156991817927809</v>
      </c>
      <c r="BV15" s="23">
        <v>0.23139602015105529</v>
      </c>
      <c r="BW15" s="23">
        <v>0.18334014741223639</v>
      </c>
      <c r="BX15" s="23">
        <v>0.26395720928657868</v>
      </c>
      <c r="BY15" s="23">
        <v>0.2325146080119106</v>
      </c>
      <c r="BZ15" s="23">
        <v>0.21484276395295579</v>
      </c>
      <c r="CA15" s="23">
        <v>0.14518326476046359</v>
      </c>
      <c r="CB15" s="23">
        <v>0.1382935514618108</v>
      </c>
      <c r="CC15" s="23">
        <v>0.12587591524868511</v>
      </c>
    </row>
    <row r="16" spans="2:83" ht="19" customHeight="1" x14ac:dyDescent="0.35">
      <c r="B16" s="22" t="s">
        <v>118</v>
      </c>
      <c r="C16" s="23">
        <v>0.20639061018956639</v>
      </c>
      <c r="D16" s="23">
        <v>0.26205936810049307</v>
      </c>
      <c r="E16" s="23">
        <v>0.24775654513895229</v>
      </c>
      <c r="F16" s="23">
        <v>0.22282237915050329</v>
      </c>
      <c r="G16" s="23">
        <v>0.18626337365954879</v>
      </c>
      <c r="H16" s="23">
        <v>0.15808318108056821</v>
      </c>
      <c r="I16" s="23">
        <v>0.1863337640837634</v>
      </c>
      <c r="K16" s="23">
        <v>0.2024770559470481</v>
      </c>
      <c r="L16" s="23">
        <v>0.20923984693442149</v>
      </c>
      <c r="N16" s="23">
        <v>0.1891721070548289</v>
      </c>
      <c r="O16" s="23">
        <v>0.25558414434171461</v>
      </c>
      <c r="P16" s="23">
        <v>0.18299528504824361</v>
      </c>
      <c r="Q16" s="23">
        <v>0.18222433150758319</v>
      </c>
      <c r="R16" s="23">
        <v>0.1861252006209112</v>
      </c>
      <c r="S16" s="23">
        <v>0.24972150782510091</v>
      </c>
      <c r="T16" s="23">
        <v>0.24030285359516751</v>
      </c>
      <c r="U16" s="23">
        <v>0.22943350771267959</v>
      </c>
      <c r="V16" s="23">
        <v>0.26326586109814559</v>
      </c>
      <c r="W16" s="23">
        <v>0.14917436350613389</v>
      </c>
      <c r="X16" s="23">
        <v>0.179573467076766</v>
      </c>
      <c r="Y16" s="23">
        <v>0.198041613309689</v>
      </c>
      <c r="AA16" s="23">
        <v>0.21124660507040771</v>
      </c>
      <c r="AB16" s="23">
        <v>0.21524200742570279</v>
      </c>
      <c r="AC16" s="23">
        <v>0.21863522498483409</v>
      </c>
      <c r="AD16" s="23">
        <v>0.18275944179096709</v>
      </c>
      <c r="AF16" s="23">
        <v>0.26245139038497001</v>
      </c>
      <c r="AG16" s="23">
        <v>0.20154593016912101</v>
      </c>
      <c r="AH16" s="23">
        <v>0.18882659324687059</v>
      </c>
      <c r="AI16" s="23">
        <v>0.17965713038008671</v>
      </c>
      <c r="AJ16" s="23">
        <v>0.1834104588085976</v>
      </c>
      <c r="AK16" s="23">
        <v>0.21896346875921599</v>
      </c>
      <c r="AL16" s="23">
        <v>0.21943865079031849</v>
      </c>
      <c r="AM16" s="23">
        <v>0.18026536495848611</v>
      </c>
      <c r="AN16" s="23">
        <v>0.18655708480987529</v>
      </c>
      <c r="AO16" s="23">
        <v>0.24816706554196591</v>
      </c>
      <c r="AP16" s="23">
        <v>0.18203874447354509</v>
      </c>
      <c r="AQ16" s="23">
        <v>0.19163378286690999</v>
      </c>
      <c r="AR16" s="23">
        <v>0.21707366425999061</v>
      </c>
      <c r="AS16" s="23">
        <v>0.2122346347754771</v>
      </c>
      <c r="AT16" s="23">
        <v>0.27868410391118092</v>
      </c>
      <c r="AU16" s="23">
        <v>0.24616469981168401</v>
      </c>
      <c r="AV16" s="23">
        <v>0.2115605059397182</v>
      </c>
      <c r="AX16" s="23">
        <v>0.19522717582472471</v>
      </c>
      <c r="AY16" s="23">
        <v>0.26615448426546978</v>
      </c>
      <c r="BA16" s="23">
        <v>0.23940737031401699</v>
      </c>
      <c r="BB16" s="23">
        <v>0.1451333870729393</v>
      </c>
      <c r="BD16" s="23">
        <v>0.17527339673162129</v>
      </c>
      <c r="BE16" s="23">
        <v>0.23019079285456959</v>
      </c>
      <c r="BF16" s="23">
        <v>0.19440762293320249</v>
      </c>
      <c r="BG16" s="23">
        <v>0.2126147478271371</v>
      </c>
      <c r="BH16" s="23">
        <v>0.24017373099134731</v>
      </c>
      <c r="BI16" s="23">
        <v>0.17395614146665539</v>
      </c>
      <c r="BJ16" s="23">
        <v>0.19339147793687431</v>
      </c>
      <c r="BL16" s="23">
        <v>0.244037928342445</v>
      </c>
      <c r="BM16" s="23">
        <v>0.2320879779459947</v>
      </c>
      <c r="BN16" s="23">
        <v>0.20384596590853801</v>
      </c>
      <c r="BO16" s="23">
        <v>0.23376409637968071</v>
      </c>
      <c r="BP16" s="23">
        <v>0.19949040853184291</v>
      </c>
      <c r="BQ16" s="23">
        <v>0.15852377258562239</v>
      </c>
      <c r="BR16" s="23">
        <v>0.1297936226602362</v>
      </c>
      <c r="BS16" s="23">
        <v>0.13910908935041821</v>
      </c>
      <c r="BU16" s="23">
        <v>0.21927349931846341</v>
      </c>
      <c r="BV16" s="23">
        <v>0.24956123549982959</v>
      </c>
      <c r="BW16" s="23">
        <v>0.16509507400201831</v>
      </c>
      <c r="BX16" s="23">
        <v>0.25716253587273841</v>
      </c>
      <c r="BY16" s="23">
        <v>0.16824063375095921</v>
      </c>
      <c r="BZ16" s="23">
        <v>0.1338047248374736</v>
      </c>
      <c r="CA16" s="23">
        <v>0.13028235279853451</v>
      </c>
      <c r="CB16" s="23">
        <v>0.18013238265425641</v>
      </c>
      <c r="CC16" s="23">
        <v>0.2873203409090288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0.11135474577534391</v>
      </c>
      <c r="D9" s="18">
        <v>0.15172688337203441</v>
      </c>
      <c r="E9" s="18">
        <v>0.1035476753219656</v>
      </c>
      <c r="F9" s="18">
        <v>0.1047715076461407</v>
      </c>
      <c r="G9" s="18">
        <v>0.1024542440080925</v>
      </c>
      <c r="H9" s="18">
        <v>0.1101670133315452</v>
      </c>
      <c r="I9" s="18">
        <v>0.1102562814152029</v>
      </c>
      <c r="K9" s="18">
        <v>0.1173110912856222</v>
      </c>
      <c r="L9" s="18">
        <v>0.1052682792482017</v>
      </c>
      <c r="N9" s="18">
        <v>0.12801260545440149</v>
      </c>
      <c r="O9" s="18">
        <v>8.3837728805712053E-2</v>
      </c>
      <c r="P9" s="18">
        <v>6.1890439654046607E-2</v>
      </c>
      <c r="Q9" s="18">
        <v>3.8988464597441853E-2</v>
      </c>
      <c r="R9" s="18">
        <v>0.11068073068794131</v>
      </c>
      <c r="S9" s="18">
        <v>0.12676739114642011</v>
      </c>
      <c r="T9" s="18">
        <v>9.4318283080123411E-2</v>
      </c>
      <c r="U9" s="18">
        <v>0.16844864798470349</v>
      </c>
      <c r="V9" s="18">
        <v>0.1296244450062059</v>
      </c>
      <c r="W9" s="18">
        <v>8.3000604579475307E-2</v>
      </c>
      <c r="X9" s="18">
        <v>0.1051339220774854</v>
      </c>
      <c r="Y9" s="18">
        <v>0.13010699848151161</v>
      </c>
      <c r="AA9" s="18">
        <v>0.1072156013116343</v>
      </c>
      <c r="AB9" s="18">
        <v>0.1242698320747937</v>
      </c>
      <c r="AC9" s="18">
        <v>9.1101632799658938E-2</v>
      </c>
      <c r="AD9" s="18">
        <v>0.1210182323536701</v>
      </c>
      <c r="AF9" s="18">
        <v>0.18262212743239861</v>
      </c>
      <c r="AG9" s="18">
        <v>0.1646328174622998</v>
      </c>
      <c r="AH9" s="18">
        <v>0.13490707084549419</v>
      </c>
      <c r="AI9" s="18">
        <v>0.10446696200501671</v>
      </c>
      <c r="AJ9" s="18">
        <v>0.11303120054657941</v>
      </c>
      <c r="AK9" s="18">
        <v>0.1191393006090128</v>
      </c>
      <c r="AL9" s="18">
        <v>0.1362314335601979</v>
      </c>
      <c r="AM9" s="18">
        <v>9.7373512421648351E-2</v>
      </c>
      <c r="AN9" s="18">
        <v>8.5720396953569547E-2</v>
      </c>
      <c r="AO9" s="18">
        <v>8.9927073920812145E-2</v>
      </c>
      <c r="AP9" s="18">
        <v>0.1241339651795851</v>
      </c>
      <c r="AQ9" s="18">
        <v>0.10232450991495209</v>
      </c>
      <c r="AR9" s="18">
        <v>0.13443479844718281</v>
      </c>
      <c r="AS9" s="18">
        <v>8.9408191070194265E-2</v>
      </c>
      <c r="AT9" s="18">
        <v>3.8320749330268807E-2</v>
      </c>
      <c r="AU9" s="18">
        <v>0.10203007629205529</v>
      </c>
      <c r="AV9" s="18">
        <v>1.3569373660689429E-2</v>
      </c>
      <c r="AX9" s="18">
        <v>0.11425899638803901</v>
      </c>
      <c r="AY9" s="18">
        <v>9.7983081854434537E-2</v>
      </c>
      <c r="BA9" s="18">
        <v>9.8276018730776848E-2</v>
      </c>
      <c r="BB9" s="18">
        <v>0.13562019452412061</v>
      </c>
      <c r="BD9" s="18">
        <v>0.1213140438724908</v>
      </c>
      <c r="BE9" s="18">
        <v>0.1204540786476487</v>
      </c>
      <c r="BF9" s="18">
        <v>6.3010120443051987E-2</v>
      </c>
      <c r="BG9" s="18">
        <v>0.12667926726632739</v>
      </c>
      <c r="BH9" s="18">
        <v>0.1094552904667154</v>
      </c>
      <c r="BI9" s="18">
        <v>5.9969993825076937E-2</v>
      </c>
      <c r="BJ9" s="18">
        <v>9.2668349656179663E-2</v>
      </c>
      <c r="BL9" s="18">
        <v>8.9442520529887826E-2</v>
      </c>
      <c r="BM9" s="18">
        <v>0.1108919453357267</v>
      </c>
      <c r="BN9" s="18">
        <v>7.7766124356182173E-2</v>
      </c>
      <c r="BO9" s="18">
        <v>0.13652620095831369</v>
      </c>
      <c r="BP9" s="18">
        <v>0.1266242678375851</v>
      </c>
      <c r="BQ9" s="18">
        <v>0.1074024616511675</v>
      </c>
      <c r="BR9" s="18">
        <v>6.3529825842645701E-2</v>
      </c>
      <c r="BS9" s="18">
        <v>0.13580703271847411</v>
      </c>
      <c r="BU9" s="18">
        <v>0.1250789014788159</v>
      </c>
      <c r="BV9" s="18">
        <v>0.1231011726404711</v>
      </c>
      <c r="BW9" s="18">
        <v>7.9672732783086994E-2</v>
      </c>
      <c r="BX9" s="18">
        <v>8.4241733270929986E-2</v>
      </c>
      <c r="BY9" s="18">
        <v>0.1080405713587148</v>
      </c>
      <c r="BZ9" s="18">
        <v>9.582140231348299E-2</v>
      </c>
      <c r="CA9" s="18">
        <v>0.1357206525165931</v>
      </c>
      <c r="CB9" s="18">
        <v>8.8782156685561192E-2</v>
      </c>
      <c r="CC9" s="18">
        <v>0.12437998367787061</v>
      </c>
    </row>
    <row r="10" spans="2:83" ht="19" customHeight="1" x14ac:dyDescent="0.35">
      <c r="B10" s="21" t="s">
        <v>98</v>
      </c>
      <c r="C10" s="18">
        <v>0.25186905309448171</v>
      </c>
      <c r="D10" s="18">
        <v>0.2215765722053134</v>
      </c>
      <c r="E10" s="18">
        <v>0.2450984631235236</v>
      </c>
      <c r="F10" s="18">
        <v>0.26237011481199313</v>
      </c>
      <c r="G10" s="18">
        <v>0.27299640322917601</v>
      </c>
      <c r="H10" s="18">
        <v>0.2364084219946784</v>
      </c>
      <c r="I10" s="18">
        <v>0.25948904081224777</v>
      </c>
      <c r="K10" s="18">
        <v>0.27182375837451828</v>
      </c>
      <c r="L10" s="18">
        <v>0.2333874552937234</v>
      </c>
      <c r="N10" s="18">
        <v>0.28320745959580901</v>
      </c>
      <c r="O10" s="18">
        <v>0.2431948889201066</v>
      </c>
      <c r="P10" s="18">
        <v>0.26325773706287869</v>
      </c>
      <c r="Q10" s="18">
        <v>0.24475549705215471</v>
      </c>
      <c r="R10" s="18">
        <v>0.19482154612482511</v>
      </c>
      <c r="S10" s="18">
        <v>0.26412736880319282</v>
      </c>
      <c r="T10" s="18">
        <v>0.27272503858786851</v>
      </c>
      <c r="U10" s="18">
        <v>0.23887169111209999</v>
      </c>
      <c r="V10" s="18">
        <v>0.2447562323300928</v>
      </c>
      <c r="W10" s="18">
        <v>0.25718295774625172</v>
      </c>
      <c r="X10" s="18">
        <v>0.287652510823449</v>
      </c>
      <c r="Y10" s="18">
        <v>0.24612870281422411</v>
      </c>
      <c r="AA10" s="18">
        <v>0.28226303333477099</v>
      </c>
      <c r="AB10" s="18">
        <v>0.27424144918914128</v>
      </c>
      <c r="AC10" s="18">
        <v>0.22821092072460891</v>
      </c>
      <c r="AD10" s="18">
        <v>0.21611112761467841</v>
      </c>
      <c r="AF10" s="18">
        <v>0.21403084319258719</v>
      </c>
      <c r="AG10" s="18">
        <v>0.21335490475628449</v>
      </c>
      <c r="AH10" s="18">
        <v>0.15525093867988421</v>
      </c>
      <c r="AI10" s="18">
        <v>0.30853244330590202</v>
      </c>
      <c r="AJ10" s="18">
        <v>0.27274428935959072</v>
      </c>
      <c r="AK10" s="18">
        <v>0.20375132175397781</v>
      </c>
      <c r="AL10" s="18">
        <v>0.27412034544190239</v>
      </c>
      <c r="AM10" s="18">
        <v>0.31294873344834517</v>
      </c>
      <c r="AN10" s="18">
        <v>0.24892182688962211</v>
      </c>
      <c r="AO10" s="18">
        <v>0.18302104370218561</v>
      </c>
      <c r="AP10" s="18">
        <v>0.30155793298489358</v>
      </c>
      <c r="AQ10" s="18">
        <v>0.24861100104672709</v>
      </c>
      <c r="AR10" s="18">
        <v>0.38007179872191332</v>
      </c>
      <c r="AS10" s="18">
        <v>0.29607315678225382</v>
      </c>
      <c r="AT10" s="18">
        <v>0.18140488803266289</v>
      </c>
      <c r="AU10" s="18">
        <v>0.25717967810581621</v>
      </c>
      <c r="AV10" s="18">
        <v>0.15423342605103049</v>
      </c>
      <c r="AX10" s="18">
        <v>0.25476739373947221</v>
      </c>
      <c r="AY10" s="18">
        <v>0.24004028835710281</v>
      </c>
      <c r="BA10" s="18">
        <v>0.25473746536661851</v>
      </c>
      <c r="BB10" s="18">
        <v>0.24654718111544921</v>
      </c>
      <c r="BD10" s="18">
        <v>0.22697120413796151</v>
      </c>
      <c r="BE10" s="18">
        <v>0.23818476942417111</v>
      </c>
      <c r="BF10" s="18">
        <v>0.2318442927585071</v>
      </c>
      <c r="BG10" s="18">
        <v>0.28200936287900541</v>
      </c>
      <c r="BH10" s="18">
        <v>0.28943098374731341</v>
      </c>
      <c r="BI10" s="18">
        <v>0.217651376728936</v>
      </c>
      <c r="BJ10" s="18">
        <v>0.28603572921688719</v>
      </c>
      <c r="BL10" s="18">
        <v>0.1769157465832347</v>
      </c>
      <c r="BM10" s="18">
        <v>0.26969253192897569</v>
      </c>
      <c r="BN10" s="18">
        <v>0.34370837615487931</v>
      </c>
      <c r="BO10" s="18">
        <v>0.30066708235952799</v>
      </c>
      <c r="BP10" s="18">
        <v>0.27067609135771542</v>
      </c>
      <c r="BQ10" s="18">
        <v>0.1883947590657333</v>
      </c>
      <c r="BR10" s="18">
        <v>0.22197528304190631</v>
      </c>
      <c r="BS10" s="18">
        <v>0.24173408966671661</v>
      </c>
      <c r="BU10" s="18">
        <v>0.2317239493225306</v>
      </c>
      <c r="BV10" s="18">
        <v>0.25645010281584579</v>
      </c>
      <c r="BW10" s="18">
        <v>0.38431984152977811</v>
      </c>
      <c r="BX10" s="18">
        <v>0.31207248509939223</v>
      </c>
      <c r="BY10" s="18">
        <v>0.26421942882375882</v>
      </c>
      <c r="BZ10" s="18">
        <v>0.21348982703939309</v>
      </c>
      <c r="CA10" s="18">
        <v>0.17674404798953941</v>
      </c>
      <c r="CB10" s="18">
        <v>0.18619917599549299</v>
      </c>
      <c r="CC10" s="18">
        <v>0.2054154862849033</v>
      </c>
    </row>
    <row r="11" spans="2:83" ht="32.15" customHeight="1" x14ac:dyDescent="0.35">
      <c r="B11" s="21" t="s">
        <v>99</v>
      </c>
      <c r="C11" s="18">
        <v>0.34255263597063018</v>
      </c>
      <c r="D11" s="18">
        <v>0.29148167612849252</v>
      </c>
      <c r="E11" s="18">
        <v>0.37198270025221591</v>
      </c>
      <c r="F11" s="18">
        <v>0.38477984350714323</v>
      </c>
      <c r="G11" s="18">
        <v>0.36242115322311019</v>
      </c>
      <c r="H11" s="18">
        <v>0.38380715290653161</v>
      </c>
      <c r="I11" s="18">
        <v>0.27357640793794602</v>
      </c>
      <c r="K11" s="18">
        <v>0.35741544590571872</v>
      </c>
      <c r="L11" s="18">
        <v>0.32835417930709487</v>
      </c>
      <c r="N11" s="18">
        <v>0.30451442086226049</v>
      </c>
      <c r="O11" s="18">
        <v>0.3274398394721863</v>
      </c>
      <c r="P11" s="18">
        <v>0.38673771214558678</v>
      </c>
      <c r="Q11" s="18">
        <v>0.33260288347210248</v>
      </c>
      <c r="R11" s="18">
        <v>0.39389405903048991</v>
      </c>
      <c r="S11" s="18">
        <v>0.27377919157560843</v>
      </c>
      <c r="T11" s="18">
        <v>0.37933604874562199</v>
      </c>
      <c r="U11" s="18">
        <v>0.28903726901550852</v>
      </c>
      <c r="V11" s="18">
        <v>0.33289762951582941</v>
      </c>
      <c r="W11" s="18">
        <v>0.38725049489783409</v>
      </c>
      <c r="X11" s="18">
        <v>0.33259995077880722</v>
      </c>
      <c r="Y11" s="18">
        <v>0.33916824580128641</v>
      </c>
      <c r="AA11" s="18">
        <v>0.34093042368232013</v>
      </c>
      <c r="AB11" s="18">
        <v>0.30567115801689942</v>
      </c>
      <c r="AC11" s="18">
        <v>0.38408577906019531</v>
      </c>
      <c r="AD11" s="18">
        <v>0.34506153631334618</v>
      </c>
      <c r="AF11" s="18">
        <v>0.18139336002817641</v>
      </c>
      <c r="AG11" s="18">
        <v>0.2967719207281509</v>
      </c>
      <c r="AH11" s="18">
        <v>0.28085492158014957</v>
      </c>
      <c r="AI11" s="18">
        <v>0.25622103750262393</v>
      </c>
      <c r="AJ11" s="18">
        <v>0.34028813324888157</v>
      </c>
      <c r="AK11" s="18">
        <v>0.37458091305724428</v>
      </c>
      <c r="AL11" s="18">
        <v>0.29081652137754699</v>
      </c>
      <c r="AM11" s="18">
        <v>0.35662476133622878</v>
      </c>
      <c r="AN11" s="18">
        <v>0.42247624800621442</v>
      </c>
      <c r="AO11" s="18">
        <v>0.39965728026322378</v>
      </c>
      <c r="AP11" s="18">
        <v>0.33854747605534519</v>
      </c>
      <c r="AQ11" s="18">
        <v>0.3714075549118882</v>
      </c>
      <c r="AR11" s="18">
        <v>0.32948743137450559</v>
      </c>
      <c r="AS11" s="18">
        <v>0.34296252285608791</v>
      </c>
      <c r="AT11" s="18">
        <v>0.38953561892484101</v>
      </c>
      <c r="AU11" s="18">
        <v>0.34459511211075339</v>
      </c>
      <c r="AV11" s="18">
        <v>0.46774101493553621</v>
      </c>
      <c r="AX11" s="18">
        <v>0.34134727995256747</v>
      </c>
      <c r="AY11" s="18">
        <v>0.34377103076054127</v>
      </c>
      <c r="BA11" s="18">
        <v>0.33577523334787213</v>
      </c>
      <c r="BB11" s="18">
        <v>0.35512700314198892</v>
      </c>
      <c r="BD11" s="18">
        <v>0.35471268088341601</v>
      </c>
      <c r="BE11" s="18">
        <v>0.37214346377762642</v>
      </c>
      <c r="BF11" s="18">
        <v>0.35596192768742302</v>
      </c>
      <c r="BG11" s="18">
        <v>0.31634256169173941</v>
      </c>
      <c r="BH11" s="18">
        <v>0.32500754275495047</v>
      </c>
      <c r="BI11" s="18">
        <v>0.42346158785217602</v>
      </c>
      <c r="BJ11" s="18">
        <v>0.1905523966744247</v>
      </c>
      <c r="BL11" s="18">
        <v>0.38244755960599652</v>
      </c>
      <c r="BM11" s="18">
        <v>0.37288735454279048</v>
      </c>
      <c r="BN11" s="18">
        <v>0.26608934086453362</v>
      </c>
      <c r="BO11" s="18">
        <v>0.27796072267103972</v>
      </c>
      <c r="BP11" s="18">
        <v>0.29425166538669539</v>
      </c>
      <c r="BQ11" s="18">
        <v>0.36058721008729561</v>
      </c>
      <c r="BR11" s="18">
        <v>0.39162411645415007</v>
      </c>
      <c r="BS11" s="18">
        <v>0.32641184545488161</v>
      </c>
      <c r="BU11" s="18">
        <v>0.35473914584781241</v>
      </c>
      <c r="BV11" s="18">
        <v>0.3664385933413602</v>
      </c>
      <c r="BW11" s="18">
        <v>0.26933585829076911</v>
      </c>
      <c r="BX11" s="18">
        <v>0.34228720243193472</v>
      </c>
      <c r="BY11" s="18">
        <v>0.34960812829531912</v>
      </c>
      <c r="BZ11" s="18">
        <v>0.36336295665360702</v>
      </c>
      <c r="CA11" s="18">
        <v>0.34375583032263829</v>
      </c>
      <c r="CB11" s="18">
        <v>0.31571170150073891</v>
      </c>
      <c r="CC11" s="18">
        <v>0.28813860740997621</v>
      </c>
    </row>
    <row r="12" spans="2:83" ht="19" customHeight="1" x14ac:dyDescent="0.35">
      <c r="B12" s="21" t="s">
        <v>100</v>
      </c>
      <c r="C12" s="18">
        <v>0.16222965863958741</v>
      </c>
      <c r="D12" s="18">
        <v>0.19360617937710189</v>
      </c>
      <c r="E12" s="18">
        <v>0.18161926355104499</v>
      </c>
      <c r="F12" s="18">
        <v>0.16367190939934639</v>
      </c>
      <c r="G12" s="18">
        <v>0.13740072197893491</v>
      </c>
      <c r="H12" s="18">
        <v>0.1477270142889599</v>
      </c>
      <c r="I12" s="18">
        <v>0.1593325105444274</v>
      </c>
      <c r="K12" s="18">
        <v>0.1486501173266504</v>
      </c>
      <c r="L12" s="18">
        <v>0.17486306217706621</v>
      </c>
      <c r="N12" s="18">
        <v>0.15456133947322581</v>
      </c>
      <c r="O12" s="18">
        <v>0.22481076044871751</v>
      </c>
      <c r="P12" s="18">
        <v>0.1132026443440232</v>
      </c>
      <c r="Q12" s="18">
        <v>0.22178093584556841</v>
      </c>
      <c r="R12" s="18">
        <v>0.17716550233980641</v>
      </c>
      <c r="S12" s="18">
        <v>0.17624158645188409</v>
      </c>
      <c r="T12" s="18">
        <v>0.1774100920049925</v>
      </c>
      <c r="U12" s="18">
        <v>0.179701526629411</v>
      </c>
      <c r="V12" s="18">
        <v>0.15163831473132749</v>
      </c>
      <c r="W12" s="18">
        <v>0.1239560859090937</v>
      </c>
      <c r="X12" s="18">
        <v>0.17153206213623981</v>
      </c>
      <c r="Y12" s="18">
        <v>0.15413184533619581</v>
      </c>
      <c r="AA12" s="18">
        <v>0.17206875964235241</v>
      </c>
      <c r="AB12" s="18">
        <v>0.16030285576904041</v>
      </c>
      <c r="AC12" s="18">
        <v>0.16633742973771681</v>
      </c>
      <c r="AD12" s="18">
        <v>0.14981280023809529</v>
      </c>
      <c r="AF12" s="18">
        <v>0.1205235541813519</v>
      </c>
      <c r="AG12" s="18">
        <v>0.17458002950687451</v>
      </c>
      <c r="AH12" s="18">
        <v>0.21780936949722099</v>
      </c>
      <c r="AI12" s="18">
        <v>0.13007091411497701</v>
      </c>
      <c r="AJ12" s="18">
        <v>0.15628918582949411</v>
      </c>
      <c r="AK12" s="18">
        <v>0.14578232774539651</v>
      </c>
      <c r="AL12" s="18">
        <v>0.15031549993770349</v>
      </c>
      <c r="AM12" s="18">
        <v>0.12560255428718731</v>
      </c>
      <c r="AN12" s="18">
        <v>0.17455823410225951</v>
      </c>
      <c r="AO12" s="18">
        <v>0.19027018874452889</v>
      </c>
      <c r="AP12" s="18">
        <v>0.12515886939337251</v>
      </c>
      <c r="AQ12" s="18">
        <v>0.15310828990943801</v>
      </c>
      <c r="AR12" s="18">
        <v>7.8489848923650615E-2</v>
      </c>
      <c r="AS12" s="18">
        <v>0.1901220123579945</v>
      </c>
      <c r="AT12" s="18">
        <v>0.31845838990222253</v>
      </c>
      <c r="AU12" s="18">
        <v>0.224777085230775</v>
      </c>
      <c r="AV12" s="18">
        <v>0.20728602479239719</v>
      </c>
      <c r="AX12" s="18">
        <v>0.15597251015225699</v>
      </c>
      <c r="AY12" s="18">
        <v>0.1928478375377746</v>
      </c>
      <c r="BA12" s="18">
        <v>0.1754198776157801</v>
      </c>
      <c r="BB12" s="18">
        <v>0.13775735476312539</v>
      </c>
      <c r="BD12" s="18">
        <v>0.14046699073575569</v>
      </c>
      <c r="BE12" s="18">
        <v>0.1386162071545062</v>
      </c>
      <c r="BF12" s="18">
        <v>0.22029420559424709</v>
      </c>
      <c r="BG12" s="18">
        <v>0.160926981030483</v>
      </c>
      <c r="BH12" s="18">
        <v>0.1917816904716822</v>
      </c>
      <c r="BI12" s="18">
        <v>0.2205848814377025</v>
      </c>
      <c r="BJ12" s="18">
        <v>0.12813892116156361</v>
      </c>
      <c r="BL12" s="18">
        <v>0.19608627300917331</v>
      </c>
      <c r="BM12" s="18">
        <v>0.1473650894808966</v>
      </c>
      <c r="BN12" s="18">
        <v>0.17260427413299681</v>
      </c>
      <c r="BO12" s="18">
        <v>0.1576139524487486</v>
      </c>
      <c r="BP12" s="18">
        <v>0.17767445635879009</v>
      </c>
      <c r="BQ12" s="18">
        <v>0.1352529575576554</v>
      </c>
      <c r="BR12" s="18">
        <v>7.8299068684952344E-2</v>
      </c>
      <c r="BS12" s="18">
        <v>0.15497511324832469</v>
      </c>
      <c r="BU12" s="18">
        <v>0.1726139542282111</v>
      </c>
      <c r="BV12" s="18">
        <v>0.15366465072155869</v>
      </c>
      <c r="BW12" s="18">
        <v>0.12721612913662131</v>
      </c>
      <c r="BX12" s="18">
        <v>0.15221648264411469</v>
      </c>
      <c r="BY12" s="18">
        <v>0.15780420830976341</v>
      </c>
      <c r="BZ12" s="18">
        <v>0.13413449099095931</v>
      </c>
      <c r="CA12" s="18">
        <v>0.15711603577729941</v>
      </c>
      <c r="CB12" s="18">
        <v>0.18877462656973801</v>
      </c>
      <c r="CC12" s="18">
        <v>0.22870739141198851</v>
      </c>
    </row>
    <row r="13" spans="2:83" ht="19" customHeight="1" x14ac:dyDescent="0.35">
      <c r="B13" s="21" t="s">
        <v>101</v>
      </c>
      <c r="C13" s="18">
        <v>9.24987091349532E-2</v>
      </c>
      <c r="D13" s="18">
        <v>9.1241493608974156E-2</v>
      </c>
      <c r="E13" s="18">
        <v>8.8401754846862163E-2</v>
      </c>
      <c r="F13" s="18">
        <v>4.6491192354073063E-2</v>
      </c>
      <c r="G13" s="18">
        <v>8.9540584781025848E-2</v>
      </c>
      <c r="H13" s="18">
        <v>7.6104911522571345E-2</v>
      </c>
      <c r="I13" s="18">
        <v>0.1415851733994721</v>
      </c>
      <c r="K13" s="18">
        <v>8.2928259243960203E-2</v>
      </c>
      <c r="L13" s="18">
        <v>0.10192321700891641</v>
      </c>
      <c r="N13" s="18">
        <v>0.1094062587967134</v>
      </c>
      <c r="O13" s="18">
        <v>9.1774640900138357E-2</v>
      </c>
      <c r="P13" s="18">
        <v>0.13422736390104001</v>
      </c>
      <c r="Q13" s="18">
        <v>0.1039257005668887</v>
      </c>
      <c r="R13" s="18">
        <v>9.1835628894890317E-2</v>
      </c>
      <c r="S13" s="18">
        <v>9.8148778862728173E-2</v>
      </c>
      <c r="T13" s="18">
        <v>5.4107292836709439E-2</v>
      </c>
      <c r="U13" s="18">
        <v>7.8020557679757616E-2</v>
      </c>
      <c r="V13" s="18">
        <v>0.1085714738507938</v>
      </c>
      <c r="W13" s="18">
        <v>6.5418427744997884E-2</v>
      </c>
      <c r="X13" s="18">
        <v>8.4297161848167698E-2</v>
      </c>
      <c r="Y13" s="18">
        <v>0.1167390162625342</v>
      </c>
      <c r="AA13" s="18">
        <v>7.7274066653872611E-2</v>
      </c>
      <c r="AB13" s="18">
        <v>8.7938922162488789E-2</v>
      </c>
      <c r="AC13" s="18">
        <v>0.10718136159153401</v>
      </c>
      <c r="AD13" s="18">
        <v>0.1014480675519364</v>
      </c>
      <c r="AF13" s="18">
        <v>0.12672809864730181</v>
      </c>
      <c r="AG13" s="18">
        <v>6.6505379142517071E-2</v>
      </c>
      <c r="AH13" s="18">
        <v>0.14947101252312281</v>
      </c>
      <c r="AI13" s="18">
        <v>0.13518601869898969</v>
      </c>
      <c r="AJ13" s="18">
        <v>7.7863846245499913E-2</v>
      </c>
      <c r="AK13" s="18">
        <v>0.1021301834444919</v>
      </c>
      <c r="AL13" s="18">
        <v>0.1174058186326932</v>
      </c>
      <c r="AM13" s="18">
        <v>9.352579791357829E-2</v>
      </c>
      <c r="AN13" s="18">
        <v>4.7908494277160457E-2</v>
      </c>
      <c r="AO13" s="18">
        <v>9.9485961281082683E-2</v>
      </c>
      <c r="AP13" s="18">
        <v>8.7401024702390848E-2</v>
      </c>
      <c r="AQ13" s="18">
        <v>0.1245486442169946</v>
      </c>
      <c r="AR13" s="18">
        <v>6.2410687569208832E-2</v>
      </c>
      <c r="AS13" s="18">
        <v>6.2779419322974664E-2</v>
      </c>
      <c r="AT13" s="18">
        <v>2.0013203381364138E-2</v>
      </c>
      <c r="AU13" s="18">
        <v>5.5664558457530572E-2</v>
      </c>
      <c r="AV13" s="18">
        <v>7.7048409218686179E-2</v>
      </c>
      <c r="AX13" s="18">
        <v>9.2510532210438493E-2</v>
      </c>
      <c r="AY13" s="18">
        <v>9.5490535083646078E-2</v>
      </c>
      <c r="BA13" s="18">
        <v>0.10371425962472119</v>
      </c>
      <c r="BB13" s="18">
        <v>7.1690081149110088E-2</v>
      </c>
      <c r="BD13" s="18">
        <v>0.1126511064133601</v>
      </c>
      <c r="BE13" s="18">
        <v>9.3004788345168635E-2</v>
      </c>
      <c r="BF13" s="18">
        <v>9.9811666002446078E-2</v>
      </c>
      <c r="BG13" s="18">
        <v>8.4252913536879984E-2</v>
      </c>
      <c r="BH13" s="18">
        <v>6.7840661317698253E-2</v>
      </c>
      <c r="BI13" s="18">
        <v>3.3303171136309553E-2</v>
      </c>
      <c r="BJ13" s="18">
        <v>0.1031184131967766</v>
      </c>
      <c r="BL13" s="18">
        <v>0.12649562923216251</v>
      </c>
      <c r="BM13" s="18">
        <v>8.1096576990923971E-2</v>
      </c>
      <c r="BN13" s="18">
        <v>6.9690252616269127E-2</v>
      </c>
      <c r="BO13" s="18">
        <v>6.3008868094574316E-2</v>
      </c>
      <c r="BP13" s="18">
        <v>0.10308368474318989</v>
      </c>
      <c r="BQ13" s="18">
        <v>0.18636068344248971</v>
      </c>
      <c r="BR13" s="18">
        <v>6.7265508712646235E-2</v>
      </c>
      <c r="BS13" s="18">
        <v>8.1014601305478162E-2</v>
      </c>
      <c r="BU13" s="18">
        <v>9.0643841908718145E-2</v>
      </c>
      <c r="BV13" s="18">
        <v>8.1412206750039559E-2</v>
      </c>
      <c r="BW13" s="18">
        <v>8.1339403649037939E-2</v>
      </c>
      <c r="BX13" s="18">
        <v>6.7042826172730982E-2</v>
      </c>
      <c r="BY13" s="18">
        <v>9.2139437323122561E-2</v>
      </c>
      <c r="BZ13" s="18">
        <v>0.1598935829867372</v>
      </c>
      <c r="CA13" s="18">
        <v>8.171517993649037E-2</v>
      </c>
      <c r="CB13" s="18">
        <v>0.1126058952520755</v>
      </c>
      <c r="CC13" s="18">
        <v>0.13787391122671261</v>
      </c>
    </row>
    <row r="14" spans="2:83" ht="19" customHeight="1" x14ac:dyDescent="0.35">
      <c r="B14" s="21" t="s">
        <v>102</v>
      </c>
      <c r="C14" s="18">
        <v>3.9495197385003622E-2</v>
      </c>
      <c r="D14" s="18">
        <v>5.0367195308083403E-2</v>
      </c>
      <c r="E14" s="18">
        <v>9.3501429043878273E-3</v>
      </c>
      <c r="F14" s="18">
        <v>3.7915432281303528E-2</v>
      </c>
      <c r="G14" s="18">
        <v>3.5186892779660528E-2</v>
      </c>
      <c r="H14" s="18">
        <v>4.5785485955713558E-2</v>
      </c>
      <c r="I14" s="18">
        <v>5.5760585890703783E-2</v>
      </c>
      <c r="K14" s="18">
        <v>2.1871327863530111E-2</v>
      </c>
      <c r="L14" s="18">
        <v>5.620380696499748E-2</v>
      </c>
      <c r="N14" s="18">
        <v>2.0297915817589801E-2</v>
      </c>
      <c r="O14" s="18">
        <v>2.8942141453139121E-2</v>
      </c>
      <c r="P14" s="18">
        <v>4.0684102892424648E-2</v>
      </c>
      <c r="Q14" s="18">
        <v>5.7946518465844032E-2</v>
      </c>
      <c r="R14" s="18">
        <v>3.1602532922046997E-2</v>
      </c>
      <c r="S14" s="18">
        <v>6.0935683160166343E-2</v>
      </c>
      <c r="T14" s="18">
        <v>2.210324474468418E-2</v>
      </c>
      <c r="U14" s="18">
        <v>4.5920307578519261E-2</v>
      </c>
      <c r="V14" s="18">
        <v>3.2511904565750711E-2</v>
      </c>
      <c r="W14" s="18">
        <v>8.3191429122347407E-2</v>
      </c>
      <c r="X14" s="18">
        <v>1.878439233585083E-2</v>
      </c>
      <c r="Y14" s="18">
        <v>1.3725191304247821E-2</v>
      </c>
      <c r="AA14" s="18">
        <v>2.0248115375049551E-2</v>
      </c>
      <c r="AB14" s="18">
        <v>4.7575782787636411E-2</v>
      </c>
      <c r="AC14" s="18">
        <v>2.3082876086286171E-2</v>
      </c>
      <c r="AD14" s="18">
        <v>6.6548235928273747E-2</v>
      </c>
      <c r="AF14" s="18">
        <v>0.17470201651818401</v>
      </c>
      <c r="AG14" s="18">
        <v>8.4154948403873164E-2</v>
      </c>
      <c r="AH14" s="18">
        <v>6.1706686874128128E-2</v>
      </c>
      <c r="AI14" s="18">
        <v>6.5522624372490831E-2</v>
      </c>
      <c r="AJ14" s="18">
        <v>3.9783344769954349E-2</v>
      </c>
      <c r="AK14" s="18">
        <v>5.4615953389876758E-2</v>
      </c>
      <c r="AL14" s="18">
        <v>3.1110381049956028E-2</v>
      </c>
      <c r="AM14" s="18">
        <v>1.392464059301216E-2</v>
      </c>
      <c r="AN14" s="18">
        <v>2.0414799771173799E-2</v>
      </c>
      <c r="AO14" s="18">
        <v>3.7638452088166789E-2</v>
      </c>
      <c r="AP14" s="18">
        <v>2.3200731684412779E-2</v>
      </c>
      <c r="AQ14" s="18">
        <v>0</v>
      </c>
      <c r="AR14" s="18">
        <v>1.510543496353862E-2</v>
      </c>
      <c r="AS14" s="18">
        <v>1.8654697610494882E-2</v>
      </c>
      <c r="AT14" s="18">
        <v>5.2267150428640559E-2</v>
      </c>
      <c r="AU14" s="18">
        <v>1.5753489803069551E-2</v>
      </c>
      <c r="AV14" s="18">
        <v>8.0121751341660594E-2</v>
      </c>
      <c r="AX14" s="18">
        <v>4.1143287557225697E-2</v>
      </c>
      <c r="AY14" s="18">
        <v>2.9867226406500871E-2</v>
      </c>
      <c r="BA14" s="18">
        <v>3.2077145314231441E-2</v>
      </c>
      <c r="BB14" s="18">
        <v>5.3258185306205998E-2</v>
      </c>
      <c r="BD14" s="18">
        <v>4.3883973957015897E-2</v>
      </c>
      <c r="BE14" s="18">
        <v>3.7596692650879039E-2</v>
      </c>
      <c r="BF14" s="18">
        <v>2.907778751432475E-2</v>
      </c>
      <c r="BG14" s="18">
        <v>2.9788913595564692E-2</v>
      </c>
      <c r="BH14" s="18">
        <v>1.648383124164024E-2</v>
      </c>
      <c r="BI14" s="18">
        <v>4.5028989019798869E-2</v>
      </c>
      <c r="BJ14" s="18">
        <v>0.1994861900941681</v>
      </c>
      <c r="BL14" s="18">
        <v>2.8612271039545171E-2</v>
      </c>
      <c r="BM14" s="18">
        <v>1.8066501720686402E-2</v>
      </c>
      <c r="BN14" s="18">
        <v>7.0141631875138902E-2</v>
      </c>
      <c r="BO14" s="18">
        <v>6.4223173467795824E-2</v>
      </c>
      <c r="BP14" s="18">
        <v>2.7689834316024061E-2</v>
      </c>
      <c r="BQ14" s="18">
        <v>2.200192819565859E-2</v>
      </c>
      <c r="BR14" s="18">
        <v>0.1773061972636992</v>
      </c>
      <c r="BS14" s="18">
        <v>6.005731760612508E-2</v>
      </c>
      <c r="BU14" s="18">
        <v>2.520020721391196E-2</v>
      </c>
      <c r="BV14" s="18">
        <v>1.8933273730724481E-2</v>
      </c>
      <c r="BW14" s="18">
        <v>5.8116034610706427E-2</v>
      </c>
      <c r="BX14" s="18">
        <v>4.2139270380897452E-2</v>
      </c>
      <c r="BY14" s="18">
        <v>2.8188225889321308E-2</v>
      </c>
      <c r="BZ14" s="18">
        <v>3.3297740015820393E-2</v>
      </c>
      <c r="CA14" s="18">
        <v>0.1049482534574394</v>
      </c>
      <c r="CB14" s="18">
        <v>0.10792644399639351</v>
      </c>
      <c r="CC14" s="18">
        <v>1.5484619988548909E-2</v>
      </c>
    </row>
    <row r="15" spans="2:83" ht="19" customHeight="1" x14ac:dyDescent="0.35">
      <c r="B15" s="22" t="s">
        <v>117</v>
      </c>
      <c r="C15" s="23">
        <v>0.36322379886982548</v>
      </c>
      <c r="D15" s="23">
        <v>0.37330345557734779</v>
      </c>
      <c r="E15" s="23">
        <v>0.3486461384454892</v>
      </c>
      <c r="F15" s="23">
        <v>0.36714162245813381</v>
      </c>
      <c r="G15" s="23">
        <v>0.37545064723726851</v>
      </c>
      <c r="H15" s="23">
        <v>0.34657543532622359</v>
      </c>
      <c r="I15" s="23">
        <v>0.36974532222745082</v>
      </c>
      <c r="K15" s="23">
        <v>0.38913484966014061</v>
      </c>
      <c r="L15" s="23">
        <v>0.33865573454192499</v>
      </c>
      <c r="N15" s="23">
        <v>0.41122006505021053</v>
      </c>
      <c r="O15" s="23">
        <v>0.3270326177258186</v>
      </c>
      <c r="P15" s="23">
        <v>0.32514817671692531</v>
      </c>
      <c r="Q15" s="23">
        <v>0.28374396164959659</v>
      </c>
      <c r="R15" s="23">
        <v>0.30550227681276643</v>
      </c>
      <c r="S15" s="23">
        <v>0.39089475994961292</v>
      </c>
      <c r="T15" s="23">
        <v>0.36704332166799192</v>
      </c>
      <c r="U15" s="23">
        <v>0.40732033909680337</v>
      </c>
      <c r="V15" s="23">
        <v>0.37438067733629871</v>
      </c>
      <c r="W15" s="23">
        <v>0.340183562325727</v>
      </c>
      <c r="X15" s="23">
        <v>0.3927864329009344</v>
      </c>
      <c r="Y15" s="23">
        <v>0.37623570129573569</v>
      </c>
      <c r="AA15" s="23">
        <v>0.38947863464640531</v>
      </c>
      <c r="AB15" s="23">
        <v>0.39851128126393498</v>
      </c>
      <c r="AC15" s="23">
        <v>0.31931255352426791</v>
      </c>
      <c r="AD15" s="23">
        <v>0.33712935996834847</v>
      </c>
      <c r="AF15" s="23">
        <v>0.39665297062498578</v>
      </c>
      <c r="AG15" s="23">
        <v>0.37798772221858429</v>
      </c>
      <c r="AH15" s="23">
        <v>0.2901580095253784</v>
      </c>
      <c r="AI15" s="23">
        <v>0.41299940531091872</v>
      </c>
      <c r="AJ15" s="23">
        <v>0.38577548990617011</v>
      </c>
      <c r="AK15" s="23">
        <v>0.3228906223629906</v>
      </c>
      <c r="AL15" s="23">
        <v>0.41035177900210029</v>
      </c>
      <c r="AM15" s="23">
        <v>0.41032224586999361</v>
      </c>
      <c r="AN15" s="23">
        <v>0.3346422238431917</v>
      </c>
      <c r="AO15" s="23">
        <v>0.27294811762299781</v>
      </c>
      <c r="AP15" s="23">
        <v>0.42569189816447872</v>
      </c>
      <c r="AQ15" s="23">
        <v>0.35093551096167919</v>
      </c>
      <c r="AR15" s="23">
        <v>0.51450659716909608</v>
      </c>
      <c r="AS15" s="23">
        <v>0.38548134785244809</v>
      </c>
      <c r="AT15" s="23">
        <v>0.2197256373629318</v>
      </c>
      <c r="AU15" s="23">
        <v>0.35920975439787151</v>
      </c>
      <c r="AV15" s="23">
        <v>0.16780279971171999</v>
      </c>
      <c r="AX15" s="23">
        <v>0.36902639012751132</v>
      </c>
      <c r="AY15" s="23">
        <v>0.33802337021153728</v>
      </c>
      <c r="BA15" s="23">
        <v>0.3530134840973953</v>
      </c>
      <c r="BB15" s="23">
        <v>0.38216737563956971</v>
      </c>
      <c r="BD15" s="23">
        <v>0.3482852480104523</v>
      </c>
      <c r="BE15" s="23">
        <v>0.35863884807181973</v>
      </c>
      <c r="BF15" s="23">
        <v>0.29485441320155897</v>
      </c>
      <c r="BG15" s="23">
        <v>0.40868863014533269</v>
      </c>
      <c r="BH15" s="23">
        <v>0.39888627421402878</v>
      </c>
      <c r="BI15" s="23">
        <v>0.27762137055401298</v>
      </c>
      <c r="BJ15" s="23">
        <v>0.3787040788730669</v>
      </c>
      <c r="BL15" s="23">
        <v>0.26635826711312249</v>
      </c>
      <c r="BM15" s="23">
        <v>0.38058447726470229</v>
      </c>
      <c r="BN15" s="23">
        <v>0.4214745005110615</v>
      </c>
      <c r="BO15" s="23">
        <v>0.43719328331784169</v>
      </c>
      <c r="BP15" s="23">
        <v>0.39730035919530049</v>
      </c>
      <c r="BQ15" s="23">
        <v>0.29579722071690079</v>
      </c>
      <c r="BR15" s="23">
        <v>0.28550510888455199</v>
      </c>
      <c r="BS15" s="23">
        <v>0.37754112238519072</v>
      </c>
      <c r="BU15" s="23">
        <v>0.35680285080134649</v>
      </c>
      <c r="BV15" s="23">
        <v>0.37955127545631689</v>
      </c>
      <c r="BW15" s="23">
        <v>0.46399257431286511</v>
      </c>
      <c r="BX15" s="23">
        <v>0.39631421837032221</v>
      </c>
      <c r="BY15" s="23">
        <v>0.37226000018247363</v>
      </c>
      <c r="BZ15" s="23">
        <v>0.30931122935287608</v>
      </c>
      <c r="CA15" s="23">
        <v>0.31246470050613251</v>
      </c>
      <c r="CB15" s="23">
        <v>0.27498133268105418</v>
      </c>
      <c r="CC15" s="23">
        <v>0.32979546996277392</v>
      </c>
    </row>
    <row r="16" spans="2:83" ht="19" customHeight="1" x14ac:dyDescent="0.35">
      <c r="B16" s="22" t="s">
        <v>118</v>
      </c>
      <c r="C16" s="23">
        <v>0.25472836777454061</v>
      </c>
      <c r="D16" s="23">
        <v>0.28484767298607611</v>
      </c>
      <c r="E16" s="23">
        <v>0.27002101839790721</v>
      </c>
      <c r="F16" s="23">
        <v>0.2101631017534194</v>
      </c>
      <c r="G16" s="23">
        <v>0.2269413067599608</v>
      </c>
      <c r="H16" s="23">
        <v>0.22383192581153119</v>
      </c>
      <c r="I16" s="23">
        <v>0.30091768394389951</v>
      </c>
      <c r="K16" s="23">
        <v>0.23157837657061059</v>
      </c>
      <c r="L16" s="23">
        <v>0.27678627918598259</v>
      </c>
      <c r="N16" s="23">
        <v>0.26396759826993921</v>
      </c>
      <c r="O16" s="23">
        <v>0.31658540134885588</v>
      </c>
      <c r="P16" s="23">
        <v>0.2474300082450632</v>
      </c>
      <c r="Q16" s="23">
        <v>0.32570663641245712</v>
      </c>
      <c r="R16" s="23">
        <v>0.26900113123469682</v>
      </c>
      <c r="S16" s="23">
        <v>0.27439036531461231</v>
      </c>
      <c r="T16" s="23">
        <v>0.2315173848417019</v>
      </c>
      <c r="U16" s="23">
        <v>0.2577220843091686</v>
      </c>
      <c r="V16" s="23">
        <v>0.26020978858212129</v>
      </c>
      <c r="W16" s="23">
        <v>0.18937451365409161</v>
      </c>
      <c r="X16" s="23">
        <v>0.25582922398440749</v>
      </c>
      <c r="Y16" s="23">
        <v>0.27087086159872997</v>
      </c>
      <c r="AA16" s="23">
        <v>0.24934282629622509</v>
      </c>
      <c r="AB16" s="23">
        <v>0.2482417779315291</v>
      </c>
      <c r="AC16" s="23">
        <v>0.27351879132925078</v>
      </c>
      <c r="AD16" s="23">
        <v>0.25126086779003171</v>
      </c>
      <c r="AF16" s="23">
        <v>0.2472516528286538</v>
      </c>
      <c r="AG16" s="23">
        <v>0.24108540864939151</v>
      </c>
      <c r="AH16" s="23">
        <v>0.36728038202034391</v>
      </c>
      <c r="AI16" s="23">
        <v>0.26525693281396662</v>
      </c>
      <c r="AJ16" s="23">
        <v>0.23415303207499399</v>
      </c>
      <c r="AK16" s="23">
        <v>0.24791251118988841</v>
      </c>
      <c r="AL16" s="23">
        <v>0.26772131857039672</v>
      </c>
      <c r="AM16" s="23">
        <v>0.2191283522007656</v>
      </c>
      <c r="AN16" s="23">
        <v>0.22246672837941989</v>
      </c>
      <c r="AO16" s="23">
        <v>0.28975615002561161</v>
      </c>
      <c r="AP16" s="23">
        <v>0.21255989409576331</v>
      </c>
      <c r="AQ16" s="23">
        <v>0.27765693412643261</v>
      </c>
      <c r="AR16" s="23">
        <v>0.14090053649285941</v>
      </c>
      <c r="AS16" s="23">
        <v>0.25290143168096918</v>
      </c>
      <c r="AT16" s="23">
        <v>0.33847159328358661</v>
      </c>
      <c r="AU16" s="23">
        <v>0.2804416436883056</v>
      </c>
      <c r="AV16" s="23">
        <v>0.28433443401108338</v>
      </c>
      <c r="AX16" s="23">
        <v>0.2484830423626955</v>
      </c>
      <c r="AY16" s="23">
        <v>0.28833837262142059</v>
      </c>
      <c r="BA16" s="23">
        <v>0.27913413724050118</v>
      </c>
      <c r="BB16" s="23">
        <v>0.2094474359122355</v>
      </c>
      <c r="BD16" s="23">
        <v>0.25311809714911582</v>
      </c>
      <c r="BE16" s="23">
        <v>0.23162099549967491</v>
      </c>
      <c r="BF16" s="23">
        <v>0.32010587159669318</v>
      </c>
      <c r="BG16" s="23">
        <v>0.245179894567363</v>
      </c>
      <c r="BH16" s="23">
        <v>0.25962235178938042</v>
      </c>
      <c r="BI16" s="23">
        <v>0.25388805257401198</v>
      </c>
      <c r="BJ16" s="23">
        <v>0.2312573343583402</v>
      </c>
      <c r="BL16" s="23">
        <v>0.32258190224133582</v>
      </c>
      <c r="BM16" s="23">
        <v>0.22846166647182059</v>
      </c>
      <c r="BN16" s="23">
        <v>0.24229452674926591</v>
      </c>
      <c r="BO16" s="23">
        <v>0.22062282054332291</v>
      </c>
      <c r="BP16" s="23">
        <v>0.28075814110198011</v>
      </c>
      <c r="BQ16" s="23">
        <v>0.32161364100014511</v>
      </c>
      <c r="BR16" s="23">
        <v>0.14556457739759859</v>
      </c>
      <c r="BS16" s="23">
        <v>0.2359897145538028</v>
      </c>
      <c r="BU16" s="23">
        <v>0.26325779613692918</v>
      </c>
      <c r="BV16" s="23">
        <v>0.23507685747159829</v>
      </c>
      <c r="BW16" s="23">
        <v>0.20855553278565919</v>
      </c>
      <c r="BX16" s="23">
        <v>0.21925930881684569</v>
      </c>
      <c r="BY16" s="23">
        <v>0.24994364563288601</v>
      </c>
      <c r="BZ16" s="23">
        <v>0.29402807397769648</v>
      </c>
      <c r="CA16" s="23">
        <v>0.23883121571378971</v>
      </c>
      <c r="CB16" s="23">
        <v>0.30138052182181352</v>
      </c>
      <c r="CC16" s="23">
        <v>0.36658130263870098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0.10429976341991461</v>
      </c>
      <c r="D9" s="18">
        <v>7.3982157848017191E-2</v>
      </c>
      <c r="E9" s="18">
        <v>8.4008352234286973E-2</v>
      </c>
      <c r="F9" s="18">
        <v>0.120473796438944</v>
      </c>
      <c r="G9" s="18">
        <v>0.1174452807376274</v>
      </c>
      <c r="H9" s="18">
        <v>0.12726307408298049</v>
      </c>
      <c r="I9" s="18">
        <v>9.6672525138350146E-2</v>
      </c>
      <c r="K9" s="18">
        <v>0.1056531950247406</v>
      </c>
      <c r="L9" s="18">
        <v>0.1035469744665731</v>
      </c>
      <c r="N9" s="18">
        <v>0.12636404951652161</v>
      </c>
      <c r="O9" s="18">
        <v>9.9862783457070559E-2</v>
      </c>
      <c r="P9" s="18">
        <v>9.0764761818502668E-2</v>
      </c>
      <c r="Q9" s="18">
        <v>0.1221826632850803</v>
      </c>
      <c r="R9" s="18">
        <v>0.1007846035732396</v>
      </c>
      <c r="S9" s="18">
        <v>0.11065520198932539</v>
      </c>
      <c r="T9" s="18">
        <v>8.833301883556563E-2</v>
      </c>
      <c r="U9" s="18">
        <v>0.1047893154631358</v>
      </c>
      <c r="V9" s="18">
        <v>9.4658758363936224E-2</v>
      </c>
      <c r="W9" s="18">
        <v>7.8188541728038963E-2</v>
      </c>
      <c r="X9" s="18">
        <v>0.13112088606463729</v>
      </c>
      <c r="Y9" s="18">
        <v>0.1230043321353914</v>
      </c>
      <c r="AA9" s="18">
        <v>8.7514098223492612E-2</v>
      </c>
      <c r="AB9" s="18">
        <v>9.9669290597936333E-2</v>
      </c>
      <c r="AC9" s="18">
        <v>9.7903272322090479E-2</v>
      </c>
      <c r="AD9" s="18">
        <v>0.133610060387931</v>
      </c>
      <c r="AF9" s="18">
        <v>0.14263138822339319</v>
      </c>
      <c r="AG9" s="18">
        <v>0.21279097712861081</v>
      </c>
      <c r="AH9" s="18">
        <v>0.1750236499444518</v>
      </c>
      <c r="AI9" s="18">
        <v>0.1022907601946197</v>
      </c>
      <c r="AJ9" s="18">
        <v>7.8325339213223627E-2</v>
      </c>
      <c r="AK9" s="18">
        <v>0.1159123879619491</v>
      </c>
      <c r="AL9" s="18">
        <v>0.14148598745585811</v>
      </c>
      <c r="AM9" s="18">
        <v>8.7453591978743334E-2</v>
      </c>
      <c r="AN9" s="18">
        <v>0.1172476690211407</v>
      </c>
      <c r="AO9" s="18">
        <v>4.2149913552683139E-2</v>
      </c>
      <c r="AP9" s="18">
        <v>7.8689688537924546E-2</v>
      </c>
      <c r="AQ9" s="18">
        <v>0.1247955303298741</v>
      </c>
      <c r="AR9" s="18">
        <v>8.1657552731644101E-2</v>
      </c>
      <c r="AS9" s="18">
        <v>8.2396026006492581E-2</v>
      </c>
      <c r="AT9" s="18">
        <v>0.1118985419637543</v>
      </c>
      <c r="AU9" s="18">
        <v>7.3761361909123024E-2</v>
      </c>
      <c r="AV9" s="18">
        <v>1.3569373660689429E-2</v>
      </c>
      <c r="AX9" s="18">
        <v>0.1135223226445226</v>
      </c>
      <c r="AY9" s="18">
        <v>5.9094199810273168E-2</v>
      </c>
      <c r="BA9" s="18">
        <v>0.1080254610066067</v>
      </c>
      <c r="BB9" s="18">
        <v>9.7387338110077243E-2</v>
      </c>
      <c r="BD9" s="18">
        <v>0.11647337810158501</v>
      </c>
      <c r="BE9" s="18">
        <v>0.12240466408878151</v>
      </c>
      <c r="BF9" s="18">
        <v>8.3532677901386951E-2</v>
      </c>
      <c r="BG9" s="18">
        <v>9.8094226452624861E-2</v>
      </c>
      <c r="BH9" s="18">
        <v>7.0968709381684841E-2</v>
      </c>
      <c r="BI9" s="18">
        <v>8.0815723967501696E-2</v>
      </c>
      <c r="BJ9" s="18">
        <v>0.15197800539256351</v>
      </c>
      <c r="BL9" s="18">
        <v>0.10498447108798491</v>
      </c>
      <c r="BM9" s="18">
        <v>9.1885818310851269E-2</v>
      </c>
      <c r="BN9" s="18">
        <v>6.0311230778251963E-2</v>
      </c>
      <c r="BO9" s="18">
        <v>0.10840608102253101</v>
      </c>
      <c r="BP9" s="18">
        <v>0.14231118462892789</v>
      </c>
      <c r="BQ9" s="18">
        <v>0.1390898782022747</v>
      </c>
      <c r="BR9" s="18">
        <v>6.0765508091231782E-2</v>
      </c>
      <c r="BS9" s="18">
        <v>0.1157724310750164</v>
      </c>
      <c r="BU9" s="18">
        <v>0.1171752658790275</v>
      </c>
      <c r="BV9" s="18">
        <v>0.105320726415599</v>
      </c>
      <c r="BW9" s="18">
        <v>6.2552929180595629E-2</v>
      </c>
      <c r="BX9" s="18">
        <v>6.9042229020966212E-2</v>
      </c>
      <c r="BY9" s="18">
        <v>0.12438333950894789</v>
      </c>
      <c r="BZ9" s="18">
        <v>0.13670314610937881</v>
      </c>
      <c r="CA9" s="18">
        <v>9.6629830829345689E-2</v>
      </c>
      <c r="CB9" s="18">
        <v>8.0196079713866289E-2</v>
      </c>
      <c r="CC9" s="18">
        <v>0.105529769296587</v>
      </c>
    </row>
    <row r="10" spans="2:83" ht="19" customHeight="1" x14ac:dyDescent="0.35">
      <c r="B10" s="21" t="s">
        <v>98</v>
      </c>
      <c r="C10" s="18">
        <v>0.22673591033664781</v>
      </c>
      <c r="D10" s="18">
        <v>0.1916830685153264</v>
      </c>
      <c r="E10" s="18">
        <v>0.21703283776788321</v>
      </c>
      <c r="F10" s="18">
        <v>0.22056055770009689</v>
      </c>
      <c r="G10" s="18">
        <v>0.24717073355385399</v>
      </c>
      <c r="H10" s="18">
        <v>0.24005390100881641</v>
      </c>
      <c r="I10" s="18">
        <v>0.2313562573745532</v>
      </c>
      <c r="K10" s="18">
        <v>0.21425755295076149</v>
      </c>
      <c r="L10" s="18">
        <v>0.23954840469137231</v>
      </c>
      <c r="N10" s="18">
        <v>0.28003746888041448</v>
      </c>
      <c r="O10" s="18">
        <v>0.1084175268868289</v>
      </c>
      <c r="P10" s="18">
        <v>0.28951683753313351</v>
      </c>
      <c r="Q10" s="18">
        <v>0.16784068253107889</v>
      </c>
      <c r="R10" s="18">
        <v>0.17230612767961681</v>
      </c>
      <c r="S10" s="18">
        <v>0.18401922340537299</v>
      </c>
      <c r="T10" s="18">
        <v>0.2529026831065519</v>
      </c>
      <c r="U10" s="18">
        <v>0.2180508324062613</v>
      </c>
      <c r="V10" s="18">
        <v>0.22179554039263541</v>
      </c>
      <c r="W10" s="18">
        <v>0.24854170335287901</v>
      </c>
      <c r="X10" s="18">
        <v>0.24336523459408749</v>
      </c>
      <c r="Y10" s="18">
        <v>0.25675535179261449</v>
      </c>
      <c r="AA10" s="18">
        <v>0.25093326964493767</v>
      </c>
      <c r="AB10" s="18">
        <v>0.23634218766742951</v>
      </c>
      <c r="AC10" s="18">
        <v>0.1898958511515543</v>
      </c>
      <c r="AD10" s="18">
        <v>0.2223188648224233</v>
      </c>
      <c r="AF10" s="18">
        <v>0.1855876446361466</v>
      </c>
      <c r="AG10" s="18">
        <v>0.11968829647119029</v>
      </c>
      <c r="AH10" s="18">
        <v>0.17495099610359449</v>
      </c>
      <c r="AI10" s="18">
        <v>0.27280698210975762</v>
      </c>
      <c r="AJ10" s="18">
        <v>0.24997580298833169</v>
      </c>
      <c r="AK10" s="18">
        <v>0.20701494776784679</v>
      </c>
      <c r="AL10" s="18">
        <v>0.20249960266409919</v>
      </c>
      <c r="AM10" s="18">
        <v>0.23307251078666119</v>
      </c>
      <c r="AN10" s="18">
        <v>0.20659931863228631</v>
      </c>
      <c r="AO10" s="18">
        <v>0.22046492312742319</v>
      </c>
      <c r="AP10" s="18">
        <v>0.25762322483493127</v>
      </c>
      <c r="AQ10" s="18">
        <v>0.23727328885643401</v>
      </c>
      <c r="AR10" s="18">
        <v>0.35841025281536681</v>
      </c>
      <c r="AS10" s="18">
        <v>0.34799704269515042</v>
      </c>
      <c r="AT10" s="18">
        <v>0.26206067061309002</v>
      </c>
      <c r="AU10" s="18">
        <v>0.22330306381566539</v>
      </c>
      <c r="AV10" s="18">
        <v>0.123796316187364</v>
      </c>
      <c r="AX10" s="18">
        <v>0.23283961421299471</v>
      </c>
      <c r="AY10" s="18">
        <v>0.19447724467538219</v>
      </c>
      <c r="BA10" s="18">
        <v>0.22971533087198359</v>
      </c>
      <c r="BB10" s="18">
        <v>0.22120808059795199</v>
      </c>
      <c r="BD10" s="18">
        <v>0.20910054082600171</v>
      </c>
      <c r="BE10" s="18">
        <v>0.24256525373151441</v>
      </c>
      <c r="BF10" s="18">
        <v>0.23984592430616941</v>
      </c>
      <c r="BG10" s="18">
        <v>0.2162316902957149</v>
      </c>
      <c r="BH10" s="18">
        <v>0.23379903991007461</v>
      </c>
      <c r="BI10" s="18">
        <v>0.23698070971372209</v>
      </c>
      <c r="BJ10" s="18">
        <v>0.25010028094457548</v>
      </c>
      <c r="BL10" s="18">
        <v>0.20142489703428271</v>
      </c>
      <c r="BM10" s="18">
        <v>0.25471691071927949</v>
      </c>
      <c r="BN10" s="18">
        <v>0.26189318297150821</v>
      </c>
      <c r="BO10" s="18">
        <v>0.2308458705848416</v>
      </c>
      <c r="BP10" s="18">
        <v>0.17085675003972961</v>
      </c>
      <c r="BQ10" s="18">
        <v>0.26782944733710362</v>
      </c>
      <c r="BR10" s="18">
        <v>0.32669267814094449</v>
      </c>
      <c r="BS10" s="18">
        <v>0.2102600739303784</v>
      </c>
      <c r="BU10" s="18">
        <v>0.24539169959476859</v>
      </c>
      <c r="BV10" s="18">
        <v>0.24486562298994799</v>
      </c>
      <c r="BW10" s="18">
        <v>0.30252606368600682</v>
      </c>
      <c r="BX10" s="18">
        <v>0.20542058476484751</v>
      </c>
      <c r="BY10" s="18">
        <v>0.21661658381074211</v>
      </c>
      <c r="BZ10" s="18">
        <v>0.19428173558374731</v>
      </c>
      <c r="CA10" s="18">
        <v>0.2075122571578987</v>
      </c>
      <c r="CB10" s="18">
        <v>0.17862749240891149</v>
      </c>
      <c r="CC10" s="18">
        <v>0.18842956824951479</v>
      </c>
    </row>
    <row r="11" spans="2:83" ht="32.15" customHeight="1" x14ac:dyDescent="0.35">
      <c r="B11" s="21" t="s">
        <v>99</v>
      </c>
      <c r="C11" s="18">
        <v>0.34547529516625058</v>
      </c>
      <c r="D11" s="18">
        <v>0.3444288490706422</v>
      </c>
      <c r="E11" s="18">
        <v>0.38126181753099392</v>
      </c>
      <c r="F11" s="18">
        <v>0.34293140879148021</v>
      </c>
      <c r="G11" s="18">
        <v>0.35784573391965141</v>
      </c>
      <c r="H11" s="18">
        <v>0.31604271540511569</v>
      </c>
      <c r="I11" s="18">
        <v>0.33424207904478259</v>
      </c>
      <c r="K11" s="18">
        <v>0.34984869909582123</v>
      </c>
      <c r="L11" s="18">
        <v>0.34308451220299929</v>
      </c>
      <c r="N11" s="18">
        <v>0.2943143206516784</v>
      </c>
      <c r="O11" s="18">
        <v>0.35361813052454449</v>
      </c>
      <c r="P11" s="18">
        <v>0.27133017789786879</v>
      </c>
      <c r="Q11" s="18">
        <v>0.31664614983084821</v>
      </c>
      <c r="R11" s="18">
        <v>0.41188785864282917</v>
      </c>
      <c r="S11" s="18">
        <v>0.34274321310812222</v>
      </c>
      <c r="T11" s="18">
        <v>0.38055717134743788</v>
      </c>
      <c r="U11" s="18">
        <v>0.35182916344621568</v>
      </c>
      <c r="V11" s="18">
        <v>0.32847324598645039</v>
      </c>
      <c r="W11" s="18">
        <v>0.36648815054165901</v>
      </c>
      <c r="X11" s="18">
        <v>0.35311239185255272</v>
      </c>
      <c r="Y11" s="18">
        <v>0.31329788072517112</v>
      </c>
      <c r="AA11" s="18">
        <v>0.36251357165065567</v>
      </c>
      <c r="AB11" s="18">
        <v>0.32972907057946399</v>
      </c>
      <c r="AC11" s="18">
        <v>0.37122993624844119</v>
      </c>
      <c r="AD11" s="18">
        <v>0.32347908153046712</v>
      </c>
      <c r="AF11" s="18">
        <v>0.2810833882752804</v>
      </c>
      <c r="AG11" s="18">
        <v>0.29547171673331951</v>
      </c>
      <c r="AH11" s="18">
        <v>0.26837566353268549</v>
      </c>
      <c r="AI11" s="18">
        <v>0.34192311975399547</v>
      </c>
      <c r="AJ11" s="18">
        <v>0.34300449658209381</v>
      </c>
      <c r="AK11" s="18">
        <v>0.37777983449534608</v>
      </c>
      <c r="AL11" s="18">
        <v>0.34838467239320658</v>
      </c>
      <c r="AM11" s="18">
        <v>0.4429187408410184</v>
      </c>
      <c r="AN11" s="18">
        <v>0.38305167556230002</v>
      </c>
      <c r="AO11" s="18">
        <v>0.35685789833730408</v>
      </c>
      <c r="AP11" s="18">
        <v>0.34233082937909548</v>
      </c>
      <c r="AQ11" s="18">
        <v>0.31332790738410249</v>
      </c>
      <c r="AR11" s="18">
        <v>0.29873584364159211</v>
      </c>
      <c r="AS11" s="18">
        <v>0.3347339549554938</v>
      </c>
      <c r="AT11" s="18">
        <v>0.32630130769398202</v>
      </c>
      <c r="AU11" s="18">
        <v>0.36297755976034057</v>
      </c>
      <c r="AV11" s="18">
        <v>0.29650663029498647</v>
      </c>
      <c r="AX11" s="18">
        <v>0.34193793468078021</v>
      </c>
      <c r="AY11" s="18">
        <v>0.36521088760229548</v>
      </c>
      <c r="BA11" s="18">
        <v>0.34733569763735422</v>
      </c>
      <c r="BB11" s="18">
        <v>0.34202362126397962</v>
      </c>
      <c r="BD11" s="18">
        <v>0.34563598665939588</v>
      </c>
      <c r="BE11" s="18">
        <v>0.33089999873222808</v>
      </c>
      <c r="BF11" s="18">
        <v>0.3179299866391927</v>
      </c>
      <c r="BG11" s="18">
        <v>0.36894441877823148</v>
      </c>
      <c r="BH11" s="18">
        <v>0.36804604013144337</v>
      </c>
      <c r="BI11" s="18">
        <v>0.4025136384361927</v>
      </c>
      <c r="BJ11" s="18">
        <v>0.24880750816541891</v>
      </c>
      <c r="BL11" s="18">
        <v>0.33243794121474718</v>
      </c>
      <c r="BM11" s="18">
        <v>0.34766303395124609</v>
      </c>
      <c r="BN11" s="18">
        <v>0.37510356248060339</v>
      </c>
      <c r="BO11" s="18">
        <v>0.34911687771811611</v>
      </c>
      <c r="BP11" s="18">
        <v>0.3408143428214549</v>
      </c>
      <c r="BQ11" s="18">
        <v>0.32074031576318468</v>
      </c>
      <c r="BR11" s="18">
        <v>0.28910922885766233</v>
      </c>
      <c r="BS11" s="18">
        <v>0.35535967290840148</v>
      </c>
      <c r="BU11" s="18">
        <v>0.33923113618149192</v>
      </c>
      <c r="BV11" s="18">
        <v>0.36369151962361801</v>
      </c>
      <c r="BW11" s="18">
        <v>0.34794912861984378</v>
      </c>
      <c r="BX11" s="18">
        <v>0.35758282825665372</v>
      </c>
      <c r="BY11" s="18">
        <v>0.34097512586852508</v>
      </c>
      <c r="BZ11" s="18">
        <v>0.34604297139605489</v>
      </c>
      <c r="CA11" s="18">
        <v>0.29491354325955871</v>
      </c>
      <c r="CB11" s="18">
        <v>0.3144933327633509</v>
      </c>
      <c r="CC11" s="18">
        <v>0.38529310493318131</v>
      </c>
    </row>
    <row r="12" spans="2:83" ht="19" customHeight="1" x14ac:dyDescent="0.35">
      <c r="B12" s="21" t="s">
        <v>100</v>
      </c>
      <c r="C12" s="18">
        <v>0.17673874982179691</v>
      </c>
      <c r="D12" s="18">
        <v>0.19447375533491029</v>
      </c>
      <c r="E12" s="18">
        <v>0.2111357650661429</v>
      </c>
      <c r="F12" s="18">
        <v>0.1971292096163921</v>
      </c>
      <c r="G12" s="18">
        <v>0.13280174680753701</v>
      </c>
      <c r="H12" s="18">
        <v>0.1662546301105387</v>
      </c>
      <c r="I12" s="18">
        <v>0.1653412391055756</v>
      </c>
      <c r="K12" s="18">
        <v>0.17853967300817289</v>
      </c>
      <c r="L12" s="18">
        <v>0.1720390183364173</v>
      </c>
      <c r="N12" s="18">
        <v>0.22188850424630061</v>
      </c>
      <c r="O12" s="18">
        <v>0.2218200545930934</v>
      </c>
      <c r="P12" s="18">
        <v>0.12708608028419871</v>
      </c>
      <c r="Q12" s="18">
        <v>0.19657560661016321</v>
      </c>
      <c r="R12" s="18">
        <v>0.17018136926580391</v>
      </c>
      <c r="S12" s="18">
        <v>0.2244119140776468</v>
      </c>
      <c r="T12" s="18">
        <v>0.17304895696113229</v>
      </c>
      <c r="U12" s="18">
        <v>0.1665799755389491</v>
      </c>
      <c r="V12" s="18">
        <v>0.19393147052339019</v>
      </c>
      <c r="W12" s="18">
        <v>0.1594986971924619</v>
      </c>
      <c r="X12" s="18">
        <v>0.16445535606746869</v>
      </c>
      <c r="Y12" s="18">
        <v>0.1322232217698151</v>
      </c>
      <c r="AA12" s="18">
        <v>0.19495639984397931</v>
      </c>
      <c r="AB12" s="18">
        <v>0.1627189302343604</v>
      </c>
      <c r="AC12" s="18">
        <v>0.18957071158921501</v>
      </c>
      <c r="AD12" s="18">
        <v>0.1591885946763105</v>
      </c>
      <c r="AF12" s="18">
        <v>0.13496330919921451</v>
      </c>
      <c r="AG12" s="18">
        <v>0.19792507134252821</v>
      </c>
      <c r="AH12" s="18">
        <v>0.1958082208881842</v>
      </c>
      <c r="AI12" s="18">
        <v>0.14096431071422311</v>
      </c>
      <c r="AJ12" s="18">
        <v>0.17962282043997749</v>
      </c>
      <c r="AK12" s="18">
        <v>0.1607077068607535</v>
      </c>
      <c r="AL12" s="18">
        <v>0.16582986732823229</v>
      </c>
      <c r="AM12" s="18">
        <v>9.8091918783744209E-2</v>
      </c>
      <c r="AN12" s="18">
        <v>0.19171404108303489</v>
      </c>
      <c r="AO12" s="18">
        <v>0.19701134820741439</v>
      </c>
      <c r="AP12" s="18">
        <v>0.1585074610305966</v>
      </c>
      <c r="AQ12" s="18">
        <v>0.20107512317415341</v>
      </c>
      <c r="AR12" s="18">
        <v>0.1469113066796269</v>
      </c>
      <c r="AS12" s="18">
        <v>0.15034957123910639</v>
      </c>
      <c r="AT12" s="18">
        <v>0.26022662461724222</v>
      </c>
      <c r="AU12" s="18">
        <v>0.24794806799977481</v>
      </c>
      <c r="AV12" s="18">
        <v>0.25767017242545981</v>
      </c>
      <c r="AX12" s="18">
        <v>0.16544606032366621</v>
      </c>
      <c r="AY12" s="18">
        <v>0.2330208947827033</v>
      </c>
      <c r="BA12" s="18">
        <v>0.17876584290771971</v>
      </c>
      <c r="BB12" s="18">
        <v>0.17297780862179729</v>
      </c>
      <c r="BD12" s="18">
        <v>0.1578971285077215</v>
      </c>
      <c r="BE12" s="18">
        <v>0.16312047547027661</v>
      </c>
      <c r="BF12" s="18">
        <v>0.1914312282121067</v>
      </c>
      <c r="BG12" s="18">
        <v>0.1816356323305891</v>
      </c>
      <c r="BH12" s="18">
        <v>0.2238265765953695</v>
      </c>
      <c r="BI12" s="18">
        <v>0.17306803825622619</v>
      </c>
      <c r="BJ12" s="18">
        <v>0.15206460578523109</v>
      </c>
      <c r="BL12" s="18">
        <v>0.19172990516830171</v>
      </c>
      <c r="BM12" s="18">
        <v>0.19065317121691189</v>
      </c>
      <c r="BN12" s="18">
        <v>0.18355779443150311</v>
      </c>
      <c r="BO12" s="18">
        <v>0.19005353571534839</v>
      </c>
      <c r="BP12" s="18">
        <v>0.16921685914444609</v>
      </c>
      <c r="BQ12" s="18">
        <v>0.1720927569927144</v>
      </c>
      <c r="BR12" s="18">
        <v>0.14397317524471381</v>
      </c>
      <c r="BS12" s="18">
        <v>0.14181467764392289</v>
      </c>
      <c r="BU12" s="18">
        <v>0.18749327859934969</v>
      </c>
      <c r="BV12" s="18">
        <v>0.1821277879434699</v>
      </c>
      <c r="BW12" s="18">
        <v>0.17108850484384169</v>
      </c>
      <c r="BX12" s="18">
        <v>0.21928543484454291</v>
      </c>
      <c r="BY12" s="18">
        <v>0.14842971691574719</v>
      </c>
      <c r="BZ12" s="18">
        <v>0.17574963020072279</v>
      </c>
      <c r="CA12" s="18">
        <v>0.17527440597199781</v>
      </c>
      <c r="CB12" s="18">
        <v>0.21939734760511451</v>
      </c>
      <c r="CC12" s="18">
        <v>0.1268278119860517</v>
      </c>
    </row>
    <row r="13" spans="2:83" ht="19" customHeight="1" x14ac:dyDescent="0.35">
      <c r="B13" s="21" t="s">
        <v>101</v>
      </c>
      <c r="C13" s="18">
        <v>0.1160868002486153</v>
      </c>
      <c r="D13" s="18">
        <v>0.108155078085447</v>
      </c>
      <c r="E13" s="18">
        <v>7.6784099043573542E-2</v>
      </c>
      <c r="F13" s="18">
        <v>8.8694835962000035E-2</v>
      </c>
      <c r="G13" s="18">
        <v>0.123183331046825</v>
      </c>
      <c r="H13" s="18">
        <v>0.1202535340235262</v>
      </c>
      <c r="I13" s="18">
        <v>0.15957988685742031</v>
      </c>
      <c r="K13" s="18">
        <v>0.1234267785660812</v>
      </c>
      <c r="L13" s="18">
        <v>0.1097828969175324</v>
      </c>
      <c r="N13" s="18">
        <v>6.5042397788363376E-2</v>
      </c>
      <c r="O13" s="18">
        <v>0.2014592801015552</v>
      </c>
      <c r="P13" s="18">
        <v>0.18048198911231461</v>
      </c>
      <c r="Q13" s="18">
        <v>0.14311071965570871</v>
      </c>
      <c r="R13" s="18">
        <v>0.1213303349474345</v>
      </c>
      <c r="S13" s="18">
        <v>0.12504128981404269</v>
      </c>
      <c r="T13" s="18">
        <v>6.1068006502466417E-2</v>
      </c>
      <c r="U13" s="18">
        <v>0.13652314476011609</v>
      </c>
      <c r="V13" s="18">
        <v>0.1238266043289656</v>
      </c>
      <c r="W13" s="18">
        <v>0.1002036452897114</v>
      </c>
      <c r="X13" s="18">
        <v>9.1486952459608639E-2</v>
      </c>
      <c r="Y13" s="18">
        <v>0.1376722145468314</v>
      </c>
      <c r="AA13" s="18">
        <v>9.8592597329396112E-2</v>
      </c>
      <c r="AB13" s="18">
        <v>0.13292933739615301</v>
      </c>
      <c r="AC13" s="18">
        <v>0.13031617791731151</v>
      </c>
      <c r="AD13" s="18">
        <v>0.10438304787066111</v>
      </c>
      <c r="AF13" s="18">
        <v>0.1035132713134098</v>
      </c>
      <c r="AG13" s="18">
        <v>9.537083924935344E-2</v>
      </c>
      <c r="AH13" s="18">
        <v>0.14812531206674459</v>
      </c>
      <c r="AI13" s="18">
        <v>0.12626537375692301</v>
      </c>
      <c r="AJ13" s="18">
        <v>0.1038841787826378</v>
      </c>
      <c r="AK13" s="18">
        <v>9.9841878521164509E-2</v>
      </c>
      <c r="AL13" s="18">
        <v>0.12054169417123101</v>
      </c>
      <c r="AM13" s="18">
        <v>0.1115841762831416</v>
      </c>
      <c r="AN13" s="18">
        <v>0.101387295701238</v>
      </c>
      <c r="AO13" s="18">
        <v>0.16864047587534101</v>
      </c>
      <c r="AP13" s="18">
        <v>0.14383760011480301</v>
      </c>
      <c r="AQ13" s="18">
        <v>0.1145940444217815</v>
      </c>
      <c r="AR13" s="18">
        <v>0.1032070913854817</v>
      </c>
      <c r="AS13" s="18">
        <v>8.4523405103756902E-2</v>
      </c>
      <c r="AT13" s="18">
        <v>3.9512855111931353E-2</v>
      </c>
      <c r="AU13" s="18">
        <v>6.8494035629575054E-2</v>
      </c>
      <c r="AV13" s="18">
        <v>0.18033798305744669</v>
      </c>
      <c r="AX13" s="18">
        <v>0.1165181918365525</v>
      </c>
      <c r="AY13" s="18">
        <v>0.1145701558114037</v>
      </c>
      <c r="BA13" s="18">
        <v>0.12013342847999429</v>
      </c>
      <c r="BB13" s="18">
        <v>0.1085789403766815</v>
      </c>
      <c r="BD13" s="18">
        <v>0.1379713838227751</v>
      </c>
      <c r="BE13" s="18">
        <v>9.6182886666283926E-2</v>
      </c>
      <c r="BF13" s="18">
        <v>0.14589987342110511</v>
      </c>
      <c r="BG13" s="18">
        <v>0.1234347468216026</v>
      </c>
      <c r="BH13" s="18">
        <v>8.2579045744730503E-2</v>
      </c>
      <c r="BI13" s="18">
        <v>6.1592900606558233E-2</v>
      </c>
      <c r="BJ13" s="18">
        <v>8.9391361943028644E-2</v>
      </c>
      <c r="BL13" s="18">
        <v>0.1501846860113781</v>
      </c>
      <c r="BM13" s="18">
        <v>0.1066794675422347</v>
      </c>
      <c r="BN13" s="18">
        <v>9.7605623799524741E-2</v>
      </c>
      <c r="BO13" s="18">
        <v>5.5186740094165507E-2</v>
      </c>
      <c r="BP13" s="18">
        <v>0.15289541912464849</v>
      </c>
      <c r="BQ13" s="18">
        <v>5.3811343185076757E-2</v>
      </c>
      <c r="BR13" s="18">
        <v>4.171483816421629E-2</v>
      </c>
      <c r="BS13" s="18">
        <v>0.1142017686187186</v>
      </c>
      <c r="BU13" s="18">
        <v>0.1038267740281571</v>
      </c>
      <c r="BV13" s="18">
        <v>9.7919340856859841E-2</v>
      </c>
      <c r="BW13" s="18">
        <v>9.0370842183110839E-2</v>
      </c>
      <c r="BX13" s="18">
        <v>9.6827440062112774E-2</v>
      </c>
      <c r="BY13" s="18">
        <v>0.1465564526744296</v>
      </c>
      <c r="BZ13" s="18">
        <v>4.828779484428971E-2</v>
      </c>
      <c r="CA13" s="18">
        <v>0.13261231481054181</v>
      </c>
      <c r="CB13" s="18">
        <v>0.11464556177164301</v>
      </c>
      <c r="CC13" s="18">
        <v>0.18660429298607659</v>
      </c>
    </row>
    <row r="14" spans="2:83" ht="19" customHeight="1" x14ac:dyDescent="0.35">
      <c r="B14" s="21" t="s">
        <v>102</v>
      </c>
      <c r="C14" s="18">
        <v>3.0663481006774788E-2</v>
      </c>
      <c r="D14" s="18">
        <v>8.7277091145656571E-2</v>
      </c>
      <c r="E14" s="18">
        <v>2.9777128357119629E-2</v>
      </c>
      <c r="F14" s="18">
        <v>3.0210191491086748E-2</v>
      </c>
      <c r="G14" s="18">
        <v>2.1553173934505239E-2</v>
      </c>
      <c r="H14" s="18">
        <v>3.0132145369022381E-2</v>
      </c>
      <c r="I14" s="18">
        <v>1.280801247931812E-2</v>
      </c>
      <c r="K14" s="18">
        <v>2.827410135442272E-2</v>
      </c>
      <c r="L14" s="18">
        <v>3.1998193385105671E-2</v>
      </c>
      <c r="N14" s="18">
        <v>1.2353258916721409E-2</v>
      </c>
      <c r="O14" s="18">
        <v>1.4822224436907399E-2</v>
      </c>
      <c r="P14" s="18">
        <v>4.0820153353981703E-2</v>
      </c>
      <c r="Q14" s="18">
        <v>5.3644178087120971E-2</v>
      </c>
      <c r="R14" s="18">
        <v>2.3509705891075951E-2</v>
      </c>
      <c r="S14" s="18">
        <v>1.3129157605489831E-2</v>
      </c>
      <c r="T14" s="18">
        <v>4.4090163246845858E-2</v>
      </c>
      <c r="U14" s="18">
        <v>2.2227568385321941E-2</v>
      </c>
      <c r="V14" s="18">
        <v>3.7314380404622233E-2</v>
      </c>
      <c r="W14" s="18">
        <v>4.707926189524983E-2</v>
      </c>
      <c r="X14" s="18">
        <v>1.6459178961645081E-2</v>
      </c>
      <c r="Y14" s="18">
        <v>3.704699903017647E-2</v>
      </c>
      <c r="AA14" s="18">
        <v>5.4900633075385423E-3</v>
      </c>
      <c r="AB14" s="18">
        <v>3.8611183524656853E-2</v>
      </c>
      <c r="AC14" s="18">
        <v>2.108405077138745E-2</v>
      </c>
      <c r="AD14" s="18">
        <v>5.7020350712206957E-2</v>
      </c>
      <c r="AF14" s="18">
        <v>0.15222099835255551</v>
      </c>
      <c r="AG14" s="18">
        <v>7.875309907499764E-2</v>
      </c>
      <c r="AH14" s="18">
        <v>3.7716157464339532E-2</v>
      </c>
      <c r="AI14" s="18">
        <v>1.5749453470481161E-2</v>
      </c>
      <c r="AJ14" s="18">
        <v>4.5187361993735499E-2</v>
      </c>
      <c r="AK14" s="18">
        <v>3.8743244392939982E-2</v>
      </c>
      <c r="AL14" s="18">
        <v>2.1258175987372709E-2</v>
      </c>
      <c r="AM14" s="18">
        <v>2.687906132669144E-2</v>
      </c>
      <c r="AN14" s="18">
        <v>0</v>
      </c>
      <c r="AO14" s="18">
        <v>1.48754408998342E-2</v>
      </c>
      <c r="AP14" s="18">
        <v>1.9011196102649119E-2</v>
      </c>
      <c r="AQ14" s="18">
        <v>8.9341058336544956E-3</v>
      </c>
      <c r="AR14" s="18">
        <v>1.107795274628832E-2</v>
      </c>
      <c r="AS14" s="18">
        <v>0</v>
      </c>
      <c r="AT14" s="18">
        <v>0</v>
      </c>
      <c r="AU14" s="18">
        <v>2.3515910885521161E-2</v>
      </c>
      <c r="AV14" s="18">
        <v>0.12811952437405369</v>
      </c>
      <c r="AX14" s="18">
        <v>2.9735876301483909E-2</v>
      </c>
      <c r="AY14" s="18">
        <v>3.362661731794224E-2</v>
      </c>
      <c r="BA14" s="18">
        <v>1.6024239096341521E-2</v>
      </c>
      <c r="BB14" s="18">
        <v>5.7824211029512428E-2</v>
      </c>
      <c r="BD14" s="18">
        <v>3.2921582082520648E-2</v>
      </c>
      <c r="BE14" s="18">
        <v>4.4826721310915342E-2</v>
      </c>
      <c r="BF14" s="18">
        <v>2.136030952003912E-2</v>
      </c>
      <c r="BG14" s="18">
        <v>1.165928532123695E-2</v>
      </c>
      <c r="BH14" s="18">
        <v>2.0780588236697109E-2</v>
      </c>
      <c r="BI14" s="18">
        <v>4.5028989019798869E-2</v>
      </c>
      <c r="BJ14" s="18">
        <v>0.10765823776918231</v>
      </c>
      <c r="BL14" s="18">
        <v>1.9238099483305179E-2</v>
      </c>
      <c r="BM14" s="18">
        <v>8.4015982594763533E-3</v>
      </c>
      <c r="BN14" s="18">
        <v>2.1528605538608608E-2</v>
      </c>
      <c r="BO14" s="18">
        <v>6.6390894864997552E-2</v>
      </c>
      <c r="BP14" s="18">
        <v>2.390544424079313E-2</v>
      </c>
      <c r="BQ14" s="18">
        <v>4.6436258519646112E-2</v>
      </c>
      <c r="BR14" s="18">
        <v>0.13774457150123121</v>
      </c>
      <c r="BS14" s="18">
        <v>6.2591375823562237E-2</v>
      </c>
      <c r="BU14" s="18">
        <v>6.88184571720516E-3</v>
      </c>
      <c r="BV14" s="18">
        <v>6.0750021705052474E-3</v>
      </c>
      <c r="BW14" s="18">
        <v>2.5512531486601289E-2</v>
      </c>
      <c r="BX14" s="18">
        <v>5.1841483050876963E-2</v>
      </c>
      <c r="BY14" s="18">
        <v>2.3038781221608049E-2</v>
      </c>
      <c r="BZ14" s="18">
        <v>9.8934721865806527E-2</v>
      </c>
      <c r="CA14" s="18">
        <v>9.3057647970657256E-2</v>
      </c>
      <c r="CB14" s="18">
        <v>9.2640185737113842E-2</v>
      </c>
      <c r="CC14" s="18">
        <v>7.3154525485885349E-3</v>
      </c>
    </row>
    <row r="15" spans="2:83" ht="19" customHeight="1" x14ac:dyDescent="0.35">
      <c r="B15" s="22" t="s">
        <v>117</v>
      </c>
      <c r="C15" s="23">
        <v>0.3310356737565624</v>
      </c>
      <c r="D15" s="23">
        <v>0.26566522636334361</v>
      </c>
      <c r="E15" s="23">
        <v>0.30104119000217011</v>
      </c>
      <c r="F15" s="23">
        <v>0.34103435413904087</v>
      </c>
      <c r="G15" s="23">
        <v>0.36461601429148138</v>
      </c>
      <c r="H15" s="23">
        <v>0.36731697509179689</v>
      </c>
      <c r="I15" s="23">
        <v>0.32802878251290329</v>
      </c>
      <c r="K15" s="23">
        <v>0.31991074797550212</v>
      </c>
      <c r="L15" s="23">
        <v>0.34309537915794541</v>
      </c>
      <c r="N15" s="23">
        <v>0.40640151839693611</v>
      </c>
      <c r="O15" s="23">
        <v>0.20828031034389949</v>
      </c>
      <c r="P15" s="23">
        <v>0.38028159935163608</v>
      </c>
      <c r="Q15" s="23">
        <v>0.29002334581615918</v>
      </c>
      <c r="R15" s="23">
        <v>0.27309073125285638</v>
      </c>
      <c r="S15" s="23">
        <v>0.29467442539469829</v>
      </c>
      <c r="T15" s="23">
        <v>0.3412357019421175</v>
      </c>
      <c r="U15" s="23">
        <v>0.32284014786939708</v>
      </c>
      <c r="V15" s="23">
        <v>0.31645429875657161</v>
      </c>
      <c r="W15" s="23">
        <v>0.32673024508091802</v>
      </c>
      <c r="X15" s="23">
        <v>0.37448612065872477</v>
      </c>
      <c r="Y15" s="23">
        <v>0.37975968392800591</v>
      </c>
      <c r="AA15" s="23">
        <v>0.33844736786843033</v>
      </c>
      <c r="AB15" s="23">
        <v>0.33601147826536581</v>
      </c>
      <c r="AC15" s="23">
        <v>0.28779912347364478</v>
      </c>
      <c r="AD15" s="23">
        <v>0.35592892521035441</v>
      </c>
      <c r="AF15" s="23">
        <v>0.32821903285953979</v>
      </c>
      <c r="AG15" s="23">
        <v>0.33247927359980112</v>
      </c>
      <c r="AH15" s="23">
        <v>0.34997464604804618</v>
      </c>
      <c r="AI15" s="23">
        <v>0.37509774230437731</v>
      </c>
      <c r="AJ15" s="23">
        <v>0.32830114220155532</v>
      </c>
      <c r="AK15" s="23">
        <v>0.32292733572979587</v>
      </c>
      <c r="AL15" s="23">
        <v>0.34398559011995727</v>
      </c>
      <c r="AM15" s="23">
        <v>0.3205261027654045</v>
      </c>
      <c r="AN15" s="23">
        <v>0.32384698765342701</v>
      </c>
      <c r="AO15" s="23">
        <v>0.26261483668010638</v>
      </c>
      <c r="AP15" s="23">
        <v>0.33631291337285579</v>
      </c>
      <c r="AQ15" s="23">
        <v>0.36206881918630812</v>
      </c>
      <c r="AR15" s="23">
        <v>0.44006780554701092</v>
      </c>
      <c r="AS15" s="23">
        <v>0.43039306870164301</v>
      </c>
      <c r="AT15" s="23">
        <v>0.37395921257684439</v>
      </c>
      <c r="AU15" s="23">
        <v>0.29706442572478842</v>
      </c>
      <c r="AV15" s="23">
        <v>0.13736568984805339</v>
      </c>
      <c r="AX15" s="23">
        <v>0.34636193685751732</v>
      </c>
      <c r="AY15" s="23">
        <v>0.25357144448565538</v>
      </c>
      <c r="BA15" s="23">
        <v>0.3377407918785903</v>
      </c>
      <c r="BB15" s="23">
        <v>0.31859541870802921</v>
      </c>
      <c r="BD15" s="23">
        <v>0.32557391892758669</v>
      </c>
      <c r="BE15" s="23">
        <v>0.36496991782029597</v>
      </c>
      <c r="BF15" s="23">
        <v>0.32337860220755638</v>
      </c>
      <c r="BG15" s="23">
        <v>0.31432591674833982</v>
      </c>
      <c r="BH15" s="23">
        <v>0.30476774929175943</v>
      </c>
      <c r="BI15" s="23">
        <v>0.31779643368122379</v>
      </c>
      <c r="BJ15" s="23">
        <v>0.40207828633713899</v>
      </c>
      <c r="BL15" s="23">
        <v>0.30640936812226771</v>
      </c>
      <c r="BM15" s="23">
        <v>0.34660272903013079</v>
      </c>
      <c r="BN15" s="23">
        <v>0.32220441374976011</v>
      </c>
      <c r="BO15" s="23">
        <v>0.33925195160737248</v>
      </c>
      <c r="BP15" s="23">
        <v>0.3131679346686575</v>
      </c>
      <c r="BQ15" s="23">
        <v>0.40691932553937832</v>
      </c>
      <c r="BR15" s="23">
        <v>0.38745818623217632</v>
      </c>
      <c r="BS15" s="23">
        <v>0.32603250500539482</v>
      </c>
      <c r="BU15" s="23">
        <v>0.36256696547379608</v>
      </c>
      <c r="BV15" s="23">
        <v>0.35018634940554699</v>
      </c>
      <c r="BW15" s="23">
        <v>0.36507899286660239</v>
      </c>
      <c r="BX15" s="23">
        <v>0.27446281378581372</v>
      </c>
      <c r="BY15" s="23">
        <v>0.34099992331968998</v>
      </c>
      <c r="BZ15" s="23">
        <v>0.33098488169312612</v>
      </c>
      <c r="CA15" s="23">
        <v>0.3041420879872444</v>
      </c>
      <c r="CB15" s="23">
        <v>0.25882357212277779</v>
      </c>
      <c r="CC15" s="23">
        <v>0.29395933754610182</v>
      </c>
    </row>
    <row r="16" spans="2:83" ht="19" customHeight="1" x14ac:dyDescent="0.35">
      <c r="B16" s="22" t="s">
        <v>118</v>
      </c>
      <c r="C16" s="23">
        <v>0.29282555007041211</v>
      </c>
      <c r="D16" s="23">
        <v>0.3026288334203574</v>
      </c>
      <c r="E16" s="23">
        <v>0.28791986410971637</v>
      </c>
      <c r="F16" s="23">
        <v>0.28582404557839208</v>
      </c>
      <c r="G16" s="23">
        <v>0.25598507785436198</v>
      </c>
      <c r="H16" s="23">
        <v>0.28650816413406488</v>
      </c>
      <c r="I16" s="23">
        <v>0.32492112596299588</v>
      </c>
      <c r="K16" s="23">
        <v>0.30196645157425411</v>
      </c>
      <c r="L16" s="23">
        <v>0.28182191525394962</v>
      </c>
      <c r="N16" s="23">
        <v>0.28693090203466398</v>
      </c>
      <c r="O16" s="23">
        <v>0.42327933469464862</v>
      </c>
      <c r="P16" s="23">
        <v>0.30756806939651332</v>
      </c>
      <c r="Q16" s="23">
        <v>0.33968632626587192</v>
      </c>
      <c r="R16" s="23">
        <v>0.29151170421323852</v>
      </c>
      <c r="S16" s="23">
        <v>0.34945320389168949</v>
      </c>
      <c r="T16" s="23">
        <v>0.2341169634635987</v>
      </c>
      <c r="U16" s="23">
        <v>0.30310312029906522</v>
      </c>
      <c r="V16" s="23">
        <v>0.3177580748523558</v>
      </c>
      <c r="W16" s="23">
        <v>0.25970234248217328</v>
      </c>
      <c r="X16" s="23">
        <v>0.25594230852707728</v>
      </c>
      <c r="Y16" s="23">
        <v>0.26989543631664648</v>
      </c>
      <c r="AA16" s="23">
        <v>0.2935489971733754</v>
      </c>
      <c r="AB16" s="23">
        <v>0.29564826763051327</v>
      </c>
      <c r="AC16" s="23">
        <v>0.31988688950652638</v>
      </c>
      <c r="AD16" s="23">
        <v>0.26357164254697157</v>
      </c>
      <c r="AF16" s="23">
        <v>0.2384765805126243</v>
      </c>
      <c r="AG16" s="23">
        <v>0.29329591059188159</v>
      </c>
      <c r="AH16" s="23">
        <v>0.34393353295492879</v>
      </c>
      <c r="AI16" s="23">
        <v>0.26722968447114609</v>
      </c>
      <c r="AJ16" s="23">
        <v>0.2835069992226153</v>
      </c>
      <c r="AK16" s="23">
        <v>0.26054958538191803</v>
      </c>
      <c r="AL16" s="23">
        <v>0.2863715614994633</v>
      </c>
      <c r="AM16" s="23">
        <v>0.20967609506688581</v>
      </c>
      <c r="AN16" s="23">
        <v>0.29310133678427291</v>
      </c>
      <c r="AO16" s="23">
        <v>0.36565182408275537</v>
      </c>
      <c r="AP16" s="23">
        <v>0.30234506114539961</v>
      </c>
      <c r="AQ16" s="23">
        <v>0.31566916759593477</v>
      </c>
      <c r="AR16" s="23">
        <v>0.25011839806510872</v>
      </c>
      <c r="AS16" s="23">
        <v>0.2348729763428633</v>
      </c>
      <c r="AT16" s="23">
        <v>0.29973947972917347</v>
      </c>
      <c r="AU16" s="23">
        <v>0.31644210362934982</v>
      </c>
      <c r="AV16" s="23">
        <v>0.4380081554829065</v>
      </c>
      <c r="AX16" s="23">
        <v>0.2819642521602187</v>
      </c>
      <c r="AY16" s="23">
        <v>0.34759105059410689</v>
      </c>
      <c r="BA16" s="23">
        <v>0.29889927138771399</v>
      </c>
      <c r="BB16" s="23">
        <v>0.28155674899847882</v>
      </c>
      <c r="BD16" s="23">
        <v>0.29586851233049671</v>
      </c>
      <c r="BE16" s="23">
        <v>0.25930336213656052</v>
      </c>
      <c r="BF16" s="23">
        <v>0.33733110163321178</v>
      </c>
      <c r="BG16" s="23">
        <v>0.30507037915219182</v>
      </c>
      <c r="BH16" s="23">
        <v>0.30640562234009999</v>
      </c>
      <c r="BI16" s="23">
        <v>0.23466093886278441</v>
      </c>
      <c r="BJ16" s="23">
        <v>0.24145596772825981</v>
      </c>
      <c r="BL16" s="23">
        <v>0.34191459117967982</v>
      </c>
      <c r="BM16" s="23">
        <v>0.29733263875914662</v>
      </c>
      <c r="BN16" s="23">
        <v>0.28116341823102781</v>
      </c>
      <c r="BO16" s="23">
        <v>0.24524027580951391</v>
      </c>
      <c r="BP16" s="23">
        <v>0.32211227826909461</v>
      </c>
      <c r="BQ16" s="23">
        <v>0.2259041001777912</v>
      </c>
      <c r="BR16" s="23">
        <v>0.18568801340893001</v>
      </c>
      <c r="BS16" s="23">
        <v>0.25601644626264147</v>
      </c>
      <c r="BU16" s="23">
        <v>0.29132005262750682</v>
      </c>
      <c r="BV16" s="23">
        <v>0.28004712880032978</v>
      </c>
      <c r="BW16" s="23">
        <v>0.2614593470269525</v>
      </c>
      <c r="BX16" s="23">
        <v>0.31611287490665568</v>
      </c>
      <c r="BY16" s="23">
        <v>0.29498616959017682</v>
      </c>
      <c r="BZ16" s="23">
        <v>0.22403742504501251</v>
      </c>
      <c r="CA16" s="23">
        <v>0.30788672078253959</v>
      </c>
      <c r="CB16" s="23">
        <v>0.33404290937675751</v>
      </c>
      <c r="CC16" s="23">
        <v>0.31343210497212842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97</v>
      </c>
      <c r="C9" s="18">
        <v>5.5665279807148048E-2</v>
      </c>
      <c r="D9" s="18">
        <v>5.7429269124893489E-2</v>
      </c>
      <c r="E9" s="18">
        <v>6.0412158483279063E-2</v>
      </c>
      <c r="F9" s="18">
        <v>5.5241922804594577E-2</v>
      </c>
      <c r="G9" s="18">
        <v>6.5510497681539381E-2</v>
      </c>
      <c r="H9" s="18">
        <v>6.4464696527947202E-2</v>
      </c>
      <c r="I9" s="18">
        <v>3.9525413138141292E-2</v>
      </c>
      <c r="K9" s="18">
        <v>5.7362611703468437E-2</v>
      </c>
      <c r="L9" s="18">
        <v>5.4349944805993228E-2</v>
      </c>
      <c r="N9" s="18">
        <v>5.4715344144467902E-2</v>
      </c>
      <c r="O9" s="18">
        <v>1.4183520368796E-2</v>
      </c>
      <c r="P9" s="18">
        <v>4.0739430900376003E-2</v>
      </c>
      <c r="Q9" s="18">
        <v>5.5026504931442052E-2</v>
      </c>
      <c r="R9" s="18">
        <v>5.8768161597694719E-2</v>
      </c>
      <c r="S9" s="18">
        <v>7.5333843679053977E-2</v>
      </c>
      <c r="T9" s="18">
        <v>5.64006334613689E-2</v>
      </c>
      <c r="U9" s="18">
        <v>6.1599594623946048E-2</v>
      </c>
      <c r="V9" s="18">
        <v>4.6573599543723913E-2</v>
      </c>
      <c r="W9" s="18">
        <v>3.5559546743670567E-2</v>
      </c>
      <c r="X9" s="18">
        <v>7.8268943855870812E-2</v>
      </c>
      <c r="Y9" s="18">
        <v>7.0756489922509408E-2</v>
      </c>
      <c r="AA9" s="18">
        <v>5.2281344989930797E-2</v>
      </c>
      <c r="AB9" s="18">
        <v>4.7237663068923623E-2</v>
      </c>
      <c r="AC9" s="18">
        <v>5.5912746293257772E-2</v>
      </c>
      <c r="AD9" s="18">
        <v>6.8278705303520149E-2</v>
      </c>
      <c r="AF9" s="18">
        <v>0.1138915996521854</v>
      </c>
      <c r="AG9" s="18">
        <v>0.137546106038236</v>
      </c>
      <c r="AH9" s="18">
        <v>6.0234453139352703E-2</v>
      </c>
      <c r="AI9" s="18">
        <v>4.4897824634026411E-2</v>
      </c>
      <c r="AJ9" s="18">
        <v>4.1984885178539287E-2</v>
      </c>
      <c r="AK9" s="18">
        <v>6.7802488314415668E-2</v>
      </c>
      <c r="AL9" s="18">
        <v>7.2953996861843576E-2</v>
      </c>
      <c r="AM9" s="18">
        <v>3.7290862059582777E-2</v>
      </c>
      <c r="AN9" s="18">
        <v>5.1646676411127378E-2</v>
      </c>
      <c r="AO9" s="18">
        <v>2.327709675977346E-2</v>
      </c>
      <c r="AP9" s="18">
        <v>4.7920369889469898E-2</v>
      </c>
      <c r="AQ9" s="18">
        <v>2.9579384340443361E-2</v>
      </c>
      <c r="AR9" s="18">
        <v>5.0003057607161568E-2</v>
      </c>
      <c r="AS9" s="18">
        <v>8.9415762782755551E-2</v>
      </c>
      <c r="AT9" s="18">
        <v>6.2180921633920597E-2</v>
      </c>
      <c r="AU9" s="18">
        <v>5.3041695426312423E-2</v>
      </c>
      <c r="AV9" s="18">
        <v>2.6297934503013171E-2</v>
      </c>
      <c r="AX9" s="18">
        <v>5.5653224603912393E-2</v>
      </c>
      <c r="AY9" s="18">
        <v>5.5042751553506269E-2</v>
      </c>
      <c r="BA9" s="18">
        <v>6.0593198860830401E-2</v>
      </c>
      <c r="BB9" s="18">
        <v>4.6522328293000278E-2</v>
      </c>
      <c r="BD9" s="18">
        <v>6.5442145532517537E-2</v>
      </c>
      <c r="BE9" s="18">
        <v>6.42845435136674E-2</v>
      </c>
      <c r="BF9" s="18">
        <v>3.7726173528157957E-2</v>
      </c>
      <c r="BG9" s="18">
        <v>4.6718652253366029E-2</v>
      </c>
      <c r="BH9" s="18">
        <v>4.6029261396759787E-2</v>
      </c>
      <c r="BI9" s="18">
        <v>6.212682969685826E-2</v>
      </c>
      <c r="BJ9" s="18">
        <v>7.9377607162857924E-2</v>
      </c>
      <c r="BL9" s="18">
        <v>5.349403915656236E-2</v>
      </c>
      <c r="BM9" s="18">
        <v>5.9399507074204098E-2</v>
      </c>
      <c r="BN9" s="18">
        <v>4.6510533904209048E-2</v>
      </c>
      <c r="BO9" s="18">
        <v>4.1223319718401673E-2</v>
      </c>
      <c r="BP9" s="18">
        <v>5.2446368639881148E-2</v>
      </c>
      <c r="BQ9" s="18">
        <v>6.6359493182793494E-2</v>
      </c>
      <c r="BR9" s="18">
        <v>3.823430999859434E-2</v>
      </c>
      <c r="BS9" s="18">
        <v>6.2538006538993274E-2</v>
      </c>
      <c r="BU9" s="18">
        <v>6.2149399671492161E-2</v>
      </c>
      <c r="BV9" s="18">
        <v>6.7782602285021892E-2</v>
      </c>
      <c r="BW9" s="18">
        <v>4.2357766400739613E-2</v>
      </c>
      <c r="BX9" s="18">
        <v>1.5321353640681259E-2</v>
      </c>
      <c r="BY9" s="18">
        <v>6.7583782198951045E-2</v>
      </c>
      <c r="BZ9" s="18">
        <v>7.1976915384200313E-2</v>
      </c>
      <c r="CA9" s="18">
        <v>6.7629757241867497E-2</v>
      </c>
      <c r="CB9" s="18">
        <v>1.9770584766458051E-2</v>
      </c>
      <c r="CC9" s="18">
        <v>3.5502091926693929E-2</v>
      </c>
    </row>
    <row r="10" spans="2:83" ht="19" customHeight="1" x14ac:dyDescent="0.35">
      <c r="B10" s="21" t="s">
        <v>98</v>
      </c>
      <c r="C10" s="18">
        <v>0.1455973575203596</v>
      </c>
      <c r="D10" s="18">
        <v>0.18094786626638781</v>
      </c>
      <c r="E10" s="18">
        <v>0.17333882357361691</v>
      </c>
      <c r="F10" s="18">
        <v>0.16725597003780701</v>
      </c>
      <c r="G10" s="18">
        <v>0.13257490025461671</v>
      </c>
      <c r="H10" s="18">
        <v>0.1438583882421591</v>
      </c>
      <c r="I10" s="18">
        <v>0.1044399326379796</v>
      </c>
      <c r="K10" s="18">
        <v>0.1518115243989297</v>
      </c>
      <c r="L10" s="18">
        <v>0.14049415056876349</v>
      </c>
      <c r="N10" s="18">
        <v>0.13208866967531421</v>
      </c>
      <c r="O10" s="18">
        <v>0.13192710995988841</v>
      </c>
      <c r="P10" s="18">
        <v>0.15296738807663091</v>
      </c>
      <c r="Q10" s="18">
        <v>0.1167816624255977</v>
      </c>
      <c r="R10" s="18">
        <v>0.1479337060520432</v>
      </c>
      <c r="S10" s="18">
        <v>0.13894987325521091</v>
      </c>
      <c r="T10" s="18">
        <v>0.20302496486738661</v>
      </c>
      <c r="U10" s="18">
        <v>0.1607120950934362</v>
      </c>
      <c r="V10" s="18">
        <v>0.17402950472156359</v>
      </c>
      <c r="W10" s="18">
        <v>0.1237964721681436</v>
      </c>
      <c r="X10" s="18">
        <v>0.13165582321069941</v>
      </c>
      <c r="Y10" s="18">
        <v>0.119876440874498</v>
      </c>
      <c r="AA10" s="18">
        <v>0.17558860831488929</v>
      </c>
      <c r="AB10" s="18">
        <v>0.12704280512236571</v>
      </c>
      <c r="AC10" s="18">
        <v>0.15728774339867391</v>
      </c>
      <c r="AD10" s="18">
        <v>0.12201274386885889</v>
      </c>
      <c r="AF10" s="18">
        <v>0.18034592945991709</v>
      </c>
      <c r="AG10" s="18">
        <v>0.12932867333712961</v>
      </c>
      <c r="AH10" s="18">
        <v>0.13843430950064819</v>
      </c>
      <c r="AI10" s="18">
        <v>0.19494074936301051</v>
      </c>
      <c r="AJ10" s="18">
        <v>0.1331190353237118</v>
      </c>
      <c r="AK10" s="18">
        <v>0.1035969463115701</v>
      </c>
      <c r="AL10" s="18">
        <v>0.12034345464597899</v>
      </c>
      <c r="AM10" s="18">
        <v>0.17111440743242839</v>
      </c>
      <c r="AN10" s="18">
        <v>0.13900034804448669</v>
      </c>
      <c r="AO10" s="18">
        <v>0.10603793742076489</v>
      </c>
      <c r="AP10" s="18">
        <v>0.14776728622395571</v>
      </c>
      <c r="AQ10" s="18">
        <v>0.1543237413674734</v>
      </c>
      <c r="AR10" s="18">
        <v>0.15865917516121489</v>
      </c>
      <c r="AS10" s="18">
        <v>0.21796993038183651</v>
      </c>
      <c r="AT10" s="18">
        <v>0.21263727942597579</v>
      </c>
      <c r="AU10" s="18">
        <v>0.20556624120892619</v>
      </c>
      <c r="AV10" s="18">
        <v>0.10925557422926579</v>
      </c>
      <c r="AX10" s="18">
        <v>0.13635915811124549</v>
      </c>
      <c r="AY10" s="18">
        <v>0.19044873872399659</v>
      </c>
      <c r="BA10" s="18">
        <v>0.14425289811970429</v>
      </c>
      <c r="BB10" s="18">
        <v>0.14809178305353601</v>
      </c>
      <c r="BD10" s="18">
        <v>0.1227043596162195</v>
      </c>
      <c r="BE10" s="18">
        <v>0.14703389277627299</v>
      </c>
      <c r="BF10" s="18">
        <v>0.12680312670309049</v>
      </c>
      <c r="BG10" s="18">
        <v>0.16188125178953161</v>
      </c>
      <c r="BH10" s="18">
        <v>0.17608090725276029</v>
      </c>
      <c r="BI10" s="18">
        <v>0.21092944877232689</v>
      </c>
      <c r="BJ10" s="18">
        <v>0.1038107809974539</v>
      </c>
      <c r="BL10" s="18">
        <v>0.11867259393458961</v>
      </c>
      <c r="BM10" s="18">
        <v>0.15696019674142081</v>
      </c>
      <c r="BN10" s="18">
        <v>0.18528354366253161</v>
      </c>
      <c r="BO10" s="18">
        <v>0.17906511506055919</v>
      </c>
      <c r="BP10" s="18">
        <v>0.1392148166026497</v>
      </c>
      <c r="BQ10" s="18">
        <v>0.1110444899766717</v>
      </c>
      <c r="BR10" s="18">
        <v>7.4625450281469233E-2</v>
      </c>
      <c r="BS10" s="18">
        <v>0.14509388556780151</v>
      </c>
      <c r="BU10" s="18">
        <v>0.13784603953718999</v>
      </c>
      <c r="BV10" s="18">
        <v>0.16524294088144331</v>
      </c>
      <c r="BW10" s="18">
        <v>0.16166488238450971</v>
      </c>
      <c r="BX10" s="18">
        <v>0.20137799179023791</v>
      </c>
      <c r="BY10" s="18">
        <v>0.14558703394669509</v>
      </c>
      <c r="BZ10" s="18">
        <v>0.14834804412066549</v>
      </c>
      <c r="CA10" s="18">
        <v>8.9993369418359184E-2</v>
      </c>
      <c r="CB10" s="18">
        <v>8.9332598148873316E-2</v>
      </c>
      <c r="CC10" s="18">
        <v>0.1322624734008398</v>
      </c>
    </row>
    <row r="11" spans="2:83" ht="32.15" customHeight="1" x14ac:dyDescent="0.35">
      <c r="B11" s="21" t="s">
        <v>99</v>
      </c>
      <c r="C11" s="18">
        <v>0.29905208755221951</v>
      </c>
      <c r="D11" s="18">
        <v>0.27509198987658801</v>
      </c>
      <c r="E11" s="18">
        <v>0.37816625307444918</v>
      </c>
      <c r="F11" s="18">
        <v>0.2801585807230762</v>
      </c>
      <c r="G11" s="18">
        <v>0.3208259802231897</v>
      </c>
      <c r="H11" s="18">
        <v>0.30389980395340321</v>
      </c>
      <c r="I11" s="18">
        <v>0.24950536861737149</v>
      </c>
      <c r="K11" s="18">
        <v>0.31318014986951398</v>
      </c>
      <c r="L11" s="18">
        <v>0.28729186365100562</v>
      </c>
      <c r="N11" s="18">
        <v>0.33800530506183463</v>
      </c>
      <c r="O11" s="18">
        <v>0.26110256015538369</v>
      </c>
      <c r="P11" s="18">
        <v>0.29544636281257192</v>
      </c>
      <c r="Q11" s="18">
        <v>0.26693576380267658</v>
      </c>
      <c r="R11" s="18">
        <v>0.3412160942573701</v>
      </c>
      <c r="S11" s="18">
        <v>0.27472104641418021</v>
      </c>
      <c r="T11" s="18">
        <v>0.30239125273933209</v>
      </c>
      <c r="U11" s="18">
        <v>0.30946026848251618</v>
      </c>
      <c r="V11" s="18">
        <v>0.28773324959712548</v>
      </c>
      <c r="W11" s="18">
        <v>0.28783205968027931</v>
      </c>
      <c r="X11" s="18">
        <v>0.30693238674531681</v>
      </c>
      <c r="Y11" s="18">
        <v>0.27542604288290412</v>
      </c>
      <c r="AA11" s="18">
        <v>0.32325859413404001</v>
      </c>
      <c r="AB11" s="18">
        <v>0.26423973272912538</v>
      </c>
      <c r="AC11" s="18">
        <v>0.31105407707710969</v>
      </c>
      <c r="AD11" s="18">
        <v>0.30088645388717639</v>
      </c>
      <c r="AF11" s="18">
        <v>0.21038811433326529</v>
      </c>
      <c r="AG11" s="18">
        <v>0.26251536290292521</v>
      </c>
      <c r="AH11" s="18">
        <v>0.26540510056842559</v>
      </c>
      <c r="AI11" s="18">
        <v>0.2261571280321214</v>
      </c>
      <c r="AJ11" s="18">
        <v>0.32789000313892719</v>
      </c>
      <c r="AK11" s="18">
        <v>0.26118345936146409</v>
      </c>
      <c r="AL11" s="18">
        <v>0.32415821916025539</v>
      </c>
      <c r="AM11" s="18">
        <v>0.32147944462135197</v>
      </c>
      <c r="AN11" s="18">
        <v>0.33643936574529509</v>
      </c>
      <c r="AO11" s="18">
        <v>0.28288145789909719</v>
      </c>
      <c r="AP11" s="18">
        <v>0.2832323685505701</v>
      </c>
      <c r="AQ11" s="18">
        <v>0.31280197175492719</v>
      </c>
      <c r="AR11" s="18">
        <v>0.27046706720488239</v>
      </c>
      <c r="AS11" s="18">
        <v>0.3527094571434215</v>
      </c>
      <c r="AT11" s="18">
        <v>0.26411342724068632</v>
      </c>
      <c r="AU11" s="18">
        <v>0.39473718709559452</v>
      </c>
      <c r="AV11" s="18">
        <v>0.37146628397192499</v>
      </c>
      <c r="AX11" s="18">
        <v>0.29942240558228728</v>
      </c>
      <c r="AY11" s="18">
        <v>0.29395948545561962</v>
      </c>
      <c r="BA11" s="18">
        <v>0.30092494151930738</v>
      </c>
      <c r="BB11" s="18">
        <v>0.29557731192631542</v>
      </c>
      <c r="BD11" s="18">
        <v>0.28399242049374479</v>
      </c>
      <c r="BE11" s="18">
        <v>0.3231371823459056</v>
      </c>
      <c r="BF11" s="18">
        <v>0.30371891780121718</v>
      </c>
      <c r="BG11" s="18">
        <v>0.25917311778852298</v>
      </c>
      <c r="BH11" s="18">
        <v>0.39198729269384569</v>
      </c>
      <c r="BI11" s="18">
        <v>0.32252766875634659</v>
      </c>
      <c r="BJ11" s="18">
        <v>0.1496642180306921</v>
      </c>
      <c r="BL11" s="18">
        <v>0.28927653000917242</v>
      </c>
      <c r="BM11" s="18">
        <v>0.31943512423755982</v>
      </c>
      <c r="BN11" s="18">
        <v>0.28427459712343273</v>
      </c>
      <c r="BO11" s="18">
        <v>0.32391274489385602</v>
      </c>
      <c r="BP11" s="18">
        <v>0.29397248915230018</v>
      </c>
      <c r="BQ11" s="18">
        <v>0.40353385315332518</v>
      </c>
      <c r="BR11" s="18">
        <v>0.3371464538659586</v>
      </c>
      <c r="BS11" s="18">
        <v>0.25861512785058149</v>
      </c>
      <c r="BU11" s="18">
        <v>0.2736460151829086</v>
      </c>
      <c r="BV11" s="18">
        <v>0.30867932758225408</v>
      </c>
      <c r="BW11" s="18">
        <v>0.27094165445708718</v>
      </c>
      <c r="BX11" s="18">
        <v>0.3059981331916774</v>
      </c>
      <c r="BY11" s="18">
        <v>0.31477939782591768</v>
      </c>
      <c r="BZ11" s="18">
        <v>0.38878890823761431</v>
      </c>
      <c r="CA11" s="18">
        <v>0.2672162352057178</v>
      </c>
      <c r="CB11" s="18">
        <v>0.26961387327777969</v>
      </c>
      <c r="CC11" s="18">
        <v>0.31242529497286953</v>
      </c>
    </row>
    <row r="12" spans="2:83" ht="19" customHeight="1" x14ac:dyDescent="0.35">
      <c r="B12" s="21" t="s">
        <v>100</v>
      </c>
      <c r="C12" s="18">
        <v>0.218705996013839</v>
      </c>
      <c r="D12" s="18">
        <v>0.21519113703653669</v>
      </c>
      <c r="E12" s="18">
        <v>0.21280380908804031</v>
      </c>
      <c r="F12" s="18">
        <v>0.25705376241102978</v>
      </c>
      <c r="G12" s="18">
        <v>0.21588385089944051</v>
      </c>
      <c r="H12" s="18">
        <v>0.2012757534156262</v>
      </c>
      <c r="I12" s="18">
        <v>0.21086344328252399</v>
      </c>
      <c r="K12" s="18">
        <v>0.24065133951333739</v>
      </c>
      <c r="L12" s="18">
        <v>0.19833186732935901</v>
      </c>
      <c r="N12" s="18">
        <v>0.20803335054509189</v>
      </c>
      <c r="O12" s="18">
        <v>0.22171152677633579</v>
      </c>
      <c r="P12" s="18">
        <v>0.25557686287484149</v>
      </c>
      <c r="Q12" s="18">
        <v>0.24364055685502309</v>
      </c>
      <c r="R12" s="18">
        <v>0.17723139227508661</v>
      </c>
      <c r="S12" s="18">
        <v>0.2427689202905888</v>
      </c>
      <c r="T12" s="18">
        <v>0.22882921737568121</v>
      </c>
      <c r="U12" s="18">
        <v>0.18484136961246361</v>
      </c>
      <c r="V12" s="18">
        <v>0.21960399508868469</v>
      </c>
      <c r="W12" s="18">
        <v>0.23721225508396321</v>
      </c>
      <c r="X12" s="18">
        <v>0.26792888524110731</v>
      </c>
      <c r="Y12" s="18">
        <v>0.17642194180130649</v>
      </c>
      <c r="AA12" s="18">
        <v>0.20830418303152201</v>
      </c>
      <c r="AB12" s="18">
        <v>0.24516582538913179</v>
      </c>
      <c r="AC12" s="18">
        <v>0.23622688314680931</v>
      </c>
      <c r="AD12" s="18">
        <v>0.1850654528398783</v>
      </c>
      <c r="AF12" s="18">
        <v>0.1390795184712505</v>
      </c>
      <c r="AG12" s="18">
        <v>0.18485823583376881</v>
      </c>
      <c r="AH12" s="18">
        <v>0.1527165175626789</v>
      </c>
      <c r="AI12" s="18">
        <v>0.18331390601244399</v>
      </c>
      <c r="AJ12" s="18">
        <v>0.23720037157733961</v>
      </c>
      <c r="AK12" s="18">
        <v>0.24080131811930389</v>
      </c>
      <c r="AL12" s="18">
        <v>0.197411944142379</v>
      </c>
      <c r="AM12" s="18">
        <v>0.23039468307962849</v>
      </c>
      <c r="AN12" s="18">
        <v>0.18489888028724849</v>
      </c>
      <c r="AO12" s="18">
        <v>0.25045258143947841</v>
      </c>
      <c r="AP12" s="18">
        <v>0.23992337364667829</v>
      </c>
      <c r="AQ12" s="18">
        <v>0.27588236018636447</v>
      </c>
      <c r="AR12" s="18">
        <v>0.26688195388217401</v>
      </c>
      <c r="AS12" s="18">
        <v>0.23664609772593331</v>
      </c>
      <c r="AT12" s="18">
        <v>0.2727604363814049</v>
      </c>
      <c r="AU12" s="18">
        <v>0.17439811559078461</v>
      </c>
      <c r="AV12" s="18">
        <v>0.2000788709782679</v>
      </c>
      <c r="AX12" s="18">
        <v>0.21266036349632389</v>
      </c>
      <c r="AY12" s="18">
        <v>0.25346557048938539</v>
      </c>
      <c r="BA12" s="18">
        <v>0.2199135488488646</v>
      </c>
      <c r="BB12" s="18">
        <v>0.21646557832411251</v>
      </c>
      <c r="BD12" s="18">
        <v>0.21534906886136471</v>
      </c>
      <c r="BE12" s="18">
        <v>0.18541590578530059</v>
      </c>
      <c r="BF12" s="18">
        <v>0.25661595571402041</v>
      </c>
      <c r="BG12" s="18">
        <v>0.24245315604068859</v>
      </c>
      <c r="BH12" s="18">
        <v>0.19148843804240651</v>
      </c>
      <c r="BI12" s="18">
        <v>0.27580720508260559</v>
      </c>
      <c r="BJ12" s="18">
        <v>0.21962391948494789</v>
      </c>
      <c r="BL12" s="18">
        <v>0.2343369298548495</v>
      </c>
      <c r="BM12" s="18">
        <v>0.2493218408431658</v>
      </c>
      <c r="BN12" s="18">
        <v>0.17085999070025759</v>
      </c>
      <c r="BO12" s="18">
        <v>0.15779364348978361</v>
      </c>
      <c r="BP12" s="18">
        <v>0.2353604741693032</v>
      </c>
      <c r="BQ12" s="18">
        <v>0.12452705965334999</v>
      </c>
      <c r="BR12" s="18">
        <v>0.2188609361831044</v>
      </c>
      <c r="BS12" s="18">
        <v>0.18605507208796801</v>
      </c>
      <c r="BU12" s="18">
        <v>0.2392503773417054</v>
      </c>
      <c r="BV12" s="18">
        <v>0.24997900444443191</v>
      </c>
      <c r="BW12" s="18">
        <v>0.17663794179660941</v>
      </c>
      <c r="BX12" s="18">
        <v>0.20972227548391689</v>
      </c>
      <c r="BY12" s="18">
        <v>0.21670328379147269</v>
      </c>
      <c r="BZ12" s="18">
        <v>0.1931642504370383</v>
      </c>
      <c r="CA12" s="18">
        <v>0.17797000127778001</v>
      </c>
      <c r="CB12" s="18">
        <v>0.2221427618745927</v>
      </c>
      <c r="CC12" s="18">
        <v>0.15122197083343161</v>
      </c>
    </row>
    <row r="13" spans="2:83" ht="19" customHeight="1" x14ac:dyDescent="0.35">
      <c r="B13" s="21" t="s">
        <v>101</v>
      </c>
      <c r="C13" s="18">
        <v>0.13527988772225361</v>
      </c>
      <c r="D13" s="18">
        <v>0.1098753488097786</v>
      </c>
      <c r="E13" s="18">
        <v>0.1027431772838459</v>
      </c>
      <c r="F13" s="18">
        <v>9.2906989521988531E-2</v>
      </c>
      <c r="G13" s="18">
        <v>0.14606178950571891</v>
      </c>
      <c r="H13" s="18">
        <v>0.1432458052120183</v>
      </c>
      <c r="I13" s="18">
        <v>0.18737078481517919</v>
      </c>
      <c r="K13" s="18">
        <v>0.14870495347106491</v>
      </c>
      <c r="L13" s="18">
        <v>0.1213211104963028</v>
      </c>
      <c r="N13" s="18">
        <v>0.14819331560061549</v>
      </c>
      <c r="O13" s="18">
        <v>0.24826209566048371</v>
      </c>
      <c r="P13" s="18">
        <v>0.14894616954058529</v>
      </c>
      <c r="Q13" s="18">
        <v>0.12336742259136491</v>
      </c>
      <c r="R13" s="18">
        <v>0.12952588938263809</v>
      </c>
      <c r="S13" s="18">
        <v>0.1364169952395056</v>
      </c>
      <c r="T13" s="18">
        <v>0.1163975139037583</v>
      </c>
      <c r="U13" s="18">
        <v>0.1203889223549529</v>
      </c>
      <c r="V13" s="18">
        <v>0.1178259030573012</v>
      </c>
      <c r="W13" s="18">
        <v>0.14222137815637309</v>
      </c>
      <c r="X13" s="18">
        <v>0.1017339480949751</v>
      </c>
      <c r="Y13" s="18">
        <v>0.1686322521292821</v>
      </c>
      <c r="AA13" s="18">
        <v>0.1243215923349457</v>
      </c>
      <c r="AB13" s="18">
        <v>0.1613918564539748</v>
      </c>
      <c r="AC13" s="18">
        <v>0.1256929075432138</v>
      </c>
      <c r="AD13" s="18">
        <v>0.1279602277801116</v>
      </c>
      <c r="AF13" s="18">
        <v>0.13468523214942921</v>
      </c>
      <c r="AG13" s="18">
        <v>9.6290235892612833E-2</v>
      </c>
      <c r="AH13" s="18">
        <v>0.13798494834126601</v>
      </c>
      <c r="AI13" s="18">
        <v>0.15063261037276451</v>
      </c>
      <c r="AJ13" s="18">
        <v>9.3779795295869883E-2</v>
      </c>
      <c r="AK13" s="18">
        <v>0.16527474196314909</v>
      </c>
      <c r="AL13" s="18">
        <v>0.16297330527445969</v>
      </c>
      <c r="AM13" s="18">
        <v>0.12726522689086189</v>
      </c>
      <c r="AN13" s="18">
        <v>0.1592580414885659</v>
      </c>
      <c r="AO13" s="18">
        <v>0.20935780297473711</v>
      </c>
      <c r="AP13" s="18">
        <v>0.13894566699781871</v>
      </c>
      <c r="AQ13" s="18">
        <v>0.12662739445009419</v>
      </c>
      <c r="AR13" s="18">
        <v>0.14248129114682601</v>
      </c>
      <c r="AS13" s="18">
        <v>4.20826800834374E-2</v>
      </c>
      <c r="AT13" s="18">
        <v>0.1136297968220826</v>
      </c>
      <c r="AU13" s="18">
        <v>7.6050098075821526E-2</v>
      </c>
      <c r="AV13" s="18">
        <v>0.1102442132524093</v>
      </c>
      <c r="AX13" s="18">
        <v>0.1392620644454205</v>
      </c>
      <c r="AY13" s="18">
        <v>0.1171528099731682</v>
      </c>
      <c r="BA13" s="18">
        <v>0.1476211468742982</v>
      </c>
      <c r="BB13" s="18">
        <v>0.1123826905845772</v>
      </c>
      <c r="BD13" s="18">
        <v>0.15741395779698861</v>
      </c>
      <c r="BE13" s="18">
        <v>0.12751907705377299</v>
      </c>
      <c r="BF13" s="18">
        <v>0.17048658291415161</v>
      </c>
      <c r="BG13" s="18">
        <v>0.13391492046156511</v>
      </c>
      <c r="BH13" s="18">
        <v>9.0146279332492835E-2</v>
      </c>
      <c r="BI13" s="18">
        <v>4.5252170451682852E-2</v>
      </c>
      <c r="BJ13" s="18">
        <v>0.1395722724977983</v>
      </c>
      <c r="BL13" s="18">
        <v>0.17805100215995939</v>
      </c>
      <c r="BM13" s="18">
        <v>0.1116406535053073</v>
      </c>
      <c r="BN13" s="18">
        <v>0.14100097887057469</v>
      </c>
      <c r="BO13" s="18">
        <v>0.1245364186038484</v>
      </c>
      <c r="BP13" s="18">
        <v>0.14804369700548911</v>
      </c>
      <c r="BQ13" s="18">
        <v>0.14230662361712651</v>
      </c>
      <c r="BR13" s="18">
        <v>4.329749518994834E-2</v>
      </c>
      <c r="BS13" s="18">
        <v>0.1370521473704403</v>
      </c>
      <c r="BU13" s="18">
        <v>0.1428097979165826</v>
      </c>
      <c r="BV13" s="18">
        <v>0.11138006549779279</v>
      </c>
      <c r="BW13" s="18">
        <v>0.12473180045852959</v>
      </c>
      <c r="BX13" s="18">
        <v>8.9285681967559566E-2</v>
      </c>
      <c r="BY13" s="18">
        <v>0.14215576594919629</v>
      </c>
      <c r="BZ13" s="18">
        <v>9.2813774491378689E-2</v>
      </c>
      <c r="CA13" s="18">
        <v>0.1437486918857</v>
      </c>
      <c r="CB13" s="18">
        <v>0.15233460889845399</v>
      </c>
      <c r="CC13" s="18">
        <v>0.25810233277486749</v>
      </c>
    </row>
    <row r="14" spans="2:83" ht="19" customHeight="1" x14ac:dyDescent="0.35">
      <c r="B14" s="21" t="s">
        <v>102</v>
      </c>
      <c r="C14" s="18">
        <v>0.14569939138418031</v>
      </c>
      <c r="D14" s="18">
        <v>0.1614643888858153</v>
      </c>
      <c r="E14" s="18">
        <v>7.253577849676883E-2</v>
      </c>
      <c r="F14" s="18">
        <v>0.1473827745015038</v>
      </c>
      <c r="G14" s="18">
        <v>0.119142981435495</v>
      </c>
      <c r="H14" s="18">
        <v>0.1432555526488459</v>
      </c>
      <c r="I14" s="18">
        <v>0.2082950575088045</v>
      </c>
      <c r="K14" s="18">
        <v>8.8289421043685687E-2</v>
      </c>
      <c r="L14" s="18">
        <v>0.19821106314857589</v>
      </c>
      <c r="N14" s="18">
        <v>0.11896401497267579</v>
      </c>
      <c r="O14" s="18">
        <v>0.1228131870791125</v>
      </c>
      <c r="P14" s="18">
        <v>0.1063237857949943</v>
      </c>
      <c r="Q14" s="18">
        <v>0.1942480893938959</v>
      </c>
      <c r="R14" s="18">
        <v>0.1453247564351674</v>
      </c>
      <c r="S14" s="18">
        <v>0.13180932112146049</v>
      </c>
      <c r="T14" s="18">
        <v>9.2956417652473033E-2</v>
      </c>
      <c r="U14" s="18">
        <v>0.16299774983268489</v>
      </c>
      <c r="V14" s="18">
        <v>0.15423374799160131</v>
      </c>
      <c r="W14" s="18">
        <v>0.17337828816757031</v>
      </c>
      <c r="X14" s="18">
        <v>0.1134800128520306</v>
      </c>
      <c r="Y14" s="18">
        <v>0.18888683238949991</v>
      </c>
      <c r="AA14" s="18">
        <v>0.11624567719467201</v>
      </c>
      <c r="AB14" s="18">
        <v>0.1549221172364787</v>
      </c>
      <c r="AC14" s="18">
        <v>0.1138256425409354</v>
      </c>
      <c r="AD14" s="18">
        <v>0.19579641632045491</v>
      </c>
      <c r="AF14" s="18">
        <v>0.2216096059339524</v>
      </c>
      <c r="AG14" s="18">
        <v>0.18946138599532761</v>
      </c>
      <c r="AH14" s="18">
        <v>0.24522467088762859</v>
      </c>
      <c r="AI14" s="18">
        <v>0.20005778158563339</v>
      </c>
      <c r="AJ14" s="18">
        <v>0.1660259094856123</v>
      </c>
      <c r="AK14" s="18">
        <v>0.1613410459300971</v>
      </c>
      <c r="AL14" s="18">
        <v>0.1221590799150834</v>
      </c>
      <c r="AM14" s="18">
        <v>0.1124553759161465</v>
      </c>
      <c r="AN14" s="18">
        <v>0.12875668802327631</v>
      </c>
      <c r="AO14" s="18">
        <v>0.127993123506149</v>
      </c>
      <c r="AP14" s="18">
        <v>0.14221093469150731</v>
      </c>
      <c r="AQ14" s="18">
        <v>0.1007851479006973</v>
      </c>
      <c r="AR14" s="18">
        <v>0.1115074549977409</v>
      </c>
      <c r="AS14" s="18">
        <v>6.1176071882615951E-2</v>
      </c>
      <c r="AT14" s="18">
        <v>7.4678138495929788E-2</v>
      </c>
      <c r="AU14" s="18">
        <v>9.6206662602560888E-2</v>
      </c>
      <c r="AV14" s="18">
        <v>0.18265712306511889</v>
      </c>
      <c r="AX14" s="18">
        <v>0.15664278376081031</v>
      </c>
      <c r="AY14" s="18">
        <v>8.993064380432389E-2</v>
      </c>
      <c r="BA14" s="18">
        <v>0.12669426577699511</v>
      </c>
      <c r="BB14" s="18">
        <v>0.1809603078184587</v>
      </c>
      <c r="BD14" s="18">
        <v>0.15509804769916491</v>
      </c>
      <c r="BE14" s="18">
        <v>0.15260939852508029</v>
      </c>
      <c r="BF14" s="18">
        <v>0.1046492433393624</v>
      </c>
      <c r="BG14" s="18">
        <v>0.1558589016663256</v>
      </c>
      <c r="BH14" s="18">
        <v>0.1042678212817349</v>
      </c>
      <c r="BI14" s="18">
        <v>8.3356677240179741E-2</v>
      </c>
      <c r="BJ14" s="18">
        <v>0.30795120182624991</v>
      </c>
      <c r="BL14" s="18">
        <v>0.1261689048848666</v>
      </c>
      <c r="BM14" s="18">
        <v>0.1032426775983421</v>
      </c>
      <c r="BN14" s="18">
        <v>0.17207035573899421</v>
      </c>
      <c r="BO14" s="18">
        <v>0.17346875823355129</v>
      </c>
      <c r="BP14" s="18">
        <v>0.1309621544303769</v>
      </c>
      <c r="BQ14" s="18">
        <v>0.15222848041673331</v>
      </c>
      <c r="BR14" s="18">
        <v>0.28783535448092512</v>
      </c>
      <c r="BS14" s="18">
        <v>0.21064576058421561</v>
      </c>
      <c r="BU14" s="18">
        <v>0.14429837035012141</v>
      </c>
      <c r="BV14" s="18">
        <v>9.6936059309056091E-2</v>
      </c>
      <c r="BW14" s="18">
        <v>0.22366595450252449</v>
      </c>
      <c r="BX14" s="18">
        <v>0.17829456392592691</v>
      </c>
      <c r="BY14" s="18">
        <v>0.1131907362877671</v>
      </c>
      <c r="BZ14" s="18">
        <v>0.104908107329103</v>
      </c>
      <c r="CA14" s="18">
        <v>0.25344194497057548</v>
      </c>
      <c r="CB14" s="18">
        <v>0.24680557303384229</v>
      </c>
      <c r="CC14" s="18">
        <v>0.1104858360912976</v>
      </c>
    </row>
    <row r="15" spans="2:83" ht="19" customHeight="1" x14ac:dyDescent="0.35">
      <c r="B15" s="22" t="s">
        <v>117</v>
      </c>
      <c r="C15" s="23">
        <v>0.20126263732750771</v>
      </c>
      <c r="D15" s="23">
        <v>0.2383771353912813</v>
      </c>
      <c r="E15" s="23">
        <v>0.2337509820568959</v>
      </c>
      <c r="F15" s="23">
        <v>0.2224978928424016</v>
      </c>
      <c r="G15" s="23">
        <v>0.19808539793615601</v>
      </c>
      <c r="H15" s="23">
        <v>0.2083230847701063</v>
      </c>
      <c r="I15" s="23">
        <v>0.14396534577612091</v>
      </c>
      <c r="K15" s="23">
        <v>0.20917413610239821</v>
      </c>
      <c r="L15" s="23">
        <v>0.19484409537475669</v>
      </c>
      <c r="N15" s="23">
        <v>0.18680401381978209</v>
      </c>
      <c r="O15" s="23">
        <v>0.14611063032868429</v>
      </c>
      <c r="P15" s="23">
        <v>0.19370681897700689</v>
      </c>
      <c r="Q15" s="23">
        <v>0.17180816735703969</v>
      </c>
      <c r="R15" s="23">
        <v>0.20670186764973791</v>
      </c>
      <c r="S15" s="23">
        <v>0.2142837169342649</v>
      </c>
      <c r="T15" s="23">
        <v>0.2594255983287555</v>
      </c>
      <c r="U15" s="23">
        <v>0.22231168971738219</v>
      </c>
      <c r="V15" s="23">
        <v>0.22060310426528751</v>
      </c>
      <c r="W15" s="23">
        <v>0.1593560189118142</v>
      </c>
      <c r="X15" s="23">
        <v>0.20992476706657021</v>
      </c>
      <c r="Y15" s="23">
        <v>0.19063293079700741</v>
      </c>
      <c r="AA15" s="23">
        <v>0.2278699533048201</v>
      </c>
      <c r="AB15" s="23">
        <v>0.17428046819128931</v>
      </c>
      <c r="AC15" s="23">
        <v>0.2132004896919317</v>
      </c>
      <c r="AD15" s="23">
        <v>0.190291449172379</v>
      </c>
      <c r="AF15" s="23">
        <v>0.29423752911210249</v>
      </c>
      <c r="AG15" s="23">
        <v>0.26687477937536558</v>
      </c>
      <c r="AH15" s="23">
        <v>0.19866876264000091</v>
      </c>
      <c r="AI15" s="23">
        <v>0.2398385739970369</v>
      </c>
      <c r="AJ15" s="23">
        <v>0.1751039205022511</v>
      </c>
      <c r="AK15" s="23">
        <v>0.1713994346259857</v>
      </c>
      <c r="AL15" s="23">
        <v>0.19329745150782249</v>
      </c>
      <c r="AM15" s="23">
        <v>0.20840526949201121</v>
      </c>
      <c r="AN15" s="23">
        <v>0.19064702445561399</v>
      </c>
      <c r="AO15" s="23">
        <v>0.1293150341805383</v>
      </c>
      <c r="AP15" s="23">
        <v>0.19568765611342559</v>
      </c>
      <c r="AQ15" s="23">
        <v>0.18390312570791681</v>
      </c>
      <c r="AR15" s="23">
        <v>0.2086622327683765</v>
      </c>
      <c r="AS15" s="23">
        <v>0.30738569316459202</v>
      </c>
      <c r="AT15" s="23">
        <v>0.27481820105989641</v>
      </c>
      <c r="AU15" s="23">
        <v>0.25860793663523862</v>
      </c>
      <c r="AV15" s="23">
        <v>0.135553508732279</v>
      </c>
      <c r="AX15" s="23">
        <v>0.19201238271515789</v>
      </c>
      <c r="AY15" s="23">
        <v>0.24549149027750281</v>
      </c>
      <c r="BA15" s="23">
        <v>0.20484609698053469</v>
      </c>
      <c r="BB15" s="23">
        <v>0.19461411134653631</v>
      </c>
      <c r="BD15" s="23">
        <v>0.1881465051487371</v>
      </c>
      <c r="BE15" s="23">
        <v>0.2113184362899404</v>
      </c>
      <c r="BF15" s="23">
        <v>0.16452930023124851</v>
      </c>
      <c r="BG15" s="23">
        <v>0.20859990404289769</v>
      </c>
      <c r="BH15" s="23">
        <v>0.22211016864951999</v>
      </c>
      <c r="BI15" s="23">
        <v>0.27305627846918518</v>
      </c>
      <c r="BJ15" s="23">
        <v>0.1831883881603118</v>
      </c>
      <c r="BL15" s="23">
        <v>0.1721666330911519</v>
      </c>
      <c r="BM15" s="23">
        <v>0.21635970381562489</v>
      </c>
      <c r="BN15" s="23">
        <v>0.23179407756674059</v>
      </c>
      <c r="BO15" s="23">
        <v>0.2202884347789609</v>
      </c>
      <c r="BP15" s="23">
        <v>0.19166118524253081</v>
      </c>
      <c r="BQ15" s="23">
        <v>0.17740398315946521</v>
      </c>
      <c r="BR15" s="23">
        <v>0.1128597602800636</v>
      </c>
      <c r="BS15" s="23">
        <v>0.2076318921067947</v>
      </c>
      <c r="BU15" s="23">
        <v>0.19999543920868221</v>
      </c>
      <c r="BV15" s="23">
        <v>0.23302554316646509</v>
      </c>
      <c r="BW15" s="23">
        <v>0.20402264878524931</v>
      </c>
      <c r="BX15" s="23">
        <v>0.21669934543091909</v>
      </c>
      <c r="BY15" s="23">
        <v>0.21317081614564609</v>
      </c>
      <c r="BZ15" s="23">
        <v>0.2203249595048658</v>
      </c>
      <c r="CA15" s="23">
        <v>0.15762312666022671</v>
      </c>
      <c r="CB15" s="23">
        <v>0.1091031829153314</v>
      </c>
      <c r="CC15" s="23">
        <v>0.1677645653275337</v>
      </c>
    </row>
    <row r="16" spans="2:83" ht="19" customHeight="1" x14ac:dyDescent="0.35">
      <c r="B16" s="22" t="s">
        <v>118</v>
      </c>
      <c r="C16" s="23">
        <v>0.35398588373609252</v>
      </c>
      <c r="D16" s="23">
        <v>0.32506648584631531</v>
      </c>
      <c r="E16" s="23">
        <v>0.31554698637188622</v>
      </c>
      <c r="F16" s="23">
        <v>0.34996075193301829</v>
      </c>
      <c r="G16" s="23">
        <v>0.36194564040515942</v>
      </c>
      <c r="H16" s="23">
        <v>0.34452155862764461</v>
      </c>
      <c r="I16" s="23">
        <v>0.39823422809770309</v>
      </c>
      <c r="K16" s="23">
        <v>0.38935629298440222</v>
      </c>
      <c r="L16" s="23">
        <v>0.31965297782566182</v>
      </c>
      <c r="N16" s="23">
        <v>0.35622666614570742</v>
      </c>
      <c r="O16" s="23">
        <v>0.46997362243681939</v>
      </c>
      <c r="P16" s="23">
        <v>0.40452303241542692</v>
      </c>
      <c r="Q16" s="23">
        <v>0.36700797944638802</v>
      </c>
      <c r="R16" s="23">
        <v>0.30675728165772459</v>
      </c>
      <c r="S16" s="23">
        <v>0.3791859155300944</v>
      </c>
      <c r="T16" s="23">
        <v>0.34522673127943942</v>
      </c>
      <c r="U16" s="23">
        <v>0.30523029196741641</v>
      </c>
      <c r="V16" s="23">
        <v>0.33742989814598578</v>
      </c>
      <c r="W16" s="23">
        <v>0.3794336332403363</v>
      </c>
      <c r="X16" s="23">
        <v>0.36966283333608241</v>
      </c>
      <c r="Y16" s="23">
        <v>0.34505419393058873</v>
      </c>
      <c r="AA16" s="23">
        <v>0.33262577536646759</v>
      </c>
      <c r="AB16" s="23">
        <v>0.40655768184310659</v>
      </c>
      <c r="AC16" s="23">
        <v>0.36191979069002311</v>
      </c>
      <c r="AD16" s="23">
        <v>0.31302568061998992</v>
      </c>
      <c r="AF16" s="23">
        <v>0.27376475062067968</v>
      </c>
      <c r="AG16" s="23">
        <v>0.28114847172638158</v>
      </c>
      <c r="AH16" s="23">
        <v>0.29070146590394491</v>
      </c>
      <c r="AI16" s="23">
        <v>0.33394651638520861</v>
      </c>
      <c r="AJ16" s="23">
        <v>0.33098016687320952</v>
      </c>
      <c r="AK16" s="23">
        <v>0.40607606008245301</v>
      </c>
      <c r="AL16" s="23">
        <v>0.36038524941683869</v>
      </c>
      <c r="AM16" s="23">
        <v>0.35765990997049041</v>
      </c>
      <c r="AN16" s="23">
        <v>0.34415692177581447</v>
      </c>
      <c r="AO16" s="23">
        <v>0.45981038441421551</v>
      </c>
      <c r="AP16" s="23">
        <v>0.37886904064449711</v>
      </c>
      <c r="AQ16" s="23">
        <v>0.40250975463645872</v>
      </c>
      <c r="AR16" s="23">
        <v>0.40936324502900001</v>
      </c>
      <c r="AS16" s="23">
        <v>0.27872877780937072</v>
      </c>
      <c r="AT16" s="23">
        <v>0.38639023320348748</v>
      </c>
      <c r="AU16" s="23">
        <v>0.25044821366660608</v>
      </c>
      <c r="AV16" s="23">
        <v>0.31032308423067723</v>
      </c>
      <c r="AX16" s="23">
        <v>0.35192242794174439</v>
      </c>
      <c r="AY16" s="23">
        <v>0.37061838046255369</v>
      </c>
      <c r="BA16" s="23">
        <v>0.36753469572316277</v>
      </c>
      <c r="BB16" s="23">
        <v>0.32884826890868979</v>
      </c>
      <c r="BD16" s="23">
        <v>0.37276302665835331</v>
      </c>
      <c r="BE16" s="23">
        <v>0.31293498283907362</v>
      </c>
      <c r="BF16" s="23">
        <v>0.42710253862817199</v>
      </c>
      <c r="BG16" s="23">
        <v>0.37636807650225368</v>
      </c>
      <c r="BH16" s="23">
        <v>0.28163471737489931</v>
      </c>
      <c r="BI16" s="23">
        <v>0.32105937553428843</v>
      </c>
      <c r="BJ16" s="23">
        <v>0.35919619198274622</v>
      </c>
      <c r="BL16" s="23">
        <v>0.41238793201480889</v>
      </c>
      <c r="BM16" s="23">
        <v>0.36096249434847322</v>
      </c>
      <c r="BN16" s="23">
        <v>0.31186096957083231</v>
      </c>
      <c r="BO16" s="23">
        <v>0.28233006209363209</v>
      </c>
      <c r="BP16" s="23">
        <v>0.3834041711747922</v>
      </c>
      <c r="BQ16" s="23">
        <v>0.26683368327047652</v>
      </c>
      <c r="BR16" s="23">
        <v>0.26215843137305272</v>
      </c>
      <c r="BS16" s="23">
        <v>0.32310721945840831</v>
      </c>
      <c r="BU16" s="23">
        <v>0.382060175258288</v>
      </c>
      <c r="BV16" s="23">
        <v>0.36135906994222472</v>
      </c>
      <c r="BW16" s="23">
        <v>0.30136974225513902</v>
      </c>
      <c r="BX16" s="23">
        <v>0.29900795745147651</v>
      </c>
      <c r="BY16" s="23">
        <v>0.35885904974066912</v>
      </c>
      <c r="BZ16" s="23">
        <v>0.28597802492841701</v>
      </c>
      <c r="CA16" s="23">
        <v>0.32171869316348001</v>
      </c>
      <c r="CB16" s="23">
        <v>0.37447737077304671</v>
      </c>
      <c r="CC16" s="23">
        <v>0.40932430360829908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L20"/>
  <sheetViews>
    <sheetView showGridLines="0" topLeftCell="F1" workbookViewId="0">
      <selection activeCell="K9" sqref="K9"/>
    </sheetView>
  </sheetViews>
  <sheetFormatPr defaultRowHeight="14.5" x14ac:dyDescent="0.35"/>
  <cols>
    <col min="1" max="1" width="5" customWidth="1"/>
    <col min="2" max="2" width="25" customWidth="1"/>
    <col min="3" max="12" width="20" customWidth="1"/>
  </cols>
  <sheetData>
    <row r="2" spans="2:12" ht="40" customHeight="1" x14ac:dyDescent="0.35">
      <c r="D2" s="19" t="s">
        <v>436</v>
      </c>
    </row>
    <row r="6" spans="2:12" ht="50.15" customHeight="1" x14ac:dyDescent="0.35">
      <c r="C6" s="20" t="s">
        <v>437</v>
      </c>
      <c r="D6" s="20" t="s">
        <v>438</v>
      </c>
      <c r="E6" s="20" t="s">
        <v>439</v>
      </c>
      <c r="F6" s="20" t="s">
        <v>440</v>
      </c>
      <c r="G6" s="20" t="s">
        <v>441</v>
      </c>
      <c r="H6" s="20" t="s">
        <v>442</v>
      </c>
      <c r="I6" s="20" t="s">
        <v>443</v>
      </c>
      <c r="J6" s="20" t="s">
        <v>444</v>
      </c>
      <c r="K6" s="20" t="s">
        <v>445</v>
      </c>
      <c r="L6" s="20" t="s">
        <v>446</v>
      </c>
    </row>
    <row r="7" spans="2:12" x14ac:dyDescent="0.35">
      <c r="B7" s="21" t="s">
        <v>120</v>
      </c>
      <c r="C7" s="18">
        <v>0.37867385451433327</v>
      </c>
      <c r="D7" s="18">
        <v>0.41045975696181941</v>
      </c>
      <c r="E7" s="18">
        <v>0.3891474040195107</v>
      </c>
      <c r="F7" s="18">
        <v>0.36232787746077549</v>
      </c>
      <c r="G7" s="18">
        <v>0.39003650912652682</v>
      </c>
      <c r="H7" s="18">
        <v>0.26683510119274811</v>
      </c>
      <c r="I7" s="18">
        <v>0.28915771865998979</v>
      </c>
      <c r="J7" s="18">
        <v>0.43928461264982671</v>
      </c>
      <c r="K7" s="18">
        <v>0.38046295298835953</v>
      </c>
      <c r="L7" s="18">
        <v>0.28445704643411479</v>
      </c>
    </row>
    <row r="8" spans="2:12" x14ac:dyDescent="0.35">
      <c r="B8" s="21" t="s">
        <v>121</v>
      </c>
      <c r="C8" s="18">
        <v>0.3869389419893437</v>
      </c>
      <c r="D8" s="18">
        <v>0.3497053169769328</v>
      </c>
      <c r="E8" s="18">
        <v>0.39018232057387209</v>
      </c>
      <c r="F8" s="18">
        <v>0.41855381831464261</v>
      </c>
      <c r="G8" s="18">
        <v>0.39510695080252989</v>
      </c>
      <c r="H8" s="18">
        <v>0.3298965728237514</v>
      </c>
      <c r="I8" s="18">
        <v>0.32115931500908879</v>
      </c>
      <c r="J8" s="18">
        <v>0.34153278243291818</v>
      </c>
      <c r="K8" s="18">
        <v>0.38368747320370072</v>
      </c>
      <c r="L8" s="18">
        <v>0.311958009786864</v>
      </c>
    </row>
    <row r="9" spans="2:12" ht="29" x14ac:dyDescent="0.35">
      <c r="B9" s="21" t="s">
        <v>122</v>
      </c>
      <c r="C9" s="18">
        <v>0.18603591781369971</v>
      </c>
      <c r="D9" s="18">
        <v>0.18991456968534001</v>
      </c>
      <c r="E9" s="18">
        <v>0.17596855386442439</v>
      </c>
      <c r="F9" s="18">
        <v>0.1695421393215506</v>
      </c>
      <c r="G9" s="18">
        <v>0.16432180958158241</v>
      </c>
      <c r="H9" s="18">
        <v>0.2852154967495944</v>
      </c>
      <c r="I9" s="18">
        <v>0.30003194647885051</v>
      </c>
      <c r="J9" s="18">
        <v>0.1692021256076717</v>
      </c>
      <c r="K9" s="28">
        <v>0.18057550111548559</v>
      </c>
      <c r="L9" s="28">
        <v>0.25482728900150692</v>
      </c>
    </row>
    <row r="10" spans="2:12" x14ac:dyDescent="0.35">
      <c r="B10" s="21" t="s">
        <v>123</v>
      </c>
      <c r="C10" s="18">
        <v>3.4996869033671447E-2</v>
      </c>
      <c r="D10" s="18">
        <v>3.6531701346227588E-2</v>
      </c>
      <c r="E10" s="18">
        <v>3.006946623555172E-2</v>
      </c>
      <c r="F10" s="18">
        <v>3.6423413358528722E-2</v>
      </c>
      <c r="G10" s="18">
        <v>3.7651860067701562E-2</v>
      </c>
      <c r="H10" s="18">
        <v>7.8016530232486364E-2</v>
      </c>
      <c r="I10" s="18">
        <v>6.0020599653179511E-2</v>
      </c>
      <c r="J10" s="18">
        <v>3.8250645448356053E-2</v>
      </c>
      <c r="K10" s="18">
        <v>4.1216171765747482E-2</v>
      </c>
      <c r="L10" s="18">
        <v>8.8372269999305475E-2</v>
      </c>
    </row>
    <row r="11" spans="2:12" x14ac:dyDescent="0.35">
      <c r="B11" s="21" t="s">
        <v>124</v>
      </c>
      <c r="C11" s="18">
        <v>1.335441664895185E-2</v>
      </c>
      <c r="D11" s="18">
        <v>1.3388655029680089E-2</v>
      </c>
      <c r="E11" s="18">
        <v>1.4632255306641039E-2</v>
      </c>
      <c r="F11" s="18">
        <v>1.315275154450261E-2</v>
      </c>
      <c r="G11" s="18">
        <v>1.288287042165949E-2</v>
      </c>
      <c r="H11" s="18">
        <v>4.003629900141973E-2</v>
      </c>
      <c r="I11" s="18">
        <v>2.9630420198891338E-2</v>
      </c>
      <c r="J11" s="18">
        <v>1.17298338612273E-2</v>
      </c>
      <c r="K11" s="18">
        <v>1.405790092670664E-2</v>
      </c>
      <c r="L11" s="18">
        <v>6.0385384778208782E-2</v>
      </c>
    </row>
    <row r="12" spans="2:12" x14ac:dyDescent="0.35">
      <c r="B12" s="22" t="s">
        <v>117</v>
      </c>
      <c r="C12" s="23">
        <v>0.76561279650367697</v>
      </c>
      <c r="D12" s="23">
        <v>0.76016507393875221</v>
      </c>
      <c r="E12" s="23">
        <v>0.77932972459338279</v>
      </c>
      <c r="F12" s="23">
        <v>0.78088169577541811</v>
      </c>
      <c r="G12" s="23">
        <v>0.78514345992905665</v>
      </c>
      <c r="H12" s="23">
        <v>0.5967316740164994</v>
      </c>
      <c r="I12" s="23">
        <v>0.61031703366907863</v>
      </c>
      <c r="J12" s="23">
        <v>0.78081739508274484</v>
      </c>
      <c r="K12" s="23">
        <v>0.76415042619206019</v>
      </c>
      <c r="L12" s="23">
        <v>0.5964150562209789</v>
      </c>
    </row>
    <row r="13" spans="2:12" x14ac:dyDescent="0.35">
      <c r="B13" s="22" t="s">
        <v>118</v>
      </c>
      <c r="C13" s="23">
        <v>4.8351285682623313E-2</v>
      </c>
      <c r="D13" s="23">
        <v>4.9920356375907693E-2</v>
      </c>
      <c r="E13" s="23">
        <v>4.4701721542192763E-2</v>
      </c>
      <c r="F13" s="23">
        <v>4.9576164903031322E-2</v>
      </c>
      <c r="G13" s="23">
        <v>5.0534730489361052E-2</v>
      </c>
      <c r="H13" s="23">
        <v>0.1180528292339061</v>
      </c>
      <c r="I13" s="23">
        <v>8.9651019852070857E-2</v>
      </c>
      <c r="J13" s="23">
        <v>4.9980479309583353E-2</v>
      </c>
      <c r="K13" s="23">
        <v>5.5274072692454122E-2</v>
      </c>
      <c r="L13" s="23">
        <v>0.14875765477751429</v>
      </c>
    </row>
    <row r="16" spans="2:12" x14ac:dyDescent="0.35">
      <c r="B16" t="s">
        <v>435</v>
      </c>
    </row>
    <row r="17" spans="2:2" x14ac:dyDescent="0.35">
      <c r="B17" t="s">
        <v>10</v>
      </c>
    </row>
    <row r="20" spans="2:2" x14ac:dyDescent="0.35">
      <c r="B20" t="str">
        <f>HYPERLINK("#Contents!A1", "Return to Contents")</f>
        <v>Return to Contents</v>
      </c>
    </row>
  </sheetData>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119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0.37867385451433327</v>
      </c>
      <c r="D9" s="18">
        <v>0.28181761706445291</v>
      </c>
      <c r="E9" s="18">
        <v>0.40597906242935788</v>
      </c>
      <c r="F9" s="18">
        <v>0.41299781749621162</v>
      </c>
      <c r="G9" s="18">
        <v>0.41745469332414081</v>
      </c>
      <c r="H9" s="18">
        <v>0.38083878114310188</v>
      </c>
      <c r="I9" s="18">
        <v>0.35132009884510013</v>
      </c>
      <c r="K9" s="18">
        <v>0.35212184617009279</v>
      </c>
      <c r="L9" s="18">
        <v>0.40436839382557921</v>
      </c>
      <c r="N9" s="18">
        <v>0.41141065025855589</v>
      </c>
      <c r="O9" s="18">
        <v>0.34588352807525752</v>
      </c>
      <c r="P9" s="18">
        <v>0.38761120625475459</v>
      </c>
      <c r="Q9" s="18">
        <v>0.39795471951575101</v>
      </c>
      <c r="R9" s="18">
        <v>0.40127829363625961</v>
      </c>
      <c r="S9" s="18">
        <v>0.31000492488505532</v>
      </c>
      <c r="T9" s="18">
        <v>0.48354267712237009</v>
      </c>
      <c r="U9" s="18">
        <v>0.25078403326711418</v>
      </c>
      <c r="V9" s="18">
        <v>0.369870334762127</v>
      </c>
      <c r="W9" s="18">
        <v>0.40687687441559972</v>
      </c>
      <c r="X9" s="18">
        <v>0.36603615206697171</v>
      </c>
      <c r="Y9" s="18">
        <v>0.3988730382423713</v>
      </c>
      <c r="AA9" s="18">
        <v>0.42328056863332719</v>
      </c>
      <c r="AB9" s="18">
        <v>0.38498972139250193</v>
      </c>
      <c r="AC9" s="18">
        <v>0.35677567635729329</v>
      </c>
      <c r="AD9" s="18">
        <v>0.34371008169618039</v>
      </c>
      <c r="AF9" s="18">
        <v>0.26791927918067587</v>
      </c>
      <c r="AG9" s="18">
        <v>0.37131370813726272</v>
      </c>
      <c r="AH9" s="18">
        <v>0.3363275529399995</v>
      </c>
      <c r="AI9" s="18">
        <v>0.34655781162424959</v>
      </c>
      <c r="AJ9" s="18">
        <v>0.34194790763833999</v>
      </c>
      <c r="AK9" s="18">
        <v>0.40013184014883763</v>
      </c>
      <c r="AL9" s="18">
        <v>0.39125594103154282</v>
      </c>
      <c r="AM9" s="18">
        <v>0.39516658907364188</v>
      </c>
      <c r="AN9" s="18">
        <v>0.34721450856922681</v>
      </c>
      <c r="AO9" s="18">
        <v>0.37540470406377091</v>
      </c>
      <c r="AP9" s="18">
        <v>0.34734557005081979</v>
      </c>
      <c r="AQ9" s="18">
        <v>0.41346847509489443</v>
      </c>
      <c r="AR9" s="18">
        <v>0.4278875870041553</v>
      </c>
      <c r="AS9" s="18">
        <v>0.41842288029247132</v>
      </c>
      <c r="AT9" s="18">
        <v>0.44510476344236699</v>
      </c>
      <c r="AU9" s="18">
        <v>0.45989617987419168</v>
      </c>
      <c r="AV9" s="18">
        <v>0.33817844191225588</v>
      </c>
      <c r="AX9" s="18">
        <v>0.3763106267577776</v>
      </c>
      <c r="AY9" s="18">
        <v>0.39979569812675342</v>
      </c>
      <c r="BA9" s="18">
        <v>0.3946478001025982</v>
      </c>
      <c r="BB9" s="18">
        <v>0.34903679911383823</v>
      </c>
      <c r="BD9" s="18">
        <v>0.35677303265396021</v>
      </c>
      <c r="BE9" s="18">
        <v>0.40509215221171269</v>
      </c>
      <c r="BF9" s="18">
        <v>0.34870035522071519</v>
      </c>
      <c r="BG9" s="18">
        <v>0.37474087551112911</v>
      </c>
      <c r="BH9" s="18">
        <v>0.43689509374213681</v>
      </c>
      <c r="BI9" s="18">
        <v>0.42912698475758759</v>
      </c>
      <c r="BJ9" s="18">
        <v>0.25435645601495988</v>
      </c>
      <c r="BL9" s="18">
        <v>0.37765149698749462</v>
      </c>
      <c r="BM9" s="18">
        <v>0.4283222216641091</v>
      </c>
      <c r="BN9" s="18">
        <v>0.39046685607554937</v>
      </c>
      <c r="BO9" s="18">
        <v>0.3599370264729338</v>
      </c>
      <c r="BP9" s="18">
        <v>0.36468156354543468</v>
      </c>
      <c r="BQ9" s="18">
        <v>0.39608775689996978</v>
      </c>
      <c r="BR9" s="18">
        <v>0.27417739363103721</v>
      </c>
      <c r="BS9" s="18">
        <v>0.31654451589655519</v>
      </c>
      <c r="BU9" s="18">
        <v>0.3960050198548134</v>
      </c>
      <c r="BV9" s="18">
        <v>0.43354292125364152</v>
      </c>
      <c r="BW9" s="18">
        <v>0.36219793981794618</v>
      </c>
      <c r="BX9" s="18">
        <v>0.34895021876428001</v>
      </c>
      <c r="BY9" s="18">
        <v>0.40469710866985548</v>
      </c>
      <c r="BZ9" s="18">
        <v>0.31020164597812122</v>
      </c>
      <c r="CA9" s="18">
        <v>0.27160939082951918</v>
      </c>
      <c r="CB9" s="18">
        <v>0.29493368140147352</v>
      </c>
      <c r="CC9" s="18">
        <v>0.33120787170492239</v>
      </c>
    </row>
    <row r="10" spans="2:83" ht="19" customHeight="1" x14ac:dyDescent="0.35">
      <c r="B10" s="21" t="s">
        <v>121</v>
      </c>
      <c r="C10" s="18">
        <v>0.3869389419893437</v>
      </c>
      <c r="D10" s="18">
        <v>0.36666315606015232</v>
      </c>
      <c r="E10" s="18">
        <v>0.33840935040162801</v>
      </c>
      <c r="F10" s="18">
        <v>0.35333596298300352</v>
      </c>
      <c r="G10" s="18">
        <v>0.37517558329311762</v>
      </c>
      <c r="H10" s="18">
        <v>0.41745616140535752</v>
      </c>
      <c r="I10" s="18">
        <v>0.44116974637031048</v>
      </c>
      <c r="K10" s="18">
        <v>0.41124713482210429</v>
      </c>
      <c r="L10" s="18">
        <v>0.36410954327186529</v>
      </c>
      <c r="N10" s="18">
        <v>0.38663231471662118</v>
      </c>
      <c r="O10" s="18">
        <v>0.4144266621414221</v>
      </c>
      <c r="P10" s="18">
        <v>0.35728137891249201</v>
      </c>
      <c r="Q10" s="18">
        <v>0.3099306913887212</v>
      </c>
      <c r="R10" s="18">
        <v>0.36577415279969272</v>
      </c>
      <c r="S10" s="18">
        <v>0.42799490896539388</v>
      </c>
      <c r="T10" s="18">
        <v>0.30067012587756231</v>
      </c>
      <c r="U10" s="18">
        <v>0.48076306731643759</v>
      </c>
      <c r="V10" s="18">
        <v>0.38145811091442711</v>
      </c>
      <c r="W10" s="18">
        <v>0.3842488574673058</v>
      </c>
      <c r="X10" s="18">
        <v>0.4372690092924445</v>
      </c>
      <c r="Y10" s="18">
        <v>0.36185601926518812</v>
      </c>
      <c r="AA10" s="18">
        <v>0.39865195211266052</v>
      </c>
      <c r="AB10" s="18">
        <v>0.38208436068483259</v>
      </c>
      <c r="AC10" s="18">
        <v>0.41850364660097811</v>
      </c>
      <c r="AD10" s="18">
        <v>0.35055665998780949</v>
      </c>
      <c r="AF10" s="18">
        <v>0.37237749996484559</v>
      </c>
      <c r="AG10" s="18">
        <v>0.28480496460080562</v>
      </c>
      <c r="AH10" s="18">
        <v>0.36582157168223101</v>
      </c>
      <c r="AI10" s="18">
        <v>0.3824530928612539</v>
      </c>
      <c r="AJ10" s="18">
        <v>0.40238126860643691</v>
      </c>
      <c r="AK10" s="18">
        <v>0.35749565639357289</v>
      </c>
      <c r="AL10" s="18">
        <v>0.37647702530616722</v>
      </c>
      <c r="AM10" s="18">
        <v>0.42053691353015388</v>
      </c>
      <c r="AN10" s="18">
        <v>0.42321801888541499</v>
      </c>
      <c r="AO10" s="18">
        <v>0.43699578101697578</v>
      </c>
      <c r="AP10" s="18">
        <v>0.39971285260394651</v>
      </c>
      <c r="AQ10" s="18">
        <v>0.3659676057035427</v>
      </c>
      <c r="AR10" s="18">
        <v>0.32587301813371727</v>
      </c>
      <c r="AS10" s="18">
        <v>0.49847795265162498</v>
      </c>
      <c r="AT10" s="18">
        <v>0.39310747601379359</v>
      </c>
      <c r="AU10" s="18">
        <v>0.40310001195772049</v>
      </c>
      <c r="AV10" s="18">
        <v>0.40185574589609868</v>
      </c>
      <c r="AX10" s="18">
        <v>0.39585026892271641</v>
      </c>
      <c r="AY10" s="18">
        <v>0.3397139626642291</v>
      </c>
      <c r="BA10" s="18">
        <v>0.38125034615631481</v>
      </c>
      <c r="BB10" s="18">
        <v>0.39749320542557087</v>
      </c>
      <c r="BD10" s="18">
        <v>0.39349063488246327</v>
      </c>
      <c r="BE10" s="18">
        <v>0.37456324000287911</v>
      </c>
      <c r="BF10" s="18">
        <v>0.39433951998703282</v>
      </c>
      <c r="BG10" s="18">
        <v>0.41208239038846223</v>
      </c>
      <c r="BH10" s="18">
        <v>0.36545862463282408</v>
      </c>
      <c r="BI10" s="18">
        <v>0.38624262349952182</v>
      </c>
      <c r="BJ10" s="18">
        <v>0.30193753048916971</v>
      </c>
      <c r="BL10" s="18">
        <v>0.43949465048022451</v>
      </c>
      <c r="BM10" s="18">
        <v>0.36900543060059859</v>
      </c>
      <c r="BN10" s="18">
        <v>0.35700467060543167</v>
      </c>
      <c r="BO10" s="18">
        <v>0.31891679924359462</v>
      </c>
      <c r="BP10" s="18">
        <v>0.39067218087205358</v>
      </c>
      <c r="BQ10" s="18">
        <v>0.34089959762050298</v>
      </c>
      <c r="BR10" s="18">
        <v>0.2995836235809527</v>
      </c>
      <c r="BS10" s="18">
        <v>0.41205402033960398</v>
      </c>
      <c r="BU10" s="18">
        <v>0.44809367873417533</v>
      </c>
      <c r="BV10" s="18">
        <v>0.34366041809265929</v>
      </c>
      <c r="BW10" s="18">
        <v>0.42012616024496591</v>
      </c>
      <c r="BX10" s="18">
        <v>0.3838923763662202</v>
      </c>
      <c r="BY10" s="18">
        <v>0.40665362389106458</v>
      </c>
      <c r="BZ10" s="18">
        <v>0.28325896631620889</v>
      </c>
      <c r="CA10" s="18">
        <v>0.3793593267823801</v>
      </c>
      <c r="CB10" s="18">
        <v>0.36490515260921269</v>
      </c>
      <c r="CC10" s="18">
        <v>0.40182898046752458</v>
      </c>
    </row>
    <row r="11" spans="2:83" ht="32.15" customHeight="1" x14ac:dyDescent="0.35">
      <c r="B11" s="21" t="s">
        <v>122</v>
      </c>
      <c r="C11" s="18">
        <v>0.18603591781369971</v>
      </c>
      <c r="D11" s="18">
        <v>0.2237531387244748</v>
      </c>
      <c r="E11" s="18">
        <v>0.19805287261101279</v>
      </c>
      <c r="F11" s="18">
        <v>0.16239488497282231</v>
      </c>
      <c r="G11" s="18">
        <v>0.16986494188411189</v>
      </c>
      <c r="H11" s="18">
        <v>0.17877528359139699</v>
      </c>
      <c r="I11" s="18">
        <v>0.19289828745415941</v>
      </c>
      <c r="K11" s="18">
        <v>0.18486780925543961</v>
      </c>
      <c r="L11" s="18">
        <v>0.18804967240762571</v>
      </c>
      <c r="N11" s="18">
        <v>0.18505544916346789</v>
      </c>
      <c r="O11" s="18">
        <v>0.19652451327609169</v>
      </c>
      <c r="P11" s="18">
        <v>0.22478485109169671</v>
      </c>
      <c r="Q11" s="18">
        <v>0.2122543767709992</v>
      </c>
      <c r="R11" s="18">
        <v>0.17439074156226561</v>
      </c>
      <c r="S11" s="18">
        <v>0.20476533568118829</v>
      </c>
      <c r="T11" s="18">
        <v>0.17328254076586291</v>
      </c>
      <c r="U11" s="18">
        <v>0.21851288314616199</v>
      </c>
      <c r="V11" s="18">
        <v>0.17362697345567349</v>
      </c>
      <c r="W11" s="18">
        <v>0.15556676715549531</v>
      </c>
      <c r="X11" s="18">
        <v>0.17824151832501389</v>
      </c>
      <c r="Y11" s="18">
        <v>0.19979099883144119</v>
      </c>
      <c r="AA11" s="18">
        <v>0.1501372553389298</v>
      </c>
      <c r="AB11" s="18">
        <v>0.17928624423386441</v>
      </c>
      <c r="AC11" s="18">
        <v>0.17249238900905611</v>
      </c>
      <c r="AD11" s="18">
        <v>0.24391576108827009</v>
      </c>
      <c r="AF11" s="18">
        <v>0.32729409833982909</v>
      </c>
      <c r="AG11" s="18">
        <v>0.24093819101817909</v>
      </c>
      <c r="AH11" s="18">
        <v>0.22633009571617541</v>
      </c>
      <c r="AI11" s="18">
        <v>0.23147177276361369</v>
      </c>
      <c r="AJ11" s="18">
        <v>0.2056133086176998</v>
      </c>
      <c r="AK11" s="18">
        <v>0.18072069498308449</v>
      </c>
      <c r="AL11" s="18">
        <v>0.173123264600263</v>
      </c>
      <c r="AM11" s="18">
        <v>0.1200375038039556</v>
      </c>
      <c r="AN11" s="18">
        <v>0.20220272395918529</v>
      </c>
      <c r="AO11" s="18">
        <v>0.1518004377485348</v>
      </c>
      <c r="AP11" s="18">
        <v>0.2073445448054374</v>
      </c>
      <c r="AQ11" s="18">
        <v>0.19765373087722671</v>
      </c>
      <c r="AR11" s="18">
        <v>0.20959550145872741</v>
      </c>
      <c r="AS11" s="18">
        <v>8.30991670559037E-2</v>
      </c>
      <c r="AT11" s="18">
        <v>0.1203655274640042</v>
      </c>
      <c r="AU11" s="18">
        <v>0.113677788175056</v>
      </c>
      <c r="AV11" s="18">
        <v>0.22042780832753711</v>
      </c>
      <c r="AX11" s="18">
        <v>0.19261605635697479</v>
      </c>
      <c r="AY11" s="18">
        <v>0.1480360689704999</v>
      </c>
      <c r="BA11" s="18">
        <v>0.1792079728511515</v>
      </c>
      <c r="BB11" s="18">
        <v>0.19870405806799199</v>
      </c>
      <c r="BD11" s="18">
        <v>0.216092910913848</v>
      </c>
      <c r="BE11" s="18">
        <v>0.1792744624443019</v>
      </c>
      <c r="BF11" s="18">
        <v>0.20136782071041659</v>
      </c>
      <c r="BG11" s="18">
        <v>0.16279772018740729</v>
      </c>
      <c r="BH11" s="18">
        <v>0.15270614670849039</v>
      </c>
      <c r="BI11" s="18">
        <v>8.5120378239501582E-2</v>
      </c>
      <c r="BJ11" s="18">
        <v>0.30428853243948373</v>
      </c>
      <c r="BL11" s="18">
        <v>0.15623248427858699</v>
      </c>
      <c r="BM11" s="18">
        <v>0.1633174835361545</v>
      </c>
      <c r="BN11" s="18">
        <v>0.182647753471951</v>
      </c>
      <c r="BO11" s="18">
        <v>0.24633391427559359</v>
      </c>
      <c r="BP11" s="18">
        <v>0.1716104100159305</v>
      </c>
      <c r="BQ11" s="18">
        <v>0.21882128336612711</v>
      </c>
      <c r="BR11" s="18">
        <v>0.32851163038029102</v>
      </c>
      <c r="BS11" s="18">
        <v>0.2263288369370913</v>
      </c>
      <c r="BU11" s="18">
        <v>0.13979213905648491</v>
      </c>
      <c r="BV11" s="18">
        <v>0.17529559381802551</v>
      </c>
      <c r="BW11" s="18">
        <v>0.18275325882662269</v>
      </c>
      <c r="BX11" s="18">
        <v>0.15942064956839189</v>
      </c>
      <c r="BY11" s="18">
        <v>0.1474876325006701</v>
      </c>
      <c r="BZ11" s="18">
        <v>0.29708152756172679</v>
      </c>
      <c r="CA11" s="18">
        <v>0.31981990477495231</v>
      </c>
      <c r="CB11" s="18">
        <v>0.25824952012498992</v>
      </c>
      <c r="CC11" s="18">
        <v>0.22638001234879279</v>
      </c>
    </row>
    <row r="12" spans="2:83" ht="19" customHeight="1" x14ac:dyDescent="0.35">
      <c r="B12" s="21" t="s">
        <v>123</v>
      </c>
      <c r="C12" s="18">
        <v>3.4996869033671447E-2</v>
      </c>
      <c r="D12" s="18">
        <v>8.7324436391897645E-2</v>
      </c>
      <c r="E12" s="18">
        <v>4.5908066193268912E-2</v>
      </c>
      <c r="F12" s="18">
        <v>5.5631471596065803E-2</v>
      </c>
      <c r="G12" s="18">
        <v>2.849869583820417E-2</v>
      </c>
      <c r="H12" s="18">
        <v>1.149603111942072E-2</v>
      </c>
      <c r="I12" s="18">
        <v>9.5451774625710147E-3</v>
      </c>
      <c r="K12" s="18">
        <v>3.8287391566217667E-2</v>
      </c>
      <c r="L12" s="18">
        <v>3.0165739227878571E-2</v>
      </c>
      <c r="N12" s="18">
        <v>1.1488812150685011E-2</v>
      </c>
      <c r="O12" s="18">
        <v>2.8343072070321461E-2</v>
      </c>
      <c r="P12" s="18">
        <v>1.984455066268789E-2</v>
      </c>
      <c r="Q12" s="18">
        <v>3.5584426650780293E-2</v>
      </c>
      <c r="R12" s="18">
        <v>5.8556812001782033E-2</v>
      </c>
      <c r="S12" s="18">
        <v>3.5347549734723531E-2</v>
      </c>
      <c r="T12" s="18">
        <v>2.9409194802339431E-2</v>
      </c>
      <c r="U12" s="18">
        <v>3.8778615994058928E-2</v>
      </c>
      <c r="V12" s="18">
        <v>5.109227424457656E-2</v>
      </c>
      <c r="W12" s="18">
        <v>3.6631714747981527E-2</v>
      </c>
      <c r="X12" s="18">
        <v>5.9756633244920539E-3</v>
      </c>
      <c r="Y12" s="18">
        <v>3.9479943660999342E-2</v>
      </c>
      <c r="AA12" s="18">
        <v>1.8368122203804901E-2</v>
      </c>
      <c r="AB12" s="18">
        <v>4.1991472818093997E-2</v>
      </c>
      <c r="AC12" s="18">
        <v>4.1612375583273603E-2</v>
      </c>
      <c r="AD12" s="18">
        <v>4.0095886231281692E-2</v>
      </c>
      <c r="AF12" s="18">
        <v>3.2409122514649218E-2</v>
      </c>
      <c r="AG12" s="18">
        <v>6.3506962871266573E-2</v>
      </c>
      <c r="AH12" s="18">
        <v>4.9429526578479148E-2</v>
      </c>
      <c r="AI12" s="18">
        <v>3.0695499617226851E-2</v>
      </c>
      <c r="AJ12" s="18">
        <v>3.9622256898045521E-2</v>
      </c>
      <c r="AK12" s="18">
        <v>5.4059327368053911E-2</v>
      </c>
      <c r="AL12" s="18">
        <v>4.0298465494831841E-2</v>
      </c>
      <c r="AM12" s="18">
        <v>4.3157075926846707E-2</v>
      </c>
      <c r="AN12" s="18">
        <v>1.7944302349290391E-2</v>
      </c>
      <c r="AO12" s="18">
        <v>3.5799077170718563E-2</v>
      </c>
      <c r="AP12" s="18">
        <v>2.3599734820105561E-2</v>
      </c>
      <c r="AQ12" s="18">
        <v>2.2910188324336139E-2</v>
      </c>
      <c r="AR12" s="18">
        <v>2.2526206544603359E-2</v>
      </c>
      <c r="AS12" s="18">
        <v>0</v>
      </c>
      <c r="AT12" s="18">
        <v>2.1577223238447359E-2</v>
      </c>
      <c r="AU12" s="18">
        <v>2.3326019993031979E-2</v>
      </c>
      <c r="AV12" s="18">
        <v>1.46293682468392E-2</v>
      </c>
      <c r="AX12" s="18">
        <v>2.479379435270428E-2</v>
      </c>
      <c r="AY12" s="18">
        <v>8.4029088300788424E-2</v>
      </c>
      <c r="BA12" s="18">
        <v>3.024418711994285E-2</v>
      </c>
      <c r="BB12" s="18">
        <v>4.3814696564121097E-2</v>
      </c>
      <c r="BD12" s="18">
        <v>2.6370013949586379E-2</v>
      </c>
      <c r="BE12" s="18">
        <v>2.8424417527333629E-2</v>
      </c>
      <c r="BF12" s="18">
        <v>3.7424385513376651E-2</v>
      </c>
      <c r="BG12" s="18">
        <v>4.3891132453028038E-2</v>
      </c>
      <c r="BH12" s="18">
        <v>2.928228655849073E-2</v>
      </c>
      <c r="BI12" s="18">
        <v>7.7598938549581289E-2</v>
      </c>
      <c r="BJ12" s="18">
        <v>6.1761761645031901E-2</v>
      </c>
      <c r="BL12" s="18">
        <v>2.3945926435593599E-2</v>
      </c>
      <c r="BM12" s="18">
        <v>3.0088066226745359E-2</v>
      </c>
      <c r="BN12" s="18">
        <v>3.3361089294968012E-2</v>
      </c>
      <c r="BO12" s="18">
        <v>6.3749390639219194E-2</v>
      </c>
      <c r="BP12" s="18">
        <v>6.2452837356889092E-2</v>
      </c>
      <c r="BQ12" s="18">
        <v>2.3844588761408349E-2</v>
      </c>
      <c r="BR12" s="18">
        <v>1.849775309920295E-2</v>
      </c>
      <c r="BS12" s="18">
        <v>3.0435104672485981E-2</v>
      </c>
      <c r="BU12" s="18">
        <v>1.610916235452646E-2</v>
      </c>
      <c r="BV12" s="18">
        <v>3.2789519276678093E-2</v>
      </c>
      <c r="BW12" s="18">
        <v>1.6151615383396919E-2</v>
      </c>
      <c r="BX12" s="18">
        <v>8.2236046375868441E-2</v>
      </c>
      <c r="BY12" s="18">
        <v>3.3168701421593838E-2</v>
      </c>
      <c r="BZ12" s="18">
        <v>9.607806838689853E-2</v>
      </c>
      <c r="CA12" s="18">
        <v>1.7291743750639309E-2</v>
      </c>
      <c r="CB12" s="18">
        <v>4.5008605066981199E-2</v>
      </c>
      <c r="CC12" s="18">
        <v>3.1531377988323422E-2</v>
      </c>
    </row>
    <row r="13" spans="2:83" ht="19" customHeight="1" x14ac:dyDescent="0.35">
      <c r="B13" s="21" t="s">
        <v>124</v>
      </c>
      <c r="C13" s="18">
        <v>1.335441664895185E-2</v>
      </c>
      <c r="D13" s="18">
        <v>4.0441651759022111E-2</v>
      </c>
      <c r="E13" s="18">
        <v>1.1650648364732379E-2</v>
      </c>
      <c r="F13" s="18">
        <v>1.5639862951896861E-2</v>
      </c>
      <c r="G13" s="18">
        <v>9.0060856604254457E-3</v>
      </c>
      <c r="H13" s="18">
        <v>1.1433742740722839E-2</v>
      </c>
      <c r="I13" s="18">
        <v>5.066689867859118E-3</v>
      </c>
      <c r="K13" s="18">
        <v>1.347581818614553E-2</v>
      </c>
      <c r="L13" s="18">
        <v>1.330665126705125E-2</v>
      </c>
      <c r="N13" s="18">
        <v>5.4127737106697557E-3</v>
      </c>
      <c r="O13" s="18">
        <v>1.4822224436907399E-2</v>
      </c>
      <c r="P13" s="18">
        <v>1.0478013078368721E-2</v>
      </c>
      <c r="Q13" s="18">
        <v>4.4275785673748631E-2</v>
      </c>
      <c r="R13" s="18">
        <v>0</v>
      </c>
      <c r="S13" s="18">
        <v>2.188728073363903E-2</v>
      </c>
      <c r="T13" s="18">
        <v>1.3095461431865419E-2</v>
      </c>
      <c r="U13" s="18">
        <v>1.116140027622721E-2</v>
      </c>
      <c r="V13" s="18">
        <v>2.395230662319604E-2</v>
      </c>
      <c r="W13" s="18">
        <v>1.667578621361776E-2</v>
      </c>
      <c r="X13" s="18">
        <v>1.247765699107788E-2</v>
      </c>
      <c r="Y13" s="18">
        <v>0</v>
      </c>
      <c r="AA13" s="18">
        <v>9.562101711277457E-3</v>
      </c>
      <c r="AB13" s="18">
        <v>1.1648200870706881E-2</v>
      </c>
      <c r="AC13" s="18">
        <v>1.0615912449398921E-2</v>
      </c>
      <c r="AD13" s="18">
        <v>2.1721610996458258E-2</v>
      </c>
      <c r="AF13" s="18">
        <v>0</v>
      </c>
      <c r="AG13" s="18">
        <v>3.9436173372485922E-2</v>
      </c>
      <c r="AH13" s="18">
        <v>2.20912530831152E-2</v>
      </c>
      <c r="AI13" s="18">
        <v>8.8218231336558046E-3</v>
      </c>
      <c r="AJ13" s="18">
        <v>1.0435258239477821E-2</v>
      </c>
      <c r="AK13" s="18">
        <v>7.5924811064511577E-3</v>
      </c>
      <c r="AL13" s="18">
        <v>1.8845303567195101E-2</v>
      </c>
      <c r="AM13" s="18">
        <v>2.110191766540194E-2</v>
      </c>
      <c r="AN13" s="18">
        <v>9.4204462368823998E-3</v>
      </c>
      <c r="AO13" s="18">
        <v>0</v>
      </c>
      <c r="AP13" s="18">
        <v>2.199729771969058E-2</v>
      </c>
      <c r="AQ13" s="18">
        <v>0</v>
      </c>
      <c r="AR13" s="18">
        <v>1.411768685879658E-2</v>
      </c>
      <c r="AS13" s="18">
        <v>0</v>
      </c>
      <c r="AT13" s="18">
        <v>1.9845009841387699E-2</v>
      </c>
      <c r="AU13" s="18">
        <v>0</v>
      </c>
      <c r="AV13" s="18">
        <v>2.4908635617269359E-2</v>
      </c>
      <c r="AX13" s="18">
        <v>1.042925360982689E-2</v>
      </c>
      <c r="AY13" s="18">
        <v>2.8425181937729371E-2</v>
      </c>
      <c r="BA13" s="18">
        <v>1.4649693769992801E-2</v>
      </c>
      <c r="BB13" s="18">
        <v>1.09512408284779E-2</v>
      </c>
      <c r="BD13" s="18">
        <v>7.2734076001421226E-3</v>
      </c>
      <c r="BE13" s="18">
        <v>1.2645727813772571E-2</v>
      </c>
      <c r="BF13" s="18">
        <v>1.816791856845883E-2</v>
      </c>
      <c r="BG13" s="18">
        <v>6.4878814599732193E-3</v>
      </c>
      <c r="BH13" s="18">
        <v>1.5657848358057991E-2</v>
      </c>
      <c r="BI13" s="18">
        <v>2.1911074953807591E-2</v>
      </c>
      <c r="BJ13" s="18">
        <v>7.7655719411354698E-2</v>
      </c>
      <c r="BL13" s="18">
        <v>2.6754418181001122E-3</v>
      </c>
      <c r="BM13" s="18">
        <v>9.2667979723924376E-3</v>
      </c>
      <c r="BN13" s="18">
        <v>3.6519630552099842E-2</v>
      </c>
      <c r="BO13" s="18">
        <v>1.1062869368658841E-2</v>
      </c>
      <c r="BP13" s="18">
        <v>1.058300820969214E-2</v>
      </c>
      <c r="BQ13" s="18">
        <v>2.034677335199201E-2</v>
      </c>
      <c r="BR13" s="18">
        <v>7.9229599308516155E-2</v>
      </c>
      <c r="BS13" s="18">
        <v>1.46375221542636E-2</v>
      </c>
      <c r="BU13" s="18">
        <v>0</v>
      </c>
      <c r="BV13" s="18">
        <v>1.4711547558995491E-2</v>
      </c>
      <c r="BW13" s="18">
        <v>1.8771025727068371E-2</v>
      </c>
      <c r="BX13" s="18">
        <v>2.5500708925239441E-2</v>
      </c>
      <c r="BY13" s="18">
        <v>7.9929335168158634E-3</v>
      </c>
      <c r="BZ13" s="18">
        <v>1.33797917570447E-2</v>
      </c>
      <c r="CA13" s="18">
        <v>1.191963386250919E-2</v>
      </c>
      <c r="CB13" s="18">
        <v>3.6903040797342732E-2</v>
      </c>
      <c r="CC13" s="18">
        <v>9.0517574904364993E-3</v>
      </c>
    </row>
    <row r="14" spans="2:83" ht="19" customHeight="1" x14ac:dyDescent="0.35">
      <c r="B14" s="22" t="s">
        <v>117</v>
      </c>
      <c r="C14" s="23">
        <v>0.76561279650367697</v>
      </c>
      <c r="D14" s="23">
        <v>0.64848077312460517</v>
      </c>
      <c r="E14" s="23">
        <v>0.74438841283098589</v>
      </c>
      <c r="F14" s="23">
        <v>0.76633378047921508</v>
      </c>
      <c r="G14" s="23">
        <v>0.79263027661725838</v>
      </c>
      <c r="H14" s="23">
        <v>0.79829494254845934</v>
      </c>
      <c r="I14" s="23">
        <v>0.79248984521541055</v>
      </c>
      <c r="K14" s="23">
        <v>0.76336898099219708</v>
      </c>
      <c r="L14" s="23">
        <v>0.76847793709744461</v>
      </c>
      <c r="N14" s="23">
        <v>0.79804296497517724</v>
      </c>
      <c r="O14" s="23">
        <v>0.76031019021667956</v>
      </c>
      <c r="P14" s="23">
        <v>0.74489258516724655</v>
      </c>
      <c r="Q14" s="23">
        <v>0.7078854109044721</v>
      </c>
      <c r="R14" s="23">
        <v>0.76705244643595227</v>
      </c>
      <c r="S14" s="23">
        <v>0.73799983385044921</v>
      </c>
      <c r="T14" s="23">
        <v>0.78421280299993235</v>
      </c>
      <c r="U14" s="23">
        <v>0.73154710058355177</v>
      </c>
      <c r="V14" s="23">
        <v>0.7513284456765541</v>
      </c>
      <c r="W14" s="23">
        <v>0.79112573188290547</v>
      </c>
      <c r="X14" s="23">
        <v>0.80330516135941621</v>
      </c>
      <c r="Y14" s="23">
        <v>0.76072905750755937</v>
      </c>
      <c r="AA14" s="23">
        <v>0.82193252074598777</v>
      </c>
      <c r="AB14" s="23">
        <v>0.76707408207733452</v>
      </c>
      <c r="AC14" s="23">
        <v>0.7752793229582714</v>
      </c>
      <c r="AD14" s="23">
        <v>0.69426674168398994</v>
      </c>
      <c r="AF14" s="23">
        <v>0.64029677914552163</v>
      </c>
      <c r="AG14" s="23">
        <v>0.65611867273806834</v>
      </c>
      <c r="AH14" s="23">
        <v>0.70214912462223045</v>
      </c>
      <c r="AI14" s="23">
        <v>0.72901090448550354</v>
      </c>
      <c r="AJ14" s="23">
        <v>0.74432917624477679</v>
      </c>
      <c r="AK14" s="23">
        <v>0.75762749654241057</v>
      </c>
      <c r="AL14" s="23">
        <v>0.76773296633771004</v>
      </c>
      <c r="AM14" s="23">
        <v>0.81570350260379576</v>
      </c>
      <c r="AN14" s="23">
        <v>0.77043252745464175</v>
      </c>
      <c r="AO14" s="23">
        <v>0.81240048508074669</v>
      </c>
      <c r="AP14" s="23">
        <v>0.7470584226547663</v>
      </c>
      <c r="AQ14" s="23">
        <v>0.77943608079843707</v>
      </c>
      <c r="AR14" s="23">
        <v>0.75376060513787269</v>
      </c>
      <c r="AS14" s="23">
        <v>0.91690083294409641</v>
      </c>
      <c r="AT14" s="23">
        <v>0.83821223945616063</v>
      </c>
      <c r="AU14" s="23">
        <v>0.86299619183191223</v>
      </c>
      <c r="AV14" s="23">
        <v>0.7400341878083545</v>
      </c>
      <c r="AX14" s="23">
        <v>0.77216089568049395</v>
      </c>
      <c r="AY14" s="23">
        <v>0.73950966079098246</v>
      </c>
      <c r="BA14" s="23">
        <v>0.77589814625891296</v>
      </c>
      <c r="BB14" s="23">
        <v>0.7465300045394091</v>
      </c>
      <c r="BD14" s="23">
        <v>0.75026366753642348</v>
      </c>
      <c r="BE14" s="23">
        <v>0.77965539221459179</v>
      </c>
      <c r="BF14" s="23">
        <v>0.74303987520774806</v>
      </c>
      <c r="BG14" s="23">
        <v>0.78682326589959128</v>
      </c>
      <c r="BH14" s="23">
        <v>0.80235371837496094</v>
      </c>
      <c r="BI14" s="23">
        <v>0.81536960825710947</v>
      </c>
      <c r="BJ14" s="23">
        <v>0.55629398650412964</v>
      </c>
      <c r="BL14" s="23">
        <v>0.81714614746771908</v>
      </c>
      <c r="BM14" s="23">
        <v>0.7973276522647077</v>
      </c>
      <c r="BN14" s="23">
        <v>0.74747152668098105</v>
      </c>
      <c r="BO14" s="23">
        <v>0.67885382571652841</v>
      </c>
      <c r="BP14" s="23">
        <v>0.75535374441748826</v>
      </c>
      <c r="BQ14" s="23">
        <v>0.73698735452047281</v>
      </c>
      <c r="BR14" s="23">
        <v>0.5737610172119898</v>
      </c>
      <c r="BS14" s="23">
        <v>0.72859853623615933</v>
      </c>
      <c r="BU14" s="23">
        <v>0.84409869858898867</v>
      </c>
      <c r="BV14" s="23">
        <v>0.7772033393463007</v>
      </c>
      <c r="BW14" s="23">
        <v>0.78232410006291198</v>
      </c>
      <c r="BX14" s="23">
        <v>0.73284259513050021</v>
      </c>
      <c r="BY14" s="23">
        <v>0.81135073256092016</v>
      </c>
      <c r="BZ14" s="23">
        <v>0.59346061229433011</v>
      </c>
      <c r="CA14" s="23">
        <v>0.65096871761189923</v>
      </c>
      <c r="CB14" s="23">
        <v>0.65983883401068621</v>
      </c>
      <c r="CC14" s="23">
        <v>0.73303685217244707</v>
      </c>
    </row>
    <row r="15" spans="2:83" ht="19" customHeight="1" x14ac:dyDescent="0.35">
      <c r="B15" s="22" t="s">
        <v>118</v>
      </c>
      <c r="C15" s="23">
        <v>4.8351285682623313E-2</v>
      </c>
      <c r="D15" s="23">
        <v>0.12776608815091969</v>
      </c>
      <c r="E15" s="23">
        <v>5.7558714558001288E-2</v>
      </c>
      <c r="F15" s="23">
        <v>7.1271334547962667E-2</v>
      </c>
      <c r="G15" s="23">
        <v>3.7504781498629618E-2</v>
      </c>
      <c r="H15" s="23">
        <v>2.2929773860143551E-2</v>
      </c>
      <c r="I15" s="23">
        <v>1.461186733043013E-2</v>
      </c>
      <c r="K15" s="23">
        <v>5.1763209752363197E-2</v>
      </c>
      <c r="L15" s="23">
        <v>4.3472390494929819E-2</v>
      </c>
      <c r="N15" s="23">
        <v>1.6901585861354759E-2</v>
      </c>
      <c r="O15" s="23">
        <v>4.3165296507228862E-2</v>
      </c>
      <c r="P15" s="23">
        <v>3.0322563741056598E-2</v>
      </c>
      <c r="Q15" s="23">
        <v>7.9860212324528917E-2</v>
      </c>
      <c r="R15" s="23">
        <v>5.8556812001782033E-2</v>
      </c>
      <c r="S15" s="23">
        <v>5.7234830468362557E-2</v>
      </c>
      <c r="T15" s="23">
        <v>4.2504656234204852E-2</v>
      </c>
      <c r="U15" s="23">
        <v>4.9940016270286137E-2</v>
      </c>
      <c r="V15" s="23">
        <v>7.5044580867772603E-2</v>
      </c>
      <c r="W15" s="23">
        <v>5.3307500961599287E-2</v>
      </c>
      <c r="X15" s="23">
        <v>1.845332031556993E-2</v>
      </c>
      <c r="Y15" s="23">
        <v>3.9479943660999342E-2</v>
      </c>
      <c r="AA15" s="23">
        <v>2.7930223915082351E-2</v>
      </c>
      <c r="AB15" s="23">
        <v>5.363967368880089E-2</v>
      </c>
      <c r="AC15" s="23">
        <v>5.2228288032672522E-2</v>
      </c>
      <c r="AD15" s="23">
        <v>6.1817497227739951E-2</v>
      </c>
      <c r="AF15" s="23">
        <v>3.2409122514649218E-2</v>
      </c>
      <c r="AG15" s="23">
        <v>0.10294313624375249</v>
      </c>
      <c r="AH15" s="23">
        <v>7.1520779661594341E-2</v>
      </c>
      <c r="AI15" s="23">
        <v>3.9517322750882662E-2</v>
      </c>
      <c r="AJ15" s="23">
        <v>5.0057515137523337E-2</v>
      </c>
      <c r="AK15" s="23">
        <v>6.165180847450507E-2</v>
      </c>
      <c r="AL15" s="23">
        <v>5.9143769062026938E-2</v>
      </c>
      <c r="AM15" s="23">
        <v>6.4258993592248639E-2</v>
      </c>
      <c r="AN15" s="23">
        <v>2.7364748586172789E-2</v>
      </c>
      <c r="AO15" s="23">
        <v>3.5799077170718563E-2</v>
      </c>
      <c r="AP15" s="23">
        <v>4.5597032539796148E-2</v>
      </c>
      <c r="AQ15" s="23">
        <v>2.2910188324336139E-2</v>
      </c>
      <c r="AR15" s="23">
        <v>3.6643893403399942E-2</v>
      </c>
      <c r="AS15" s="23">
        <v>0</v>
      </c>
      <c r="AT15" s="23">
        <v>4.1422233079835058E-2</v>
      </c>
      <c r="AU15" s="23">
        <v>2.3326019993031979E-2</v>
      </c>
      <c r="AV15" s="23">
        <v>3.9538003864108558E-2</v>
      </c>
      <c r="AX15" s="23">
        <v>3.5223047962531173E-2</v>
      </c>
      <c r="AY15" s="23">
        <v>0.1124542702385178</v>
      </c>
      <c r="BA15" s="23">
        <v>4.489388088993565E-2</v>
      </c>
      <c r="BB15" s="23">
        <v>5.4765937392599003E-2</v>
      </c>
      <c r="BD15" s="23">
        <v>3.3643421549728512E-2</v>
      </c>
      <c r="BE15" s="23">
        <v>4.1070145341106187E-2</v>
      </c>
      <c r="BF15" s="23">
        <v>5.5592304081835478E-2</v>
      </c>
      <c r="BG15" s="23">
        <v>5.0379013913001258E-2</v>
      </c>
      <c r="BH15" s="23">
        <v>4.4940134916548719E-2</v>
      </c>
      <c r="BI15" s="23">
        <v>9.9510013503388881E-2</v>
      </c>
      <c r="BJ15" s="23">
        <v>0.1394174810563866</v>
      </c>
      <c r="BL15" s="23">
        <v>2.6621368253693711E-2</v>
      </c>
      <c r="BM15" s="23">
        <v>3.93548641991378E-2</v>
      </c>
      <c r="BN15" s="23">
        <v>6.9880719847067854E-2</v>
      </c>
      <c r="BO15" s="23">
        <v>7.4812260007878023E-2</v>
      </c>
      <c r="BP15" s="23">
        <v>7.3035845566581228E-2</v>
      </c>
      <c r="BQ15" s="23">
        <v>4.4191362113400363E-2</v>
      </c>
      <c r="BR15" s="23">
        <v>9.7727352407719098E-2</v>
      </c>
      <c r="BS15" s="23">
        <v>4.5072626826749583E-2</v>
      </c>
      <c r="BU15" s="23">
        <v>1.610916235452646E-2</v>
      </c>
      <c r="BV15" s="23">
        <v>4.7501066835673587E-2</v>
      </c>
      <c r="BW15" s="23">
        <v>3.4922641110465287E-2</v>
      </c>
      <c r="BX15" s="23">
        <v>0.10773675530110791</v>
      </c>
      <c r="BY15" s="23">
        <v>4.1161634938409707E-2</v>
      </c>
      <c r="BZ15" s="23">
        <v>0.10945786014394319</v>
      </c>
      <c r="CA15" s="23">
        <v>2.9211377613148501E-2</v>
      </c>
      <c r="CB15" s="23">
        <v>8.1911645864323923E-2</v>
      </c>
      <c r="CC15" s="23">
        <v>4.0583135478759913E-2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125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0.41045975696181941</v>
      </c>
      <c r="D9" s="18">
        <v>0.37530837519934129</v>
      </c>
      <c r="E9" s="18">
        <v>0.37047240682482868</v>
      </c>
      <c r="F9" s="18">
        <v>0.46351981390682012</v>
      </c>
      <c r="G9" s="18">
        <v>0.48127469052171462</v>
      </c>
      <c r="H9" s="18">
        <v>0.45302324523402449</v>
      </c>
      <c r="I9" s="18">
        <v>0.34245361834310012</v>
      </c>
      <c r="K9" s="18">
        <v>0.38640392356643111</v>
      </c>
      <c r="L9" s="18">
        <v>0.43203466456241091</v>
      </c>
      <c r="N9" s="18">
        <v>0.37517850319031498</v>
      </c>
      <c r="O9" s="18">
        <v>0.47098281245434409</v>
      </c>
      <c r="P9" s="18">
        <v>0.43385001895504638</v>
      </c>
      <c r="Q9" s="18">
        <v>0.41569488152753431</v>
      </c>
      <c r="R9" s="18">
        <v>0.43325276190582912</v>
      </c>
      <c r="S9" s="18">
        <v>0.39744759288458498</v>
      </c>
      <c r="T9" s="18">
        <v>0.43864812566808159</v>
      </c>
      <c r="U9" s="18">
        <v>0.3805555828934406</v>
      </c>
      <c r="V9" s="18">
        <v>0.36597787486300443</v>
      </c>
      <c r="W9" s="18">
        <v>0.44326058406005969</v>
      </c>
      <c r="X9" s="18">
        <v>0.44435351035923593</v>
      </c>
      <c r="Y9" s="18">
        <v>0.3822330555095344</v>
      </c>
      <c r="AA9" s="18">
        <v>0.36278271859506822</v>
      </c>
      <c r="AB9" s="18">
        <v>0.42382685631381328</v>
      </c>
      <c r="AC9" s="18">
        <v>0.40395239268333372</v>
      </c>
      <c r="AD9" s="18">
        <v>0.45034358924860468</v>
      </c>
      <c r="AF9" s="18">
        <v>0.26422840856087182</v>
      </c>
      <c r="AG9" s="18">
        <v>0.52561362156468949</v>
      </c>
      <c r="AH9" s="18">
        <v>0.47403943829189987</v>
      </c>
      <c r="AI9" s="18">
        <v>0.42062349666148729</v>
      </c>
      <c r="AJ9" s="18">
        <v>0.40720641939012792</v>
      </c>
      <c r="AK9" s="18">
        <v>0.40351144273570738</v>
      </c>
      <c r="AL9" s="18">
        <v>0.4185369049813179</v>
      </c>
      <c r="AM9" s="18">
        <v>0.45639528834889681</v>
      </c>
      <c r="AN9" s="18">
        <v>0.31020549442022211</v>
      </c>
      <c r="AO9" s="18">
        <v>0.37955307618843498</v>
      </c>
      <c r="AP9" s="18">
        <v>0.39204758691999941</v>
      </c>
      <c r="AQ9" s="18">
        <v>0.45205871000751818</v>
      </c>
      <c r="AR9" s="18">
        <v>0.39728931390768452</v>
      </c>
      <c r="AS9" s="18">
        <v>0.44696131860173183</v>
      </c>
      <c r="AT9" s="18">
        <v>0.37966858360246208</v>
      </c>
      <c r="AU9" s="18">
        <v>0.35528595454837852</v>
      </c>
      <c r="AV9" s="18">
        <v>0.40282256866833899</v>
      </c>
      <c r="AX9" s="18">
        <v>0.4092655710087798</v>
      </c>
      <c r="AY9" s="18">
        <v>0.41797534979856488</v>
      </c>
      <c r="BA9" s="18">
        <v>0.40992511378471141</v>
      </c>
      <c r="BB9" s="18">
        <v>0.41145170033435041</v>
      </c>
      <c r="BD9" s="18">
        <v>0.43680432493202481</v>
      </c>
      <c r="BE9" s="18">
        <v>0.42533112684426749</v>
      </c>
      <c r="BF9" s="18">
        <v>0.39597814340610971</v>
      </c>
      <c r="BG9" s="18">
        <v>0.39750219426934041</v>
      </c>
      <c r="BH9" s="18">
        <v>0.37324016438933982</v>
      </c>
      <c r="BI9" s="18">
        <v>0.38344795115544578</v>
      </c>
      <c r="BJ9" s="18">
        <v>0.41120150395847421</v>
      </c>
      <c r="BL9" s="18">
        <v>0.38129381370678123</v>
      </c>
      <c r="BM9" s="18">
        <v>0.41336645625567697</v>
      </c>
      <c r="BN9" s="18">
        <v>0.36665255129329621</v>
      </c>
      <c r="BO9" s="18">
        <v>0.44483189170762061</v>
      </c>
      <c r="BP9" s="18">
        <v>0.41409091503159062</v>
      </c>
      <c r="BQ9" s="18">
        <v>0.43189210015906399</v>
      </c>
      <c r="BR9" s="18">
        <v>0.43524499807269568</v>
      </c>
      <c r="BS9" s="18">
        <v>0.43346144584499302</v>
      </c>
      <c r="BU9" s="18">
        <v>0.3752495635918851</v>
      </c>
      <c r="BV9" s="18">
        <v>0.40624272212161022</v>
      </c>
      <c r="BW9" s="18">
        <v>0.39069119432734772</v>
      </c>
      <c r="BX9" s="18">
        <v>0.37796441398019348</v>
      </c>
      <c r="BY9" s="18">
        <v>0.46254371272663519</v>
      </c>
      <c r="BZ9" s="18">
        <v>0.38906635203205242</v>
      </c>
      <c r="CA9" s="18">
        <v>0.4205728352587913</v>
      </c>
      <c r="CB9" s="18">
        <v>0.38035945908517649</v>
      </c>
      <c r="CC9" s="18">
        <v>0.42600849230138799</v>
      </c>
    </row>
    <row r="10" spans="2:83" ht="19" customHeight="1" x14ac:dyDescent="0.35">
      <c r="B10" s="21" t="s">
        <v>121</v>
      </c>
      <c r="C10" s="18">
        <v>0.3497053169769328</v>
      </c>
      <c r="D10" s="18">
        <v>0.27881400845287568</v>
      </c>
      <c r="E10" s="18">
        <v>0.34277187502820422</v>
      </c>
      <c r="F10" s="18">
        <v>0.31691564692680457</v>
      </c>
      <c r="G10" s="18">
        <v>0.32172084103039389</v>
      </c>
      <c r="H10" s="18">
        <v>0.38140571699767689</v>
      </c>
      <c r="I10" s="18">
        <v>0.40579791389748349</v>
      </c>
      <c r="K10" s="18">
        <v>0.36478473037916648</v>
      </c>
      <c r="L10" s="18">
        <v>0.33624833543824162</v>
      </c>
      <c r="N10" s="18">
        <v>0.43532961343216792</v>
      </c>
      <c r="O10" s="18">
        <v>0.35093984006154461</v>
      </c>
      <c r="P10" s="18">
        <v>0.32021488363073108</v>
      </c>
      <c r="Q10" s="18">
        <v>0.33673871787583909</v>
      </c>
      <c r="R10" s="18">
        <v>0.30269521263814753</v>
      </c>
      <c r="S10" s="18">
        <v>0.35482485837290911</v>
      </c>
      <c r="T10" s="18">
        <v>0.31610999103158971</v>
      </c>
      <c r="U10" s="18">
        <v>0.37260268809614661</v>
      </c>
      <c r="V10" s="18">
        <v>0.35275921320776482</v>
      </c>
      <c r="W10" s="18">
        <v>0.32624668250882483</v>
      </c>
      <c r="X10" s="18">
        <v>0.33566985669933952</v>
      </c>
      <c r="Y10" s="18">
        <v>0.39370219662436512</v>
      </c>
      <c r="AA10" s="18">
        <v>0.4145229519514595</v>
      </c>
      <c r="AB10" s="18">
        <v>0.33556697750457942</v>
      </c>
      <c r="AC10" s="18">
        <v>0.36906790054386052</v>
      </c>
      <c r="AD10" s="18">
        <v>0.28019848201067199</v>
      </c>
      <c r="AF10" s="18">
        <v>0.31796639396350779</v>
      </c>
      <c r="AG10" s="18">
        <v>0.22582772902923021</v>
      </c>
      <c r="AH10" s="18">
        <v>0.31634033671970507</v>
      </c>
      <c r="AI10" s="18">
        <v>0.29550949445275532</v>
      </c>
      <c r="AJ10" s="18">
        <v>0.31262558372653182</v>
      </c>
      <c r="AK10" s="18">
        <v>0.355670404594713</v>
      </c>
      <c r="AL10" s="18">
        <v>0.36274423515858861</v>
      </c>
      <c r="AM10" s="18">
        <v>0.32491881983029319</v>
      </c>
      <c r="AN10" s="18">
        <v>0.44090954729060011</v>
      </c>
      <c r="AO10" s="18">
        <v>0.42378850169057652</v>
      </c>
      <c r="AP10" s="18">
        <v>0.36046977591597318</v>
      </c>
      <c r="AQ10" s="18">
        <v>0.35259939934968942</v>
      </c>
      <c r="AR10" s="18">
        <v>0.41514268158805412</v>
      </c>
      <c r="AS10" s="18">
        <v>0.42657588693260468</v>
      </c>
      <c r="AT10" s="18">
        <v>0.34236680058363578</v>
      </c>
      <c r="AU10" s="18">
        <v>0.36891604484566443</v>
      </c>
      <c r="AV10" s="18">
        <v>0.3062227230059571</v>
      </c>
      <c r="AX10" s="18">
        <v>0.35895029744450069</v>
      </c>
      <c r="AY10" s="18">
        <v>0.30050235073504628</v>
      </c>
      <c r="BA10" s="18">
        <v>0.35875580169981558</v>
      </c>
      <c r="BB10" s="18">
        <v>0.33291361603796971</v>
      </c>
      <c r="BD10" s="18">
        <v>0.32725753335886942</v>
      </c>
      <c r="BE10" s="18">
        <v>0.34198641502219562</v>
      </c>
      <c r="BF10" s="18">
        <v>0.40269672333365769</v>
      </c>
      <c r="BG10" s="18">
        <v>0.36953540292763448</v>
      </c>
      <c r="BH10" s="18">
        <v>0.37142585475362178</v>
      </c>
      <c r="BI10" s="18">
        <v>0.31094127408258898</v>
      </c>
      <c r="BJ10" s="18">
        <v>0.20249202826501339</v>
      </c>
      <c r="BL10" s="18">
        <v>0.43685867982788013</v>
      </c>
      <c r="BM10" s="18">
        <v>0.35174632235023701</v>
      </c>
      <c r="BN10" s="18">
        <v>0.32940899332183282</v>
      </c>
      <c r="BO10" s="18">
        <v>0.29279163659444302</v>
      </c>
      <c r="BP10" s="18">
        <v>0.34580078332748537</v>
      </c>
      <c r="BQ10" s="18">
        <v>0.37447182423355352</v>
      </c>
      <c r="BR10" s="18">
        <v>0.26396604093164089</v>
      </c>
      <c r="BS10" s="18">
        <v>0.2962813981848208</v>
      </c>
      <c r="BU10" s="18">
        <v>0.42739806951142523</v>
      </c>
      <c r="BV10" s="18">
        <v>0.35164159444815601</v>
      </c>
      <c r="BW10" s="18">
        <v>0.39292712624445297</v>
      </c>
      <c r="BX10" s="18">
        <v>0.32616753148284577</v>
      </c>
      <c r="BY10" s="18">
        <v>0.32948700211591181</v>
      </c>
      <c r="BZ10" s="18">
        <v>0.27731555468425317</v>
      </c>
      <c r="CA10" s="18">
        <v>0.27299059511448681</v>
      </c>
      <c r="CB10" s="18">
        <v>0.35843295271958309</v>
      </c>
      <c r="CC10" s="18">
        <v>0.31168174297285822</v>
      </c>
    </row>
    <row r="11" spans="2:83" ht="32.15" customHeight="1" x14ac:dyDescent="0.35">
      <c r="B11" s="21" t="s">
        <v>122</v>
      </c>
      <c r="C11" s="18">
        <v>0.18991456968534001</v>
      </c>
      <c r="D11" s="18">
        <v>0.21477285732882459</v>
      </c>
      <c r="E11" s="18">
        <v>0.20344514251941989</v>
      </c>
      <c r="F11" s="18">
        <v>0.167115550956213</v>
      </c>
      <c r="G11" s="18">
        <v>0.16567911014717759</v>
      </c>
      <c r="H11" s="18">
        <v>0.15096775510258381</v>
      </c>
      <c r="I11" s="18">
        <v>0.22740499745579429</v>
      </c>
      <c r="K11" s="18">
        <v>0.19911814678024611</v>
      </c>
      <c r="L11" s="18">
        <v>0.18222928516681269</v>
      </c>
      <c r="N11" s="18">
        <v>0.1151797777582042</v>
      </c>
      <c r="O11" s="18">
        <v>0.16504693177300619</v>
      </c>
      <c r="P11" s="18">
        <v>0.1984517128173654</v>
      </c>
      <c r="Q11" s="18">
        <v>0.1758186250647461</v>
      </c>
      <c r="R11" s="18">
        <v>0.2264517186376353</v>
      </c>
      <c r="S11" s="18">
        <v>0.21607434695180031</v>
      </c>
      <c r="T11" s="18">
        <v>0.20466569611638441</v>
      </c>
      <c r="U11" s="18">
        <v>0.18765204890434381</v>
      </c>
      <c r="V11" s="18">
        <v>0.1975161799662678</v>
      </c>
      <c r="W11" s="18">
        <v>0.2070737743066719</v>
      </c>
      <c r="X11" s="18">
        <v>0.15554149918591539</v>
      </c>
      <c r="Y11" s="18">
        <v>0.1850281215607536</v>
      </c>
      <c r="AA11" s="18">
        <v>0.1802381158751892</v>
      </c>
      <c r="AB11" s="18">
        <v>0.19294223347924649</v>
      </c>
      <c r="AC11" s="18">
        <v>0.17900134390948971</v>
      </c>
      <c r="AD11" s="18">
        <v>0.20706467099648071</v>
      </c>
      <c r="AF11" s="18">
        <v>0.24006360768785051</v>
      </c>
      <c r="AG11" s="18">
        <v>0.2172900996939566</v>
      </c>
      <c r="AH11" s="18">
        <v>0.15818194313328879</v>
      </c>
      <c r="AI11" s="18">
        <v>0.23472549243301211</v>
      </c>
      <c r="AJ11" s="18">
        <v>0.2166983885411953</v>
      </c>
      <c r="AK11" s="18">
        <v>0.19179110290452181</v>
      </c>
      <c r="AL11" s="18">
        <v>0.18607357999205229</v>
      </c>
      <c r="AM11" s="18">
        <v>0.1580708540813594</v>
      </c>
      <c r="AN11" s="18">
        <v>0.22113479033707709</v>
      </c>
      <c r="AO11" s="18">
        <v>0.16032719006563539</v>
      </c>
      <c r="AP11" s="18">
        <v>0.21038800031622151</v>
      </c>
      <c r="AQ11" s="18">
        <v>0.13052212249995271</v>
      </c>
      <c r="AR11" s="18">
        <v>0.14631465301940641</v>
      </c>
      <c r="AS11" s="18">
        <v>0.1033419779995832</v>
      </c>
      <c r="AT11" s="18">
        <v>0.22263306593177301</v>
      </c>
      <c r="AU11" s="18">
        <v>0.20027481961881119</v>
      </c>
      <c r="AV11" s="18">
        <v>0.21500645875120669</v>
      </c>
      <c r="AX11" s="18">
        <v>0.19234125786170431</v>
      </c>
      <c r="AY11" s="18">
        <v>0.1775519532697796</v>
      </c>
      <c r="BA11" s="18">
        <v>0.1904265267746944</v>
      </c>
      <c r="BB11" s="18">
        <v>0.18896471665522699</v>
      </c>
      <c r="BD11" s="18">
        <v>0.1936636598039129</v>
      </c>
      <c r="BE11" s="18">
        <v>0.19059479102595031</v>
      </c>
      <c r="BF11" s="18">
        <v>0.15179733929810441</v>
      </c>
      <c r="BG11" s="18">
        <v>0.18473298858174089</v>
      </c>
      <c r="BH11" s="18">
        <v>0.1992313008290458</v>
      </c>
      <c r="BI11" s="18">
        <v>0.1948022250512694</v>
      </c>
      <c r="BJ11" s="18">
        <v>0.28687769607012231</v>
      </c>
      <c r="BL11" s="18">
        <v>0.16030705585274341</v>
      </c>
      <c r="BM11" s="18">
        <v>0.1811311029898926</v>
      </c>
      <c r="BN11" s="18">
        <v>0.21575894034667811</v>
      </c>
      <c r="BO11" s="18">
        <v>0.20842155408742499</v>
      </c>
      <c r="BP11" s="18">
        <v>0.17750427832022331</v>
      </c>
      <c r="BQ11" s="18">
        <v>9.1782016941747799E-2</v>
      </c>
      <c r="BR11" s="18">
        <v>0.18104055877305389</v>
      </c>
      <c r="BS11" s="18">
        <v>0.24022970120277201</v>
      </c>
      <c r="BU11" s="18">
        <v>0.1764290475156011</v>
      </c>
      <c r="BV11" s="18">
        <v>0.18465534294234229</v>
      </c>
      <c r="BW11" s="18">
        <v>0.17090390193026259</v>
      </c>
      <c r="BX11" s="18">
        <v>0.2281692087185441</v>
      </c>
      <c r="BY11" s="18">
        <v>0.17188229943264419</v>
      </c>
      <c r="BZ11" s="18">
        <v>0.20162419397513051</v>
      </c>
      <c r="CA11" s="18">
        <v>0.27262280860342231</v>
      </c>
      <c r="CB11" s="18">
        <v>0.21280890571725061</v>
      </c>
      <c r="CC11" s="18">
        <v>0.1575260648726787</v>
      </c>
    </row>
    <row r="12" spans="2:83" ht="19" customHeight="1" x14ac:dyDescent="0.35">
      <c r="B12" s="21" t="s">
        <v>123</v>
      </c>
      <c r="C12" s="18">
        <v>3.6531701346227588E-2</v>
      </c>
      <c r="D12" s="18">
        <v>0.1110703743557678</v>
      </c>
      <c r="E12" s="18">
        <v>7.4396706172873014E-2</v>
      </c>
      <c r="F12" s="18">
        <v>3.3915222190959507E-2</v>
      </c>
      <c r="G12" s="18">
        <v>1.575554424754539E-2</v>
      </c>
      <c r="H12" s="18">
        <v>1.0866058829885641E-2</v>
      </c>
      <c r="I12" s="18">
        <v>9.2367542488981744E-3</v>
      </c>
      <c r="K12" s="18">
        <v>3.6812810546394757E-2</v>
      </c>
      <c r="L12" s="18">
        <v>3.5556661190977161E-2</v>
      </c>
      <c r="N12" s="18">
        <v>6.0942485923772882E-2</v>
      </c>
      <c r="O12" s="18">
        <v>1.3030415711105039E-2</v>
      </c>
      <c r="P12" s="18">
        <v>3.7005371518488442E-2</v>
      </c>
      <c r="Q12" s="18">
        <v>4.6344778749880342E-2</v>
      </c>
      <c r="R12" s="18">
        <v>2.69289940499708E-2</v>
      </c>
      <c r="S12" s="18">
        <v>2.340854211336578E-2</v>
      </c>
      <c r="T12" s="18">
        <v>1.291370374056904E-2</v>
      </c>
      <c r="U12" s="18">
        <v>4.4286185170825082E-2</v>
      </c>
      <c r="V12" s="18">
        <v>7.4027089362891332E-2</v>
      </c>
      <c r="W12" s="18">
        <v>1.1643949800509951E-2</v>
      </c>
      <c r="X12" s="18">
        <v>3.8859765630398412E-2</v>
      </c>
      <c r="Y12" s="18">
        <v>3.4090370513272857E-2</v>
      </c>
      <c r="AA12" s="18">
        <v>2.941484231012622E-2</v>
      </c>
      <c r="AB12" s="18">
        <v>3.3674412451237729E-2</v>
      </c>
      <c r="AC12" s="18">
        <v>3.7194560961459677E-2</v>
      </c>
      <c r="AD12" s="18">
        <v>4.6865782497396771E-2</v>
      </c>
      <c r="AF12" s="18">
        <v>0.17774158978776991</v>
      </c>
      <c r="AG12" s="18">
        <v>3.1268549712123679E-2</v>
      </c>
      <c r="AH12" s="18">
        <v>3.4738252252867502E-2</v>
      </c>
      <c r="AI12" s="18">
        <v>4.0319693319089508E-2</v>
      </c>
      <c r="AJ12" s="18">
        <v>5.2446797032593168E-2</v>
      </c>
      <c r="AK12" s="18">
        <v>3.3298298517918642E-2</v>
      </c>
      <c r="AL12" s="18">
        <v>2.6567280085973258E-2</v>
      </c>
      <c r="AM12" s="18">
        <v>3.0275885244208E-2</v>
      </c>
      <c r="AN12" s="18">
        <v>1.8329721715218249E-2</v>
      </c>
      <c r="AO12" s="18">
        <v>2.2733856630227891E-2</v>
      </c>
      <c r="AP12" s="18">
        <v>2.481833313570803E-2</v>
      </c>
      <c r="AQ12" s="18">
        <v>5.1340248057163397E-2</v>
      </c>
      <c r="AR12" s="18">
        <v>2.5122668470978118E-2</v>
      </c>
      <c r="AS12" s="18">
        <v>2.3120816466080388E-2</v>
      </c>
      <c r="AT12" s="18">
        <v>5.5331549882128857E-2</v>
      </c>
      <c r="AU12" s="18">
        <v>4.2577074494231482E-2</v>
      </c>
      <c r="AV12" s="18">
        <v>6.3768174799551783E-2</v>
      </c>
      <c r="AX12" s="18">
        <v>2.7883799079202309E-2</v>
      </c>
      <c r="AY12" s="18">
        <v>8.0989384055086516E-2</v>
      </c>
      <c r="BA12" s="18">
        <v>2.6644701108719481E-2</v>
      </c>
      <c r="BB12" s="18">
        <v>5.4875420633652992E-2</v>
      </c>
      <c r="BD12" s="18">
        <v>3.6501844307737508E-2</v>
      </c>
      <c r="BE12" s="18">
        <v>2.58784997951244E-2</v>
      </c>
      <c r="BF12" s="18">
        <v>3.6805997699113337E-2</v>
      </c>
      <c r="BG12" s="18">
        <v>3.7457696955858773E-2</v>
      </c>
      <c r="BH12" s="18">
        <v>3.2539884616137917E-2</v>
      </c>
      <c r="BI12" s="18">
        <v>0.1108085497106958</v>
      </c>
      <c r="BJ12" s="18">
        <v>5.3191018756873008E-2</v>
      </c>
      <c r="BL12" s="18">
        <v>1.5969493205147109E-2</v>
      </c>
      <c r="BM12" s="18">
        <v>4.7376916390284331E-2</v>
      </c>
      <c r="BN12" s="18">
        <v>5.8191919582560182E-2</v>
      </c>
      <c r="BO12" s="18">
        <v>3.3176238323945242E-2</v>
      </c>
      <c r="BP12" s="18">
        <v>4.009014814813E-2</v>
      </c>
      <c r="BQ12" s="18">
        <v>7.1569689495763492E-2</v>
      </c>
      <c r="BR12" s="18">
        <v>7.8468091845984675E-2</v>
      </c>
      <c r="BS12" s="18">
        <v>1.794895805228507E-2</v>
      </c>
      <c r="BU12" s="18">
        <v>1.387118782344721E-2</v>
      </c>
      <c r="BV12" s="18">
        <v>4.8987746783033227E-2</v>
      </c>
      <c r="BW12" s="18">
        <v>2.670675177086828E-2</v>
      </c>
      <c r="BX12" s="18">
        <v>4.4811601040090313E-2</v>
      </c>
      <c r="BY12" s="18">
        <v>2.4760535702496918E-2</v>
      </c>
      <c r="BZ12" s="18">
        <v>0.1120792648858694</v>
      </c>
      <c r="CA12" s="18">
        <v>2.7985178761062879E-2</v>
      </c>
      <c r="CB12" s="18">
        <v>2.4014194823282872E-2</v>
      </c>
      <c r="CC12" s="18">
        <v>7.4609661768602911E-2</v>
      </c>
    </row>
    <row r="13" spans="2:83" ht="19" customHeight="1" x14ac:dyDescent="0.35">
      <c r="B13" s="21" t="s">
        <v>124</v>
      </c>
      <c r="C13" s="18">
        <v>1.3388655029680089E-2</v>
      </c>
      <c r="D13" s="18">
        <v>2.0034384663190401E-2</v>
      </c>
      <c r="E13" s="18">
        <v>8.9138694546741001E-3</v>
      </c>
      <c r="F13" s="18">
        <v>1.8533766019202778E-2</v>
      </c>
      <c r="G13" s="18">
        <v>1.5569814053168551E-2</v>
      </c>
      <c r="H13" s="18">
        <v>3.737223835829162E-3</v>
      </c>
      <c r="I13" s="18">
        <v>1.5106716054723929E-2</v>
      </c>
      <c r="K13" s="18">
        <v>1.288038872776159E-2</v>
      </c>
      <c r="L13" s="18">
        <v>1.3931053641557599E-2</v>
      </c>
      <c r="N13" s="18">
        <v>1.3369619695539939E-2</v>
      </c>
      <c r="O13" s="18">
        <v>0</v>
      </c>
      <c r="P13" s="18">
        <v>1.0478013078368721E-2</v>
      </c>
      <c r="Q13" s="18">
        <v>2.540299678200026E-2</v>
      </c>
      <c r="R13" s="18">
        <v>1.067131276841733E-2</v>
      </c>
      <c r="S13" s="18">
        <v>8.2446596773398176E-3</v>
      </c>
      <c r="T13" s="18">
        <v>2.7662483443375262E-2</v>
      </c>
      <c r="U13" s="18">
        <v>1.490349493524384E-2</v>
      </c>
      <c r="V13" s="18">
        <v>9.7196426000716214E-3</v>
      </c>
      <c r="W13" s="18">
        <v>1.177500932393355E-2</v>
      </c>
      <c r="X13" s="18">
        <v>2.557536812511086E-2</v>
      </c>
      <c r="Y13" s="18">
        <v>4.9462557920739577E-3</v>
      </c>
      <c r="AA13" s="18">
        <v>1.3041371268156811E-2</v>
      </c>
      <c r="AB13" s="18">
        <v>1.398952025112305E-2</v>
      </c>
      <c r="AC13" s="18">
        <v>1.078380190185634E-2</v>
      </c>
      <c r="AD13" s="18">
        <v>1.5527475246845911E-2</v>
      </c>
      <c r="AF13" s="18">
        <v>0</v>
      </c>
      <c r="AG13" s="18">
        <v>0</v>
      </c>
      <c r="AH13" s="18">
        <v>1.670002960223891E-2</v>
      </c>
      <c r="AI13" s="18">
        <v>8.8218231336558046E-3</v>
      </c>
      <c r="AJ13" s="18">
        <v>1.1022811309551749E-2</v>
      </c>
      <c r="AK13" s="18">
        <v>1.572875124713927E-2</v>
      </c>
      <c r="AL13" s="18">
        <v>6.0779997820680958E-3</v>
      </c>
      <c r="AM13" s="18">
        <v>3.0339152495242761E-2</v>
      </c>
      <c r="AN13" s="18">
        <v>9.4204462368823998E-3</v>
      </c>
      <c r="AO13" s="18">
        <v>1.359737542512534E-2</v>
      </c>
      <c r="AP13" s="18">
        <v>1.2276303712097821E-2</v>
      </c>
      <c r="AQ13" s="18">
        <v>1.347952008567635E-2</v>
      </c>
      <c r="AR13" s="18">
        <v>1.6130683013876799E-2</v>
      </c>
      <c r="AS13" s="18">
        <v>0</v>
      </c>
      <c r="AT13" s="18">
        <v>0</v>
      </c>
      <c r="AU13" s="18">
        <v>3.2946106492914649E-2</v>
      </c>
      <c r="AV13" s="18">
        <v>1.2180074774945621E-2</v>
      </c>
      <c r="AX13" s="18">
        <v>1.155907460581289E-2</v>
      </c>
      <c r="AY13" s="18">
        <v>2.2980962141522759E-2</v>
      </c>
      <c r="BA13" s="18">
        <v>1.4247856632059051E-2</v>
      </c>
      <c r="BB13" s="18">
        <v>1.1794546338799949E-2</v>
      </c>
      <c r="BD13" s="18">
        <v>5.7726375974553826E-3</v>
      </c>
      <c r="BE13" s="18">
        <v>1.620916731246199E-2</v>
      </c>
      <c r="BF13" s="18">
        <v>1.272179626301497E-2</v>
      </c>
      <c r="BG13" s="18">
        <v>1.077171726542525E-2</v>
      </c>
      <c r="BH13" s="18">
        <v>2.3562795411854701E-2</v>
      </c>
      <c r="BI13" s="18">
        <v>0</v>
      </c>
      <c r="BJ13" s="18">
        <v>4.6237752949517222E-2</v>
      </c>
      <c r="BL13" s="18">
        <v>5.5709574074479648E-3</v>
      </c>
      <c r="BM13" s="18">
        <v>6.3792020139091079E-3</v>
      </c>
      <c r="BN13" s="18">
        <v>2.99875954556326E-2</v>
      </c>
      <c r="BO13" s="18">
        <v>2.0778679286566262E-2</v>
      </c>
      <c r="BP13" s="18">
        <v>2.25138751725707E-2</v>
      </c>
      <c r="BQ13" s="18">
        <v>3.028436916987132E-2</v>
      </c>
      <c r="BR13" s="18">
        <v>4.1280310376624697E-2</v>
      </c>
      <c r="BS13" s="18">
        <v>1.2078496715129229E-2</v>
      </c>
      <c r="BU13" s="18">
        <v>7.0521315576415481E-3</v>
      </c>
      <c r="BV13" s="18">
        <v>8.4725937048582868E-3</v>
      </c>
      <c r="BW13" s="18">
        <v>1.8771025727068371E-2</v>
      </c>
      <c r="BX13" s="18">
        <v>2.2887244778326321E-2</v>
      </c>
      <c r="BY13" s="18">
        <v>1.132645002231167E-2</v>
      </c>
      <c r="BZ13" s="18">
        <v>1.9914634422694481E-2</v>
      </c>
      <c r="CA13" s="18">
        <v>5.8285822622367936E-3</v>
      </c>
      <c r="CB13" s="18">
        <v>2.4384487654706969E-2</v>
      </c>
      <c r="CC13" s="18">
        <v>3.0174038084472148E-2</v>
      </c>
    </row>
    <row r="14" spans="2:83" ht="19" customHeight="1" x14ac:dyDescent="0.35">
      <c r="B14" s="22" t="s">
        <v>117</v>
      </c>
      <c r="C14" s="23">
        <v>0.76016507393875221</v>
      </c>
      <c r="D14" s="23">
        <v>0.65412238365221709</v>
      </c>
      <c r="E14" s="23">
        <v>0.7132442818530329</v>
      </c>
      <c r="F14" s="23">
        <v>0.78043546083362481</v>
      </c>
      <c r="G14" s="23">
        <v>0.80299553155210845</v>
      </c>
      <c r="H14" s="23">
        <v>0.83442896223170138</v>
      </c>
      <c r="I14" s="23">
        <v>0.74825153224058361</v>
      </c>
      <c r="K14" s="23">
        <v>0.75118865394559764</v>
      </c>
      <c r="L14" s="23">
        <v>0.76828300000065242</v>
      </c>
      <c r="N14" s="23">
        <v>0.8105081166224829</v>
      </c>
      <c r="O14" s="23">
        <v>0.8219226525158887</v>
      </c>
      <c r="P14" s="23">
        <v>0.75406490258577752</v>
      </c>
      <c r="Q14" s="23">
        <v>0.75243359940337351</v>
      </c>
      <c r="R14" s="23">
        <v>0.73594797454397654</v>
      </c>
      <c r="S14" s="23">
        <v>0.75227245125749409</v>
      </c>
      <c r="T14" s="23">
        <v>0.7547581166996713</v>
      </c>
      <c r="U14" s="23">
        <v>0.75315827098958721</v>
      </c>
      <c r="V14" s="23">
        <v>0.71873708807076919</v>
      </c>
      <c r="W14" s="23">
        <v>0.76950726656888457</v>
      </c>
      <c r="X14" s="23">
        <v>0.78002336705857545</v>
      </c>
      <c r="Y14" s="23">
        <v>0.77593525213389958</v>
      </c>
      <c r="AA14" s="23">
        <v>0.77730567054652777</v>
      </c>
      <c r="AB14" s="23">
        <v>0.75939383381839276</v>
      </c>
      <c r="AC14" s="23">
        <v>0.77302029322719412</v>
      </c>
      <c r="AD14" s="23">
        <v>0.73054207125927673</v>
      </c>
      <c r="AF14" s="23">
        <v>0.58219480252437961</v>
      </c>
      <c r="AG14" s="23">
        <v>0.7514413505939197</v>
      </c>
      <c r="AH14" s="23">
        <v>0.79037977501160495</v>
      </c>
      <c r="AI14" s="23">
        <v>0.71613299111424256</v>
      </c>
      <c r="AJ14" s="23">
        <v>0.71983200311665974</v>
      </c>
      <c r="AK14" s="23">
        <v>0.75918184733042038</v>
      </c>
      <c r="AL14" s="23">
        <v>0.78128114013990646</v>
      </c>
      <c r="AM14" s="23">
        <v>0.78131410817919011</v>
      </c>
      <c r="AN14" s="23">
        <v>0.75111504171082211</v>
      </c>
      <c r="AO14" s="23">
        <v>0.8033415778790115</v>
      </c>
      <c r="AP14" s="23">
        <v>0.75251736283597259</v>
      </c>
      <c r="AQ14" s="23">
        <v>0.80465810935720761</v>
      </c>
      <c r="AR14" s="23">
        <v>0.81243199549573852</v>
      </c>
      <c r="AS14" s="23">
        <v>0.87353720553433645</v>
      </c>
      <c r="AT14" s="23">
        <v>0.72203538418609803</v>
      </c>
      <c r="AU14" s="23">
        <v>0.72420199939404295</v>
      </c>
      <c r="AV14" s="23">
        <v>0.70904529167429609</v>
      </c>
      <c r="AX14" s="23">
        <v>0.76821586845328049</v>
      </c>
      <c r="AY14" s="23">
        <v>0.71847770053361126</v>
      </c>
      <c r="BA14" s="23">
        <v>0.76868091548452711</v>
      </c>
      <c r="BB14" s="23">
        <v>0.74436531637232006</v>
      </c>
      <c r="BD14" s="23">
        <v>0.76406185829089424</v>
      </c>
      <c r="BE14" s="23">
        <v>0.76731754186646317</v>
      </c>
      <c r="BF14" s="23">
        <v>0.7986748667397674</v>
      </c>
      <c r="BG14" s="23">
        <v>0.76703759719697495</v>
      </c>
      <c r="BH14" s="23">
        <v>0.74466601914296171</v>
      </c>
      <c r="BI14" s="23">
        <v>0.69438922523803481</v>
      </c>
      <c r="BJ14" s="23">
        <v>0.61369353222348755</v>
      </c>
      <c r="BL14" s="23">
        <v>0.81815249353466135</v>
      </c>
      <c r="BM14" s="23">
        <v>0.76511277860591398</v>
      </c>
      <c r="BN14" s="23">
        <v>0.69606154461512904</v>
      </c>
      <c r="BO14" s="23">
        <v>0.73762352830206357</v>
      </c>
      <c r="BP14" s="23">
        <v>0.759891698359076</v>
      </c>
      <c r="BQ14" s="23">
        <v>0.8063639243926175</v>
      </c>
      <c r="BR14" s="23">
        <v>0.69921103900433668</v>
      </c>
      <c r="BS14" s="23">
        <v>0.72974284402981382</v>
      </c>
      <c r="BU14" s="23">
        <v>0.80264763310331033</v>
      </c>
      <c r="BV14" s="23">
        <v>0.75788431656976618</v>
      </c>
      <c r="BW14" s="23">
        <v>0.78361832057180081</v>
      </c>
      <c r="BX14" s="23">
        <v>0.70413194546303925</v>
      </c>
      <c r="BY14" s="23">
        <v>0.79203071484254695</v>
      </c>
      <c r="BZ14" s="23">
        <v>0.66638190671630571</v>
      </c>
      <c r="CA14" s="23">
        <v>0.69356343037327806</v>
      </c>
      <c r="CB14" s="23">
        <v>0.73879241180475974</v>
      </c>
      <c r="CC14" s="23">
        <v>0.73769023527424626</v>
      </c>
    </row>
    <row r="15" spans="2:83" ht="19" customHeight="1" x14ac:dyDescent="0.35">
      <c r="B15" s="22" t="s">
        <v>118</v>
      </c>
      <c r="C15" s="23">
        <v>4.9920356375907693E-2</v>
      </c>
      <c r="D15" s="23">
        <v>0.13110475901895821</v>
      </c>
      <c r="E15" s="23">
        <v>8.3310575627547109E-2</v>
      </c>
      <c r="F15" s="23">
        <v>5.2448988210162292E-2</v>
      </c>
      <c r="G15" s="23">
        <v>3.1325358300713937E-2</v>
      </c>
      <c r="H15" s="23">
        <v>1.46032826657148E-2</v>
      </c>
      <c r="I15" s="23">
        <v>2.4343470303622109E-2</v>
      </c>
      <c r="K15" s="23">
        <v>4.9693199274156351E-2</v>
      </c>
      <c r="L15" s="23">
        <v>4.9487714832534772E-2</v>
      </c>
      <c r="N15" s="23">
        <v>7.4312105619312827E-2</v>
      </c>
      <c r="O15" s="23">
        <v>1.3030415711105039E-2</v>
      </c>
      <c r="P15" s="23">
        <v>4.7483384596857157E-2</v>
      </c>
      <c r="Q15" s="23">
        <v>7.1747775531880609E-2</v>
      </c>
      <c r="R15" s="23">
        <v>3.7600306818388142E-2</v>
      </c>
      <c r="S15" s="23">
        <v>3.1653201790705597E-2</v>
      </c>
      <c r="T15" s="23">
        <v>4.0576187183944297E-2</v>
      </c>
      <c r="U15" s="23">
        <v>5.9189680106068912E-2</v>
      </c>
      <c r="V15" s="23">
        <v>8.374673196296295E-2</v>
      </c>
      <c r="W15" s="23">
        <v>2.3418959124443511E-2</v>
      </c>
      <c r="X15" s="23">
        <v>6.4435133755509272E-2</v>
      </c>
      <c r="Y15" s="23">
        <v>3.9036626305346822E-2</v>
      </c>
      <c r="AA15" s="23">
        <v>4.2456213578283032E-2</v>
      </c>
      <c r="AB15" s="23">
        <v>4.766393270236078E-2</v>
      </c>
      <c r="AC15" s="23">
        <v>4.7978362863316019E-2</v>
      </c>
      <c r="AD15" s="23">
        <v>6.2393257744242689E-2</v>
      </c>
      <c r="AF15" s="23">
        <v>0.17774158978776991</v>
      </c>
      <c r="AG15" s="23">
        <v>3.1268549712123679E-2</v>
      </c>
      <c r="AH15" s="23">
        <v>5.1438281855106398E-2</v>
      </c>
      <c r="AI15" s="23">
        <v>4.914151645274531E-2</v>
      </c>
      <c r="AJ15" s="23">
        <v>6.346960834214492E-2</v>
      </c>
      <c r="AK15" s="23">
        <v>4.9027049765057909E-2</v>
      </c>
      <c r="AL15" s="23">
        <v>3.2645279868041353E-2</v>
      </c>
      <c r="AM15" s="23">
        <v>6.0615037739450761E-2</v>
      </c>
      <c r="AN15" s="23">
        <v>2.7750167952100651E-2</v>
      </c>
      <c r="AO15" s="23">
        <v>3.6331232055353227E-2</v>
      </c>
      <c r="AP15" s="23">
        <v>3.7094636847805847E-2</v>
      </c>
      <c r="AQ15" s="23">
        <v>6.481976814283974E-2</v>
      </c>
      <c r="AR15" s="23">
        <v>4.1253351484854907E-2</v>
      </c>
      <c r="AS15" s="23">
        <v>2.3120816466080388E-2</v>
      </c>
      <c r="AT15" s="23">
        <v>5.5331549882128857E-2</v>
      </c>
      <c r="AU15" s="23">
        <v>7.5523180987146138E-2</v>
      </c>
      <c r="AV15" s="23">
        <v>7.5948249574497403E-2</v>
      </c>
      <c r="AX15" s="23">
        <v>3.9442873685015201E-2</v>
      </c>
      <c r="AY15" s="23">
        <v>0.1039703461966093</v>
      </c>
      <c r="BA15" s="23">
        <v>4.0892557740778532E-2</v>
      </c>
      <c r="BB15" s="23">
        <v>6.6669966972452935E-2</v>
      </c>
      <c r="BD15" s="23">
        <v>4.2274481905192902E-2</v>
      </c>
      <c r="BE15" s="23">
        <v>4.2087667107586393E-2</v>
      </c>
      <c r="BF15" s="23">
        <v>4.9527793962128322E-2</v>
      </c>
      <c r="BG15" s="23">
        <v>4.8229414221284017E-2</v>
      </c>
      <c r="BH15" s="23">
        <v>5.610268002799261E-2</v>
      </c>
      <c r="BI15" s="23">
        <v>0.1108085497106958</v>
      </c>
      <c r="BJ15" s="23">
        <v>9.9428771706390223E-2</v>
      </c>
      <c r="BL15" s="23">
        <v>2.1540450612595081E-2</v>
      </c>
      <c r="BM15" s="23">
        <v>5.3756118404193441E-2</v>
      </c>
      <c r="BN15" s="23">
        <v>8.8179515038192782E-2</v>
      </c>
      <c r="BO15" s="23">
        <v>5.3954917610511507E-2</v>
      </c>
      <c r="BP15" s="23">
        <v>6.2604023320700697E-2</v>
      </c>
      <c r="BQ15" s="23">
        <v>0.10185405866563479</v>
      </c>
      <c r="BR15" s="23">
        <v>0.11974840222260941</v>
      </c>
      <c r="BS15" s="23">
        <v>3.0027454767414301E-2</v>
      </c>
      <c r="BU15" s="23">
        <v>2.092331938108876E-2</v>
      </c>
      <c r="BV15" s="23">
        <v>5.7460340487891517E-2</v>
      </c>
      <c r="BW15" s="23">
        <v>4.5477777497936647E-2</v>
      </c>
      <c r="BX15" s="23">
        <v>6.7698845818416634E-2</v>
      </c>
      <c r="BY15" s="23">
        <v>3.608698572480859E-2</v>
      </c>
      <c r="BZ15" s="23">
        <v>0.13199389930856389</v>
      </c>
      <c r="CA15" s="23">
        <v>3.3813761023299672E-2</v>
      </c>
      <c r="CB15" s="23">
        <v>4.8398682477989841E-2</v>
      </c>
      <c r="CC15" s="23">
        <v>0.1047836998530751</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126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0.3891474040195107</v>
      </c>
      <c r="D9" s="18">
        <v>0.30019436503412011</v>
      </c>
      <c r="E9" s="18">
        <v>0.45916475276693208</v>
      </c>
      <c r="F9" s="18">
        <v>0.4495449608496449</v>
      </c>
      <c r="G9" s="18">
        <v>0.38692722302767962</v>
      </c>
      <c r="H9" s="18">
        <v>0.36886947234249717</v>
      </c>
      <c r="I9" s="18">
        <v>0.3509981757765438</v>
      </c>
      <c r="K9" s="18">
        <v>0.36953181017186998</v>
      </c>
      <c r="L9" s="18">
        <v>0.40748523031935341</v>
      </c>
      <c r="N9" s="18">
        <v>0.37575238844316178</v>
      </c>
      <c r="O9" s="18">
        <v>0.35107843093198893</v>
      </c>
      <c r="P9" s="18">
        <v>0.33909382705764912</v>
      </c>
      <c r="Q9" s="18">
        <v>0.34143721884691031</v>
      </c>
      <c r="R9" s="18">
        <v>0.3927782238736649</v>
      </c>
      <c r="S9" s="18">
        <v>0.35591820570199462</v>
      </c>
      <c r="T9" s="18">
        <v>0.45628462599978509</v>
      </c>
      <c r="U9" s="18">
        <v>0.40612258048653299</v>
      </c>
      <c r="V9" s="18">
        <v>0.41253382977269593</v>
      </c>
      <c r="W9" s="18">
        <v>0.3764653648477338</v>
      </c>
      <c r="X9" s="18">
        <v>0.42859922336180151</v>
      </c>
      <c r="Y9" s="18">
        <v>0.36357236642239021</v>
      </c>
      <c r="AA9" s="18">
        <v>0.43185081498694933</v>
      </c>
      <c r="AB9" s="18">
        <v>0.40611697592391949</v>
      </c>
      <c r="AC9" s="18">
        <v>0.37993391841012131</v>
      </c>
      <c r="AD9" s="18">
        <v>0.33267293233716999</v>
      </c>
      <c r="AF9" s="18">
        <v>0.29471078947648738</v>
      </c>
      <c r="AG9" s="18">
        <v>0.36403714601708498</v>
      </c>
      <c r="AH9" s="18">
        <v>0.39964866245718639</v>
      </c>
      <c r="AI9" s="18">
        <v>0.37914530100000482</v>
      </c>
      <c r="AJ9" s="18">
        <v>0.38422646382862818</v>
      </c>
      <c r="AK9" s="18">
        <v>0.39784661063099708</v>
      </c>
      <c r="AL9" s="18">
        <v>0.35188969447205531</v>
      </c>
      <c r="AM9" s="18">
        <v>0.38331071319238808</v>
      </c>
      <c r="AN9" s="18">
        <v>0.33851619158167162</v>
      </c>
      <c r="AO9" s="18">
        <v>0.31431303765834889</v>
      </c>
      <c r="AP9" s="18">
        <v>0.38716076337583549</v>
      </c>
      <c r="AQ9" s="18">
        <v>0.44140012769738562</v>
      </c>
      <c r="AR9" s="18">
        <v>0.40773402741907178</v>
      </c>
      <c r="AS9" s="18">
        <v>0.51967979378531071</v>
      </c>
      <c r="AT9" s="18">
        <v>0.49589631164299242</v>
      </c>
      <c r="AU9" s="18">
        <v>0.51874125501415425</v>
      </c>
      <c r="AV9" s="18">
        <v>0.27959153410980392</v>
      </c>
      <c r="AX9" s="18">
        <v>0.38467604649338671</v>
      </c>
      <c r="AY9" s="18">
        <v>0.41517988101365128</v>
      </c>
      <c r="BA9" s="18">
        <v>0.39837537077396079</v>
      </c>
      <c r="BB9" s="18">
        <v>0.37202641406594023</v>
      </c>
      <c r="BD9" s="18">
        <v>0.37634233722937821</v>
      </c>
      <c r="BE9" s="18">
        <v>0.3968920353562721</v>
      </c>
      <c r="BF9" s="18">
        <v>0.30071393830653398</v>
      </c>
      <c r="BG9" s="18">
        <v>0.41108546657439199</v>
      </c>
      <c r="BH9" s="18">
        <v>0.43894055491452028</v>
      </c>
      <c r="BI9" s="18">
        <v>0.52106663318443158</v>
      </c>
      <c r="BJ9" s="18">
        <v>0.31308324429619638</v>
      </c>
      <c r="BL9" s="18">
        <v>0.36263162872322502</v>
      </c>
      <c r="BM9" s="18">
        <v>0.4385121693760814</v>
      </c>
      <c r="BN9" s="18">
        <v>0.34897143202439918</v>
      </c>
      <c r="BO9" s="18">
        <v>0.30564374012508799</v>
      </c>
      <c r="BP9" s="18">
        <v>0.38034102064418762</v>
      </c>
      <c r="BQ9" s="18">
        <v>0.33355941796889699</v>
      </c>
      <c r="BR9" s="18">
        <v>0.31619204512277338</v>
      </c>
      <c r="BS9" s="18">
        <v>0.39251028296569468</v>
      </c>
      <c r="BU9" s="18">
        <v>0.41267917148663918</v>
      </c>
      <c r="BV9" s="18">
        <v>0.43124815477935219</v>
      </c>
      <c r="BW9" s="18">
        <v>0.42080372650776537</v>
      </c>
      <c r="BX9" s="18">
        <v>0.36811962241335372</v>
      </c>
      <c r="BY9" s="18">
        <v>0.40118910280633191</v>
      </c>
      <c r="BZ9" s="18">
        <v>0.32617228332216608</v>
      </c>
      <c r="CA9" s="18">
        <v>0.32902479942244239</v>
      </c>
      <c r="CB9" s="18">
        <v>0.33208793146198351</v>
      </c>
      <c r="CC9" s="18">
        <v>0.27166101023001848</v>
      </c>
    </row>
    <row r="10" spans="2:83" ht="19" customHeight="1" x14ac:dyDescent="0.35">
      <c r="B10" s="21" t="s">
        <v>121</v>
      </c>
      <c r="C10" s="18">
        <v>0.39018232057387209</v>
      </c>
      <c r="D10" s="18">
        <v>0.35688804022578691</v>
      </c>
      <c r="E10" s="18">
        <v>0.34386083995676142</v>
      </c>
      <c r="F10" s="18">
        <v>0.33747718308247382</v>
      </c>
      <c r="G10" s="18">
        <v>0.42319104835576687</v>
      </c>
      <c r="H10" s="18">
        <v>0.44062235990397691</v>
      </c>
      <c r="I10" s="18">
        <v>0.41986538362466591</v>
      </c>
      <c r="K10" s="18">
        <v>0.41033769858346347</v>
      </c>
      <c r="L10" s="18">
        <v>0.37219612982409961</v>
      </c>
      <c r="N10" s="18">
        <v>0.43432806955774389</v>
      </c>
      <c r="O10" s="18">
        <v>0.43446123856836721</v>
      </c>
      <c r="P10" s="18">
        <v>0.34326817282557698</v>
      </c>
      <c r="Q10" s="18">
        <v>0.33707100619865021</v>
      </c>
      <c r="R10" s="18">
        <v>0.40734906139933941</v>
      </c>
      <c r="S10" s="18">
        <v>0.37716043054978082</v>
      </c>
      <c r="T10" s="18">
        <v>0.35060824688428738</v>
      </c>
      <c r="U10" s="18">
        <v>0.40498768434078541</v>
      </c>
      <c r="V10" s="18">
        <v>0.40358903096177212</v>
      </c>
      <c r="W10" s="18">
        <v>0.39223435321580707</v>
      </c>
      <c r="X10" s="18">
        <v>0.3965208937673898</v>
      </c>
      <c r="Y10" s="18">
        <v>0.36554842399982068</v>
      </c>
      <c r="AA10" s="18">
        <v>0.38480148961337729</v>
      </c>
      <c r="AB10" s="18">
        <v>0.40635538045162811</v>
      </c>
      <c r="AC10" s="18">
        <v>0.40501615585460538</v>
      </c>
      <c r="AD10" s="18">
        <v>0.36537020378216689</v>
      </c>
      <c r="AF10" s="18">
        <v>0.39235878751289899</v>
      </c>
      <c r="AG10" s="18">
        <v>0.28886841998730078</v>
      </c>
      <c r="AH10" s="18">
        <v>0.34444628698317808</v>
      </c>
      <c r="AI10" s="18">
        <v>0.41708558794252021</v>
      </c>
      <c r="AJ10" s="18">
        <v>0.38158721308509391</v>
      </c>
      <c r="AK10" s="18">
        <v>0.35446205347146231</v>
      </c>
      <c r="AL10" s="18">
        <v>0.39897044871658471</v>
      </c>
      <c r="AM10" s="18">
        <v>0.44528504203437158</v>
      </c>
      <c r="AN10" s="18">
        <v>0.40764231092845432</v>
      </c>
      <c r="AO10" s="18">
        <v>0.47495048449836591</v>
      </c>
      <c r="AP10" s="18">
        <v>0.41281798651297941</v>
      </c>
      <c r="AQ10" s="18">
        <v>0.42618027985833912</v>
      </c>
      <c r="AR10" s="18">
        <v>0.45648749011297751</v>
      </c>
      <c r="AS10" s="18">
        <v>0.35883294654615799</v>
      </c>
      <c r="AT10" s="18">
        <v>0.346609148913257</v>
      </c>
      <c r="AU10" s="18">
        <v>0.3250545524354525</v>
      </c>
      <c r="AV10" s="18">
        <v>0.34342390359372288</v>
      </c>
      <c r="AX10" s="18">
        <v>0.39789068274707667</v>
      </c>
      <c r="AY10" s="18">
        <v>0.35305049505154701</v>
      </c>
      <c r="BA10" s="18">
        <v>0.39073268038689279</v>
      </c>
      <c r="BB10" s="18">
        <v>0.38916121754215272</v>
      </c>
      <c r="BD10" s="18">
        <v>0.37345428903592481</v>
      </c>
      <c r="BE10" s="18">
        <v>0.42445594496586903</v>
      </c>
      <c r="BF10" s="18">
        <v>0.43029764667957859</v>
      </c>
      <c r="BG10" s="18">
        <v>0.39337912201300329</v>
      </c>
      <c r="BH10" s="18">
        <v>0.40094168900432309</v>
      </c>
      <c r="BI10" s="18">
        <v>0.25904408022147479</v>
      </c>
      <c r="BJ10" s="18">
        <v>0.2021038021969972</v>
      </c>
      <c r="BL10" s="18">
        <v>0.45419791865346187</v>
      </c>
      <c r="BM10" s="18">
        <v>0.39488141668537458</v>
      </c>
      <c r="BN10" s="18">
        <v>0.34223875252068697</v>
      </c>
      <c r="BO10" s="18">
        <v>0.41182447850950288</v>
      </c>
      <c r="BP10" s="18">
        <v>0.38056204899047219</v>
      </c>
      <c r="BQ10" s="18">
        <v>0.37923960729058659</v>
      </c>
      <c r="BR10" s="18">
        <v>0.30267588705874532</v>
      </c>
      <c r="BS10" s="18">
        <v>0.35223083021485452</v>
      </c>
      <c r="BU10" s="18">
        <v>0.44484494270270791</v>
      </c>
      <c r="BV10" s="18">
        <v>0.37907565138094562</v>
      </c>
      <c r="BW10" s="18">
        <v>0.35564110082262562</v>
      </c>
      <c r="BX10" s="18">
        <v>0.35012228347438212</v>
      </c>
      <c r="BY10" s="18">
        <v>0.39426808837247351</v>
      </c>
      <c r="BZ10" s="18">
        <v>0.29755797966111242</v>
      </c>
      <c r="CA10" s="18">
        <v>0.35647427718025487</v>
      </c>
      <c r="CB10" s="18">
        <v>0.38951698298548082</v>
      </c>
      <c r="CC10" s="18">
        <v>0.46545595142640689</v>
      </c>
    </row>
    <row r="11" spans="2:83" ht="32.15" customHeight="1" x14ac:dyDescent="0.35">
      <c r="B11" s="21" t="s">
        <v>122</v>
      </c>
      <c r="C11" s="18">
        <v>0.17596855386442439</v>
      </c>
      <c r="D11" s="18">
        <v>0.254230242830148</v>
      </c>
      <c r="E11" s="18">
        <v>0.15419486318105119</v>
      </c>
      <c r="F11" s="18">
        <v>0.14433694427297511</v>
      </c>
      <c r="G11" s="18">
        <v>0.15025585560142371</v>
      </c>
      <c r="H11" s="18">
        <v>0.15953201376711229</v>
      </c>
      <c r="I11" s="18">
        <v>0.20694324841512651</v>
      </c>
      <c r="K11" s="18">
        <v>0.17736575830688669</v>
      </c>
      <c r="L11" s="18">
        <v>0.17447324488532651</v>
      </c>
      <c r="N11" s="18">
        <v>0.13268047862573831</v>
      </c>
      <c r="O11" s="18">
        <v>0.18611725842932231</v>
      </c>
      <c r="P11" s="18">
        <v>0.24690506839600779</v>
      </c>
      <c r="Q11" s="18">
        <v>0.21564648090400229</v>
      </c>
      <c r="R11" s="18">
        <v>0.18754543808179699</v>
      </c>
      <c r="S11" s="18">
        <v>0.21493266547367529</v>
      </c>
      <c r="T11" s="18">
        <v>0.1516146070667754</v>
      </c>
      <c r="U11" s="18">
        <v>0.15082440657915261</v>
      </c>
      <c r="V11" s="18">
        <v>0.1469798432999733</v>
      </c>
      <c r="W11" s="18">
        <v>0.18342752946868479</v>
      </c>
      <c r="X11" s="18">
        <v>0.1212352114386286</v>
      </c>
      <c r="Y11" s="18">
        <v>0.23300099260870549</v>
      </c>
      <c r="AA11" s="18">
        <v>0.15027644777279939</v>
      </c>
      <c r="AB11" s="18">
        <v>0.14522310308397521</v>
      </c>
      <c r="AC11" s="18">
        <v>0.17478901064460151</v>
      </c>
      <c r="AD11" s="18">
        <v>0.2379908730034726</v>
      </c>
      <c r="AF11" s="18">
        <v>0.27455048268100701</v>
      </c>
      <c r="AG11" s="18">
        <v>0.24297449873817539</v>
      </c>
      <c r="AH11" s="18">
        <v>0.16952393684504949</v>
      </c>
      <c r="AI11" s="18">
        <v>0.17748777692119139</v>
      </c>
      <c r="AJ11" s="18">
        <v>0.1888825918864489</v>
      </c>
      <c r="AK11" s="18">
        <v>0.18928710878943009</v>
      </c>
      <c r="AL11" s="18">
        <v>0.1962424277308617</v>
      </c>
      <c r="AM11" s="18">
        <v>0.15414451874927479</v>
      </c>
      <c r="AN11" s="18">
        <v>0.21664631320840369</v>
      </c>
      <c r="AO11" s="18">
        <v>0.19141546855186969</v>
      </c>
      <c r="AP11" s="18">
        <v>0.159362690561582</v>
      </c>
      <c r="AQ11" s="18">
        <v>7.0967403355750205E-2</v>
      </c>
      <c r="AR11" s="18">
        <v>0.1117407886651481</v>
      </c>
      <c r="AS11" s="18">
        <v>9.9525656307675944E-2</v>
      </c>
      <c r="AT11" s="18">
        <v>0.1032073810614511</v>
      </c>
      <c r="AU11" s="18">
        <v>0.1410865114301072</v>
      </c>
      <c r="AV11" s="18">
        <v>0.33097644514157221</v>
      </c>
      <c r="AX11" s="18">
        <v>0.17811576138707291</v>
      </c>
      <c r="AY11" s="18">
        <v>0.1676968529079178</v>
      </c>
      <c r="BA11" s="18">
        <v>0.16775248062372411</v>
      </c>
      <c r="BB11" s="18">
        <v>0.19121214014457591</v>
      </c>
      <c r="BD11" s="18">
        <v>0.20796787964042071</v>
      </c>
      <c r="BE11" s="18">
        <v>0.1493547975542743</v>
      </c>
      <c r="BF11" s="18">
        <v>0.21565846145991319</v>
      </c>
      <c r="BG11" s="18">
        <v>0.15400787572060259</v>
      </c>
      <c r="BH11" s="18">
        <v>0.11637635734360779</v>
      </c>
      <c r="BI11" s="18">
        <v>0.1627572145494568</v>
      </c>
      <c r="BJ11" s="18">
        <v>0.33894441237096767</v>
      </c>
      <c r="BL11" s="18">
        <v>0.16400566330371039</v>
      </c>
      <c r="BM11" s="18">
        <v>0.12669607890461701</v>
      </c>
      <c r="BN11" s="18">
        <v>0.26508442673922511</v>
      </c>
      <c r="BO11" s="18">
        <v>0.20876296237192341</v>
      </c>
      <c r="BP11" s="18">
        <v>0.1827129354110329</v>
      </c>
      <c r="BQ11" s="18">
        <v>0.14103626710186759</v>
      </c>
      <c r="BR11" s="18">
        <v>0.30273804897071638</v>
      </c>
      <c r="BS11" s="18">
        <v>0.20996723625399311</v>
      </c>
      <c r="BU11" s="18">
        <v>0.12240387399546331</v>
      </c>
      <c r="BV11" s="18">
        <v>0.1446496389916033</v>
      </c>
      <c r="BW11" s="18">
        <v>0.20478414694254049</v>
      </c>
      <c r="BX11" s="18">
        <v>0.21855755219297771</v>
      </c>
      <c r="BY11" s="18">
        <v>0.1596861663264996</v>
      </c>
      <c r="BZ11" s="18">
        <v>0.247076095713785</v>
      </c>
      <c r="CA11" s="18">
        <v>0.26863870073580742</v>
      </c>
      <c r="CB11" s="18">
        <v>0.20865628572978989</v>
      </c>
      <c r="CC11" s="18">
        <v>0.2369137585829855</v>
      </c>
    </row>
    <row r="12" spans="2:83" ht="19" customHeight="1" x14ac:dyDescent="0.35">
      <c r="B12" s="21" t="s">
        <v>123</v>
      </c>
      <c r="C12" s="18">
        <v>3.006946623555172E-2</v>
      </c>
      <c r="D12" s="18">
        <v>5.5724888097334689E-2</v>
      </c>
      <c r="E12" s="18">
        <v>3.3312028309358623E-2</v>
      </c>
      <c r="F12" s="18">
        <v>5.2581930339331708E-2</v>
      </c>
      <c r="G12" s="18">
        <v>2.760391510279572E-2</v>
      </c>
      <c r="H12" s="18">
        <v>1.5151352936359601E-2</v>
      </c>
      <c r="I12" s="18">
        <v>1.21311330471901E-2</v>
      </c>
      <c r="K12" s="18">
        <v>2.8069971033127371E-2</v>
      </c>
      <c r="L12" s="18">
        <v>3.1199406777397121E-2</v>
      </c>
      <c r="N12" s="18">
        <v>4.2648167191280888E-2</v>
      </c>
      <c r="O12" s="18">
        <v>1.3030415711105039E-2</v>
      </c>
      <c r="P12" s="18">
        <v>6.0995141354744813E-2</v>
      </c>
      <c r="Q12" s="18">
        <v>6.9021905187025792E-2</v>
      </c>
      <c r="R12" s="18">
        <v>1.2327276645198809E-2</v>
      </c>
      <c r="S12" s="18">
        <v>4.3744038597209482E-2</v>
      </c>
      <c r="T12" s="18">
        <v>2.120465170059711E-2</v>
      </c>
      <c r="U12" s="18">
        <v>2.7484452426084671E-2</v>
      </c>
      <c r="V12" s="18">
        <v>2.7898502949732951E-2</v>
      </c>
      <c r="W12" s="18">
        <v>2.788351940525427E-2</v>
      </c>
      <c r="X12" s="18">
        <v>2.9027141970983241E-2</v>
      </c>
      <c r="Y12" s="18">
        <v>1.763350972681629E-2</v>
      </c>
      <c r="AA12" s="18">
        <v>2.70375160327983E-2</v>
      </c>
      <c r="AB12" s="18">
        <v>2.694264909085237E-2</v>
      </c>
      <c r="AC12" s="18">
        <v>2.5772684839505081E-2</v>
      </c>
      <c r="AD12" s="18">
        <v>4.0589743096702872E-2</v>
      </c>
      <c r="AF12" s="18">
        <v>0</v>
      </c>
      <c r="AG12" s="18">
        <v>9.6662460917993756E-2</v>
      </c>
      <c r="AH12" s="18">
        <v>6.2827056449394597E-2</v>
      </c>
      <c r="AI12" s="18">
        <v>8.6838931035559726E-3</v>
      </c>
      <c r="AJ12" s="18">
        <v>2.811694090440027E-2</v>
      </c>
      <c r="AK12" s="18">
        <v>3.9927965567059867E-2</v>
      </c>
      <c r="AL12" s="18">
        <v>4.6819429298430401E-2</v>
      </c>
      <c r="AM12" s="18">
        <v>0</v>
      </c>
      <c r="AN12" s="18">
        <v>3.719518428147011E-2</v>
      </c>
      <c r="AO12" s="18">
        <v>1.324427936531907E-2</v>
      </c>
      <c r="AP12" s="18">
        <v>1.874557193159293E-2</v>
      </c>
      <c r="AQ12" s="18">
        <v>2.385526895249478E-2</v>
      </c>
      <c r="AR12" s="18">
        <v>2.4037693802802601E-2</v>
      </c>
      <c r="AS12" s="18">
        <v>2.196160336085554E-2</v>
      </c>
      <c r="AT12" s="18">
        <v>3.4442148540911731E-2</v>
      </c>
      <c r="AU12" s="18">
        <v>1.511768112028627E-2</v>
      </c>
      <c r="AV12" s="18">
        <v>1.656986864291091E-2</v>
      </c>
      <c r="AX12" s="18">
        <v>2.6858086405193809E-2</v>
      </c>
      <c r="AY12" s="18">
        <v>4.1278417343721049E-2</v>
      </c>
      <c r="BA12" s="18">
        <v>2.949794500119074E-2</v>
      </c>
      <c r="BB12" s="18">
        <v>3.1129830839382561E-2</v>
      </c>
      <c r="BD12" s="18">
        <v>2.977186217301531E-2</v>
      </c>
      <c r="BE12" s="18">
        <v>1.2039271587329011E-2</v>
      </c>
      <c r="BF12" s="18">
        <v>4.0183031671289497E-2</v>
      </c>
      <c r="BG12" s="18">
        <v>3.0512434387596231E-2</v>
      </c>
      <c r="BH12" s="18">
        <v>2.2489621350974771E-2</v>
      </c>
      <c r="BI12" s="18">
        <v>5.7132072044636772E-2</v>
      </c>
      <c r="BJ12" s="18">
        <v>0.1149161006163649</v>
      </c>
      <c r="BL12" s="18">
        <v>1.553484411963676E-2</v>
      </c>
      <c r="BM12" s="18">
        <v>2.6939520247518452E-2</v>
      </c>
      <c r="BN12" s="18">
        <v>1.3717793260056101E-2</v>
      </c>
      <c r="BO12" s="18">
        <v>5.5215311958464193E-2</v>
      </c>
      <c r="BP12" s="18">
        <v>4.4490763646071088E-2</v>
      </c>
      <c r="BQ12" s="18">
        <v>9.1317105745757396E-2</v>
      </c>
      <c r="BR12" s="18">
        <v>1.849775309920295E-2</v>
      </c>
      <c r="BS12" s="18">
        <v>3.3061299578899181E-2</v>
      </c>
      <c r="BU12" s="18">
        <v>2.007201181518968E-2</v>
      </c>
      <c r="BV12" s="18">
        <v>3.020157564031006E-2</v>
      </c>
      <c r="BW12" s="18">
        <v>0</v>
      </c>
      <c r="BX12" s="18">
        <v>3.1793940900976113E-2</v>
      </c>
      <c r="BY12" s="18">
        <v>3.5261816456018107E-2</v>
      </c>
      <c r="BZ12" s="18">
        <v>7.6223449069481558E-2</v>
      </c>
      <c r="CA12" s="18">
        <v>3.3086224542358558E-2</v>
      </c>
      <c r="CB12" s="18">
        <v>3.7961006977308413E-2</v>
      </c>
      <c r="CC12" s="18">
        <v>2.5969279760588951E-2</v>
      </c>
    </row>
    <row r="13" spans="2:83" ht="19" customHeight="1" x14ac:dyDescent="0.35">
      <c r="B13" s="21" t="s">
        <v>124</v>
      </c>
      <c r="C13" s="18">
        <v>1.4632255306641039E-2</v>
      </c>
      <c r="D13" s="18">
        <v>3.2962463812610213E-2</v>
      </c>
      <c r="E13" s="18">
        <v>9.4675157858968243E-3</v>
      </c>
      <c r="F13" s="18">
        <v>1.6058981455574509E-2</v>
      </c>
      <c r="G13" s="18">
        <v>1.202195791233425E-2</v>
      </c>
      <c r="H13" s="18">
        <v>1.5824801050053908E-2</v>
      </c>
      <c r="I13" s="18">
        <v>1.0062059136473751E-2</v>
      </c>
      <c r="K13" s="18">
        <v>1.4694761904652459E-2</v>
      </c>
      <c r="L13" s="18">
        <v>1.4645988193823321E-2</v>
      </c>
      <c r="N13" s="18">
        <v>1.459089618207496E-2</v>
      </c>
      <c r="O13" s="18">
        <v>1.531265635921642E-2</v>
      </c>
      <c r="P13" s="18">
        <v>9.7377903660213587E-3</v>
      </c>
      <c r="Q13" s="18">
        <v>3.6823388863411688E-2</v>
      </c>
      <c r="R13" s="18">
        <v>0</v>
      </c>
      <c r="S13" s="18">
        <v>8.2446596773398176E-3</v>
      </c>
      <c r="T13" s="18">
        <v>2.0287868348555119E-2</v>
      </c>
      <c r="U13" s="18">
        <v>1.0580876167444299E-2</v>
      </c>
      <c r="V13" s="18">
        <v>8.9987930158257623E-3</v>
      </c>
      <c r="W13" s="18">
        <v>1.998923306252012E-2</v>
      </c>
      <c r="X13" s="18">
        <v>2.4617529461196969E-2</v>
      </c>
      <c r="Y13" s="18">
        <v>2.0244707242267249E-2</v>
      </c>
      <c r="AA13" s="18">
        <v>6.0337315940756286E-3</v>
      </c>
      <c r="AB13" s="18">
        <v>1.536189144962471E-2</v>
      </c>
      <c r="AC13" s="18">
        <v>1.4488230251166811E-2</v>
      </c>
      <c r="AD13" s="18">
        <v>2.3376247780487691E-2</v>
      </c>
      <c r="AF13" s="18">
        <v>3.8379940329606538E-2</v>
      </c>
      <c r="AG13" s="18">
        <v>7.4574743394449127E-3</v>
      </c>
      <c r="AH13" s="18">
        <v>2.3554057265191469E-2</v>
      </c>
      <c r="AI13" s="18">
        <v>1.7597441032727638E-2</v>
      </c>
      <c r="AJ13" s="18">
        <v>1.7186790295428769E-2</v>
      </c>
      <c r="AK13" s="18">
        <v>1.8476261541050521E-2</v>
      </c>
      <c r="AL13" s="18">
        <v>6.0779997820680958E-3</v>
      </c>
      <c r="AM13" s="18">
        <v>1.7259726023965759E-2</v>
      </c>
      <c r="AN13" s="18">
        <v>0</v>
      </c>
      <c r="AO13" s="18">
        <v>6.076729926096593E-3</v>
      </c>
      <c r="AP13" s="18">
        <v>2.1912987618009989E-2</v>
      </c>
      <c r="AQ13" s="18">
        <v>3.7596920136030262E-2</v>
      </c>
      <c r="AR13" s="18">
        <v>0</v>
      </c>
      <c r="AS13" s="18">
        <v>0</v>
      </c>
      <c r="AT13" s="18">
        <v>1.9845009841387699E-2</v>
      </c>
      <c r="AU13" s="18">
        <v>0</v>
      </c>
      <c r="AV13" s="18">
        <v>2.9438248511990291E-2</v>
      </c>
      <c r="AX13" s="18">
        <v>1.245942296726989E-2</v>
      </c>
      <c r="AY13" s="18">
        <v>2.2794353683163019E-2</v>
      </c>
      <c r="BA13" s="18">
        <v>1.3641523214231611E-2</v>
      </c>
      <c r="BB13" s="18">
        <v>1.6470397407948669E-2</v>
      </c>
      <c r="BD13" s="18">
        <v>1.246363192126103E-2</v>
      </c>
      <c r="BE13" s="18">
        <v>1.7257950536255551E-2</v>
      </c>
      <c r="BF13" s="18">
        <v>1.314692188268477E-2</v>
      </c>
      <c r="BG13" s="18">
        <v>1.1015101304405851E-2</v>
      </c>
      <c r="BH13" s="18">
        <v>2.125177738657413E-2</v>
      </c>
      <c r="BI13" s="18">
        <v>0</v>
      </c>
      <c r="BJ13" s="18">
        <v>3.0952440519473792E-2</v>
      </c>
      <c r="BL13" s="18">
        <v>3.629945199965802E-3</v>
      </c>
      <c r="BM13" s="18">
        <v>1.297081478640855E-2</v>
      </c>
      <c r="BN13" s="18">
        <v>2.99875954556326E-2</v>
      </c>
      <c r="BO13" s="18">
        <v>1.8553507035021739E-2</v>
      </c>
      <c r="BP13" s="18">
        <v>1.189323130823634E-2</v>
      </c>
      <c r="BQ13" s="18">
        <v>5.4847601892891673E-2</v>
      </c>
      <c r="BR13" s="18">
        <v>5.9896265748561897E-2</v>
      </c>
      <c r="BS13" s="18">
        <v>1.2230350986558629E-2</v>
      </c>
      <c r="BU13" s="18">
        <v>0</v>
      </c>
      <c r="BV13" s="18">
        <v>1.4824979207788681E-2</v>
      </c>
      <c r="BW13" s="18">
        <v>1.8771025727068371E-2</v>
      </c>
      <c r="BX13" s="18">
        <v>3.1406601018310373E-2</v>
      </c>
      <c r="BY13" s="18">
        <v>9.5948260386767691E-3</v>
      </c>
      <c r="BZ13" s="18">
        <v>5.2970192233454977E-2</v>
      </c>
      <c r="CA13" s="18">
        <v>1.2775998119136701E-2</v>
      </c>
      <c r="CB13" s="18">
        <v>3.1777792845437351E-2</v>
      </c>
      <c r="CC13" s="18">
        <v>0</v>
      </c>
    </row>
    <row r="14" spans="2:83" ht="19" customHeight="1" x14ac:dyDescent="0.35">
      <c r="B14" s="22" t="s">
        <v>117</v>
      </c>
      <c r="C14" s="23">
        <v>0.77932972459338279</v>
      </c>
      <c r="D14" s="23">
        <v>0.65708240525990691</v>
      </c>
      <c r="E14" s="23">
        <v>0.80302559272369356</v>
      </c>
      <c r="F14" s="23">
        <v>0.78702214393211867</v>
      </c>
      <c r="G14" s="23">
        <v>0.8101182713834465</v>
      </c>
      <c r="H14" s="23">
        <v>0.80949183224647414</v>
      </c>
      <c r="I14" s="23">
        <v>0.77086355940120965</v>
      </c>
      <c r="K14" s="23">
        <v>0.77986950875533345</v>
      </c>
      <c r="L14" s="23">
        <v>0.77968136014345291</v>
      </c>
      <c r="N14" s="23">
        <v>0.81008045800090567</v>
      </c>
      <c r="O14" s="23">
        <v>0.78553966950035614</v>
      </c>
      <c r="P14" s="23">
        <v>0.6823619998832261</v>
      </c>
      <c r="Q14" s="23">
        <v>0.67850822504556052</v>
      </c>
      <c r="R14" s="23">
        <v>0.80012728527300436</v>
      </c>
      <c r="S14" s="23">
        <v>0.73307863625177538</v>
      </c>
      <c r="T14" s="23">
        <v>0.80689287288407252</v>
      </c>
      <c r="U14" s="23">
        <v>0.81111026482731852</v>
      </c>
      <c r="V14" s="23">
        <v>0.81612286073446794</v>
      </c>
      <c r="W14" s="23">
        <v>0.76869971806354087</v>
      </c>
      <c r="X14" s="23">
        <v>0.82512011712919131</v>
      </c>
      <c r="Y14" s="23">
        <v>0.72912079042221078</v>
      </c>
      <c r="AA14" s="23">
        <v>0.81665230460032667</v>
      </c>
      <c r="AB14" s="23">
        <v>0.8124723563755476</v>
      </c>
      <c r="AC14" s="23">
        <v>0.78495007426472663</v>
      </c>
      <c r="AD14" s="23">
        <v>0.69804313611933699</v>
      </c>
      <c r="AF14" s="23">
        <v>0.68706957698938642</v>
      </c>
      <c r="AG14" s="23">
        <v>0.65290556600438587</v>
      </c>
      <c r="AH14" s="23">
        <v>0.74409494944036447</v>
      </c>
      <c r="AI14" s="23">
        <v>0.79623088894252503</v>
      </c>
      <c r="AJ14" s="23">
        <v>0.76581367691372204</v>
      </c>
      <c r="AK14" s="23">
        <v>0.75230866410245945</v>
      </c>
      <c r="AL14" s="23">
        <v>0.75086014318863992</v>
      </c>
      <c r="AM14" s="23">
        <v>0.82859575522675966</v>
      </c>
      <c r="AN14" s="23">
        <v>0.74615850251012594</v>
      </c>
      <c r="AO14" s="23">
        <v>0.7892635221567148</v>
      </c>
      <c r="AP14" s="23">
        <v>0.7999787498888149</v>
      </c>
      <c r="AQ14" s="23">
        <v>0.86758040755572474</v>
      </c>
      <c r="AR14" s="23">
        <v>0.86422151753204934</v>
      </c>
      <c r="AS14" s="23">
        <v>0.87851274033146876</v>
      </c>
      <c r="AT14" s="23">
        <v>0.84250546055624942</v>
      </c>
      <c r="AU14" s="23">
        <v>0.84379580744960681</v>
      </c>
      <c r="AV14" s="23">
        <v>0.62301543770352685</v>
      </c>
      <c r="AX14" s="23">
        <v>0.78256672924046344</v>
      </c>
      <c r="AY14" s="23">
        <v>0.76823037606519828</v>
      </c>
      <c r="BA14" s="23">
        <v>0.7891080511608537</v>
      </c>
      <c r="BB14" s="23">
        <v>0.761187631608093</v>
      </c>
      <c r="BD14" s="23">
        <v>0.74979662626530297</v>
      </c>
      <c r="BE14" s="23">
        <v>0.82134798032214107</v>
      </c>
      <c r="BF14" s="23">
        <v>0.73101158498611263</v>
      </c>
      <c r="BG14" s="23">
        <v>0.80446458858739534</v>
      </c>
      <c r="BH14" s="23">
        <v>0.83988224391884336</v>
      </c>
      <c r="BI14" s="23">
        <v>0.78011071340590643</v>
      </c>
      <c r="BJ14" s="23">
        <v>0.51518704649319358</v>
      </c>
      <c r="BL14" s="23">
        <v>0.81682954737668689</v>
      </c>
      <c r="BM14" s="23">
        <v>0.83339358606145597</v>
      </c>
      <c r="BN14" s="23">
        <v>0.6912101845450862</v>
      </c>
      <c r="BO14" s="23">
        <v>0.71746821863459087</v>
      </c>
      <c r="BP14" s="23">
        <v>0.76090306963465981</v>
      </c>
      <c r="BQ14" s="23">
        <v>0.71279902525948358</v>
      </c>
      <c r="BR14" s="23">
        <v>0.6188679321815187</v>
      </c>
      <c r="BS14" s="23">
        <v>0.74474111318054925</v>
      </c>
      <c r="BU14" s="23">
        <v>0.85752411418934704</v>
      </c>
      <c r="BV14" s="23">
        <v>0.81032380616029787</v>
      </c>
      <c r="BW14" s="23">
        <v>0.776444827330391</v>
      </c>
      <c r="BX14" s="23">
        <v>0.71824190588773584</v>
      </c>
      <c r="BY14" s="23">
        <v>0.79545719117880531</v>
      </c>
      <c r="BZ14" s="23">
        <v>0.62373026298327849</v>
      </c>
      <c r="CA14" s="23">
        <v>0.68549907660269738</v>
      </c>
      <c r="CB14" s="23">
        <v>0.72160491444746433</v>
      </c>
      <c r="CC14" s="23">
        <v>0.73711696165642548</v>
      </c>
    </row>
    <row r="15" spans="2:83" ht="19" customHeight="1" x14ac:dyDescent="0.35">
      <c r="B15" s="22" t="s">
        <v>118</v>
      </c>
      <c r="C15" s="23">
        <v>4.4701721542192763E-2</v>
      </c>
      <c r="D15" s="23">
        <v>8.8687351909944895E-2</v>
      </c>
      <c r="E15" s="23">
        <v>4.2779544095255438E-2</v>
      </c>
      <c r="F15" s="23">
        <v>6.8640911794906223E-2</v>
      </c>
      <c r="G15" s="23">
        <v>3.9625873015129973E-2</v>
      </c>
      <c r="H15" s="23">
        <v>3.0976153986413509E-2</v>
      </c>
      <c r="I15" s="23">
        <v>2.2193192183663848E-2</v>
      </c>
      <c r="K15" s="23">
        <v>4.2764732937779833E-2</v>
      </c>
      <c r="L15" s="23">
        <v>4.5845394971220442E-2</v>
      </c>
      <c r="N15" s="23">
        <v>5.7239063373355853E-2</v>
      </c>
      <c r="O15" s="23">
        <v>2.8343072070321461E-2</v>
      </c>
      <c r="P15" s="23">
        <v>7.0732931720766168E-2</v>
      </c>
      <c r="Q15" s="23">
        <v>0.10584529405043749</v>
      </c>
      <c r="R15" s="23">
        <v>1.2327276645198809E-2</v>
      </c>
      <c r="S15" s="23">
        <v>5.1988698274549293E-2</v>
      </c>
      <c r="T15" s="23">
        <v>4.1492520049152229E-2</v>
      </c>
      <c r="U15" s="23">
        <v>3.8065328593528971E-2</v>
      </c>
      <c r="V15" s="23">
        <v>3.6897295965558713E-2</v>
      </c>
      <c r="W15" s="23">
        <v>4.7872752467774393E-2</v>
      </c>
      <c r="X15" s="23">
        <v>5.3644671432180213E-2</v>
      </c>
      <c r="Y15" s="23">
        <v>3.7878216969083528E-2</v>
      </c>
      <c r="AA15" s="23">
        <v>3.3071247626873933E-2</v>
      </c>
      <c r="AB15" s="23">
        <v>4.2304540540477081E-2</v>
      </c>
      <c r="AC15" s="23">
        <v>4.0260915090671888E-2</v>
      </c>
      <c r="AD15" s="23">
        <v>6.3965990877190571E-2</v>
      </c>
      <c r="AF15" s="23">
        <v>3.8379940329606538E-2</v>
      </c>
      <c r="AG15" s="23">
        <v>0.10411993525743871</v>
      </c>
      <c r="AH15" s="23">
        <v>8.6381113714586066E-2</v>
      </c>
      <c r="AI15" s="23">
        <v>2.6281334136283609E-2</v>
      </c>
      <c r="AJ15" s="23">
        <v>4.5303731199829042E-2</v>
      </c>
      <c r="AK15" s="23">
        <v>5.8404227108110392E-2</v>
      </c>
      <c r="AL15" s="23">
        <v>5.28974290804985E-2</v>
      </c>
      <c r="AM15" s="23">
        <v>1.7259726023965759E-2</v>
      </c>
      <c r="AN15" s="23">
        <v>3.719518428147011E-2</v>
      </c>
      <c r="AO15" s="23">
        <v>1.9321009291415669E-2</v>
      </c>
      <c r="AP15" s="23">
        <v>4.0658559549602923E-2</v>
      </c>
      <c r="AQ15" s="23">
        <v>6.1452189088525039E-2</v>
      </c>
      <c r="AR15" s="23">
        <v>2.4037693802802601E-2</v>
      </c>
      <c r="AS15" s="23">
        <v>2.196160336085554E-2</v>
      </c>
      <c r="AT15" s="23">
        <v>5.428715838229943E-2</v>
      </c>
      <c r="AU15" s="23">
        <v>1.511768112028627E-2</v>
      </c>
      <c r="AV15" s="23">
        <v>4.600811715490119E-2</v>
      </c>
      <c r="AX15" s="23">
        <v>3.9317509372463699E-2</v>
      </c>
      <c r="AY15" s="23">
        <v>6.4072771026884079E-2</v>
      </c>
      <c r="BA15" s="23">
        <v>4.3139468215422347E-2</v>
      </c>
      <c r="BB15" s="23">
        <v>4.7600228247331233E-2</v>
      </c>
      <c r="BD15" s="23">
        <v>4.2235494094276342E-2</v>
      </c>
      <c r="BE15" s="23">
        <v>2.929722212358456E-2</v>
      </c>
      <c r="BF15" s="23">
        <v>5.3329953553974269E-2</v>
      </c>
      <c r="BG15" s="23">
        <v>4.1527535692002071E-2</v>
      </c>
      <c r="BH15" s="23">
        <v>4.3741398737548898E-2</v>
      </c>
      <c r="BI15" s="23">
        <v>5.7132072044636772E-2</v>
      </c>
      <c r="BJ15" s="23">
        <v>0.14586854113583869</v>
      </c>
      <c r="BL15" s="23">
        <v>1.9164789319602561E-2</v>
      </c>
      <c r="BM15" s="23">
        <v>3.9910335033927012E-2</v>
      </c>
      <c r="BN15" s="23">
        <v>4.3705388715688701E-2</v>
      </c>
      <c r="BO15" s="23">
        <v>7.3768818993485932E-2</v>
      </c>
      <c r="BP15" s="23">
        <v>5.6383994954307418E-2</v>
      </c>
      <c r="BQ15" s="23">
        <v>0.14616470763864911</v>
      </c>
      <c r="BR15" s="23">
        <v>7.8394018847764854E-2</v>
      </c>
      <c r="BS15" s="23">
        <v>4.5291650565457808E-2</v>
      </c>
      <c r="BU15" s="23">
        <v>2.007201181518968E-2</v>
      </c>
      <c r="BV15" s="23">
        <v>4.502655484809874E-2</v>
      </c>
      <c r="BW15" s="23">
        <v>1.8771025727068371E-2</v>
      </c>
      <c r="BX15" s="23">
        <v>6.3200541919286479E-2</v>
      </c>
      <c r="BY15" s="23">
        <v>4.4856642494694877E-2</v>
      </c>
      <c r="BZ15" s="23">
        <v>0.12919364130293651</v>
      </c>
      <c r="CA15" s="23">
        <v>4.5862222661495262E-2</v>
      </c>
      <c r="CB15" s="23">
        <v>6.9738799822745751E-2</v>
      </c>
      <c r="CC15" s="23">
        <v>2.5969279760588951E-2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127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0.36232787746077549</v>
      </c>
      <c r="D9" s="18">
        <v>0.2281143067681653</v>
      </c>
      <c r="E9" s="18">
        <v>0.36753613906011118</v>
      </c>
      <c r="F9" s="18">
        <v>0.40357986940499518</v>
      </c>
      <c r="G9" s="18">
        <v>0.39437440576408189</v>
      </c>
      <c r="H9" s="18">
        <v>0.39172609940802938</v>
      </c>
      <c r="I9" s="18">
        <v>0.34820356612106101</v>
      </c>
      <c r="K9" s="18">
        <v>0.32763510191667611</v>
      </c>
      <c r="L9" s="18">
        <v>0.39466040725641061</v>
      </c>
      <c r="N9" s="18">
        <v>0.392022469170202</v>
      </c>
      <c r="O9" s="18">
        <v>0.3390476780736304</v>
      </c>
      <c r="P9" s="18">
        <v>0.32881095955764428</v>
      </c>
      <c r="Q9" s="18">
        <v>0.39452648841552301</v>
      </c>
      <c r="R9" s="18">
        <v>0.35171612909979411</v>
      </c>
      <c r="S9" s="18">
        <v>0.32896943104675092</v>
      </c>
      <c r="T9" s="18">
        <v>0.49158266217077867</v>
      </c>
      <c r="U9" s="18">
        <v>0.34203579122789018</v>
      </c>
      <c r="V9" s="18">
        <v>0.37346150530630418</v>
      </c>
      <c r="W9" s="18">
        <v>0.31993255192991288</v>
      </c>
      <c r="X9" s="18">
        <v>0.32889752322499582</v>
      </c>
      <c r="Y9" s="18">
        <v>0.38295502636042661</v>
      </c>
      <c r="AA9" s="18">
        <v>0.37103977335732552</v>
      </c>
      <c r="AB9" s="18">
        <v>0.36905901476844027</v>
      </c>
      <c r="AC9" s="18">
        <v>0.35429389620745411</v>
      </c>
      <c r="AD9" s="18">
        <v>0.35461293832643692</v>
      </c>
      <c r="AF9" s="18">
        <v>0.24947437554481289</v>
      </c>
      <c r="AG9" s="18">
        <v>0.34807058261851692</v>
      </c>
      <c r="AH9" s="18">
        <v>0.4053199049540715</v>
      </c>
      <c r="AI9" s="18">
        <v>0.27239760782737138</v>
      </c>
      <c r="AJ9" s="18">
        <v>0.32134916042219058</v>
      </c>
      <c r="AK9" s="18">
        <v>0.34404481662965869</v>
      </c>
      <c r="AL9" s="18">
        <v>0.38748538084041823</v>
      </c>
      <c r="AM9" s="18">
        <v>0.35777463364881179</v>
      </c>
      <c r="AN9" s="18">
        <v>0.28321448685657991</v>
      </c>
      <c r="AO9" s="18">
        <v>0.4061531750631962</v>
      </c>
      <c r="AP9" s="18">
        <v>0.37720683978007491</v>
      </c>
      <c r="AQ9" s="18">
        <v>0.33463239244081999</v>
      </c>
      <c r="AR9" s="18">
        <v>0.43786781301720729</v>
      </c>
      <c r="AS9" s="18">
        <v>0.45452091852698429</v>
      </c>
      <c r="AT9" s="18">
        <v>0.34146340949740439</v>
      </c>
      <c r="AU9" s="18">
        <v>0.47052360495587869</v>
      </c>
      <c r="AV9" s="18">
        <v>0.31149197287571612</v>
      </c>
      <c r="AX9" s="18">
        <v>0.3605766079580322</v>
      </c>
      <c r="AY9" s="18">
        <v>0.37688176385915823</v>
      </c>
      <c r="BA9" s="18">
        <v>0.37924549557214321</v>
      </c>
      <c r="BB9" s="18">
        <v>0.33093999132828728</v>
      </c>
      <c r="BD9" s="18">
        <v>0.35750338658139841</v>
      </c>
      <c r="BE9" s="18">
        <v>0.35513653997698619</v>
      </c>
      <c r="BF9" s="18">
        <v>0.30355700148405379</v>
      </c>
      <c r="BG9" s="18">
        <v>0.37200258542779341</v>
      </c>
      <c r="BH9" s="18">
        <v>0.41362873125223998</v>
      </c>
      <c r="BI9" s="18">
        <v>0.447483101665959</v>
      </c>
      <c r="BJ9" s="18">
        <v>0.32989632593882617</v>
      </c>
      <c r="BL9" s="18">
        <v>0.35832860452450388</v>
      </c>
      <c r="BM9" s="18">
        <v>0.42621772481539832</v>
      </c>
      <c r="BN9" s="18">
        <v>0.3243907984576892</v>
      </c>
      <c r="BO9" s="18">
        <v>0.31552524542398408</v>
      </c>
      <c r="BP9" s="18">
        <v>0.32196586038507979</v>
      </c>
      <c r="BQ9" s="18">
        <v>0.48035400241796139</v>
      </c>
      <c r="BR9" s="18">
        <v>0.27919673805465012</v>
      </c>
      <c r="BS9" s="18">
        <v>0.3109140085127467</v>
      </c>
      <c r="BU9" s="18">
        <v>0.38637737881049999</v>
      </c>
      <c r="BV9" s="18">
        <v>0.423148908607062</v>
      </c>
      <c r="BW9" s="18">
        <v>0.33357678841957777</v>
      </c>
      <c r="BX9" s="18">
        <v>0.29850101423193959</v>
      </c>
      <c r="BY9" s="18">
        <v>0.38357964062079641</v>
      </c>
      <c r="BZ9" s="18">
        <v>0.29990606871516712</v>
      </c>
      <c r="CA9" s="18">
        <v>0.28012866800480718</v>
      </c>
      <c r="CB9" s="18">
        <v>0.25871578236163811</v>
      </c>
      <c r="CC9" s="18">
        <v>0.34735570283822581</v>
      </c>
    </row>
    <row r="10" spans="2:83" ht="19" customHeight="1" x14ac:dyDescent="0.35">
      <c r="B10" s="21" t="s">
        <v>121</v>
      </c>
      <c r="C10" s="18">
        <v>0.41855381831464261</v>
      </c>
      <c r="D10" s="18">
        <v>0.40581383314458502</v>
      </c>
      <c r="E10" s="18">
        <v>0.39935296241221241</v>
      </c>
      <c r="F10" s="18">
        <v>0.37202648643483499</v>
      </c>
      <c r="G10" s="18">
        <v>0.41899676602108882</v>
      </c>
      <c r="H10" s="18">
        <v>0.47046342688908488</v>
      </c>
      <c r="I10" s="18">
        <v>0.43544582827626199</v>
      </c>
      <c r="K10" s="18">
        <v>0.4279875802658718</v>
      </c>
      <c r="L10" s="18">
        <v>0.40969826798444259</v>
      </c>
      <c r="N10" s="18">
        <v>0.42947588592762331</v>
      </c>
      <c r="O10" s="18">
        <v>0.38585205674334161</v>
      </c>
      <c r="P10" s="18">
        <v>0.46483199041683532</v>
      </c>
      <c r="Q10" s="18">
        <v>0.33797213700661688</v>
      </c>
      <c r="R10" s="18">
        <v>0.44626766463057799</v>
      </c>
      <c r="S10" s="18">
        <v>0.40682368220585891</v>
      </c>
      <c r="T10" s="18">
        <v>0.31013947983989831</v>
      </c>
      <c r="U10" s="18">
        <v>0.44664638929832973</v>
      </c>
      <c r="V10" s="18">
        <v>0.40028171926348871</v>
      </c>
      <c r="W10" s="18">
        <v>0.45617024946221241</v>
      </c>
      <c r="X10" s="18">
        <v>0.47497101274098719</v>
      </c>
      <c r="Y10" s="18">
        <v>0.38407003500833681</v>
      </c>
      <c r="AA10" s="18">
        <v>0.4611586440552744</v>
      </c>
      <c r="AB10" s="18">
        <v>0.41586998137655062</v>
      </c>
      <c r="AC10" s="18">
        <v>0.43712617673495863</v>
      </c>
      <c r="AD10" s="18">
        <v>0.35842049375829471</v>
      </c>
      <c r="AF10" s="18">
        <v>0.31485910364918351</v>
      </c>
      <c r="AG10" s="18">
        <v>0.32802946719827031</v>
      </c>
      <c r="AH10" s="18">
        <v>0.38267975913798469</v>
      </c>
      <c r="AI10" s="18">
        <v>0.46543730797562588</v>
      </c>
      <c r="AJ10" s="18">
        <v>0.47047213741051369</v>
      </c>
      <c r="AK10" s="18">
        <v>0.44976215145943071</v>
      </c>
      <c r="AL10" s="18">
        <v>0.34864438158130168</v>
      </c>
      <c r="AM10" s="18">
        <v>0.42378086445350249</v>
      </c>
      <c r="AN10" s="18">
        <v>0.49556999358551912</v>
      </c>
      <c r="AO10" s="18">
        <v>0.42322466219810279</v>
      </c>
      <c r="AP10" s="18">
        <v>0.41899816328102701</v>
      </c>
      <c r="AQ10" s="18">
        <v>0.47817464730513298</v>
      </c>
      <c r="AR10" s="18">
        <v>0.39696794097450638</v>
      </c>
      <c r="AS10" s="18">
        <v>0.39974658488786119</v>
      </c>
      <c r="AT10" s="18">
        <v>0.4294980714859849</v>
      </c>
      <c r="AU10" s="18">
        <v>0.41206894932936411</v>
      </c>
      <c r="AV10" s="18">
        <v>0.32039835620764429</v>
      </c>
      <c r="AX10" s="18">
        <v>0.43032167833297302</v>
      </c>
      <c r="AY10" s="18">
        <v>0.35539300296732768</v>
      </c>
      <c r="BA10" s="18">
        <v>0.42404354925109028</v>
      </c>
      <c r="BB10" s="18">
        <v>0.40836851631781818</v>
      </c>
      <c r="BD10" s="18">
        <v>0.4107212046772587</v>
      </c>
      <c r="BE10" s="18">
        <v>0.44078004840542079</v>
      </c>
      <c r="BF10" s="18">
        <v>0.41587342434132879</v>
      </c>
      <c r="BG10" s="18">
        <v>0.43424180317562427</v>
      </c>
      <c r="BH10" s="18">
        <v>0.4145369803213303</v>
      </c>
      <c r="BI10" s="18">
        <v>0.32312504039805168</v>
      </c>
      <c r="BJ10" s="18">
        <v>0.33200506397263918</v>
      </c>
      <c r="BL10" s="18">
        <v>0.42664819945011601</v>
      </c>
      <c r="BM10" s="18">
        <v>0.40853740808335393</v>
      </c>
      <c r="BN10" s="18">
        <v>0.46223856530042029</v>
      </c>
      <c r="BO10" s="18">
        <v>0.43614977897786988</v>
      </c>
      <c r="BP10" s="18">
        <v>0.45588758325074852</v>
      </c>
      <c r="BQ10" s="18">
        <v>0.30239470377245697</v>
      </c>
      <c r="BR10" s="18">
        <v>0.29184528672069898</v>
      </c>
      <c r="BS10" s="18">
        <v>0.40886871175244038</v>
      </c>
      <c r="BU10" s="18">
        <v>0.44016217206216712</v>
      </c>
      <c r="BV10" s="18">
        <v>0.38797944228436743</v>
      </c>
      <c r="BW10" s="18">
        <v>0.48619480400526782</v>
      </c>
      <c r="BX10" s="18">
        <v>0.44535612366102728</v>
      </c>
      <c r="BY10" s="18">
        <v>0.42282946674555111</v>
      </c>
      <c r="BZ10" s="18">
        <v>0.34905423320905538</v>
      </c>
      <c r="CA10" s="18">
        <v>0.40813552118663571</v>
      </c>
      <c r="CB10" s="18">
        <v>0.43723698601621519</v>
      </c>
      <c r="CC10" s="18">
        <v>0.38768476444545169</v>
      </c>
    </row>
    <row r="11" spans="2:83" ht="32.15" customHeight="1" x14ac:dyDescent="0.35">
      <c r="B11" s="21" t="s">
        <v>122</v>
      </c>
      <c r="C11" s="18">
        <v>0.1695421393215506</v>
      </c>
      <c r="D11" s="18">
        <v>0.2496424126265003</v>
      </c>
      <c r="E11" s="18">
        <v>0.19521437231310709</v>
      </c>
      <c r="F11" s="18">
        <v>0.15644948327687999</v>
      </c>
      <c r="G11" s="18">
        <v>0.14359601139408851</v>
      </c>
      <c r="H11" s="18">
        <v>0.10981062370482959</v>
      </c>
      <c r="I11" s="18">
        <v>0.18225061937580231</v>
      </c>
      <c r="K11" s="18">
        <v>0.1897218596573475</v>
      </c>
      <c r="L11" s="18">
        <v>0.15147161281619381</v>
      </c>
      <c r="N11" s="18">
        <v>0.14613050082974041</v>
      </c>
      <c r="O11" s="18">
        <v>0.21461848447304019</v>
      </c>
      <c r="P11" s="18">
        <v>0.16696957839512319</v>
      </c>
      <c r="Q11" s="18">
        <v>0.2046195126244014</v>
      </c>
      <c r="R11" s="18">
        <v>0.15256185852371659</v>
      </c>
      <c r="S11" s="18">
        <v>0.237788074183366</v>
      </c>
      <c r="T11" s="18">
        <v>0.14253961028225931</v>
      </c>
      <c r="U11" s="18">
        <v>0.15294514830526221</v>
      </c>
      <c r="V11" s="18">
        <v>0.17037369510667599</v>
      </c>
      <c r="W11" s="18">
        <v>0.16803774969804</v>
      </c>
      <c r="X11" s="18">
        <v>0.1601801850001526</v>
      </c>
      <c r="Y11" s="18">
        <v>0.17048175985244851</v>
      </c>
      <c r="AA11" s="18">
        <v>0.13030761157213269</v>
      </c>
      <c r="AB11" s="18">
        <v>0.17515158934536301</v>
      </c>
      <c r="AC11" s="18">
        <v>0.16231375304636081</v>
      </c>
      <c r="AD11" s="18">
        <v>0.21246756196661759</v>
      </c>
      <c r="AF11" s="18">
        <v>0.3195158981960553</v>
      </c>
      <c r="AG11" s="18">
        <v>0.25279412447532101</v>
      </c>
      <c r="AH11" s="18">
        <v>0.11065974863067971</v>
      </c>
      <c r="AI11" s="18">
        <v>0.2129983924611476</v>
      </c>
      <c r="AJ11" s="18">
        <v>0.17119955455281519</v>
      </c>
      <c r="AK11" s="18">
        <v>0.1606567207490589</v>
      </c>
      <c r="AL11" s="18">
        <v>0.19809638581912539</v>
      </c>
      <c r="AM11" s="18">
        <v>0.17780111121215489</v>
      </c>
      <c r="AN11" s="18">
        <v>0.18120250483198819</v>
      </c>
      <c r="AO11" s="18">
        <v>0.1499238259431119</v>
      </c>
      <c r="AP11" s="18">
        <v>0.17303965143766509</v>
      </c>
      <c r="AQ11" s="18">
        <v>0.13184084479323349</v>
      </c>
      <c r="AR11" s="18">
        <v>0.1287898526507133</v>
      </c>
      <c r="AS11" s="18">
        <v>8.1404671323798847E-2</v>
      </c>
      <c r="AT11" s="18">
        <v>0.169950467856093</v>
      </c>
      <c r="AU11" s="18">
        <v>7.8045898887285789E-2</v>
      </c>
      <c r="AV11" s="18">
        <v>0.30429940740586398</v>
      </c>
      <c r="AX11" s="18">
        <v>0.1665007997449966</v>
      </c>
      <c r="AY11" s="18">
        <v>0.18746772342590681</v>
      </c>
      <c r="BA11" s="18">
        <v>0.15021863569104529</v>
      </c>
      <c r="BB11" s="18">
        <v>0.20539375434455909</v>
      </c>
      <c r="BD11" s="18">
        <v>0.19437412413785329</v>
      </c>
      <c r="BE11" s="18">
        <v>0.17289445936395689</v>
      </c>
      <c r="BF11" s="18">
        <v>0.18441742975902259</v>
      </c>
      <c r="BG11" s="18">
        <v>0.15704759767711809</v>
      </c>
      <c r="BH11" s="18">
        <v>0.12394051442814789</v>
      </c>
      <c r="BI11" s="18">
        <v>0.12881063749740751</v>
      </c>
      <c r="BJ11" s="18">
        <v>0.19077407967241</v>
      </c>
      <c r="BL11" s="18">
        <v>0.18829261438561151</v>
      </c>
      <c r="BM11" s="18">
        <v>0.13535500636251749</v>
      </c>
      <c r="BN11" s="18">
        <v>0.13228515879513039</v>
      </c>
      <c r="BO11" s="18">
        <v>0.17914695326529009</v>
      </c>
      <c r="BP11" s="18">
        <v>0.15571553235335669</v>
      </c>
      <c r="BQ11" s="18">
        <v>0.1207736343306514</v>
      </c>
      <c r="BR11" s="18">
        <v>0.32858195112546118</v>
      </c>
      <c r="BS11" s="18">
        <v>0.21695184751631399</v>
      </c>
      <c r="BU11" s="18">
        <v>0.14364218621172661</v>
      </c>
      <c r="BV11" s="18">
        <v>0.1476002751278005</v>
      </c>
      <c r="BW11" s="18">
        <v>0.13858159590924671</v>
      </c>
      <c r="BX11" s="18">
        <v>0.17777050489676979</v>
      </c>
      <c r="BY11" s="18">
        <v>0.1539172922312643</v>
      </c>
      <c r="BZ11" s="18">
        <v>0.205219342344479</v>
      </c>
      <c r="CA11" s="18">
        <v>0.2459542798353076</v>
      </c>
      <c r="CB11" s="18">
        <v>0.25687815463714359</v>
      </c>
      <c r="CC11" s="18">
        <v>0.18643645664280589</v>
      </c>
    </row>
    <row r="12" spans="2:83" ht="19" customHeight="1" x14ac:dyDescent="0.35">
      <c r="B12" s="21" t="s">
        <v>123</v>
      </c>
      <c r="C12" s="18">
        <v>3.6423413358528722E-2</v>
      </c>
      <c r="D12" s="18">
        <v>9.716343481799028E-2</v>
      </c>
      <c r="E12" s="18">
        <v>3.105913324732763E-2</v>
      </c>
      <c r="F12" s="18">
        <v>4.6145638133387297E-2</v>
      </c>
      <c r="G12" s="18">
        <v>3.0618899813852182E-2</v>
      </c>
      <c r="H12" s="18">
        <v>2.203531171934258E-2</v>
      </c>
      <c r="I12" s="18">
        <v>1.9954718417283791E-2</v>
      </c>
      <c r="K12" s="18">
        <v>4.0992104306503963E-2</v>
      </c>
      <c r="L12" s="18">
        <v>3.1430400933050259E-2</v>
      </c>
      <c r="N12" s="18">
        <v>1.2196372241335841E-2</v>
      </c>
      <c r="O12" s="18">
        <v>1.3030415711105039E-2</v>
      </c>
      <c r="P12" s="18">
        <v>3.9387471630397262E-2</v>
      </c>
      <c r="Q12" s="18">
        <v>6.2881861953459031E-2</v>
      </c>
      <c r="R12" s="18">
        <v>4.4805007496199728E-2</v>
      </c>
      <c r="S12" s="18">
        <v>2.1556218256113958E-2</v>
      </c>
      <c r="T12" s="18">
        <v>3.2404838127387529E-2</v>
      </c>
      <c r="U12" s="18">
        <v>5.2854441208156459E-2</v>
      </c>
      <c r="V12" s="18">
        <v>4.3203451284223343E-2</v>
      </c>
      <c r="W12" s="18">
        <v>3.69145474541221E-2</v>
      </c>
      <c r="X12" s="18">
        <v>1.6890738144902891E-2</v>
      </c>
      <c r="Y12" s="18">
        <v>5.0183963706439627E-2</v>
      </c>
      <c r="AA12" s="18">
        <v>2.9933506262194719E-2</v>
      </c>
      <c r="AB12" s="18">
        <v>2.722415604521921E-2</v>
      </c>
      <c r="AC12" s="18">
        <v>3.5643116522224599E-2</v>
      </c>
      <c r="AD12" s="18">
        <v>5.3943353767215332E-2</v>
      </c>
      <c r="AF12" s="18">
        <v>8.2129509938879713E-2</v>
      </c>
      <c r="AG12" s="18">
        <v>5.5980895057745499E-2</v>
      </c>
      <c r="AH12" s="18">
        <v>6.1625670912369902E-2</v>
      </c>
      <c r="AI12" s="18">
        <v>3.4559937782322407E-2</v>
      </c>
      <c r="AJ12" s="18">
        <v>3.0818810735711851E-2</v>
      </c>
      <c r="AK12" s="18">
        <v>3.9917814837442223E-2</v>
      </c>
      <c r="AL12" s="18">
        <v>5.9695851977086559E-2</v>
      </c>
      <c r="AM12" s="18">
        <v>1.8542400067831661E-2</v>
      </c>
      <c r="AN12" s="18">
        <v>1.7503565266455839E-2</v>
      </c>
      <c r="AO12" s="18">
        <v>2.0698336795589189E-2</v>
      </c>
      <c r="AP12" s="18">
        <v>2.5106565542723031E-2</v>
      </c>
      <c r="AQ12" s="18">
        <v>4.1872595375137059E-2</v>
      </c>
      <c r="AR12" s="18">
        <v>2.5631758330586479E-2</v>
      </c>
      <c r="AS12" s="18">
        <v>4.1207008795275168E-2</v>
      </c>
      <c r="AT12" s="18">
        <v>3.6840292991223537E-2</v>
      </c>
      <c r="AU12" s="18">
        <v>3.0976441384416031E-2</v>
      </c>
      <c r="AV12" s="18">
        <v>3.3962535848727257E-2</v>
      </c>
      <c r="AX12" s="18">
        <v>3.0538728632705368E-2</v>
      </c>
      <c r="AY12" s="18">
        <v>6.1216432597357012E-2</v>
      </c>
      <c r="BA12" s="18">
        <v>3.5069287456126273E-2</v>
      </c>
      <c r="BB12" s="18">
        <v>3.8935773511941933E-2</v>
      </c>
      <c r="BD12" s="18">
        <v>3.3513835220166349E-2</v>
      </c>
      <c r="BE12" s="18">
        <v>1.446738235865812E-2</v>
      </c>
      <c r="BF12" s="18">
        <v>7.6699834154491567E-2</v>
      </c>
      <c r="BG12" s="18">
        <v>3.0457836050733149E-2</v>
      </c>
      <c r="BH12" s="18">
        <v>2.729774457733097E-2</v>
      </c>
      <c r="BI12" s="18">
        <v>7.7128773671942943E-2</v>
      </c>
      <c r="BJ12" s="18">
        <v>9.80845454907526E-2</v>
      </c>
      <c r="BL12" s="18">
        <v>2.673058163976871E-2</v>
      </c>
      <c r="BM12" s="18">
        <v>2.101774577537022E-2</v>
      </c>
      <c r="BN12" s="18">
        <v>5.8844829284112547E-2</v>
      </c>
      <c r="BO12" s="18">
        <v>6.1715605181680469E-2</v>
      </c>
      <c r="BP12" s="18">
        <v>5.3943332774049828E-2</v>
      </c>
      <c r="BQ12" s="18">
        <v>4.5846516957066943E-2</v>
      </c>
      <c r="BR12" s="18">
        <v>7.9554150824264855E-2</v>
      </c>
      <c r="BS12" s="18">
        <v>3.6787102937813787E-2</v>
      </c>
      <c r="BU12" s="18">
        <v>2.583997612486184E-2</v>
      </c>
      <c r="BV12" s="18">
        <v>3.1274198695812598E-2</v>
      </c>
      <c r="BW12" s="18">
        <v>3.3009570651477027E-2</v>
      </c>
      <c r="BX12" s="18">
        <v>5.7013554995199743E-2</v>
      </c>
      <c r="BY12" s="18">
        <v>3.4746319678144212E-2</v>
      </c>
      <c r="BZ12" s="18">
        <v>7.6793317641460801E-2</v>
      </c>
      <c r="CA12" s="18">
        <v>4.3529855912772503E-2</v>
      </c>
      <c r="CB12" s="18">
        <v>2.8954954361941478E-2</v>
      </c>
      <c r="CC12" s="18">
        <v>5.0136342148189142E-2</v>
      </c>
    </row>
    <row r="13" spans="2:83" ht="19" customHeight="1" x14ac:dyDescent="0.35">
      <c r="B13" s="21" t="s">
        <v>124</v>
      </c>
      <c r="C13" s="18">
        <v>1.315275154450261E-2</v>
      </c>
      <c r="D13" s="18">
        <v>1.926601264275898E-2</v>
      </c>
      <c r="E13" s="18">
        <v>6.8373929672417826E-3</v>
      </c>
      <c r="F13" s="18">
        <v>2.1798522749902498E-2</v>
      </c>
      <c r="G13" s="18">
        <v>1.2413917006888641E-2</v>
      </c>
      <c r="H13" s="18">
        <v>5.9645382787133017E-3</v>
      </c>
      <c r="I13" s="18">
        <v>1.41452678095908E-2</v>
      </c>
      <c r="K13" s="18">
        <v>1.36633538536006E-2</v>
      </c>
      <c r="L13" s="18">
        <v>1.27393110099028E-2</v>
      </c>
      <c r="N13" s="18">
        <v>2.0174771831098299E-2</v>
      </c>
      <c r="O13" s="18">
        <v>4.7451364998882743E-2</v>
      </c>
      <c r="P13" s="18">
        <v>0</v>
      </c>
      <c r="Q13" s="18">
        <v>0</v>
      </c>
      <c r="R13" s="18">
        <v>4.6493402497116403E-3</v>
      </c>
      <c r="S13" s="18">
        <v>4.862594307910079E-3</v>
      </c>
      <c r="T13" s="18">
        <v>2.333340957967632E-2</v>
      </c>
      <c r="U13" s="18">
        <v>5.518229960361342E-3</v>
      </c>
      <c r="V13" s="18">
        <v>1.2679629039307789E-2</v>
      </c>
      <c r="W13" s="18">
        <v>1.8944901455712568E-2</v>
      </c>
      <c r="X13" s="18">
        <v>1.9060540888961659E-2</v>
      </c>
      <c r="Y13" s="18">
        <v>1.230921507234831E-2</v>
      </c>
      <c r="AA13" s="18">
        <v>7.5604647530725932E-3</v>
      </c>
      <c r="AB13" s="18">
        <v>1.269525846442679E-2</v>
      </c>
      <c r="AC13" s="18">
        <v>1.0623057489002051E-2</v>
      </c>
      <c r="AD13" s="18">
        <v>2.0555652181435489E-2</v>
      </c>
      <c r="AF13" s="18">
        <v>3.4021112671068623E-2</v>
      </c>
      <c r="AG13" s="18">
        <v>1.512493065014634E-2</v>
      </c>
      <c r="AH13" s="18">
        <v>3.971491636489434E-2</v>
      </c>
      <c r="AI13" s="18">
        <v>1.4606753953532749E-2</v>
      </c>
      <c r="AJ13" s="18">
        <v>6.1603368787686791E-3</v>
      </c>
      <c r="AK13" s="18">
        <v>5.6184963244094478E-3</v>
      </c>
      <c r="AL13" s="18">
        <v>6.0779997820680958E-3</v>
      </c>
      <c r="AM13" s="18">
        <v>2.2100990617699372E-2</v>
      </c>
      <c r="AN13" s="18">
        <v>2.2509449459456831E-2</v>
      </c>
      <c r="AO13" s="18">
        <v>0</v>
      </c>
      <c r="AP13" s="18">
        <v>5.6487799585099464E-3</v>
      </c>
      <c r="AQ13" s="18">
        <v>1.347952008567635E-2</v>
      </c>
      <c r="AR13" s="18">
        <v>1.074263502698627E-2</v>
      </c>
      <c r="AS13" s="18">
        <v>2.3120816466080388E-2</v>
      </c>
      <c r="AT13" s="18">
        <v>2.2247758169294161E-2</v>
      </c>
      <c r="AU13" s="18">
        <v>8.385105443055544E-3</v>
      </c>
      <c r="AV13" s="18">
        <v>2.984772766204857E-2</v>
      </c>
      <c r="AX13" s="18">
        <v>1.206218533129284E-2</v>
      </c>
      <c r="AY13" s="18">
        <v>1.9041077150250441E-2</v>
      </c>
      <c r="BA13" s="18">
        <v>1.1423032029594989E-2</v>
      </c>
      <c r="BB13" s="18">
        <v>1.636196449739355E-2</v>
      </c>
      <c r="BD13" s="18">
        <v>3.887449383323202E-3</v>
      </c>
      <c r="BE13" s="18">
        <v>1.6721569894977889E-2</v>
      </c>
      <c r="BF13" s="18">
        <v>1.9452310261103251E-2</v>
      </c>
      <c r="BG13" s="18">
        <v>6.250177668731048E-3</v>
      </c>
      <c r="BH13" s="18">
        <v>2.059602942095087E-2</v>
      </c>
      <c r="BI13" s="18">
        <v>2.3452446766638681E-2</v>
      </c>
      <c r="BJ13" s="18">
        <v>4.923998492537205E-2</v>
      </c>
      <c r="BL13" s="18">
        <v>0</v>
      </c>
      <c r="BM13" s="18">
        <v>8.8721149633600484E-3</v>
      </c>
      <c r="BN13" s="18">
        <v>2.2240648162647359E-2</v>
      </c>
      <c r="BO13" s="18">
        <v>7.4624171511753871E-3</v>
      </c>
      <c r="BP13" s="18">
        <v>1.2487691236765189E-2</v>
      </c>
      <c r="BQ13" s="18">
        <v>5.0631142521863327E-2</v>
      </c>
      <c r="BR13" s="18">
        <v>2.082187327492472E-2</v>
      </c>
      <c r="BS13" s="18">
        <v>2.647832928068513E-2</v>
      </c>
      <c r="BU13" s="18">
        <v>3.9782867907445923E-3</v>
      </c>
      <c r="BV13" s="18">
        <v>9.9971752849575095E-3</v>
      </c>
      <c r="BW13" s="18">
        <v>8.6372410144306393E-3</v>
      </c>
      <c r="BX13" s="18">
        <v>2.135880221506364E-2</v>
      </c>
      <c r="BY13" s="18">
        <v>4.927280724243973E-3</v>
      </c>
      <c r="BZ13" s="18">
        <v>6.9027038089837706E-2</v>
      </c>
      <c r="CA13" s="18">
        <v>2.2251675060477101E-2</v>
      </c>
      <c r="CB13" s="18">
        <v>1.8214122623061671E-2</v>
      </c>
      <c r="CC13" s="18">
        <v>2.838673392532734E-2</v>
      </c>
    </row>
    <row r="14" spans="2:83" ht="19" customHeight="1" x14ac:dyDescent="0.35">
      <c r="B14" s="22" t="s">
        <v>117</v>
      </c>
      <c r="C14" s="23">
        <v>0.78088169577541811</v>
      </c>
      <c r="D14" s="23">
        <v>0.63392813991275032</v>
      </c>
      <c r="E14" s="23">
        <v>0.76688910147232359</v>
      </c>
      <c r="F14" s="23">
        <v>0.77560635583983029</v>
      </c>
      <c r="G14" s="23">
        <v>0.81337117178517071</v>
      </c>
      <c r="H14" s="23">
        <v>0.86218952629711443</v>
      </c>
      <c r="I14" s="23">
        <v>0.78364939439732306</v>
      </c>
      <c r="K14" s="23">
        <v>0.7556226821825478</v>
      </c>
      <c r="L14" s="23">
        <v>0.80435867524085314</v>
      </c>
      <c r="N14" s="23">
        <v>0.82149835509782521</v>
      </c>
      <c r="O14" s="23">
        <v>0.7248997348169719</v>
      </c>
      <c r="P14" s="23">
        <v>0.79364294997447948</v>
      </c>
      <c r="Q14" s="23">
        <v>0.73249862542213995</v>
      </c>
      <c r="R14" s="23">
        <v>0.7979837937303722</v>
      </c>
      <c r="S14" s="23">
        <v>0.73579311325260988</v>
      </c>
      <c r="T14" s="23">
        <v>0.80172214201067693</v>
      </c>
      <c r="U14" s="23">
        <v>0.78868218052621986</v>
      </c>
      <c r="V14" s="23">
        <v>0.77374322456979283</v>
      </c>
      <c r="W14" s="23">
        <v>0.7761028013921254</v>
      </c>
      <c r="X14" s="23">
        <v>0.80386853596598296</v>
      </c>
      <c r="Y14" s="23">
        <v>0.76702506136876347</v>
      </c>
      <c r="AA14" s="23">
        <v>0.83219841741259992</v>
      </c>
      <c r="AB14" s="23">
        <v>0.78492899614499101</v>
      </c>
      <c r="AC14" s="23">
        <v>0.79142007294241268</v>
      </c>
      <c r="AD14" s="23">
        <v>0.71303343208473158</v>
      </c>
      <c r="AF14" s="23">
        <v>0.56433347919399635</v>
      </c>
      <c r="AG14" s="23">
        <v>0.67610004981678717</v>
      </c>
      <c r="AH14" s="23">
        <v>0.78799966409205613</v>
      </c>
      <c r="AI14" s="23">
        <v>0.73783491580299732</v>
      </c>
      <c r="AJ14" s="23">
        <v>0.79182129783270427</v>
      </c>
      <c r="AK14" s="23">
        <v>0.79380696808908946</v>
      </c>
      <c r="AL14" s="23">
        <v>0.73612976242172001</v>
      </c>
      <c r="AM14" s="23">
        <v>0.78155549810231428</v>
      </c>
      <c r="AN14" s="23">
        <v>0.77878448044209891</v>
      </c>
      <c r="AO14" s="23">
        <v>0.82937783726129899</v>
      </c>
      <c r="AP14" s="23">
        <v>0.79620500306110187</v>
      </c>
      <c r="AQ14" s="23">
        <v>0.81280703974595303</v>
      </c>
      <c r="AR14" s="23">
        <v>0.83483575399171372</v>
      </c>
      <c r="AS14" s="23">
        <v>0.85426750341484559</v>
      </c>
      <c r="AT14" s="23">
        <v>0.77096148098338935</v>
      </c>
      <c r="AU14" s="23">
        <v>0.88259255428524286</v>
      </c>
      <c r="AV14" s="23">
        <v>0.6318903290833604</v>
      </c>
      <c r="AX14" s="23">
        <v>0.79089828629100523</v>
      </c>
      <c r="AY14" s="23">
        <v>0.73227476682648585</v>
      </c>
      <c r="BA14" s="23">
        <v>0.80328904482323349</v>
      </c>
      <c r="BB14" s="23">
        <v>0.73930850764610545</v>
      </c>
      <c r="BD14" s="23">
        <v>0.76822459125865716</v>
      </c>
      <c r="BE14" s="23">
        <v>0.79591658838240709</v>
      </c>
      <c r="BF14" s="23">
        <v>0.71943042582538275</v>
      </c>
      <c r="BG14" s="23">
        <v>0.80624438860341763</v>
      </c>
      <c r="BH14" s="23">
        <v>0.82816571157357033</v>
      </c>
      <c r="BI14" s="23">
        <v>0.77060814206401074</v>
      </c>
      <c r="BJ14" s="23">
        <v>0.66190138991146541</v>
      </c>
      <c r="BL14" s="23">
        <v>0.78497680397461989</v>
      </c>
      <c r="BM14" s="23">
        <v>0.83475513289875214</v>
      </c>
      <c r="BN14" s="23">
        <v>0.78662936375810943</v>
      </c>
      <c r="BO14" s="23">
        <v>0.75167502440185396</v>
      </c>
      <c r="BP14" s="23">
        <v>0.7778534436358282</v>
      </c>
      <c r="BQ14" s="23">
        <v>0.78274870619041836</v>
      </c>
      <c r="BR14" s="23">
        <v>0.57104202477534904</v>
      </c>
      <c r="BS14" s="23">
        <v>0.71978272026518708</v>
      </c>
      <c r="BU14" s="23">
        <v>0.82653955087266717</v>
      </c>
      <c r="BV14" s="23">
        <v>0.81112835089142932</v>
      </c>
      <c r="BW14" s="23">
        <v>0.81977159242484554</v>
      </c>
      <c r="BX14" s="23">
        <v>0.74385713789296692</v>
      </c>
      <c r="BY14" s="23">
        <v>0.80640910736634752</v>
      </c>
      <c r="BZ14" s="23">
        <v>0.64896030192422249</v>
      </c>
      <c r="CA14" s="23">
        <v>0.68826418919144283</v>
      </c>
      <c r="CB14" s="23">
        <v>0.69595276837785325</v>
      </c>
      <c r="CC14" s="23">
        <v>0.73504046728367745</v>
      </c>
    </row>
    <row r="15" spans="2:83" ht="19" customHeight="1" x14ac:dyDescent="0.35">
      <c r="B15" s="22" t="s">
        <v>118</v>
      </c>
      <c r="C15" s="23">
        <v>4.9576164903031322E-2</v>
      </c>
      <c r="D15" s="23">
        <v>0.11642944746074931</v>
      </c>
      <c r="E15" s="23">
        <v>3.7896526214569411E-2</v>
      </c>
      <c r="F15" s="23">
        <v>6.7944160883289792E-2</v>
      </c>
      <c r="G15" s="23">
        <v>4.3032816820740817E-2</v>
      </c>
      <c r="H15" s="23">
        <v>2.7999849998055881E-2</v>
      </c>
      <c r="I15" s="23">
        <v>3.4099986226874587E-2</v>
      </c>
      <c r="K15" s="23">
        <v>5.4655458160104559E-2</v>
      </c>
      <c r="L15" s="23">
        <v>4.4169711942953063E-2</v>
      </c>
      <c r="N15" s="23">
        <v>3.237114407243414E-2</v>
      </c>
      <c r="O15" s="23">
        <v>6.048178070998779E-2</v>
      </c>
      <c r="P15" s="23">
        <v>3.9387471630397262E-2</v>
      </c>
      <c r="Q15" s="23">
        <v>6.2881861953459031E-2</v>
      </c>
      <c r="R15" s="23">
        <v>4.945434774591137E-2</v>
      </c>
      <c r="S15" s="23">
        <v>2.6418812564024039E-2</v>
      </c>
      <c r="T15" s="23">
        <v>5.5738247707063843E-2</v>
      </c>
      <c r="U15" s="23">
        <v>5.8372671168517798E-2</v>
      </c>
      <c r="V15" s="23">
        <v>5.5883080323531127E-2</v>
      </c>
      <c r="W15" s="23">
        <v>5.5859448909834658E-2</v>
      </c>
      <c r="X15" s="23">
        <v>3.5951279033864553E-2</v>
      </c>
      <c r="Y15" s="23">
        <v>6.249317877878794E-2</v>
      </c>
      <c r="AA15" s="23">
        <v>3.7493971015267323E-2</v>
      </c>
      <c r="AB15" s="23">
        <v>3.9919414509646013E-2</v>
      </c>
      <c r="AC15" s="23">
        <v>4.6266174011226638E-2</v>
      </c>
      <c r="AD15" s="23">
        <v>7.4499005948650804E-2</v>
      </c>
      <c r="AF15" s="23">
        <v>0.1161506226099483</v>
      </c>
      <c r="AG15" s="23">
        <v>7.110582570789184E-2</v>
      </c>
      <c r="AH15" s="23">
        <v>0.10134058727726419</v>
      </c>
      <c r="AI15" s="23">
        <v>4.916669173585516E-2</v>
      </c>
      <c r="AJ15" s="23">
        <v>3.6979147614480533E-2</v>
      </c>
      <c r="AK15" s="23">
        <v>4.5536311161851667E-2</v>
      </c>
      <c r="AL15" s="23">
        <v>6.577385175915465E-2</v>
      </c>
      <c r="AM15" s="23">
        <v>4.0643390685531043E-2</v>
      </c>
      <c r="AN15" s="23">
        <v>4.0013014725912677E-2</v>
      </c>
      <c r="AO15" s="23">
        <v>2.0698336795589189E-2</v>
      </c>
      <c r="AP15" s="23">
        <v>3.0755345501232979E-2</v>
      </c>
      <c r="AQ15" s="23">
        <v>5.5352115460813409E-2</v>
      </c>
      <c r="AR15" s="23">
        <v>3.6374393357572747E-2</v>
      </c>
      <c r="AS15" s="23">
        <v>6.4327825261355553E-2</v>
      </c>
      <c r="AT15" s="23">
        <v>5.9088051160517699E-2</v>
      </c>
      <c r="AU15" s="23">
        <v>3.9361546827471568E-2</v>
      </c>
      <c r="AV15" s="23">
        <v>6.3810263510775844E-2</v>
      </c>
      <c r="AX15" s="23">
        <v>4.2600913963998198E-2</v>
      </c>
      <c r="AY15" s="23">
        <v>8.0257509747607453E-2</v>
      </c>
      <c r="BA15" s="23">
        <v>4.6492319485721273E-2</v>
      </c>
      <c r="BB15" s="23">
        <v>5.5297738009335483E-2</v>
      </c>
      <c r="BD15" s="23">
        <v>3.740128460348955E-2</v>
      </c>
      <c r="BE15" s="23">
        <v>3.118895225363601E-2</v>
      </c>
      <c r="BF15" s="23">
        <v>9.6152144415594817E-2</v>
      </c>
      <c r="BG15" s="23">
        <v>3.6708013719464201E-2</v>
      </c>
      <c r="BH15" s="23">
        <v>4.7893773998281833E-2</v>
      </c>
      <c r="BI15" s="23">
        <v>0.1005812204385816</v>
      </c>
      <c r="BJ15" s="23">
        <v>0.14732453041612459</v>
      </c>
      <c r="BL15" s="23">
        <v>2.673058163976871E-2</v>
      </c>
      <c r="BM15" s="23">
        <v>2.9889860738730269E-2</v>
      </c>
      <c r="BN15" s="23">
        <v>8.1085477446759896E-2</v>
      </c>
      <c r="BO15" s="23">
        <v>6.917802233285586E-2</v>
      </c>
      <c r="BP15" s="23">
        <v>6.6431024010815021E-2</v>
      </c>
      <c r="BQ15" s="23">
        <v>9.6477659478930278E-2</v>
      </c>
      <c r="BR15" s="23">
        <v>0.1003760240991896</v>
      </c>
      <c r="BS15" s="23">
        <v>6.3265432218498924E-2</v>
      </c>
      <c r="BU15" s="23">
        <v>2.981826291560644E-2</v>
      </c>
      <c r="BV15" s="23">
        <v>4.1271373980770097E-2</v>
      </c>
      <c r="BW15" s="23">
        <v>4.1646811665907668E-2</v>
      </c>
      <c r="BX15" s="23">
        <v>7.837235721026338E-2</v>
      </c>
      <c r="BY15" s="23">
        <v>3.9673600402388182E-2</v>
      </c>
      <c r="BZ15" s="23">
        <v>0.14582035573129851</v>
      </c>
      <c r="CA15" s="23">
        <v>6.5781530973249597E-2</v>
      </c>
      <c r="CB15" s="23">
        <v>4.7169076985003153E-2</v>
      </c>
      <c r="CC15" s="23">
        <v>7.8523076073516482E-2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128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0.39003650912652682</v>
      </c>
      <c r="D9" s="18">
        <v>0.29296956172491578</v>
      </c>
      <c r="E9" s="18">
        <v>0.38135020351505777</v>
      </c>
      <c r="F9" s="18">
        <v>0.41313333095701488</v>
      </c>
      <c r="G9" s="18">
        <v>0.42325083570380062</v>
      </c>
      <c r="H9" s="18">
        <v>0.42210371385205703</v>
      </c>
      <c r="I9" s="18">
        <v>0.37968834479705749</v>
      </c>
      <c r="K9" s="18">
        <v>0.35371754377296227</v>
      </c>
      <c r="L9" s="18">
        <v>0.42394638517559491</v>
      </c>
      <c r="N9" s="18">
        <v>0.37980748633472949</v>
      </c>
      <c r="O9" s="18">
        <v>0.40370009947506541</v>
      </c>
      <c r="P9" s="18">
        <v>0.32287021218652479</v>
      </c>
      <c r="Q9" s="18">
        <v>0.39757058226630448</v>
      </c>
      <c r="R9" s="18">
        <v>0.43615940132312969</v>
      </c>
      <c r="S9" s="18">
        <v>0.34450092652632869</v>
      </c>
      <c r="T9" s="18">
        <v>0.42784779735414707</v>
      </c>
      <c r="U9" s="18">
        <v>0.33673467515496253</v>
      </c>
      <c r="V9" s="18">
        <v>0.36848947327686271</v>
      </c>
      <c r="W9" s="18">
        <v>0.41548115509357147</v>
      </c>
      <c r="X9" s="18">
        <v>0.41384830310382847</v>
      </c>
      <c r="Y9" s="18">
        <v>0.4004714793638936</v>
      </c>
      <c r="AA9" s="18">
        <v>0.41828938688625072</v>
      </c>
      <c r="AB9" s="18">
        <v>0.41691219634146109</v>
      </c>
      <c r="AC9" s="18">
        <v>0.34580174787278939</v>
      </c>
      <c r="AD9" s="18">
        <v>0.36847650882203448</v>
      </c>
      <c r="AF9" s="18">
        <v>0.25165269385607369</v>
      </c>
      <c r="AG9" s="18">
        <v>0.35817233671077597</v>
      </c>
      <c r="AH9" s="18">
        <v>0.37751997477264199</v>
      </c>
      <c r="AI9" s="18">
        <v>0.41579306146708273</v>
      </c>
      <c r="AJ9" s="18">
        <v>0.33308804995746361</v>
      </c>
      <c r="AK9" s="18">
        <v>0.37621860375728372</v>
      </c>
      <c r="AL9" s="18">
        <v>0.38327622376874299</v>
      </c>
      <c r="AM9" s="18">
        <v>0.39922971344559621</v>
      </c>
      <c r="AN9" s="18">
        <v>0.31260180050410791</v>
      </c>
      <c r="AO9" s="18">
        <v>0.40413140860471519</v>
      </c>
      <c r="AP9" s="18">
        <v>0.44080840827864209</v>
      </c>
      <c r="AQ9" s="18">
        <v>0.47699931963601011</v>
      </c>
      <c r="AR9" s="18">
        <v>0.3681483339155594</v>
      </c>
      <c r="AS9" s="18">
        <v>0.33715197875337322</v>
      </c>
      <c r="AT9" s="18">
        <v>0.38834214390041649</v>
      </c>
      <c r="AU9" s="18">
        <v>0.46918426493447091</v>
      </c>
      <c r="AV9" s="18">
        <v>0.39856038003670369</v>
      </c>
      <c r="AX9" s="18">
        <v>0.39331721221657878</v>
      </c>
      <c r="AY9" s="18">
        <v>0.37165619995894827</v>
      </c>
      <c r="BA9" s="18">
        <v>0.40369725860283101</v>
      </c>
      <c r="BB9" s="18">
        <v>0.36469121251183528</v>
      </c>
      <c r="BD9" s="18">
        <v>0.38739191428421049</v>
      </c>
      <c r="BE9" s="18">
        <v>0.42680389288487708</v>
      </c>
      <c r="BF9" s="18">
        <v>0.34267744125088512</v>
      </c>
      <c r="BG9" s="18">
        <v>0.38236692234350661</v>
      </c>
      <c r="BH9" s="18">
        <v>0.37874076951190511</v>
      </c>
      <c r="BI9" s="18">
        <v>0.51495424207451734</v>
      </c>
      <c r="BJ9" s="18">
        <v>0.3361120909548615</v>
      </c>
      <c r="BL9" s="18">
        <v>0.39839575163866903</v>
      </c>
      <c r="BM9" s="18">
        <v>0.41006593791935508</v>
      </c>
      <c r="BN9" s="18">
        <v>0.38062251116782958</v>
      </c>
      <c r="BO9" s="18">
        <v>0.35630581466646521</v>
      </c>
      <c r="BP9" s="18">
        <v>0.3508835231562793</v>
      </c>
      <c r="BQ9" s="18">
        <v>0.36068564634092343</v>
      </c>
      <c r="BR9" s="18">
        <v>0.469059056732267</v>
      </c>
      <c r="BS9" s="18">
        <v>0.38188426135561993</v>
      </c>
      <c r="BU9" s="18">
        <v>0.42278539082784838</v>
      </c>
      <c r="BV9" s="18">
        <v>0.40915954323290332</v>
      </c>
      <c r="BW9" s="18">
        <v>0.41736517453106398</v>
      </c>
      <c r="BX9" s="18">
        <v>0.38330249732302918</v>
      </c>
      <c r="BY9" s="18">
        <v>0.40944871676737971</v>
      </c>
      <c r="BZ9" s="18">
        <v>0.32238378804757961</v>
      </c>
      <c r="CA9" s="18">
        <v>0.33369820759121349</v>
      </c>
      <c r="CB9" s="18">
        <v>0.28685693499663639</v>
      </c>
      <c r="CC9" s="18">
        <v>0.37365870628196768</v>
      </c>
    </row>
    <row r="10" spans="2:83" ht="19" customHeight="1" x14ac:dyDescent="0.35">
      <c r="B10" s="21" t="s">
        <v>121</v>
      </c>
      <c r="C10" s="18">
        <v>0.39510695080252989</v>
      </c>
      <c r="D10" s="18">
        <v>0.33923472870064048</v>
      </c>
      <c r="E10" s="18">
        <v>0.36805897376134772</v>
      </c>
      <c r="F10" s="18">
        <v>0.35824020051880401</v>
      </c>
      <c r="G10" s="18">
        <v>0.4125027237764376</v>
      </c>
      <c r="H10" s="18">
        <v>0.40996991519076281</v>
      </c>
      <c r="I10" s="18">
        <v>0.44394022511268671</v>
      </c>
      <c r="K10" s="18">
        <v>0.41303931489839402</v>
      </c>
      <c r="L10" s="18">
        <v>0.37825570529113611</v>
      </c>
      <c r="N10" s="18">
        <v>0.40927220995699332</v>
      </c>
      <c r="O10" s="18">
        <v>0.33072851571990147</v>
      </c>
      <c r="P10" s="18">
        <v>0.42015589850428992</v>
      </c>
      <c r="Q10" s="18">
        <v>0.35938594950397562</v>
      </c>
      <c r="R10" s="18">
        <v>0.39273728564598759</v>
      </c>
      <c r="S10" s="18">
        <v>0.39331554343897429</v>
      </c>
      <c r="T10" s="18">
        <v>0.40305229508895019</v>
      </c>
      <c r="U10" s="18">
        <v>0.41010160899513309</v>
      </c>
      <c r="V10" s="18">
        <v>0.37868466853870858</v>
      </c>
      <c r="W10" s="18">
        <v>0.36548354867359367</v>
      </c>
      <c r="X10" s="18">
        <v>0.42048292578867169</v>
      </c>
      <c r="Y10" s="18">
        <v>0.43129962810189948</v>
      </c>
      <c r="AA10" s="18">
        <v>0.41007618936880957</v>
      </c>
      <c r="AB10" s="18">
        <v>0.38150038896523641</v>
      </c>
      <c r="AC10" s="18">
        <v>0.43916736455380168</v>
      </c>
      <c r="AD10" s="18">
        <v>0.35597391347202972</v>
      </c>
      <c r="AF10" s="18">
        <v>0.2471347073854091</v>
      </c>
      <c r="AG10" s="18">
        <v>0.32435801517165119</v>
      </c>
      <c r="AH10" s="18">
        <v>0.41773577498265307</v>
      </c>
      <c r="AI10" s="18">
        <v>0.35626846814849272</v>
      </c>
      <c r="AJ10" s="18">
        <v>0.41176193719912052</v>
      </c>
      <c r="AK10" s="18">
        <v>0.42708063233544441</v>
      </c>
      <c r="AL10" s="18">
        <v>0.39412563967388908</v>
      </c>
      <c r="AM10" s="18">
        <v>0.3469347507318396</v>
      </c>
      <c r="AN10" s="18">
        <v>0.46697131736069791</v>
      </c>
      <c r="AO10" s="18">
        <v>0.41174582924876252</v>
      </c>
      <c r="AP10" s="18">
        <v>0.37555025700518102</v>
      </c>
      <c r="AQ10" s="18">
        <v>0.35160254288521647</v>
      </c>
      <c r="AR10" s="18">
        <v>0.51062483874521158</v>
      </c>
      <c r="AS10" s="18">
        <v>0.51458841025518653</v>
      </c>
      <c r="AT10" s="18">
        <v>0.41407746734312068</v>
      </c>
      <c r="AU10" s="18">
        <v>0.38374693015515698</v>
      </c>
      <c r="AV10" s="18">
        <v>0.28859920311937892</v>
      </c>
      <c r="AX10" s="18">
        <v>0.39978490884978279</v>
      </c>
      <c r="AY10" s="18">
        <v>0.37531757291319312</v>
      </c>
      <c r="BA10" s="18">
        <v>0.4090920396887005</v>
      </c>
      <c r="BB10" s="18">
        <v>0.36915989521691528</v>
      </c>
      <c r="BD10" s="18">
        <v>0.40171627440236679</v>
      </c>
      <c r="BE10" s="18">
        <v>0.38789011661178902</v>
      </c>
      <c r="BF10" s="18">
        <v>0.40502759169786751</v>
      </c>
      <c r="BG10" s="18">
        <v>0.39682593193028559</v>
      </c>
      <c r="BH10" s="18">
        <v>0.44124411932565999</v>
      </c>
      <c r="BI10" s="18">
        <v>0.30079899580719027</v>
      </c>
      <c r="BJ10" s="18">
        <v>0.2497067740848995</v>
      </c>
      <c r="BL10" s="18">
        <v>0.42671884634102669</v>
      </c>
      <c r="BM10" s="18">
        <v>0.41029449369085058</v>
      </c>
      <c r="BN10" s="18">
        <v>0.36518926138452301</v>
      </c>
      <c r="BO10" s="18">
        <v>0.34843192427067299</v>
      </c>
      <c r="BP10" s="18">
        <v>0.40881804912438002</v>
      </c>
      <c r="BQ10" s="18">
        <v>0.48208395139813948</v>
      </c>
      <c r="BR10" s="18">
        <v>0.1394647292797932</v>
      </c>
      <c r="BS10" s="18">
        <v>0.37707671563689849</v>
      </c>
      <c r="BU10" s="18">
        <v>0.42601984610386129</v>
      </c>
      <c r="BV10" s="18">
        <v>0.40627006180593278</v>
      </c>
      <c r="BW10" s="18">
        <v>0.37207450810108328</v>
      </c>
      <c r="BX10" s="18">
        <v>0.36103586741688037</v>
      </c>
      <c r="BY10" s="18">
        <v>0.38969665101364681</v>
      </c>
      <c r="BZ10" s="18">
        <v>0.37760400221987311</v>
      </c>
      <c r="CA10" s="18">
        <v>0.38270575356693642</v>
      </c>
      <c r="CB10" s="18">
        <v>0.41475436679759592</v>
      </c>
      <c r="CC10" s="18">
        <v>0.35196317550529882</v>
      </c>
    </row>
    <row r="11" spans="2:83" ht="32.15" customHeight="1" x14ac:dyDescent="0.35">
      <c r="B11" s="21" t="s">
        <v>122</v>
      </c>
      <c r="C11" s="18">
        <v>0.16432180958158241</v>
      </c>
      <c r="D11" s="18">
        <v>0.22008518880230041</v>
      </c>
      <c r="E11" s="18">
        <v>0.15759590893012371</v>
      </c>
      <c r="F11" s="18">
        <v>0.1732263289431677</v>
      </c>
      <c r="G11" s="18">
        <v>0.13165895100289429</v>
      </c>
      <c r="H11" s="18">
        <v>0.15725070411655689</v>
      </c>
      <c r="I11" s="18">
        <v>0.1639344379229585</v>
      </c>
      <c r="K11" s="18">
        <v>0.18332892640822621</v>
      </c>
      <c r="L11" s="18">
        <v>0.1473242104146045</v>
      </c>
      <c r="N11" s="18">
        <v>0.17439967654420019</v>
      </c>
      <c r="O11" s="18">
        <v>0.18360825637474981</v>
      </c>
      <c r="P11" s="18">
        <v>0.20650299290892599</v>
      </c>
      <c r="Q11" s="18">
        <v>0.14594508698454309</v>
      </c>
      <c r="R11" s="18">
        <v>0.1267881685664978</v>
      </c>
      <c r="S11" s="18">
        <v>0.21710860291829551</v>
      </c>
      <c r="T11" s="18">
        <v>0.13764618519458929</v>
      </c>
      <c r="U11" s="18">
        <v>0.2029795650669492</v>
      </c>
      <c r="V11" s="18">
        <v>0.1690993476480932</v>
      </c>
      <c r="W11" s="18">
        <v>0.170998332288223</v>
      </c>
      <c r="X11" s="18">
        <v>0.14178996266420721</v>
      </c>
      <c r="Y11" s="18">
        <v>0.12487729288167181</v>
      </c>
      <c r="AA11" s="18">
        <v>0.13855666202974809</v>
      </c>
      <c r="AB11" s="18">
        <v>0.15522305123345759</v>
      </c>
      <c r="AC11" s="18">
        <v>0.17058550796389679</v>
      </c>
      <c r="AD11" s="18">
        <v>0.19613610101757409</v>
      </c>
      <c r="AF11" s="18">
        <v>0.35410128902325982</v>
      </c>
      <c r="AG11" s="18">
        <v>0.23924598088082219</v>
      </c>
      <c r="AH11" s="18">
        <v>0.11723107070114649</v>
      </c>
      <c r="AI11" s="18">
        <v>0.16975644390781611</v>
      </c>
      <c r="AJ11" s="18">
        <v>0.16098711019481229</v>
      </c>
      <c r="AK11" s="18">
        <v>0.1623401062313575</v>
      </c>
      <c r="AL11" s="18">
        <v>0.1615066732608553</v>
      </c>
      <c r="AM11" s="18">
        <v>0.21051273593693409</v>
      </c>
      <c r="AN11" s="18">
        <v>0.17491583463718419</v>
      </c>
      <c r="AO11" s="18">
        <v>0.15471975735332699</v>
      </c>
      <c r="AP11" s="18">
        <v>0.16238098857902011</v>
      </c>
      <c r="AQ11" s="18">
        <v>0.1135778956797102</v>
      </c>
      <c r="AR11" s="18">
        <v>8.6105260682404372E-2</v>
      </c>
      <c r="AS11" s="18">
        <v>0.12791405950228099</v>
      </c>
      <c r="AT11" s="18">
        <v>0.1415693967530639</v>
      </c>
      <c r="AU11" s="18">
        <v>0.1167306361259708</v>
      </c>
      <c r="AV11" s="18">
        <v>0.30066034206897191</v>
      </c>
      <c r="AX11" s="18">
        <v>0.16566811231929821</v>
      </c>
      <c r="AY11" s="18">
        <v>0.15697721228707179</v>
      </c>
      <c r="BA11" s="18">
        <v>0.1450440167019556</v>
      </c>
      <c r="BB11" s="18">
        <v>0.20008861574827549</v>
      </c>
      <c r="BD11" s="18">
        <v>0.1703583642569215</v>
      </c>
      <c r="BE11" s="18">
        <v>0.14486710265633371</v>
      </c>
      <c r="BF11" s="18">
        <v>0.16939275321176039</v>
      </c>
      <c r="BG11" s="18">
        <v>0.1680638085987258</v>
      </c>
      <c r="BH11" s="18">
        <v>0.1332950420875938</v>
      </c>
      <c r="BI11" s="18">
        <v>0.15313413228531289</v>
      </c>
      <c r="BJ11" s="18">
        <v>0.32220835103768192</v>
      </c>
      <c r="BL11" s="18">
        <v>0.16220643334832921</v>
      </c>
      <c r="BM11" s="18">
        <v>0.1391247084399507</v>
      </c>
      <c r="BN11" s="18">
        <v>0.1552227543732605</v>
      </c>
      <c r="BO11" s="18">
        <v>0.20278778130181149</v>
      </c>
      <c r="BP11" s="18">
        <v>0.1757730354217239</v>
      </c>
      <c r="BQ11" s="18">
        <v>0.1023828003680457</v>
      </c>
      <c r="BR11" s="18">
        <v>0.28915684446667522</v>
      </c>
      <c r="BS11" s="18">
        <v>0.18497214623629529</v>
      </c>
      <c r="BU11" s="18">
        <v>0.14206020400127761</v>
      </c>
      <c r="BV11" s="18">
        <v>0.1465897878315012</v>
      </c>
      <c r="BW11" s="18">
        <v>0.15035769741467919</v>
      </c>
      <c r="BX11" s="18">
        <v>0.12456657763737521</v>
      </c>
      <c r="BY11" s="18">
        <v>0.1618160319745279</v>
      </c>
      <c r="BZ11" s="18">
        <v>0.21504142526107919</v>
      </c>
      <c r="CA11" s="18">
        <v>0.22017229599390731</v>
      </c>
      <c r="CB11" s="18">
        <v>0.22775048867851769</v>
      </c>
      <c r="CC11" s="18">
        <v>0.1938252737624864</v>
      </c>
    </row>
    <row r="12" spans="2:83" ht="19" customHeight="1" x14ac:dyDescent="0.35">
      <c r="B12" s="21" t="s">
        <v>123</v>
      </c>
      <c r="C12" s="18">
        <v>3.7651860067701562E-2</v>
      </c>
      <c r="D12" s="18">
        <v>0.1062859367531392</v>
      </c>
      <c r="E12" s="18">
        <v>9.0006315296584191E-2</v>
      </c>
      <c r="F12" s="18">
        <v>3.3874726289275327E-2</v>
      </c>
      <c r="G12" s="18">
        <v>2.0379540561434491E-2</v>
      </c>
      <c r="H12" s="18">
        <v>7.0159574808540673E-3</v>
      </c>
      <c r="I12" s="18">
        <v>4.5950641154341686E-3</v>
      </c>
      <c r="K12" s="18">
        <v>3.765516850843291E-2</v>
      </c>
      <c r="L12" s="18">
        <v>3.6942652430512438E-2</v>
      </c>
      <c r="N12" s="18">
        <v>2.2675174359210751E-2</v>
      </c>
      <c r="O12" s="18">
        <v>6.4982113810141615E-2</v>
      </c>
      <c r="P12" s="18">
        <v>2.308548518545334E-2</v>
      </c>
      <c r="Q12" s="18">
        <v>6.2380311562655368E-2</v>
      </c>
      <c r="R12" s="18">
        <v>3.6087651293326931E-2</v>
      </c>
      <c r="S12" s="18">
        <v>1.7086254415104821E-2</v>
      </c>
      <c r="T12" s="18">
        <v>3.1453722362313537E-2</v>
      </c>
      <c r="U12" s="18">
        <v>4.4840829290037902E-2</v>
      </c>
      <c r="V12" s="18">
        <v>7.0695335647861679E-2</v>
      </c>
      <c r="W12" s="18">
        <v>3.2422993051585032E-2</v>
      </c>
      <c r="X12" s="18">
        <v>1.1401151452214559E-2</v>
      </c>
      <c r="Y12" s="18">
        <v>4.3351599652535093E-2</v>
      </c>
      <c r="AA12" s="18">
        <v>2.9215335975689431E-2</v>
      </c>
      <c r="AB12" s="18">
        <v>3.3512880662803439E-2</v>
      </c>
      <c r="AC12" s="18">
        <v>3.520091340258192E-2</v>
      </c>
      <c r="AD12" s="18">
        <v>5.3484375036607412E-2</v>
      </c>
      <c r="AF12" s="18">
        <v>0.1471113097352576</v>
      </c>
      <c r="AG12" s="18">
        <v>5.1676742157694487E-2</v>
      </c>
      <c r="AH12" s="18">
        <v>7.9839674105534497E-2</v>
      </c>
      <c r="AI12" s="18">
        <v>4.9360203342952658E-2</v>
      </c>
      <c r="AJ12" s="18">
        <v>7.3761048569845208E-2</v>
      </c>
      <c r="AK12" s="18">
        <v>2.1611051451710321E-2</v>
      </c>
      <c r="AL12" s="18">
        <v>3.80232638257368E-2</v>
      </c>
      <c r="AM12" s="18">
        <v>3.5818047732437422E-2</v>
      </c>
      <c r="AN12" s="18">
        <v>4.5511047498009931E-2</v>
      </c>
      <c r="AO12" s="18">
        <v>2.2524784500338499E-2</v>
      </c>
      <c r="AP12" s="18">
        <v>4.8334684769703517E-3</v>
      </c>
      <c r="AQ12" s="18">
        <v>3.2532748130608108E-2</v>
      </c>
      <c r="AR12" s="18">
        <v>3.5121566656824477E-2</v>
      </c>
      <c r="AS12" s="18">
        <v>2.0345551489159359E-2</v>
      </c>
      <c r="AT12" s="18">
        <v>3.6840292991223537E-2</v>
      </c>
      <c r="AU12" s="18">
        <v>2.2746992388261361E-2</v>
      </c>
      <c r="AV12" s="18">
        <v>0</v>
      </c>
      <c r="AX12" s="18">
        <v>3.1628334623966879E-2</v>
      </c>
      <c r="AY12" s="18">
        <v>6.6329011051730641E-2</v>
      </c>
      <c r="BA12" s="18">
        <v>3.0008523258283858E-2</v>
      </c>
      <c r="BB12" s="18">
        <v>5.1832827143974379E-2</v>
      </c>
      <c r="BD12" s="18">
        <v>3.3377220337886628E-2</v>
      </c>
      <c r="BE12" s="18">
        <v>2.6714717360838351E-2</v>
      </c>
      <c r="BF12" s="18">
        <v>6.2207674124189372E-2</v>
      </c>
      <c r="BG12" s="18">
        <v>4.1827928952287048E-2</v>
      </c>
      <c r="BH12" s="18">
        <v>2.9479731317082841E-2</v>
      </c>
      <c r="BI12" s="18">
        <v>3.1112629832979331E-2</v>
      </c>
      <c r="BJ12" s="18">
        <v>6.1020343403083287E-2</v>
      </c>
      <c r="BL12" s="18">
        <v>7.8613782329706554E-3</v>
      </c>
      <c r="BM12" s="18">
        <v>3.3048764259975723E-2</v>
      </c>
      <c r="BN12" s="18">
        <v>6.3069250448619524E-2</v>
      </c>
      <c r="BO12" s="18">
        <v>6.6544033648719136E-2</v>
      </c>
      <c r="BP12" s="18">
        <v>4.952068963182589E-2</v>
      </c>
      <c r="BQ12" s="18">
        <v>2.456323272302036E-2</v>
      </c>
      <c r="BR12" s="18">
        <v>5.8032929257819763E-2</v>
      </c>
      <c r="BS12" s="18">
        <v>4.6647651922219223E-2</v>
      </c>
      <c r="BU12" s="18">
        <v>5.9685933723216417E-3</v>
      </c>
      <c r="BV12" s="18">
        <v>2.5645844269323991E-2</v>
      </c>
      <c r="BW12" s="18">
        <v>4.1431594226105047E-2</v>
      </c>
      <c r="BX12" s="18">
        <v>9.285617632591614E-2</v>
      </c>
      <c r="BY12" s="18">
        <v>3.0989431316747831E-2</v>
      </c>
      <c r="BZ12" s="18">
        <v>6.5056150048773673E-2</v>
      </c>
      <c r="CA12" s="18">
        <v>4.9179840035257077E-2</v>
      </c>
      <c r="CB12" s="18">
        <v>5.8647731588419433E-2</v>
      </c>
      <c r="CC12" s="18">
        <v>6.4616013540136255E-2</v>
      </c>
    </row>
    <row r="13" spans="2:83" ht="19" customHeight="1" x14ac:dyDescent="0.35">
      <c r="B13" s="21" t="s">
        <v>124</v>
      </c>
      <c r="C13" s="18">
        <v>1.288287042165949E-2</v>
      </c>
      <c r="D13" s="18">
        <v>4.1424584019003993E-2</v>
      </c>
      <c r="E13" s="18">
        <v>2.9885984968866992E-3</v>
      </c>
      <c r="F13" s="18">
        <v>2.152541329173804E-2</v>
      </c>
      <c r="G13" s="18">
        <v>1.22079489554331E-2</v>
      </c>
      <c r="H13" s="18">
        <v>3.659709359769218E-3</v>
      </c>
      <c r="I13" s="18">
        <v>7.84192805186309E-3</v>
      </c>
      <c r="K13" s="18">
        <v>1.225904641198451E-2</v>
      </c>
      <c r="L13" s="18">
        <v>1.3531046688152189E-2</v>
      </c>
      <c r="N13" s="18">
        <v>1.384545280486623E-2</v>
      </c>
      <c r="O13" s="18">
        <v>1.6981014620141691E-2</v>
      </c>
      <c r="P13" s="18">
        <v>2.7385411214805911E-2</v>
      </c>
      <c r="Q13" s="18">
        <v>3.4718069682521703E-2</v>
      </c>
      <c r="R13" s="18">
        <v>8.2274931710579601E-3</v>
      </c>
      <c r="S13" s="18">
        <v>2.7988672701296669E-2</v>
      </c>
      <c r="T13" s="18">
        <v>0</v>
      </c>
      <c r="U13" s="18">
        <v>5.343321492917134E-3</v>
      </c>
      <c r="V13" s="18">
        <v>1.30311748884737E-2</v>
      </c>
      <c r="W13" s="18">
        <v>1.5613970893026879E-2</v>
      </c>
      <c r="X13" s="18">
        <v>1.247765699107788E-2</v>
      </c>
      <c r="Y13" s="18">
        <v>0</v>
      </c>
      <c r="AA13" s="18">
        <v>3.8624257395020239E-3</v>
      </c>
      <c r="AB13" s="18">
        <v>1.285148279704152E-2</v>
      </c>
      <c r="AC13" s="18">
        <v>9.2444662069300128E-3</v>
      </c>
      <c r="AD13" s="18">
        <v>2.5929101651754299E-2</v>
      </c>
      <c r="AF13" s="18">
        <v>0</v>
      </c>
      <c r="AG13" s="18">
        <v>2.6546925079056129E-2</v>
      </c>
      <c r="AH13" s="18">
        <v>7.6735054380239979E-3</v>
      </c>
      <c r="AI13" s="18">
        <v>8.8218231336558046E-3</v>
      </c>
      <c r="AJ13" s="18">
        <v>2.040185407875824E-2</v>
      </c>
      <c r="AK13" s="18">
        <v>1.274960622420422E-2</v>
      </c>
      <c r="AL13" s="18">
        <v>2.3068199470775749E-2</v>
      </c>
      <c r="AM13" s="18">
        <v>7.5047521531928793E-3</v>
      </c>
      <c r="AN13" s="18">
        <v>0</v>
      </c>
      <c r="AO13" s="18">
        <v>6.8782202928568542E-3</v>
      </c>
      <c r="AP13" s="18">
        <v>1.642687766018645E-2</v>
      </c>
      <c r="AQ13" s="18">
        <v>2.5287493668455081E-2</v>
      </c>
      <c r="AR13" s="18">
        <v>0</v>
      </c>
      <c r="AS13" s="18">
        <v>0</v>
      </c>
      <c r="AT13" s="18">
        <v>1.917069901217517E-2</v>
      </c>
      <c r="AU13" s="18">
        <v>7.5911763961400269E-3</v>
      </c>
      <c r="AV13" s="18">
        <v>1.2180074774945621E-2</v>
      </c>
      <c r="AX13" s="18">
        <v>9.6014319903732163E-3</v>
      </c>
      <c r="AY13" s="18">
        <v>2.972000378905636E-2</v>
      </c>
      <c r="BA13" s="18">
        <v>1.2158161748229059E-2</v>
      </c>
      <c r="BB13" s="18">
        <v>1.422744937899962E-2</v>
      </c>
      <c r="BD13" s="18">
        <v>7.1562267186145029E-3</v>
      </c>
      <c r="BE13" s="18">
        <v>1.372417048616183E-2</v>
      </c>
      <c r="BF13" s="18">
        <v>2.0694539715297819E-2</v>
      </c>
      <c r="BG13" s="18">
        <v>1.0915408175194879E-2</v>
      </c>
      <c r="BH13" s="18">
        <v>1.7240337757758309E-2</v>
      </c>
      <c r="BI13" s="18">
        <v>0</v>
      </c>
      <c r="BJ13" s="18">
        <v>3.0952440519473792E-2</v>
      </c>
      <c r="BL13" s="18">
        <v>4.8175904390043789E-3</v>
      </c>
      <c r="BM13" s="18">
        <v>7.4660956898677834E-3</v>
      </c>
      <c r="BN13" s="18">
        <v>3.5896222625767339E-2</v>
      </c>
      <c r="BO13" s="18">
        <v>2.5930446112331199E-2</v>
      </c>
      <c r="BP13" s="18">
        <v>1.500470266579095E-2</v>
      </c>
      <c r="BQ13" s="18">
        <v>3.028436916987132E-2</v>
      </c>
      <c r="BR13" s="18">
        <v>4.4286440263444742E-2</v>
      </c>
      <c r="BS13" s="18">
        <v>9.4192248489672233E-3</v>
      </c>
      <c r="BU13" s="18">
        <v>3.165965694691165E-3</v>
      </c>
      <c r="BV13" s="18">
        <v>1.233476286033865E-2</v>
      </c>
      <c r="BW13" s="18">
        <v>1.8771025727068371E-2</v>
      </c>
      <c r="BX13" s="18">
        <v>3.8238881296799067E-2</v>
      </c>
      <c r="BY13" s="18">
        <v>8.0491689276976121E-3</v>
      </c>
      <c r="BZ13" s="18">
        <v>1.9914634422694481E-2</v>
      </c>
      <c r="CA13" s="18">
        <v>1.424390281268575E-2</v>
      </c>
      <c r="CB13" s="18">
        <v>1.199047793883062E-2</v>
      </c>
      <c r="CC13" s="18">
        <v>1.5936830910110809E-2</v>
      </c>
    </row>
    <row r="14" spans="2:83" ht="19" customHeight="1" x14ac:dyDescent="0.35">
      <c r="B14" s="22" t="s">
        <v>117</v>
      </c>
      <c r="C14" s="23">
        <v>0.78514345992905665</v>
      </c>
      <c r="D14" s="23">
        <v>0.63220429042555626</v>
      </c>
      <c r="E14" s="23">
        <v>0.74940917727640555</v>
      </c>
      <c r="F14" s="23">
        <v>0.771373531475819</v>
      </c>
      <c r="G14" s="23">
        <v>0.83575355948023822</v>
      </c>
      <c r="H14" s="23">
        <v>0.83207362904281978</v>
      </c>
      <c r="I14" s="23">
        <v>0.8236285699097442</v>
      </c>
      <c r="K14" s="23">
        <v>0.76675685867135634</v>
      </c>
      <c r="L14" s="23">
        <v>0.80220209046673085</v>
      </c>
      <c r="N14" s="23">
        <v>0.78907969629172281</v>
      </c>
      <c r="O14" s="23">
        <v>0.73442861519496683</v>
      </c>
      <c r="P14" s="23">
        <v>0.7430261106908147</v>
      </c>
      <c r="Q14" s="23">
        <v>0.75695653177028022</v>
      </c>
      <c r="R14" s="23">
        <v>0.82889668696911734</v>
      </c>
      <c r="S14" s="23">
        <v>0.73781646996530303</v>
      </c>
      <c r="T14" s="23">
        <v>0.83090009244309726</v>
      </c>
      <c r="U14" s="23">
        <v>0.74683628415009573</v>
      </c>
      <c r="V14" s="23">
        <v>0.74717414181557129</v>
      </c>
      <c r="W14" s="23">
        <v>0.7809647037671652</v>
      </c>
      <c r="X14" s="23">
        <v>0.83433122889250022</v>
      </c>
      <c r="Y14" s="23">
        <v>0.83177110746579308</v>
      </c>
      <c r="AA14" s="23">
        <v>0.82836557625506035</v>
      </c>
      <c r="AB14" s="23">
        <v>0.79841258530669745</v>
      </c>
      <c r="AC14" s="23">
        <v>0.78496911242659118</v>
      </c>
      <c r="AD14" s="23">
        <v>0.7244504222940642</v>
      </c>
      <c r="AF14" s="23">
        <v>0.4987874012414828</v>
      </c>
      <c r="AG14" s="23">
        <v>0.68253035188242728</v>
      </c>
      <c r="AH14" s="23">
        <v>0.795255749755295</v>
      </c>
      <c r="AI14" s="23">
        <v>0.7720615296155755</v>
      </c>
      <c r="AJ14" s="23">
        <v>0.74484998715658413</v>
      </c>
      <c r="AK14" s="23">
        <v>0.80329923609272813</v>
      </c>
      <c r="AL14" s="23">
        <v>0.77740186344263207</v>
      </c>
      <c r="AM14" s="23">
        <v>0.74616446417743587</v>
      </c>
      <c r="AN14" s="23">
        <v>0.77957311786480576</v>
      </c>
      <c r="AO14" s="23">
        <v>0.81587723785347777</v>
      </c>
      <c r="AP14" s="23">
        <v>0.81635866528382306</v>
      </c>
      <c r="AQ14" s="23">
        <v>0.82860186252122658</v>
      </c>
      <c r="AR14" s="23">
        <v>0.87877317266077104</v>
      </c>
      <c r="AS14" s="23">
        <v>0.85174038900855975</v>
      </c>
      <c r="AT14" s="23">
        <v>0.80241961124353733</v>
      </c>
      <c r="AU14" s="23">
        <v>0.85293119508962789</v>
      </c>
      <c r="AV14" s="23">
        <v>0.68715958315608261</v>
      </c>
      <c r="AX14" s="23">
        <v>0.79310212106636158</v>
      </c>
      <c r="AY14" s="23">
        <v>0.74697377287214128</v>
      </c>
      <c r="BA14" s="23">
        <v>0.81278929829153146</v>
      </c>
      <c r="BB14" s="23">
        <v>0.73385110772875062</v>
      </c>
      <c r="BD14" s="23">
        <v>0.78910818868657739</v>
      </c>
      <c r="BE14" s="23">
        <v>0.81469400949666615</v>
      </c>
      <c r="BF14" s="23">
        <v>0.74770503294875246</v>
      </c>
      <c r="BG14" s="23">
        <v>0.77919285427379226</v>
      </c>
      <c r="BH14" s="23">
        <v>0.81998488883756515</v>
      </c>
      <c r="BI14" s="23">
        <v>0.81575323788170762</v>
      </c>
      <c r="BJ14" s="23">
        <v>0.58581886503976099</v>
      </c>
      <c r="BL14" s="23">
        <v>0.82511459797969566</v>
      </c>
      <c r="BM14" s="23">
        <v>0.82036043161020578</v>
      </c>
      <c r="BN14" s="23">
        <v>0.74581177255235254</v>
      </c>
      <c r="BO14" s="23">
        <v>0.70473773893713831</v>
      </c>
      <c r="BP14" s="23">
        <v>0.75970157228065927</v>
      </c>
      <c r="BQ14" s="23">
        <v>0.8427695977390629</v>
      </c>
      <c r="BR14" s="23">
        <v>0.60852378601206014</v>
      </c>
      <c r="BS14" s="23">
        <v>0.75896097699251841</v>
      </c>
      <c r="BU14" s="23">
        <v>0.84880523693170973</v>
      </c>
      <c r="BV14" s="23">
        <v>0.8154296050388361</v>
      </c>
      <c r="BW14" s="23">
        <v>0.78943968263214725</v>
      </c>
      <c r="BX14" s="23">
        <v>0.74433836473990955</v>
      </c>
      <c r="BY14" s="23">
        <v>0.79914536778102652</v>
      </c>
      <c r="BZ14" s="23">
        <v>0.69998779026745273</v>
      </c>
      <c r="CA14" s="23">
        <v>0.71640396115814986</v>
      </c>
      <c r="CB14" s="23">
        <v>0.70161130179423237</v>
      </c>
      <c r="CC14" s="23">
        <v>0.7256218817872665</v>
      </c>
    </row>
    <row r="15" spans="2:83" ht="19" customHeight="1" x14ac:dyDescent="0.35">
      <c r="B15" s="22" t="s">
        <v>118</v>
      </c>
      <c r="C15" s="23">
        <v>5.0534730489361052E-2</v>
      </c>
      <c r="D15" s="23">
        <v>0.14771052077214319</v>
      </c>
      <c r="E15" s="23">
        <v>9.2994913793470885E-2</v>
      </c>
      <c r="F15" s="23">
        <v>5.540013958101337E-2</v>
      </c>
      <c r="G15" s="23">
        <v>3.2587489516867588E-2</v>
      </c>
      <c r="H15" s="23">
        <v>1.067566684062328E-2</v>
      </c>
      <c r="I15" s="23">
        <v>1.243699216729726E-2</v>
      </c>
      <c r="K15" s="23">
        <v>4.9914214920417421E-2</v>
      </c>
      <c r="L15" s="23">
        <v>5.0473699118664637E-2</v>
      </c>
      <c r="N15" s="23">
        <v>3.6520627164076967E-2</v>
      </c>
      <c r="O15" s="23">
        <v>8.1963128430283305E-2</v>
      </c>
      <c r="P15" s="23">
        <v>5.0470896400259257E-2</v>
      </c>
      <c r="Q15" s="23">
        <v>9.7098381245177071E-2</v>
      </c>
      <c r="R15" s="23">
        <v>4.4315144464384892E-2</v>
      </c>
      <c r="S15" s="23">
        <v>4.5074927116401493E-2</v>
      </c>
      <c r="T15" s="23">
        <v>3.1453722362313537E-2</v>
      </c>
      <c r="U15" s="23">
        <v>5.0184150782955038E-2</v>
      </c>
      <c r="V15" s="23">
        <v>8.3726510536335383E-2</v>
      </c>
      <c r="W15" s="23">
        <v>4.8036963944611911E-2</v>
      </c>
      <c r="X15" s="23">
        <v>2.3878808443292449E-2</v>
      </c>
      <c r="Y15" s="23">
        <v>4.3351599652535093E-2</v>
      </c>
      <c r="AA15" s="23">
        <v>3.3077761715191452E-2</v>
      </c>
      <c r="AB15" s="23">
        <v>4.6364363459844959E-2</v>
      </c>
      <c r="AC15" s="23">
        <v>4.4445379609511927E-2</v>
      </c>
      <c r="AD15" s="23">
        <v>7.9413476688361712E-2</v>
      </c>
      <c r="AF15" s="23">
        <v>0.1471113097352576</v>
      </c>
      <c r="AG15" s="23">
        <v>7.8223667236750616E-2</v>
      </c>
      <c r="AH15" s="23">
        <v>8.75131795435585E-2</v>
      </c>
      <c r="AI15" s="23">
        <v>5.8182026476608473E-2</v>
      </c>
      <c r="AJ15" s="23">
        <v>9.4162902648603442E-2</v>
      </c>
      <c r="AK15" s="23">
        <v>3.4360657675914542E-2</v>
      </c>
      <c r="AL15" s="23">
        <v>6.1091463296512549E-2</v>
      </c>
      <c r="AM15" s="23">
        <v>4.33227998856303E-2</v>
      </c>
      <c r="AN15" s="23">
        <v>4.5511047498009931E-2</v>
      </c>
      <c r="AO15" s="23">
        <v>2.940300479319536E-2</v>
      </c>
      <c r="AP15" s="23">
        <v>2.126034613715681E-2</v>
      </c>
      <c r="AQ15" s="23">
        <v>5.7820241799063199E-2</v>
      </c>
      <c r="AR15" s="23">
        <v>3.5121566656824477E-2</v>
      </c>
      <c r="AS15" s="23">
        <v>2.0345551489159359E-2</v>
      </c>
      <c r="AT15" s="23">
        <v>5.6010992003398707E-2</v>
      </c>
      <c r="AU15" s="23">
        <v>3.0338168784401379E-2</v>
      </c>
      <c r="AV15" s="23">
        <v>1.2180074774945621E-2</v>
      </c>
      <c r="AX15" s="23">
        <v>4.1229766614340087E-2</v>
      </c>
      <c r="AY15" s="23">
        <v>9.6049014840786998E-2</v>
      </c>
      <c r="BA15" s="23">
        <v>4.2166685006512918E-2</v>
      </c>
      <c r="BB15" s="23">
        <v>6.6060276522973999E-2</v>
      </c>
      <c r="BD15" s="23">
        <v>4.0533447056501137E-2</v>
      </c>
      <c r="BE15" s="23">
        <v>4.0438887847000178E-2</v>
      </c>
      <c r="BF15" s="23">
        <v>8.290221383948719E-2</v>
      </c>
      <c r="BG15" s="23">
        <v>5.2743337127481929E-2</v>
      </c>
      <c r="BH15" s="23">
        <v>4.6720069074841143E-2</v>
      </c>
      <c r="BI15" s="23">
        <v>3.1112629832979331E-2</v>
      </c>
      <c r="BJ15" s="23">
        <v>9.1972783922557089E-2</v>
      </c>
      <c r="BL15" s="23">
        <v>1.267896867197503E-2</v>
      </c>
      <c r="BM15" s="23">
        <v>4.0514859949843503E-2</v>
      </c>
      <c r="BN15" s="23">
        <v>9.8965473074386856E-2</v>
      </c>
      <c r="BO15" s="23">
        <v>9.2474479761050332E-2</v>
      </c>
      <c r="BP15" s="23">
        <v>6.4525392297616835E-2</v>
      </c>
      <c r="BQ15" s="23">
        <v>5.4847601892891673E-2</v>
      </c>
      <c r="BR15" s="23">
        <v>0.1023193695212645</v>
      </c>
      <c r="BS15" s="23">
        <v>5.6066876771186443E-2</v>
      </c>
      <c r="BU15" s="23">
        <v>9.1345590670128072E-3</v>
      </c>
      <c r="BV15" s="23">
        <v>3.7980607129662648E-2</v>
      </c>
      <c r="BW15" s="23">
        <v>6.0202619953173428E-2</v>
      </c>
      <c r="BX15" s="23">
        <v>0.1310950576227152</v>
      </c>
      <c r="BY15" s="23">
        <v>3.9038600244445443E-2</v>
      </c>
      <c r="BZ15" s="23">
        <v>8.497078447146815E-2</v>
      </c>
      <c r="CA15" s="23">
        <v>6.3423742847942832E-2</v>
      </c>
      <c r="CB15" s="23">
        <v>7.0638209527250043E-2</v>
      </c>
      <c r="CC15" s="23">
        <v>8.055284445024706E-2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129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0.26683510119274811</v>
      </c>
      <c r="D9" s="18">
        <v>0.20709573007027079</v>
      </c>
      <c r="E9" s="18">
        <v>0.30937860869516448</v>
      </c>
      <c r="F9" s="18">
        <v>0.3282882942378893</v>
      </c>
      <c r="G9" s="18">
        <v>0.25569864642419038</v>
      </c>
      <c r="H9" s="18">
        <v>0.27444856747895441</v>
      </c>
      <c r="I9" s="18">
        <v>0.2214315428955182</v>
      </c>
      <c r="K9" s="18">
        <v>0.23581127575031441</v>
      </c>
      <c r="L9" s="18">
        <v>0.29722272163631652</v>
      </c>
      <c r="N9" s="18">
        <v>0.27439809082456101</v>
      </c>
      <c r="O9" s="18">
        <v>0.22604438478056921</v>
      </c>
      <c r="P9" s="18">
        <v>0.30509834013061132</v>
      </c>
      <c r="Q9" s="18">
        <v>0.30941959958846238</v>
      </c>
      <c r="R9" s="18">
        <v>0.2799778824613679</v>
      </c>
      <c r="S9" s="18">
        <v>0.24893203972958111</v>
      </c>
      <c r="T9" s="18">
        <v>0.27423897608174369</v>
      </c>
      <c r="U9" s="18">
        <v>0.2267630593915127</v>
      </c>
      <c r="V9" s="18">
        <v>0.28263636098769052</v>
      </c>
      <c r="W9" s="18">
        <v>0.26729195177602899</v>
      </c>
      <c r="X9" s="18">
        <v>0.25262436883045658</v>
      </c>
      <c r="Y9" s="18">
        <v>0.25682943991419072</v>
      </c>
      <c r="AA9" s="18">
        <v>0.27876536490279258</v>
      </c>
      <c r="AB9" s="18">
        <v>0.26783837765987828</v>
      </c>
      <c r="AC9" s="18">
        <v>0.24818275901046091</v>
      </c>
      <c r="AD9" s="18">
        <v>0.27133897496574788</v>
      </c>
      <c r="AF9" s="18">
        <v>0.21856714696871171</v>
      </c>
      <c r="AG9" s="18">
        <v>0.28734216469929258</v>
      </c>
      <c r="AH9" s="18">
        <v>0.35882970506852357</v>
      </c>
      <c r="AI9" s="18">
        <v>0.26329336682973281</v>
      </c>
      <c r="AJ9" s="18">
        <v>0.27047876256852033</v>
      </c>
      <c r="AK9" s="18">
        <v>0.23606346576532691</v>
      </c>
      <c r="AL9" s="18">
        <v>0.23099873103673621</v>
      </c>
      <c r="AM9" s="18">
        <v>0.2403219070837451</v>
      </c>
      <c r="AN9" s="18">
        <v>0.22479031142877079</v>
      </c>
      <c r="AO9" s="18">
        <v>0.18163173341613431</v>
      </c>
      <c r="AP9" s="18">
        <v>0.27770692597442659</v>
      </c>
      <c r="AQ9" s="18">
        <v>0.26992858587457752</v>
      </c>
      <c r="AR9" s="18">
        <v>0.3095296141432145</v>
      </c>
      <c r="AS9" s="18">
        <v>0.35809274766828247</v>
      </c>
      <c r="AT9" s="18">
        <v>0.40719454466701399</v>
      </c>
      <c r="AU9" s="18">
        <v>0.31133624888715178</v>
      </c>
      <c r="AV9" s="18">
        <v>0.2386009143678447</v>
      </c>
      <c r="AX9" s="18">
        <v>0.26116861200351432</v>
      </c>
      <c r="AY9" s="18">
        <v>0.30100936623666408</v>
      </c>
      <c r="BA9" s="18">
        <v>0.26926222659497617</v>
      </c>
      <c r="BB9" s="18">
        <v>0.26233196515711321</v>
      </c>
      <c r="BD9" s="18">
        <v>0.280119150096241</v>
      </c>
      <c r="BE9" s="18">
        <v>0.26529804613229913</v>
      </c>
      <c r="BF9" s="18">
        <v>0.2036261033354948</v>
      </c>
      <c r="BG9" s="18">
        <v>0.259865529688242</v>
      </c>
      <c r="BH9" s="18">
        <v>0.31858080749804779</v>
      </c>
      <c r="BI9" s="18">
        <v>0.30467406639546529</v>
      </c>
      <c r="BJ9" s="18">
        <v>0.2232568670002513</v>
      </c>
      <c r="BL9" s="18">
        <v>0.24109992504774611</v>
      </c>
      <c r="BM9" s="18">
        <v>0.31521914907204052</v>
      </c>
      <c r="BN9" s="18">
        <v>0.2441820503974329</v>
      </c>
      <c r="BO9" s="18">
        <v>0.26201048598889898</v>
      </c>
      <c r="BP9" s="18">
        <v>0.24518977237116141</v>
      </c>
      <c r="BQ9" s="18">
        <v>0.25189043690342172</v>
      </c>
      <c r="BR9" s="18">
        <v>0.23053090112941399</v>
      </c>
      <c r="BS9" s="18">
        <v>0.24130875854692521</v>
      </c>
      <c r="BU9" s="18">
        <v>0.30121072942705918</v>
      </c>
      <c r="BV9" s="18">
        <v>0.30345130228976108</v>
      </c>
      <c r="BW9" s="18">
        <v>0.28090551640651179</v>
      </c>
      <c r="BX9" s="18">
        <v>0.22336180830123589</v>
      </c>
      <c r="BY9" s="18">
        <v>0.25711836749474443</v>
      </c>
      <c r="BZ9" s="18">
        <v>0.29274148024730412</v>
      </c>
      <c r="CA9" s="18">
        <v>0.20128717097324211</v>
      </c>
      <c r="CB9" s="18">
        <v>0.19148229006167511</v>
      </c>
      <c r="CC9" s="18">
        <v>0.2647879600579055</v>
      </c>
    </row>
    <row r="10" spans="2:83" ht="19" customHeight="1" x14ac:dyDescent="0.35">
      <c r="B10" s="21" t="s">
        <v>121</v>
      </c>
      <c r="C10" s="18">
        <v>0.3298965728237514</v>
      </c>
      <c r="D10" s="18">
        <v>0.33966005023178247</v>
      </c>
      <c r="E10" s="18">
        <v>0.34131324723837558</v>
      </c>
      <c r="F10" s="18">
        <v>0.3152279085284484</v>
      </c>
      <c r="G10" s="18">
        <v>0.34152409581191479</v>
      </c>
      <c r="H10" s="18">
        <v>0.32214666705995509</v>
      </c>
      <c r="I10" s="18">
        <v>0.32562531329716371</v>
      </c>
      <c r="K10" s="18">
        <v>0.33598686521023829</v>
      </c>
      <c r="L10" s="18">
        <v>0.3227903511479227</v>
      </c>
      <c r="N10" s="18">
        <v>0.33679086728911062</v>
      </c>
      <c r="O10" s="18">
        <v>0.32463626137595319</v>
      </c>
      <c r="P10" s="18">
        <v>0.3022242568668968</v>
      </c>
      <c r="Q10" s="18">
        <v>0.25710604830612938</v>
      </c>
      <c r="R10" s="18">
        <v>0.38444072603901108</v>
      </c>
      <c r="S10" s="18">
        <v>0.3074963639627345</v>
      </c>
      <c r="T10" s="18">
        <v>0.32751001830983462</v>
      </c>
      <c r="U10" s="18">
        <v>0.39787532046041618</v>
      </c>
      <c r="V10" s="18">
        <v>0.3372511823589654</v>
      </c>
      <c r="W10" s="18">
        <v>0.29406222823987138</v>
      </c>
      <c r="X10" s="18">
        <v>0.32891808307437492</v>
      </c>
      <c r="Y10" s="18">
        <v>0.30737877273677949</v>
      </c>
      <c r="AA10" s="18">
        <v>0.36343404467454848</v>
      </c>
      <c r="AB10" s="18">
        <v>0.3394932324550673</v>
      </c>
      <c r="AC10" s="18">
        <v>0.33424105700647722</v>
      </c>
      <c r="AD10" s="18">
        <v>0.28018056023626309</v>
      </c>
      <c r="AF10" s="18">
        <v>0.31030697283945158</v>
      </c>
      <c r="AG10" s="18">
        <v>0.20133530879192821</v>
      </c>
      <c r="AH10" s="18">
        <v>0.28772172298884469</v>
      </c>
      <c r="AI10" s="18">
        <v>0.34704167603930852</v>
      </c>
      <c r="AJ10" s="18">
        <v>0.29970570950025649</v>
      </c>
      <c r="AK10" s="18">
        <v>0.34952183457960589</v>
      </c>
      <c r="AL10" s="18">
        <v>0.33534895804453729</v>
      </c>
      <c r="AM10" s="18">
        <v>0.30261321575964673</v>
      </c>
      <c r="AN10" s="18">
        <v>0.39098876068862598</v>
      </c>
      <c r="AO10" s="18">
        <v>0.43317909408492528</v>
      </c>
      <c r="AP10" s="18">
        <v>0.33514078950698922</v>
      </c>
      <c r="AQ10" s="18">
        <v>0.36781662009336807</v>
      </c>
      <c r="AR10" s="18">
        <v>0.36702017905701279</v>
      </c>
      <c r="AS10" s="18">
        <v>0.23333369926676409</v>
      </c>
      <c r="AT10" s="18">
        <v>0.1621328001614647</v>
      </c>
      <c r="AU10" s="18">
        <v>0.43145627226695371</v>
      </c>
      <c r="AV10" s="18">
        <v>0.2020938590823613</v>
      </c>
      <c r="AX10" s="18">
        <v>0.33298457834120609</v>
      </c>
      <c r="AY10" s="18">
        <v>0.31577099577434148</v>
      </c>
      <c r="BA10" s="18">
        <v>0.34575808835637278</v>
      </c>
      <c r="BB10" s="18">
        <v>0.30046811308732541</v>
      </c>
      <c r="BD10" s="18">
        <v>0.30858811051690987</v>
      </c>
      <c r="BE10" s="18">
        <v>0.36536019528918212</v>
      </c>
      <c r="BF10" s="18">
        <v>0.28380048349887621</v>
      </c>
      <c r="BG10" s="18">
        <v>0.35185808603282193</v>
      </c>
      <c r="BH10" s="18">
        <v>0.34076622205343238</v>
      </c>
      <c r="BI10" s="18">
        <v>0.38793068547572351</v>
      </c>
      <c r="BJ10" s="18">
        <v>0.19557581788919309</v>
      </c>
      <c r="BL10" s="18">
        <v>0.35832284575671092</v>
      </c>
      <c r="BM10" s="18">
        <v>0.35438300777021747</v>
      </c>
      <c r="BN10" s="18">
        <v>0.20564100627275661</v>
      </c>
      <c r="BO10" s="18">
        <v>0.32320943446721451</v>
      </c>
      <c r="BP10" s="18">
        <v>0.35771249401082639</v>
      </c>
      <c r="BQ10" s="18">
        <v>0.29530783692779139</v>
      </c>
      <c r="BR10" s="18">
        <v>0.28046596617150038</v>
      </c>
      <c r="BS10" s="18">
        <v>0.30207092248295481</v>
      </c>
      <c r="BU10" s="18">
        <v>0.34839145064692761</v>
      </c>
      <c r="BV10" s="18">
        <v>0.35013838913783601</v>
      </c>
      <c r="BW10" s="18">
        <v>0.28193861822935062</v>
      </c>
      <c r="BX10" s="18">
        <v>0.32032128423699152</v>
      </c>
      <c r="BY10" s="18">
        <v>0.36617393710075141</v>
      </c>
      <c r="BZ10" s="18">
        <v>0.27226224399897642</v>
      </c>
      <c r="CA10" s="18">
        <v>0.27721747913316019</v>
      </c>
      <c r="CB10" s="18">
        <v>0.27586305812704121</v>
      </c>
      <c r="CC10" s="18">
        <v>0.28818658041937728</v>
      </c>
    </row>
    <row r="11" spans="2:83" ht="32.15" customHeight="1" x14ac:dyDescent="0.35">
      <c r="B11" s="21" t="s">
        <v>122</v>
      </c>
      <c r="C11" s="18">
        <v>0.2852154967495944</v>
      </c>
      <c r="D11" s="18">
        <v>0.29311558554518991</v>
      </c>
      <c r="E11" s="18">
        <v>0.25902255047801459</v>
      </c>
      <c r="F11" s="18">
        <v>0.28014847648016489</v>
      </c>
      <c r="G11" s="18">
        <v>0.29149519981823541</v>
      </c>
      <c r="H11" s="18">
        <v>0.28609716336486202</v>
      </c>
      <c r="I11" s="18">
        <v>0.29930291011135962</v>
      </c>
      <c r="K11" s="18">
        <v>0.30775638860582782</v>
      </c>
      <c r="L11" s="18">
        <v>0.26550413473129969</v>
      </c>
      <c r="N11" s="18">
        <v>0.29111106137564891</v>
      </c>
      <c r="O11" s="18">
        <v>0.30767078270103732</v>
      </c>
      <c r="P11" s="18">
        <v>0.28419880805948811</v>
      </c>
      <c r="Q11" s="18">
        <v>0.29354724012155192</v>
      </c>
      <c r="R11" s="18">
        <v>0.25163228739796317</v>
      </c>
      <c r="S11" s="18">
        <v>0.32476466470808252</v>
      </c>
      <c r="T11" s="18">
        <v>0.29036215008439359</v>
      </c>
      <c r="U11" s="18">
        <v>0.2691554289248515</v>
      </c>
      <c r="V11" s="18">
        <v>0.25393512236824978</v>
      </c>
      <c r="W11" s="18">
        <v>0.30743394409808661</v>
      </c>
      <c r="X11" s="18">
        <v>0.29578140469980418</v>
      </c>
      <c r="Y11" s="18">
        <v>0.28774455705482388</v>
      </c>
      <c r="AA11" s="18">
        <v>0.27675654140226502</v>
      </c>
      <c r="AB11" s="18">
        <v>0.24136698675668061</v>
      </c>
      <c r="AC11" s="18">
        <v>0.32364421752253392</v>
      </c>
      <c r="AD11" s="18">
        <v>0.3044606477040212</v>
      </c>
      <c r="AF11" s="18">
        <v>0.35765608057053477</v>
      </c>
      <c r="AG11" s="18">
        <v>0.31186288511406568</v>
      </c>
      <c r="AH11" s="18">
        <v>0.2205888304197775</v>
      </c>
      <c r="AI11" s="18">
        <v>0.33939663376748019</v>
      </c>
      <c r="AJ11" s="18">
        <v>0.3188519682779471</v>
      </c>
      <c r="AK11" s="18">
        <v>0.28390986299860899</v>
      </c>
      <c r="AL11" s="18">
        <v>0.30169572770430592</v>
      </c>
      <c r="AM11" s="18">
        <v>0.28781548929749601</v>
      </c>
      <c r="AN11" s="18">
        <v>0.26234415506913078</v>
      </c>
      <c r="AO11" s="18">
        <v>0.29453892319519298</v>
      </c>
      <c r="AP11" s="18">
        <v>0.28192065156309981</v>
      </c>
      <c r="AQ11" s="18">
        <v>0.2561379428026771</v>
      </c>
      <c r="AR11" s="18">
        <v>0.22350296970359451</v>
      </c>
      <c r="AS11" s="18">
        <v>0.23343169576850509</v>
      </c>
      <c r="AT11" s="18">
        <v>0.36193639065563749</v>
      </c>
      <c r="AU11" s="18">
        <v>0.18403275757997609</v>
      </c>
      <c r="AV11" s="18">
        <v>0.42260821977053531</v>
      </c>
      <c r="AX11" s="18">
        <v>0.2880118553395522</v>
      </c>
      <c r="AY11" s="18">
        <v>0.26351976385339959</v>
      </c>
      <c r="BA11" s="18">
        <v>0.26903648378399869</v>
      </c>
      <c r="BB11" s="18">
        <v>0.31523302128272868</v>
      </c>
      <c r="BD11" s="18">
        <v>0.3050287227389008</v>
      </c>
      <c r="BE11" s="18">
        <v>0.26039114271077618</v>
      </c>
      <c r="BF11" s="18">
        <v>0.34462620368453473</v>
      </c>
      <c r="BG11" s="18">
        <v>0.27890067152421028</v>
      </c>
      <c r="BH11" s="18">
        <v>0.21730245629005029</v>
      </c>
      <c r="BI11" s="18">
        <v>0.25297354688092732</v>
      </c>
      <c r="BJ11" s="18">
        <v>0.40174628013113312</v>
      </c>
      <c r="BL11" s="18">
        <v>0.27122827132119393</v>
      </c>
      <c r="BM11" s="18">
        <v>0.23145149033451209</v>
      </c>
      <c r="BN11" s="18">
        <v>0.41082943322386067</v>
      </c>
      <c r="BO11" s="18">
        <v>0.29362503689831282</v>
      </c>
      <c r="BP11" s="18">
        <v>0.30312815082641181</v>
      </c>
      <c r="BQ11" s="18">
        <v>0.26183635326575061</v>
      </c>
      <c r="BR11" s="18">
        <v>0.33354560957497731</v>
      </c>
      <c r="BS11" s="18">
        <v>0.32224184579595322</v>
      </c>
      <c r="BU11" s="18">
        <v>0.23624440873809929</v>
      </c>
      <c r="BV11" s="18">
        <v>0.24585254261468761</v>
      </c>
      <c r="BW11" s="18">
        <v>0.2893965080779648</v>
      </c>
      <c r="BX11" s="18">
        <v>0.27907445547437842</v>
      </c>
      <c r="BY11" s="18">
        <v>0.28513789742760148</v>
      </c>
      <c r="BZ11" s="18">
        <v>0.24442579714195239</v>
      </c>
      <c r="CA11" s="18">
        <v>0.4181477884533813</v>
      </c>
      <c r="CB11" s="18">
        <v>0.40838641282570698</v>
      </c>
      <c r="CC11" s="18">
        <v>0.2830127511041558</v>
      </c>
    </row>
    <row r="12" spans="2:83" ht="19" customHeight="1" x14ac:dyDescent="0.35">
      <c r="B12" s="21" t="s">
        <v>123</v>
      </c>
      <c r="C12" s="18">
        <v>7.8016530232486364E-2</v>
      </c>
      <c r="D12" s="18">
        <v>0.10709042812473139</v>
      </c>
      <c r="E12" s="18">
        <v>6.5517316276502202E-2</v>
      </c>
      <c r="F12" s="18">
        <v>4.8524005949648168E-2</v>
      </c>
      <c r="G12" s="18">
        <v>8.7827056049592969E-2</v>
      </c>
      <c r="H12" s="18">
        <v>6.4221335558219503E-2</v>
      </c>
      <c r="I12" s="18">
        <v>9.79827289802363E-2</v>
      </c>
      <c r="K12" s="18">
        <v>7.9995579762974153E-2</v>
      </c>
      <c r="L12" s="18">
        <v>7.5655516264311107E-2</v>
      </c>
      <c r="N12" s="18">
        <v>5.7001624347531192E-2</v>
      </c>
      <c r="O12" s="18">
        <v>5.7712948147289778E-2</v>
      </c>
      <c r="P12" s="18">
        <v>3.8428754125107267E-2</v>
      </c>
      <c r="Q12" s="18">
        <v>0.1130397304470145</v>
      </c>
      <c r="R12" s="18">
        <v>4.7603014261235657E-2</v>
      </c>
      <c r="S12" s="18">
        <v>9.2810745765154634E-2</v>
      </c>
      <c r="T12" s="18">
        <v>7.9141917851077354E-2</v>
      </c>
      <c r="U12" s="18">
        <v>8.2589945175072427E-2</v>
      </c>
      <c r="V12" s="18">
        <v>8.1339065103559829E-2</v>
      </c>
      <c r="W12" s="18">
        <v>9.8152368290048531E-2</v>
      </c>
      <c r="X12" s="18">
        <v>6.5920456438232855E-2</v>
      </c>
      <c r="Y12" s="18">
        <v>0.1017441828674775</v>
      </c>
      <c r="AA12" s="18">
        <v>4.9879224504265102E-2</v>
      </c>
      <c r="AB12" s="18">
        <v>9.7878038356655053E-2</v>
      </c>
      <c r="AC12" s="18">
        <v>6.5085565570980317E-2</v>
      </c>
      <c r="AD12" s="18">
        <v>9.9632549803188475E-2</v>
      </c>
      <c r="AF12" s="18">
        <v>0.1134697996213018</v>
      </c>
      <c r="AG12" s="18">
        <v>0.16018667016553251</v>
      </c>
      <c r="AH12" s="18">
        <v>6.2022694957785542E-2</v>
      </c>
      <c r="AI12" s="18">
        <v>2.688595151087398E-2</v>
      </c>
      <c r="AJ12" s="18">
        <v>7.9326099340680203E-2</v>
      </c>
      <c r="AK12" s="18">
        <v>8.2929965806747219E-2</v>
      </c>
      <c r="AL12" s="18">
        <v>8.0588131933494955E-2</v>
      </c>
      <c r="AM12" s="18">
        <v>0.1133014778633101</v>
      </c>
      <c r="AN12" s="18">
        <v>0.1125774438849885</v>
      </c>
      <c r="AO12" s="18">
        <v>4.5668104994688298E-2</v>
      </c>
      <c r="AP12" s="18">
        <v>7.393027692465029E-2</v>
      </c>
      <c r="AQ12" s="18">
        <v>5.143771865842782E-2</v>
      </c>
      <c r="AR12" s="18">
        <v>7.5180959990127652E-2</v>
      </c>
      <c r="AS12" s="18">
        <v>0.1061180108590864</v>
      </c>
      <c r="AT12" s="18">
        <v>2.6018561135376501E-2</v>
      </c>
      <c r="AU12" s="18">
        <v>6.6301469574387095E-2</v>
      </c>
      <c r="AV12" s="18">
        <v>6.8354547762771389E-2</v>
      </c>
      <c r="AX12" s="18">
        <v>7.6139619387730048E-2</v>
      </c>
      <c r="AY12" s="18">
        <v>8.6640740838999142E-2</v>
      </c>
      <c r="BA12" s="18">
        <v>7.8444497061072593E-2</v>
      </c>
      <c r="BB12" s="18">
        <v>7.722250745719271E-2</v>
      </c>
      <c r="BD12" s="18">
        <v>7.4032221632769721E-2</v>
      </c>
      <c r="BE12" s="18">
        <v>7.0345632121671442E-2</v>
      </c>
      <c r="BF12" s="18">
        <v>0.1079398275688092</v>
      </c>
      <c r="BG12" s="18">
        <v>6.8412389127603654E-2</v>
      </c>
      <c r="BH12" s="18">
        <v>7.9041318314056239E-2</v>
      </c>
      <c r="BI12" s="18">
        <v>3.251062629407625E-2</v>
      </c>
      <c r="BJ12" s="18">
        <v>0.14846859445994859</v>
      </c>
      <c r="BL12" s="18">
        <v>9.2896032817140844E-2</v>
      </c>
      <c r="BM12" s="18">
        <v>6.8952112702987609E-2</v>
      </c>
      <c r="BN12" s="18">
        <v>8.7366929058491208E-2</v>
      </c>
      <c r="BO12" s="18">
        <v>7.5579092692057273E-2</v>
      </c>
      <c r="BP12" s="18">
        <v>7.3505741190434085E-2</v>
      </c>
      <c r="BQ12" s="18">
        <v>6.224414723096177E-2</v>
      </c>
      <c r="BR12" s="18">
        <v>0.1155525717530643</v>
      </c>
      <c r="BS12" s="18">
        <v>7.6105347744050977E-2</v>
      </c>
      <c r="BU12" s="18">
        <v>7.9740119418817659E-2</v>
      </c>
      <c r="BV12" s="18">
        <v>6.74730897763543E-2</v>
      </c>
      <c r="BW12" s="18">
        <v>0.12173376705997201</v>
      </c>
      <c r="BX12" s="18">
        <v>9.5497390143732971E-2</v>
      </c>
      <c r="BY12" s="18">
        <v>6.8412696914271626E-2</v>
      </c>
      <c r="BZ12" s="18">
        <v>8.902188598997901E-2</v>
      </c>
      <c r="CA12" s="18">
        <v>5.7026527232060628E-2</v>
      </c>
      <c r="CB12" s="18">
        <v>8.5889498558176416E-2</v>
      </c>
      <c r="CC12" s="18">
        <v>8.9801163439144696E-2</v>
      </c>
    </row>
    <row r="13" spans="2:83" ht="19" customHeight="1" x14ac:dyDescent="0.35">
      <c r="B13" s="21" t="s">
        <v>124</v>
      </c>
      <c r="C13" s="18">
        <v>4.003629900141973E-2</v>
      </c>
      <c r="D13" s="18">
        <v>5.3038206028025232E-2</v>
      </c>
      <c r="E13" s="18">
        <v>2.4768277311943129E-2</v>
      </c>
      <c r="F13" s="18">
        <v>2.7811314803849071E-2</v>
      </c>
      <c r="G13" s="18">
        <v>2.3455001896066419E-2</v>
      </c>
      <c r="H13" s="18">
        <v>5.3086266538008887E-2</v>
      </c>
      <c r="I13" s="18">
        <v>5.5657504715722061E-2</v>
      </c>
      <c r="K13" s="18">
        <v>4.0449890670645409E-2</v>
      </c>
      <c r="L13" s="18">
        <v>3.8827276220149927E-2</v>
      </c>
      <c r="N13" s="18">
        <v>4.0698356163148167E-2</v>
      </c>
      <c r="O13" s="18">
        <v>8.3935622995150463E-2</v>
      </c>
      <c r="P13" s="18">
        <v>7.0049840817896628E-2</v>
      </c>
      <c r="Q13" s="18">
        <v>2.6887381536842132E-2</v>
      </c>
      <c r="R13" s="18">
        <v>3.6346089840422091E-2</v>
      </c>
      <c r="S13" s="18">
        <v>2.5996185834447249E-2</v>
      </c>
      <c r="T13" s="18">
        <v>2.8746937672950709E-2</v>
      </c>
      <c r="U13" s="18">
        <v>2.361624604814699E-2</v>
      </c>
      <c r="V13" s="18">
        <v>4.483826918153469E-2</v>
      </c>
      <c r="W13" s="18">
        <v>3.305950759596446E-2</v>
      </c>
      <c r="X13" s="18">
        <v>5.6755686957131367E-2</v>
      </c>
      <c r="Y13" s="18">
        <v>4.6303047426728257E-2</v>
      </c>
      <c r="AA13" s="18">
        <v>3.11648245161288E-2</v>
      </c>
      <c r="AB13" s="18">
        <v>5.3423364771718822E-2</v>
      </c>
      <c r="AC13" s="18">
        <v>2.8846400889547701E-2</v>
      </c>
      <c r="AD13" s="18">
        <v>4.4387267290779478E-2</v>
      </c>
      <c r="AF13" s="18">
        <v>0</v>
      </c>
      <c r="AG13" s="18">
        <v>3.9272971229181143E-2</v>
      </c>
      <c r="AH13" s="18">
        <v>7.0837046565068701E-2</v>
      </c>
      <c r="AI13" s="18">
        <v>2.338237185260459E-2</v>
      </c>
      <c r="AJ13" s="18">
        <v>3.1637460312595969E-2</v>
      </c>
      <c r="AK13" s="18">
        <v>4.7574870849710897E-2</v>
      </c>
      <c r="AL13" s="18">
        <v>5.1368451280925771E-2</v>
      </c>
      <c r="AM13" s="18">
        <v>5.5947909995802243E-2</v>
      </c>
      <c r="AN13" s="18">
        <v>9.2993289284836276E-3</v>
      </c>
      <c r="AO13" s="18">
        <v>4.4982144309059037E-2</v>
      </c>
      <c r="AP13" s="18">
        <v>3.130135603083406E-2</v>
      </c>
      <c r="AQ13" s="18">
        <v>5.4679132570949578E-2</v>
      </c>
      <c r="AR13" s="18">
        <v>2.4766277106050321E-2</v>
      </c>
      <c r="AS13" s="18">
        <v>6.9023846437361952E-2</v>
      </c>
      <c r="AT13" s="18">
        <v>4.2717703380507233E-2</v>
      </c>
      <c r="AU13" s="18">
        <v>6.8732516915314418E-3</v>
      </c>
      <c r="AV13" s="18">
        <v>6.8342459016487431E-2</v>
      </c>
      <c r="AX13" s="18">
        <v>4.1695334927997298E-2</v>
      </c>
      <c r="AY13" s="18">
        <v>3.3059133296595607E-2</v>
      </c>
      <c r="BA13" s="18">
        <v>3.7498704203579723E-2</v>
      </c>
      <c r="BB13" s="18">
        <v>4.4744393015640177E-2</v>
      </c>
      <c r="BD13" s="18">
        <v>3.223179501517854E-2</v>
      </c>
      <c r="BE13" s="18">
        <v>3.860498374607111E-2</v>
      </c>
      <c r="BF13" s="18">
        <v>6.0007381912285288E-2</v>
      </c>
      <c r="BG13" s="18">
        <v>4.0963323627122128E-2</v>
      </c>
      <c r="BH13" s="18">
        <v>4.4309195844413313E-2</v>
      </c>
      <c r="BI13" s="18">
        <v>2.1911074953807591E-2</v>
      </c>
      <c r="BJ13" s="18">
        <v>3.0952440519473792E-2</v>
      </c>
      <c r="BL13" s="18">
        <v>3.6452925057208131E-2</v>
      </c>
      <c r="BM13" s="18">
        <v>2.99942401202422E-2</v>
      </c>
      <c r="BN13" s="18">
        <v>5.198058104745841E-2</v>
      </c>
      <c r="BO13" s="18">
        <v>4.5575949953516708E-2</v>
      </c>
      <c r="BP13" s="18">
        <v>2.0463841601166401E-2</v>
      </c>
      <c r="BQ13" s="18">
        <v>0.12872122567207481</v>
      </c>
      <c r="BR13" s="18">
        <v>3.990495137104403E-2</v>
      </c>
      <c r="BS13" s="18">
        <v>5.8273125430115973E-2</v>
      </c>
      <c r="BU13" s="18">
        <v>3.4413291769096473E-2</v>
      </c>
      <c r="BV13" s="18">
        <v>3.3084676181361052E-2</v>
      </c>
      <c r="BW13" s="18">
        <v>2.602559022620074E-2</v>
      </c>
      <c r="BX13" s="18">
        <v>8.1745061843661232E-2</v>
      </c>
      <c r="BY13" s="18">
        <v>2.315710106263099E-2</v>
      </c>
      <c r="BZ13" s="18">
        <v>0.1015485926217882</v>
      </c>
      <c r="CA13" s="18">
        <v>4.6321034208155747E-2</v>
      </c>
      <c r="CB13" s="18">
        <v>3.8378740427400228E-2</v>
      </c>
      <c r="CC13" s="18">
        <v>7.4211544979416594E-2</v>
      </c>
    </row>
    <row r="14" spans="2:83" ht="19" customHeight="1" x14ac:dyDescent="0.35">
      <c r="B14" s="22" t="s">
        <v>117</v>
      </c>
      <c r="C14" s="23">
        <v>0.5967316740164994</v>
      </c>
      <c r="D14" s="23">
        <v>0.5467557803020533</v>
      </c>
      <c r="E14" s="23">
        <v>0.65069185593354018</v>
      </c>
      <c r="F14" s="23">
        <v>0.6435162027663377</v>
      </c>
      <c r="G14" s="23">
        <v>0.59722274223610528</v>
      </c>
      <c r="H14" s="23">
        <v>0.59659523453890961</v>
      </c>
      <c r="I14" s="23">
        <v>0.54705685619268196</v>
      </c>
      <c r="K14" s="23">
        <v>0.57179814096055259</v>
      </c>
      <c r="L14" s="23">
        <v>0.62001307278423923</v>
      </c>
      <c r="N14" s="23">
        <v>0.61118895811367158</v>
      </c>
      <c r="O14" s="23">
        <v>0.55068064615652246</v>
      </c>
      <c r="P14" s="23">
        <v>0.60732259699750812</v>
      </c>
      <c r="Q14" s="23">
        <v>0.56652564789459181</v>
      </c>
      <c r="R14" s="23">
        <v>0.66441860850037893</v>
      </c>
      <c r="S14" s="23">
        <v>0.55642840369231561</v>
      </c>
      <c r="T14" s="23">
        <v>0.60174899439157836</v>
      </c>
      <c r="U14" s="23">
        <v>0.62463837985192894</v>
      </c>
      <c r="V14" s="23">
        <v>0.61988754334665586</v>
      </c>
      <c r="W14" s="23">
        <v>0.56135418001590054</v>
      </c>
      <c r="X14" s="23">
        <v>0.58154245190483145</v>
      </c>
      <c r="Y14" s="23">
        <v>0.56420821265097021</v>
      </c>
      <c r="AA14" s="23">
        <v>0.64219940957734112</v>
      </c>
      <c r="AB14" s="23">
        <v>0.60733161011494552</v>
      </c>
      <c r="AC14" s="23">
        <v>0.58242381601693816</v>
      </c>
      <c r="AD14" s="23">
        <v>0.55151953520201102</v>
      </c>
      <c r="AF14" s="23">
        <v>0.52887411980816335</v>
      </c>
      <c r="AG14" s="23">
        <v>0.4886774734912207</v>
      </c>
      <c r="AH14" s="23">
        <v>0.64655142805736832</v>
      </c>
      <c r="AI14" s="23">
        <v>0.61033504286904128</v>
      </c>
      <c r="AJ14" s="23">
        <v>0.57018447206877676</v>
      </c>
      <c r="AK14" s="23">
        <v>0.58558530034493272</v>
      </c>
      <c r="AL14" s="23">
        <v>0.56634768908127353</v>
      </c>
      <c r="AM14" s="23">
        <v>0.54293512284339185</v>
      </c>
      <c r="AN14" s="23">
        <v>0.6157790721173968</v>
      </c>
      <c r="AO14" s="23">
        <v>0.61481082750105964</v>
      </c>
      <c r="AP14" s="23">
        <v>0.61284771548141581</v>
      </c>
      <c r="AQ14" s="23">
        <v>0.63774520596794559</v>
      </c>
      <c r="AR14" s="23">
        <v>0.67654979320022735</v>
      </c>
      <c r="AS14" s="23">
        <v>0.59142644693504665</v>
      </c>
      <c r="AT14" s="23">
        <v>0.5693273448284788</v>
      </c>
      <c r="AU14" s="23">
        <v>0.74279252115410555</v>
      </c>
      <c r="AV14" s="23">
        <v>0.44069477345020602</v>
      </c>
      <c r="AX14" s="23">
        <v>0.59415319034472036</v>
      </c>
      <c r="AY14" s="23">
        <v>0.61678036201100561</v>
      </c>
      <c r="BA14" s="23">
        <v>0.61502031495134901</v>
      </c>
      <c r="BB14" s="23">
        <v>0.56280007824443867</v>
      </c>
      <c r="BD14" s="23">
        <v>0.58870726061315093</v>
      </c>
      <c r="BE14" s="23">
        <v>0.63065824142148119</v>
      </c>
      <c r="BF14" s="23">
        <v>0.48742658683437101</v>
      </c>
      <c r="BG14" s="23">
        <v>0.61172361572106393</v>
      </c>
      <c r="BH14" s="23">
        <v>0.65934702955148028</v>
      </c>
      <c r="BI14" s="23">
        <v>0.69260475187118886</v>
      </c>
      <c r="BJ14" s="23">
        <v>0.41883268488944442</v>
      </c>
      <c r="BL14" s="23">
        <v>0.59942277080445705</v>
      </c>
      <c r="BM14" s="23">
        <v>0.66960215684225799</v>
      </c>
      <c r="BN14" s="23">
        <v>0.44982305667018951</v>
      </c>
      <c r="BO14" s="23">
        <v>0.58521992045611348</v>
      </c>
      <c r="BP14" s="23">
        <v>0.60290226638198785</v>
      </c>
      <c r="BQ14" s="23">
        <v>0.54719827383121311</v>
      </c>
      <c r="BR14" s="23">
        <v>0.51099686730091443</v>
      </c>
      <c r="BS14" s="23">
        <v>0.5433796810298801</v>
      </c>
      <c r="BU14" s="23">
        <v>0.64960218007398673</v>
      </c>
      <c r="BV14" s="23">
        <v>0.65358969142759715</v>
      </c>
      <c r="BW14" s="23">
        <v>0.56284413463586236</v>
      </c>
      <c r="BX14" s="23">
        <v>0.54368309253822744</v>
      </c>
      <c r="BY14" s="23">
        <v>0.62329230459549578</v>
      </c>
      <c r="BZ14" s="23">
        <v>0.56500372424628043</v>
      </c>
      <c r="CA14" s="23">
        <v>0.47850465010640231</v>
      </c>
      <c r="CB14" s="23">
        <v>0.46734534818871631</v>
      </c>
      <c r="CC14" s="23">
        <v>0.55297454047728278</v>
      </c>
    </row>
    <row r="15" spans="2:83" ht="19" customHeight="1" x14ac:dyDescent="0.35">
      <c r="B15" s="22" t="s">
        <v>118</v>
      </c>
      <c r="C15" s="23">
        <v>0.1180528292339061</v>
      </c>
      <c r="D15" s="23">
        <v>0.1601286341527566</v>
      </c>
      <c r="E15" s="23">
        <v>9.0285593588445331E-2</v>
      </c>
      <c r="F15" s="23">
        <v>7.6335320753497249E-2</v>
      </c>
      <c r="G15" s="23">
        <v>0.1112820579456594</v>
      </c>
      <c r="H15" s="23">
        <v>0.1173076020962284</v>
      </c>
      <c r="I15" s="23">
        <v>0.15364023369595839</v>
      </c>
      <c r="K15" s="23">
        <v>0.1204454704336196</v>
      </c>
      <c r="L15" s="23">
        <v>0.114482792484461</v>
      </c>
      <c r="N15" s="23">
        <v>9.7699980510679352E-2</v>
      </c>
      <c r="O15" s="23">
        <v>0.14164857114244031</v>
      </c>
      <c r="P15" s="23">
        <v>0.10847859494300389</v>
      </c>
      <c r="Q15" s="23">
        <v>0.1399271119838566</v>
      </c>
      <c r="R15" s="23">
        <v>8.3949104101657748E-2</v>
      </c>
      <c r="S15" s="23">
        <v>0.1188069315996019</v>
      </c>
      <c r="T15" s="23">
        <v>0.1078888555240281</v>
      </c>
      <c r="U15" s="23">
        <v>0.10620619122321941</v>
      </c>
      <c r="V15" s="23">
        <v>0.12617733428509451</v>
      </c>
      <c r="W15" s="23">
        <v>0.13121187588601299</v>
      </c>
      <c r="X15" s="23">
        <v>0.1226761433953642</v>
      </c>
      <c r="Y15" s="23">
        <v>0.1480472302942058</v>
      </c>
      <c r="AA15" s="23">
        <v>8.1044049020393902E-2</v>
      </c>
      <c r="AB15" s="23">
        <v>0.1513014031283739</v>
      </c>
      <c r="AC15" s="23">
        <v>9.3931966460528024E-2</v>
      </c>
      <c r="AD15" s="23">
        <v>0.14401981709396791</v>
      </c>
      <c r="AF15" s="23">
        <v>0.1134697996213018</v>
      </c>
      <c r="AG15" s="23">
        <v>0.19945964139471359</v>
      </c>
      <c r="AH15" s="23">
        <v>0.13285974152285421</v>
      </c>
      <c r="AI15" s="23">
        <v>5.026832336347857E-2</v>
      </c>
      <c r="AJ15" s="23">
        <v>0.1109635596532762</v>
      </c>
      <c r="AK15" s="23">
        <v>0.1305048366564581</v>
      </c>
      <c r="AL15" s="23">
        <v>0.13195658321442069</v>
      </c>
      <c r="AM15" s="23">
        <v>0.16924938785911239</v>
      </c>
      <c r="AN15" s="23">
        <v>0.1218767728134721</v>
      </c>
      <c r="AO15" s="23">
        <v>9.0650249303747349E-2</v>
      </c>
      <c r="AP15" s="23">
        <v>0.10523163295548429</v>
      </c>
      <c r="AQ15" s="23">
        <v>0.1061168512293774</v>
      </c>
      <c r="AR15" s="23">
        <v>9.9947237096177977E-2</v>
      </c>
      <c r="AS15" s="23">
        <v>0.17514185729644829</v>
      </c>
      <c r="AT15" s="23">
        <v>6.8736264515883744E-2</v>
      </c>
      <c r="AU15" s="23">
        <v>7.3174721265918535E-2</v>
      </c>
      <c r="AV15" s="23">
        <v>0.13669700677925881</v>
      </c>
      <c r="AX15" s="23">
        <v>0.11783495431572739</v>
      </c>
      <c r="AY15" s="23">
        <v>0.1196998741355948</v>
      </c>
      <c r="BA15" s="23">
        <v>0.1159432012646523</v>
      </c>
      <c r="BB15" s="23">
        <v>0.1219669004728329</v>
      </c>
      <c r="BD15" s="23">
        <v>0.1062640166479483</v>
      </c>
      <c r="BE15" s="23">
        <v>0.1089506158677425</v>
      </c>
      <c r="BF15" s="23">
        <v>0.16794720948109451</v>
      </c>
      <c r="BG15" s="23">
        <v>0.1093757127547258</v>
      </c>
      <c r="BH15" s="23">
        <v>0.1233505141584695</v>
      </c>
      <c r="BI15" s="23">
        <v>5.4421701247883841E-2</v>
      </c>
      <c r="BJ15" s="23">
        <v>0.17942103497942241</v>
      </c>
      <c r="BL15" s="23">
        <v>0.129348957874349</v>
      </c>
      <c r="BM15" s="23">
        <v>9.8946352823229805E-2</v>
      </c>
      <c r="BN15" s="23">
        <v>0.13934751010594959</v>
      </c>
      <c r="BO15" s="23">
        <v>0.121155042645574</v>
      </c>
      <c r="BP15" s="23">
        <v>9.3969582791600489E-2</v>
      </c>
      <c r="BQ15" s="23">
        <v>0.19096537290303661</v>
      </c>
      <c r="BR15" s="23">
        <v>0.15545752312410829</v>
      </c>
      <c r="BS15" s="23">
        <v>0.13437847317416701</v>
      </c>
      <c r="BU15" s="23">
        <v>0.1141534111879141</v>
      </c>
      <c r="BV15" s="23">
        <v>0.1005577659577153</v>
      </c>
      <c r="BW15" s="23">
        <v>0.1477593572861727</v>
      </c>
      <c r="BX15" s="23">
        <v>0.17724245198739419</v>
      </c>
      <c r="BY15" s="23">
        <v>9.1569797976902609E-2</v>
      </c>
      <c r="BZ15" s="23">
        <v>0.19057047861176721</v>
      </c>
      <c r="CA15" s="23">
        <v>0.1033475614402164</v>
      </c>
      <c r="CB15" s="23">
        <v>0.12426823898557671</v>
      </c>
      <c r="CC15" s="23">
        <v>0.1640127084185613</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130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0.28915771865998979</v>
      </c>
      <c r="D9" s="18">
        <v>0.25021976861423711</v>
      </c>
      <c r="E9" s="18">
        <v>0.34779806334067798</v>
      </c>
      <c r="F9" s="18">
        <v>0.31687567627701391</v>
      </c>
      <c r="G9" s="18">
        <v>0.33366009994020163</v>
      </c>
      <c r="H9" s="18">
        <v>0.31621057791414747</v>
      </c>
      <c r="I9" s="18">
        <v>0.1980927684261044</v>
      </c>
      <c r="K9" s="18">
        <v>0.2705085669964723</v>
      </c>
      <c r="L9" s="18">
        <v>0.30700501201974001</v>
      </c>
      <c r="N9" s="18">
        <v>0.24463187617478371</v>
      </c>
      <c r="O9" s="18">
        <v>0.37993586955880548</v>
      </c>
      <c r="P9" s="18">
        <v>0.28975055530197819</v>
      </c>
      <c r="Q9" s="18">
        <v>0.27145964661243099</v>
      </c>
      <c r="R9" s="18">
        <v>0.32988096228210811</v>
      </c>
      <c r="S9" s="18">
        <v>0.24608827958656171</v>
      </c>
      <c r="T9" s="18">
        <v>0.35600013791343887</v>
      </c>
      <c r="U9" s="18">
        <v>0.26022919016069301</v>
      </c>
      <c r="V9" s="18">
        <v>0.36216127314344981</v>
      </c>
      <c r="W9" s="18">
        <v>0.22224716151198839</v>
      </c>
      <c r="X9" s="18">
        <v>0.27493534242080792</v>
      </c>
      <c r="Y9" s="18">
        <v>0.28361227511791909</v>
      </c>
      <c r="AA9" s="18">
        <v>0.30337885857426011</v>
      </c>
      <c r="AB9" s="18">
        <v>0.27253771121702841</v>
      </c>
      <c r="AC9" s="18">
        <v>0.27549346124483842</v>
      </c>
      <c r="AD9" s="18">
        <v>0.30287606951879731</v>
      </c>
      <c r="AF9" s="18">
        <v>0.27600938594007951</v>
      </c>
      <c r="AG9" s="18">
        <v>0.30589212388221743</v>
      </c>
      <c r="AH9" s="18">
        <v>0.3324387258615234</v>
      </c>
      <c r="AI9" s="18">
        <v>0.21101788057228049</v>
      </c>
      <c r="AJ9" s="18">
        <v>0.27397905007547052</v>
      </c>
      <c r="AK9" s="18">
        <v>0.28299463651329182</v>
      </c>
      <c r="AL9" s="18">
        <v>0.2676579699650542</v>
      </c>
      <c r="AM9" s="18">
        <v>0.2886283783258054</v>
      </c>
      <c r="AN9" s="18">
        <v>0.21792000260382621</v>
      </c>
      <c r="AO9" s="18">
        <v>0.28070680093271538</v>
      </c>
      <c r="AP9" s="18">
        <v>0.27527206561932549</v>
      </c>
      <c r="AQ9" s="18">
        <v>0.26088503211398673</v>
      </c>
      <c r="AR9" s="18">
        <v>0.25098147343872768</v>
      </c>
      <c r="AS9" s="18">
        <v>0.30845777924041751</v>
      </c>
      <c r="AT9" s="18">
        <v>0.31160938563688961</v>
      </c>
      <c r="AU9" s="18">
        <v>0.48766480324376149</v>
      </c>
      <c r="AV9" s="18">
        <v>0.32009566946570939</v>
      </c>
      <c r="AX9" s="18">
        <v>0.27274178181642028</v>
      </c>
      <c r="AY9" s="18">
        <v>0.36915135736254079</v>
      </c>
      <c r="BA9" s="18">
        <v>0.30423622533161437</v>
      </c>
      <c r="BB9" s="18">
        <v>0.26118200438737021</v>
      </c>
      <c r="BD9" s="18">
        <v>0.29956865508907071</v>
      </c>
      <c r="BE9" s="18">
        <v>0.26943013032043461</v>
      </c>
      <c r="BF9" s="18">
        <v>0.19596032083069881</v>
      </c>
      <c r="BG9" s="18">
        <v>0.30527175968676828</v>
      </c>
      <c r="BH9" s="18">
        <v>0.34792687901228492</v>
      </c>
      <c r="BI9" s="18">
        <v>0.41327373202061779</v>
      </c>
      <c r="BJ9" s="18">
        <v>0.2399906313218515</v>
      </c>
      <c r="BL9" s="18">
        <v>0.22813253262444941</v>
      </c>
      <c r="BM9" s="18">
        <v>0.34158676683577871</v>
      </c>
      <c r="BN9" s="18">
        <v>0.25653564681456792</v>
      </c>
      <c r="BO9" s="18">
        <v>0.25093280005927382</v>
      </c>
      <c r="BP9" s="18">
        <v>0.31654871142734808</v>
      </c>
      <c r="BQ9" s="18">
        <v>0.23069726207415919</v>
      </c>
      <c r="BR9" s="18">
        <v>0.3090834441017461</v>
      </c>
      <c r="BS9" s="18">
        <v>0.26693575343858228</v>
      </c>
      <c r="BU9" s="18">
        <v>0.24488324327030531</v>
      </c>
      <c r="BV9" s="18">
        <v>0.34523943872386109</v>
      </c>
      <c r="BW9" s="18">
        <v>0.26173613167992021</v>
      </c>
      <c r="BX9" s="18">
        <v>0.23639104530852131</v>
      </c>
      <c r="BY9" s="18">
        <v>0.32871595904973278</v>
      </c>
      <c r="BZ9" s="18">
        <v>0.24780473262938421</v>
      </c>
      <c r="CA9" s="18">
        <v>0.30967198067623258</v>
      </c>
      <c r="CB9" s="18">
        <v>0.19436549460020991</v>
      </c>
      <c r="CC9" s="18">
        <v>0.24478565766778371</v>
      </c>
    </row>
    <row r="10" spans="2:83" ht="19" customHeight="1" x14ac:dyDescent="0.35">
      <c r="B10" s="21" t="s">
        <v>121</v>
      </c>
      <c r="C10" s="18">
        <v>0.32115931500908879</v>
      </c>
      <c r="D10" s="18">
        <v>0.30945526547395691</v>
      </c>
      <c r="E10" s="18">
        <v>0.34330991294877461</v>
      </c>
      <c r="F10" s="18">
        <v>0.35234118974771222</v>
      </c>
      <c r="G10" s="18">
        <v>0.32730990612980843</v>
      </c>
      <c r="H10" s="18">
        <v>0.30418200204934143</v>
      </c>
      <c r="I10" s="18">
        <v>0.29599398803081461</v>
      </c>
      <c r="K10" s="18">
        <v>0.32762885101565031</v>
      </c>
      <c r="L10" s="18">
        <v>0.31471959427046542</v>
      </c>
      <c r="N10" s="18">
        <v>0.41549412136421832</v>
      </c>
      <c r="O10" s="18">
        <v>0.26931974196991559</v>
      </c>
      <c r="P10" s="18">
        <v>0.31265318901090883</v>
      </c>
      <c r="Q10" s="18">
        <v>0.27527836809476819</v>
      </c>
      <c r="R10" s="18">
        <v>0.31226640677093959</v>
      </c>
      <c r="S10" s="18">
        <v>0.3339412006005808</v>
      </c>
      <c r="T10" s="18">
        <v>0.29467783753483467</v>
      </c>
      <c r="U10" s="18">
        <v>0.31554526105136199</v>
      </c>
      <c r="V10" s="18">
        <v>0.31296849040677949</v>
      </c>
      <c r="W10" s="18">
        <v>0.30700012138013061</v>
      </c>
      <c r="X10" s="18">
        <v>0.33406079979058201</v>
      </c>
      <c r="Y10" s="18">
        <v>0.32318459168724711</v>
      </c>
      <c r="AA10" s="18">
        <v>0.32007830572948082</v>
      </c>
      <c r="AB10" s="18">
        <v>0.32522752157275758</v>
      </c>
      <c r="AC10" s="18">
        <v>0.35414133707919992</v>
      </c>
      <c r="AD10" s="18">
        <v>0.28927424117722988</v>
      </c>
      <c r="AF10" s="18">
        <v>0.32471836680205468</v>
      </c>
      <c r="AG10" s="18">
        <v>0.26268898205107138</v>
      </c>
      <c r="AH10" s="18">
        <v>0.31968182737215323</v>
      </c>
      <c r="AI10" s="18">
        <v>0.3023666655225038</v>
      </c>
      <c r="AJ10" s="18">
        <v>0.3203880922262885</v>
      </c>
      <c r="AK10" s="18">
        <v>0.3344533424316023</v>
      </c>
      <c r="AL10" s="18">
        <v>0.34809834248253918</v>
      </c>
      <c r="AM10" s="18">
        <v>0.30964030933678233</v>
      </c>
      <c r="AN10" s="18">
        <v>0.29198938835539467</v>
      </c>
      <c r="AO10" s="18">
        <v>0.34343971168411952</v>
      </c>
      <c r="AP10" s="18">
        <v>0.3011045155237691</v>
      </c>
      <c r="AQ10" s="18">
        <v>0.35672663548778988</v>
      </c>
      <c r="AR10" s="18">
        <v>0.3561327904479093</v>
      </c>
      <c r="AS10" s="18">
        <v>0.37915698203999759</v>
      </c>
      <c r="AT10" s="18">
        <v>0.30871252504580798</v>
      </c>
      <c r="AU10" s="18">
        <v>0.28546736570940517</v>
      </c>
      <c r="AV10" s="18">
        <v>0.35565857497214309</v>
      </c>
      <c r="AX10" s="18">
        <v>0.31729992345816321</v>
      </c>
      <c r="AY10" s="18">
        <v>0.33890123436619501</v>
      </c>
      <c r="BA10" s="18">
        <v>0.32496657492645997</v>
      </c>
      <c r="BB10" s="18">
        <v>0.31409556407343348</v>
      </c>
      <c r="BD10" s="18">
        <v>0.34191788134494178</v>
      </c>
      <c r="BE10" s="18">
        <v>0.32336659705140058</v>
      </c>
      <c r="BF10" s="18">
        <v>0.33548893259041312</v>
      </c>
      <c r="BG10" s="18">
        <v>0.31695141626242102</v>
      </c>
      <c r="BH10" s="18">
        <v>0.31398421512502878</v>
      </c>
      <c r="BI10" s="18">
        <v>0.26310132220653998</v>
      </c>
      <c r="BJ10" s="18">
        <v>0.19981900339790301</v>
      </c>
      <c r="BL10" s="18">
        <v>0.37902941921282962</v>
      </c>
      <c r="BM10" s="18">
        <v>0.3386242735588425</v>
      </c>
      <c r="BN10" s="18">
        <v>0.27785673170093339</v>
      </c>
      <c r="BO10" s="18">
        <v>0.26547007992812971</v>
      </c>
      <c r="BP10" s="18">
        <v>0.30845970993856719</v>
      </c>
      <c r="BQ10" s="18">
        <v>0.30454119561355147</v>
      </c>
      <c r="BR10" s="18">
        <v>0.22505448290834151</v>
      </c>
      <c r="BS10" s="18">
        <v>0.29138633042248507</v>
      </c>
      <c r="BU10" s="18">
        <v>0.36982942465710711</v>
      </c>
      <c r="BV10" s="18">
        <v>0.35109549748084667</v>
      </c>
      <c r="BW10" s="18">
        <v>0.34933965486974172</v>
      </c>
      <c r="BX10" s="18">
        <v>0.27085689412285108</v>
      </c>
      <c r="BY10" s="18">
        <v>0.31879033722629968</v>
      </c>
      <c r="BZ10" s="18">
        <v>0.32198092069469691</v>
      </c>
      <c r="CA10" s="18">
        <v>0.23125513585718349</v>
      </c>
      <c r="CB10" s="18">
        <v>0.290578955239018</v>
      </c>
      <c r="CC10" s="18">
        <v>0.24839877976341901</v>
      </c>
    </row>
    <row r="11" spans="2:83" ht="32.15" customHeight="1" x14ac:dyDescent="0.35">
      <c r="B11" s="21" t="s">
        <v>122</v>
      </c>
      <c r="C11" s="18">
        <v>0.30003194647885051</v>
      </c>
      <c r="D11" s="18">
        <v>0.27351688629017051</v>
      </c>
      <c r="E11" s="18">
        <v>0.2157430257970851</v>
      </c>
      <c r="F11" s="18">
        <v>0.24473684775236471</v>
      </c>
      <c r="G11" s="18">
        <v>0.25502486355295151</v>
      </c>
      <c r="H11" s="18">
        <v>0.31888640898792547</v>
      </c>
      <c r="I11" s="18">
        <v>0.42710653859784298</v>
      </c>
      <c r="K11" s="18">
        <v>0.30458681906886093</v>
      </c>
      <c r="L11" s="18">
        <v>0.29724658298331019</v>
      </c>
      <c r="N11" s="18">
        <v>0.27444754247580427</v>
      </c>
      <c r="O11" s="18">
        <v>0.2416918461387858</v>
      </c>
      <c r="P11" s="18">
        <v>0.28419934159353549</v>
      </c>
      <c r="Q11" s="18">
        <v>0.36259562383164401</v>
      </c>
      <c r="R11" s="18">
        <v>0.24423271334571189</v>
      </c>
      <c r="S11" s="18">
        <v>0.37292046131086731</v>
      </c>
      <c r="T11" s="18">
        <v>0.25088099573618888</v>
      </c>
      <c r="U11" s="18">
        <v>0.33782279284198991</v>
      </c>
      <c r="V11" s="18">
        <v>0.22731452584267989</v>
      </c>
      <c r="W11" s="18">
        <v>0.37839963087665529</v>
      </c>
      <c r="X11" s="18">
        <v>0.30328409692438019</v>
      </c>
      <c r="Y11" s="18">
        <v>0.30865577329677779</v>
      </c>
      <c r="AA11" s="18">
        <v>0.28010959497812438</v>
      </c>
      <c r="AB11" s="18">
        <v>0.30448553604260747</v>
      </c>
      <c r="AC11" s="18">
        <v>0.28904604878792461</v>
      </c>
      <c r="AD11" s="18">
        <v>0.32735131189270139</v>
      </c>
      <c r="AF11" s="18">
        <v>0.32238192598686921</v>
      </c>
      <c r="AG11" s="18">
        <v>0.32679528731230367</v>
      </c>
      <c r="AH11" s="18">
        <v>0.2859865605536156</v>
      </c>
      <c r="AI11" s="18">
        <v>0.43310912530772988</v>
      </c>
      <c r="AJ11" s="18">
        <v>0.32151322738109289</v>
      </c>
      <c r="AK11" s="18">
        <v>0.29212229549869662</v>
      </c>
      <c r="AL11" s="18">
        <v>0.32823555663605553</v>
      </c>
      <c r="AM11" s="18">
        <v>0.28783603903365629</v>
      </c>
      <c r="AN11" s="18">
        <v>0.38991874262101062</v>
      </c>
      <c r="AO11" s="18">
        <v>0.23291452359054821</v>
      </c>
      <c r="AP11" s="18">
        <v>0.32546433761854349</v>
      </c>
      <c r="AQ11" s="18">
        <v>0.31257747705474359</v>
      </c>
      <c r="AR11" s="18">
        <v>0.32146799636634882</v>
      </c>
      <c r="AS11" s="18">
        <v>0.1615632968269963</v>
      </c>
      <c r="AT11" s="18">
        <v>0.30012009294557168</v>
      </c>
      <c r="AU11" s="18">
        <v>0.1446088944463079</v>
      </c>
      <c r="AV11" s="18">
        <v>0.20505358831792639</v>
      </c>
      <c r="AX11" s="18">
        <v>0.32769409200549049</v>
      </c>
      <c r="AY11" s="18">
        <v>0.1684220594669105</v>
      </c>
      <c r="BA11" s="18">
        <v>0.29446878249602593</v>
      </c>
      <c r="BB11" s="18">
        <v>0.31035349153795833</v>
      </c>
      <c r="BD11" s="18">
        <v>0.30562757111942218</v>
      </c>
      <c r="BE11" s="18">
        <v>0.31879469795881021</v>
      </c>
      <c r="BF11" s="18">
        <v>0.33055583052322979</v>
      </c>
      <c r="BG11" s="18">
        <v>0.28437544938420001</v>
      </c>
      <c r="BH11" s="18">
        <v>0.2220290986148393</v>
      </c>
      <c r="BI11" s="18">
        <v>0.25366439657102208</v>
      </c>
      <c r="BJ11" s="18">
        <v>0.45920716416507412</v>
      </c>
      <c r="BL11" s="18">
        <v>0.3295042244475247</v>
      </c>
      <c r="BM11" s="18">
        <v>0.2360821518275584</v>
      </c>
      <c r="BN11" s="18">
        <v>0.34216555523077791</v>
      </c>
      <c r="BO11" s="18">
        <v>0.36209814315631361</v>
      </c>
      <c r="BP11" s="18">
        <v>0.29368966744663272</v>
      </c>
      <c r="BQ11" s="18">
        <v>0.33564070923957218</v>
      </c>
      <c r="BR11" s="18">
        <v>0.34233690113887771</v>
      </c>
      <c r="BS11" s="18">
        <v>0.34168019427061269</v>
      </c>
      <c r="BU11" s="18">
        <v>0.31501441749199088</v>
      </c>
      <c r="BV11" s="18">
        <v>0.22602096899827581</v>
      </c>
      <c r="BW11" s="18">
        <v>0.31357613686075958</v>
      </c>
      <c r="BX11" s="18">
        <v>0.33683610447143703</v>
      </c>
      <c r="BY11" s="18">
        <v>0.29187774050846121</v>
      </c>
      <c r="BZ11" s="18">
        <v>0.2322702564933288</v>
      </c>
      <c r="CA11" s="18">
        <v>0.36674519618759899</v>
      </c>
      <c r="CB11" s="18">
        <v>0.42183105365550883</v>
      </c>
      <c r="CC11" s="18">
        <v>0.3377452655972808</v>
      </c>
    </row>
    <row r="12" spans="2:83" ht="19" customHeight="1" x14ac:dyDescent="0.35">
      <c r="B12" s="21" t="s">
        <v>123</v>
      </c>
      <c r="C12" s="18">
        <v>6.0020599653179511E-2</v>
      </c>
      <c r="D12" s="18">
        <v>0.10676607487148559</v>
      </c>
      <c r="E12" s="18">
        <v>7.3857980013654692E-2</v>
      </c>
      <c r="F12" s="18">
        <v>6.7201869449147689E-2</v>
      </c>
      <c r="G12" s="18">
        <v>4.6859305247100858E-2</v>
      </c>
      <c r="H12" s="18">
        <v>4.3208271447282842E-2</v>
      </c>
      <c r="I12" s="18">
        <v>4.4261269571663243E-2</v>
      </c>
      <c r="K12" s="18">
        <v>6.7603253299585192E-2</v>
      </c>
      <c r="L12" s="18">
        <v>5.129141765651872E-2</v>
      </c>
      <c r="N12" s="18">
        <v>3.2874844503532938E-2</v>
      </c>
      <c r="O12" s="18">
        <v>4.5709664018595247E-2</v>
      </c>
      <c r="P12" s="18">
        <v>9.387665922874891E-2</v>
      </c>
      <c r="Q12" s="18">
        <v>4.8964514251256197E-2</v>
      </c>
      <c r="R12" s="18">
        <v>0.1041165858097066</v>
      </c>
      <c r="S12" s="18">
        <v>1.9531202766170319E-2</v>
      </c>
      <c r="T12" s="18">
        <v>7.7872566116961972E-2</v>
      </c>
      <c r="U12" s="18">
        <v>6.116434443685459E-2</v>
      </c>
      <c r="V12" s="18">
        <v>7.4055737035969432E-2</v>
      </c>
      <c r="W12" s="18">
        <v>4.1292791052136887E-2</v>
      </c>
      <c r="X12" s="18">
        <v>6.2548927113341909E-2</v>
      </c>
      <c r="Y12" s="18">
        <v>4.9618501663552778E-2</v>
      </c>
      <c r="AA12" s="18">
        <v>6.4824940464388636E-2</v>
      </c>
      <c r="AB12" s="18">
        <v>6.8278321775968029E-2</v>
      </c>
      <c r="AC12" s="18">
        <v>5.0907049893835148E-2</v>
      </c>
      <c r="AD12" s="18">
        <v>5.4716370993469599E-2</v>
      </c>
      <c r="AF12" s="18">
        <v>7.6890321270996653E-2</v>
      </c>
      <c r="AG12" s="18">
        <v>7.0859334271243551E-2</v>
      </c>
      <c r="AH12" s="18">
        <v>4.094617212370795E-2</v>
      </c>
      <c r="AI12" s="18">
        <v>3.1319661697270497E-2</v>
      </c>
      <c r="AJ12" s="18">
        <v>6.5979465004315702E-2</v>
      </c>
      <c r="AK12" s="18">
        <v>5.0066071904428612E-2</v>
      </c>
      <c r="AL12" s="18">
        <v>2.7929942036769351E-2</v>
      </c>
      <c r="AM12" s="18">
        <v>6.596853983281821E-2</v>
      </c>
      <c r="AN12" s="18">
        <v>0.1001718664197684</v>
      </c>
      <c r="AO12" s="18">
        <v>9.4933551250562728E-2</v>
      </c>
      <c r="AP12" s="18">
        <v>5.5973399903363301E-2</v>
      </c>
      <c r="AQ12" s="18">
        <v>3.1668948686335741E-2</v>
      </c>
      <c r="AR12" s="18">
        <v>5.9536740067508281E-2</v>
      </c>
      <c r="AS12" s="18">
        <v>0.130781001089007</v>
      </c>
      <c r="AT12" s="18">
        <v>3.924304131913E-2</v>
      </c>
      <c r="AU12" s="18">
        <v>5.7496604154861707E-2</v>
      </c>
      <c r="AV12" s="18">
        <v>0.1070120924692757</v>
      </c>
      <c r="AX12" s="18">
        <v>5.3925848751320768E-2</v>
      </c>
      <c r="AY12" s="18">
        <v>8.6455298743957271E-2</v>
      </c>
      <c r="BA12" s="18">
        <v>4.9866715997706569E-2</v>
      </c>
      <c r="BB12" s="18">
        <v>7.885947767267848E-2</v>
      </c>
      <c r="BD12" s="18">
        <v>3.6162765352099981E-2</v>
      </c>
      <c r="BE12" s="18">
        <v>5.4631914803654202E-2</v>
      </c>
      <c r="BF12" s="18">
        <v>9.2999476222842895E-2</v>
      </c>
      <c r="BG12" s="18">
        <v>6.7663797016688135E-2</v>
      </c>
      <c r="BH12" s="18">
        <v>7.1447384192207961E-2</v>
      </c>
      <c r="BI12" s="18">
        <v>5.1727935583548948E-2</v>
      </c>
      <c r="BJ12" s="18">
        <v>7.3585265720239698E-2</v>
      </c>
      <c r="BL12" s="18">
        <v>4.4292485304292001E-2</v>
      </c>
      <c r="BM12" s="18">
        <v>6.0195642742034657E-2</v>
      </c>
      <c r="BN12" s="18">
        <v>9.5400218663567141E-2</v>
      </c>
      <c r="BO12" s="18">
        <v>0.10307264771915681</v>
      </c>
      <c r="BP12" s="18">
        <v>5.3320474846756227E-2</v>
      </c>
      <c r="BQ12" s="18">
        <v>5.5090314217310962E-2</v>
      </c>
      <c r="BR12" s="18">
        <v>8.0519155197607717E-2</v>
      </c>
      <c r="BS12" s="18">
        <v>5.1385625838321992E-2</v>
      </c>
      <c r="BU12" s="18">
        <v>5.2701762054231167E-2</v>
      </c>
      <c r="BV12" s="18">
        <v>5.1867780517696513E-2</v>
      </c>
      <c r="BW12" s="18">
        <v>6.6710835575147773E-2</v>
      </c>
      <c r="BX12" s="18">
        <v>0.1087746380101602</v>
      </c>
      <c r="BY12" s="18">
        <v>3.7557448706581148E-2</v>
      </c>
      <c r="BZ12" s="18">
        <v>0.13235944405952141</v>
      </c>
      <c r="CA12" s="18">
        <v>5.00984001597252E-2</v>
      </c>
      <c r="CB12" s="18">
        <v>4.9678991503155578E-2</v>
      </c>
      <c r="CC12" s="18">
        <v>0.11814101436020009</v>
      </c>
    </row>
    <row r="13" spans="2:83" ht="19" customHeight="1" x14ac:dyDescent="0.35">
      <c r="B13" s="21" t="s">
        <v>124</v>
      </c>
      <c r="C13" s="18">
        <v>2.9630420198891338E-2</v>
      </c>
      <c r="D13" s="18">
        <v>6.0042004750149723E-2</v>
      </c>
      <c r="E13" s="18">
        <v>1.929101789980767E-2</v>
      </c>
      <c r="F13" s="18">
        <v>1.884441677376154E-2</v>
      </c>
      <c r="G13" s="18">
        <v>3.714582512993763E-2</v>
      </c>
      <c r="H13" s="18">
        <v>1.7512739601302622E-2</v>
      </c>
      <c r="I13" s="18">
        <v>3.4545435373574837E-2</v>
      </c>
      <c r="K13" s="18">
        <v>2.9672509619431318E-2</v>
      </c>
      <c r="L13" s="18">
        <v>2.9737393069965489E-2</v>
      </c>
      <c r="N13" s="18">
        <v>3.2551615481660467E-2</v>
      </c>
      <c r="O13" s="18">
        <v>6.3342878313897746E-2</v>
      </c>
      <c r="P13" s="18">
        <v>1.9520254864828539E-2</v>
      </c>
      <c r="Q13" s="18">
        <v>4.1701847209900812E-2</v>
      </c>
      <c r="R13" s="18">
        <v>9.5033317915338925E-3</v>
      </c>
      <c r="S13" s="18">
        <v>2.7518855735819948E-2</v>
      </c>
      <c r="T13" s="18">
        <v>2.056846269857562E-2</v>
      </c>
      <c r="U13" s="18">
        <v>2.5238411509100351E-2</v>
      </c>
      <c r="V13" s="18">
        <v>2.3499973571121501E-2</v>
      </c>
      <c r="W13" s="18">
        <v>5.1060295179088853E-2</v>
      </c>
      <c r="X13" s="18">
        <v>2.5170833750887928E-2</v>
      </c>
      <c r="Y13" s="18">
        <v>3.4928858234503167E-2</v>
      </c>
      <c r="AA13" s="18">
        <v>3.1608300253746023E-2</v>
      </c>
      <c r="AB13" s="18">
        <v>2.9470909391638551E-2</v>
      </c>
      <c r="AC13" s="18">
        <v>3.0412102994201849E-2</v>
      </c>
      <c r="AD13" s="18">
        <v>2.5782006417801991E-2</v>
      </c>
      <c r="AF13" s="18">
        <v>0</v>
      </c>
      <c r="AG13" s="18">
        <v>3.3764272483163868E-2</v>
      </c>
      <c r="AH13" s="18">
        <v>2.0946714088999941E-2</v>
      </c>
      <c r="AI13" s="18">
        <v>2.2186666900215372E-2</v>
      </c>
      <c r="AJ13" s="18">
        <v>1.8140165312832461E-2</v>
      </c>
      <c r="AK13" s="18">
        <v>4.0363653651980587E-2</v>
      </c>
      <c r="AL13" s="18">
        <v>2.8078188879581752E-2</v>
      </c>
      <c r="AM13" s="18">
        <v>4.7926733470937927E-2</v>
      </c>
      <c r="AN13" s="18">
        <v>0</v>
      </c>
      <c r="AO13" s="18">
        <v>4.8005412542054197E-2</v>
      </c>
      <c r="AP13" s="18">
        <v>4.2185681334998747E-2</v>
      </c>
      <c r="AQ13" s="18">
        <v>3.8141906657143947E-2</v>
      </c>
      <c r="AR13" s="18">
        <v>1.1880999679505721E-2</v>
      </c>
      <c r="AS13" s="18">
        <v>2.004094080358158E-2</v>
      </c>
      <c r="AT13" s="18">
        <v>4.0314955052600757E-2</v>
      </c>
      <c r="AU13" s="18">
        <v>2.476233244566374E-2</v>
      </c>
      <c r="AV13" s="18">
        <v>1.2180074774945621E-2</v>
      </c>
      <c r="AX13" s="18">
        <v>2.8338353968605189E-2</v>
      </c>
      <c r="AY13" s="18">
        <v>3.707005006039648E-2</v>
      </c>
      <c r="BA13" s="18">
        <v>2.6461701248193258E-2</v>
      </c>
      <c r="BB13" s="18">
        <v>3.5509462328559643E-2</v>
      </c>
      <c r="BD13" s="18">
        <v>1.67231270944652E-2</v>
      </c>
      <c r="BE13" s="18">
        <v>3.3776659865700283E-2</v>
      </c>
      <c r="BF13" s="18">
        <v>4.4995439832815363E-2</v>
      </c>
      <c r="BG13" s="18">
        <v>2.5737577649922631E-2</v>
      </c>
      <c r="BH13" s="18">
        <v>4.4612423055639103E-2</v>
      </c>
      <c r="BI13" s="18">
        <v>1.823261361827096E-2</v>
      </c>
      <c r="BJ13" s="18">
        <v>2.7397935394931561E-2</v>
      </c>
      <c r="BL13" s="18">
        <v>1.9041338410904211E-2</v>
      </c>
      <c r="BM13" s="18">
        <v>2.3511165035785701E-2</v>
      </c>
      <c r="BN13" s="18">
        <v>2.804184759015348E-2</v>
      </c>
      <c r="BO13" s="18">
        <v>1.8426329137126201E-2</v>
      </c>
      <c r="BP13" s="18">
        <v>2.7981436340695789E-2</v>
      </c>
      <c r="BQ13" s="18">
        <v>7.403051885540643E-2</v>
      </c>
      <c r="BR13" s="18">
        <v>4.3006016653426953E-2</v>
      </c>
      <c r="BS13" s="18">
        <v>4.8612096029997887E-2</v>
      </c>
      <c r="BU13" s="18">
        <v>1.7571152526365642E-2</v>
      </c>
      <c r="BV13" s="18">
        <v>2.577631427931976E-2</v>
      </c>
      <c r="BW13" s="18">
        <v>8.6372410144306393E-3</v>
      </c>
      <c r="BX13" s="18">
        <v>4.714131808703044E-2</v>
      </c>
      <c r="BY13" s="18">
        <v>2.3058514508925061E-2</v>
      </c>
      <c r="BZ13" s="18">
        <v>6.5584646123068871E-2</v>
      </c>
      <c r="CA13" s="18">
        <v>4.222928711925969E-2</v>
      </c>
      <c r="CB13" s="18">
        <v>4.3545505002107791E-2</v>
      </c>
      <c r="CC13" s="18">
        <v>5.092928261131633E-2</v>
      </c>
    </row>
    <row r="14" spans="2:83" ht="19" customHeight="1" x14ac:dyDescent="0.35">
      <c r="B14" s="22" t="s">
        <v>117</v>
      </c>
      <c r="C14" s="23">
        <v>0.61031703366907863</v>
      </c>
      <c r="D14" s="23">
        <v>0.55967503408819397</v>
      </c>
      <c r="E14" s="23">
        <v>0.69110797628945253</v>
      </c>
      <c r="F14" s="23">
        <v>0.66921686602472608</v>
      </c>
      <c r="G14" s="23">
        <v>0.66097000607001011</v>
      </c>
      <c r="H14" s="23">
        <v>0.62039257996348895</v>
      </c>
      <c r="I14" s="23">
        <v>0.49408675645691902</v>
      </c>
      <c r="K14" s="23">
        <v>0.59813741801212261</v>
      </c>
      <c r="L14" s="23">
        <v>0.62172460629020543</v>
      </c>
      <c r="N14" s="23">
        <v>0.66012599753900203</v>
      </c>
      <c r="O14" s="23">
        <v>0.64925561152872113</v>
      </c>
      <c r="P14" s="23">
        <v>0.60240374431288701</v>
      </c>
      <c r="Q14" s="23">
        <v>0.54673801470719918</v>
      </c>
      <c r="R14" s="23">
        <v>0.6421473690530477</v>
      </c>
      <c r="S14" s="23">
        <v>0.5800294801871424</v>
      </c>
      <c r="T14" s="23">
        <v>0.65067797544827355</v>
      </c>
      <c r="U14" s="23">
        <v>0.57577445121205506</v>
      </c>
      <c r="V14" s="23">
        <v>0.67512976355022924</v>
      </c>
      <c r="W14" s="23">
        <v>0.52924728289211898</v>
      </c>
      <c r="X14" s="23">
        <v>0.60899614221138987</v>
      </c>
      <c r="Y14" s="23">
        <v>0.6067968668051662</v>
      </c>
      <c r="AA14" s="23">
        <v>0.62345716430374087</v>
      </c>
      <c r="AB14" s="23">
        <v>0.59776523278978599</v>
      </c>
      <c r="AC14" s="23">
        <v>0.62963479832403835</v>
      </c>
      <c r="AD14" s="23">
        <v>0.59215031069602708</v>
      </c>
      <c r="AF14" s="23">
        <v>0.60072775274213419</v>
      </c>
      <c r="AG14" s="23">
        <v>0.56858110593328881</v>
      </c>
      <c r="AH14" s="23">
        <v>0.65212055323367668</v>
      </c>
      <c r="AI14" s="23">
        <v>0.51338454609478434</v>
      </c>
      <c r="AJ14" s="23">
        <v>0.59436714230175891</v>
      </c>
      <c r="AK14" s="23">
        <v>0.61744797894489412</v>
      </c>
      <c r="AL14" s="23">
        <v>0.61575631244759343</v>
      </c>
      <c r="AM14" s="23">
        <v>0.59826868766258778</v>
      </c>
      <c r="AN14" s="23">
        <v>0.50990939095922094</v>
      </c>
      <c r="AO14" s="23">
        <v>0.62414651261683485</v>
      </c>
      <c r="AP14" s="23">
        <v>0.57637658114309454</v>
      </c>
      <c r="AQ14" s="23">
        <v>0.61761166760177666</v>
      </c>
      <c r="AR14" s="23">
        <v>0.60711426388663692</v>
      </c>
      <c r="AS14" s="23">
        <v>0.6876147612804151</v>
      </c>
      <c r="AT14" s="23">
        <v>0.6203219106826976</v>
      </c>
      <c r="AU14" s="23">
        <v>0.77313216895316672</v>
      </c>
      <c r="AV14" s="23">
        <v>0.67575424443785248</v>
      </c>
      <c r="AX14" s="23">
        <v>0.59004170527458344</v>
      </c>
      <c r="AY14" s="23">
        <v>0.7080525917287358</v>
      </c>
      <c r="BA14" s="23">
        <v>0.62920280025807429</v>
      </c>
      <c r="BB14" s="23">
        <v>0.57527756846080369</v>
      </c>
      <c r="BD14" s="23">
        <v>0.64148653643401254</v>
      </c>
      <c r="BE14" s="23">
        <v>0.59279672737183531</v>
      </c>
      <c r="BF14" s="23">
        <v>0.53144925342111193</v>
      </c>
      <c r="BG14" s="23">
        <v>0.6222231759491893</v>
      </c>
      <c r="BH14" s="23">
        <v>0.66191109413731364</v>
      </c>
      <c r="BI14" s="23">
        <v>0.67637505422715782</v>
      </c>
      <c r="BJ14" s="23">
        <v>0.43980963471975448</v>
      </c>
      <c r="BL14" s="23">
        <v>0.60716195183727906</v>
      </c>
      <c r="BM14" s="23">
        <v>0.6802110403946211</v>
      </c>
      <c r="BN14" s="23">
        <v>0.53439237851550137</v>
      </c>
      <c r="BO14" s="23">
        <v>0.51640287998740342</v>
      </c>
      <c r="BP14" s="23">
        <v>0.62500842136591528</v>
      </c>
      <c r="BQ14" s="23">
        <v>0.53523845768771061</v>
      </c>
      <c r="BR14" s="23">
        <v>0.53413792701008755</v>
      </c>
      <c r="BS14" s="23">
        <v>0.55832208386106741</v>
      </c>
      <c r="BU14" s="23">
        <v>0.61471266792741242</v>
      </c>
      <c r="BV14" s="23">
        <v>0.69633493620470777</v>
      </c>
      <c r="BW14" s="23">
        <v>0.61107578654966188</v>
      </c>
      <c r="BX14" s="23">
        <v>0.50724793943137247</v>
      </c>
      <c r="BY14" s="23">
        <v>0.64750629627603251</v>
      </c>
      <c r="BZ14" s="23">
        <v>0.56978565332408104</v>
      </c>
      <c r="CA14" s="23">
        <v>0.54092711653341607</v>
      </c>
      <c r="CB14" s="23">
        <v>0.48494444983922791</v>
      </c>
      <c r="CC14" s="23">
        <v>0.49318443743120272</v>
      </c>
    </row>
    <row r="15" spans="2:83" ht="19" customHeight="1" x14ac:dyDescent="0.35">
      <c r="B15" s="22" t="s">
        <v>118</v>
      </c>
      <c r="C15" s="23">
        <v>8.9651019852070857E-2</v>
      </c>
      <c r="D15" s="23">
        <v>0.1668080796216353</v>
      </c>
      <c r="E15" s="23">
        <v>9.3148997913462372E-2</v>
      </c>
      <c r="F15" s="23">
        <v>8.6046286222909218E-2</v>
      </c>
      <c r="G15" s="23">
        <v>8.4005130377038495E-2</v>
      </c>
      <c r="H15" s="23">
        <v>6.072101104858546E-2</v>
      </c>
      <c r="I15" s="23">
        <v>7.8806704945238087E-2</v>
      </c>
      <c r="K15" s="23">
        <v>9.7275762919016517E-2</v>
      </c>
      <c r="L15" s="23">
        <v>8.1028810726484213E-2</v>
      </c>
      <c r="N15" s="23">
        <v>6.5426459985193419E-2</v>
      </c>
      <c r="O15" s="23">
        <v>0.10905254233249299</v>
      </c>
      <c r="P15" s="23">
        <v>0.1133969140935774</v>
      </c>
      <c r="Q15" s="23">
        <v>9.0666361461157016E-2</v>
      </c>
      <c r="R15" s="23">
        <v>0.1136199176012405</v>
      </c>
      <c r="S15" s="23">
        <v>4.7050058501990268E-2</v>
      </c>
      <c r="T15" s="23">
        <v>9.8441028815537596E-2</v>
      </c>
      <c r="U15" s="23">
        <v>8.6402755945954951E-2</v>
      </c>
      <c r="V15" s="23">
        <v>9.7555710607090923E-2</v>
      </c>
      <c r="W15" s="23">
        <v>9.2353086231225734E-2</v>
      </c>
      <c r="X15" s="23">
        <v>8.7719760864229834E-2</v>
      </c>
      <c r="Y15" s="23">
        <v>8.4547359898055952E-2</v>
      </c>
      <c r="AA15" s="23">
        <v>9.6433240718134666E-2</v>
      </c>
      <c r="AB15" s="23">
        <v>9.7749231167606573E-2</v>
      </c>
      <c r="AC15" s="23">
        <v>8.1319152888036997E-2</v>
      </c>
      <c r="AD15" s="23">
        <v>8.0498377411271582E-2</v>
      </c>
      <c r="AF15" s="23">
        <v>7.6890321270996653E-2</v>
      </c>
      <c r="AG15" s="23">
        <v>0.10462360675440741</v>
      </c>
      <c r="AH15" s="23">
        <v>6.1892886212707887E-2</v>
      </c>
      <c r="AI15" s="23">
        <v>5.3506328597485872E-2</v>
      </c>
      <c r="AJ15" s="23">
        <v>8.411963031714817E-2</v>
      </c>
      <c r="AK15" s="23">
        <v>9.0429725556409185E-2</v>
      </c>
      <c r="AL15" s="23">
        <v>5.6008130916351102E-2</v>
      </c>
      <c r="AM15" s="23">
        <v>0.11389527330375609</v>
      </c>
      <c r="AN15" s="23">
        <v>0.1001718664197684</v>
      </c>
      <c r="AO15" s="23">
        <v>0.14293896379261689</v>
      </c>
      <c r="AP15" s="23">
        <v>9.8159081238362048E-2</v>
      </c>
      <c r="AQ15" s="23">
        <v>6.9810855343479694E-2</v>
      </c>
      <c r="AR15" s="23">
        <v>7.1417739747014E-2</v>
      </c>
      <c r="AS15" s="23">
        <v>0.1508219418925886</v>
      </c>
      <c r="AT15" s="23">
        <v>7.9557996371730763E-2</v>
      </c>
      <c r="AU15" s="23">
        <v>8.2258936600525454E-2</v>
      </c>
      <c r="AV15" s="23">
        <v>0.1191921672442213</v>
      </c>
      <c r="AX15" s="23">
        <v>8.2264202719925961E-2</v>
      </c>
      <c r="AY15" s="23">
        <v>0.1235253488043538</v>
      </c>
      <c r="BA15" s="23">
        <v>7.6328417245899824E-2</v>
      </c>
      <c r="BB15" s="23">
        <v>0.1143689400012381</v>
      </c>
      <c r="BD15" s="23">
        <v>5.2885892446565178E-2</v>
      </c>
      <c r="BE15" s="23">
        <v>8.8408574669354478E-2</v>
      </c>
      <c r="BF15" s="23">
        <v>0.13799491605565831</v>
      </c>
      <c r="BG15" s="23">
        <v>9.3401374666610776E-2</v>
      </c>
      <c r="BH15" s="23">
        <v>0.1160598072478471</v>
      </c>
      <c r="BI15" s="23">
        <v>6.9960549201819919E-2</v>
      </c>
      <c r="BJ15" s="23">
        <v>0.1009832011151713</v>
      </c>
      <c r="BL15" s="23">
        <v>6.3333823715196205E-2</v>
      </c>
      <c r="BM15" s="23">
        <v>8.3706807777820358E-2</v>
      </c>
      <c r="BN15" s="23">
        <v>0.1234420662537206</v>
      </c>
      <c r="BO15" s="23">
        <v>0.121498976856283</v>
      </c>
      <c r="BP15" s="23">
        <v>8.1301911187452017E-2</v>
      </c>
      <c r="BQ15" s="23">
        <v>0.12912083307271741</v>
      </c>
      <c r="BR15" s="23">
        <v>0.1235251718510347</v>
      </c>
      <c r="BS15" s="23">
        <v>9.9997721868319872E-2</v>
      </c>
      <c r="BU15" s="23">
        <v>7.0272914580596813E-2</v>
      </c>
      <c r="BV15" s="23">
        <v>7.7644094797016283E-2</v>
      </c>
      <c r="BW15" s="23">
        <v>7.5348076589578414E-2</v>
      </c>
      <c r="BX15" s="23">
        <v>0.15591595609719069</v>
      </c>
      <c r="BY15" s="23">
        <v>6.0615963215506219E-2</v>
      </c>
      <c r="BZ15" s="23">
        <v>0.19794409018259021</v>
      </c>
      <c r="CA15" s="23">
        <v>9.2327687278984882E-2</v>
      </c>
      <c r="CB15" s="23">
        <v>9.3224496505263377E-2</v>
      </c>
      <c r="CC15" s="23">
        <v>0.16907029697151649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131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0.43928461264982671</v>
      </c>
      <c r="D9" s="18">
        <v>0.25917608874075709</v>
      </c>
      <c r="E9" s="18">
        <v>0.43909473207331712</v>
      </c>
      <c r="F9" s="18">
        <v>0.46874799025183911</v>
      </c>
      <c r="G9" s="18">
        <v>0.45188729664520128</v>
      </c>
      <c r="H9" s="18">
        <v>0.50278825082640377</v>
      </c>
      <c r="I9" s="18">
        <v>0.44709530064033842</v>
      </c>
      <c r="K9" s="18">
        <v>0.39153214248364743</v>
      </c>
      <c r="L9" s="18">
        <v>0.48415095663240049</v>
      </c>
      <c r="N9" s="18">
        <v>0.46124539934827491</v>
      </c>
      <c r="O9" s="18">
        <v>0.432424847024101</v>
      </c>
      <c r="P9" s="18">
        <v>0.39906597003820687</v>
      </c>
      <c r="Q9" s="18">
        <v>0.42797667634789022</v>
      </c>
      <c r="R9" s="18">
        <v>0.48356433875619181</v>
      </c>
      <c r="S9" s="18">
        <v>0.37460119405777897</v>
      </c>
      <c r="T9" s="18">
        <v>0.50468628630351553</v>
      </c>
      <c r="U9" s="18">
        <v>0.42277435078040188</v>
      </c>
      <c r="V9" s="18">
        <v>0.43087773597148349</v>
      </c>
      <c r="W9" s="18">
        <v>0.43767747965537018</v>
      </c>
      <c r="X9" s="18">
        <v>0.40421906232990951</v>
      </c>
      <c r="Y9" s="18">
        <v>0.46091564360406839</v>
      </c>
      <c r="AA9" s="18">
        <v>0.4427683733461662</v>
      </c>
      <c r="AB9" s="18">
        <v>0.46418986342179053</v>
      </c>
      <c r="AC9" s="18">
        <v>0.39981180462113758</v>
      </c>
      <c r="AD9" s="18">
        <v>0.44367347935032092</v>
      </c>
      <c r="AF9" s="18">
        <v>0.26008924226280072</v>
      </c>
      <c r="AG9" s="18">
        <v>0.46289248087639778</v>
      </c>
      <c r="AH9" s="18">
        <v>0.46590019034727309</v>
      </c>
      <c r="AI9" s="18">
        <v>0.48427287388484641</v>
      </c>
      <c r="AJ9" s="18">
        <v>0.41397943186924818</v>
      </c>
      <c r="AK9" s="18">
        <v>0.44143792732985199</v>
      </c>
      <c r="AL9" s="18">
        <v>0.42889843915105358</v>
      </c>
      <c r="AM9" s="18">
        <v>0.43572766707963773</v>
      </c>
      <c r="AN9" s="18">
        <v>0.35285077640484291</v>
      </c>
      <c r="AO9" s="18">
        <v>0.36903644373660599</v>
      </c>
      <c r="AP9" s="18">
        <v>0.50954224195442754</v>
      </c>
      <c r="AQ9" s="18">
        <v>0.43940097106100978</v>
      </c>
      <c r="AR9" s="18">
        <v>0.40242581376678321</v>
      </c>
      <c r="AS9" s="18">
        <v>0.45211131035983698</v>
      </c>
      <c r="AT9" s="18">
        <v>0.44222746153389758</v>
      </c>
      <c r="AU9" s="18">
        <v>0.50487457382414003</v>
      </c>
      <c r="AV9" s="18">
        <v>0.41830692675017478</v>
      </c>
      <c r="AX9" s="18">
        <v>0.44654067436417549</v>
      </c>
      <c r="AY9" s="18">
        <v>0.40533352773041398</v>
      </c>
      <c r="BA9" s="18">
        <v>0.44085856716843969</v>
      </c>
      <c r="BB9" s="18">
        <v>0.43636439628823731</v>
      </c>
      <c r="BD9" s="18">
        <v>0.45892031819669649</v>
      </c>
      <c r="BE9" s="18">
        <v>0.42937271743513022</v>
      </c>
      <c r="BF9" s="18">
        <v>0.33850385716552528</v>
      </c>
      <c r="BG9" s="18">
        <v>0.45672345916821838</v>
      </c>
      <c r="BH9" s="18">
        <v>0.46563461705459119</v>
      </c>
      <c r="BI9" s="18">
        <v>0.56349719854811842</v>
      </c>
      <c r="BJ9" s="18">
        <v>0.39453825396479392</v>
      </c>
      <c r="BL9" s="18">
        <v>0.40707498820240151</v>
      </c>
      <c r="BM9" s="18">
        <v>0.48136789800766278</v>
      </c>
      <c r="BN9" s="18">
        <v>0.36300506411510192</v>
      </c>
      <c r="BO9" s="18">
        <v>0.39868174144434282</v>
      </c>
      <c r="BP9" s="18">
        <v>0.43179994874955629</v>
      </c>
      <c r="BQ9" s="18">
        <v>0.50755110219665756</v>
      </c>
      <c r="BR9" s="18">
        <v>0.25849061386031569</v>
      </c>
      <c r="BS9" s="18">
        <v>0.46197348445388908</v>
      </c>
      <c r="BU9" s="18">
        <v>0.46588615884175238</v>
      </c>
      <c r="BV9" s="18">
        <v>0.47509046158438811</v>
      </c>
      <c r="BW9" s="18">
        <v>0.42736963780189452</v>
      </c>
      <c r="BX9" s="18">
        <v>0.37136600939773218</v>
      </c>
      <c r="BY9" s="18">
        <v>0.47604525622233401</v>
      </c>
      <c r="BZ9" s="18">
        <v>0.47465939559252568</v>
      </c>
      <c r="CA9" s="18">
        <v>0.35111489617826891</v>
      </c>
      <c r="CB9" s="18">
        <v>0.35486512837309891</v>
      </c>
      <c r="CC9" s="18">
        <v>0.37016566525212952</v>
      </c>
    </row>
    <row r="10" spans="2:83" ht="19" customHeight="1" x14ac:dyDescent="0.35">
      <c r="B10" s="21" t="s">
        <v>121</v>
      </c>
      <c r="C10" s="18">
        <v>0.34153278243291818</v>
      </c>
      <c r="D10" s="18">
        <v>0.36156191397745169</v>
      </c>
      <c r="E10" s="18">
        <v>0.32742544491238418</v>
      </c>
      <c r="F10" s="18">
        <v>0.30691965378430541</v>
      </c>
      <c r="G10" s="18">
        <v>0.33090757832403278</v>
      </c>
      <c r="H10" s="18">
        <v>0.31227625680565019</v>
      </c>
      <c r="I10" s="18">
        <v>0.39387696003332512</v>
      </c>
      <c r="K10" s="18">
        <v>0.36391345275079212</v>
      </c>
      <c r="L10" s="18">
        <v>0.32024878020565117</v>
      </c>
      <c r="N10" s="18">
        <v>0.37176005504253279</v>
      </c>
      <c r="O10" s="18">
        <v>0.3778401980642957</v>
      </c>
      <c r="P10" s="18">
        <v>0.32671227118359608</v>
      </c>
      <c r="Q10" s="18">
        <v>0.31099121897002252</v>
      </c>
      <c r="R10" s="18">
        <v>0.32490505312721762</v>
      </c>
      <c r="S10" s="18">
        <v>0.34045715722663911</v>
      </c>
      <c r="T10" s="18">
        <v>0.29212037049013012</v>
      </c>
      <c r="U10" s="18">
        <v>0.37083125541075018</v>
      </c>
      <c r="V10" s="18">
        <v>0.32523780632359578</v>
      </c>
      <c r="W10" s="18">
        <v>0.34370248722445718</v>
      </c>
      <c r="X10" s="18">
        <v>0.42418337705052062</v>
      </c>
      <c r="Y10" s="18">
        <v>0.30033696292969092</v>
      </c>
      <c r="AA10" s="18">
        <v>0.37891941437699328</v>
      </c>
      <c r="AB10" s="18">
        <v>0.32415520319911428</v>
      </c>
      <c r="AC10" s="18">
        <v>0.36363322196713599</v>
      </c>
      <c r="AD10" s="18">
        <v>0.30144978081840168</v>
      </c>
      <c r="AF10" s="18">
        <v>0.36599278204348729</v>
      </c>
      <c r="AG10" s="18">
        <v>0.2033202211269052</v>
      </c>
      <c r="AH10" s="18">
        <v>0.2786063350423405</v>
      </c>
      <c r="AI10" s="18">
        <v>0.31056290259083202</v>
      </c>
      <c r="AJ10" s="18">
        <v>0.36387145987512842</v>
      </c>
      <c r="AK10" s="18">
        <v>0.39062625353813718</v>
      </c>
      <c r="AL10" s="18">
        <v>0.3200569674298141</v>
      </c>
      <c r="AM10" s="18">
        <v>0.32514919946038678</v>
      </c>
      <c r="AN10" s="18">
        <v>0.36662214456303649</v>
      </c>
      <c r="AO10" s="18">
        <v>0.38138669194285008</v>
      </c>
      <c r="AP10" s="18">
        <v>0.28618393875493991</v>
      </c>
      <c r="AQ10" s="18">
        <v>0.42376873227597239</v>
      </c>
      <c r="AR10" s="18">
        <v>0.48607474763960729</v>
      </c>
      <c r="AS10" s="18">
        <v>0.32861850281552879</v>
      </c>
      <c r="AT10" s="18">
        <v>0.33181426465834513</v>
      </c>
      <c r="AU10" s="18">
        <v>0.3702056168745908</v>
      </c>
      <c r="AV10" s="18">
        <v>0.28077230262314751</v>
      </c>
      <c r="AX10" s="18">
        <v>0.34810147769954991</v>
      </c>
      <c r="AY10" s="18">
        <v>0.30764184201175798</v>
      </c>
      <c r="BA10" s="18">
        <v>0.35459065898238451</v>
      </c>
      <c r="BB10" s="18">
        <v>0.31730601838323558</v>
      </c>
      <c r="BD10" s="18">
        <v>0.30657009977798849</v>
      </c>
      <c r="BE10" s="18">
        <v>0.35938439892930479</v>
      </c>
      <c r="BF10" s="18">
        <v>0.4327762040923796</v>
      </c>
      <c r="BG10" s="18">
        <v>0.34221208505368189</v>
      </c>
      <c r="BH10" s="18">
        <v>0.34013728604939758</v>
      </c>
      <c r="BI10" s="18">
        <v>0.23086375297675851</v>
      </c>
      <c r="BJ10" s="18">
        <v>0.26247686859219138</v>
      </c>
      <c r="BL10" s="18">
        <v>0.38944694789002371</v>
      </c>
      <c r="BM10" s="18">
        <v>0.34744408664201731</v>
      </c>
      <c r="BN10" s="18">
        <v>0.37278664849148629</v>
      </c>
      <c r="BO10" s="18">
        <v>0.30712528699964098</v>
      </c>
      <c r="BP10" s="18">
        <v>0.31557172111271609</v>
      </c>
      <c r="BQ10" s="18">
        <v>0.27775769648162207</v>
      </c>
      <c r="BR10" s="18">
        <v>0.38045731668747201</v>
      </c>
      <c r="BS10" s="18">
        <v>0.30259810006952381</v>
      </c>
      <c r="BU10" s="18">
        <v>0.38730354268784012</v>
      </c>
      <c r="BV10" s="18">
        <v>0.34407958341204359</v>
      </c>
      <c r="BW10" s="18">
        <v>0.37159325703743279</v>
      </c>
      <c r="BX10" s="18">
        <v>0.29959842527065478</v>
      </c>
      <c r="BY10" s="18">
        <v>0.32817128427548009</v>
      </c>
      <c r="BZ10" s="18">
        <v>0.22902477608353439</v>
      </c>
      <c r="CA10" s="18">
        <v>0.32434627252227449</v>
      </c>
      <c r="CB10" s="18">
        <v>0.34274638556269371</v>
      </c>
      <c r="CC10" s="18">
        <v>0.36650674956041362</v>
      </c>
    </row>
    <row r="11" spans="2:83" ht="32.15" customHeight="1" x14ac:dyDescent="0.35">
      <c r="B11" s="21" t="s">
        <v>122</v>
      </c>
      <c r="C11" s="18">
        <v>0.1692021256076717</v>
      </c>
      <c r="D11" s="18">
        <v>0.26370804562935252</v>
      </c>
      <c r="E11" s="18">
        <v>0.16294285272481149</v>
      </c>
      <c r="F11" s="18">
        <v>0.1780998200511672</v>
      </c>
      <c r="G11" s="18">
        <v>0.17222011858148459</v>
      </c>
      <c r="H11" s="18">
        <v>0.15386899760628131</v>
      </c>
      <c r="I11" s="18">
        <v>0.13398946458887859</v>
      </c>
      <c r="K11" s="18">
        <v>0.1879886600947778</v>
      </c>
      <c r="L11" s="18">
        <v>0.15243532541888369</v>
      </c>
      <c r="N11" s="18">
        <v>0.1286053213940607</v>
      </c>
      <c r="O11" s="18">
        <v>0.16043173703433539</v>
      </c>
      <c r="P11" s="18">
        <v>0.18349823668605761</v>
      </c>
      <c r="Q11" s="18">
        <v>0.14903666386986611</v>
      </c>
      <c r="R11" s="18">
        <v>0.1457412925922843</v>
      </c>
      <c r="S11" s="18">
        <v>0.23169387335727579</v>
      </c>
      <c r="T11" s="18">
        <v>0.15563251074454301</v>
      </c>
      <c r="U11" s="18">
        <v>0.1521030792473885</v>
      </c>
      <c r="V11" s="18">
        <v>0.1851685695165477</v>
      </c>
      <c r="W11" s="18">
        <v>0.16805683851952311</v>
      </c>
      <c r="X11" s="18">
        <v>0.14771059454655369</v>
      </c>
      <c r="Y11" s="18">
        <v>0.20832264977346621</v>
      </c>
      <c r="AA11" s="18">
        <v>0.15348299833374229</v>
      </c>
      <c r="AB11" s="18">
        <v>0.1621526615616932</v>
      </c>
      <c r="AC11" s="18">
        <v>0.1765661370944748</v>
      </c>
      <c r="AD11" s="18">
        <v>0.18713061750021351</v>
      </c>
      <c r="AF11" s="18">
        <v>0.19619817869029971</v>
      </c>
      <c r="AG11" s="18">
        <v>0.23945548721575849</v>
      </c>
      <c r="AH11" s="18">
        <v>0.200741005402477</v>
      </c>
      <c r="AI11" s="18">
        <v>0.15730238212402589</v>
      </c>
      <c r="AJ11" s="18">
        <v>0.16770602576334659</v>
      </c>
      <c r="AK11" s="18">
        <v>0.1163448421625892</v>
      </c>
      <c r="AL11" s="18">
        <v>0.18895770996927591</v>
      </c>
      <c r="AM11" s="18">
        <v>0.1961979699042106</v>
      </c>
      <c r="AN11" s="18">
        <v>0.2432678522092229</v>
      </c>
      <c r="AO11" s="18">
        <v>0.20907396288249119</v>
      </c>
      <c r="AP11" s="18">
        <v>0.16636972186687701</v>
      </c>
      <c r="AQ11" s="18">
        <v>9.2181238537106538E-2</v>
      </c>
      <c r="AR11" s="18">
        <v>8.9826134470965754E-2</v>
      </c>
      <c r="AS11" s="18">
        <v>0.1788715647611584</v>
      </c>
      <c r="AT11" s="18">
        <v>0.1589766717393746</v>
      </c>
      <c r="AU11" s="18">
        <v>0.10986794317689171</v>
      </c>
      <c r="AV11" s="18">
        <v>0.2275547243826137</v>
      </c>
      <c r="AX11" s="18">
        <v>0.16513770410442791</v>
      </c>
      <c r="AY11" s="18">
        <v>0.19195829712159149</v>
      </c>
      <c r="BA11" s="18">
        <v>0.15899791206890571</v>
      </c>
      <c r="BB11" s="18">
        <v>0.1881343825316632</v>
      </c>
      <c r="BD11" s="18">
        <v>0.18318343809351459</v>
      </c>
      <c r="BE11" s="18">
        <v>0.17425289023379881</v>
      </c>
      <c r="BF11" s="18">
        <v>0.17702993324449651</v>
      </c>
      <c r="BG11" s="18">
        <v>0.15663765242448491</v>
      </c>
      <c r="BH11" s="18">
        <v>0.13621718314434389</v>
      </c>
      <c r="BI11" s="18">
        <v>0.15629380502387269</v>
      </c>
      <c r="BJ11" s="18">
        <v>0.21873992916479379</v>
      </c>
      <c r="BL11" s="18">
        <v>0.19063650567710291</v>
      </c>
      <c r="BM11" s="18">
        <v>0.13501290257577109</v>
      </c>
      <c r="BN11" s="18">
        <v>0.1841572984573141</v>
      </c>
      <c r="BO11" s="18">
        <v>0.2495801078411736</v>
      </c>
      <c r="BP11" s="18">
        <v>0.1571747890915505</v>
      </c>
      <c r="BQ11" s="18">
        <v>0.13949682607683689</v>
      </c>
      <c r="BR11" s="18">
        <v>0.24886255134413629</v>
      </c>
      <c r="BS11" s="18">
        <v>0.179883464058433</v>
      </c>
      <c r="BU11" s="18">
        <v>0.1404414426203475</v>
      </c>
      <c r="BV11" s="18">
        <v>0.1492403894741863</v>
      </c>
      <c r="BW11" s="18">
        <v>0.1447897029905777</v>
      </c>
      <c r="BX11" s="18">
        <v>0.26226713572076038</v>
      </c>
      <c r="BY11" s="18">
        <v>0.1435073566778686</v>
      </c>
      <c r="BZ11" s="18">
        <v>0.1979652520954272</v>
      </c>
      <c r="CA11" s="18">
        <v>0.23325545588539959</v>
      </c>
      <c r="CB11" s="18">
        <v>0.2403973307107973</v>
      </c>
      <c r="CC11" s="18">
        <v>0.1470313299652454</v>
      </c>
    </row>
    <row r="12" spans="2:83" ht="19" customHeight="1" x14ac:dyDescent="0.35">
      <c r="B12" s="21" t="s">
        <v>123</v>
      </c>
      <c r="C12" s="18">
        <v>3.8250645448356053E-2</v>
      </c>
      <c r="D12" s="18">
        <v>9.4071757408186574E-2</v>
      </c>
      <c r="E12" s="18">
        <v>5.8685157552190899E-2</v>
      </c>
      <c r="F12" s="18">
        <v>3.9800418155767417E-2</v>
      </c>
      <c r="G12" s="18">
        <v>2.9949295289955009E-2</v>
      </c>
      <c r="H12" s="18">
        <v>2.5416732611492032E-2</v>
      </c>
      <c r="I12" s="18">
        <v>1.1964923762534911E-2</v>
      </c>
      <c r="K12" s="18">
        <v>4.3515405814739207E-2</v>
      </c>
      <c r="L12" s="18">
        <v>3.2614449099111029E-2</v>
      </c>
      <c r="N12" s="18">
        <v>3.0332790182516191E-2</v>
      </c>
      <c r="O12" s="18">
        <v>1.3030415711105039E-2</v>
      </c>
      <c r="P12" s="18">
        <v>6.9917288630799782E-2</v>
      </c>
      <c r="Q12" s="18">
        <v>9.9417878997332634E-2</v>
      </c>
      <c r="R12" s="18">
        <v>4.0052676425358029E-2</v>
      </c>
      <c r="S12" s="18">
        <v>3.9078845780695301E-2</v>
      </c>
      <c r="T12" s="18">
        <v>2.7395101515382471E-2</v>
      </c>
      <c r="U12" s="18">
        <v>4.9140265769032472E-2</v>
      </c>
      <c r="V12" s="18">
        <v>4.8573135113063833E-2</v>
      </c>
      <c r="W12" s="18">
        <v>3.6584550182254268E-2</v>
      </c>
      <c r="X12" s="18">
        <v>1.247765699107788E-2</v>
      </c>
      <c r="Y12" s="18">
        <v>1.7970726051381891E-2</v>
      </c>
      <c r="AA12" s="18">
        <v>1.5934671710520359E-2</v>
      </c>
      <c r="AB12" s="18">
        <v>3.8885302275055503E-2</v>
      </c>
      <c r="AC12" s="18">
        <v>4.7396296068621661E-2</v>
      </c>
      <c r="AD12" s="18">
        <v>5.3893432593203658E-2</v>
      </c>
      <c r="AF12" s="18">
        <v>0.13960785772901879</v>
      </c>
      <c r="AG12" s="18">
        <v>8.4742670009970794E-2</v>
      </c>
      <c r="AH12" s="18">
        <v>5.4752469207909452E-2</v>
      </c>
      <c r="AI12" s="18">
        <v>2.2852016791686299E-2</v>
      </c>
      <c r="AJ12" s="18">
        <v>4.2725643050194217E-2</v>
      </c>
      <c r="AK12" s="18">
        <v>4.7455880634906848E-2</v>
      </c>
      <c r="AL12" s="18">
        <v>6.2086883449856418E-2</v>
      </c>
      <c r="AM12" s="18">
        <v>2.1415330494726138E-2</v>
      </c>
      <c r="AN12" s="18">
        <v>2.7260073088020819E-2</v>
      </c>
      <c r="AO12" s="18">
        <v>1.0416767446857799E-2</v>
      </c>
      <c r="AP12" s="18">
        <v>2.1213249870933801E-2</v>
      </c>
      <c r="AQ12" s="18">
        <v>2.2151799361530441E-2</v>
      </c>
      <c r="AR12" s="18">
        <v>2.167330412264374E-2</v>
      </c>
      <c r="AS12" s="18">
        <v>2.3120816466080388E-2</v>
      </c>
      <c r="AT12" s="18">
        <v>6.6981602068382565E-2</v>
      </c>
      <c r="AU12" s="18">
        <v>1.505186612437767E-2</v>
      </c>
      <c r="AV12" s="18">
        <v>6.1185971469118521E-2</v>
      </c>
      <c r="AX12" s="18">
        <v>3.0005429606080731E-2</v>
      </c>
      <c r="AY12" s="18">
        <v>7.8059394123394341E-2</v>
      </c>
      <c r="BA12" s="18">
        <v>3.384715157774796E-2</v>
      </c>
      <c r="BB12" s="18">
        <v>4.6420611414361941E-2</v>
      </c>
      <c r="BD12" s="18">
        <v>3.5015002133091402E-2</v>
      </c>
      <c r="BE12" s="18">
        <v>2.4338088064015811E-2</v>
      </c>
      <c r="BF12" s="18">
        <v>4.330304553784467E-2</v>
      </c>
      <c r="BG12" s="18">
        <v>4.0869752951162727E-2</v>
      </c>
      <c r="BH12" s="18">
        <v>3.7709536050948123E-2</v>
      </c>
      <c r="BI12" s="18">
        <v>4.9345243451250298E-2</v>
      </c>
      <c r="BJ12" s="18">
        <v>0.1092264339110977</v>
      </c>
      <c r="BL12" s="18">
        <v>9.3524063373302494E-3</v>
      </c>
      <c r="BM12" s="18">
        <v>2.868063400660352E-2</v>
      </c>
      <c r="BN12" s="18">
        <v>5.0063393480464867E-2</v>
      </c>
      <c r="BO12" s="18">
        <v>2.7717560176957919E-2</v>
      </c>
      <c r="BP12" s="18">
        <v>7.9201531794217628E-2</v>
      </c>
      <c r="BQ12" s="18">
        <v>4.4910006075012367E-2</v>
      </c>
      <c r="BR12" s="18">
        <v>7.3798074811208966E-2</v>
      </c>
      <c r="BS12" s="18">
        <v>4.6232574346833748E-2</v>
      </c>
      <c r="BU12" s="18">
        <v>6.36885585006014E-3</v>
      </c>
      <c r="BV12" s="18">
        <v>2.544730568412884E-2</v>
      </c>
      <c r="BW12" s="18">
        <v>3.7476376443026663E-2</v>
      </c>
      <c r="BX12" s="18">
        <v>4.9529708282531747E-2</v>
      </c>
      <c r="BY12" s="18">
        <v>3.9928682350077287E-2</v>
      </c>
      <c r="BZ12" s="18">
        <v>6.153286837320928E-2</v>
      </c>
      <c r="CA12" s="18">
        <v>7.0734415642123558E-2</v>
      </c>
      <c r="CB12" s="18">
        <v>5.0112849646974503E-2</v>
      </c>
      <c r="CC12" s="18">
        <v>9.1604203138772752E-2</v>
      </c>
    </row>
    <row r="13" spans="2:83" ht="19" customHeight="1" x14ac:dyDescent="0.35">
      <c r="B13" s="21" t="s">
        <v>124</v>
      </c>
      <c r="C13" s="18">
        <v>1.17298338612273E-2</v>
      </c>
      <c r="D13" s="18">
        <v>2.1482194244251931E-2</v>
      </c>
      <c r="E13" s="18">
        <v>1.185181273729625E-2</v>
      </c>
      <c r="F13" s="18">
        <v>6.4321177569208604E-3</v>
      </c>
      <c r="G13" s="18">
        <v>1.5035711159326309E-2</v>
      </c>
      <c r="H13" s="18">
        <v>5.6497621501724101E-3</v>
      </c>
      <c r="I13" s="18">
        <v>1.3073350974922951E-2</v>
      </c>
      <c r="K13" s="18">
        <v>1.305033885604343E-2</v>
      </c>
      <c r="L13" s="18">
        <v>1.0550488643953349E-2</v>
      </c>
      <c r="N13" s="18">
        <v>8.0564340326152312E-3</v>
      </c>
      <c r="O13" s="18">
        <v>1.627280216616277E-2</v>
      </c>
      <c r="P13" s="18">
        <v>2.080623346133963E-2</v>
      </c>
      <c r="Q13" s="18">
        <v>1.2577561814888861E-2</v>
      </c>
      <c r="R13" s="18">
        <v>5.7366390989484744E-3</v>
      </c>
      <c r="S13" s="18">
        <v>1.4168929577610789E-2</v>
      </c>
      <c r="T13" s="18">
        <v>2.016573094642915E-2</v>
      </c>
      <c r="U13" s="18">
        <v>5.1510487924268681E-3</v>
      </c>
      <c r="V13" s="18">
        <v>1.014275307530919E-2</v>
      </c>
      <c r="W13" s="18">
        <v>1.3978644418395129E-2</v>
      </c>
      <c r="X13" s="18">
        <v>1.140930908193841E-2</v>
      </c>
      <c r="Y13" s="18">
        <v>1.2454017641392499E-2</v>
      </c>
      <c r="AA13" s="18">
        <v>8.8945422325776742E-3</v>
      </c>
      <c r="AB13" s="18">
        <v>1.0616969542346521E-2</v>
      </c>
      <c r="AC13" s="18">
        <v>1.259254024862993E-2</v>
      </c>
      <c r="AD13" s="18">
        <v>1.3852689737860229E-2</v>
      </c>
      <c r="AF13" s="18">
        <v>3.8111939274393512E-2</v>
      </c>
      <c r="AG13" s="18">
        <v>9.5891407709676798E-3</v>
      </c>
      <c r="AH13" s="18">
        <v>0</v>
      </c>
      <c r="AI13" s="18">
        <v>2.50098246086095E-2</v>
      </c>
      <c r="AJ13" s="18">
        <v>1.1717439442082599E-2</v>
      </c>
      <c r="AK13" s="18">
        <v>4.1350963345148026E-3</v>
      </c>
      <c r="AL13" s="18">
        <v>0</v>
      </c>
      <c r="AM13" s="18">
        <v>2.1509833061038919E-2</v>
      </c>
      <c r="AN13" s="18">
        <v>9.9991537348767378E-3</v>
      </c>
      <c r="AO13" s="18">
        <v>3.008613399119496E-2</v>
      </c>
      <c r="AP13" s="18">
        <v>1.66908475528218E-2</v>
      </c>
      <c r="AQ13" s="18">
        <v>2.2497258764380801E-2</v>
      </c>
      <c r="AR13" s="18">
        <v>0</v>
      </c>
      <c r="AS13" s="18">
        <v>1.7277805597395422E-2</v>
      </c>
      <c r="AT13" s="18">
        <v>0</v>
      </c>
      <c r="AU13" s="18">
        <v>0</v>
      </c>
      <c r="AV13" s="18">
        <v>1.2180074774945621E-2</v>
      </c>
      <c r="AX13" s="18">
        <v>1.021471422576601E-2</v>
      </c>
      <c r="AY13" s="18">
        <v>1.7006939012842191E-2</v>
      </c>
      <c r="BA13" s="18">
        <v>1.1705710202522181E-2</v>
      </c>
      <c r="BB13" s="18">
        <v>1.177459138250191E-2</v>
      </c>
      <c r="BD13" s="18">
        <v>1.6311141798708871E-2</v>
      </c>
      <c r="BE13" s="18">
        <v>1.265190533775027E-2</v>
      </c>
      <c r="BF13" s="18">
        <v>8.386959959753958E-3</v>
      </c>
      <c r="BG13" s="18">
        <v>3.5570504024520209E-3</v>
      </c>
      <c r="BH13" s="18">
        <v>2.030137770071918E-2</v>
      </c>
      <c r="BI13" s="18">
        <v>0</v>
      </c>
      <c r="BJ13" s="18">
        <v>1.501851436712325E-2</v>
      </c>
      <c r="BL13" s="18">
        <v>3.489151893141531E-3</v>
      </c>
      <c r="BM13" s="18">
        <v>7.4944787679452601E-3</v>
      </c>
      <c r="BN13" s="18">
        <v>2.99875954556326E-2</v>
      </c>
      <c r="BO13" s="18">
        <v>1.689530353788473E-2</v>
      </c>
      <c r="BP13" s="18">
        <v>1.6252009251959399E-2</v>
      </c>
      <c r="BQ13" s="18">
        <v>3.028436916987132E-2</v>
      </c>
      <c r="BR13" s="18">
        <v>3.839144329686691E-2</v>
      </c>
      <c r="BS13" s="18">
        <v>9.3123770713204705E-3</v>
      </c>
      <c r="BU13" s="18">
        <v>0</v>
      </c>
      <c r="BV13" s="18">
        <v>6.1422598452530912E-3</v>
      </c>
      <c r="BW13" s="18">
        <v>1.8771025727068371E-2</v>
      </c>
      <c r="BX13" s="18">
        <v>1.7238721328320709E-2</v>
      </c>
      <c r="BY13" s="18">
        <v>1.234742047423989E-2</v>
      </c>
      <c r="BZ13" s="18">
        <v>3.6817707855303562E-2</v>
      </c>
      <c r="CA13" s="18">
        <v>2.054895977193353E-2</v>
      </c>
      <c r="CB13" s="18">
        <v>1.187830570643564E-2</v>
      </c>
      <c r="CC13" s="18">
        <v>2.469205208343889E-2</v>
      </c>
    </row>
    <row r="14" spans="2:83" ht="19" customHeight="1" x14ac:dyDescent="0.35">
      <c r="B14" s="22" t="s">
        <v>117</v>
      </c>
      <c r="C14" s="23">
        <v>0.78081739508274484</v>
      </c>
      <c r="D14" s="23">
        <v>0.62073800271820878</v>
      </c>
      <c r="E14" s="23">
        <v>0.7665201769857013</v>
      </c>
      <c r="F14" s="23">
        <v>0.77566764403614452</v>
      </c>
      <c r="G14" s="23">
        <v>0.78279487496923406</v>
      </c>
      <c r="H14" s="23">
        <v>0.81506450763205396</v>
      </c>
      <c r="I14" s="23">
        <v>0.84097226067366349</v>
      </c>
      <c r="K14" s="23">
        <v>0.75544559523443955</v>
      </c>
      <c r="L14" s="23">
        <v>0.80439973683805177</v>
      </c>
      <c r="N14" s="23">
        <v>0.83300545439080775</v>
      </c>
      <c r="O14" s="23">
        <v>0.8102650450883967</v>
      </c>
      <c r="P14" s="23">
        <v>0.72577824122180301</v>
      </c>
      <c r="Q14" s="23">
        <v>0.73896789531791263</v>
      </c>
      <c r="R14" s="23">
        <v>0.80846939188340938</v>
      </c>
      <c r="S14" s="23">
        <v>0.71505835128441808</v>
      </c>
      <c r="T14" s="23">
        <v>0.7968066567936456</v>
      </c>
      <c r="U14" s="23">
        <v>0.79360560619115206</v>
      </c>
      <c r="V14" s="23">
        <v>0.75611554229507938</v>
      </c>
      <c r="W14" s="23">
        <v>0.78137996687982736</v>
      </c>
      <c r="X14" s="23">
        <v>0.82840243938043012</v>
      </c>
      <c r="Y14" s="23">
        <v>0.76125260653375926</v>
      </c>
      <c r="AA14" s="23">
        <v>0.82168778772315954</v>
      </c>
      <c r="AB14" s="23">
        <v>0.78834506662090487</v>
      </c>
      <c r="AC14" s="23">
        <v>0.76344502658827351</v>
      </c>
      <c r="AD14" s="23">
        <v>0.74512326016872255</v>
      </c>
      <c r="AF14" s="23">
        <v>0.6260820243062879</v>
      </c>
      <c r="AG14" s="23">
        <v>0.66621270200330296</v>
      </c>
      <c r="AH14" s="23">
        <v>0.74450652538961359</v>
      </c>
      <c r="AI14" s="23">
        <v>0.79483577647567838</v>
      </c>
      <c r="AJ14" s="23">
        <v>0.77785089174437672</v>
      </c>
      <c r="AK14" s="23">
        <v>0.83206418086798917</v>
      </c>
      <c r="AL14" s="23">
        <v>0.74895540658086768</v>
      </c>
      <c r="AM14" s="23">
        <v>0.76087686654002451</v>
      </c>
      <c r="AN14" s="23">
        <v>0.7194729209678794</v>
      </c>
      <c r="AO14" s="23">
        <v>0.75042313567945618</v>
      </c>
      <c r="AP14" s="23">
        <v>0.7957261807093674</v>
      </c>
      <c r="AQ14" s="23">
        <v>0.86316970333698229</v>
      </c>
      <c r="AR14" s="23">
        <v>0.88850056140639044</v>
      </c>
      <c r="AS14" s="23">
        <v>0.78072981317536583</v>
      </c>
      <c r="AT14" s="23">
        <v>0.77404172619224276</v>
      </c>
      <c r="AU14" s="23">
        <v>0.87508019069873089</v>
      </c>
      <c r="AV14" s="23">
        <v>0.69907922937332234</v>
      </c>
      <c r="AX14" s="23">
        <v>0.79464215206372546</v>
      </c>
      <c r="AY14" s="23">
        <v>0.71297536974217213</v>
      </c>
      <c r="BA14" s="23">
        <v>0.79544922615082414</v>
      </c>
      <c r="BB14" s="23">
        <v>0.753670414671473</v>
      </c>
      <c r="BD14" s="23">
        <v>0.76549041797468509</v>
      </c>
      <c r="BE14" s="23">
        <v>0.78875711636443502</v>
      </c>
      <c r="BF14" s="23">
        <v>0.77128006125790494</v>
      </c>
      <c r="BG14" s="23">
        <v>0.79893554422190027</v>
      </c>
      <c r="BH14" s="23">
        <v>0.80577190310398894</v>
      </c>
      <c r="BI14" s="23">
        <v>0.79436095152487696</v>
      </c>
      <c r="BJ14" s="23">
        <v>0.65701512255698535</v>
      </c>
      <c r="BL14" s="23">
        <v>0.79652193609242516</v>
      </c>
      <c r="BM14" s="23">
        <v>0.82881198464968009</v>
      </c>
      <c r="BN14" s="23">
        <v>0.73579171260658827</v>
      </c>
      <c r="BO14" s="23">
        <v>0.7058070284439838</v>
      </c>
      <c r="BP14" s="23">
        <v>0.74737166986227244</v>
      </c>
      <c r="BQ14" s="23">
        <v>0.78530879867827963</v>
      </c>
      <c r="BR14" s="23">
        <v>0.63894793054778765</v>
      </c>
      <c r="BS14" s="23">
        <v>0.76457158452341289</v>
      </c>
      <c r="BU14" s="23">
        <v>0.85318970152959239</v>
      </c>
      <c r="BV14" s="23">
        <v>0.81917004499643165</v>
      </c>
      <c r="BW14" s="23">
        <v>0.79896289483932725</v>
      </c>
      <c r="BX14" s="23">
        <v>0.67096443466838696</v>
      </c>
      <c r="BY14" s="23">
        <v>0.8042165404978141</v>
      </c>
      <c r="BZ14" s="23">
        <v>0.70368417167606001</v>
      </c>
      <c r="CA14" s="23">
        <v>0.6754611687005434</v>
      </c>
      <c r="CB14" s="23">
        <v>0.69761151393579257</v>
      </c>
      <c r="CC14" s="23">
        <v>0.73667241481254297</v>
      </c>
    </row>
    <row r="15" spans="2:83" ht="19" customHeight="1" x14ac:dyDescent="0.35">
      <c r="B15" s="22" t="s">
        <v>118</v>
      </c>
      <c r="C15" s="23">
        <v>4.9980479309583353E-2</v>
      </c>
      <c r="D15" s="23">
        <v>0.11555395165243849</v>
      </c>
      <c r="E15" s="23">
        <v>7.0536970289487147E-2</v>
      </c>
      <c r="F15" s="23">
        <v>4.6232535912688277E-2</v>
      </c>
      <c r="G15" s="23">
        <v>4.4985006449281328E-2</v>
      </c>
      <c r="H15" s="23">
        <v>3.106649476166445E-2</v>
      </c>
      <c r="I15" s="23">
        <v>2.5038274737457868E-2</v>
      </c>
      <c r="K15" s="23">
        <v>5.6565744670782639E-2</v>
      </c>
      <c r="L15" s="23">
        <v>4.3164937743064381E-2</v>
      </c>
      <c r="N15" s="23">
        <v>3.8389224215131419E-2</v>
      </c>
      <c r="O15" s="23">
        <v>2.930321787726781E-2</v>
      </c>
      <c r="P15" s="23">
        <v>9.0723522092139408E-2</v>
      </c>
      <c r="Q15" s="23">
        <v>0.1119954408122215</v>
      </c>
      <c r="R15" s="23">
        <v>4.5789315524306512E-2</v>
      </c>
      <c r="S15" s="23">
        <v>5.3247775358306097E-2</v>
      </c>
      <c r="T15" s="23">
        <v>4.7560832461811621E-2</v>
      </c>
      <c r="U15" s="23">
        <v>5.4291314561459331E-2</v>
      </c>
      <c r="V15" s="23">
        <v>5.8715888188373019E-2</v>
      </c>
      <c r="W15" s="23">
        <v>5.0563194600649397E-2</v>
      </c>
      <c r="X15" s="23">
        <v>2.388696607301629E-2</v>
      </c>
      <c r="Y15" s="23">
        <v>3.0424743692774391E-2</v>
      </c>
      <c r="AA15" s="23">
        <v>2.482921394309804E-2</v>
      </c>
      <c r="AB15" s="23">
        <v>4.9502271817402008E-2</v>
      </c>
      <c r="AC15" s="23">
        <v>5.998883631725159E-2</v>
      </c>
      <c r="AD15" s="23">
        <v>6.774612233106389E-2</v>
      </c>
      <c r="AF15" s="23">
        <v>0.17771979700341231</v>
      </c>
      <c r="AG15" s="23">
        <v>9.4331810780938469E-2</v>
      </c>
      <c r="AH15" s="23">
        <v>5.4752469207909452E-2</v>
      </c>
      <c r="AI15" s="23">
        <v>4.7861841400295792E-2</v>
      </c>
      <c r="AJ15" s="23">
        <v>5.4443082492276827E-2</v>
      </c>
      <c r="AK15" s="23">
        <v>5.1590976969421651E-2</v>
      </c>
      <c r="AL15" s="23">
        <v>6.2086883449856418E-2</v>
      </c>
      <c r="AM15" s="23">
        <v>4.2925163555765061E-2</v>
      </c>
      <c r="AN15" s="23">
        <v>3.7259226822897562E-2</v>
      </c>
      <c r="AO15" s="23">
        <v>4.0502901438052748E-2</v>
      </c>
      <c r="AP15" s="23">
        <v>3.7904097423755598E-2</v>
      </c>
      <c r="AQ15" s="23">
        <v>4.4649058125911252E-2</v>
      </c>
      <c r="AR15" s="23">
        <v>2.167330412264374E-2</v>
      </c>
      <c r="AS15" s="23">
        <v>4.0398622063475803E-2</v>
      </c>
      <c r="AT15" s="23">
        <v>6.6981602068382565E-2</v>
      </c>
      <c r="AU15" s="23">
        <v>1.505186612437767E-2</v>
      </c>
      <c r="AV15" s="23">
        <v>7.3366046244064134E-2</v>
      </c>
      <c r="AX15" s="23">
        <v>4.0220143831846737E-2</v>
      </c>
      <c r="AY15" s="23">
        <v>9.5066333136236525E-2</v>
      </c>
      <c r="BA15" s="23">
        <v>4.555286178027014E-2</v>
      </c>
      <c r="BB15" s="23">
        <v>5.8195202796863847E-2</v>
      </c>
      <c r="BD15" s="23">
        <v>5.1326143931800267E-2</v>
      </c>
      <c r="BE15" s="23">
        <v>3.6989993401766078E-2</v>
      </c>
      <c r="BF15" s="23">
        <v>5.1690005497598633E-2</v>
      </c>
      <c r="BG15" s="23">
        <v>4.4426803353614749E-2</v>
      </c>
      <c r="BH15" s="23">
        <v>5.8010913751667302E-2</v>
      </c>
      <c r="BI15" s="23">
        <v>4.9345243451250298E-2</v>
      </c>
      <c r="BJ15" s="23">
        <v>0.1242449482782209</v>
      </c>
      <c r="BL15" s="23">
        <v>1.284155823047178E-2</v>
      </c>
      <c r="BM15" s="23">
        <v>3.6175112774548768E-2</v>
      </c>
      <c r="BN15" s="23">
        <v>8.0050988936097467E-2</v>
      </c>
      <c r="BO15" s="23">
        <v>4.461286371484266E-2</v>
      </c>
      <c r="BP15" s="23">
        <v>9.5453541046177023E-2</v>
      </c>
      <c r="BQ15" s="23">
        <v>7.5194375244883691E-2</v>
      </c>
      <c r="BR15" s="23">
        <v>0.1121895181080759</v>
      </c>
      <c r="BS15" s="23">
        <v>5.5544951418154229E-2</v>
      </c>
      <c r="BU15" s="23">
        <v>6.36885585006014E-3</v>
      </c>
      <c r="BV15" s="23">
        <v>3.1589565529381927E-2</v>
      </c>
      <c r="BW15" s="23">
        <v>5.6247402170095037E-2</v>
      </c>
      <c r="BX15" s="23">
        <v>6.676842961085247E-2</v>
      </c>
      <c r="BY15" s="23">
        <v>5.2276102824317182E-2</v>
      </c>
      <c r="BZ15" s="23">
        <v>9.8350576228512843E-2</v>
      </c>
      <c r="CA15" s="23">
        <v>9.1283375414057094E-2</v>
      </c>
      <c r="CB15" s="23">
        <v>6.1991155353410141E-2</v>
      </c>
      <c r="CC15" s="23">
        <v>0.11629625522221169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132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0.38046295298835953</v>
      </c>
      <c r="D9" s="18">
        <v>0.31861492150202952</v>
      </c>
      <c r="E9" s="18">
        <v>0.3704700763213099</v>
      </c>
      <c r="F9" s="18">
        <v>0.4066811095047112</v>
      </c>
      <c r="G9" s="18">
        <v>0.37046452853644962</v>
      </c>
      <c r="H9" s="18">
        <v>0.42683987508847648</v>
      </c>
      <c r="I9" s="18">
        <v>0.37138743227891913</v>
      </c>
      <c r="K9" s="18">
        <v>0.35792183202832289</v>
      </c>
      <c r="L9" s="18">
        <v>0.40251838616433527</v>
      </c>
      <c r="N9" s="18">
        <v>0.4238916736459839</v>
      </c>
      <c r="O9" s="18">
        <v>0.40652300408841291</v>
      </c>
      <c r="P9" s="18">
        <v>0.33039559052091749</v>
      </c>
      <c r="Q9" s="18">
        <v>0.43354458213223218</v>
      </c>
      <c r="R9" s="18">
        <v>0.39967142506628972</v>
      </c>
      <c r="S9" s="18">
        <v>0.29107865904405339</v>
      </c>
      <c r="T9" s="18">
        <v>0.39734257646815002</v>
      </c>
      <c r="U9" s="18">
        <v>0.33161461544332088</v>
      </c>
      <c r="V9" s="18">
        <v>0.39327471613310749</v>
      </c>
      <c r="W9" s="18">
        <v>0.41847066770713881</v>
      </c>
      <c r="X9" s="18">
        <v>0.38434192164180758</v>
      </c>
      <c r="Y9" s="18">
        <v>0.34668993826056699</v>
      </c>
      <c r="AA9" s="18">
        <v>0.42210911352959368</v>
      </c>
      <c r="AB9" s="18">
        <v>0.38451164852847303</v>
      </c>
      <c r="AC9" s="18">
        <v>0.35510879523624672</v>
      </c>
      <c r="AD9" s="18">
        <v>0.35258619031823862</v>
      </c>
      <c r="AF9" s="18">
        <v>0.19138600193804961</v>
      </c>
      <c r="AG9" s="18">
        <v>0.36652747013006998</v>
      </c>
      <c r="AH9" s="18">
        <v>0.38190490328134802</v>
      </c>
      <c r="AI9" s="18">
        <v>0.32832813583704112</v>
      </c>
      <c r="AJ9" s="18">
        <v>0.35799521492942471</v>
      </c>
      <c r="AK9" s="18">
        <v>0.39053681542909641</v>
      </c>
      <c r="AL9" s="18">
        <v>0.37472091051161371</v>
      </c>
      <c r="AM9" s="18">
        <v>0.41574121718225832</v>
      </c>
      <c r="AN9" s="18">
        <v>0.25892211820213928</v>
      </c>
      <c r="AO9" s="18">
        <v>0.30461337298830349</v>
      </c>
      <c r="AP9" s="18">
        <v>0.44448906380982522</v>
      </c>
      <c r="AQ9" s="18">
        <v>0.44672796509649648</v>
      </c>
      <c r="AR9" s="18">
        <v>0.40770251552198011</v>
      </c>
      <c r="AS9" s="18">
        <v>0.37139319797742132</v>
      </c>
      <c r="AT9" s="18">
        <v>0.41038406328194421</v>
      </c>
      <c r="AU9" s="18">
        <v>0.47814703990194718</v>
      </c>
      <c r="AV9" s="18">
        <v>0.36037585366521002</v>
      </c>
      <c r="AX9" s="18">
        <v>0.37909345159810992</v>
      </c>
      <c r="AY9" s="18">
        <v>0.39718951538393499</v>
      </c>
      <c r="BA9" s="18">
        <v>0.38859434381546543</v>
      </c>
      <c r="BB9" s="18">
        <v>0.36537648113991061</v>
      </c>
      <c r="BD9" s="18">
        <v>0.374112812801629</v>
      </c>
      <c r="BE9" s="18">
        <v>0.38701523689678791</v>
      </c>
      <c r="BF9" s="18">
        <v>0.33433476560786662</v>
      </c>
      <c r="BG9" s="18">
        <v>0.37099470475639251</v>
      </c>
      <c r="BH9" s="18">
        <v>0.44924595427424691</v>
      </c>
      <c r="BI9" s="18">
        <v>0.46542616390149583</v>
      </c>
      <c r="BJ9" s="18">
        <v>0.29154387189023379</v>
      </c>
      <c r="BL9" s="18">
        <v>0.37138887248351721</v>
      </c>
      <c r="BM9" s="18">
        <v>0.40601441598564603</v>
      </c>
      <c r="BN9" s="18">
        <v>0.37339570946497103</v>
      </c>
      <c r="BO9" s="18">
        <v>0.37243555616048768</v>
      </c>
      <c r="BP9" s="18">
        <v>0.37356127832789637</v>
      </c>
      <c r="BQ9" s="18">
        <v>0.44962101046231939</v>
      </c>
      <c r="BR9" s="18">
        <v>0.27658163669089447</v>
      </c>
      <c r="BS9" s="18">
        <v>0.3610887837526352</v>
      </c>
      <c r="BU9" s="18">
        <v>0.40119774073694808</v>
      </c>
      <c r="BV9" s="18">
        <v>0.3985477657162273</v>
      </c>
      <c r="BW9" s="18">
        <v>0.43728375292981592</v>
      </c>
      <c r="BX9" s="18">
        <v>0.32756677241412963</v>
      </c>
      <c r="BY9" s="18">
        <v>0.40081493487025271</v>
      </c>
      <c r="BZ9" s="18">
        <v>0.36200853313329412</v>
      </c>
      <c r="CA9" s="18">
        <v>0.34973602754561312</v>
      </c>
      <c r="CB9" s="18">
        <v>0.27247046768805389</v>
      </c>
      <c r="CC9" s="18">
        <v>0.37220656815975101</v>
      </c>
    </row>
    <row r="10" spans="2:83" ht="19" customHeight="1" x14ac:dyDescent="0.35">
      <c r="B10" s="21" t="s">
        <v>121</v>
      </c>
      <c r="C10" s="18">
        <v>0.38368747320370072</v>
      </c>
      <c r="D10" s="18">
        <v>0.30394544758537279</v>
      </c>
      <c r="E10" s="18">
        <v>0.3662755744923934</v>
      </c>
      <c r="F10" s="18">
        <v>0.37235443548062941</v>
      </c>
      <c r="G10" s="18">
        <v>0.37180375291467171</v>
      </c>
      <c r="H10" s="18">
        <v>0.40966066085529079</v>
      </c>
      <c r="I10" s="18">
        <v>0.42943962083228138</v>
      </c>
      <c r="K10" s="18">
        <v>0.39160862156681447</v>
      </c>
      <c r="L10" s="18">
        <v>0.37607695006930558</v>
      </c>
      <c r="N10" s="18">
        <v>0.3954714034724286</v>
      </c>
      <c r="O10" s="18">
        <v>0.39563657066965863</v>
      </c>
      <c r="P10" s="18">
        <v>0.38893936356914499</v>
      </c>
      <c r="Q10" s="18">
        <v>0.26943093211569441</v>
      </c>
      <c r="R10" s="18">
        <v>0.3687977968388722</v>
      </c>
      <c r="S10" s="18">
        <v>0.45773927604638281</v>
      </c>
      <c r="T10" s="18">
        <v>0.37429535524807273</v>
      </c>
      <c r="U10" s="18">
        <v>0.37232138050808572</v>
      </c>
      <c r="V10" s="18">
        <v>0.38447635657343332</v>
      </c>
      <c r="W10" s="18">
        <v>0.38335633427968452</v>
      </c>
      <c r="X10" s="18">
        <v>0.373846523937021</v>
      </c>
      <c r="Y10" s="18">
        <v>0.39627610080818892</v>
      </c>
      <c r="AA10" s="18">
        <v>0.40550361248008843</v>
      </c>
      <c r="AB10" s="18">
        <v>0.39720108469654719</v>
      </c>
      <c r="AC10" s="18">
        <v>0.38935832529443432</v>
      </c>
      <c r="AD10" s="18">
        <v>0.34261126925967028</v>
      </c>
      <c r="AF10" s="18">
        <v>0.27835798987218341</v>
      </c>
      <c r="AG10" s="18">
        <v>0.29492159778325061</v>
      </c>
      <c r="AH10" s="18">
        <v>0.37981593898583449</v>
      </c>
      <c r="AI10" s="18">
        <v>0.41405912463793598</v>
      </c>
      <c r="AJ10" s="18">
        <v>0.37806411420641289</v>
      </c>
      <c r="AK10" s="18">
        <v>0.37715942912685319</v>
      </c>
      <c r="AL10" s="18">
        <v>0.39460123688879711</v>
      </c>
      <c r="AM10" s="18">
        <v>0.28615872995653208</v>
      </c>
      <c r="AN10" s="18">
        <v>0.48581151617001411</v>
      </c>
      <c r="AO10" s="18">
        <v>0.4694830194776724</v>
      </c>
      <c r="AP10" s="18">
        <v>0.35293481529268489</v>
      </c>
      <c r="AQ10" s="18">
        <v>0.3600611895076305</v>
      </c>
      <c r="AR10" s="18">
        <v>0.43601466025188679</v>
      </c>
      <c r="AS10" s="18">
        <v>0.47216596399172711</v>
      </c>
      <c r="AT10" s="18">
        <v>0.4710924129536283</v>
      </c>
      <c r="AU10" s="18">
        <v>0.37542030133918269</v>
      </c>
      <c r="AV10" s="18">
        <v>0.33592157571760112</v>
      </c>
      <c r="AX10" s="18">
        <v>0.39489343256906378</v>
      </c>
      <c r="AY10" s="18">
        <v>0.32482130821941041</v>
      </c>
      <c r="BA10" s="18">
        <v>0.39367653924241508</v>
      </c>
      <c r="BB10" s="18">
        <v>0.36515438743896189</v>
      </c>
      <c r="BD10" s="18">
        <v>0.37041243050276812</v>
      </c>
      <c r="BE10" s="18">
        <v>0.36739837899962391</v>
      </c>
      <c r="BF10" s="18">
        <v>0.41231094158478948</v>
      </c>
      <c r="BG10" s="18">
        <v>0.41787546388567681</v>
      </c>
      <c r="BH10" s="18">
        <v>0.3535462782662247</v>
      </c>
      <c r="BI10" s="18">
        <v>0.33233932241255221</v>
      </c>
      <c r="BJ10" s="18">
        <v>0.4113809157168748</v>
      </c>
      <c r="BL10" s="18">
        <v>0.44519899254442741</v>
      </c>
      <c r="BM10" s="18">
        <v>0.40063554123012629</v>
      </c>
      <c r="BN10" s="18">
        <v>0.39496830856999737</v>
      </c>
      <c r="BO10" s="18">
        <v>0.29296030960017788</v>
      </c>
      <c r="BP10" s="18">
        <v>0.37028709710574059</v>
      </c>
      <c r="BQ10" s="18">
        <v>0.36035907454410893</v>
      </c>
      <c r="BR10" s="18">
        <v>0.2933088049234121</v>
      </c>
      <c r="BS10" s="18">
        <v>0.3397889680906433</v>
      </c>
      <c r="BU10" s="18">
        <v>0.43822595422841132</v>
      </c>
      <c r="BV10" s="18">
        <v>0.39197034958379329</v>
      </c>
      <c r="BW10" s="18">
        <v>0.41127646600661111</v>
      </c>
      <c r="BX10" s="18">
        <v>0.37875968111507002</v>
      </c>
      <c r="BY10" s="18">
        <v>0.37709736415841921</v>
      </c>
      <c r="BZ10" s="18">
        <v>0.31223384595784298</v>
      </c>
      <c r="CA10" s="18">
        <v>0.33518443284947758</v>
      </c>
      <c r="CB10" s="18">
        <v>0.34694039166475188</v>
      </c>
      <c r="CC10" s="18">
        <v>0.35330795523285469</v>
      </c>
    </row>
    <row r="11" spans="2:83" ht="32.15" customHeight="1" x14ac:dyDescent="0.35">
      <c r="B11" s="21" t="s">
        <v>122</v>
      </c>
      <c r="C11" s="18">
        <v>0.18057550111548559</v>
      </c>
      <c r="D11" s="18">
        <v>0.25524169208588132</v>
      </c>
      <c r="E11" s="18">
        <v>0.19211793700304231</v>
      </c>
      <c r="F11" s="18">
        <v>0.16681229411828069</v>
      </c>
      <c r="G11" s="18">
        <v>0.2050410694475393</v>
      </c>
      <c r="H11" s="18">
        <v>0.13459411408361049</v>
      </c>
      <c r="I11" s="18">
        <v>0.164473601766121</v>
      </c>
      <c r="K11" s="18">
        <v>0.18976541949848111</v>
      </c>
      <c r="L11" s="18">
        <v>0.17183755023973851</v>
      </c>
      <c r="N11" s="18">
        <v>0.14971751143498679</v>
      </c>
      <c r="O11" s="18">
        <v>0.15441729034842891</v>
      </c>
      <c r="P11" s="18">
        <v>0.25107671037919649</v>
      </c>
      <c r="Q11" s="18">
        <v>0.23185048469077049</v>
      </c>
      <c r="R11" s="18">
        <v>0.17416955497586051</v>
      </c>
      <c r="S11" s="18">
        <v>0.18653035075691349</v>
      </c>
      <c r="T11" s="18">
        <v>0.1611603949880171</v>
      </c>
      <c r="U11" s="18">
        <v>0.23910611414870939</v>
      </c>
      <c r="V11" s="18">
        <v>0.15012637375162161</v>
      </c>
      <c r="W11" s="18">
        <v>0.15442442364795189</v>
      </c>
      <c r="X11" s="18">
        <v>0.19296759731601951</v>
      </c>
      <c r="Y11" s="18">
        <v>0.19041598791657849</v>
      </c>
      <c r="AA11" s="18">
        <v>0.140430730767509</v>
      </c>
      <c r="AB11" s="18">
        <v>0.16400508314166021</v>
      </c>
      <c r="AC11" s="18">
        <v>0.19435239902134549</v>
      </c>
      <c r="AD11" s="18">
        <v>0.2291773930213078</v>
      </c>
      <c r="AF11" s="18">
        <v>0.45336568691877033</v>
      </c>
      <c r="AG11" s="18">
        <v>0.25212915159522042</v>
      </c>
      <c r="AH11" s="18">
        <v>0.1970922616907998</v>
      </c>
      <c r="AI11" s="18">
        <v>0.19209416357363401</v>
      </c>
      <c r="AJ11" s="18">
        <v>0.19097904825938661</v>
      </c>
      <c r="AK11" s="18">
        <v>0.16241350205369909</v>
      </c>
      <c r="AL11" s="18">
        <v>0.15988068220321211</v>
      </c>
      <c r="AM11" s="18">
        <v>0.26224916259994868</v>
      </c>
      <c r="AN11" s="18">
        <v>0.21064535769070211</v>
      </c>
      <c r="AO11" s="18">
        <v>0.1630675655144419</v>
      </c>
      <c r="AP11" s="18">
        <v>0.16474324564252199</v>
      </c>
      <c r="AQ11" s="18">
        <v>0.1210859876261892</v>
      </c>
      <c r="AR11" s="18">
        <v>9.6892364989443813E-2</v>
      </c>
      <c r="AS11" s="18">
        <v>0.1162475282814739</v>
      </c>
      <c r="AT11" s="18">
        <v>9.9352824752252267E-2</v>
      </c>
      <c r="AU11" s="18">
        <v>0.1386440903398653</v>
      </c>
      <c r="AV11" s="18">
        <v>0.24635744727103329</v>
      </c>
      <c r="AX11" s="18">
        <v>0.18097575022943091</v>
      </c>
      <c r="AY11" s="18">
        <v>0.17887004903244269</v>
      </c>
      <c r="BA11" s="18">
        <v>0.16470840391034419</v>
      </c>
      <c r="BB11" s="18">
        <v>0.21001431673654861</v>
      </c>
      <c r="BD11" s="18">
        <v>0.21011337810887851</v>
      </c>
      <c r="BE11" s="18">
        <v>0.17873497807907759</v>
      </c>
      <c r="BF11" s="18">
        <v>0.18241274727529169</v>
      </c>
      <c r="BG11" s="18">
        <v>0.17526794182332489</v>
      </c>
      <c r="BH11" s="18">
        <v>0.12983395786515239</v>
      </c>
      <c r="BI11" s="18">
        <v>0.14765824785968709</v>
      </c>
      <c r="BJ11" s="18">
        <v>0.2095116337413224</v>
      </c>
      <c r="BL11" s="18">
        <v>0.14589289802620539</v>
      </c>
      <c r="BM11" s="18">
        <v>0.1441259539535161</v>
      </c>
      <c r="BN11" s="18">
        <v>0.1680626713286518</v>
      </c>
      <c r="BO11" s="18">
        <v>0.23443941812545349</v>
      </c>
      <c r="BP11" s="18">
        <v>0.18612800257359929</v>
      </c>
      <c r="BQ11" s="18">
        <v>0.13589095706229221</v>
      </c>
      <c r="BR11" s="18">
        <v>0.26194692276087672</v>
      </c>
      <c r="BS11" s="18">
        <v>0.2576794260867124</v>
      </c>
      <c r="BU11" s="18">
        <v>0.13730947327138679</v>
      </c>
      <c r="BV11" s="18">
        <v>0.15536015369528</v>
      </c>
      <c r="BW11" s="18">
        <v>0.1261964533681304</v>
      </c>
      <c r="BX11" s="18">
        <v>0.1862619509562497</v>
      </c>
      <c r="BY11" s="18">
        <v>0.16260402357943191</v>
      </c>
      <c r="BZ11" s="18">
        <v>0.19189427176647161</v>
      </c>
      <c r="CA11" s="18">
        <v>0.27800292993161152</v>
      </c>
      <c r="CB11" s="18">
        <v>0.32896386086146728</v>
      </c>
      <c r="CC11" s="18">
        <v>0.19897719779997319</v>
      </c>
    </row>
    <row r="12" spans="2:83" ht="19" customHeight="1" x14ac:dyDescent="0.35">
      <c r="B12" s="21" t="s">
        <v>123</v>
      </c>
      <c r="C12" s="18">
        <v>4.1216171765747482E-2</v>
      </c>
      <c r="D12" s="18">
        <v>8.8169414137784743E-2</v>
      </c>
      <c r="E12" s="18">
        <v>6.4357618643712339E-2</v>
      </c>
      <c r="F12" s="18">
        <v>4.0918096474122943E-2</v>
      </c>
      <c r="G12" s="18">
        <v>3.8007479576702842E-2</v>
      </c>
      <c r="H12" s="18">
        <v>2.5586487168765101E-2</v>
      </c>
      <c r="I12" s="18">
        <v>1.6850579846772028E-2</v>
      </c>
      <c r="K12" s="18">
        <v>4.4400319677601399E-2</v>
      </c>
      <c r="L12" s="18">
        <v>3.7544149546603102E-2</v>
      </c>
      <c r="N12" s="18">
        <v>2.286297741398537E-2</v>
      </c>
      <c r="O12" s="18">
        <v>2.930321787726781E-2</v>
      </c>
      <c r="P12" s="18">
        <v>2.059608026057376E-2</v>
      </c>
      <c r="Q12" s="18">
        <v>3.9580752257301288E-2</v>
      </c>
      <c r="R12" s="18">
        <v>4.4243122040101959E-2</v>
      </c>
      <c r="S12" s="18">
        <v>5.3461699165879298E-2</v>
      </c>
      <c r="T12" s="18">
        <v>5.0675450440101112E-2</v>
      </c>
      <c r="U12" s="18">
        <v>5.6957889899883797E-2</v>
      </c>
      <c r="V12" s="18">
        <v>6.2810733420656906E-2</v>
      </c>
      <c r="W12" s="18">
        <v>2.3839636127184451E-2</v>
      </c>
      <c r="X12" s="18">
        <v>2.9985051833723152E-2</v>
      </c>
      <c r="Y12" s="18">
        <v>4.1517279943119788E-2</v>
      </c>
      <c r="AA12" s="18">
        <v>2.2956791753303261E-2</v>
      </c>
      <c r="AB12" s="18">
        <v>4.033576896220302E-2</v>
      </c>
      <c r="AC12" s="18">
        <v>4.5054076646146531E-2</v>
      </c>
      <c r="AD12" s="18">
        <v>5.7711466267990161E-2</v>
      </c>
      <c r="AF12" s="18">
        <v>7.6890321270996653E-2</v>
      </c>
      <c r="AG12" s="18">
        <v>6.9165183409789874E-2</v>
      </c>
      <c r="AH12" s="18">
        <v>4.1186896042017883E-2</v>
      </c>
      <c r="AI12" s="18">
        <v>5.6696752817733002E-2</v>
      </c>
      <c r="AJ12" s="18">
        <v>6.1882749749923457E-2</v>
      </c>
      <c r="AK12" s="18">
        <v>6.0571697671652262E-2</v>
      </c>
      <c r="AL12" s="18">
        <v>4.6666480818435697E-2</v>
      </c>
      <c r="AM12" s="18">
        <v>7.512559253005059E-3</v>
      </c>
      <c r="AN12" s="18">
        <v>4.4621007937144318E-2</v>
      </c>
      <c r="AO12" s="18">
        <v>3.7688043689423752E-2</v>
      </c>
      <c r="AP12" s="18">
        <v>2.630363707609305E-2</v>
      </c>
      <c r="AQ12" s="18">
        <v>3.5616710641095187E-2</v>
      </c>
      <c r="AR12" s="18">
        <v>3.6530190865887817E-2</v>
      </c>
      <c r="AS12" s="18">
        <v>4.0193309749377792E-2</v>
      </c>
      <c r="AT12" s="18">
        <v>1.917069901217517E-2</v>
      </c>
      <c r="AU12" s="18">
        <v>7.7885684190048101E-3</v>
      </c>
      <c r="AV12" s="18">
        <v>3.0535680324371029E-2</v>
      </c>
      <c r="AX12" s="18">
        <v>3.3677333408443019E-2</v>
      </c>
      <c r="AY12" s="18">
        <v>7.3791779662090939E-2</v>
      </c>
      <c r="BA12" s="18">
        <v>3.8170029086826492E-2</v>
      </c>
      <c r="BB12" s="18">
        <v>4.686779357916579E-2</v>
      </c>
      <c r="BD12" s="18">
        <v>3.0766460372648099E-2</v>
      </c>
      <c r="BE12" s="18">
        <v>4.83383229192497E-2</v>
      </c>
      <c r="BF12" s="18">
        <v>5.4597678883180567E-2</v>
      </c>
      <c r="BG12" s="18">
        <v>2.9151868855013831E-2</v>
      </c>
      <c r="BH12" s="18">
        <v>4.8465377876088123E-2</v>
      </c>
      <c r="BI12" s="18">
        <v>5.4576265826264812E-2</v>
      </c>
      <c r="BJ12" s="18">
        <v>7.162965249921846E-2</v>
      </c>
      <c r="BL12" s="18">
        <v>2.829653985848981E-2</v>
      </c>
      <c r="BM12" s="18">
        <v>3.8591309576627507E-2</v>
      </c>
      <c r="BN12" s="18">
        <v>4.2348437979360033E-2</v>
      </c>
      <c r="BO12" s="18">
        <v>9.1048548672369334E-2</v>
      </c>
      <c r="BP12" s="18">
        <v>4.2007140677016233E-2</v>
      </c>
      <c r="BQ12" s="18">
        <v>2.3844588761408349E-2</v>
      </c>
      <c r="BR12" s="18">
        <v>0.1262769370871234</v>
      </c>
      <c r="BS12" s="18">
        <v>3.3925597431750207E-2</v>
      </c>
      <c r="BU12" s="18">
        <v>1.6521473761103848E-2</v>
      </c>
      <c r="BV12" s="18">
        <v>3.9601422689294737E-2</v>
      </c>
      <c r="BW12" s="18">
        <v>1.013378471263773E-2</v>
      </c>
      <c r="BX12" s="18">
        <v>6.655059491235811E-2</v>
      </c>
      <c r="BY12" s="18">
        <v>4.954395846537063E-2</v>
      </c>
      <c r="BZ12" s="18">
        <v>0.11394871471969679</v>
      </c>
      <c r="CA12" s="18">
        <v>3.1248027411061041E-2</v>
      </c>
      <c r="CB12" s="18">
        <v>3.9746974079291161E-2</v>
      </c>
      <c r="CC12" s="18">
        <v>5.4748452274468611E-2</v>
      </c>
    </row>
    <row r="13" spans="2:83" ht="19" customHeight="1" x14ac:dyDescent="0.35">
      <c r="B13" s="21" t="s">
        <v>124</v>
      </c>
      <c r="C13" s="18">
        <v>1.405790092670664E-2</v>
      </c>
      <c r="D13" s="18">
        <v>3.4028524688931527E-2</v>
      </c>
      <c r="E13" s="18">
        <v>6.7787935395421566E-3</v>
      </c>
      <c r="F13" s="18">
        <v>1.323406442225572E-2</v>
      </c>
      <c r="G13" s="18">
        <v>1.46831695246365E-2</v>
      </c>
      <c r="H13" s="18">
        <v>3.3188628038570049E-3</v>
      </c>
      <c r="I13" s="18">
        <v>1.784876527590645E-2</v>
      </c>
      <c r="K13" s="18">
        <v>1.6303807228780179E-2</v>
      </c>
      <c r="L13" s="18">
        <v>1.202296398001745E-2</v>
      </c>
      <c r="N13" s="18">
        <v>8.0564340326152312E-3</v>
      </c>
      <c r="O13" s="18">
        <v>1.411991701623173E-2</v>
      </c>
      <c r="P13" s="18">
        <v>8.9922552701670305E-3</v>
      </c>
      <c r="Q13" s="18">
        <v>2.5593248804001951E-2</v>
      </c>
      <c r="R13" s="18">
        <v>1.31181010788755E-2</v>
      </c>
      <c r="S13" s="18">
        <v>1.119001498677112E-2</v>
      </c>
      <c r="T13" s="18">
        <v>1.6526222855659061E-2</v>
      </c>
      <c r="U13" s="18">
        <v>0</v>
      </c>
      <c r="V13" s="18">
        <v>9.3118201211807531E-3</v>
      </c>
      <c r="W13" s="18">
        <v>1.990893823804038E-2</v>
      </c>
      <c r="X13" s="18">
        <v>1.885890527142859E-2</v>
      </c>
      <c r="Y13" s="18">
        <v>2.5100693071545711E-2</v>
      </c>
      <c r="AA13" s="18">
        <v>8.9997514695054973E-3</v>
      </c>
      <c r="AB13" s="18">
        <v>1.3946414671116521E-2</v>
      </c>
      <c r="AC13" s="18">
        <v>1.6126403801827002E-2</v>
      </c>
      <c r="AD13" s="18">
        <v>1.7913681132793319E-2</v>
      </c>
      <c r="AF13" s="18">
        <v>0</v>
      </c>
      <c r="AG13" s="18">
        <v>1.7256597081669111E-2</v>
      </c>
      <c r="AH13" s="18">
        <v>0</v>
      </c>
      <c r="AI13" s="18">
        <v>8.8218231336558046E-3</v>
      </c>
      <c r="AJ13" s="18">
        <v>1.1078872854852319E-2</v>
      </c>
      <c r="AK13" s="18">
        <v>9.3185557186992035E-3</v>
      </c>
      <c r="AL13" s="18">
        <v>2.4130689577941539E-2</v>
      </c>
      <c r="AM13" s="18">
        <v>2.833833100825597E-2</v>
      </c>
      <c r="AN13" s="18">
        <v>0</v>
      </c>
      <c r="AO13" s="18">
        <v>2.514799833015843E-2</v>
      </c>
      <c r="AP13" s="18">
        <v>1.152923817887468E-2</v>
      </c>
      <c r="AQ13" s="18">
        <v>3.6508147128588603E-2</v>
      </c>
      <c r="AR13" s="18">
        <v>2.286026837080123E-2</v>
      </c>
      <c r="AS13" s="18">
        <v>0</v>
      </c>
      <c r="AT13" s="18">
        <v>0</v>
      </c>
      <c r="AU13" s="18">
        <v>0</v>
      </c>
      <c r="AV13" s="18">
        <v>2.6809443021784819E-2</v>
      </c>
      <c r="AX13" s="18">
        <v>1.136003219495226E-2</v>
      </c>
      <c r="AY13" s="18">
        <v>2.5327347702121E-2</v>
      </c>
      <c r="BA13" s="18">
        <v>1.485068394494885E-2</v>
      </c>
      <c r="BB13" s="18">
        <v>1.2587021105413321E-2</v>
      </c>
      <c r="BD13" s="18">
        <v>1.4594918214076231E-2</v>
      </c>
      <c r="BE13" s="18">
        <v>1.851308310526098E-2</v>
      </c>
      <c r="BF13" s="18">
        <v>1.6343866648871701E-2</v>
      </c>
      <c r="BG13" s="18">
        <v>6.7100206795919666E-3</v>
      </c>
      <c r="BH13" s="18">
        <v>1.8908431718287839E-2</v>
      </c>
      <c r="BI13" s="18">
        <v>0</v>
      </c>
      <c r="BJ13" s="18">
        <v>1.5933926152350539E-2</v>
      </c>
      <c r="BL13" s="18">
        <v>9.2226970873601159E-3</v>
      </c>
      <c r="BM13" s="18">
        <v>1.063277925408389E-2</v>
      </c>
      <c r="BN13" s="18">
        <v>2.1224872657019719E-2</v>
      </c>
      <c r="BO13" s="18">
        <v>9.1161674415116099E-3</v>
      </c>
      <c r="BP13" s="18">
        <v>2.8016481315747539E-2</v>
      </c>
      <c r="BQ13" s="18">
        <v>3.028436916987132E-2</v>
      </c>
      <c r="BR13" s="18">
        <v>4.1885698537693181E-2</v>
      </c>
      <c r="BS13" s="18">
        <v>7.5172246382590388E-3</v>
      </c>
      <c r="BU13" s="18">
        <v>6.7453580021501246E-3</v>
      </c>
      <c r="BV13" s="18">
        <v>1.4520308315404649E-2</v>
      </c>
      <c r="BW13" s="18">
        <v>1.510954298280489E-2</v>
      </c>
      <c r="BX13" s="18">
        <v>4.086100060219261E-2</v>
      </c>
      <c r="BY13" s="18">
        <v>9.9397189265255578E-3</v>
      </c>
      <c r="BZ13" s="18">
        <v>1.9914634422694481E-2</v>
      </c>
      <c r="CA13" s="18">
        <v>5.8285822622367936E-3</v>
      </c>
      <c r="CB13" s="18">
        <v>1.187830570643564E-2</v>
      </c>
      <c r="CC13" s="18">
        <v>2.0759826532952341E-2</v>
      </c>
    </row>
    <row r="14" spans="2:83" ht="19" customHeight="1" x14ac:dyDescent="0.35">
      <c r="B14" s="22" t="s">
        <v>117</v>
      </c>
      <c r="C14" s="23">
        <v>0.76415042619206019</v>
      </c>
      <c r="D14" s="23">
        <v>0.62256036908740231</v>
      </c>
      <c r="E14" s="23">
        <v>0.73674565081370336</v>
      </c>
      <c r="F14" s="23">
        <v>0.77903554498534056</v>
      </c>
      <c r="G14" s="23">
        <v>0.74226828145112123</v>
      </c>
      <c r="H14" s="23">
        <v>0.83650053594376739</v>
      </c>
      <c r="I14" s="23">
        <v>0.8008270531112005</v>
      </c>
      <c r="K14" s="23">
        <v>0.74953045359513737</v>
      </c>
      <c r="L14" s="23">
        <v>0.77859533623364086</v>
      </c>
      <c r="N14" s="23">
        <v>0.8193630771184125</v>
      </c>
      <c r="O14" s="23">
        <v>0.80215957475807154</v>
      </c>
      <c r="P14" s="23">
        <v>0.71933495409006265</v>
      </c>
      <c r="Q14" s="23">
        <v>0.70297551424792659</v>
      </c>
      <c r="R14" s="23">
        <v>0.76846922190516187</v>
      </c>
      <c r="S14" s="23">
        <v>0.74881793509043626</v>
      </c>
      <c r="T14" s="23">
        <v>0.77163793171622275</v>
      </c>
      <c r="U14" s="23">
        <v>0.70393599595140666</v>
      </c>
      <c r="V14" s="23">
        <v>0.77775107270654087</v>
      </c>
      <c r="W14" s="23">
        <v>0.80182700198682322</v>
      </c>
      <c r="X14" s="23">
        <v>0.75818844557882858</v>
      </c>
      <c r="Y14" s="23">
        <v>0.74296603906875602</v>
      </c>
      <c r="AA14" s="23">
        <v>0.82761272600968216</v>
      </c>
      <c r="AB14" s="23">
        <v>0.78171273322502022</v>
      </c>
      <c r="AC14" s="23">
        <v>0.74446712053068098</v>
      </c>
      <c r="AD14" s="23">
        <v>0.69519745957790891</v>
      </c>
      <c r="AF14" s="23">
        <v>0.46974399181023307</v>
      </c>
      <c r="AG14" s="23">
        <v>0.66144906791332059</v>
      </c>
      <c r="AH14" s="23">
        <v>0.76172084226718262</v>
      </c>
      <c r="AI14" s="23">
        <v>0.74238726047497705</v>
      </c>
      <c r="AJ14" s="23">
        <v>0.73605932913583749</v>
      </c>
      <c r="AK14" s="23">
        <v>0.76769624455594954</v>
      </c>
      <c r="AL14" s="23">
        <v>0.76932214740041072</v>
      </c>
      <c r="AM14" s="23">
        <v>0.70189994713879034</v>
      </c>
      <c r="AN14" s="23">
        <v>0.74473363437215334</v>
      </c>
      <c r="AO14" s="23">
        <v>0.77409639246597595</v>
      </c>
      <c r="AP14" s="23">
        <v>0.79742387910251011</v>
      </c>
      <c r="AQ14" s="23">
        <v>0.80678915460412703</v>
      </c>
      <c r="AR14" s="23">
        <v>0.84371717577386696</v>
      </c>
      <c r="AS14" s="23">
        <v>0.84355916196914837</v>
      </c>
      <c r="AT14" s="23">
        <v>0.88147647623557246</v>
      </c>
      <c r="AU14" s="23">
        <v>0.85356734124112998</v>
      </c>
      <c r="AV14" s="23">
        <v>0.69629742938281103</v>
      </c>
      <c r="AX14" s="23">
        <v>0.77398688416717376</v>
      </c>
      <c r="AY14" s="23">
        <v>0.72201082360334545</v>
      </c>
      <c r="BA14" s="23">
        <v>0.78227088305788062</v>
      </c>
      <c r="BB14" s="23">
        <v>0.73053086857887251</v>
      </c>
      <c r="BD14" s="23">
        <v>0.74452524330439718</v>
      </c>
      <c r="BE14" s="23">
        <v>0.75441361589641165</v>
      </c>
      <c r="BF14" s="23">
        <v>0.74664570719265611</v>
      </c>
      <c r="BG14" s="23">
        <v>0.78887016864206938</v>
      </c>
      <c r="BH14" s="23">
        <v>0.8027922325404715</v>
      </c>
      <c r="BI14" s="23">
        <v>0.79776548631404798</v>
      </c>
      <c r="BJ14" s="23">
        <v>0.70292478760710853</v>
      </c>
      <c r="BL14" s="23">
        <v>0.81658786502794456</v>
      </c>
      <c r="BM14" s="23">
        <v>0.80664995721577237</v>
      </c>
      <c r="BN14" s="23">
        <v>0.76836401803496845</v>
      </c>
      <c r="BO14" s="23">
        <v>0.66539586576066556</v>
      </c>
      <c r="BP14" s="23">
        <v>0.74384837543363702</v>
      </c>
      <c r="BQ14" s="23">
        <v>0.80998008500642826</v>
      </c>
      <c r="BR14" s="23">
        <v>0.56989044161430658</v>
      </c>
      <c r="BS14" s="23">
        <v>0.7008777518432785</v>
      </c>
      <c r="BU14" s="23">
        <v>0.8394236949653594</v>
      </c>
      <c r="BV14" s="23">
        <v>0.7905181153000207</v>
      </c>
      <c r="BW14" s="23">
        <v>0.84856021893642697</v>
      </c>
      <c r="BX14" s="23">
        <v>0.70632645352919954</v>
      </c>
      <c r="BY14" s="23">
        <v>0.77791229902867187</v>
      </c>
      <c r="BZ14" s="23">
        <v>0.67424237909113716</v>
      </c>
      <c r="CA14" s="23">
        <v>0.68492046039509069</v>
      </c>
      <c r="CB14" s="23">
        <v>0.61941085935280582</v>
      </c>
      <c r="CC14" s="23">
        <v>0.72551452339260569</v>
      </c>
    </row>
    <row r="15" spans="2:83" ht="19" customHeight="1" x14ac:dyDescent="0.35">
      <c r="B15" s="22" t="s">
        <v>118</v>
      </c>
      <c r="C15" s="23">
        <v>5.5274072692454122E-2</v>
      </c>
      <c r="D15" s="23">
        <v>0.1221979388267163</v>
      </c>
      <c r="E15" s="23">
        <v>7.1136412183254491E-2</v>
      </c>
      <c r="F15" s="23">
        <v>5.4152160896378657E-2</v>
      </c>
      <c r="G15" s="23">
        <v>5.2690649101339332E-2</v>
      </c>
      <c r="H15" s="23">
        <v>2.8905349972622101E-2</v>
      </c>
      <c r="I15" s="23">
        <v>3.4699345122678478E-2</v>
      </c>
      <c r="K15" s="23">
        <v>6.0704126906381578E-2</v>
      </c>
      <c r="L15" s="23">
        <v>4.9567113526620549E-2</v>
      </c>
      <c r="N15" s="23">
        <v>3.0919411446600601E-2</v>
      </c>
      <c r="O15" s="23">
        <v>4.342313489349954E-2</v>
      </c>
      <c r="P15" s="23">
        <v>2.9588335530740788E-2</v>
      </c>
      <c r="Q15" s="23">
        <v>6.5174001061303236E-2</v>
      </c>
      <c r="R15" s="23">
        <v>5.7361223118977463E-2</v>
      </c>
      <c r="S15" s="23">
        <v>6.4651714152650419E-2</v>
      </c>
      <c r="T15" s="23">
        <v>6.720167329576017E-2</v>
      </c>
      <c r="U15" s="23">
        <v>5.6957889899883797E-2</v>
      </c>
      <c r="V15" s="23">
        <v>7.2122553541837664E-2</v>
      </c>
      <c r="W15" s="23">
        <v>4.3748574365224828E-2</v>
      </c>
      <c r="X15" s="23">
        <v>4.8843957105151742E-2</v>
      </c>
      <c r="Y15" s="23">
        <v>6.6617973014665516E-2</v>
      </c>
      <c r="AA15" s="23">
        <v>3.1956543222808748E-2</v>
      </c>
      <c r="AB15" s="23">
        <v>5.428218363331954E-2</v>
      </c>
      <c r="AC15" s="23">
        <v>6.1180480447973529E-2</v>
      </c>
      <c r="AD15" s="23">
        <v>7.562514740078348E-2</v>
      </c>
      <c r="AF15" s="23">
        <v>7.6890321270996653E-2</v>
      </c>
      <c r="AG15" s="23">
        <v>8.6421780491458988E-2</v>
      </c>
      <c r="AH15" s="23">
        <v>4.1186896042017883E-2</v>
      </c>
      <c r="AI15" s="23">
        <v>6.5518575951388797E-2</v>
      </c>
      <c r="AJ15" s="23">
        <v>7.2961622604775775E-2</v>
      </c>
      <c r="AK15" s="23">
        <v>6.9890253390351459E-2</v>
      </c>
      <c r="AL15" s="23">
        <v>7.0797170396377243E-2</v>
      </c>
      <c r="AM15" s="23">
        <v>3.585089026126103E-2</v>
      </c>
      <c r="AN15" s="23">
        <v>4.4621007937144318E-2</v>
      </c>
      <c r="AO15" s="23">
        <v>6.2836042019582178E-2</v>
      </c>
      <c r="AP15" s="23">
        <v>3.7832875254967729E-2</v>
      </c>
      <c r="AQ15" s="23">
        <v>7.2124857769683789E-2</v>
      </c>
      <c r="AR15" s="23">
        <v>5.939045923668905E-2</v>
      </c>
      <c r="AS15" s="23">
        <v>4.0193309749377792E-2</v>
      </c>
      <c r="AT15" s="23">
        <v>1.917069901217517E-2</v>
      </c>
      <c r="AU15" s="23">
        <v>7.7885684190048101E-3</v>
      </c>
      <c r="AV15" s="23">
        <v>5.7345123346155852E-2</v>
      </c>
      <c r="AX15" s="23">
        <v>4.5037365603395267E-2</v>
      </c>
      <c r="AY15" s="23">
        <v>9.911912736421194E-2</v>
      </c>
      <c r="BA15" s="23">
        <v>5.3020713031775343E-2</v>
      </c>
      <c r="BB15" s="23">
        <v>5.9454814684579103E-2</v>
      </c>
      <c r="BD15" s="23">
        <v>4.536137858672433E-2</v>
      </c>
      <c r="BE15" s="23">
        <v>6.6851406024510687E-2</v>
      </c>
      <c r="BF15" s="23">
        <v>7.0941545532052272E-2</v>
      </c>
      <c r="BG15" s="23">
        <v>3.5861889534605812E-2</v>
      </c>
      <c r="BH15" s="23">
        <v>6.7373809594375958E-2</v>
      </c>
      <c r="BI15" s="23">
        <v>5.4576265826264812E-2</v>
      </c>
      <c r="BJ15" s="23">
        <v>8.7563578651568996E-2</v>
      </c>
      <c r="BL15" s="23">
        <v>3.7519236945849931E-2</v>
      </c>
      <c r="BM15" s="23">
        <v>4.9224088830711409E-2</v>
      </c>
      <c r="BN15" s="23">
        <v>6.3573310636379748E-2</v>
      </c>
      <c r="BO15" s="23">
        <v>0.10016471611388091</v>
      </c>
      <c r="BP15" s="23">
        <v>7.0023621992763768E-2</v>
      </c>
      <c r="BQ15" s="23">
        <v>5.412895793127967E-2</v>
      </c>
      <c r="BR15" s="23">
        <v>0.16816263562481659</v>
      </c>
      <c r="BS15" s="23">
        <v>4.1442822070009253E-2</v>
      </c>
      <c r="BU15" s="23">
        <v>2.3266831763253979E-2</v>
      </c>
      <c r="BV15" s="23">
        <v>5.4121731004699393E-2</v>
      </c>
      <c r="BW15" s="23">
        <v>2.524332769544263E-2</v>
      </c>
      <c r="BX15" s="23">
        <v>0.10741159551455071</v>
      </c>
      <c r="BY15" s="23">
        <v>5.9483677391896188E-2</v>
      </c>
      <c r="BZ15" s="23">
        <v>0.1338633491423912</v>
      </c>
      <c r="CA15" s="23">
        <v>3.7076609673297838E-2</v>
      </c>
      <c r="CB15" s="23">
        <v>5.1625279785726799E-2</v>
      </c>
      <c r="CC15" s="23">
        <v>7.5508278807420948E-2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133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120</v>
      </c>
      <c r="C9" s="18">
        <v>0.28445704643411479</v>
      </c>
      <c r="D9" s="18">
        <v>0.25312838877718991</v>
      </c>
      <c r="E9" s="18">
        <v>0.36513380924452471</v>
      </c>
      <c r="F9" s="18">
        <v>0.36705558995331428</v>
      </c>
      <c r="G9" s="18">
        <v>0.31033943943105291</v>
      </c>
      <c r="H9" s="18">
        <v>0.30245037879940068</v>
      </c>
      <c r="I9" s="18">
        <v>0.1535464090935007</v>
      </c>
      <c r="K9" s="18">
        <v>0.25228972657644128</v>
      </c>
      <c r="L9" s="18">
        <v>0.31494755152228698</v>
      </c>
      <c r="N9" s="18">
        <v>0.28604320192369959</v>
      </c>
      <c r="O9" s="18">
        <v>0.19609540320687699</v>
      </c>
      <c r="P9" s="18">
        <v>0.25744394972518259</v>
      </c>
      <c r="Q9" s="18">
        <v>0.26401865879388881</v>
      </c>
      <c r="R9" s="18">
        <v>0.33706173889273822</v>
      </c>
      <c r="S9" s="18">
        <v>0.23476781766940749</v>
      </c>
      <c r="T9" s="18">
        <v>0.32714504456975357</v>
      </c>
      <c r="U9" s="18">
        <v>0.24120630464114631</v>
      </c>
      <c r="V9" s="18">
        <v>0.34690724881572699</v>
      </c>
      <c r="W9" s="18">
        <v>0.2288960216433161</v>
      </c>
      <c r="X9" s="18">
        <v>0.27476352069568238</v>
      </c>
      <c r="Y9" s="18">
        <v>0.32278892473083393</v>
      </c>
      <c r="AA9" s="18">
        <v>0.28961993108344131</v>
      </c>
      <c r="AB9" s="18">
        <v>0.28304583950733991</v>
      </c>
      <c r="AC9" s="18">
        <v>0.26883230002208369</v>
      </c>
      <c r="AD9" s="18">
        <v>0.29484466799783038</v>
      </c>
      <c r="AF9" s="18">
        <v>0.1502428760845021</v>
      </c>
      <c r="AG9" s="18">
        <v>0.39296248214777407</v>
      </c>
      <c r="AH9" s="18">
        <v>0.30905345341739793</v>
      </c>
      <c r="AI9" s="18">
        <v>0.25412866426134151</v>
      </c>
      <c r="AJ9" s="18">
        <v>0.25138574094924959</v>
      </c>
      <c r="AK9" s="18">
        <v>0.28745879902556692</v>
      </c>
      <c r="AL9" s="18">
        <v>0.26209993296002088</v>
      </c>
      <c r="AM9" s="18">
        <v>0.27674225877630709</v>
      </c>
      <c r="AN9" s="18">
        <v>0.22503853777081839</v>
      </c>
      <c r="AO9" s="18">
        <v>0.2048926763905049</v>
      </c>
      <c r="AP9" s="18">
        <v>0.29229183248526741</v>
      </c>
      <c r="AQ9" s="18">
        <v>0.28826134865309588</v>
      </c>
      <c r="AR9" s="18">
        <v>0.28615086383758898</v>
      </c>
      <c r="AS9" s="18">
        <v>0.35747447438455898</v>
      </c>
      <c r="AT9" s="18">
        <v>0.31884619553678772</v>
      </c>
      <c r="AU9" s="18">
        <v>0.39892580019139112</v>
      </c>
      <c r="AV9" s="18">
        <v>0.27707003852811152</v>
      </c>
      <c r="AX9" s="18">
        <v>0.26431586703330151</v>
      </c>
      <c r="AY9" s="18">
        <v>0.38509939037140573</v>
      </c>
      <c r="BA9" s="18">
        <v>0.30275422763977061</v>
      </c>
      <c r="BB9" s="18">
        <v>0.25050960557997198</v>
      </c>
      <c r="BD9" s="18">
        <v>0.28563190043006093</v>
      </c>
      <c r="BE9" s="18">
        <v>0.2795123056953191</v>
      </c>
      <c r="BF9" s="18">
        <v>0.23822358612770481</v>
      </c>
      <c r="BG9" s="18">
        <v>0.2905068680877948</v>
      </c>
      <c r="BH9" s="18">
        <v>0.29850376851022797</v>
      </c>
      <c r="BI9" s="18">
        <v>0.41820609027426081</v>
      </c>
      <c r="BJ9" s="18">
        <v>0.27097234594821079</v>
      </c>
      <c r="BL9" s="18">
        <v>0.24913406618406661</v>
      </c>
      <c r="BM9" s="18">
        <v>0.33892295199921663</v>
      </c>
      <c r="BN9" s="18">
        <v>0.22160442186954629</v>
      </c>
      <c r="BO9" s="18">
        <v>0.22503906490584069</v>
      </c>
      <c r="BP9" s="18">
        <v>0.291071866053981</v>
      </c>
      <c r="BQ9" s="18">
        <v>0.240219040423931</v>
      </c>
      <c r="BR9" s="18">
        <v>0.20360750818541831</v>
      </c>
      <c r="BS9" s="18">
        <v>0.27847320839820711</v>
      </c>
      <c r="BU9" s="18">
        <v>0.31292576570196262</v>
      </c>
      <c r="BV9" s="18">
        <v>0.33205079443052571</v>
      </c>
      <c r="BW9" s="18">
        <v>0.2298626043092839</v>
      </c>
      <c r="BX9" s="18">
        <v>0.23646190076703999</v>
      </c>
      <c r="BY9" s="18">
        <v>0.30540421080741631</v>
      </c>
      <c r="BZ9" s="18">
        <v>0.24950283692045741</v>
      </c>
      <c r="CA9" s="18">
        <v>0.26816644824909652</v>
      </c>
      <c r="CB9" s="18">
        <v>0.18231541926495701</v>
      </c>
      <c r="CC9" s="18">
        <v>0.23197902956130609</v>
      </c>
    </row>
    <row r="10" spans="2:83" ht="19" customHeight="1" x14ac:dyDescent="0.35">
      <c r="B10" s="21" t="s">
        <v>121</v>
      </c>
      <c r="C10" s="18">
        <v>0.311958009786864</v>
      </c>
      <c r="D10" s="18">
        <v>0.35691812242408161</v>
      </c>
      <c r="E10" s="18">
        <v>0.35275194977827318</v>
      </c>
      <c r="F10" s="18">
        <v>0.32533511787615632</v>
      </c>
      <c r="G10" s="18">
        <v>0.36225033132970219</v>
      </c>
      <c r="H10" s="18">
        <v>0.29533127855131358</v>
      </c>
      <c r="I10" s="18">
        <v>0.23247474875147359</v>
      </c>
      <c r="K10" s="18">
        <v>0.31220195723164118</v>
      </c>
      <c r="L10" s="18">
        <v>0.31122286299409202</v>
      </c>
      <c r="N10" s="18">
        <v>0.33183161328632998</v>
      </c>
      <c r="O10" s="18">
        <v>0.45891922867561691</v>
      </c>
      <c r="P10" s="18">
        <v>0.2398619493738639</v>
      </c>
      <c r="Q10" s="18">
        <v>0.291496540215469</v>
      </c>
      <c r="R10" s="18">
        <v>0.34311877604560082</v>
      </c>
      <c r="S10" s="18">
        <v>0.3115925078059984</v>
      </c>
      <c r="T10" s="18">
        <v>0.33262690068881279</v>
      </c>
      <c r="U10" s="18">
        <v>0.31693100046149031</v>
      </c>
      <c r="V10" s="18">
        <v>0.32090180730897427</v>
      </c>
      <c r="W10" s="18">
        <v>0.30868304505755578</v>
      </c>
      <c r="X10" s="18">
        <v>0.35782097933794871</v>
      </c>
      <c r="Y10" s="18">
        <v>0.1899334127486606</v>
      </c>
      <c r="AA10" s="18">
        <v>0.3310581036732122</v>
      </c>
      <c r="AB10" s="18">
        <v>0.27835675537637572</v>
      </c>
      <c r="AC10" s="18">
        <v>0.3341269280360839</v>
      </c>
      <c r="AD10" s="18">
        <v>0.30588860844115479</v>
      </c>
      <c r="AF10" s="18">
        <v>0.30305911207101971</v>
      </c>
      <c r="AG10" s="18">
        <v>0.23096530669308951</v>
      </c>
      <c r="AH10" s="18">
        <v>0.25666072948289531</v>
      </c>
      <c r="AI10" s="18">
        <v>0.28044368788049079</v>
      </c>
      <c r="AJ10" s="18">
        <v>0.28700222539253489</v>
      </c>
      <c r="AK10" s="18">
        <v>0.38279698135449097</v>
      </c>
      <c r="AL10" s="18">
        <v>0.3478431608441987</v>
      </c>
      <c r="AM10" s="18">
        <v>0.29639215776141742</v>
      </c>
      <c r="AN10" s="18">
        <v>0.33751588573356339</v>
      </c>
      <c r="AO10" s="18">
        <v>0.33405983977183318</v>
      </c>
      <c r="AP10" s="18">
        <v>0.28678858784688771</v>
      </c>
      <c r="AQ10" s="18">
        <v>0.39398247771194728</v>
      </c>
      <c r="AR10" s="18">
        <v>0.30906044194823301</v>
      </c>
      <c r="AS10" s="18">
        <v>0.36535152205919408</v>
      </c>
      <c r="AT10" s="18">
        <v>0.27435114934042171</v>
      </c>
      <c r="AU10" s="18">
        <v>0.30385035779148878</v>
      </c>
      <c r="AV10" s="18">
        <v>0.23544963651560299</v>
      </c>
      <c r="AX10" s="18">
        <v>0.30960486948826488</v>
      </c>
      <c r="AY10" s="18">
        <v>0.32487818000415941</v>
      </c>
      <c r="BA10" s="18">
        <v>0.30635022774199988</v>
      </c>
      <c r="BB10" s="18">
        <v>0.32236233639604162</v>
      </c>
      <c r="BD10" s="18">
        <v>0.30288921830713011</v>
      </c>
      <c r="BE10" s="18">
        <v>0.31680813301871069</v>
      </c>
      <c r="BF10" s="18">
        <v>0.30915539253577012</v>
      </c>
      <c r="BG10" s="18">
        <v>0.33311370714307559</v>
      </c>
      <c r="BH10" s="18">
        <v>0.32405194807527182</v>
      </c>
      <c r="BI10" s="18">
        <v>0.2467706401231933</v>
      </c>
      <c r="BJ10" s="18">
        <v>0.2260122271192242</v>
      </c>
      <c r="BL10" s="18">
        <v>0.29361621377846892</v>
      </c>
      <c r="BM10" s="18">
        <v>0.32473484603961172</v>
      </c>
      <c r="BN10" s="18">
        <v>0.22275799062654089</v>
      </c>
      <c r="BO10" s="18">
        <v>0.34971811929925839</v>
      </c>
      <c r="BP10" s="18">
        <v>0.32350758597488499</v>
      </c>
      <c r="BQ10" s="18">
        <v>0.44746218747166178</v>
      </c>
      <c r="BR10" s="18">
        <v>0.30934907448400578</v>
      </c>
      <c r="BS10" s="18">
        <v>0.3090618813847899</v>
      </c>
      <c r="BU10" s="18">
        <v>0.28548673662300728</v>
      </c>
      <c r="BV10" s="18">
        <v>0.35900405467749308</v>
      </c>
      <c r="BW10" s="18">
        <v>0.24943140441810119</v>
      </c>
      <c r="BX10" s="18">
        <v>0.33634228408609068</v>
      </c>
      <c r="BY10" s="18">
        <v>0.29885537836700538</v>
      </c>
      <c r="BZ10" s="18">
        <v>0.3902948152124997</v>
      </c>
      <c r="CA10" s="18">
        <v>0.26783022551852209</v>
      </c>
      <c r="CB10" s="18">
        <v>0.29224347338687828</v>
      </c>
      <c r="CC10" s="18">
        <v>0.30324494338354208</v>
      </c>
    </row>
    <row r="11" spans="2:83" ht="32.15" customHeight="1" x14ac:dyDescent="0.35">
      <c r="B11" s="21" t="s">
        <v>122</v>
      </c>
      <c r="C11" s="18">
        <v>0.25482728900150692</v>
      </c>
      <c r="D11" s="18">
        <v>0.20170968177209739</v>
      </c>
      <c r="E11" s="18">
        <v>0.1907792875278905</v>
      </c>
      <c r="F11" s="18">
        <v>0.22583131430908299</v>
      </c>
      <c r="G11" s="18">
        <v>0.22330837736164741</v>
      </c>
      <c r="H11" s="18">
        <v>0.28073576183920218</v>
      </c>
      <c r="I11" s="18">
        <v>0.3471712856771117</v>
      </c>
      <c r="K11" s="18">
        <v>0.27558689634633848</v>
      </c>
      <c r="L11" s="18">
        <v>0.2366348246056155</v>
      </c>
      <c r="N11" s="18">
        <v>0.25953644735239678</v>
      </c>
      <c r="O11" s="18">
        <v>0.1947233184564541</v>
      </c>
      <c r="P11" s="18">
        <v>0.34227261420550542</v>
      </c>
      <c r="Q11" s="18">
        <v>0.3188170685686843</v>
      </c>
      <c r="R11" s="18">
        <v>0.2170171397888466</v>
      </c>
      <c r="S11" s="18">
        <v>0.29676826574282561</v>
      </c>
      <c r="T11" s="18">
        <v>0.20652267935970739</v>
      </c>
      <c r="U11" s="18">
        <v>0.26442772424678479</v>
      </c>
      <c r="V11" s="18">
        <v>0.19181929227903791</v>
      </c>
      <c r="W11" s="18">
        <v>0.27806350780070432</v>
      </c>
      <c r="X11" s="18">
        <v>0.23690883127710249</v>
      </c>
      <c r="Y11" s="18">
        <v>0.30370881951488482</v>
      </c>
      <c r="AA11" s="18">
        <v>0.21825003990522651</v>
      </c>
      <c r="AB11" s="18">
        <v>0.27431056482917549</v>
      </c>
      <c r="AC11" s="18">
        <v>0.27959858609388322</v>
      </c>
      <c r="AD11" s="18">
        <v>0.25271378327120858</v>
      </c>
      <c r="AF11" s="18">
        <v>0.26660466869061639</v>
      </c>
      <c r="AG11" s="18">
        <v>0.28333720861334311</v>
      </c>
      <c r="AH11" s="18">
        <v>0.25788644189416282</v>
      </c>
      <c r="AI11" s="18">
        <v>0.26246783755576752</v>
      </c>
      <c r="AJ11" s="18">
        <v>0.32484290440812091</v>
      </c>
      <c r="AK11" s="18">
        <v>0.2213112781933731</v>
      </c>
      <c r="AL11" s="18">
        <v>0.25613904968774348</v>
      </c>
      <c r="AM11" s="18">
        <v>0.26652650203413131</v>
      </c>
      <c r="AN11" s="18">
        <v>0.29587471800990378</v>
      </c>
      <c r="AO11" s="18">
        <v>0.29129282238222232</v>
      </c>
      <c r="AP11" s="18">
        <v>0.26132062099436482</v>
      </c>
      <c r="AQ11" s="18">
        <v>0.1350049616922511</v>
      </c>
      <c r="AR11" s="18">
        <v>0.21582202958181901</v>
      </c>
      <c r="AS11" s="18">
        <v>5.7207035928040398E-2</v>
      </c>
      <c r="AT11" s="18">
        <v>0.30435334268066649</v>
      </c>
      <c r="AU11" s="18">
        <v>0.20077383985555181</v>
      </c>
      <c r="AV11" s="18">
        <v>0.36056020982021131</v>
      </c>
      <c r="AX11" s="18">
        <v>0.27292515431109221</v>
      </c>
      <c r="AY11" s="18">
        <v>0.16150025025769299</v>
      </c>
      <c r="BA11" s="18">
        <v>0.24600247002524109</v>
      </c>
      <c r="BB11" s="18">
        <v>0.27120030388713878</v>
      </c>
      <c r="BD11" s="18">
        <v>0.29318493270947249</v>
      </c>
      <c r="BE11" s="18">
        <v>0.26712041416486509</v>
      </c>
      <c r="BF11" s="18">
        <v>0.30367821012106011</v>
      </c>
      <c r="BG11" s="18">
        <v>0.2090510025757345</v>
      </c>
      <c r="BH11" s="18">
        <v>0.17402067970394161</v>
      </c>
      <c r="BI11" s="18">
        <v>0.2387222014894054</v>
      </c>
      <c r="BJ11" s="18">
        <v>0.32934515750346488</v>
      </c>
      <c r="BL11" s="18">
        <v>0.25945608718882929</v>
      </c>
      <c r="BM11" s="18">
        <v>0.21972088750767971</v>
      </c>
      <c r="BN11" s="18">
        <v>0.3244404020917393</v>
      </c>
      <c r="BO11" s="18">
        <v>0.24370805177565119</v>
      </c>
      <c r="BP11" s="18">
        <v>0.26741437991575973</v>
      </c>
      <c r="BQ11" s="18">
        <v>0.1405104565502717</v>
      </c>
      <c r="BR11" s="18">
        <v>0.37812894431545729</v>
      </c>
      <c r="BS11" s="18">
        <v>0.2739783126962152</v>
      </c>
      <c r="BU11" s="18">
        <v>0.22955167594693751</v>
      </c>
      <c r="BV11" s="18">
        <v>0.19303242289882019</v>
      </c>
      <c r="BW11" s="18">
        <v>0.3493660617168895</v>
      </c>
      <c r="BX11" s="18">
        <v>0.229431140292986</v>
      </c>
      <c r="BY11" s="18">
        <v>0.26158779042141472</v>
      </c>
      <c r="BZ11" s="18">
        <v>0.1844253786424076</v>
      </c>
      <c r="CA11" s="18">
        <v>0.33371593577711189</v>
      </c>
      <c r="CB11" s="18">
        <v>0.36443169259293651</v>
      </c>
      <c r="CC11" s="18">
        <v>0.27915281062754149</v>
      </c>
    </row>
    <row r="12" spans="2:83" ht="19" customHeight="1" x14ac:dyDescent="0.35">
      <c r="B12" s="21" t="s">
        <v>123</v>
      </c>
      <c r="C12" s="18">
        <v>8.8372269999305475E-2</v>
      </c>
      <c r="D12" s="18">
        <v>0.12762104099690019</v>
      </c>
      <c r="E12" s="18">
        <v>7.2738981514579679E-2</v>
      </c>
      <c r="F12" s="18">
        <v>5.4649152068315013E-2</v>
      </c>
      <c r="G12" s="18">
        <v>6.8768286064110923E-2</v>
      </c>
      <c r="H12" s="18">
        <v>7.6510106725480018E-2</v>
      </c>
      <c r="I12" s="18">
        <v>0.1266876780170261</v>
      </c>
      <c r="K12" s="18">
        <v>9.5491971357214295E-2</v>
      </c>
      <c r="L12" s="18">
        <v>8.1245667501154389E-2</v>
      </c>
      <c r="N12" s="18">
        <v>6.2842238898280917E-2</v>
      </c>
      <c r="O12" s="18">
        <v>6.9568813120959319E-2</v>
      </c>
      <c r="P12" s="18">
        <v>8.2587003361285702E-2</v>
      </c>
      <c r="Q12" s="18">
        <v>9.9646251823921797E-2</v>
      </c>
      <c r="R12" s="18">
        <v>5.5828319427168503E-2</v>
      </c>
      <c r="S12" s="18">
        <v>9.7988406255447386E-2</v>
      </c>
      <c r="T12" s="18">
        <v>6.5739103468558477E-2</v>
      </c>
      <c r="U12" s="18">
        <v>0.12554965013811339</v>
      </c>
      <c r="V12" s="18">
        <v>9.310662905788028E-2</v>
      </c>
      <c r="W12" s="18">
        <v>0.13625814026136621</v>
      </c>
      <c r="X12" s="18">
        <v>5.1804986970961343E-2</v>
      </c>
      <c r="Y12" s="18">
        <v>8.4034797968200861E-2</v>
      </c>
      <c r="AA12" s="18">
        <v>8.035177904971777E-2</v>
      </c>
      <c r="AB12" s="18">
        <v>9.1951138830875273E-2</v>
      </c>
      <c r="AC12" s="18">
        <v>7.5571475206323221E-2</v>
      </c>
      <c r="AD12" s="18">
        <v>0.1052062577086945</v>
      </c>
      <c r="AF12" s="18">
        <v>0.28009334315386192</v>
      </c>
      <c r="AG12" s="18">
        <v>7.4268113472752292E-2</v>
      </c>
      <c r="AH12" s="18">
        <v>8.642629835541267E-2</v>
      </c>
      <c r="AI12" s="18">
        <v>0.15776966817195351</v>
      </c>
      <c r="AJ12" s="18">
        <v>8.5668445331033571E-2</v>
      </c>
      <c r="AK12" s="18">
        <v>6.1610058053219993E-2</v>
      </c>
      <c r="AL12" s="18">
        <v>0.11026150787158261</v>
      </c>
      <c r="AM12" s="18">
        <v>9.2480609973435698E-2</v>
      </c>
      <c r="AN12" s="18">
        <v>0.1111405832046068</v>
      </c>
      <c r="AO12" s="18">
        <v>8.4772225841241611E-2</v>
      </c>
      <c r="AP12" s="18">
        <v>6.7816565182273081E-2</v>
      </c>
      <c r="AQ12" s="18">
        <v>7.6508229773360262E-2</v>
      </c>
      <c r="AR12" s="18">
        <v>0.1146484503974617</v>
      </c>
      <c r="AS12" s="18">
        <v>6.679972682452448E-2</v>
      </c>
      <c r="AT12" s="18">
        <v>1.6828919642736421E-2</v>
      </c>
      <c r="AU12" s="18">
        <v>7.0120586735995846E-2</v>
      </c>
      <c r="AV12" s="18">
        <v>5.7743347975652087E-2</v>
      </c>
      <c r="AX12" s="18">
        <v>8.7641865378556894E-2</v>
      </c>
      <c r="AY12" s="18">
        <v>9.1787185414821448E-2</v>
      </c>
      <c r="BA12" s="18">
        <v>8.6386341688694246E-2</v>
      </c>
      <c r="BB12" s="18">
        <v>9.2056836660546426E-2</v>
      </c>
      <c r="BD12" s="18">
        <v>7.1575502293760251E-2</v>
      </c>
      <c r="BE12" s="18">
        <v>8.7950355789033E-2</v>
      </c>
      <c r="BF12" s="18">
        <v>8.9846081897040575E-2</v>
      </c>
      <c r="BG12" s="18">
        <v>9.7033157481453067E-2</v>
      </c>
      <c r="BH12" s="18">
        <v>0.10749481759284241</v>
      </c>
      <c r="BI12" s="18">
        <v>7.806845449486953E-2</v>
      </c>
      <c r="BJ12" s="18">
        <v>9.3558700086465954E-2</v>
      </c>
      <c r="BL12" s="18">
        <v>0.1042058509235762</v>
      </c>
      <c r="BM12" s="18">
        <v>7.0649432013876121E-2</v>
      </c>
      <c r="BN12" s="18">
        <v>0.14584728213076259</v>
      </c>
      <c r="BO12" s="18">
        <v>0.1233594811802621</v>
      </c>
      <c r="BP12" s="18">
        <v>7.2896358076557422E-2</v>
      </c>
      <c r="BQ12" s="18">
        <v>9.6492923593993071E-2</v>
      </c>
      <c r="BR12" s="18">
        <v>7.2192740982431211E-2</v>
      </c>
      <c r="BS12" s="18">
        <v>8.2769309746446515E-2</v>
      </c>
      <c r="BU12" s="18">
        <v>9.6876614679057713E-2</v>
      </c>
      <c r="BV12" s="18">
        <v>6.1255171723936998E-2</v>
      </c>
      <c r="BW12" s="18">
        <v>8.9107288749526864E-2</v>
      </c>
      <c r="BX12" s="18">
        <v>0.1432128697680973</v>
      </c>
      <c r="BY12" s="18">
        <v>7.8898794297119129E-2</v>
      </c>
      <c r="BZ12" s="18">
        <v>0.1093474061076926</v>
      </c>
      <c r="CA12" s="18">
        <v>9.0310665682615296E-2</v>
      </c>
      <c r="CB12" s="18">
        <v>9.8644517949800309E-2</v>
      </c>
      <c r="CC12" s="18">
        <v>0.12010677846591369</v>
      </c>
    </row>
    <row r="13" spans="2:83" ht="19" customHeight="1" x14ac:dyDescent="0.35">
      <c r="B13" s="21" t="s">
        <v>124</v>
      </c>
      <c r="C13" s="18">
        <v>6.0385384778208782E-2</v>
      </c>
      <c r="D13" s="18">
        <v>6.0622766029730747E-2</v>
      </c>
      <c r="E13" s="18">
        <v>1.8595971934731871E-2</v>
      </c>
      <c r="F13" s="18">
        <v>2.7128825793131261E-2</v>
      </c>
      <c r="G13" s="18">
        <v>3.5333565813486657E-2</v>
      </c>
      <c r="H13" s="18">
        <v>4.4972474084603392E-2</v>
      </c>
      <c r="I13" s="18">
        <v>0.14011987846088811</v>
      </c>
      <c r="K13" s="18">
        <v>6.4429448488364696E-2</v>
      </c>
      <c r="L13" s="18">
        <v>5.5949093376851063E-2</v>
      </c>
      <c r="N13" s="18">
        <v>5.9746498539292647E-2</v>
      </c>
      <c r="O13" s="18">
        <v>8.0693236540092736E-2</v>
      </c>
      <c r="P13" s="18">
        <v>7.7834483334162374E-2</v>
      </c>
      <c r="Q13" s="18">
        <v>2.6021480598036301E-2</v>
      </c>
      <c r="R13" s="18">
        <v>4.6974025845645972E-2</v>
      </c>
      <c r="S13" s="18">
        <v>5.8883002526320963E-2</v>
      </c>
      <c r="T13" s="18">
        <v>6.7966271913167772E-2</v>
      </c>
      <c r="U13" s="18">
        <v>5.1885320512465118E-2</v>
      </c>
      <c r="V13" s="18">
        <v>4.7265022538380587E-2</v>
      </c>
      <c r="W13" s="18">
        <v>4.8099285237057698E-2</v>
      </c>
      <c r="X13" s="18">
        <v>7.8701681718305133E-2</v>
      </c>
      <c r="Y13" s="18">
        <v>9.9534045037419749E-2</v>
      </c>
      <c r="AA13" s="18">
        <v>8.0720146288402267E-2</v>
      </c>
      <c r="AB13" s="18">
        <v>7.2335701456233525E-2</v>
      </c>
      <c r="AC13" s="18">
        <v>4.1870710641626042E-2</v>
      </c>
      <c r="AD13" s="18">
        <v>4.1346682581111759E-2</v>
      </c>
      <c r="AF13" s="18">
        <v>0</v>
      </c>
      <c r="AG13" s="18">
        <v>1.846688907304106E-2</v>
      </c>
      <c r="AH13" s="18">
        <v>8.9973076850131492E-2</v>
      </c>
      <c r="AI13" s="18">
        <v>4.5190142130446823E-2</v>
      </c>
      <c r="AJ13" s="18">
        <v>5.110068391906112E-2</v>
      </c>
      <c r="AK13" s="18">
        <v>4.6822883373348979E-2</v>
      </c>
      <c r="AL13" s="18">
        <v>2.3656348636454331E-2</v>
      </c>
      <c r="AM13" s="18">
        <v>6.7858471454708663E-2</v>
      </c>
      <c r="AN13" s="18">
        <v>3.043027528110747E-2</v>
      </c>
      <c r="AO13" s="18">
        <v>8.4982435614198035E-2</v>
      </c>
      <c r="AP13" s="18">
        <v>9.1782393491207079E-2</v>
      </c>
      <c r="AQ13" s="18">
        <v>0.1062429821693455</v>
      </c>
      <c r="AR13" s="18">
        <v>7.4318214234897303E-2</v>
      </c>
      <c r="AS13" s="18">
        <v>0.1531672408036821</v>
      </c>
      <c r="AT13" s="18">
        <v>8.562039279938756E-2</v>
      </c>
      <c r="AU13" s="18">
        <v>2.6329415425572648E-2</v>
      </c>
      <c r="AV13" s="18">
        <v>6.9176767160422134E-2</v>
      </c>
      <c r="AX13" s="18">
        <v>6.5512243788784549E-2</v>
      </c>
      <c r="AY13" s="18">
        <v>3.6734993951920689E-2</v>
      </c>
      <c r="BA13" s="18">
        <v>5.8506732904294312E-2</v>
      </c>
      <c r="BB13" s="18">
        <v>6.3870917476301289E-2</v>
      </c>
      <c r="BD13" s="18">
        <v>4.6718446259576232E-2</v>
      </c>
      <c r="BE13" s="18">
        <v>4.8608791332072021E-2</v>
      </c>
      <c r="BF13" s="18">
        <v>5.9096729318424412E-2</v>
      </c>
      <c r="BG13" s="18">
        <v>7.0295264711942002E-2</v>
      </c>
      <c r="BH13" s="18">
        <v>9.5928786117716103E-2</v>
      </c>
      <c r="BI13" s="18">
        <v>1.823261361827096E-2</v>
      </c>
      <c r="BJ13" s="18">
        <v>8.0111569342634137E-2</v>
      </c>
      <c r="BL13" s="18">
        <v>9.3587781925059052E-2</v>
      </c>
      <c r="BM13" s="18">
        <v>4.5971882439615891E-2</v>
      </c>
      <c r="BN13" s="18">
        <v>8.5349903281410733E-2</v>
      </c>
      <c r="BO13" s="18">
        <v>5.8175282838987652E-2</v>
      </c>
      <c r="BP13" s="18">
        <v>4.5109809978816827E-2</v>
      </c>
      <c r="BQ13" s="18">
        <v>7.5315391960142627E-2</v>
      </c>
      <c r="BR13" s="18">
        <v>3.6721732032687339E-2</v>
      </c>
      <c r="BS13" s="18">
        <v>5.5717287774341401E-2</v>
      </c>
      <c r="BU13" s="18">
        <v>7.5159207049035115E-2</v>
      </c>
      <c r="BV13" s="18">
        <v>5.4657556269223931E-2</v>
      </c>
      <c r="BW13" s="18">
        <v>8.2232640806198548E-2</v>
      </c>
      <c r="BX13" s="18">
        <v>5.4551805085785943E-2</v>
      </c>
      <c r="BY13" s="18">
        <v>5.5253826107044442E-2</v>
      </c>
      <c r="BZ13" s="18">
        <v>6.642956311694273E-2</v>
      </c>
      <c r="CA13" s="18">
        <v>3.9976724772653981E-2</v>
      </c>
      <c r="CB13" s="18">
        <v>6.2364896805427943E-2</v>
      </c>
      <c r="CC13" s="18">
        <v>6.5516437961696553E-2</v>
      </c>
    </row>
    <row r="14" spans="2:83" ht="19" customHeight="1" x14ac:dyDescent="0.35">
      <c r="B14" s="22" t="s">
        <v>117</v>
      </c>
      <c r="C14" s="23">
        <v>0.5964150562209789</v>
      </c>
      <c r="D14" s="23">
        <v>0.6100465112012714</v>
      </c>
      <c r="E14" s="23">
        <v>0.71788575902279794</v>
      </c>
      <c r="F14" s="23">
        <v>0.69239070782947065</v>
      </c>
      <c r="G14" s="23">
        <v>0.6725897707607551</v>
      </c>
      <c r="H14" s="23">
        <v>0.5977816573507142</v>
      </c>
      <c r="I14" s="23">
        <v>0.38602115784497432</v>
      </c>
      <c r="K14" s="23">
        <v>0.56449168380808246</v>
      </c>
      <c r="L14" s="23">
        <v>0.626170414516379</v>
      </c>
      <c r="N14" s="23">
        <v>0.61787481521002963</v>
      </c>
      <c r="O14" s="23">
        <v>0.65501463188249387</v>
      </c>
      <c r="P14" s="23">
        <v>0.49730589909904649</v>
      </c>
      <c r="Q14" s="23">
        <v>0.55551519900935786</v>
      </c>
      <c r="R14" s="23">
        <v>0.68018051493833898</v>
      </c>
      <c r="S14" s="23">
        <v>0.54636032547540592</v>
      </c>
      <c r="T14" s="23">
        <v>0.65977194525856642</v>
      </c>
      <c r="U14" s="23">
        <v>0.55813730510263659</v>
      </c>
      <c r="V14" s="23">
        <v>0.66780905612470121</v>
      </c>
      <c r="W14" s="23">
        <v>0.53757906670087197</v>
      </c>
      <c r="X14" s="23">
        <v>0.63258450003363098</v>
      </c>
      <c r="Y14" s="23">
        <v>0.51272233747949458</v>
      </c>
      <c r="AA14" s="23">
        <v>0.6206780347566534</v>
      </c>
      <c r="AB14" s="23">
        <v>0.56140259488371558</v>
      </c>
      <c r="AC14" s="23">
        <v>0.6029592280581676</v>
      </c>
      <c r="AD14" s="23">
        <v>0.60073327643898522</v>
      </c>
      <c r="AF14" s="23">
        <v>0.45330198815552181</v>
      </c>
      <c r="AG14" s="23">
        <v>0.62392778884086364</v>
      </c>
      <c r="AH14" s="23">
        <v>0.56571418290029318</v>
      </c>
      <c r="AI14" s="23">
        <v>0.53457235214183219</v>
      </c>
      <c r="AJ14" s="23">
        <v>0.53838796634178454</v>
      </c>
      <c r="AK14" s="23">
        <v>0.67025578038005795</v>
      </c>
      <c r="AL14" s="23">
        <v>0.60994309380421963</v>
      </c>
      <c r="AM14" s="23">
        <v>0.57313441653772457</v>
      </c>
      <c r="AN14" s="23">
        <v>0.56255442350438178</v>
      </c>
      <c r="AO14" s="23">
        <v>0.53895251616233808</v>
      </c>
      <c r="AP14" s="23">
        <v>0.57908042033215501</v>
      </c>
      <c r="AQ14" s="23">
        <v>0.68224382636504322</v>
      </c>
      <c r="AR14" s="23">
        <v>0.59521130578582193</v>
      </c>
      <c r="AS14" s="23">
        <v>0.72282599644375312</v>
      </c>
      <c r="AT14" s="23">
        <v>0.59319734487720932</v>
      </c>
      <c r="AU14" s="23">
        <v>0.70277615798287996</v>
      </c>
      <c r="AV14" s="23">
        <v>0.51251967504371454</v>
      </c>
      <c r="AX14" s="23">
        <v>0.57392073652156639</v>
      </c>
      <c r="AY14" s="23">
        <v>0.70997757037556508</v>
      </c>
      <c r="BA14" s="23">
        <v>0.60910445538177049</v>
      </c>
      <c r="BB14" s="23">
        <v>0.57287194197601354</v>
      </c>
      <c r="BD14" s="23">
        <v>0.58852111873719104</v>
      </c>
      <c r="BE14" s="23">
        <v>0.59632043871402973</v>
      </c>
      <c r="BF14" s="23">
        <v>0.54737897866347496</v>
      </c>
      <c r="BG14" s="23">
        <v>0.62362057523087044</v>
      </c>
      <c r="BH14" s="23">
        <v>0.6225557165854998</v>
      </c>
      <c r="BI14" s="23">
        <v>0.66497673039745409</v>
      </c>
      <c r="BJ14" s="23">
        <v>0.49698457306743499</v>
      </c>
      <c r="BL14" s="23">
        <v>0.54275027996253544</v>
      </c>
      <c r="BM14" s="23">
        <v>0.66365779803882829</v>
      </c>
      <c r="BN14" s="23">
        <v>0.44436241249608732</v>
      </c>
      <c r="BO14" s="23">
        <v>0.57475718420509914</v>
      </c>
      <c r="BP14" s="23">
        <v>0.6145794520288661</v>
      </c>
      <c r="BQ14" s="23">
        <v>0.68768122789559272</v>
      </c>
      <c r="BR14" s="23">
        <v>0.51295658266942412</v>
      </c>
      <c r="BS14" s="23">
        <v>0.58753508978299696</v>
      </c>
      <c r="BU14" s="23">
        <v>0.59841250232496979</v>
      </c>
      <c r="BV14" s="23">
        <v>0.69105484910801884</v>
      </c>
      <c r="BW14" s="23">
        <v>0.47929400872738498</v>
      </c>
      <c r="BX14" s="23">
        <v>0.57280418485313067</v>
      </c>
      <c r="BY14" s="23">
        <v>0.60425958917442169</v>
      </c>
      <c r="BZ14" s="23">
        <v>0.63979765213295714</v>
      </c>
      <c r="CA14" s="23">
        <v>0.53599667376761873</v>
      </c>
      <c r="CB14" s="23">
        <v>0.47455889265183532</v>
      </c>
      <c r="CC14" s="23">
        <v>0.53522397294484825</v>
      </c>
    </row>
    <row r="15" spans="2:83" ht="19" customHeight="1" x14ac:dyDescent="0.35">
      <c r="B15" s="22" t="s">
        <v>118</v>
      </c>
      <c r="C15" s="23">
        <v>0.14875765477751429</v>
      </c>
      <c r="D15" s="23">
        <v>0.1882438070266309</v>
      </c>
      <c r="E15" s="23">
        <v>9.1334953449311557E-2</v>
      </c>
      <c r="F15" s="23">
        <v>8.1777977861446263E-2</v>
      </c>
      <c r="G15" s="23">
        <v>0.1041018518775976</v>
      </c>
      <c r="H15" s="23">
        <v>0.1214825808100834</v>
      </c>
      <c r="I15" s="23">
        <v>0.26680755647791421</v>
      </c>
      <c r="K15" s="23">
        <v>0.159921419845579</v>
      </c>
      <c r="L15" s="23">
        <v>0.13719476087800539</v>
      </c>
      <c r="N15" s="23">
        <v>0.12258873743757361</v>
      </c>
      <c r="O15" s="23">
        <v>0.15026204966105211</v>
      </c>
      <c r="P15" s="23">
        <v>0.16042148669544809</v>
      </c>
      <c r="Q15" s="23">
        <v>0.12566773242195811</v>
      </c>
      <c r="R15" s="23">
        <v>0.1028023452728145</v>
      </c>
      <c r="S15" s="23">
        <v>0.15687140878176839</v>
      </c>
      <c r="T15" s="23">
        <v>0.13370537538172619</v>
      </c>
      <c r="U15" s="23">
        <v>0.17743497065057851</v>
      </c>
      <c r="V15" s="23">
        <v>0.14037165159626089</v>
      </c>
      <c r="W15" s="23">
        <v>0.1843574254984239</v>
      </c>
      <c r="X15" s="23">
        <v>0.1305066686892665</v>
      </c>
      <c r="Y15" s="23">
        <v>0.1835688430056206</v>
      </c>
      <c r="AA15" s="23">
        <v>0.16107192533812001</v>
      </c>
      <c r="AB15" s="23">
        <v>0.1642868402871088</v>
      </c>
      <c r="AC15" s="23">
        <v>0.1174421858479493</v>
      </c>
      <c r="AD15" s="23">
        <v>0.14655294028980631</v>
      </c>
      <c r="AF15" s="23">
        <v>0.28009334315386192</v>
      </c>
      <c r="AG15" s="23">
        <v>9.2735002545793352E-2</v>
      </c>
      <c r="AH15" s="23">
        <v>0.17639937520554419</v>
      </c>
      <c r="AI15" s="23">
        <v>0.20295981030240029</v>
      </c>
      <c r="AJ15" s="23">
        <v>0.13676912925009471</v>
      </c>
      <c r="AK15" s="23">
        <v>0.10843294142656899</v>
      </c>
      <c r="AL15" s="23">
        <v>0.13391785650803689</v>
      </c>
      <c r="AM15" s="23">
        <v>0.16033908142814429</v>
      </c>
      <c r="AN15" s="23">
        <v>0.14157085848571421</v>
      </c>
      <c r="AO15" s="23">
        <v>0.16975466145543969</v>
      </c>
      <c r="AP15" s="23">
        <v>0.1595989586734802</v>
      </c>
      <c r="AQ15" s="23">
        <v>0.1827512119427058</v>
      </c>
      <c r="AR15" s="23">
        <v>0.188966664632359</v>
      </c>
      <c r="AS15" s="23">
        <v>0.21996696762820661</v>
      </c>
      <c r="AT15" s="23">
        <v>0.102449312442124</v>
      </c>
      <c r="AU15" s="23">
        <v>9.6450002161568502E-2</v>
      </c>
      <c r="AV15" s="23">
        <v>0.12692011513607421</v>
      </c>
      <c r="AX15" s="23">
        <v>0.15315410916734151</v>
      </c>
      <c r="AY15" s="23">
        <v>0.12852217936674221</v>
      </c>
      <c r="BA15" s="23">
        <v>0.14489307459298861</v>
      </c>
      <c r="BB15" s="23">
        <v>0.1559277541368477</v>
      </c>
      <c r="BD15" s="23">
        <v>0.1182939485533365</v>
      </c>
      <c r="BE15" s="23">
        <v>0.13655914712110501</v>
      </c>
      <c r="BF15" s="23">
        <v>0.14894281121546499</v>
      </c>
      <c r="BG15" s="23">
        <v>0.16732842219339511</v>
      </c>
      <c r="BH15" s="23">
        <v>0.20342360371055859</v>
      </c>
      <c r="BI15" s="23">
        <v>9.6301068113140487E-2</v>
      </c>
      <c r="BJ15" s="23">
        <v>0.1736702694291001</v>
      </c>
      <c r="BL15" s="23">
        <v>0.1977936328486353</v>
      </c>
      <c r="BM15" s="23">
        <v>0.116621314453492</v>
      </c>
      <c r="BN15" s="23">
        <v>0.23119718541217329</v>
      </c>
      <c r="BO15" s="23">
        <v>0.1815347640192497</v>
      </c>
      <c r="BP15" s="23">
        <v>0.1180061680553743</v>
      </c>
      <c r="BQ15" s="23">
        <v>0.1718083155541357</v>
      </c>
      <c r="BR15" s="23">
        <v>0.1089144730151186</v>
      </c>
      <c r="BS15" s="23">
        <v>0.1384865975207879</v>
      </c>
      <c r="BU15" s="23">
        <v>0.17203582172809281</v>
      </c>
      <c r="BV15" s="23">
        <v>0.11591272799316089</v>
      </c>
      <c r="BW15" s="23">
        <v>0.17133992955572541</v>
      </c>
      <c r="BX15" s="23">
        <v>0.19776467485388319</v>
      </c>
      <c r="BY15" s="23">
        <v>0.13415262040416359</v>
      </c>
      <c r="BZ15" s="23">
        <v>0.17577696922463529</v>
      </c>
      <c r="CA15" s="23">
        <v>0.1302873904552693</v>
      </c>
      <c r="CB15" s="23">
        <v>0.1610094147552282</v>
      </c>
      <c r="CC15" s="23">
        <v>0.18562321642761029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135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46" customHeight="1" x14ac:dyDescent="0.35">
      <c r="B9" s="21" t="s">
        <v>136</v>
      </c>
      <c r="C9" s="18">
        <v>0.72430384083526056</v>
      </c>
      <c r="D9" s="18">
        <v>0.49921244336117571</v>
      </c>
      <c r="E9" s="18">
        <v>0.61563485576202537</v>
      </c>
      <c r="F9" s="18">
        <v>0.66094906668999376</v>
      </c>
      <c r="G9" s="18">
        <v>0.73005096789681112</v>
      </c>
      <c r="H9" s="18">
        <v>0.82109938652056691</v>
      </c>
      <c r="I9" s="18">
        <v>0.87685289987742687</v>
      </c>
      <c r="K9" s="18">
        <v>0.72980002032734426</v>
      </c>
      <c r="L9" s="18">
        <v>0.72075878822142325</v>
      </c>
      <c r="N9" s="18">
        <v>0.76486086012041832</v>
      </c>
      <c r="O9" s="18">
        <v>0.74140620315413064</v>
      </c>
      <c r="P9" s="18">
        <v>0.70504524392473045</v>
      </c>
      <c r="Q9" s="18">
        <v>0.63316167751949581</v>
      </c>
      <c r="R9" s="18">
        <v>0.70597433594320647</v>
      </c>
      <c r="S9" s="18">
        <v>0.69637513764110115</v>
      </c>
      <c r="T9" s="18">
        <v>0.7506479289899457</v>
      </c>
      <c r="U9" s="18">
        <v>0.6711255274450092</v>
      </c>
      <c r="V9" s="18">
        <v>0.66174598569686893</v>
      </c>
      <c r="W9" s="18">
        <v>0.79740705121831412</v>
      </c>
      <c r="X9" s="18">
        <v>0.79167674564836044</v>
      </c>
      <c r="Y9" s="18">
        <v>0.72419918586012078</v>
      </c>
      <c r="AA9" s="18">
        <v>0.78112772506730743</v>
      </c>
      <c r="AB9" s="18">
        <v>0.77461229248754337</v>
      </c>
      <c r="AC9" s="18">
        <v>0.69850664695791698</v>
      </c>
      <c r="AD9" s="18">
        <v>0.63275531703142285</v>
      </c>
      <c r="AF9" s="18">
        <v>0.3224834938383731</v>
      </c>
      <c r="AG9" s="18">
        <v>0.53218668715103268</v>
      </c>
      <c r="AH9" s="18">
        <v>0.7231099905148205</v>
      </c>
      <c r="AI9" s="18">
        <v>0.68020850979978253</v>
      </c>
      <c r="AJ9" s="18">
        <v>0.65496350014568239</v>
      </c>
      <c r="AK9" s="18">
        <v>0.70558299808560665</v>
      </c>
      <c r="AL9" s="18">
        <v>0.70026997115400935</v>
      </c>
      <c r="AM9" s="18">
        <v>0.76838246584924641</v>
      </c>
      <c r="AN9" s="18">
        <v>0.72668880005580727</v>
      </c>
      <c r="AO9" s="18">
        <v>0.75845688255465216</v>
      </c>
      <c r="AP9" s="18">
        <v>0.80032490368223896</v>
      </c>
      <c r="AQ9" s="18">
        <v>0.81562473617126496</v>
      </c>
      <c r="AR9" s="18">
        <v>0.84864035350219602</v>
      </c>
      <c r="AS9" s="18">
        <v>0.89222569254163586</v>
      </c>
      <c r="AT9" s="18">
        <v>0.84886846631079371</v>
      </c>
      <c r="AU9" s="18">
        <v>0.71672546029741668</v>
      </c>
      <c r="AV9" s="18">
        <v>0.6856130476278377</v>
      </c>
      <c r="AX9" s="18">
        <v>0.75541051487857624</v>
      </c>
      <c r="AY9" s="18">
        <v>0.57468629140767979</v>
      </c>
      <c r="BA9" s="18">
        <v>0.74533419267802903</v>
      </c>
      <c r="BB9" s="18">
        <v>0.68528544683785542</v>
      </c>
      <c r="BD9" s="18">
        <v>0.70907982521638957</v>
      </c>
      <c r="BE9" s="18">
        <v>0.75754389838800518</v>
      </c>
      <c r="BF9" s="18">
        <v>0.74204302617633455</v>
      </c>
      <c r="BG9" s="18">
        <v>0.72407049701396342</v>
      </c>
      <c r="BH9" s="18">
        <v>0.73132653370910783</v>
      </c>
      <c r="BI9" s="18">
        <v>0.66747788062924718</v>
      </c>
      <c r="BJ9" s="18">
        <v>0.587440209847512</v>
      </c>
      <c r="BL9" s="18">
        <v>0.75655712080699977</v>
      </c>
      <c r="BM9" s="18">
        <v>0.72997756727296159</v>
      </c>
      <c r="BN9" s="18">
        <v>0.75964306188345476</v>
      </c>
      <c r="BO9" s="18">
        <v>0.72204621188800533</v>
      </c>
      <c r="BP9" s="18">
        <v>0.71837907655061606</v>
      </c>
      <c r="BQ9" s="18">
        <v>0.74427519097685291</v>
      </c>
      <c r="BR9" s="18">
        <v>0.47805908777310008</v>
      </c>
      <c r="BS9" s="18">
        <v>0.70404573012812599</v>
      </c>
      <c r="BU9" s="18">
        <v>0.76725146322448956</v>
      </c>
      <c r="BV9" s="18">
        <v>0.72308639854898105</v>
      </c>
      <c r="BW9" s="18">
        <v>0.83659341735791681</v>
      </c>
      <c r="BX9" s="18">
        <v>0.70147136499348117</v>
      </c>
      <c r="BY9" s="18">
        <v>0.74541030550075027</v>
      </c>
      <c r="BZ9" s="18">
        <v>0.65645696543186227</v>
      </c>
      <c r="CA9" s="18">
        <v>0.63121790278273215</v>
      </c>
      <c r="CB9" s="18">
        <v>0.70200490986712261</v>
      </c>
      <c r="CC9" s="18">
        <v>0.60531833405701474</v>
      </c>
    </row>
    <row r="10" spans="2:83" ht="46" customHeight="1" x14ac:dyDescent="0.35">
      <c r="B10" s="21" t="s">
        <v>137</v>
      </c>
      <c r="C10" s="18">
        <v>0.64213823235574619</v>
      </c>
      <c r="D10" s="18">
        <v>0.51768917649639601</v>
      </c>
      <c r="E10" s="18">
        <v>0.60529683169930304</v>
      </c>
      <c r="F10" s="18">
        <v>0.63107071625613798</v>
      </c>
      <c r="G10" s="18">
        <v>0.68814757486199163</v>
      </c>
      <c r="H10" s="18">
        <v>0.66683901679141266</v>
      </c>
      <c r="I10" s="18">
        <v>0.68489163839369138</v>
      </c>
      <c r="K10" s="18">
        <v>0.62454818118174404</v>
      </c>
      <c r="L10" s="18">
        <v>0.65881645117660015</v>
      </c>
      <c r="N10" s="18">
        <v>0.68798213858290092</v>
      </c>
      <c r="O10" s="18">
        <v>0.74556091304497074</v>
      </c>
      <c r="P10" s="18">
        <v>0.69424613594815743</v>
      </c>
      <c r="Q10" s="18">
        <v>0.5407987290562698</v>
      </c>
      <c r="R10" s="18">
        <v>0.60519842450165795</v>
      </c>
      <c r="S10" s="18">
        <v>0.58859348892445751</v>
      </c>
      <c r="T10" s="18">
        <v>0.61429584668080295</v>
      </c>
      <c r="U10" s="18">
        <v>0.63421636011702698</v>
      </c>
      <c r="V10" s="18">
        <v>0.6117102931486631</v>
      </c>
      <c r="W10" s="18">
        <v>0.67896711963729983</v>
      </c>
      <c r="X10" s="18">
        <v>0.67798668780208138</v>
      </c>
      <c r="Y10" s="18">
        <v>0.66352591074840572</v>
      </c>
      <c r="AA10" s="18">
        <v>0.71333096990837142</v>
      </c>
      <c r="AB10" s="18">
        <v>0.68937290212923064</v>
      </c>
      <c r="AC10" s="18">
        <v>0.6254149532694141</v>
      </c>
      <c r="AD10" s="18">
        <v>0.52971038807930271</v>
      </c>
      <c r="AF10" s="18">
        <v>0.26387627738860209</v>
      </c>
      <c r="AG10" s="18">
        <v>0.36498897980117773</v>
      </c>
      <c r="AH10" s="18">
        <v>0.56636199459016601</v>
      </c>
      <c r="AI10" s="18">
        <v>0.56261155795485918</v>
      </c>
      <c r="AJ10" s="18">
        <v>0.61574126170536203</v>
      </c>
      <c r="AK10" s="18">
        <v>0.63497875437957929</v>
      </c>
      <c r="AL10" s="18">
        <v>0.70358169055921727</v>
      </c>
      <c r="AM10" s="18">
        <v>0.66326274435566135</v>
      </c>
      <c r="AN10" s="18">
        <v>0.66477698312428424</v>
      </c>
      <c r="AO10" s="18">
        <v>0.71487523358719629</v>
      </c>
      <c r="AP10" s="18">
        <v>0.6748544082374538</v>
      </c>
      <c r="AQ10" s="18">
        <v>0.72876374888823525</v>
      </c>
      <c r="AR10" s="18">
        <v>0.69573357321805418</v>
      </c>
      <c r="AS10" s="18">
        <v>0.77233499654175874</v>
      </c>
      <c r="AT10" s="18">
        <v>0.67124050136775559</v>
      </c>
      <c r="AU10" s="18">
        <v>0.72173743676672275</v>
      </c>
      <c r="AV10" s="18">
        <v>0.63962064904566684</v>
      </c>
      <c r="AX10" s="18">
        <v>0.65352708318791697</v>
      </c>
      <c r="AY10" s="18">
        <v>0.59067350447384681</v>
      </c>
      <c r="BA10" s="18">
        <v>0.66892599314065682</v>
      </c>
      <c r="BB10" s="18">
        <v>0.59243790340127345</v>
      </c>
      <c r="BD10" s="18">
        <v>0.59863953551432514</v>
      </c>
      <c r="BE10" s="18">
        <v>0.66458095887737567</v>
      </c>
      <c r="BF10" s="18">
        <v>0.62314945423228318</v>
      </c>
      <c r="BG10" s="18">
        <v>0.68273447908247764</v>
      </c>
      <c r="BH10" s="18">
        <v>0.6910540793334442</v>
      </c>
      <c r="BI10" s="18">
        <v>0.68367655877748912</v>
      </c>
      <c r="BJ10" s="18">
        <v>0.41321126606327357</v>
      </c>
      <c r="BL10" s="18">
        <v>0.65252194377157957</v>
      </c>
      <c r="BM10" s="18">
        <v>0.67318489498189182</v>
      </c>
      <c r="BN10" s="18">
        <v>0.67689820806185641</v>
      </c>
      <c r="BO10" s="18">
        <v>0.61010959563597966</v>
      </c>
      <c r="BP10" s="18">
        <v>0.5690793447741983</v>
      </c>
      <c r="BQ10" s="18">
        <v>0.74021847400816754</v>
      </c>
      <c r="BR10" s="18">
        <v>0.46331952445419899</v>
      </c>
      <c r="BS10" s="18">
        <v>0.63867460020857703</v>
      </c>
      <c r="BU10" s="18">
        <v>0.66539245050976048</v>
      </c>
      <c r="BV10" s="18">
        <v>0.67228554347152591</v>
      </c>
      <c r="BW10" s="18">
        <v>0.6781639187350913</v>
      </c>
      <c r="BX10" s="18">
        <v>0.53055215642104525</v>
      </c>
      <c r="BY10" s="18">
        <v>0.63532740246046782</v>
      </c>
      <c r="BZ10" s="18">
        <v>0.68789751218164363</v>
      </c>
      <c r="CA10" s="18">
        <v>0.6552377186334899</v>
      </c>
      <c r="CB10" s="18">
        <v>0.61087441846265</v>
      </c>
      <c r="CC10" s="18">
        <v>0.58305828062186038</v>
      </c>
    </row>
    <row r="11" spans="2:83" ht="46" customHeight="1" x14ac:dyDescent="0.35">
      <c r="B11" s="21" t="s">
        <v>138</v>
      </c>
      <c r="C11" s="18">
        <v>0.36216143285772062</v>
      </c>
      <c r="D11" s="18">
        <v>0.36409758547939119</v>
      </c>
      <c r="E11" s="18">
        <v>0.41620956075417392</v>
      </c>
      <c r="F11" s="18">
        <v>0.38935301053777771</v>
      </c>
      <c r="G11" s="18">
        <v>0.37191625625914082</v>
      </c>
      <c r="H11" s="18">
        <v>0.39840561278814252</v>
      </c>
      <c r="I11" s="18">
        <v>0.2728066581803813</v>
      </c>
      <c r="K11" s="18">
        <v>0.2921802514576094</v>
      </c>
      <c r="L11" s="18">
        <v>0.42846724333812858</v>
      </c>
      <c r="N11" s="18">
        <v>0.3193663525207196</v>
      </c>
      <c r="O11" s="18">
        <v>0.48844809594571692</v>
      </c>
      <c r="P11" s="18">
        <v>0.44006060396006852</v>
      </c>
      <c r="Q11" s="18">
        <v>0.31321958705924818</v>
      </c>
      <c r="R11" s="18">
        <v>0.36347677346108509</v>
      </c>
      <c r="S11" s="18">
        <v>0.37868807085467898</v>
      </c>
      <c r="T11" s="18">
        <v>0.37017230265877682</v>
      </c>
      <c r="U11" s="18">
        <v>0.38612975046603187</v>
      </c>
      <c r="V11" s="18">
        <v>0.3769076554698863</v>
      </c>
      <c r="W11" s="18">
        <v>0.32336582796114199</v>
      </c>
      <c r="X11" s="18">
        <v>0.3798783558228267</v>
      </c>
      <c r="Y11" s="18">
        <v>0.32151885202112579</v>
      </c>
      <c r="AA11" s="18">
        <v>0.31976134396826428</v>
      </c>
      <c r="AB11" s="18">
        <v>0.36329372222808048</v>
      </c>
      <c r="AC11" s="18">
        <v>0.40425178808967699</v>
      </c>
      <c r="AD11" s="18">
        <v>0.36744771131015752</v>
      </c>
      <c r="AF11" s="18">
        <v>0.37021175871676398</v>
      </c>
      <c r="AG11" s="18">
        <v>0.23508167943408281</v>
      </c>
      <c r="AH11" s="18">
        <v>0.37862872730964597</v>
      </c>
      <c r="AI11" s="18">
        <v>0.41720163363558221</v>
      </c>
      <c r="AJ11" s="18">
        <v>0.38146309689017638</v>
      </c>
      <c r="AK11" s="18">
        <v>0.36934008157856818</v>
      </c>
      <c r="AL11" s="18">
        <v>0.36260714556072021</v>
      </c>
      <c r="AM11" s="18">
        <v>0.37931050726774668</v>
      </c>
      <c r="AN11" s="18">
        <v>0.34750723809360162</v>
      </c>
      <c r="AO11" s="18">
        <v>0.33431486165991831</v>
      </c>
      <c r="AP11" s="18">
        <v>0.29412757708573489</v>
      </c>
      <c r="AQ11" s="18">
        <v>0.35356435396190999</v>
      </c>
      <c r="AR11" s="18">
        <v>0.4321579513022169</v>
      </c>
      <c r="AS11" s="18">
        <v>0.38450693149169579</v>
      </c>
      <c r="AT11" s="18">
        <v>0.41813878091555218</v>
      </c>
      <c r="AU11" s="18">
        <v>0.37182075647384122</v>
      </c>
      <c r="AV11" s="18">
        <v>0.44996148793245311</v>
      </c>
      <c r="AX11" s="18">
        <v>0.34571725701144862</v>
      </c>
      <c r="AY11" s="18">
        <v>0.45366132256359498</v>
      </c>
      <c r="BA11" s="18">
        <v>0.38526170209230581</v>
      </c>
      <c r="BB11" s="18">
        <v>0.3193026441327414</v>
      </c>
      <c r="BD11" s="18">
        <v>0.34633253927337432</v>
      </c>
      <c r="BE11" s="18">
        <v>0.40004587323963808</v>
      </c>
      <c r="BF11" s="18">
        <v>0.37971836868611392</v>
      </c>
      <c r="BG11" s="18">
        <v>0.3491178349681654</v>
      </c>
      <c r="BH11" s="18">
        <v>0.36694477471138798</v>
      </c>
      <c r="BI11" s="18">
        <v>0.32153546712746228</v>
      </c>
      <c r="BJ11" s="18">
        <v>0.28176494057413992</v>
      </c>
      <c r="BL11" s="18">
        <v>0.31643828250435341</v>
      </c>
      <c r="BM11" s="18">
        <v>0.38119524218155643</v>
      </c>
      <c r="BN11" s="18">
        <v>0.29008797539461101</v>
      </c>
      <c r="BO11" s="18">
        <v>0.28673049566739972</v>
      </c>
      <c r="BP11" s="18">
        <v>0.37564136235216927</v>
      </c>
      <c r="BQ11" s="18">
        <v>0.40043410741850838</v>
      </c>
      <c r="BR11" s="18">
        <v>0.32451769658505258</v>
      </c>
      <c r="BS11" s="18">
        <v>0.41540699837863682</v>
      </c>
      <c r="BU11" s="18">
        <v>0.30909191723871682</v>
      </c>
      <c r="BV11" s="18">
        <v>0.39723757603025522</v>
      </c>
      <c r="BW11" s="18">
        <v>0.26287427624178888</v>
      </c>
      <c r="BX11" s="18">
        <v>0.36951135642573613</v>
      </c>
      <c r="BY11" s="18">
        <v>0.38860517715895587</v>
      </c>
      <c r="BZ11" s="18">
        <v>0.37047846882317631</v>
      </c>
      <c r="CA11" s="18">
        <v>0.39408043435228213</v>
      </c>
      <c r="CB11" s="18">
        <v>0.31466077116184371</v>
      </c>
      <c r="CC11" s="18">
        <v>0.38013874614641741</v>
      </c>
    </row>
    <row r="12" spans="2:83" ht="32.15" customHeight="1" x14ac:dyDescent="0.35">
      <c r="B12" s="21" t="s">
        <v>139</v>
      </c>
      <c r="C12" s="18">
        <v>0.26496720002103352</v>
      </c>
      <c r="D12" s="18">
        <v>0.32438477339776273</v>
      </c>
      <c r="E12" s="18">
        <v>0.29161477500269251</v>
      </c>
      <c r="F12" s="18">
        <v>0.32380969842812179</v>
      </c>
      <c r="G12" s="18">
        <v>0.29179442143035322</v>
      </c>
      <c r="H12" s="18">
        <v>0.26937256532158371</v>
      </c>
      <c r="I12" s="18">
        <v>0.15778195988646571</v>
      </c>
      <c r="K12" s="18">
        <v>0.19122446101593099</v>
      </c>
      <c r="L12" s="18">
        <v>0.33339883394222247</v>
      </c>
      <c r="N12" s="18">
        <v>0.20656337499772701</v>
      </c>
      <c r="O12" s="18">
        <v>0.33163915810965411</v>
      </c>
      <c r="P12" s="18">
        <v>0.25986247293414411</v>
      </c>
      <c r="Q12" s="18">
        <v>0.13420748643828481</v>
      </c>
      <c r="R12" s="18">
        <v>0.26700836904510161</v>
      </c>
      <c r="S12" s="18">
        <v>0.30687502557690349</v>
      </c>
      <c r="T12" s="18">
        <v>0.28386484063994849</v>
      </c>
      <c r="U12" s="18">
        <v>0.25072156549057562</v>
      </c>
      <c r="V12" s="18">
        <v>0.23663604026155691</v>
      </c>
      <c r="W12" s="18">
        <v>0.2292703097654949</v>
      </c>
      <c r="X12" s="18">
        <v>0.40460452861444712</v>
      </c>
      <c r="Y12" s="18">
        <v>0.27852345317456628</v>
      </c>
      <c r="AA12" s="18">
        <v>0.2394412655075295</v>
      </c>
      <c r="AB12" s="18">
        <v>0.28514869615968069</v>
      </c>
      <c r="AC12" s="18">
        <v>0.29992500031191599</v>
      </c>
      <c r="AD12" s="18">
        <v>0.24035541215541281</v>
      </c>
      <c r="AF12" s="18">
        <v>0.17519960508405569</v>
      </c>
      <c r="AG12" s="18">
        <v>0.16082295550570069</v>
      </c>
      <c r="AH12" s="18">
        <v>0.26416249516358781</v>
      </c>
      <c r="AI12" s="18">
        <v>0.22277378493199901</v>
      </c>
      <c r="AJ12" s="18">
        <v>0.27075367941700662</v>
      </c>
      <c r="AK12" s="18">
        <v>0.24334314071367871</v>
      </c>
      <c r="AL12" s="18">
        <v>0.35407494786755311</v>
      </c>
      <c r="AM12" s="18">
        <v>0.28011338879420988</v>
      </c>
      <c r="AN12" s="18">
        <v>0.3237587279817607</v>
      </c>
      <c r="AO12" s="18">
        <v>0.1994391891803754</v>
      </c>
      <c r="AP12" s="18">
        <v>0.25596504544061732</v>
      </c>
      <c r="AQ12" s="18">
        <v>0.27472155378264418</v>
      </c>
      <c r="AR12" s="18">
        <v>0.33056899181799332</v>
      </c>
      <c r="AS12" s="18">
        <v>0.45943018345343423</v>
      </c>
      <c r="AT12" s="18">
        <v>0.3371905841112503</v>
      </c>
      <c r="AU12" s="18">
        <v>0.18890761575670811</v>
      </c>
      <c r="AV12" s="18">
        <v>0.24659018216796641</v>
      </c>
      <c r="AX12" s="18">
        <v>0.27237420802790813</v>
      </c>
      <c r="AY12" s="18">
        <v>0.2334724545311247</v>
      </c>
      <c r="BA12" s="18">
        <v>0.27355923499690599</v>
      </c>
      <c r="BB12" s="18">
        <v>0.24902607794972789</v>
      </c>
      <c r="BD12" s="18">
        <v>0.2063415904445621</v>
      </c>
      <c r="BE12" s="18">
        <v>0.35171535061033271</v>
      </c>
      <c r="BF12" s="18">
        <v>0.26749969281496538</v>
      </c>
      <c r="BG12" s="18">
        <v>0.26806422750877817</v>
      </c>
      <c r="BH12" s="18">
        <v>0.27711374267983252</v>
      </c>
      <c r="BI12" s="18">
        <v>0.1995439727865834</v>
      </c>
      <c r="BJ12" s="18">
        <v>0.13669731070139249</v>
      </c>
      <c r="BL12" s="18">
        <v>0.18334071213437039</v>
      </c>
      <c r="BM12" s="18">
        <v>0.30710610326133819</v>
      </c>
      <c r="BN12" s="18">
        <v>0.2117994466563918</v>
      </c>
      <c r="BO12" s="18">
        <v>0.31465252033411251</v>
      </c>
      <c r="BP12" s="18">
        <v>0.25706149708393622</v>
      </c>
      <c r="BQ12" s="18">
        <v>0.21219349685575711</v>
      </c>
      <c r="BR12" s="18">
        <v>0.24515514351624951</v>
      </c>
      <c r="BS12" s="18">
        <v>0.29418559553078411</v>
      </c>
      <c r="BU12" s="18">
        <v>0.25291076854043182</v>
      </c>
      <c r="BV12" s="18">
        <v>0.25381250860933502</v>
      </c>
      <c r="BW12" s="18">
        <v>0.24544719919361799</v>
      </c>
      <c r="BX12" s="18">
        <v>0.40830507637270241</v>
      </c>
      <c r="BY12" s="18">
        <v>0.25997667382160272</v>
      </c>
      <c r="BZ12" s="18">
        <v>0.25182638797572943</v>
      </c>
      <c r="CA12" s="18">
        <v>0.22390331577071029</v>
      </c>
      <c r="CB12" s="18">
        <v>0.26931944214287917</v>
      </c>
      <c r="CC12" s="18">
        <v>0.2477275155548527</v>
      </c>
    </row>
    <row r="13" spans="2:83" ht="46" customHeight="1" x14ac:dyDescent="0.35">
      <c r="B13" s="21" t="s">
        <v>140</v>
      </c>
      <c r="C13" s="18">
        <v>0.26099943929800618</v>
      </c>
      <c r="D13" s="18">
        <v>0.36353771213369551</v>
      </c>
      <c r="E13" s="18">
        <v>0.37159739197190678</v>
      </c>
      <c r="F13" s="18">
        <v>0.33664912166882027</v>
      </c>
      <c r="G13" s="18">
        <v>0.24317445433880999</v>
      </c>
      <c r="H13" s="18">
        <v>0.1969281908087821</v>
      </c>
      <c r="I13" s="18">
        <v>0.13818021818691609</v>
      </c>
      <c r="K13" s="18">
        <v>0.25257037170519397</v>
      </c>
      <c r="L13" s="18">
        <v>0.27018707812248699</v>
      </c>
      <c r="N13" s="18">
        <v>0.29689473470851269</v>
      </c>
      <c r="O13" s="18">
        <v>0.2368943546278538</v>
      </c>
      <c r="P13" s="18">
        <v>0.2621793846807785</v>
      </c>
      <c r="Q13" s="18">
        <v>0.2037118252066078</v>
      </c>
      <c r="R13" s="18">
        <v>0.25133344161628118</v>
      </c>
      <c r="S13" s="18">
        <v>0.21878094117514241</v>
      </c>
      <c r="T13" s="18">
        <v>0.30771599893134521</v>
      </c>
      <c r="U13" s="18">
        <v>0.25656604376863718</v>
      </c>
      <c r="V13" s="18">
        <v>0.29436498101707492</v>
      </c>
      <c r="W13" s="18">
        <v>0.2636959654172763</v>
      </c>
      <c r="X13" s="18">
        <v>0.2386246353063004</v>
      </c>
      <c r="Y13" s="18">
        <v>0.24667944312365969</v>
      </c>
      <c r="AA13" s="18">
        <v>0.26992674447597498</v>
      </c>
      <c r="AB13" s="18">
        <v>0.27248642644693633</v>
      </c>
      <c r="AC13" s="18">
        <v>0.29727923578604393</v>
      </c>
      <c r="AD13" s="18">
        <v>0.20737865288458279</v>
      </c>
      <c r="AF13" s="18">
        <v>0.15678648221415681</v>
      </c>
      <c r="AG13" s="18">
        <v>0.1105660021764108</v>
      </c>
      <c r="AH13" s="18">
        <v>0.15921923975641089</v>
      </c>
      <c r="AI13" s="18">
        <v>0.17769398967053551</v>
      </c>
      <c r="AJ13" s="18">
        <v>0.26261820665525631</v>
      </c>
      <c r="AK13" s="18">
        <v>0.2114674115398627</v>
      </c>
      <c r="AL13" s="18">
        <v>0.24933861616375549</v>
      </c>
      <c r="AM13" s="18">
        <v>0.2916016965079809</v>
      </c>
      <c r="AN13" s="18">
        <v>0.26454732590743191</v>
      </c>
      <c r="AO13" s="18">
        <v>0.25831918126578812</v>
      </c>
      <c r="AP13" s="18">
        <v>0.32801284077631582</v>
      </c>
      <c r="AQ13" s="18">
        <v>0.35672102461490879</v>
      </c>
      <c r="AR13" s="18">
        <v>0.39187957920554939</v>
      </c>
      <c r="AS13" s="18">
        <v>0.38725053565666451</v>
      </c>
      <c r="AT13" s="18">
        <v>0.32736584951573239</v>
      </c>
      <c r="AU13" s="18">
        <v>0.34240416064521118</v>
      </c>
      <c r="AV13" s="18">
        <v>0.19247923161143191</v>
      </c>
      <c r="AX13" s="18">
        <v>0.25041758941297959</v>
      </c>
      <c r="AY13" s="18">
        <v>0.31066114555264468</v>
      </c>
      <c r="BA13" s="18">
        <v>0.26312942422150631</v>
      </c>
      <c r="BB13" s="18">
        <v>0.25704759904468999</v>
      </c>
      <c r="BD13" s="18">
        <v>0.2116123322795383</v>
      </c>
      <c r="BE13" s="18">
        <v>0.28612135753250828</v>
      </c>
      <c r="BF13" s="18">
        <v>0.26529883563630818</v>
      </c>
      <c r="BG13" s="18">
        <v>0.29268357445951371</v>
      </c>
      <c r="BH13" s="18">
        <v>0.27111831875389392</v>
      </c>
      <c r="BI13" s="18">
        <v>0.43702317040051047</v>
      </c>
      <c r="BJ13" s="18">
        <v>7.3824757028306959E-2</v>
      </c>
      <c r="BL13" s="18">
        <v>0.20103308333021469</v>
      </c>
      <c r="BM13" s="18">
        <v>0.32474572566203758</v>
      </c>
      <c r="BN13" s="18">
        <v>0.24448047106820939</v>
      </c>
      <c r="BO13" s="18">
        <v>0.22076485572303831</v>
      </c>
      <c r="BP13" s="18">
        <v>0.28300075462543212</v>
      </c>
      <c r="BQ13" s="18">
        <v>0.22387442809297239</v>
      </c>
      <c r="BR13" s="18">
        <v>0.23497456885085929</v>
      </c>
      <c r="BS13" s="18">
        <v>0.21981014304445601</v>
      </c>
      <c r="BU13" s="18">
        <v>0.23876710832273521</v>
      </c>
      <c r="BV13" s="18">
        <v>0.31201739471627199</v>
      </c>
      <c r="BW13" s="18">
        <v>0.21103618286454909</v>
      </c>
      <c r="BX13" s="18">
        <v>0.31221425002395781</v>
      </c>
      <c r="BY13" s="18">
        <v>0.28416281587663911</v>
      </c>
      <c r="BZ13" s="18">
        <v>0.22129346142407971</v>
      </c>
      <c r="CA13" s="18">
        <v>0.1853675918037086</v>
      </c>
      <c r="CB13" s="18">
        <v>0.1772835706398514</v>
      </c>
      <c r="CC13" s="18">
        <v>0.22751221504658159</v>
      </c>
    </row>
    <row r="14" spans="2:83" ht="60" customHeight="1" x14ac:dyDescent="0.35">
      <c r="B14" s="21" t="s">
        <v>141</v>
      </c>
      <c r="C14" s="18">
        <v>0.25273077100543662</v>
      </c>
      <c r="D14" s="18">
        <v>0.2001326216312605</v>
      </c>
      <c r="E14" s="18">
        <v>0.28742074776012599</v>
      </c>
      <c r="F14" s="18">
        <v>0.25229819353671418</v>
      </c>
      <c r="G14" s="18">
        <v>0.26910689832621792</v>
      </c>
      <c r="H14" s="18">
        <v>0.23493478209633031</v>
      </c>
      <c r="I14" s="18">
        <v>0.25312372303777292</v>
      </c>
      <c r="K14" s="18">
        <v>0.26002962414253161</v>
      </c>
      <c r="L14" s="18">
        <v>0.2461212713872751</v>
      </c>
      <c r="N14" s="18">
        <v>0.27725254380820502</v>
      </c>
      <c r="O14" s="18">
        <v>0.2408532859673081</v>
      </c>
      <c r="P14" s="18">
        <v>0.23510365167687219</v>
      </c>
      <c r="Q14" s="18">
        <v>0.25923414324507732</v>
      </c>
      <c r="R14" s="18">
        <v>0.246048173715855</v>
      </c>
      <c r="S14" s="18">
        <v>0.28776778703740741</v>
      </c>
      <c r="T14" s="18">
        <v>0.27065273912726789</v>
      </c>
      <c r="U14" s="18">
        <v>0.23568850712392439</v>
      </c>
      <c r="V14" s="18">
        <v>0.2497594837710298</v>
      </c>
      <c r="W14" s="18">
        <v>0.22326040472700959</v>
      </c>
      <c r="X14" s="18">
        <v>0.28652053033737529</v>
      </c>
      <c r="Y14" s="18">
        <v>0.2366225895408825</v>
      </c>
      <c r="AA14" s="18">
        <v>0.31430508995595802</v>
      </c>
      <c r="AB14" s="18">
        <v>0.24062436040169999</v>
      </c>
      <c r="AC14" s="18">
        <v>0.25650359961091113</v>
      </c>
      <c r="AD14" s="18">
        <v>0.1947090976411526</v>
      </c>
      <c r="AF14" s="18">
        <v>0.17455392530252911</v>
      </c>
      <c r="AG14" s="18">
        <v>0.18342532597028111</v>
      </c>
      <c r="AH14" s="18">
        <v>0.2402446074010792</v>
      </c>
      <c r="AI14" s="18">
        <v>0.21106808267705371</v>
      </c>
      <c r="AJ14" s="18">
        <v>0.18070393059338929</v>
      </c>
      <c r="AK14" s="18">
        <v>0.23254225961764941</v>
      </c>
      <c r="AL14" s="18">
        <v>0.2589130690196188</v>
      </c>
      <c r="AM14" s="18">
        <v>0.25748209701897828</v>
      </c>
      <c r="AN14" s="18">
        <v>0.28494318472238539</v>
      </c>
      <c r="AO14" s="18">
        <v>0.28987318251943461</v>
      </c>
      <c r="AP14" s="18">
        <v>0.25506875234815451</v>
      </c>
      <c r="AQ14" s="18">
        <v>0.29294739785220347</v>
      </c>
      <c r="AR14" s="18">
        <v>0.30621307734472558</v>
      </c>
      <c r="AS14" s="18">
        <v>0.35573595182294449</v>
      </c>
      <c r="AT14" s="18">
        <v>0.36300254472491961</v>
      </c>
      <c r="AU14" s="18">
        <v>0.32259512757633252</v>
      </c>
      <c r="AV14" s="18">
        <v>0.17778857828837999</v>
      </c>
      <c r="AX14" s="18">
        <v>0.25675148710097628</v>
      </c>
      <c r="AY14" s="18">
        <v>0.23461597873709689</v>
      </c>
      <c r="BA14" s="18">
        <v>0.2738416833107723</v>
      </c>
      <c r="BB14" s="18">
        <v>0.21356291018538531</v>
      </c>
      <c r="BD14" s="18">
        <v>0.22904853557682861</v>
      </c>
      <c r="BE14" s="18">
        <v>0.23407749609858061</v>
      </c>
      <c r="BF14" s="18">
        <v>0.31811459941002979</v>
      </c>
      <c r="BG14" s="18">
        <v>0.26993220349962721</v>
      </c>
      <c r="BH14" s="18">
        <v>0.27712838524948502</v>
      </c>
      <c r="BI14" s="18">
        <v>0.26800406639338042</v>
      </c>
      <c r="BJ14" s="18">
        <v>0.1058951974622228</v>
      </c>
      <c r="BL14" s="18">
        <v>0.25908438930483679</v>
      </c>
      <c r="BM14" s="18">
        <v>0.28845175445391869</v>
      </c>
      <c r="BN14" s="18">
        <v>0.22118028769575179</v>
      </c>
      <c r="BO14" s="18">
        <v>0.25668643121414608</v>
      </c>
      <c r="BP14" s="18">
        <v>0.23422328666422801</v>
      </c>
      <c r="BQ14" s="18">
        <v>0.38888532225566219</v>
      </c>
      <c r="BR14" s="18">
        <v>0.1887735685119187</v>
      </c>
      <c r="BS14" s="18">
        <v>0.20226471613965749</v>
      </c>
      <c r="BU14" s="18">
        <v>0.27152170623467731</v>
      </c>
      <c r="BV14" s="18">
        <v>0.27216518432773712</v>
      </c>
      <c r="BW14" s="18">
        <v>0.25905220624029018</v>
      </c>
      <c r="BX14" s="18">
        <v>0.30934478676844412</v>
      </c>
      <c r="BY14" s="18">
        <v>0.25420149234480111</v>
      </c>
      <c r="BZ14" s="18">
        <v>0.32193059326703072</v>
      </c>
      <c r="CA14" s="18">
        <v>0.1493837805703718</v>
      </c>
      <c r="CB14" s="18">
        <v>0.12621332535828039</v>
      </c>
      <c r="CC14" s="18">
        <v>0.29354514792379122</v>
      </c>
    </row>
    <row r="15" spans="2:83" ht="60" customHeight="1" x14ac:dyDescent="0.35">
      <c r="B15" s="21" t="s">
        <v>142</v>
      </c>
      <c r="C15" s="18">
        <v>0.25258678986554772</v>
      </c>
      <c r="D15" s="18">
        <v>0.36969980623599502</v>
      </c>
      <c r="E15" s="18">
        <v>0.38662631679551451</v>
      </c>
      <c r="F15" s="18">
        <v>0.36152270400537229</v>
      </c>
      <c r="G15" s="18">
        <v>0.25414503267679089</v>
      </c>
      <c r="H15" s="18">
        <v>0.16958484382025921</v>
      </c>
      <c r="I15" s="18">
        <v>8.33811930464394E-2</v>
      </c>
      <c r="K15" s="18">
        <v>0.22432616889128359</v>
      </c>
      <c r="L15" s="18">
        <v>0.2803149010339151</v>
      </c>
      <c r="N15" s="18">
        <v>0.2519027427885096</v>
      </c>
      <c r="O15" s="18">
        <v>0.24210188052366641</v>
      </c>
      <c r="P15" s="18">
        <v>0.24083400524248341</v>
      </c>
      <c r="Q15" s="18">
        <v>0.1884039827433201</v>
      </c>
      <c r="R15" s="18">
        <v>0.26490796737037509</v>
      </c>
      <c r="S15" s="18">
        <v>0.29068084643197473</v>
      </c>
      <c r="T15" s="18">
        <v>0.25778132884750332</v>
      </c>
      <c r="U15" s="18">
        <v>0.2172079346924769</v>
      </c>
      <c r="V15" s="18">
        <v>0.32807300500931452</v>
      </c>
      <c r="W15" s="18">
        <v>0.17329580724285101</v>
      </c>
      <c r="X15" s="18">
        <v>0.27583721081445028</v>
      </c>
      <c r="Y15" s="18">
        <v>0.26192530390791158</v>
      </c>
      <c r="AA15" s="18">
        <v>0.26284297243349491</v>
      </c>
      <c r="AB15" s="18">
        <v>0.2309855840329994</v>
      </c>
      <c r="AC15" s="18">
        <v>0.2769828919804187</v>
      </c>
      <c r="AD15" s="18">
        <v>0.24193307655957139</v>
      </c>
      <c r="AF15" s="18">
        <v>0.13324583905335491</v>
      </c>
      <c r="AG15" s="18">
        <v>0.21078105901913491</v>
      </c>
      <c r="AH15" s="18">
        <v>0.23611934808691881</v>
      </c>
      <c r="AI15" s="18">
        <v>0.26638231784529348</v>
      </c>
      <c r="AJ15" s="18">
        <v>0.20744496493142181</v>
      </c>
      <c r="AK15" s="18">
        <v>0.2260679348093515</v>
      </c>
      <c r="AL15" s="18">
        <v>0.26696570704790129</v>
      </c>
      <c r="AM15" s="18">
        <v>0.22786033928433749</v>
      </c>
      <c r="AN15" s="18">
        <v>0.30968061064851632</v>
      </c>
      <c r="AO15" s="18">
        <v>0.18376788491845999</v>
      </c>
      <c r="AP15" s="18">
        <v>0.2470493417802124</v>
      </c>
      <c r="AQ15" s="18">
        <v>0.27686074290605228</v>
      </c>
      <c r="AR15" s="18">
        <v>0.36463576138967058</v>
      </c>
      <c r="AS15" s="18">
        <v>0.20539175616864999</v>
      </c>
      <c r="AT15" s="18">
        <v>0.37256311572818412</v>
      </c>
      <c r="AU15" s="18">
        <v>0.38369756207717609</v>
      </c>
      <c r="AV15" s="18">
        <v>0.18766009545765069</v>
      </c>
      <c r="AX15" s="18">
        <v>0.23038816643795529</v>
      </c>
      <c r="AY15" s="18">
        <v>0.36860861310974319</v>
      </c>
      <c r="BA15" s="18">
        <v>0.27033233575628929</v>
      </c>
      <c r="BB15" s="18">
        <v>0.2196628185292297</v>
      </c>
      <c r="BD15" s="18">
        <v>0.2117440345349231</v>
      </c>
      <c r="BE15" s="18">
        <v>0.2378052364600432</v>
      </c>
      <c r="BF15" s="18">
        <v>0.2594028214671284</v>
      </c>
      <c r="BG15" s="18">
        <v>0.27830246148207177</v>
      </c>
      <c r="BH15" s="18">
        <v>0.3131770057050946</v>
      </c>
      <c r="BI15" s="18">
        <v>0.34492378437957011</v>
      </c>
      <c r="BJ15" s="18">
        <v>0.16560760103426711</v>
      </c>
      <c r="BL15" s="18">
        <v>0.2280605848036161</v>
      </c>
      <c r="BM15" s="18">
        <v>0.31594674524104099</v>
      </c>
      <c r="BN15" s="18">
        <v>0.141642325612053</v>
      </c>
      <c r="BO15" s="18">
        <v>0.20977353172153601</v>
      </c>
      <c r="BP15" s="18">
        <v>0.27607389989188452</v>
      </c>
      <c r="BQ15" s="18">
        <v>0.32958591556079497</v>
      </c>
      <c r="BR15" s="18">
        <v>0.24543745860813479</v>
      </c>
      <c r="BS15" s="18">
        <v>0.198927193203119</v>
      </c>
      <c r="BU15" s="18">
        <v>0.23650447719286391</v>
      </c>
      <c r="BV15" s="18">
        <v>0.30355368655607601</v>
      </c>
      <c r="BW15" s="18">
        <v>0.18364918520672521</v>
      </c>
      <c r="BX15" s="18">
        <v>0.29506410658985871</v>
      </c>
      <c r="BY15" s="18">
        <v>0.27655241791511748</v>
      </c>
      <c r="BZ15" s="18">
        <v>0.26534297150752428</v>
      </c>
      <c r="CA15" s="18">
        <v>0.1717848671559925</v>
      </c>
      <c r="CB15" s="18">
        <v>0.18195615450949179</v>
      </c>
      <c r="CC15" s="18">
        <v>0.1884643667295049</v>
      </c>
    </row>
    <row r="16" spans="2:83" ht="46" customHeight="1" x14ac:dyDescent="0.35">
      <c r="B16" s="21" t="s">
        <v>143</v>
      </c>
      <c r="C16" s="18">
        <v>0.24900383351442459</v>
      </c>
      <c r="D16" s="18">
        <v>0.21973997601162651</v>
      </c>
      <c r="E16" s="18">
        <v>0.26966617863901521</v>
      </c>
      <c r="F16" s="18">
        <v>0.25497175531057759</v>
      </c>
      <c r="G16" s="18">
        <v>0.25366784511034068</v>
      </c>
      <c r="H16" s="18">
        <v>0.25280638073064032</v>
      </c>
      <c r="I16" s="18">
        <v>0.23744531519343001</v>
      </c>
      <c r="K16" s="18">
        <v>0.24421101519016469</v>
      </c>
      <c r="L16" s="18">
        <v>0.25369635237701088</v>
      </c>
      <c r="N16" s="18">
        <v>0.26291467263348539</v>
      </c>
      <c r="O16" s="18">
        <v>0.33178747200568298</v>
      </c>
      <c r="P16" s="18">
        <v>0.22336304208454141</v>
      </c>
      <c r="Q16" s="18">
        <v>0.27031679345322801</v>
      </c>
      <c r="R16" s="18">
        <v>0.22621571954567399</v>
      </c>
      <c r="S16" s="18">
        <v>0.26576966934608143</v>
      </c>
      <c r="T16" s="18">
        <v>0.26724876894354949</v>
      </c>
      <c r="U16" s="18">
        <v>0.32687656086613298</v>
      </c>
      <c r="V16" s="18">
        <v>0.21413877211315291</v>
      </c>
      <c r="W16" s="18">
        <v>0.2450605147861232</v>
      </c>
      <c r="X16" s="18">
        <v>0.17040980911544379</v>
      </c>
      <c r="Y16" s="18">
        <v>0.2683428848885846</v>
      </c>
      <c r="AA16" s="18">
        <v>0.25924346648773983</v>
      </c>
      <c r="AB16" s="18">
        <v>0.26008835152445559</v>
      </c>
      <c r="AC16" s="18">
        <v>0.27041846248908491</v>
      </c>
      <c r="AD16" s="18">
        <v>0.20665923786902701</v>
      </c>
      <c r="AF16" s="18">
        <v>0.28470153805340759</v>
      </c>
      <c r="AG16" s="18">
        <v>0.2028955677498275</v>
      </c>
      <c r="AH16" s="18">
        <v>0.19864904460892291</v>
      </c>
      <c r="AI16" s="18">
        <v>0.25461280247757812</v>
      </c>
      <c r="AJ16" s="18">
        <v>0.28077904413839649</v>
      </c>
      <c r="AK16" s="18">
        <v>0.23965231127932371</v>
      </c>
      <c r="AL16" s="18">
        <v>0.23725550730624059</v>
      </c>
      <c r="AM16" s="18">
        <v>0.24051217626136109</v>
      </c>
      <c r="AN16" s="18">
        <v>0.26467803373825821</v>
      </c>
      <c r="AO16" s="18">
        <v>0.24350321301835509</v>
      </c>
      <c r="AP16" s="18">
        <v>0.24268626184484321</v>
      </c>
      <c r="AQ16" s="18">
        <v>0.29611705911988739</v>
      </c>
      <c r="AR16" s="18">
        <v>0.28374070116716782</v>
      </c>
      <c r="AS16" s="18">
        <v>0.23024166349529701</v>
      </c>
      <c r="AT16" s="18">
        <v>0.2696854733925122</v>
      </c>
      <c r="AU16" s="18">
        <v>0.32255723389628072</v>
      </c>
      <c r="AV16" s="18">
        <v>0.12477744861204031</v>
      </c>
      <c r="AX16" s="18">
        <v>0.26185881985746129</v>
      </c>
      <c r="AY16" s="18">
        <v>0.19292234904492311</v>
      </c>
      <c r="BA16" s="18">
        <v>0.25029746531309099</v>
      </c>
      <c r="BB16" s="18">
        <v>0.24660371032174969</v>
      </c>
      <c r="BD16" s="18">
        <v>0.2260103290597901</v>
      </c>
      <c r="BE16" s="18">
        <v>0.25051930229299979</v>
      </c>
      <c r="BF16" s="18">
        <v>0.2791221341191179</v>
      </c>
      <c r="BG16" s="18">
        <v>0.25753600535860238</v>
      </c>
      <c r="BH16" s="18">
        <v>0.27403275168920382</v>
      </c>
      <c r="BI16" s="18">
        <v>0.34989022379616758</v>
      </c>
      <c r="BJ16" s="18">
        <v>7.9952462283771689E-2</v>
      </c>
      <c r="BL16" s="18">
        <v>0.22236130291354861</v>
      </c>
      <c r="BM16" s="18">
        <v>0.25381580832426581</v>
      </c>
      <c r="BN16" s="18">
        <v>0.29291911769649143</v>
      </c>
      <c r="BO16" s="18">
        <v>0.26695398791342989</v>
      </c>
      <c r="BP16" s="18">
        <v>0.27874378076761752</v>
      </c>
      <c r="BQ16" s="18">
        <v>0.18904145601631789</v>
      </c>
      <c r="BR16" s="18">
        <v>0.12964982361097299</v>
      </c>
      <c r="BS16" s="18">
        <v>0.24554013284507531</v>
      </c>
      <c r="BU16" s="18">
        <v>0.22852545777525929</v>
      </c>
      <c r="BV16" s="18">
        <v>0.26989615098894881</v>
      </c>
      <c r="BW16" s="18">
        <v>0.23236073289675871</v>
      </c>
      <c r="BX16" s="18">
        <v>0.26127185710811163</v>
      </c>
      <c r="BY16" s="18">
        <v>0.28458391801754401</v>
      </c>
      <c r="BZ16" s="18">
        <v>0.22928584652992559</v>
      </c>
      <c r="CA16" s="18">
        <v>0.1920625273348919</v>
      </c>
      <c r="CB16" s="18">
        <v>0.17291008339347719</v>
      </c>
      <c r="CC16" s="18">
        <v>0.26183953332253451</v>
      </c>
    </row>
    <row r="17" spans="2:81" ht="19" customHeight="1" x14ac:dyDescent="0.35">
      <c r="B17" s="21" t="s">
        <v>82</v>
      </c>
      <c r="C17" s="18">
        <v>3.6368610705617643E-2</v>
      </c>
      <c r="D17" s="18">
        <v>3.587262559023751E-2</v>
      </c>
      <c r="E17" s="18">
        <v>1.2362403411078171E-2</v>
      </c>
      <c r="F17" s="18">
        <v>5.2378932660794401E-2</v>
      </c>
      <c r="G17" s="18">
        <v>3.3895111175000783E-2</v>
      </c>
      <c r="H17" s="18">
        <v>5.5391869967864021E-2</v>
      </c>
      <c r="I17" s="18">
        <v>3.1028991898862969E-2</v>
      </c>
      <c r="K17" s="18">
        <v>2.985309429492709E-2</v>
      </c>
      <c r="L17" s="18">
        <v>4.2653313970001987E-2</v>
      </c>
      <c r="N17" s="18">
        <v>1.1136906546901051E-2</v>
      </c>
      <c r="O17" s="18">
        <v>2.0125601337486001E-2</v>
      </c>
      <c r="P17" s="18">
        <v>1.8494278910545541E-2</v>
      </c>
      <c r="Q17" s="18">
        <v>0.1150446092661028</v>
      </c>
      <c r="R17" s="18">
        <v>4.5814302801363838E-2</v>
      </c>
      <c r="S17" s="18">
        <v>6.8961025033829948E-2</v>
      </c>
      <c r="T17" s="18">
        <v>3.3706925746066492E-2</v>
      </c>
      <c r="U17" s="18">
        <v>2.7882881889953332E-2</v>
      </c>
      <c r="V17" s="18">
        <v>3.0191073731022051E-2</v>
      </c>
      <c r="W17" s="18">
        <v>5.000795743853606E-2</v>
      </c>
      <c r="X17" s="18">
        <v>6.3812482803507114E-3</v>
      </c>
      <c r="Y17" s="18">
        <v>2.499904960948696E-2</v>
      </c>
      <c r="AA17" s="18">
        <v>1.697356768901169E-2</v>
      </c>
      <c r="AB17" s="18">
        <v>2.958778048863801E-2</v>
      </c>
      <c r="AC17" s="18">
        <v>2.534326648618412E-2</v>
      </c>
      <c r="AD17" s="18">
        <v>7.4278859578222833E-2</v>
      </c>
      <c r="AF17" s="18">
        <v>0.15261797214776651</v>
      </c>
      <c r="AG17" s="18">
        <v>0.13671144347823599</v>
      </c>
      <c r="AH17" s="18">
        <v>2.7988900650252439E-2</v>
      </c>
      <c r="AI17" s="18">
        <v>6.5997008556019296E-2</v>
      </c>
      <c r="AJ17" s="18">
        <v>3.7118953623738758E-2</v>
      </c>
      <c r="AK17" s="18">
        <v>5.2752886064593232E-2</v>
      </c>
      <c r="AL17" s="18">
        <v>1.3132755296746059E-2</v>
      </c>
      <c r="AM17" s="18">
        <v>3.3100414470448078E-2</v>
      </c>
      <c r="AN17" s="18">
        <v>1.113063645326392E-2</v>
      </c>
      <c r="AO17" s="18">
        <v>2.910447667124948E-2</v>
      </c>
      <c r="AP17" s="18">
        <v>2.6747477178642089E-2</v>
      </c>
      <c r="AQ17" s="18">
        <v>0</v>
      </c>
      <c r="AR17" s="18">
        <v>0</v>
      </c>
      <c r="AS17" s="18">
        <v>0</v>
      </c>
      <c r="AT17" s="18">
        <v>0</v>
      </c>
      <c r="AU17" s="18">
        <v>8.385105443055544E-3</v>
      </c>
      <c r="AV17" s="18">
        <v>0.1035591457784798</v>
      </c>
      <c r="AX17" s="18">
        <v>3.7055233431996293E-2</v>
      </c>
      <c r="AY17" s="18">
        <v>3.144631967098855E-2</v>
      </c>
      <c r="BA17" s="18">
        <v>3.0084200079322301E-2</v>
      </c>
      <c r="BB17" s="18">
        <v>4.8028311489111263E-2</v>
      </c>
      <c r="BD17" s="18">
        <v>4.8874129982934077E-2</v>
      </c>
      <c r="BE17" s="18">
        <v>3.0287725926067311E-2</v>
      </c>
      <c r="BF17" s="18">
        <v>1.6063628199143271E-2</v>
      </c>
      <c r="BG17" s="18">
        <v>2.2652629148722819E-2</v>
      </c>
      <c r="BH17" s="18">
        <v>2.4953107280083538E-2</v>
      </c>
      <c r="BI17" s="18">
        <v>2.1576542253160191E-2</v>
      </c>
      <c r="BJ17" s="18">
        <v>0.1960819540799224</v>
      </c>
      <c r="BL17" s="18">
        <v>3.8135670399125417E-2</v>
      </c>
      <c r="BM17" s="18">
        <v>2.0732195744473211E-2</v>
      </c>
      <c r="BN17" s="18">
        <v>1.6196041261762679E-2</v>
      </c>
      <c r="BO17" s="18">
        <v>1.097048591785846E-2</v>
      </c>
      <c r="BP17" s="18">
        <v>1.5800406113224828E-2</v>
      </c>
      <c r="BQ17" s="18">
        <v>1.8749732502224309E-2</v>
      </c>
      <c r="BR17" s="18">
        <v>0.22633701806176601</v>
      </c>
      <c r="BS17" s="18">
        <v>6.8604787781276586E-2</v>
      </c>
      <c r="BU17" s="18">
        <v>3.417283003041819E-2</v>
      </c>
      <c r="BV17" s="18">
        <v>1.6960890126158319E-2</v>
      </c>
      <c r="BW17" s="18">
        <v>2.615103456894171E-2</v>
      </c>
      <c r="BX17" s="18">
        <v>7.3301225484984521E-3</v>
      </c>
      <c r="BY17" s="18">
        <v>2.649152197185306E-2</v>
      </c>
      <c r="BZ17" s="18">
        <v>1.2329597034386439E-2</v>
      </c>
      <c r="CA17" s="18">
        <v>0.11235139046796699</v>
      </c>
      <c r="CB17" s="18">
        <v>0.1189648980811905</v>
      </c>
      <c r="CC17" s="18">
        <v>2.2758463446079149E-2</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144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145</v>
      </c>
      <c r="C9" s="18">
        <v>0.1535936601128873</v>
      </c>
      <c r="D9" s="18">
        <v>0.1509140390815896</v>
      </c>
      <c r="E9" s="18">
        <v>0.1597469613796304</v>
      </c>
      <c r="F9" s="18">
        <v>0.15844481434363339</v>
      </c>
      <c r="G9" s="18">
        <v>0.16129980451181211</v>
      </c>
      <c r="H9" s="18">
        <v>0.15778837566982759</v>
      </c>
      <c r="I9" s="18">
        <v>0.1391679104004731</v>
      </c>
      <c r="K9" s="18">
        <v>0.1116823566471995</v>
      </c>
      <c r="L9" s="18">
        <v>0.1927310746622273</v>
      </c>
      <c r="N9" s="18">
        <v>0.17033965767624359</v>
      </c>
      <c r="O9" s="18">
        <v>0.17107575504552369</v>
      </c>
      <c r="P9" s="18">
        <v>9.1998996309986578E-2</v>
      </c>
      <c r="Q9" s="18">
        <v>0.1087481974935387</v>
      </c>
      <c r="R9" s="18">
        <v>0.17977328769535961</v>
      </c>
      <c r="S9" s="18">
        <v>0.14884279019877411</v>
      </c>
      <c r="T9" s="18">
        <v>0.23123209792858099</v>
      </c>
      <c r="U9" s="18">
        <v>0.15232061103471389</v>
      </c>
      <c r="V9" s="18">
        <v>0.10648756387626949</v>
      </c>
      <c r="W9" s="18">
        <v>0.13164627734871939</v>
      </c>
      <c r="X9" s="18">
        <v>0.15439905064576731</v>
      </c>
      <c r="Y9" s="18">
        <v>0.19398161797950611</v>
      </c>
      <c r="AA9" s="18">
        <v>0.14872156625834759</v>
      </c>
      <c r="AB9" s="18">
        <v>0.16619236851361721</v>
      </c>
      <c r="AC9" s="18">
        <v>0.14301350127090209</v>
      </c>
      <c r="AD9" s="18">
        <v>0.15516221675021899</v>
      </c>
      <c r="AF9" s="18">
        <v>0.14934718481082759</v>
      </c>
      <c r="AG9" s="18">
        <v>0.1313390975325118</v>
      </c>
      <c r="AH9" s="18">
        <v>0.19467099798124249</v>
      </c>
      <c r="AI9" s="18">
        <v>0.15880878624957651</v>
      </c>
      <c r="AJ9" s="18">
        <v>7.1420680738951026E-2</v>
      </c>
      <c r="AK9" s="18">
        <v>0.15020169507056391</v>
      </c>
      <c r="AL9" s="18">
        <v>0.19249247233030639</v>
      </c>
      <c r="AM9" s="18">
        <v>0.1544062393108549</v>
      </c>
      <c r="AN9" s="18">
        <v>0.15315220483294839</v>
      </c>
      <c r="AO9" s="18">
        <v>0.14862737389146771</v>
      </c>
      <c r="AP9" s="18">
        <v>0.1822356187970105</v>
      </c>
      <c r="AQ9" s="18">
        <v>0.14744231177386741</v>
      </c>
      <c r="AR9" s="18">
        <v>0.23262586981580871</v>
      </c>
      <c r="AS9" s="18">
        <v>0.23880242550301201</v>
      </c>
      <c r="AT9" s="18">
        <v>0.14175392091230529</v>
      </c>
      <c r="AU9" s="18">
        <v>8.568868644263454E-2</v>
      </c>
      <c r="AV9" s="18">
        <v>0.14330135426605509</v>
      </c>
      <c r="AX9" s="18">
        <v>0.15266289254308071</v>
      </c>
      <c r="AY9" s="18">
        <v>0.1607961484000017</v>
      </c>
      <c r="BA9" s="18">
        <v>0.15493198711631789</v>
      </c>
      <c r="BB9" s="18">
        <v>0.1511106122443763</v>
      </c>
      <c r="BD9" s="18">
        <v>0.13313942391311109</v>
      </c>
      <c r="BE9" s="18">
        <v>0.1742796290033396</v>
      </c>
      <c r="BF9" s="18">
        <v>0.16042149614618861</v>
      </c>
      <c r="BG9" s="18">
        <v>0.14865773784560299</v>
      </c>
      <c r="BH9" s="18">
        <v>0.1693252832784555</v>
      </c>
      <c r="BI9" s="18">
        <v>0.12746170248157229</v>
      </c>
      <c r="BJ9" s="18">
        <v>0.14932395473372209</v>
      </c>
      <c r="BL9" s="18">
        <v>0.13167376391426849</v>
      </c>
      <c r="BM9" s="18">
        <v>0.17017989712613329</v>
      </c>
      <c r="BN9" s="18">
        <v>0.119217127170215</v>
      </c>
      <c r="BO9" s="18">
        <v>0.1407962361183106</v>
      </c>
      <c r="BP9" s="18">
        <v>0.16525805303098159</v>
      </c>
      <c r="BQ9" s="18">
        <v>0.16685115677779991</v>
      </c>
      <c r="BR9" s="18">
        <v>0.1631222633124837</v>
      </c>
      <c r="BS9" s="18">
        <v>0.15266565761186601</v>
      </c>
      <c r="BU9" s="18">
        <v>0.14439667430902539</v>
      </c>
      <c r="BV9" s="18">
        <v>0.16002658122391439</v>
      </c>
      <c r="BW9" s="18">
        <v>0.1910854971352772</v>
      </c>
      <c r="BX9" s="18">
        <v>0.1228197924177365</v>
      </c>
      <c r="BY9" s="18">
        <v>0.16718296447988351</v>
      </c>
      <c r="BZ9" s="18">
        <v>0.1272841356834872</v>
      </c>
      <c r="CA9" s="18">
        <v>0.1135538338775552</v>
      </c>
      <c r="CB9" s="18">
        <v>0.1736826477553681</v>
      </c>
      <c r="CC9" s="18">
        <v>0.1230975195041011</v>
      </c>
    </row>
    <row r="10" spans="2:83" ht="19" customHeight="1" x14ac:dyDescent="0.35">
      <c r="B10" s="21" t="s">
        <v>146</v>
      </c>
      <c r="C10" s="18">
        <v>0.43984743073294219</v>
      </c>
      <c r="D10" s="18">
        <v>0.33179381731718938</v>
      </c>
      <c r="E10" s="18">
        <v>0.46503660158930499</v>
      </c>
      <c r="F10" s="18">
        <v>0.43130387560251171</v>
      </c>
      <c r="G10" s="18">
        <v>0.44025536568969131</v>
      </c>
      <c r="H10" s="18">
        <v>0.46719923460264629</v>
      </c>
      <c r="I10" s="18">
        <v>0.45700712080715028</v>
      </c>
      <c r="K10" s="18">
        <v>0.46088471775315842</v>
      </c>
      <c r="L10" s="18">
        <v>0.41931557836846273</v>
      </c>
      <c r="N10" s="18">
        <v>0.49828107737163208</v>
      </c>
      <c r="O10" s="18">
        <v>0.40428774465015033</v>
      </c>
      <c r="P10" s="18">
        <v>0.45381523921282618</v>
      </c>
      <c r="Q10" s="18">
        <v>0.32559259801260509</v>
      </c>
      <c r="R10" s="18">
        <v>0.42169885128887458</v>
      </c>
      <c r="S10" s="18">
        <v>0.43221888160058719</v>
      </c>
      <c r="T10" s="18">
        <v>0.40853222027391212</v>
      </c>
      <c r="U10" s="18">
        <v>0.44311546853474371</v>
      </c>
      <c r="V10" s="18">
        <v>0.43841372305032522</v>
      </c>
      <c r="W10" s="18">
        <v>0.44338230108030852</v>
      </c>
      <c r="X10" s="18">
        <v>0.4827621593135456</v>
      </c>
      <c r="Y10" s="18">
        <v>0.44784238133099569</v>
      </c>
      <c r="AA10" s="18">
        <v>0.51397456250125051</v>
      </c>
      <c r="AB10" s="18">
        <v>0.4406400444317487</v>
      </c>
      <c r="AC10" s="18">
        <v>0.43300805439146939</v>
      </c>
      <c r="AD10" s="18">
        <v>0.36706066008983551</v>
      </c>
      <c r="AF10" s="18">
        <v>0.102174647595039</v>
      </c>
      <c r="AG10" s="18">
        <v>0.28383923763155861</v>
      </c>
      <c r="AH10" s="18">
        <v>0.36579628429696032</v>
      </c>
      <c r="AI10" s="18">
        <v>0.38714592005634108</v>
      </c>
      <c r="AJ10" s="18">
        <v>0.48068849777743922</v>
      </c>
      <c r="AK10" s="18">
        <v>0.4316900481657881</v>
      </c>
      <c r="AL10" s="18">
        <v>0.39240363302990511</v>
      </c>
      <c r="AM10" s="18">
        <v>0.44837513295627851</v>
      </c>
      <c r="AN10" s="18">
        <v>0.4000178036879577</v>
      </c>
      <c r="AO10" s="18">
        <v>0.51089615296089153</v>
      </c>
      <c r="AP10" s="18">
        <v>0.45767249324506559</v>
      </c>
      <c r="AQ10" s="18">
        <v>0.49423096565255009</v>
      </c>
      <c r="AR10" s="18">
        <v>0.44879338179933048</v>
      </c>
      <c r="AS10" s="18">
        <v>0.49703831818375172</v>
      </c>
      <c r="AT10" s="18">
        <v>0.55101898968389429</v>
      </c>
      <c r="AU10" s="18">
        <v>0.59284489574883636</v>
      </c>
      <c r="AV10" s="18">
        <v>0.4273643197746464</v>
      </c>
      <c r="AX10" s="18">
        <v>0.45172067046789882</v>
      </c>
      <c r="AY10" s="18">
        <v>0.37946313196571563</v>
      </c>
      <c r="BA10" s="18">
        <v>0.46678553801653933</v>
      </c>
      <c r="BB10" s="18">
        <v>0.3898681583273218</v>
      </c>
      <c r="BD10" s="18">
        <v>0.41323720053170482</v>
      </c>
      <c r="BE10" s="18">
        <v>0.4388700805561207</v>
      </c>
      <c r="BF10" s="18">
        <v>0.3773148331124439</v>
      </c>
      <c r="BG10" s="18">
        <v>0.47998390542795988</v>
      </c>
      <c r="BH10" s="18">
        <v>0.47071828391192011</v>
      </c>
      <c r="BI10" s="18">
        <v>0.49300731152783211</v>
      </c>
      <c r="BJ10" s="18">
        <v>0.4439229856724462</v>
      </c>
      <c r="BL10" s="18">
        <v>0.45808995258308183</v>
      </c>
      <c r="BM10" s="18">
        <v>0.46012329516185269</v>
      </c>
      <c r="BN10" s="18">
        <v>0.44833902004797521</v>
      </c>
      <c r="BO10" s="18">
        <v>0.45450858000022792</v>
      </c>
      <c r="BP10" s="18">
        <v>0.42047513797182451</v>
      </c>
      <c r="BQ10" s="18">
        <v>0.59010449241576945</v>
      </c>
      <c r="BR10" s="18">
        <v>0.27907260437999132</v>
      </c>
      <c r="BS10" s="18">
        <v>0.3971130207779256</v>
      </c>
      <c r="BU10" s="18">
        <v>0.49033410091657947</v>
      </c>
      <c r="BV10" s="18">
        <v>0.45803793966698803</v>
      </c>
      <c r="BW10" s="18">
        <v>0.45240354445003272</v>
      </c>
      <c r="BX10" s="18">
        <v>0.49651827021591188</v>
      </c>
      <c r="BY10" s="18">
        <v>0.44659715266748662</v>
      </c>
      <c r="BZ10" s="18">
        <v>0.48581409495485472</v>
      </c>
      <c r="CA10" s="18">
        <v>0.32167022188261579</v>
      </c>
      <c r="CB10" s="18">
        <v>0.34106690320475608</v>
      </c>
      <c r="CC10" s="18">
        <v>0.36024553238371149</v>
      </c>
    </row>
    <row r="11" spans="2:83" ht="19" customHeight="1" x14ac:dyDescent="0.35">
      <c r="B11" s="21" t="s">
        <v>147</v>
      </c>
      <c r="C11" s="18">
        <v>0.28588322538999378</v>
      </c>
      <c r="D11" s="18">
        <v>0.31692139433702982</v>
      </c>
      <c r="E11" s="18">
        <v>0.26172703592512903</v>
      </c>
      <c r="F11" s="18">
        <v>0.28540895925456511</v>
      </c>
      <c r="G11" s="18">
        <v>0.29346923156491572</v>
      </c>
      <c r="H11" s="18">
        <v>0.25947579053279529</v>
      </c>
      <c r="I11" s="18">
        <v>0.30264998101129043</v>
      </c>
      <c r="K11" s="18">
        <v>0.29751453383683751</v>
      </c>
      <c r="L11" s="18">
        <v>0.27534173763069841</v>
      </c>
      <c r="N11" s="18">
        <v>0.22488290560164009</v>
      </c>
      <c r="O11" s="18">
        <v>0.31678438224577782</v>
      </c>
      <c r="P11" s="18">
        <v>0.36157617560539279</v>
      </c>
      <c r="Q11" s="18">
        <v>0.35295880857217837</v>
      </c>
      <c r="R11" s="18">
        <v>0.28741738099218272</v>
      </c>
      <c r="S11" s="18">
        <v>0.29680821049226891</v>
      </c>
      <c r="T11" s="18">
        <v>0.27427359145530522</v>
      </c>
      <c r="U11" s="18">
        <v>0.27616282825681793</v>
      </c>
      <c r="V11" s="18">
        <v>0.29800378956489493</v>
      </c>
      <c r="W11" s="18">
        <v>0.29936375470243842</v>
      </c>
      <c r="X11" s="18">
        <v>0.26584740390383732</v>
      </c>
      <c r="Y11" s="18">
        <v>0.25277199208485129</v>
      </c>
      <c r="AA11" s="18">
        <v>0.27642969850374288</v>
      </c>
      <c r="AB11" s="18">
        <v>0.29060063962227461</v>
      </c>
      <c r="AC11" s="18">
        <v>0.29354795622493152</v>
      </c>
      <c r="AD11" s="18">
        <v>0.28148703671250103</v>
      </c>
      <c r="AF11" s="18">
        <v>0.31427460628053588</v>
      </c>
      <c r="AG11" s="18">
        <v>0.35292017862134661</v>
      </c>
      <c r="AH11" s="18">
        <v>0.29393632917431822</v>
      </c>
      <c r="AI11" s="18">
        <v>0.28045849645077608</v>
      </c>
      <c r="AJ11" s="18">
        <v>0.32548754043250999</v>
      </c>
      <c r="AK11" s="18">
        <v>0.2872634572713228</v>
      </c>
      <c r="AL11" s="18">
        <v>0.26715723059525598</v>
      </c>
      <c r="AM11" s="18">
        <v>0.26267793926648741</v>
      </c>
      <c r="AN11" s="18">
        <v>0.33947203996063358</v>
      </c>
      <c r="AO11" s="18">
        <v>0.23690285857503141</v>
      </c>
      <c r="AP11" s="18">
        <v>0.28000753988899241</v>
      </c>
      <c r="AQ11" s="18">
        <v>0.27126879247441421</v>
      </c>
      <c r="AR11" s="18">
        <v>0.29380734289374272</v>
      </c>
      <c r="AS11" s="18">
        <v>0.26415925631323639</v>
      </c>
      <c r="AT11" s="18">
        <v>0.22423577422130861</v>
      </c>
      <c r="AU11" s="18">
        <v>0.27309286292242402</v>
      </c>
      <c r="AV11" s="18">
        <v>0.28514195431116979</v>
      </c>
      <c r="AX11" s="18">
        <v>0.27930951773680879</v>
      </c>
      <c r="AY11" s="18">
        <v>0.32194997431731348</v>
      </c>
      <c r="BA11" s="18">
        <v>0.27001006239027442</v>
      </c>
      <c r="BB11" s="18">
        <v>0.31533329510535452</v>
      </c>
      <c r="BD11" s="18">
        <v>0.29710737966939432</v>
      </c>
      <c r="BE11" s="18">
        <v>0.29410566807982302</v>
      </c>
      <c r="BF11" s="18">
        <v>0.29751837162660227</v>
      </c>
      <c r="BG11" s="18">
        <v>0.28151988882543089</v>
      </c>
      <c r="BH11" s="18">
        <v>0.27319254366986068</v>
      </c>
      <c r="BI11" s="18">
        <v>0.24311187813789481</v>
      </c>
      <c r="BJ11" s="18">
        <v>0.21733158321595639</v>
      </c>
      <c r="BL11" s="18">
        <v>0.31537601564748508</v>
      </c>
      <c r="BM11" s="18">
        <v>0.27886394617922577</v>
      </c>
      <c r="BN11" s="18">
        <v>0.28572818788962628</v>
      </c>
      <c r="BO11" s="18">
        <v>0.26167519279036822</v>
      </c>
      <c r="BP11" s="18">
        <v>0.29169191373434078</v>
      </c>
      <c r="BQ11" s="18">
        <v>0.14859522922403551</v>
      </c>
      <c r="BR11" s="18">
        <v>0.31375139122956452</v>
      </c>
      <c r="BS11" s="18">
        <v>0.28422365204220562</v>
      </c>
      <c r="BU11" s="18">
        <v>0.28585491809250663</v>
      </c>
      <c r="BV11" s="18">
        <v>0.28718915926378552</v>
      </c>
      <c r="BW11" s="18">
        <v>0.28120066199823068</v>
      </c>
      <c r="BX11" s="18">
        <v>0.25287571500544981</v>
      </c>
      <c r="BY11" s="18">
        <v>0.29366305036836621</v>
      </c>
      <c r="BZ11" s="18">
        <v>0.18014101410946379</v>
      </c>
      <c r="CA11" s="18">
        <v>0.33225865316431119</v>
      </c>
      <c r="CB11" s="18">
        <v>0.29167215958337012</v>
      </c>
      <c r="CC11" s="18">
        <v>0.299446488718837</v>
      </c>
    </row>
    <row r="12" spans="2:83" ht="19" customHeight="1" x14ac:dyDescent="0.35">
      <c r="B12" s="21" t="s">
        <v>148</v>
      </c>
      <c r="C12" s="18">
        <v>7.6171270867206639E-2</v>
      </c>
      <c r="D12" s="18">
        <v>0.12237127843730761</v>
      </c>
      <c r="E12" s="18">
        <v>5.3285202834014792E-2</v>
      </c>
      <c r="F12" s="18">
        <v>6.5341570693534759E-2</v>
      </c>
      <c r="G12" s="18">
        <v>6.3314894954532019E-2</v>
      </c>
      <c r="H12" s="18">
        <v>8.9873104394148112E-2</v>
      </c>
      <c r="I12" s="18">
        <v>7.8705360539193053E-2</v>
      </c>
      <c r="K12" s="18">
        <v>8.6133364393906162E-2</v>
      </c>
      <c r="L12" s="18">
        <v>6.7213230666831464E-2</v>
      </c>
      <c r="N12" s="18">
        <v>7.5259416274501945E-2</v>
      </c>
      <c r="O12" s="18">
        <v>0.1078521180585483</v>
      </c>
      <c r="P12" s="18">
        <v>4.0550476098096637E-2</v>
      </c>
      <c r="Q12" s="18">
        <v>0.1049138169546481</v>
      </c>
      <c r="R12" s="18">
        <v>7.246628969466426E-2</v>
      </c>
      <c r="S12" s="18">
        <v>7.8292846433692026E-2</v>
      </c>
      <c r="T12" s="18">
        <v>4.4372477236422701E-2</v>
      </c>
      <c r="U12" s="18">
        <v>8.4360806958976076E-2</v>
      </c>
      <c r="V12" s="18">
        <v>9.5527275054869965E-2</v>
      </c>
      <c r="W12" s="18">
        <v>7.7851149868491551E-2</v>
      </c>
      <c r="X12" s="18">
        <v>7.1395979133566198E-2</v>
      </c>
      <c r="Y12" s="18">
        <v>6.804788687168084E-2</v>
      </c>
      <c r="AA12" s="18">
        <v>4.0965451533944229E-2</v>
      </c>
      <c r="AB12" s="18">
        <v>6.3419213700080829E-2</v>
      </c>
      <c r="AC12" s="18">
        <v>9.5158972215447696E-2</v>
      </c>
      <c r="AD12" s="18">
        <v>0.1112652049788498</v>
      </c>
      <c r="AF12" s="18">
        <v>0.1311349061147038</v>
      </c>
      <c r="AG12" s="18">
        <v>0.12765838439889679</v>
      </c>
      <c r="AH12" s="18">
        <v>9.6373564816886872E-2</v>
      </c>
      <c r="AI12" s="18">
        <v>8.5103591168012666E-2</v>
      </c>
      <c r="AJ12" s="18">
        <v>6.4224047752280494E-2</v>
      </c>
      <c r="AK12" s="18">
        <v>9.4769804140573344E-2</v>
      </c>
      <c r="AL12" s="18">
        <v>0.10477819550602541</v>
      </c>
      <c r="AM12" s="18">
        <v>9.7633811205962082E-2</v>
      </c>
      <c r="AN12" s="18">
        <v>6.8519969888142504E-2</v>
      </c>
      <c r="AO12" s="18">
        <v>7.452206203637475E-2</v>
      </c>
      <c r="AP12" s="18">
        <v>6.3493976096642923E-2</v>
      </c>
      <c r="AQ12" s="18">
        <v>7.5576787192759676E-2</v>
      </c>
      <c r="AR12" s="18">
        <v>0</v>
      </c>
      <c r="AS12" s="18">
        <v>0</v>
      </c>
      <c r="AT12" s="18">
        <v>6.3146305341103853E-2</v>
      </c>
      <c r="AU12" s="18">
        <v>3.2527759714812088E-2</v>
      </c>
      <c r="AV12" s="18">
        <v>6.661042860643733E-2</v>
      </c>
      <c r="AX12" s="18">
        <v>7.8031782537279618E-2</v>
      </c>
      <c r="AY12" s="18">
        <v>6.3350209416849851E-2</v>
      </c>
      <c r="BA12" s="18">
        <v>7.4701804492825374E-2</v>
      </c>
      <c r="BB12" s="18">
        <v>7.8897626488368705E-2</v>
      </c>
      <c r="BD12" s="18">
        <v>0.1002504893802789</v>
      </c>
      <c r="BE12" s="18">
        <v>6.5597407749951736E-2</v>
      </c>
      <c r="BF12" s="18">
        <v>0.11419386286837301</v>
      </c>
      <c r="BG12" s="18">
        <v>6.4364827164116165E-2</v>
      </c>
      <c r="BH12" s="18">
        <v>4.4789524063716127E-2</v>
      </c>
      <c r="BI12" s="18">
        <v>3.7488132488878508E-2</v>
      </c>
      <c r="BJ12" s="18">
        <v>5.212300675417926E-2</v>
      </c>
      <c r="BL12" s="18">
        <v>6.704282545380752E-2</v>
      </c>
      <c r="BM12" s="18">
        <v>6.1150408573189687E-2</v>
      </c>
      <c r="BN12" s="18">
        <v>9.0634863810819533E-2</v>
      </c>
      <c r="BO12" s="18">
        <v>8.8533856850605788E-2</v>
      </c>
      <c r="BP12" s="18">
        <v>8.8089365666574007E-2</v>
      </c>
      <c r="BQ12" s="18">
        <v>9.4449121582395296E-2</v>
      </c>
      <c r="BR12" s="18">
        <v>2.1271184942331649E-2</v>
      </c>
      <c r="BS12" s="18">
        <v>9.8288180836672609E-2</v>
      </c>
      <c r="BU12" s="18">
        <v>6.559196968329653E-2</v>
      </c>
      <c r="BV12" s="18">
        <v>6.8823450013769313E-2</v>
      </c>
      <c r="BW12" s="18">
        <v>5.8274366126034177E-2</v>
      </c>
      <c r="BX12" s="18">
        <v>7.582996885922641E-2</v>
      </c>
      <c r="BY12" s="18">
        <v>7.1487377893362708E-2</v>
      </c>
      <c r="BZ12" s="18">
        <v>0.12264827597135659</v>
      </c>
      <c r="CA12" s="18">
        <v>9.8182429470580757E-2</v>
      </c>
      <c r="CB12" s="18">
        <v>7.8927173724562302E-2</v>
      </c>
      <c r="CC12" s="18">
        <v>0.1211222814325229</v>
      </c>
    </row>
    <row r="13" spans="2:83" ht="19" customHeight="1" x14ac:dyDescent="0.35">
      <c r="B13" s="21" t="s">
        <v>149</v>
      </c>
      <c r="C13" s="18">
        <v>2.2096144253125189E-2</v>
      </c>
      <c r="D13" s="18">
        <v>5.0733357942598277E-2</v>
      </c>
      <c r="E13" s="18">
        <v>3.1377765888664151E-2</v>
      </c>
      <c r="F13" s="18">
        <v>2.8271760419688721E-2</v>
      </c>
      <c r="G13" s="18">
        <v>1.5059862998257401E-2</v>
      </c>
      <c r="H13" s="18">
        <v>1.1354014721813551E-2</v>
      </c>
      <c r="I13" s="18">
        <v>1.024868069145367E-2</v>
      </c>
      <c r="K13" s="18">
        <v>2.215873583462007E-2</v>
      </c>
      <c r="L13" s="18">
        <v>2.2146678220882669E-2</v>
      </c>
      <c r="N13" s="18">
        <v>1.9350475949605529E-2</v>
      </c>
      <c r="O13" s="18">
        <v>0</v>
      </c>
      <c r="P13" s="18">
        <v>4.232132240767645E-2</v>
      </c>
      <c r="Q13" s="18">
        <v>4.6213437231173243E-2</v>
      </c>
      <c r="R13" s="18">
        <v>5.227280838625184E-3</v>
      </c>
      <c r="S13" s="18">
        <v>1.8467766441891131E-2</v>
      </c>
      <c r="T13" s="18">
        <v>1.435850656235526E-2</v>
      </c>
      <c r="U13" s="18">
        <v>3.3662754429755887E-2</v>
      </c>
      <c r="V13" s="18">
        <v>3.7656787577912833E-2</v>
      </c>
      <c r="W13" s="18">
        <v>2.1656393974582331E-2</v>
      </c>
      <c r="X13" s="18">
        <v>6.7365017318552333E-3</v>
      </c>
      <c r="Y13" s="18">
        <v>2.212198732538782E-2</v>
      </c>
      <c r="AA13" s="18">
        <v>8.2855192903062303E-3</v>
      </c>
      <c r="AB13" s="18">
        <v>1.7193223011622408E-2</v>
      </c>
      <c r="AC13" s="18">
        <v>1.8646113097652281E-2</v>
      </c>
      <c r="AD13" s="18">
        <v>4.527392360377927E-2</v>
      </c>
      <c r="AF13" s="18">
        <v>0.14633447377909109</v>
      </c>
      <c r="AG13" s="18">
        <v>4.4541657582365828E-2</v>
      </c>
      <c r="AH13" s="18">
        <v>2.7983333160855689E-2</v>
      </c>
      <c r="AI13" s="18">
        <v>4.3558826736654198E-2</v>
      </c>
      <c r="AJ13" s="18">
        <v>3.7565041032654463E-2</v>
      </c>
      <c r="AK13" s="18">
        <v>2.1438457586281372E-2</v>
      </c>
      <c r="AL13" s="18">
        <v>1.856689947906779E-2</v>
      </c>
      <c r="AM13" s="18">
        <v>2.9402125107224342E-2</v>
      </c>
      <c r="AN13" s="18">
        <v>2.050825991509948E-2</v>
      </c>
      <c r="AO13" s="18">
        <v>0</v>
      </c>
      <c r="AP13" s="18">
        <v>0</v>
      </c>
      <c r="AQ13" s="18">
        <v>1.1481142906408601E-2</v>
      </c>
      <c r="AR13" s="18">
        <v>2.4773405491117881E-2</v>
      </c>
      <c r="AS13" s="18">
        <v>0</v>
      </c>
      <c r="AT13" s="18">
        <v>1.9845009841387699E-2</v>
      </c>
      <c r="AU13" s="18">
        <v>7.4606897282376407E-3</v>
      </c>
      <c r="AV13" s="18">
        <v>1.441343410886067E-2</v>
      </c>
      <c r="AX13" s="18">
        <v>1.6837761051174668E-2</v>
      </c>
      <c r="AY13" s="18">
        <v>4.9124911728097687E-2</v>
      </c>
      <c r="BA13" s="18">
        <v>1.600097816428107E-2</v>
      </c>
      <c r="BB13" s="18">
        <v>3.3404732607338769E-2</v>
      </c>
      <c r="BD13" s="18">
        <v>2.567965922797889E-2</v>
      </c>
      <c r="BE13" s="18">
        <v>1.6881480175463669E-2</v>
      </c>
      <c r="BF13" s="18">
        <v>3.3571571850495148E-2</v>
      </c>
      <c r="BG13" s="18">
        <v>1.192461427624448E-2</v>
      </c>
      <c r="BH13" s="18">
        <v>2.4989796891433571E-2</v>
      </c>
      <c r="BI13" s="18">
        <v>5.3901986344023503E-2</v>
      </c>
      <c r="BJ13" s="18">
        <v>1.98297480435933E-2</v>
      </c>
      <c r="BL13" s="18">
        <v>1.378686079900316E-2</v>
      </c>
      <c r="BM13" s="18">
        <v>1.8265522439327709E-2</v>
      </c>
      <c r="BN13" s="18">
        <v>3.3795732699711201E-2</v>
      </c>
      <c r="BO13" s="18">
        <v>4.6487570330614382E-2</v>
      </c>
      <c r="BP13" s="18">
        <v>2.7142000515279711E-2</v>
      </c>
      <c r="BQ13" s="18">
        <v>0</v>
      </c>
      <c r="BR13" s="18">
        <v>1.9178013491682199E-2</v>
      </c>
      <c r="BS13" s="18">
        <v>2.4563332763600541E-2</v>
      </c>
      <c r="BU13" s="18">
        <v>3.875430367941933E-3</v>
      </c>
      <c r="BV13" s="18">
        <v>1.529881262698125E-2</v>
      </c>
      <c r="BW13" s="18">
        <v>0</v>
      </c>
      <c r="BX13" s="18">
        <v>4.625623391494009E-2</v>
      </c>
      <c r="BY13" s="18">
        <v>1.240921451889194E-2</v>
      </c>
      <c r="BZ13" s="18">
        <v>4.8464646123653962E-2</v>
      </c>
      <c r="CA13" s="18">
        <v>3.409486160265042E-2</v>
      </c>
      <c r="CB13" s="18">
        <v>3.331182012260759E-2</v>
      </c>
      <c r="CC13" s="18">
        <v>8.9001037011678066E-2</v>
      </c>
    </row>
    <row r="14" spans="2:83" ht="32.15" customHeight="1" x14ac:dyDescent="0.35">
      <c r="B14" s="21" t="s">
        <v>150</v>
      </c>
      <c r="C14" s="18">
        <v>8.4839291808432773E-3</v>
      </c>
      <c r="D14" s="18">
        <v>7.8979826230431514E-3</v>
      </c>
      <c r="E14" s="18">
        <v>6.887857533657336E-3</v>
      </c>
      <c r="F14" s="18">
        <v>6.3350519557252936E-3</v>
      </c>
      <c r="G14" s="18">
        <v>1.184676079451993E-2</v>
      </c>
      <c r="H14" s="18">
        <v>7.5992137050107829E-3</v>
      </c>
      <c r="I14" s="18">
        <v>9.836304616410229E-3</v>
      </c>
      <c r="K14" s="18">
        <v>1.0820297975327801E-2</v>
      </c>
      <c r="L14" s="18">
        <v>6.3366872315010472E-3</v>
      </c>
      <c r="N14" s="18">
        <v>0</v>
      </c>
      <c r="O14" s="18">
        <v>0</v>
      </c>
      <c r="P14" s="18">
        <v>9.7377903660213587E-3</v>
      </c>
      <c r="Q14" s="18">
        <v>0</v>
      </c>
      <c r="R14" s="18">
        <v>9.732310445618628E-3</v>
      </c>
      <c r="S14" s="18">
        <v>7.720638391159774E-3</v>
      </c>
      <c r="T14" s="18">
        <v>6.8461668559045182E-3</v>
      </c>
      <c r="U14" s="18">
        <v>0</v>
      </c>
      <c r="V14" s="18">
        <v>1.378532829868428E-2</v>
      </c>
      <c r="W14" s="18">
        <v>2.1932372456174638E-2</v>
      </c>
      <c r="X14" s="18">
        <v>6.2504251000515031E-3</v>
      </c>
      <c r="Y14" s="18">
        <v>4.6948431606542544E-3</v>
      </c>
      <c r="AA14" s="18">
        <v>6.3239210785811448E-3</v>
      </c>
      <c r="AB14" s="18">
        <v>9.7978845808175501E-3</v>
      </c>
      <c r="AC14" s="18">
        <v>9.8234968207202844E-3</v>
      </c>
      <c r="AD14" s="18">
        <v>8.3326823118276844E-3</v>
      </c>
      <c r="AF14" s="18">
        <v>8.2971722802744272E-2</v>
      </c>
      <c r="AG14" s="18">
        <v>2.1645803061966059E-2</v>
      </c>
      <c r="AH14" s="18">
        <v>1.432575733049879E-2</v>
      </c>
      <c r="AI14" s="18">
        <v>1.9325024231199299E-2</v>
      </c>
      <c r="AJ14" s="18">
        <v>6.0772941869989463E-3</v>
      </c>
      <c r="AK14" s="18">
        <v>9.6900551884110953E-3</v>
      </c>
      <c r="AL14" s="18">
        <v>7.0789254748846366E-3</v>
      </c>
      <c r="AM14" s="18">
        <v>7.5047521531928793E-3</v>
      </c>
      <c r="AN14" s="18">
        <v>7.5388973096067631E-3</v>
      </c>
      <c r="AO14" s="18">
        <v>7.3145611903968899E-3</v>
      </c>
      <c r="AP14" s="18">
        <v>5.6487799585099464E-3</v>
      </c>
      <c r="AQ14" s="18">
        <v>0</v>
      </c>
      <c r="AR14" s="18">
        <v>0</v>
      </c>
      <c r="AS14" s="18">
        <v>0</v>
      </c>
      <c r="AT14" s="18">
        <v>0</v>
      </c>
      <c r="AU14" s="18">
        <v>0</v>
      </c>
      <c r="AV14" s="18">
        <v>0</v>
      </c>
      <c r="AX14" s="18">
        <v>9.2287830485338982E-3</v>
      </c>
      <c r="AY14" s="18">
        <v>5.038353725964154E-3</v>
      </c>
      <c r="BA14" s="18">
        <v>8.3440876416423053E-3</v>
      </c>
      <c r="BB14" s="18">
        <v>8.743382389926101E-3</v>
      </c>
      <c r="BD14" s="18">
        <v>1.6749657759934401E-2</v>
      </c>
      <c r="BE14" s="18">
        <v>0</v>
      </c>
      <c r="BF14" s="18">
        <v>4.572775000100544E-3</v>
      </c>
      <c r="BG14" s="18">
        <v>4.4342381612269468E-3</v>
      </c>
      <c r="BH14" s="18">
        <v>8.8361011562310618E-3</v>
      </c>
      <c r="BI14" s="18">
        <v>2.3452446766638681E-2</v>
      </c>
      <c r="BJ14" s="18">
        <v>2.7145040622845951E-2</v>
      </c>
      <c r="BL14" s="18">
        <v>2.7497853362486702E-3</v>
      </c>
      <c r="BM14" s="18">
        <v>6.3162791302197874E-3</v>
      </c>
      <c r="BN14" s="18">
        <v>2.2285068381652829E-2</v>
      </c>
      <c r="BO14" s="18">
        <v>0</v>
      </c>
      <c r="BP14" s="18">
        <v>3.9077132531297049E-3</v>
      </c>
      <c r="BQ14" s="18">
        <v>0</v>
      </c>
      <c r="BR14" s="18">
        <v>2.2586486462766481E-2</v>
      </c>
      <c r="BS14" s="18">
        <v>1.7156903605037108E-2</v>
      </c>
      <c r="BU14" s="18">
        <v>3.338672746606478E-3</v>
      </c>
      <c r="BV14" s="18">
        <v>6.3832354797952566E-3</v>
      </c>
      <c r="BW14" s="18">
        <v>1.7035930290425119E-2</v>
      </c>
      <c r="BX14" s="18">
        <v>0</v>
      </c>
      <c r="BY14" s="18">
        <v>4.1874189602995613E-3</v>
      </c>
      <c r="BZ14" s="18">
        <v>1.882953847748943E-2</v>
      </c>
      <c r="CA14" s="18">
        <v>1.691899859421387E-2</v>
      </c>
      <c r="CB14" s="18">
        <v>2.6787111881063471E-2</v>
      </c>
      <c r="CC14" s="18">
        <v>7.0871409491493143E-3</v>
      </c>
    </row>
    <row r="15" spans="2:83" ht="19" customHeight="1" x14ac:dyDescent="0.35">
      <c r="B15" s="21" t="s">
        <v>151</v>
      </c>
      <c r="C15" s="18">
        <v>1.392433946300148E-2</v>
      </c>
      <c r="D15" s="18">
        <v>1.9368130261241959E-2</v>
      </c>
      <c r="E15" s="18">
        <v>2.1938574849599358E-2</v>
      </c>
      <c r="F15" s="18">
        <v>2.4893967730341041E-2</v>
      </c>
      <c r="G15" s="18">
        <v>1.47540794862717E-2</v>
      </c>
      <c r="H15" s="18">
        <v>6.7102663737584134E-3</v>
      </c>
      <c r="I15" s="18">
        <v>2.384641934029123E-3</v>
      </c>
      <c r="K15" s="18">
        <v>1.080599355895053E-2</v>
      </c>
      <c r="L15" s="18">
        <v>1.6915013219396421E-2</v>
      </c>
      <c r="N15" s="18">
        <v>1.1886467126376759E-2</v>
      </c>
      <c r="O15" s="18">
        <v>0</v>
      </c>
      <c r="P15" s="18">
        <v>0</v>
      </c>
      <c r="Q15" s="18">
        <v>6.1573141735856679E-2</v>
      </c>
      <c r="R15" s="18">
        <v>2.3684599044675111E-2</v>
      </c>
      <c r="S15" s="18">
        <v>1.7648866441627019E-2</v>
      </c>
      <c r="T15" s="18">
        <v>2.0384939687519359E-2</v>
      </c>
      <c r="U15" s="18">
        <v>1.0377530784992499E-2</v>
      </c>
      <c r="V15" s="18">
        <v>1.012553257704344E-2</v>
      </c>
      <c r="W15" s="18">
        <v>4.1677505692853346E-3</v>
      </c>
      <c r="X15" s="18">
        <v>1.260848017137709E-2</v>
      </c>
      <c r="Y15" s="18">
        <v>1.0539291246923861E-2</v>
      </c>
      <c r="AA15" s="18">
        <v>5.2992808338272693E-3</v>
      </c>
      <c r="AB15" s="18">
        <v>1.2156626139838681E-2</v>
      </c>
      <c r="AC15" s="18">
        <v>6.8019059788767917E-3</v>
      </c>
      <c r="AD15" s="18">
        <v>3.1418275552987873E-2</v>
      </c>
      <c r="AF15" s="18">
        <v>7.3762458617058241E-2</v>
      </c>
      <c r="AG15" s="18">
        <v>3.8055641171354258E-2</v>
      </c>
      <c r="AH15" s="18">
        <v>6.9137332392378544E-3</v>
      </c>
      <c r="AI15" s="18">
        <v>2.5599355107440151E-2</v>
      </c>
      <c r="AJ15" s="18">
        <v>1.453689807916604E-2</v>
      </c>
      <c r="AK15" s="18">
        <v>4.9464825770593459E-3</v>
      </c>
      <c r="AL15" s="18">
        <v>1.7522643584554808E-2</v>
      </c>
      <c r="AM15" s="18">
        <v>0</v>
      </c>
      <c r="AN15" s="18">
        <v>1.079082440561149E-2</v>
      </c>
      <c r="AO15" s="18">
        <v>2.173699134583781E-2</v>
      </c>
      <c r="AP15" s="18">
        <v>1.0941592013778629E-2</v>
      </c>
      <c r="AQ15" s="18">
        <v>0</v>
      </c>
      <c r="AR15" s="18">
        <v>0</v>
      </c>
      <c r="AS15" s="18">
        <v>0</v>
      </c>
      <c r="AT15" s="18">
        <v>0</v>
      </c>
      <c r="AU15" s="18">
        <v>8.385105443055544E-3</v>
      </c>
      <c r="AV15" s="18">
        <v>6.3168508932830769E-2</v>
      </c>
      <c r="AX15" s="18">
        <v>1.2208592615223531E-2</v>
      </c>
      <c r="AY15" s="18">
        <v>2.0277270446057479E-2</v>
      </c>
      <c r="BA15" s="18">
        <v>9.2255421781197149E-3</v>
      </c>
      <c r="BB15" s="18">
        <v>2.264219283731388E-2</v>
      </c>
      <c r="BD15" s="18">
        <v>1.383618951759746E-2</v>
      </c>
      <c r="BE15" s="18">
        <v>1.026573443530134E-2</v>
      </c>
      <c r="BF15" s="18">
        <v>1.24070893957966E-2</v>
      </c>
      <c r="BG15" s="18">
        <v>9.1147882994186136E-3</v>
      </c>
      <c r="BH15" s="18">
        <v>8.1484670283830211E-3</v>
      </c>
      <c r="BI15" s="18">
        <v>2.1576542253160191E-2</v>
      </c>
      <c r="BJ15" s="18">
        <v>9.0323680957256722E-2</v>
      </c>
      <c r="BL15" s="18">
        <v>1.128079626610509E-2</v>
      </c>
      <c r="BM15" s="18">
        <v>5.1006513900509164E-3</v>
      </c>
      <c r="BN15" s="18">
        <v>0</v>
      </c>
      <c r="BO15" s="18">
        <v>7.9985639098731996E-3</v>
      </c>
      <c r="BP15" s="18">
        <v>3.4358158278697051E-3</v>
      </c>
      <c r="BQ15" s="18">
        <v>0</v>
      </c>
      <c r="BR15" s="18">
        <v>0.18101805618118019</v>
      </c>
      <c r="BS15" s="18">
        <v>2.5989252362692662E-2</v>
      </c>
      <c r="BU15" s="18">
        <v>6.6082338840437061E-3</v>
      </c>
      <c r="BV15" s="18">
        <v>4.2408217247662571E-3</v>
      </c>
      <c r="BW15" s="18">
        <v>0</v>
      </c>
      <c r="BX15" s="18">
        <v>5.700019586735292E-3</v>
      </c>
      <c r="BY15" s="18">
        <v>4.4728211117092556E-3</v>
      </c>
      <c r="BZ15" s="18">
        <v>1.681829467969433E-2</v>
      </c>
      <c r="CA15" s="18">
        <v>8.3321001408072762E-2</v>
      </c>
      <c r="CB15" s="18">
        <v>5.4552183728272433E-2</v>
      </c>
      <c r="CC15" s="18">
        <v>0</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152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153</v>
      </c>
      <c r="C9" s="18">
        <v>4.9112804682420658E-2</v>
      </c>
      <c r="D9" s="18">
        <v>6.7597830794939459E-2</v>
      </c>
      <c r="E9" s="18">
        <v>3.6923232483608022E-2</v>
      </c>
      <c r="F9" s="18">
        <v>2.179549199358103E-2</v>
      </c>
      <c r="G9" s="18">
        <v>2.703247721702421E-2</v>
      </c>
      <c r="H9" s="18">
        <v>5.9158525180847153E-2</v>
      </c>
      <c r="I9" s="18">
        <v>7.6394373691096057E-2</v>
      </c>
      <c r="K9" s="18">
        <v>4.1998245458053127E-2</v>
      </c>
      <c r="L9" s="18">
        <v>5.4966142819844077E-2</v>
      </c>
      <c r="N9" s="18">
        <v>3.2663164707709018E-2</v>
      </c>
      <c r="O9" s="18">
        <v>3.9648819724144871E-2</v>
      </c>
      <c r="P9" s="18">
        <v>2.161368847371057E-2</v>
      </c>
      <c r="Q9" s="18">
        <v>6.2542506258907074E-2</v>
      </c>
      <c r="R9" s="18">
        <v>7.5370989032324406E-2</v>
      </c>
      <c r="S9" s="18">
        <v>5.499277519542458E-2</v>
      </c>
      <c r="T9" s="18">
        <v>2.713452151554497E-2</v>
      </c>
      <c r="U9" s="18">
        <v>3.9505668340291768E-2</v>
      </c>
      <c r="V9" s="18">
        <v>3.7971263892508898E-2</v>
      </c>
      <c r="W9" s="18">
        <v>6.4193221317085297E-2</v>
      </c>
      <c r="X9" s="18">
        <v>3.4949104361924388E-2</v>
      </c>
      <c r="Y9" s="18">
        <v>7.0280302376289711E-2</v>
      </c>
      <c r="AA9" s="18">
        <v>3.5713356051608587E-2</v>
      </c>
      <c r="AB9" s="18">
        <v>4.5246106190061038E-2</v>
      </c>
      <c r="AC9" s="18">
        <v>3.547832855358693E-2</v>
      </c>
      <c r="AD9" s="18">
        <v>7.9920464768722235E-2</v>
      </c>
      <c r="AF9" s="18">
        <v>7.2464874512261357E-2</v>
      </c>
      <c r="AG9" s="18">
        <v>0.13605515128690021</v>
      </c>
      <c r="AH9" s="18">
        <v>9.0835887613112481E-2</v>
      </c>
      <c r="AI9" s="18">
        <v>5.4883820884312477E-2</v>
      </c>
      <c r="AJ9" s="18">
        <v>4.3447751564061901E-2</v>
      </c>
      <c r="AK9" s="18">
        <v>4.3712484650693439E-2</v>
      </c>
      <c r="AL9" s="18">
        <v>7.5907181609032967E-2</v>
      </c>
      <c r="AM9" s="18">
        <v>5.3835820651072688E-2</v>
      </c>
      <c r="AN9" s="18">
        <v>3.4633365003126797E-2</v>
      </c>
      <c r="AO9" s="18">
        <v>2.3300445212351559E-2</v>
      </c>
      <c r="AP9" s="18">
        <v>2.071751429430246E-2</v>
      </c>
      <c r="AQ9" s="18">
        <v>4.4906766639533163E-2</v>
      </c>
      <c r="AR9" s="18">
        <v>1.167440593679739E-2</v>
      </c>
      <c r="AS9" s="18">
        <v>2.1809914084281581E-2</v>
      </c>
      <c r="AT9" s="18">
        <v>2.236032187497608E-2</v>
      </c>
      <c r="AU9" s="18">
        <v>3.4522999012346671E-2</v>
      </c>
      <c r="AV9" s="18">
        <v>5.6290391731491182E-2</v>
      </c>
      <c r="AX9" s="18">
        <v>5.066587597323665E-2</v>
      </c>
      <c r="AY9" s="18">
        <v>4.2965001799954043E-2</v>
      </c>
      <c r="BA9" s="18">
        <v>4.0977351682033272E-2</v>
      </c>
      <c r="BB9" s="18">
        <v>6.4206813232051449E-2</v>
      </c>
      <c r="BD9" s="18">
        <v>6.9758001808632591E-2</v>
      </c>
      <c r="BE9" s="18">
        <v>4.1707869678345999E-2</v>
      </c>
      <c r="BF9" s="18">
        <v>6.2659508986817339E-2</v>
      </c>
      <c r="BG9" s="18">
        <v>3.5297594367416828E-2</v>
      </c>
      <c r="BH9" s="18">
        <v>3.3553178301636143E-2</v>
      </c>
      <c r="BI9" s="18">
        <v>0</v>
      </c>
      <c r="BJ9" s="18">
        <v>8.010298464728606E-2</v>
      </c>
      <c r="BL9" s="18">
        <v>6.3482631041782908E-2</v>
      </c>
      <c r="BM9" s="18">
        <v>4.3470403204356578E-2</v>
      </c>
      <c r="BN9" s="18">
        <v>4.2241442274611192E-2</v>
      </c>
      <c r="BO9" s="18">
        <v>1.6843756831846649E-2</v>
      </c>
      <c r="BP9" s="18">
        <v>3.5387306493861882E-2</v>
      </c>
      <c r="BQ9" s="18">
        <v>2.6730785453789489E-2</v>
      </c>
      <c r="BR9" s="18">
        <v>2.082187327492472E-2</v>
      </c>
      <c r="BS9" s="18">
        <v>7.3038377778479407E-2</v>
      </c>
      <c r="BU9" s="18">
        <v>3.327156416282398E-2</v>
      </c>
      <c r="BV9" s="18">
        <v>4.6969204075960433E-2</v>
      </c>
      <c r="BW9" s="18">
        <v>5.6308563359428389E-2</v>
      </c>
      <c r="BX9" s="18">
        <v>4.3312372703609048E-2</v>
      </c>
      <c r="BY9" s="18">
        <v>4.080536312872575E-2</v>
      </c>
      <c r="BZ9" s="18">
        <v>1.7577840804862941E-2</v>
      </c>
      <c r="CA9" s="18">
        <v>8.6497875780517555E-2</v>
      </c>
      <c r="CB9" s="18">
        <v>8.7424069291890658E-2</v>
      </c>
      <c r="CC9" s="18">
        <v>5.2989702079166402E-2</v>
      </c>
    </row>
    <row r="10" spans="2:83" ht="19" customHeight="1" x14ac:dyDescent="0.35">
      <c r="B10" s="21" t="s">
        <v>154</v>
      </c>
      <c r="C10" s="18">
        <v>0.1215382810829274</v>
      </c>
      <c r="D10" s="18">
        <v>0.1007176986212926</v>
      </c>
      <c r="E10" s="18">
        <v>8.4848335767408856E-2</v>
      </c>
      <c r="F10" s="18">
        <v>0.10913059087828381</v>
      </c>
      <c r="G10" s="18">
        <v>0.1139929556619506</v>
      </c>
      <c r="H10" s="18">
        <v>0.14982119133812269</v>
      </c>
      <c r="I10" s="18">
        <v>0.15135739315221619</v>
      </c>
      <c r="K10" s="18">
        <v>0.1135584515371293</v>
      </c>
      <c r="L10" s="18">
        <v>0.1275678561572911</v>
      </c>
      <c r="N10" s="18">
        <v>0.10198483904543219</v>
      </c>
      <c r="O10" s="18">
        <v>0.15090086091151189</v>
      </c>
      <c r="P10" s="18">
        <v>0.122607421615381</v>
      </c>
      <c r="Q10" s="18">
        <v>0.10808312008174401</v>
      </c>
      <c r="R10" s="18">
        <v>0.13552099969667181</v>
      </c>
      <c r="S10" s="18">
        <v>0.1419996318652226</v>
      </c>
      <c r="T10" s="18">
        <v>0.1443405526043651</v>
      </c>
      <c r="U10" s="18">
        <v>0.11137655866198411</v>
      </c>
      <c r="V10" s="18">
        <v>0.1173153423793665</v>
      </c>
      <c r="W10" s="18">
        <v>0.11990954768185789</v>
      </c>
      <c r="X10" s="18">
        <v>0.1043620672954928</v>
      </c>
      <c r="Y10" s="18">
        <v>0.1168945059528564</v>
      </c>
      <c r="AA10" s="18">
        <v>0.11999696956001341</v>
      </c>
      <c r="AB10" s="18">
        <v>0.1267650919144899</v>
      </c>
      <c r="AC10" s="18">
        <v>0.1010370886908603</v>
      </c>
      <c r="AD10" s="18">
        <v>0.13565545321925621</v>
      </c>
      <c r="AF10" s="18">
        <v>0.28408477999212411</v>
      </c>
      <c r="AG10" s="18">
        <v>0.21655133853215569</v>
      </c>
      <c r="AH10" s="18">
        <v>0.1547150069106622</v>
      </c>
      <c r="AI10" s="18">
        <v>0.14789028262692239</v>
      </c>
      <c r="AJ10" s="18">
        <v>0.1126569100907814</v>
      </c>
      <c r="AK10" s="18">
        <v>0.14401471948113259</v>
      </c>
      <c r="AL10" s="18">
        <v>0.13640068969166849</v>
      </c>
      <c r="AM10" s="18">
        <v>8.4682021207581185E-2</v>
      </c>
      <c r="AN10" s="18">
        <v>0.14794572732149361</v>
      </c>
      <c r="AO10" s="18">
        <v>0.1158352500931232</v>
      </c>
      <c r="AP10" s="18">
        <v>6.8180476576221907E-2</v>
      </c>
      <c r="AQ10" s="18">
        <v>0.1135619919609441</v>
      </c>
      <c r="AR10" s="18">
        <v>0.1137116814482574</v>
      </c>
      <c r="AS10" s="18">
        <v>7.1692267366686574E-2</v>
      </c>
      <c r="AT10" s="18">
        <v>4.1164143155289767E-2</v>
      </c>
      <c r="AU10" s="18">
        <v>4.5142774684795342E-2</v>
      </c>
      <c r="AV10" s="18">
        <v>0.18703236676921781</v>
      </c>
      <c r="AX10" s="18">
        <v>0.127135752025022</v>
      </c>
      <c r="AY10" s="18">
        <v>9.4214672375227224E-2</v>
      </c>
      <c r="BA10" s="18">
        <v>0.10791155443350139</v>
      </c>
      <c r="BB10" s="18">
        <v>0.1468204538814335</v>
      </c>
      <c r="BD10" s="18">
        <v>0.13131916071910099</v>
      </c>
      <c r="BE10" s="18">
        <v>0.1255642662507987</v>
      </c>
      <c r="BF10" s="18">
        <v>0.1040773307508272</v>
      </c>
      <c r="BG10" s="18">
        <v>0.12003083240591821</v>
      </c>
      <c r="BH10" s="18">
        <v>0.1221403284096808</v>
      </c>
      <c r="BI10" s="18">
        <v>1.6179043762555238E-2</v>
      </c>
      <c r="BJ10" s="18">
        <v>0.17398239948069849</v>
      </c>
      <c r="BL10" s="18">
        <v>0.1133249364947341</v>
      </c>
      <c r="BM10" s="18">
        <v>0.1101682148309359</v>
      </c>
      <c r="BN10" s="18">
        <v>0.13847157096822851</v>
      </c>
      <c r="BO10" s="18">
        <v>0.1140038090036575</v>
      </c>
      <c r="BP10" s="18">
        <v>8.4325419020148715E-2</v>
      </c>
      <c r="BQ10" s="18">
        <v>7.1365690029219497E-2</v>
      </c>
      <c r="BR10" s="18">
        <v>0.16627707319449919</v>
      </c>
      <c r="BS10" s="18">
        <v>0.17146462870751281</v>
      </c>
      <c r="BU10" s="18">
        <v>0.13507613023413109</v>
      </c>
      <c r="BV10" s="18">
        <v>0.1089781065352208</v>
      </c>
      <c r="BW10" s="18">
        <v>0.14944985879066611</v>
      </c>
      <c r="BX10" s="18">
        <v>0.1097134166988194</v>
      </c>
      <c r="BY10" s="18">
        <v>9.4168374824314546E-2</v>
      </c>
      <c r="BZ10" s="18">
        <v>7.5160440867707706E-2</v>
      </c>
      <c r="CA10" s="18">
        <v>0.16566895572225179</v>
      </c>
      <c r="CB10" s="18">
        <v>0.19653999128411681</v>
      </c>
      <c r="CC10" s="18">
        <v>9.9116631665044655E-2</v>
      </c>
    </row>
    <row r="11" spans="2:83" ht="19" customHeight="1" x14ac:dyDescent="0.35">
      <c r="B11" s="21" t="s">
        <v>155</v>
      </c>
      <c r="C11" s="18">
        <v>0.26108968737239829</v>
      </c>
      <c r="D11" s="18">
        <v>0.34357972156879207</v>
      </c>
      <c r="E11" s="18">
        <v>0.21538396296095161</v>
      </c>
      <c r="F11" s="18">
        <v>0.1881577725022221</v>
      </c>
      <c r="G11" s="18">
        <v>0.29669594263160742</v>
      </c>
      <c r="H11" s="18">
        <v>0.27846083205417971</v>
      </c>
      <c r="I11" s="18">
        <v>0.27418413825190291</v>
      </c>
      <c r="K11" s="18">
        <v>0.25449465359275991</v>
      </c>
      <c r="L11" s="18">
        <v>0.26761388746973658</v>
      </c>
      <c r="N11" s="18">
        <v>0.24547015203024891</v>
      </c>
      <c r="O11" s="18">
        <v>0.2479244940251652</v>
      </c>
      <c r="P11" s="18">
        <v>0.2429372962592462</v>
      </c>
      <c r="Q11" s="18">
        <v>0.19797922096972059</v>
      </c>
      <c r="R11" s="18">
        <v>0.23812509190355841</v>
      </c>
      <c r="S11" s="18">
        <v>0.32339278808721822</v>
      </c>
      <c r="T11" s="18">
        <v>0.2683116589007094</v>
      </c>
      <c r="U11" s="18">
        <v>0.32386075788613711</v>
      </c>
      <c r="V11" s="18">
        <v>0.21412008310307301</v>
      </c>
      <c r="W11" s="18">
        <v>0.27102447787978617</v>
      </c>
      <c r="X11" s="18">
        <v>0.31011517010313872</v>
      </c>
      <c r="Y11" s="18">
        <v>0.22923455682218671</v>
      </c>
      <c r="AA11" s="18">
        <v>0.22537362591913271</v>
      </c>
      <c r="AB11" s="18">
        <v>0.28996241750479967</v>
      </c>
      <c r="AC11" s="18">
        <v>0.26787537475254908</v>
      </c>
      <c r="AD11" s="18">
        <v>0.26417470813314142</v>
      </c>
      <c r="AF11" s="18">
        <v>0.17060139137304639</v>
      </c>
      <c r="AG11" s="18">
        <v>0.20451586400747129</v>
      </c>
      <c r="AH11" s="18">
        <v>0.2478176455722455</v>
      </c>
      <c r="AI11" s="18">
        <v>0.35380892606538461</v>
      </c>
      <c r="AJ11" s="18">
        <v>0.2293582349073402</v>
      </c>
      <c r="AK11" s="18">
        <v>0.2934616943234617</v>
      </c>
      <c r="AL11" s="18">
        <v>0.31019726767879052</v>
      </c>
      <c r="AM11" s="18">
        <v>0.2482235153444487</v>
      </c>
      <c r="AN11" s="18">
        <v>0.25343854698600621</v>
      </c>
      <c r="AO11" s="18">
        <v>0.36317399777710002</v>
      </c>
      <c r="AP11" s="18">
        <v>0.24838149679630381</v>
      </c>
      <c r="AQ11" s="18">
        <v>0.28670462204185398</v>
      </c>
      <c r="AR11" s="18">
        <v>0.24714476379513359</v>
      </c>
      <c r="AS11" s="18">
        <v>0.15811862779849301</v>
      </c>
      <c r="AT11" s="18">
        <v>0.13329085945384861</v>
      </c>
      <c r="AU11" s="18">
        <v>0.18535518316240829</v>
      </c>
      <c r="AV11" s="18">
        <v>0.23370913740876689</v>
      </c>
      <c r="AX11" s="18">
        <v>0.26321997843571421</v>
      </c>
      <c r="AY11" s="18">
        <v>0.25904670763261572</v>
      </c>
      <c r="BA11" s="18">
        <v>0.2546040706579204</v>
      </c>
      <c r="BB11" s="18">
        <v>0.27312269329515348</v>
      </c>
      <c r="BD11" s="18">
        <v>0.29102556726514978</v>
      </c>
      <c r="BE11" s="18">
        <v>0.27836484448966953</v>
      </c>
      <c r="BF11" s="18">
        <v>0.29372705540167698</v>
      </c>
      <c r="BG11" s="18">
        <v>0.24020247278487289</v>
      </c>
      <c r="BH11" s="18">
        <v>0.20829535724199569</v>
      </c>
      <c r="BI11" s="18">
        <v>0.14052388759089721</v>
      </c>
      <c r="BJ11" s="18">
        <v>0.23853308169337659</v>
      </c>
      <c r="BL11" s="18">
        <v>0.26078044841146458</v>
      </c>
      <c r="BM11" s="18">
        <v>0.25677477913278851</v>
      </c>
      <c r="BN11" s="18">
        <v>0.30143149186036727</v>
      </c>
      <c r="BO11" s="18">
        <v>0.23032890681792159</v>
      </c>
      <c r="BP11" s="18">
        <v>0.28753317387652072</v>
      </c>
      <c r="BQ11" s="18">
        <v>0.35599215596325701</v>
      </c>
      <c r="BR11" s="18">
        <v>0.23169785405744489</v>
      </c>
      <c r="BS11" s="18">
        <v>0.23498134057437831</v>
      </c>
      <c r="BU11" s="18">
        <v>0.2366256861833104</v>
      </c>
      <c r="BV11" s="18">
        <v>0.27265766871522379</v>
      </c>
      <c r="BW11" s="18">
        <v>0.25405814093084711</v>
      </c>
      <c r="BX11" s="18">
        <v>0.25078790036865511</v>
      </c>
      <c r="BY11" s="18">
        <v>0.28176562560979113</v>
      </c>
      <c r="BZ11" s="18">
        <v>0.2495877495744627</v>
      </c>
      <c r="CA11" s="18">
        <v>0.2435495357005493</v>
      </c>
      <c r="CB11" s="18">
        <v>0.228777349449202</v>
      </c>
      <c r="CC11" s="18">
        <v>0.28969618563389082</v>
      </c>
    </row>
    <row r="12" spans="2:83" ht="19" customHeight="1" x14ac:dyDescent="0.35">
      <c r="B12" s="21" t="s">
        <v>156</v>
      </c>
      <c r="C12" s="18">
        <v>0.26198011509830649</v>
      </c>
      <c r="D12" s="18">
        <v>0.25634180532070239</v>
      </c>
      <c r="E12" s="18">
        <v>0.30956681541917791</v>
      </c>
      <c r="F12" s="18">
        <v>0.31720621355472378</v>
      </c>
      <c r="G12" s="18">
        <v>0.2611353999850583</v>
      </c>
      <c r="H12" s="18">
        <v>0.22824166086292519</v>
      </c>
      <c r="I12" s="18">
        <v>0.21483179514856229</v>
      </c>
      <c r="K12" s="18">
        <v>0.28021566978618567</v>
      </c>
      <c r="L12" s="18">
        <v>0.24529586215113769</v>
      </c>
      <c r="N12" s="18">
        <v>0.29876398798469639</v>
      </c>
      <c r="O12" s="18">
        <v>0.22038621350430779</v>
      </c>
      <c r="P12" s="18">
        <v>0.2497349826452766</v>
      </c>
      <c r="Q12" s="18">
        <v>0.34370081902385791</v>
      </c>
      <c r="R12" s="18">
        <v>0.25198948233450819</v>
      </c>
      <c r="S12" s="18">
        <v>0.23626135141295421</v>
      </c>
      <c r="T12" s="18">
        <v>0.22537461690594179</v>
      </c>
      <c r="U12" s="18">
        <v>0.2294107433581955</v>
      </c>
      <c r="V12" s="18">
        <v>0.30444438684188918</v>
      </c>
      <c r="W12" s="18">
        <v>0.25984527616752662</v>
      </c>
      <c r="X12" s="18">
        <v>0.28609076627039309</v>
      </c>
      <c r="Y12" s="18">
        <v>0.2281341727013094</v>
      </c>
      <c r="AA12" s="18">
        <v>0.2412012741344782</v>
      </c>
      <c r="AB12" s="18">
        <v>0.25436201956690518</v>
      </c>
      <c r="AC12" s="18">
        <v>0.30776113408104899</v>
      </c>
      <c r="AD12" s="18">
        <v>0.25293372383039048</v>
      </c>
      <c r="AF12" s="18">
        <v>0.1995066330914948</v>
      </c>
      <c r="AG12" s="18">
        <v>0.26811132450609299</v>
      </c>
      <c r="AH12" s="18">
        <v>0.27446512901887732</v>
      </c>
      <c r="AI12" s="18">
        <v>0.22908027267548581</v>
      </c>
      <c r="AJ12" s="18">
        <v>0.36728873991150568</v>
      </c>
      <c r="AK12" s="18">
        <v>0.29726772566780701</v>
      </c>
      <c r="AL12" s="18">
        <v>0.23259690565898561</v>
      </c>
      <c r="AM12" s="18">
        <v>0.217432531605493</v>
      </c>
      <c r="AN12" s="18">
        <v>0.19098106900377351</v>
      </c>
      <c r="AO12" s="18">
        <v>0.26223937524302959</v>
      </c>
      <c r="AP12" s="18">
        <v>0.27293995414605771</v>
      </c>
      <c r="AQ12" s="18">
        <v>0.25405930562504242</v>
      </c>
      <c r="AR12" s="18">
        <v>0.28598345338911491</v>
      </c>
      <c r="AS12" s="18">
        <v>0.4287952500568189</v>
      </c>
      <c r="AT12" s="18">
        <v>0.35165378637807188</v>
      </c>
      <c r="AU12" s="18">
        <v>0.1804865133816437</v>
      </c>
      <c r="AV12" s="18">
        <v>9.2334030363300068E-2</v>
      </c>
      <c r="AX12" s="18">
        <v>0.25468366482522092</v>
      </c>
      <c r="AY12" s="18">
        <v>0.28936444204891248</v>
      </c>
      <c r="BA12" s="18">
        <v>0.25919028038271302</v>
      </c>
      <c r="BB12" s="18">
        <v>0.26715619921399369</v>
      </c>
      <c r="BD12" s="18">
        <v>0.25042378459690012</v>
      </c>
      <c r="BE12" s="18">
        <v>0.26133598032331379</v>
      </c>
      <c r="BF12" s="18">
        <v>0.25276727245424768</v>
      </c>
      <c r="BG12" s="18">
        <v>0.28148395798495751</v>
      </c>
      <c r="BH12" s="18">
        <v>0.25544786522823748</v>
      </c>
      <c r="BI12" s="18">
        <v>0.34090263116297331</v>
      </c>
      <c r="BJ12" s="18">
        <v>0.2176765178543815</v>
      </c>
      <c r="BL12" s="18">
        <v>0.27255043258397738</v>
      </c>
      <c r="BM12" s="18">
        <v>0.28765071132899028</v>
      </c>
      <c r="BN12" s="18">
        <v>0.21067633611034289</v>
      </c>
      <c r="BO12" s="18">
        <v>0.33481846670584942</v>
      </c>
      <c r="BP12" s="18">
        <v>0.3004362606668729</v>
      </c>
      <c r="BQ12" s="18">
        <v>0.17828685955621359</v>
      </c>
      <c r="BR12" s="18">
        <v>0.1234505370209911</v>
      </c>
      <c r="BS12" s="18">
        <v>0.2076408760841526</v>
      </c>
      <c r="BU12" s="18">
        <v>0.26759546673915757</v>
      </c>
      <c r="BV12" s="18">
        <v>0.26319265641605571</v>
      </c>
      <c r="BW12" s="18">
        <v>0.25173325926055617</v>
      </c>
      <c r="BX12" s="18">
        <v>0.27872159278934838</v>
      </c>
      <c r="BY12" s="18">
        <v>0.29428012380965979</v>
      </c>
      <c r="BZ12" s="18">
        <v>0.23640085763351629</v>
      </c>
      <c r="CA12" s="18">
        <v>0.2172658701379194</v>
      </c>
      <c r="CB12" s="18">
        <v>0.2277372165025684</v>
      </c>
      <c r="CC12" s="18">
        <v>0.21777440164295669</v>
      </c>
    </row>
    <row r="13" spans="2:83" ht="19" customHeight="1" x14ac:dyDescent="0.35">
      <c r="B13" s="21" t="s">
        <v>157</v>
      </c>
      <c r="C13" s="18">
        <v>0.1487416364782706</v>
      </c>
      <c r="D13" s="18">
        <v>0.13627773650582331</v>
      </c>
      <c r="E13" s="18">
        <v>0.20244536529043039</v>
      </c>
      <c r="F13" s="18">
        <v>0.1938276251850706</v>
      </c>
      <c r="G13" s="18">
        <v>0.1547701529644743</v>
      </c>
      <c r="H13" s="18">
        <v>0.1199843990728633</v>
      </c>
      <c r="I13" s="18">
        <v>9.9661959764614602E-2</v>
      </c>
      <c r="K13" s="18">
        <v>0.14391260052915161</v>
      </c>
      <c r="L13" s="18">
        <v>0.15400137785722789</v>
      </c>
      <c r="N13" s="18">
        <v>0.1519349035665227</v>
      </c>
      <c r="O13" s="18">
        <v>0.16578657437691521</v>
      </c>
      <c r="P13" s="18">
        <v>0.19585808389695039</v>
      </c>
      <c r="Q13" s="18">
        <v>0.11963495682555909</v>
      </c>
      <c r="R13" s="18">
        <v>0.1243312106551395</v>
      </c>
      <c r="S13" s="18">
        <v>0.1175660897492965</v>
      </c>
      <c r="T13" s="18">
        <v>0.16123742600131641</v>
      </c>
      <c r="U13" s="18">
        <v>0.1278083293930487</v>
      </c>
      <c r="V13" s="18">
        <v>0.1802586599800601</v>
      </c>
      <c r="W13" s="18">
        <v>0.14393058409883819</v>
      </c>
      <c r="X13" s="18">
        <v>0.12842810090290899</v>
      </c>
      <c r="Y13" s="18">
        <v>0.1777384057155634</v>
      </c>
      <c r="AA13" s="18">
        <v>0.16444876305055381</v>
      </c>
      <c r="AB13" s="18">
        <v>0.1238630553893485</v>
      </c>
      <c r="AC13" s="18">
        <v>0.15796206008219349</v>
      </c>
      <c r="AD13" s="18">
        <v>0.15071154578094609</v>
      </c>
      <c r="AF13" s="18">
        <v>8.7239365589713819E-2</v>
      </c>
      <c r="AG13" s="18">
        <v>5.6651962920858313E-2</v>
      </c>
      <c r="AH13" s="18">
        <v>0.15027904193989719</v>
      </c>
      <c r="AI13" s="18">
        <v>0.11913276809021341</v>
      </c>
      <c r="AJ13" s="18">
        <v>0.14363266158064639</v>
      </c>
      <c r="AK13" s="18">
        <v>8.0118650862868721E-2</v>
      </c>
      <c r="AL13" s="18">
        <v>0.13756839195290721</v>
      </c>
      <c r="AM13" s="18">
        <v>0.205854986014716</v>
      </c>
      <c r="AN13" s="18">
        <v>0.20304090742275141</v>
      </c>
      <c r="AO13" s="18">
        <v>0.1125394058364646</v>
      </c>
      <c r="AP13" s="18">
        <v>0.20796777641009831</v>
      </c>
      <c r="AQ13" s="18">
        <v>0.13539964574559171</v>
      </c>
      <c r="AR13" s="18">
        <v>0.15554417549755281</v>
      </c>
      <c r="AS13" s="18">
        <v>0.17587459479621731</v>
      </c>
      <c r="AT13" s="18">
        <v>0.28465198593519608</v>
      </c>
      <c r="AU13" s="18">
        <v>0.23600950738004861</v>
      </c>
      <c r="AV13" s="18">
        <v>5.2124016650479367E-2</v>
      </c>
      <c r="AX13" s="18">
        <v>0.14491155278537679</v>
      </c>
      <c r="AY13" s="18">
        <v>0.1728039737282519</v>
      </c>
      <c r="BA13" s="18">
        <v>0.159490580075656</v>
      </c>
      <c r="BB13" s="18">
        <v>0.12879872161529879</v>
      </c>
      <c r="BD13" s="18">
        <v>0.12697248674617809</v>
      </c>
      <c r="BE13" s="18">
        <v>0.14436169489833631</v>
      </c>
      <c r="BF13" s="18">
        <v>0.1204947150096753</v>
      </c>
      <c r="BG13" s="18">
        <v>0.18341278979017039</v>
      </c>
      <c r="BH13" s="18">
        <v>0.1610348930983235</v>
      </c>
      <c r="BI13" s="18">
        <v>0.22446837453318111</v>
      </c>
      <c r="BJ13" s="18">
        <v>0.10457472916041879</v>
      </c>
      <c r="BL13" s="18">
        <v>0.13421092036028709</v>
      </c>
      <c r="BM13" s="18">
        <v>0.15172875939409339</v>
      </c>
      <c r="BN13" s="18">
        <v>0.1618698000923896</v>
      </c>
      <c r="BO13" s="18">
        <v>0.16776331636257791</v>
      </c>
      <c r="BP13" s="18">
        <v>0.16098360250552951</v>
      </c>
      <c r="BQ13" s="18">
        <v>0.17223659684187809</v>
      </c>
      <c r="BR13" s="18">
        <v>0.10447594601062341</v>
      </c>
      <c r="BS13" s="18">
        <v>0.14143763846843971</v>
      </c>
      <c r="BU13" s="18">
        <v>0.1645640507058177</v>
      </c>
      <c r="BV13" s="18">
        <v>0.13833487924284391</v>
      </c>
      <c r="BW13" s="18">
        <v>0.13411374326353609</v>
      </c>
      <c r="BX13" s="18">
        <v>0.16393240383912089</v>
      </c>
      <c r="BY13" s="18">
        <v>0.1663027478874991</v>
      </c>
      <c r="BZ13" s="18">
        <v>0.2263080872058488</v>
      </c>
      <c r="CA13" s="18">
        <v>0.1168543686201535</v>
      </c>
      <c r="CB13" s="18">
        <v>6.82536434468239E-2</v>
      </c>
      <c r="CC13" s="18">
        <v>0.18865285219450351</v>
      </c>
    </row>
    <row r="14" spans="2:83" ht="19" customHeight="1" x14ac:dyDescent="0.35">
      <c r="B14" s="21" t="s">
        <v>158</v>
      </c>
      <c r="C14" s="18">
        <v>6.2418939733353419E-2</v>
      </c>
      <c r="D14" s="18">
        <v>4.3974812712408502E-2</v>
      </c>
      <c r="E14" s="18">
        <v>6.4222794132946362E-2</v>
      </c>
      <c r="F14" s="18">
        <v>7.2028232558444594E-2</v>
      </c>
      <c r="G14" s="18">
        <v>5.886211494879956E-2</v>
      </c>
      <c r="H14" s="18">
        <v>5.7251376405289128E-2</v>
      </c>
      <c r="I14" s="18">
        <v>6.8258612388769874E-2</v>
      </c>
      <c r="K14" s="18">
        <v>6.5153971757021534E-2</v>
      </c>
      <c r="L14" s="18">
        <v>6.0164657536315412E-2</v>
      </c>
      <c r="N14" s="18">
        <v>4.1709435242557859E-2</v>
      </c>
      <c r="O14" s="18">
        <v>6.2733460856430556E-2</v>
      </c>
      <c r="P14" s="18">
        <v>5.1754500024379917E-2</v>
      </c>
      <c r="Q14" s="18">
        <v>5.9895560462556723E-2</v>
      </c>
      <c r="R14" s="18">
        <v>7.6193120675821582E-2</v>
      </c>
      <c r="S14" s="18">
        <v>1.8325733202652648E-2</v>
      </c>
      <c r="T14" s="18">
        <v>8.2582847366216308E-2</v>
      </c>
      <c r="U14" s="18">
        <v>7.7123178128727654E-2</v>
      </c>
      <c r="V14" s="18">
        <v>6.4822913586698755E-2</v>
      </c>
      <c r="W14" s="18">
        <v>6.2725225247787245E-2</v>
      </c>
      <c r="X14" s="18">
        <v>6.5519826005747281E-2</v>
      </c>
      <c r="Y14" s="18">
        <v>7.2560782866069609E-2</v>
      </c>
      <c r="AA14" s="18">
        <v>9.2724656348838308E-2</v>
      </c>
      <c r="AB14" s="18">
        <v>6.1803005424625447E-2</v>
      </c>
      <c r="AC14" s="18">
        <v>4.8478799431379997E-2</v>
      </c>
      <c r="AD14" s="18">
        <v>4.1699728903144391E-2</v>
      </c>
      <c r="AF14" s="18">
        <v>6.9552939482011605E-2</v>
      </c>
      <c r="AG14" s="18">
        <v>0</v>
      </c>
      <c r="AH14" s="18">
        <v>2.6597303158353489E-2</v>
      </c>
      <c r="AI14" s="18">
        <v>4.4226957064253627E-2</v>
      </c>
      <c r="AJ14" s="18">
        <v>5.6515338948984889E-2</v>
      </c>
      <c r="AK14" s="18">
        <v>7.4199514922859922E-2</v>
      </c>
      <c r="AL14" s="18">
        <v>5.2383805358899298E-2</v>
      </c>
      <c r="AM14" s="18">
        <v>8.1305323453277123E-2</v>
      </c>
      <c r="AN14" s="18">
        <v>7.7712794935645202E-2</v>
      </c>
      <c r="AO14" s="18">
        <v>6.8012441123878165E-2</v>
      </c>
      <c r="AP14" s="18">
        <v>7.0225877033351619E-2</v>
      </c>
      <c r="AQ14" s="18">
        <v>4.8443254086044461E-2</v>
      </c>
      <c r="AR14" s="18">
        <v>7.3433113289704158E-2</v>
      </c>
      <c r="AS14" s="18">
        <v>0.10594897380354799</v>
      </c>
      <c r="AT14" s="18">
        <v>7.1607715284029011E-2</v>
      </c>
      <c r="AU14" s="18">
        <v>0.12778066377029329</v>
      </c>
      <c r="AV14" s="18">
        <v>0</v>
      </c>
      <c r="AX14" s="18">
        <v>6.1268528532770233E-2</v>
      </c>
      <c r="AY14" s="18">
        <v>7.0231568088992807E-2</v>
      </c>
      <c r="BA14" s="18">
        <v>7.1479425840302341E-2</v>
      </c>
      <c r="BB14" s="18">
        <v>4.5608682854531117E-2</v>
      </c>
      <c r="BD14" s="18">
        <v>4.7027697690118213E-2</v>
      </c>
      <c r="BE14" s="18">
        <v>5.213525923102124E-2</v>
      </c>
      <c r="BF14" s="18">
        <v>4.2379180391517661E-2</v>
      </c>
      <c r="BG14" s="18">
        <v>7.6924920453702167E-2</v>
      </c>
      <c r="BH14" s="18">
        <v>9.2384018867966863E-2</v>
      </c>
      <c r="BI14" s="18">
        <v>0.11912844658927491</v>
      </c>
      <c r="BJ14" s="18">
        <v>6.303842433158767E-2</v>
      </c>
      <c r="BL14" s="18">
        <v>5.087472020341078E-2</v>
      </c>
      <c r="BM14" s="18">
        <v>7.0890187192106033E-2</v>
      </c>
      <c r="BN14" s="18">
        <v>6.7867407622391948E-2</v>
      </c>
      <c r="BO14" s="18">
        <v>5.8237868343940527E-2</v>
      </c>
      <c r="BP14" s="18">
        <v>5.2735536575465987E-2</v>
      </c>
      <c r="BQ14" s="18">
        <v>3.790479396726578E-2</v>
      </c>
      <c r="BR14" s="18">
        <v>6.7901578882336042E-2</v>
      </c>
      <c r="BS14" s="18">
        <v>6.7293560945446529E-2</v>
      </c>
      <c r="BU14" s="18">
        <v>5.0739015799944817E-2</v>
      </c>
      <c r="BV14" s="18">
        <v>7.7286395248962012E-2</v>
      </c>
      <c r="BW14" s="18">
        <v>6.8902125069786185E-2</v>
      </c>
      <c r="BX14" s="18">
        <v>7.9229214126667155E-2</v>
      </c>
      <c r="BY14" s="18">
        <v>5.7667471679695742E-2</v>
      </c>
      <c r="BZ14" s="18">
        <v>9.1406032511937851E-2</v>
      </c>
      <c r="CA14" s="18">
        <v>3.2180566606230983E-2</v>
      </c>
      <c r="CB14" s="18">
        <v>1.8355962498922431E-2</v>
      </c>
      <c r="CC14" s="18">
        <v>0.1007956112248138</v>
      </c>
    </row>
    <row r="15" spans="2:83" ht="19" customHeight="1" x14ac:dyDescent="0.35">
      <c r="B15" s="21" t="s">
        <v>159</v>
      </c>
      <c r="C15" s="18">
        <v>3.3566766243204788E-2</v>
      </c>
      <c r="D15" s="18">
        <v>7.2322093325236066E-3</v>
      </c>
      <c r="E15" s="18">
        <v>6.2115053843391749E-2</v>
      </c>
      <c r="F15" s="18">
        <v>3.8638261155221898E-2</v>
      </c>
      <c r="G15" s="18">
        <v>2.6085659884483779E-2</v>
      </c>
      <c r="H15" s="18">
        <v>3.6001110827527827E-2</v>
      </c>
      <c r="I15" s="18">
        <v>2.4481763938930499E-2</v>
      </c>
      <c r="K15" s="18">
        <v>3.5006202000614037E-2</v>
      </c>
      <c r="L15" s="18">
        <v>3.2383884711883498E-2</v>
      </c>
      <c r="N15" s="18">
        <v>4.5246861342161569E-2</v>
      </c>
      <c r="O15" s="18">
        <v>1.504260172996119E-2</v>
      </c>
      <c r="P15" s="18">
        <v>1.9087980043581441E-2</v>
      </c>
      <c r="Q15" s="18">
        <v>1.329090638225335E-2</v>
      </c>
      <c r="R15" s="18">
        <v>3.7376881166419268E-2</v>
      </c>
      <c r="S15" s="18">
        <v>2.4821917739126748E-2</v>
      </c>
      <c r="T15" s="18">
        <v>3.0306224005675259E-2</v>
      </c>
      <c r="U15" s="18">
        <v>5.0111997242628797E-2</v>
      </c>
      <c r="V15" s="18">
        <v>4.3015306846623878E-2</v>
      </c>
      <c r="W15" s="18">
        <v>3.018945734141177E-2</v>
      </c>
      <c r="X15" s="18">
        <v>2.6019431679824401E-2</v>
      </c>
      <c r="Y15" s="18">
        <v>3.3645124923942213E-2</v>
      </c>
      <c r="AA15" s="18">
        <v>6.9710118653388373E-2</v>
      </c>
      <c r="AB15" s="18">
        <v>3.409152084518767E-2</v>
      </c>
      <c r="AC15" s="18">
        <v>1.778413586324493E-2</v>
      </c>
      <c r="AD15" s="18">
        <v>8.1916648818006546E-3</v>
      </c>
      <c r="AF15" s="18">
        <v>0</v>
      </c>
      <c r="AG15" s="18">
        <v>0</v>
      </c>
      <c r="AH15" s="18">
        <v>0</v>
      </c>
      <c r="AI15" s="18">
        <v>2.5218487481386141E-2</v>
      </c>
      <c r="AJ15" s="18">
        <v>1.2596624527000239E-2</v>
      </c>
      <c r="AK15" s="18">
        <v>1.397281587627542E-2</v>
      </c>
      <c r="AL15" s="18">
        <v>1.761786061761389E-2</v>
      </c>
      <c r="AM15" s="18">
        <v>6.6765627822312698E-2</v>
      </c>
      <c r="AN15" s="18">
        <v>1.8001563553362149E-2</v>
      </c>
      <c r="AO15" s="18">
        <v>9.2676786182501851E-3</v>
      </c>
      <c r="AP15" s="18">
        <v>3.2979092670546738E-2</v>
      </c>
      <c r="AQ15" s="18">
        <v>5.5169072043074613E-2</v>
      </c>
      <c r="AR15" s="18">
        <v>5.6458702217428422E-2</v>
      </c>
      <c r="AS15" s="18">
        <v>3.7760372093954657E-2</v>
      </c>
      <c r="AT15" s="18">
        <v>5.488120862971186E-2</v>
      </c>
      <c r="AU15" s="18">
        <v>0.168154638355002</v>
      </c>
      <c r="AV15" s="18">
        <v>1.6233588933854182E-2</v>
      </c>
      <c r="AX15" s="18">
        <v>3.1936663776070233E-2</v>
      </c>
      <c r="AY15" s="18">
        <v>4.282692959096461E-2</v>
      </c>
      <c r="BA15" s="18">
        <v>4.4162560964615738E-2</v>
      </c>
      <c r="BB15" s="18">
        <v>1.3907994186197819E-2</v>
      </c>
      <c r="BD15" s="18">
        <v>1.520055690854199E-2</v>
      </c>
      <c r="BE15" s="18">
        <v>1.8340552550558619E-2</v>
      </c>
      <c r="BF15" s="18">
        <v>3.7448805992635913E-2</v>
      </c>
      <c r="BG15" s="18">
        <v>2.7199063702516631E-2</v>
      </c>
      <c r="BH15" s="18">
        <v>8.8038859986610887E-2</v>
      </c>
      <c r="BI15" s="18">
        <v>0.13918943001160131</v>
      </c>
      <c r="BJ15" s="18">
        <v>1.4760047246411201E-2</v>
      </c>
      <c r="BL15" s="18">
        <v>3.2705310975516537E-2</v>
      </c>
      <c r="BM15" s="18">
        <v>4.6091920900294549E-2</v>
      </c>
      <c r="BN15" s="18">
        <v>2.297459741707147E-2</v>
      </c>
      <c r="BO15" s="18">
        <v>4.7213618052981673E-2</v>
      </c>
      <c r="BP15" s="18">
        <v>3.7655705158600103E-2</v>
      </c>
      <c r="BQ15" s="18">
        <v>2.8072113901266502E-2</v>
      </c>
      <c r="BR15" s="18">
        <v>0</v>
      </c>
      <c r="BS15" s="18">
        <v>1.5319014333503441E-2</v>
      </c>
      <c r="BU15" s="18">
        <v>5.0874578489152722E-2</v>
      </c>
      <c r="BV15" s="18">
        <v>5.5311957743501887E-2</v>
      </c>
      <c r="BW15" s="18">
        <v>1.8455140895327019E-2</v>
      </c>
      <c r="BX15" s="18">
        <v>5.5385220153303667E-2</v>
      </c>
      <c r="BY15" s="18">
        <v>2.174532320215327E-2</v>
      </c>
      <c r="BZ15" s="18">
        <v>1.84598821484495E-2</v>
      </c>
      <c r="CA15" s="18">
        <v>2.1409872596595322E-2</v>
      </c>
      <c r="CB15" s="18">
        <v>0</v>
      </c>
      <c r="CC15" s="18">
        <v>0</v>
      </c>
    </row>
    <row r="16" spans="2:83" ht="19" customHeight="1" x14ac:dyDescent="0.35">
      <c r="B16" s="21" t="s">
        <v>151</v>
      </c>
      <c r="C16" s="18">
        <v>6.1551769309118258E-2</v>
      </c>
      <c r="D16" s="18">
        <v>4.427818514351798E-2</v>
      </c>
      <c r="E16" s="18">
        <v>2.449444010208528E-2</v>
      </c>
      <c r="F16" s="18">
        <v>5.921581217245208E-2</v>
      </c>
      <c r="G16" s="18">
        <v>6.1425296706601823E-2</v>
      </c>
      <c r="H16" s="18">
        <v>7.108090425824494E-2</v>
      </c>
      <c r="I16" s="18">
        <v>9.0829963663907567E-2</v>
      </c>
      <c r="K16" s="18">
        <v>6.566020533908476E-2</v>
      </c>
      <c r="L16" s="18">
        <v>5.8006331296563747E-2</v>
      </c>
      <c r="N16" s="18">
        <v>8.2226656080671201E-2</v>
      </c>
      <c r="O16" s="18">
        <v>9.7576974871563318E-2</v>
      </c>
      <c r="P16" s="18">
        <v>9.6406047041473958E-2</v>
      </c>
      <c r="Q16" s="18">
        <v>9.4872909995401516E-2</v>
      </c>
      <c r="R16" s="18">
        <v>6.1092224535556718E-2</v>
      </c>
      <c r="S16" s="18">
        <v>8.263971274810461E-2</v>
      </c>
      <c r="T16" s="18">
        <v>6.0712152700230802E-2</v>
      </c>
      <c r="U16" s="18">
        <v>4.0802766988986307E-2</v>
      </c>
      <c r="V16" s="18">
        <v>3.8052043369779763E-2</v>
      </c>
      <c r="W16" s="18">
        <v>4.8182210265706737E-2</v>
      </c>
      <c r="X16" s="18">
        <v>4.4515533380570439E-2</v>
      </c>
      <c r="Y16" s="18">
        <v>7.1512148641782444E-2</v>
      </c>
      <c r="AA16" s="18">
        <v>5.0831236281986589E-2</v>
      </c>
      <c r="AB16" s="18">
        <v>6.3906783164582509E-2</v>
      </c>
      <c r="AC16" s="18">
        <v>6.3623078545136227E-2</v>
      </c>
      <c r="AD16" s="18">
        <v>6.6712710482598553E-2</v>
      </c>
      <c r="AF16" s="18">
        <v>0.116550015959348</v>
      </c>
      <c r="AG16" s="18">
        <v>0.1181143587465216</v>
      </c>
      <c r="AH16" s="18">
        <v>5.5289985786851931E-2</v>
      </c>
      <c r="AI16" s="18">
        <v>2.5758485112041651E-2</v>
      </c>
      <c r="AJ16" s="18">
        <v>3.4503738469679239E-2</v>
      </c>
      <c r="AK16" s="18">
        <v>5.3252394214901119E-2</v>
      </c>
      <c r="AL16" s="18">
        <v>3.7327897432102138E-2</v>
      </c>
      <c r="AM16" s="18">
        <v>4.1900173901098688E-2</v>
      </c>
      <c r="AN16" s="18">
        <v>7.4246025773841151E-2</v>
      </c>
      <c r="AO16" s="18">
        <v>4.563140609580265E-2</v>
      </c>
      <c r="AP16" s="18">
        <v>7.8607812073117622E-2</v>
      </c>
      <c r="AQ16" s="18">
        <v>6.1755341857915508E-2</v>
      </c>
      <c r="AR16" s="18">
        <v>5.6049704426011072E-2</v>
      </c>
      <c r="AS16" s="18">
        <v>0</v>
      </c>
      <c r="AT16" s="18">
        <v>4.0389979288876533E-2</v>
      </c>
      <c r="AU16" s="18">
        <v>2.254772025346213E-2</v>
      </c>
      <c r="AV16" s="18">
        <v>0.36227646814289072</v>
      </c>
      <c r="AX16" s="18">
        <v>6.6177983646589111E-2</v>
      </c>
      <c r="AY16" s="18">
        <v>2.8546704735081321E-2</v>
      </c>
      <c r="BA16" s="18">
        <v>6.2184175963257919E-2</v>
      </c>
      <c r="BB16" s="18">
        <v>6.0378441721340097E-2</v>
      </c>
      <c r="BD16" s="18">
        <v>6.8272744265378063E-2</v>
      </c>
      <c r="BE16" s="18">
        <v>7.8189532577955745E-2</v>
      </c>
      <c r="BF16" s="18">
        <v>8.6446131012601943E-2</v>
      </c>
      <c r="BG16" s="18">
        <v>3.5448368510445367E-2</v>
      </c>
      <c r="BH16" s="18">
        <v>3.9105498865548483E-2</v>
      </c>
      <c r="BI16" s="18">
        <v>1.9608186349517019E-2</v>
      </c>
      <c r="BJ16" s="18">
        <v>0.1073318155858396</v>
      </c>
      <c r="BL16" s="18">
        <v>7.2070599928826376E-2</v>
      </c>
      <c r="BM16" s="18">
        <v>3.3225024016434769E-2</v>
      </c>
      <c r="BN16" s="18">
        <v>5.4467353654596998E-2</v>
      </c>
      <c r="BO16" s="18">
        <v>3.079025788122499E-2</v>
      </c>
      <c r="BP16" s="18">
        <v>4.0942995703000223E-2</v>
      </c>
      <c r="BQ16" s="18">
        <v>0.12941100428711039</v>
      </c>
      <c r="BR16" s="18">
        <v>0.28537513755918048</v>
      </c>
      <c r="BS16" s="18">
        <v>8.8824563108087479E-2</v>
      </c>
      <c r="BU16" s="18">
        <v>6.1253507685661748E-2</v>
      </c>
      <c r="BV16" s="18">
        <v>3.7269132022231533E-2</v>
      </c>
      <c r="BW16" s="18">
        <v>6.6979168429852853E-2</v>
      </c>
      <c r="BX16" s="18">
        <v>1.8917879320476231E-2</v>
      </c>
      <c r="BY16" s="18">
        <v>4.3264969858160647E-2</v>
      </c>
      <c r="BZ16" s="18">
        <v>8.5099109253214233E-2</v>
      </c>
      <c r="CA16" s="18">
        <v>0.1165729548357822</v>
      </c>
      <c r="CB16" s="18">
        <v>0.1729117675264758</v>
      </c>
      <c r="CC16" s="18">
        <v>5.0974615559624049E-2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160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161</v>
      </c>
      <c r="C9" s="18">
        <v>9.1507682906280544E-2</v>
      </c>
      <c r="D9" s="18">
        <v>9.1054679991253093E-2</v>
      </c>
      <c r="E9" s="18">
        <v>0.1687655186976578</v>
      </c>
      <c r="F9" s="18">
        <v>0.15427723974299271</v>
      </c>
      <c r="G9" s="18">
        <v>6.2537538015872279E-2</v>
      </c>
      <c r="H9" s="18">
        <v>4.215511241491559E-2</v>
      </c>
      <c r="I9" s="18">
        <v>4.4276628463294172E-2</v>
      </c>
      <c r="K9" s="18">
        <v>9.9380014772483496E-2</v>
      </c>
      <c r="L9" s="18">
        <v>8.4583516839651929E-2</v>
      </c>
      <c r="N9" s="18">
        <v>9.217224392889023E-2</v>
      </c>
      <c r="O9" s="18">
        <v>6.4286452140002739E-2</v>
      </c>
      <c r="P9" s="18">
        <v>9.8532120576663371E-3</v>
      </c>
      <c r="Q9" s="18">
        <v>8.284087653802133E-2</v>
      </c>
      <c r="R9" s="18">
        <v>9.2182174569187314E-2</v>
      </c>
      <c r="S9" s="18">
        <v>6.8568032415370017E-2</v>
      </c>
      <c r="T9" s="18">
        <v>5.9907302764070337E-2</v>
      </c>
      <c r="U9" s="18">
        <v>8.1968562212597004E-2</v>
      </c>
      <c r="V9" s="18">
        <v>0.1492338697042111</v>
      </c>
      <c r="W9" s="18">
        <v>9.4102950430102958E-2</v>
      </c>
      <c r="X9" s="18">
        <v>9.7431184352054362E-2</v>
      </c>
      <c r="Y9" s="18">
        <v>0.1064903716032285</v>
      </c>
      <c r="AA9" s="18">
        <v>0.1104311489234136</v>
      </c>
      <c r="AB9" s="18">
        <v>7.4445454435119504E-2</v>
      </c>
      <c r="AC9" s="18">
        <v>9.7826183270875874E-2</v>
      </c>
      <c r="AD9" s="18">
        <v>8.4000200885170753E-2</v>
      </c>
      <c r="AF9" s="18">
        <v>0.15033629273279259</v>
      </c>
      <c r="AG9" s="18">
        <v>0.12510363754299911</v>
      </c>
      <c r="AH9" s="18">
        <v>9.4701728533315252E-2</v>
      </c>
      <c r="AI9" s="18">
        <v>0.1178787529723412</v>
      </c>
      <c r="AJ9" s="18">
        <v>6.3047746838207602E-2</v>
      </c>
      <c r="AK9" s="18">
        <v>9.581362965857762E-2</v>
      </c>
      <c r="AL9" s="18">
        <v>7.1611963908180989E-2</v>
      </c>
      <c r="AM9" s="18">
        <v>4.6628315694126669E-2</v>
      </c>
      <c r="AN9" s="18">
        <v>5.4657736394163853E-2</v>
      </c>
      <c r="AO9" s="18">
        <v>8.6454630701517599E-2</v>
      </c>
      <c r="AP9" s="18">
        <v>8.6779681798018593E-2</v>
      </c>
      <c r="AQ9" s="18">
        <v>5.0570343019053332E-2</v>
      </c>
      <c r="AR9" s="18">
        <v>6.5746737031582514E-2</v>
      </c>
      <c r="AS9" s="18">
        <v>0.15897470369025121</v>
      </c>
      <c r="AT9" s="18">
        <v>0.20614200388281739</v>
      </c>
      <c r="AU9" s="18">
        <v>0.20571310431329931</v>
      </c>
      <c r="AV9" s="18">
        <v>0</v>
      </c>
      <c r="AX9" s="18">
        <v>7.8557184783884515E-2</v>
      </c>
      <c r="AY9" s="18">
        <v>0.15596174355678691</v>
      </c>
      <c r="BA9" s="18">
        <v>0.1018142350300858</v>
      </c>
      <c r="BB9" s="18">
        <v>7.2385553398984073E-2</v>
      </c>
      <c r="BD9" s="18">
        <v>6.8973401781217664E-2</v>
      </c>
      <c r="BE9" s="18">
        <v>6.6083529255202736E-2</v>
      </c>
      <c r="BF9" s="18">
        <v>7.810861979860613E-2</v>
      </c>
      <c r="BG9" s="18">
        <v>0.11182911851827559</v>
      </c>
      <c r="BH9" s="18">
        <v>0.13533091934508221</v>
      </c>
      <c r="BI9" s="18">
        <v>0.1978760592395834</v>
      </c>
      <c r="BJ9" s="18">
        <v>9.030669441799466E-2</v>
      </c>
      <c r="BL9" s="18">
        <v>7.9408784574449331E-2</v>
      </c>
      <c r="BM9" s="18">
        <v>0.123358304853594</v>
      </c>
      <c r="BN9" s="18">
        <v>5.3261296484685763E-2</v>
      </c>
      <c r="BO9" s="18">
        <v>6.4061155303531403E-2</v>
      </c>
      <c r="BP9" s="18">
        <v>0.1025821728252619</v>
      </c>
      <c r="BQ9" s="18">
        <v>7.6034722957829967E-2</v>
      </c>
      <c r="BR9" s="18">
        <v>9.1673513522229161E-2</v>
      </c>
      <c r="BS9" s="18">
        <v>6.5352890991820706E-2</v>
      </c>
      <c r="BU9" s="18">
        <v>8.2800827981268227E-2</v>
      </c>
      <c r="BV9" s="18">
        <v>0.13347304799140269</v>
      </c>
      <c r="BW9" s="18">
        <v>6.1815708660621728E-2</v>
      </c>
      <c r="BX9" s="18">
        <v>5.0228301411875897E-2</v>
      </c>
      <c r="BY9" s="18">
        <v>0.1053261224822571</v>
      </c>
      <c r="BZ9" s="18">
        <v>6.4467714575652493E-2</v>
      </c>
      <c r="CA9" s="18">
        <v>8.07128241457582E-2</v>
      </c>
      <c r="CB9" s="18">
        <v>6.7420497582237546E-2</v>
      </c>
      <c r="CC9" s="18">
        <v>2.733912877293871E-2</v>
      </c>
    </row>
    <row r="10" spans="2:83" ht="19" customHeight="1" x14ac:dyDescent="0.35">
      <c r="B10" s="21" t="s">
        <v>162</v>
      </c>
      <c r="C10" s="18">
        <v>0.27490717885995342</v>
      </c>
      <c r="D10" s="18">
        <v>0.34218792477202492</v>
      </c>
      <c r="E10" s="18">
        <v>0.35079415527053059</v>
      </c>
      <c r="F10" s="18">
        <v>0.30280612491140729</v>
      </c>
      <c r="G10" s="18">
        <v>0.23177196328636859</v>
      </c>
      <c r="H10" s="18">
        <v>0.22715163646453401</v>
      </c>
      <c r="I10" s="18">
        <v>0.2314705636982104</v>
      </c>
      <c r="K10" s="18">
        <v>0.30470370339701042</v>
      </c>
      <c r="L10" s="18">
        <v>0.24524274015143821</v>
      </c>
      <c r="N10" s="18">
        <v>0.21461606210208739</v>
      </c>
      <c r="O10" s="18">
        <v>0.20767382252577879</v>
      </c>
      <c r="P10" s="18">
        <v>0.21697298819251601</v>
      </c>
      <c r="Q10" s="18">
        <v>0.20886208696243291</v>
      </c>
      <c r="R10" s="18">
        <v>0.30971310348339448</v>
      </c>
      <c r="S10" s="18">
        <v>0.2905213997082487</v>
      </c>
      <c r="T10" s="18">
        <v>0.28044067087401547</v>
      </c>
      <c r="U10" s="18">
        <v>0.34732960679160602</v>
      </c>
      <c r="V10" s="18">
        <v>0.33146829631551478</v>
      </c>
      <c r="W10" s="18">
        <v>0.25798361132433217</v>
      </c>
      <c r="X10" s="18">
        <v>0.25181639214749851</v>
      </c>
      <c r="Y10" s="18">
        <v>0.24593912152149369</v>
      </c>
      <c r="AA10" s="18">
        <v>0.31909357667376992</v>
      </c>
      <c r="AB10" s="18">
        <v>0.25592725058334759</v>
      </c>
      <c r="AC10" s="18">
        <v>0.26575792497508732</v>
      </c>
      <c r="AD10" s="18">
        <v>0.2538316747114685</v>
      </c>
      <c r="AF10" s="18">
        <v>0.31124752357117291</v>
      </c>
      <c r="AG10" s="18">
        <v>0.25744905633493997</v>
      </c>
      <c r="AH10" s="18">
        <v>0.23375670390220751</v>
      </c>
      <c r="AI10" s="18">
        <v>0.2335843000189794</v>
      </c>
      <c r="AJ10" s="18">
        <v>0.23263878710504809</v>
      </c>
      <c r="AK10" s="18">
        <v>0.2285296952647386</v>
      </c>
      <c r="AL10" s="18">
        <v>0.24214576109366809</v>
      </c>
      <c r="AM10" s="18">
        <v>0.30890019931515061</v>
      </c>
      <c r="AN10" s="18">
        <v>0.22399136986376661</v>
      </c>
      <c r="AO10" s="18">
        <v>0.30917522393182628</v>
      </c>
      <c r="AP10" s="18">
        <v>0.27250838383936532</v>
      </c>
      <c r="AQ10" s="18">
        <v>0.33894514016832689</v>
      </c>
      <c r="AR10" s="18">
        <v>0.3927406760052638</v>
      </c>
      <c r="AS10" s="18">
        <v>0.26712648824156537</v>
      </c>
      <c r="AT10" s="18">
        <v>0.3105216774077405</v>
      </c>
      <c r="AU10" s="18">
        <v>0.42847657161687641</v>
      </c>
      <c r="AV10" s="18">
        <v>0.1880690900037949</v>
      </c>
      <c r="AX10" s="18">
        <v>0.25661992754918939</v>
      </c>
      <c r="AY10" s="18">
        <v>0.37005958222397661</v>
      </c>
      <c r="BA10" s="18">
        <v>0.28456867964882432</v>
      </c>
      <c r="BB10" s="18">
        <v>0.25698183708703243</v>
      </c>
      <c r="BD10" s="18">
        <v>0.22697109211389269</v>
      </c>
      <c r="BE10" s="18">
        <v>0.26875832173782471</v>
      </c>
      <c r="BF10" s="18">
        <v>0.2106072338560355</v>
      </c>
      <c r="BG10" s="18">
        <v>0.325294143406195</v>
      </c>
      <c r="BH10" s="18">
        <v>0.35493851235599211</v>
      </c>
      <c r="BI10" s="18">
        <v>0.36702427514552322</v>
      </c>
      <c r="BJ10" s="18">
        <v>0.20012467159759831</v>
      </c>
      <c r="BL10" s="18">
        <v>0.29116990897849021</v>
      </c>
      <c r="BM10" s="18">
        <v>0.32991531536854929</v>
      </c>
      <c r="BN10" s="18">
        <v>0.27290425241592481</v>
      </c>
      <c r="BO10" s="18">
        <v>0.2343313749278374</v>
      </c>
      <c r="BP10" s="18">
        <v>0.25191679281539758</v>
      </c>
      <c r="BQ10" s="18">
        <v>0.13599096539776051</v>
      </c>
      <c r="BR10" s="18">
        <v>0.1306502888916394</v>
      </c>
      <c r="BS10" s="18">
        <v>0.2285262689626214</v>
      </c>
      <c r="BU10" s="18">
        <v>0.30109616269642853</v>
      </c>
      <c r="BV10" s="18">
        <v>0.30914978550215799</v>
      </c>
      <c r="BW10" s="18">
        <v>0.32844040153382598</v>
      </c>
      <c r="BX10" s="18">
        <v>0.2442215425053921</v>
      </c>
      <c r="BY10" s="18">
        <v>0.27656290418896973</v>
      </c>
      <c r="BZ10" s="18">
        <v>0.13774522111121659</v>
      </c>
      <c r="CA10" s="18">
        <v>0.23323129911078039</v>
      </c>
      <c r="CB10" s="18">
        <v>0.22159721748440739</v>
      </c>
      <c r="CC10" s="18">
        <v>0.23223689840663569</v>
      </c>
    </row>
    <row r="11" spans="2:83" ht="19" customHeight="1" x14ac:dyDescent="0.35">
      <c r="B11" s="21" t="s">
        <v>163</v>
      </c>
      <c r="C11" s="18">
        <v>0.47281523042289458</v>
      </c>
      <c r="D11" s="18">
        <v>0.35625328187623828</v>
      </c>
      <c r="E11" s="18">
        <v>0.34773013359556831</v>
      </c>
      <c r="F11" s="18">
        <v>0.39300899507863241</v>
      </c>
      <c r="G11" s="18">
        <v>0.53834813119813874</v>
      </c>
      <c r="H11" s="18">
        <v>0.55161153089853299</v>
      </c>
      <c r="I11" s="18">
        <v>0.57442813518694069</v>
      </c>
      <c r="K11" s="18">
        <v>0.47838549821436388</v>
      </c>
      <c r="L11" s="18">
        <v>0.46898680154572731</v>
      </c>
      <c r="N11" s="18">
        <v>0.52515799504869931</v>
      </c>
      <c r="O11" s="18">
        <v>0.50738783937958087</v>
      </c>
      <c r="P11" s="18">
        <v>0.60334187807006956</v>
      </c>
      <c r="Q11" s="18">
        <v>0.43043191560947708</v>
      </c>
      <c r="R11" s="18">
        <v>0.44347656185674678</v>
      </c>
      <c r="S11" s="18">
        <v>0.49384857338601462</v>
      </c>
      <c r="T11" s="18">
        <v>0.47727583167438592</v>
      </c>
      <c r="U11" s="18">
        <v>0.39819499247014961</v>
      </c>
      <c r="V11" s="18">
        <v>0.38420092111934312</v>
      </c>
      <c r="W11" s="18">
        <v>0.48448696589539991</v>
      </c>
      <c r="X11" s="18">
        <v>0.47877963050661149</v>
      </c>
      <c r="Y11" s="18">
        <v>0.55247390212238956</v>
      </c>
      <c r="AA11" s="18">
        <v>0.47822453375161528</v>
      </c>
      <c r="AB11" s="18">
        <v>0.51507490903599196</v>
      </c>
      <c r="AC11" s="18">
        <v>0.47937353578085568</v>
      </c>
      <c r="AD11" s="18">
        <v>0.4180290121773973</v>
      </c>
      <c r="AF11" s="18">
        <v>0.23302178417868219</v>
      </c>
      <c r="AG11" s="18">
        <v>0.38661230786041972</v>
      </c>
      <c r="AH11" s="18">
        <v>0.44773753465417299</v>
      </c>
      <c r="AI11" s="18">
        <v>0.43663422178396227</v>
      </c>
      <c r="AJ11" s="18">
        <v>0.50110850509789906</v>
      </c>
      <c r="AK11" s="18">
        <v>0.4767918698429997</v>
      </c>
      <c r="AL11" s="18">
        <v>0.50207694906221312</v>
      </c>
      <c r="AM11" s="18">
        <v>0.53910136917451201</v>
      </c>
      <c r="AN11" s="18">
        <v>0.52329087297744503</v>
      </c>
      <c r="AO11" s="18">
        <v>0.51265556494703513</v>
      </c>
      <c r="AP11" s="18">
        <v>0.53352567305089371</v>
      </c>
      <c r="AQ11" s="18">
        <v>0.50225221517461172</v>
      </c>
      <c r="AR11" s="18">
        <v>0.45422239580506518</v>
      </c>
      <c r="AS11" s="18">
        <v>0.48909656121777728</v>
      </c>
      <c r="AT11" s="18">
        <v>0.41189469337026052</v>
      </c>
      <c r="AU11" s="18">
        <v>0.2805487141472035</v>
      </c>
      <c r="AV11" s="18">
        <v>0.52742184186058572</v>
      </c>
      <c r="AX11" s="18">
        <v>0.50478610920224121</v>
      </c>
      <c r="AY11" s="18">
        <v>0.3155513807112339</v>
      </c>
      <c r="BA11" s="18">
        <v>0.45547689696618482</v>
      </c>
      <c r="BB11" s="18">
        <v>0.50498368538409544</v>
      </c>
      <c r="BD11" s="18">
        <v>0.5026366795790761</v>
      </c>
      <c r="BE11" s="18">
        <v>0.47328140645285699</v>
      </c>
      <c r="BF11" s="18">
        <v>0.52173164441776032</v>
      </c>
      <c r="BG11" s="18">
        <v>0.45929126236840589</v>
      </c>
      <c r="BH11" s="18">
        <v>0.42511549957841221</v>
      </c>
      <c r="BI11" s="18">
        <v>0.3117730707835249</v>
      </c>
      <c r="BJ11" s="18">
        <v>0.46515943165452078</v>
      </c>
      <c r="BL11" s="18">
        <v>0.51029603426734216</v>
      </c>
      <c r="BM11" s="18">
        <v>0.42764698873168461</v>
      </c>
      <c r="BN11" s="18">
        <v>0.52081295372460912</v>
      </c>
      <c r="BO11" s="18">
        <v>0.57036492653864101</v>
      </c>
      <c r="BP11" s="18">
        <v>0.48634338141211342</v>
      </c>
      <c r="BQ11" s="18">
        <v>0.56725761548486087</v>
      </c>
      <c r="BR11" s="18">
        <v>0.30577684739817862</v>
      </c>
      <c r="BS11" s="18">
        <v>0.46831445538639421</v>
      </c>
      <c r="BU11" s="18">
        <v>0.51763687745573828</v>
      </c>
      <c r="BV11" s="18">
        <v>0.436532849081192</v>
      </c>
      <c r="BW11" s="18">
        <v>0.45287621654182092</v>
      </c>
      <c r="BX11" s="18">
        <v>0.53347105401080031</v>
      </c>
      <c r="BY11" s="18">
        <v>0.49073411516587412</v>
      </c>
      <c r="BZ11" s="18">
        <v>0.49182748952434152</v>
      </c>
      <c r="CA11" s="18">
        <v>0.43935985159064911</v>
      </c>
      <c r="CB11" s="18">
        <v>0.40508094256557792</v>
      </c>
      <c r="CC11" s="18">
        <v>0.51099508740870025</v>
      </c>
    </row>
    <row r="12" spans="2:83" ht="19" customHeight="1" x14ac:dyDescent="0.35">
      <c r="B12" s="21" t="s">
        <v>164</v>
      </c>
      <c r="C12" s="18">
        <v>7.4206932353043487E-2</v>
      </c>
      <c r="D12" s="18">
        <v>0.13391063948647261</v>
      </c>
      <c r="E12" s="18">
        <v>6.6936116054383238E-2</v>
      </c>
      <c r="F12" s="18">
        <v>6.9636844412376747E-2</v>
      </c>
      <c r="G12" s="18">
        <v>7.2847624673370318E-2</v>
      </c>
      <c r="H12" s="18">
        <v>8.5630876008920956E-2</v>
      </c>
      <c r="I12" s="18">
        <v>4.9372409975928871E-2</v>
      </c>
      <c r="K12" s="18">
        <v>5.6180372434494169E-2</v>
      </c>
      <c r="L12" s="18">
        <v>9.1464378591349316E-2</v>
      </c>
      <c r="N12" s="18">
        <v>6.6479222453557238E-2</v>
      </c>
      <c r="O12" s="18">
        <v>0.13979718509605349</v>
      </c>
      <c r="P12" s="18">
        <v>8.2436758687750897E-2</v>
      </c>
      <c r="Q12" s="18">
        <v>0.114976418422712</v>
      </c>
      <c r="R12" s="18">
        <v>6.9765503527871711E-2</v>
      </c>
      <c r="S12" s="18">
        <v>6.9218254489336953E-2</v>
      </c>
      <c r="T12" s="18">
        <v>7.318670943021563E-2</v>
      </c>
      <c r="U12" s="18">
        <v>0.10818774392886139</v>
      </c>
      <c r="V12" s="18">
        <v>7.7013439099279227E-2</v>
      </c>
      <c r="W12" s="18">
        <v>6.6775327748410482E-2</v>
      </c>
      <c r="X12" s="18">
        <v>4.0690054068894983E-2</v>
      </c>
      <c r="Y12" s="18">
        <v>5.7039871356746923E-2</v>
      </c>
      <c r="AA12" s="18">
        <v>4.0253278131485062E-2</v>
      </c>
      <c r="AB12" s="18">
        <v>7.1372370837358923E-2</v>
      </c>
      <c r="AC12" s="18">
        <v>7.6289230680730694E-2</v>
      </c>
      <c r="AD12" s="18">
        <v>0.1110535233516271</v>
      </c>
      <c r="AF12" s="18">
        <v>0.15767138440559919</v>
      </c>
      <c r="AG12" s="18">
        <v>8.4235567220818874E-2</v>
      </c>
      <c r="AH12" s="18">
        <v>0.14539042029082511</v>
      </c>
      <c r="AI12" s="18">
        <v>6.1560183316914943E-2</v>
      </c>
      <c r="AJ12" s="18">
        <v>0.11250621534186001</v>
      </c>
      <c r="AK12" s="18">
        <v>7.5314128187151122E-2</v>
      </c>
      <c r="AL12" s="18">
        <v>8.507747763614526E-2</v>
      </c>
      <c r="AM12" s="18">
        <v>6.6600350238510839E-2</v>
      </c>
      <c r="AN12" s="18">
        <v>0.1005296748403128</v>
      </c>
      <c r="AO12" s="18">
        <v>5.1532278406459797E-2</v>
      </c>
      <c r="AP12" s="18">
        <v>4.2077702609180478E-2</v>
      </c>
      <c r="AQ12" s="18">
        <v>6.268578221205201E-2</v>
      </c>
      <c r="AR12" s="18">
        <v>5.0092064768912037E-2</v>
      </c>
      <c r="AS12" s="18">
        <v>4.2073093575666853E-2</v>
      </c>
      <c r="AT12" s="18">
        <v>2.1577223238447359E-2</v>
      </c>
      <c r="AU12" s="18">
        <v>5.365893718838638E-2</v>
      </c>
      <c r="AV12" s="18">
        <v>4.6021711728617333E-2</v>
      </c>
      <c r="AX12" s="18">
        <v>7.0918924760274851E-2</v>
      </c>
      <c r="AY12" s="18">
        <v>9.3099622475437988E-2</v>
      </c>
      <c r="BA12" s="18">
        <v>7.443951964290782E-2</v>
      </c>
      <c r="BB12" s="18">
        <v>7.3775404503078623E-2</v>
      </c>
      <c r="BD12" s="18">
        <v>9.0668281765585571E-2</v>
      </c>
      <c r="BE12" s="18">
        <v>8.7393733146803571E-2</v>
      </c>
      <c r="BF12" s="18">
        <v>0.1032861495996836</v>
      </c>
      <c r="BG12" s="18">
        <v>5.3741348834023657E-2</v>
      </c>
      <c r="BH12" s="18">
        <v>4.0440829001854833E-2</v>
      </c>
      <c r="BI12" s="18">
        <v>1.917229444119754E-2</v>
      </c>
      <c r="BJ12" s="18">
        <v>6.7749701099793114E-2</v>
      </c>
      <c r="BL12" s="18">
        <v>6.3397517199375336E-2</v>
      </c>
      <c r="BM12" s="18">
        <v>6.6516335518225556E-2</v>
      </c>
      <c r="BN12" s="18">
        <v>4.9199563388370039E-2</v>
      </c>
      <c r="BO12" s="18">
        <v>5.7494986472764853E-2</v>
      </c>
      <c r="BP12" s="18">
        <v>8.7387242253587044E-2</v>
      </c>
      <c r="BQ12" s="18">
        <v>9.4354462097550246E-2</v>
      </c>
      <c r="BR12" s="18">
        <v>0.1083435548913414</v>
      </c>
      <c r="BS12" s="18">
        <v>9.6449320349656642E-2</v>
      </c>
      <c r="BU12" s="18">
        <v>5.8565682327326382E-2</v>
      </c>
      <c r="BV12" s="18">
        <v>7.0468601830010275E-2</v>
      </c>
      <c r="BW12" s="18">
        <v>3.6739309504341927E-2</v>
      </c>
      <c r="BX12" s="18">
        <v>0.1110027139096077</v>
      </c>
      <c r="BY12" s="18">
        <v>6.5533016373676006E-2</v>
      </c>
      <c r="BZ12" s="18">
        <v>0.15885212111856181</v>
      </c>
      <c r="CA12" s="18">
        <v>8.1196444915804911E-2</v>
      </c>
      <c r="CB12" s="18">
        <v>6.1158776221386942E-2</v>
      </c>
      <c r="CC12" s="18">
        <v>0.1248159918283068</v>
      </c>
    </row>
    <row r="13" spans="2:83" ht="19" customHeight="1" x14ac:dyDescent="0.35">
      <c r="B13" s="21" t="s">
        <v>165</v>
      </c>
      <c r="C13" s="18">
        <v>2.887918723438631E-2</v>
      </c>
      <c r="D13" s="18">
        <v>4.4730574946688827E-2</v>
      </c>
      <c r="E13" s="18">
        <v>2.8153992762288131E-2</v>
      </c>
      <c r="F13" s="18">
        <v>2.4343503881196941E-2</v>
      </c>
      <c r="G13" s="18">
        <v>3.4595272125225777E-2</v>
      </c>
      <c r="H13" s="18">
        <v>3.4552054147048407E-2</v>
      </c>
      <c r="I13" s="18">
        <v>1.8089619196235539E-2</v>
      </c>
      <c r="K13" s="18">
        <v>1.2212113889982539E-2</v>
      </c>
      <c r="L13" s="18">
        <v>4.4638828769196101E-2</v>
      </c>
      <c r="N13" s="18">
        <v>4.7807266097560128E-2</v>
      </c>
      <c r="O13" s="18">
        <v>4.6523328012247393E-2</v>
      </c>
      <c r="P13" s="18">
        <v>3.4374129646629593E-2</v>
      </c>
      <c r="Q13" s="18">
        <v>6.1371258377430141E-2</v>
      </c>
      <c r="R13" s="18">
        <v>1.8554562273498571E-2</v>
      </c>
      <c r="S13" s="18">
        <v>1.8329824230066651E-2</v>
      </c>
      <c r="T13" s="18">
        <v>3.6154967147993128E-2</v>
      </c>
      <c r="U13" s="18">
        <v>2.175729246057978E-2</v>
      </c>
      <c r="V13" s="18">
        <v>3.7304359093430058E-2</v>
      </c>
      <c r="W13" s="18">
        <v>9.4408212093240011E-3</v>
      </c>
      <c r="X13" s="18">
        <v>5.3424328724612002E-2</v>
      </c>
      <c r="Y13" s="18">
        <v>7.2512300365693413E-3</v>
      </c>
      <c r="AA13" s="18">
        <v>1.7168503945466991E-2</v>
      </c>
      <c r="AB13" s="18">
        <v>2.1571330833868169E-2</v>
      </c>
      <c r="AC13" s="18">
        <v>2.4936579102752088E-2</v>
      </c>
      <c r="AD13" s="18">
        <v>5.27788580216366E-2</v>
      </c>
      <c r="AF13" s="18">
        <v>3.5193957097596158E-2</v>
      </c>
      <c r="AG13" s="18">
        <v>4.4452548419680653E-2</v>
      </c>
      <c r="AH13" s="18">
        <v>5.0944842696108779E-2</v>
      </c>
      <c r="AI13" s="18">
        <v>6.6000568081008945E-2</v>
      </c>
      <c r="AJ13" s="18">
        <v>3.7519627977602318E-2</v>
      </c>
      <c r="AK13" s="18">
        <v>4.7033607871923733E-2</v>
      </c>
      <c r="AL13" s="18">
        <v>3.7368892691314909E-2</v>
      </c>
      <c r="AM13" s="18">
        <v>1.598940263796203E-2</v>
      </c>
      <c r="AN13" s="18">
        <v>5.757219419985099E-2</v>
      </c>
      <c r="AO13" s="18">
        <v>0</v>
      </c>
      <c r="AP13" s="18">
        <v>5.2617952393770526E-3</v>
      </c>
      <c r="AQ13" s="18">
        <v>8.9341058336544956E-3</v>
      </c>
      <c r="AR13" s="18">
        <v>1.234827897750434E-2</v>
      </c>
      <c r="AS13" s="18">
        <v>0</v>
      </c>
      <c r="AT13" s="18">
        <v>1.9845009841387699E-2</v>
      </c>
      <c r="AU13" s="18">
        <v>1.6037608945729021E-2</v>
      </c>
      <c r="AV13" s="18">
        <v>0</v>
      </c>
      <c r="AX13" s="18">
        <v>2.752730987092734E-2</v>
      </c>
      <c r="AY13" s="18">
        <v>3.3440107931693767E-2</v>
      </c>
      <c r="BA13" s="18">
        <v>2.59921986674801E-2</v>
      </c>
      <c r="BB13" s="18">
        <v>3.4235524504049569E-2</v>
      </c>
      <c r="BD13" s="18">
        <v>4.8743861928859919E-2</v>
      </c>
      <c r="BE13" s="18">
        <v>3.7263168101504818E-2</v>
      </c>
      <c r="BF13" s="18">
        <v>8.5776044047534312E-3</v>
      </c>
      <c r="BG13" s="18">
        <v>1.386021149468831E-2</v>
      </c>
      <c r="BH13" s="18">
        <v>1.760961480944365E-2</v>
      </c>
      <c r="BI13" s="18">
        <v>4.1953953603575768E-2</v>
      </c>
      <c r="BJ13" s="18">
        <v>2.7017217170920569E-2</v>
      </c>
      <c r="BL13" s="18">
        <v>1.613348365476059E-2</v>
      </c>
      <c r="BM13" s="18">
        <v>1.6232249550639611E-2</v>
      </c>
      <c r="BN13" s="18">
        <v>4.4458976775713123E-2</v>
      </c>
      <c r="BO13" s="18">
        <v>2.7286106634972541E-2</v>
      </c>
      <c r="BP13" s="18">
        <v>3.0119573141376269E-2</v>
      </c>
      <c r="BQ13" s="18">
        <v>6.7718336128605811E-2</v>
      </c>
      <c r="BR13" s="18">
        <v>3.5875218624051117E-2</v>
      </c>
      <c r="BS13" s="18">
        <v>5.1027669471611581E-2</v>
      </c>
      <c r="BU13" s="18">
        <v>1.111209891485096E-2</v>
      </c>
      <c r="BV13" s="18">
        <v>1.510613306787134E-2</v>
      </c>
      <c r="BW13" s="18">
        <v>4.2779272644306851E-2</v>
      </c>
      <c r="BX13" s="18">
        <v>2.2571510588293469E-2</v>
      </c>
      <c r="BY13" s="18">
        <v>2.1284919731198039E-2</v>
      </c>
      <c r="BZ13" s="18">
        <v>7.305152514411635E-2</v>
      </c>
      <c r="CA13" s="18">
        <v>5.8043188820471443E-2</v>
      </c>
      <c r="CB13" s="18">
        <v>5.6192530277003931E-2</v>
      </c>
      <c r="CC13" s="18">
        <v>6.0154678279435388E-2</v>
      </c>
    </row>
    <row r="14" spans="2:83" ht="19" customHeight="1" x14ac:dyDescent="0.35">
      <c r="B14" s="21" t="s">
        <v>151</v>
      </c>
      <c r="C14" s="18">
        <v>5.7683788223441633E-2</v>
      </c>
      <c r="D14" s="18">
        <v>3.1862898927322178E-2</v>
      </c>
      <c r="E14" s="18">
        <v>3.7620083619572052E-2</v>
      </c>
      <c r="F14" s="18">
        <v>5.5927291973393869E-2</v>
      </c>
      <c r="G14" s="18">
        <v>5.9899470701024207E-2</v>
      </c>
      <c r="H14" s="18">
        <v>5.8898790066047903E-2</v>
      </c>
      <c r="I14" s="18">
        <v>8.2362643479390318E-2</v>
      </c>
      <c r="K14" s="18">
        <v>4.9138297291665391E-2</v>
      </c>
      <c r="L14" s="18">
        <v>6.5083734102637125E-2</v>
      </c>
      <c r="N14" s="18">
        <v>5.3767210369205683E-2</v>
      </c>
      <c r="O14" s="18">
        <v>3.4331372846336673E-2</v>
      </c>
      <c r="P14" s="18">
        <v>5.3021033345367612E-2</v>
      </c>
      <c r="Q14" s="18">
        <v>0.1015174440899267</v>
      </c>
      <c r="R14" s="18">
        <v>6.6308094289301095E-2</v>
      </c>
      <c r="S14" s="18">
        <v>5.9513915770962912E-2</v>
      </c>
      <c r="T14" s="18">
        <v>7.3034518109319671E-2</v>
      </c>
      <c r="U14" s="18">
        <v>4.2561802136206202E-2</v>
      </c>
      <c r="V14" s="18">
        <v>2.077911466822183E-2</v>
      </c>
      <c r="W14" s="18">
        <v>8.7210323392430553E-2</v>
      </c>
      <c r="X14" s="18">
        <v>7.7858410200328562E-2</v>
      </c>
      <c r="Y14" s="18">
        <v>3.08055033595717E-2</v>
      </c>
      <c r="AA14" s="18">
        <v>3.4828958574249017E-2</v>
      </c>
      <c r="AB14" s="18">
        <v>6.160868427431386E-2</v>
      </c>
      <c r="AC14" s="18">
        <v>5.5816546189698342E-2</v>
      </c>
      <c r="AD14" s="18">
        <v>8.0306730852699765E-2</v>
      </c>
      <c r="AF14" s="18">
        <v>0.1125290580141569</v>
      </c>
      <c r="AG14" s="18">
        <v>0.10214688262114149</v>
      </c>
      <c r="AH14" s="18">
        <v>2.7468769923370408E-2</v>
      </c>
      <c r="AI14" s="18">
        <v>8.4341973826793315E-2</v>
      </c>
      <c r="AJ14" s="18">
        <v>5.3179117639383003E-2</v>
      </c>
      <c r="AK14" s="18">
        <v>7.6517069174609181E-2</v>
      </c>
      <c r="AL14" s="18">
        <v>6.1718955608477559E-2</v>
      </c>
      <c r="AM14" s="18">
        <v>2.278036293973797E-2</v>
      </c>
      <c r="AN14" s="18">
        <v>3.9958151724460593E-2</v>
      </c>
      <c r="AO14" s="18">
        <v>4.0182302013161197E-2</v>
      </c>
      <c r="AP14" s="18">
        <v>5.9846763463164789E-2</v>
      </c>
      <c r="AQ14" s="18">
        <v>3.6612413592301621E-2</v>
      </c>
      <c r="AR14" s="18">
        <v>2.484984741167192E-2</v>
      </c>
      <c r="AS14" s="18">
        <v>4.2729153274739223E-2</v>
      </c>
      <c r="AT14" s="18">
        <v>3.0019392259346401E-2</v>
      </c>
      <c r="AU14" s="18">
        <v>1.556506378850551E-2</v>
      </c>
      <c r="AV14" s="18">
        <v>0.23848735640700211</v>
      </c>
      <c r="AX14" s="18">
        <v>6.1590543833482753E-2</v>
      </c>
      <c r="AY14" s="18">
        <v>3.1887563100871083E-2</v>
      </c>
      <c r="BA14" s="18">
        <v>5.7708470044517353E-2</v>
      </c>
      <c r="BB14" s="18">
        <v>5.7637995122760022E-2</v>
      </c>
      <c r="BD14" s="18">
        <v>6.20066828313681E-2</v>
      </c>
      <c r="BE14" s="18">
        <v>6.7219841305807077E-2</v>
      </c>
      <c r="BF14" s="18">
        <v>7.7688747923160953E-2</v>
      </c>
      <c r="BG14" s="18">
        <v>3.5983915378411523E-2</v>
      </c>
      <c r="BH14" s="18">
        <v>2.6564624909215E-2</v>
      </c>
      <c r="BI14" s="18">
        <v>6.2200346786595168E-2</v>
      </c>
      <c r="BJ14" s="18">
        <v>0.14964228405917249</v>
      </c>
      <c r="BL14" s="18">
        <v>3.9594271325582277E-2</v>
      </c>
      <c r="BM14" s="18">
        <v>3.633080597730691E-2</v>
      </c>
      <c r="BN14" s="18">
        <v>5.936295721069703E-2</v>
      </c>
      <c r="BO14" s="18">
        <v>4.6461450122252883E-2</v>
      </c>
      <c r="BP14" s="18">
        <v>4.1650837552263863E-2</v>
      </c>
      <c r="BQ14" s="18">
        <v>5.864389793339278E-2</v>
      </c>
      <c r="BR14" s="18">
        <v>0.32768057667256018</v>
      </c>
      <c r="BS14" s="18">
        <v>9.0329394837895552E-2</v>
      </c>
      <c r="BU14" s="18">
        <v>2.8788350624387799E-2</v>
      </c>
      <c r="BV14" s="18">
        <v>3.5269582527365471E-2</v>
      </c>
      <c r="BW14" s="18">
        <v>7.7349091115082522E-2</v>
      </c>
      <c r="BX14" s="18">
        <v>3.8504877574030517E-2</v>
      </c>
      <c r="BY14" s="18">
        <v>4.0558922058025033E-2</v>
      </c>
      <c r="BZ14" s="18">
        <v>7.4055928526111314E-2</v>
      </c>
      <c r="CA14" s="18">
        <v>0.1074563914165358</v>
      </c>
      <c r="CB14" s="18">
        <v>0.18855003586938651</v>
      </c>
      <c r="CC14" s="18">
        <v>4.4458215303983049E-2</v>
      </c>
    </row>
    <row r="15" spans="2:83" ht="19" customHeight="1" x14ac:dyDescent="0.35">
      <c r="B15" s="22" t="s">
        <v>117</v>
      </c>
      <c r="C15" s="23">
        <v>0.36641486176623389</v>
      </c>
      <c r="D15" s="23">
        <v>0.43324260476327803</v>
      </c>
      <c r="E15" s="23">
        <v>0.51955967396818847</v>
      </c>
      <c r="F15" s="23">
        <v>0.45708336465440003</v>
      </c>
      <c r="G15" s="23">
        <v>0.29430950130224087</v>
      </c>
      <c r="H15" s="23">
        <v>0.26930674887944961</v>
      </c>
      <c r="I15" s="23">
        <v>0.27574719216150462</v>
      </c>
      <c r="K15" s="23">
        <v>0.4040837181694939</v>
      </c>
      <c r="L15" s="23">
        <v>0.32982625699109008</v>
      </c>
      <c r="N15" s="23">
        <v>0.30678830603097762</v>
      </c>
      <c r="O15" s="23">
        <v>0.27196027466578149</v>
      </c>
      <c r="P15" s="23">
        <v>0.2268262002501823</v>
      </c>
      <c r="Q15" s="23">
        <v>0.29170296350045422</v>
      </c>
      <c r="R15" s="23">
        <v>0.40189527805258179</v>
      </c>
      <c r="S15" s="23">
        <v>0.35908943212361871</v>
      </c>
      <c r="T15" s="23">
        <v>0.34034797363808578</v>
      </c>
      <c r="U15" s="23">
        <v>0.42929816900420298</v>
      </c>
      <c r="V15" s="23">
        <v>0.48070216601972587</v>
      </c>
      <c r="W15" s="23">
        <v>0.35208656175443509</v>
      </c>
      <c r="X15" s="23">
        <v>0.34924757649955279</v>
      </c>
      <c r="Y15" s="23">
        <v>0.35242949312472233</v>
      </c>
      <c r="AA15" s="23">
        <v>0.42952472559718352</v>
      </c>
      <c r="AB15" s="23">
        <v>0.33037270501846711</v>
      </c>
      <c r="AC15" s="23">
        <v>0.36358410824596321</v>
      </c>
      <c r="AD15" s="23">
        <v>0.33783187559663919</v>
      </c>
      <c r="AF15" s="23">
        <v>0.4615838163039655</v>
      </c>
      <c r="AG15" s="23">
        <v>0.38255269387793922</v>
      </c>
      <c r="AH15" s="23">
        <v>0.32845843243552281</v>
      </c>
      <c r="AI15" s="23">
        <v>0.35146305299132058</v>
      </c>
      <c r="AJ15" s="23">
        <v>0.29568653394325572</v>
      </c>
      <c r="AK15" s="23">
        <v>0.32434332492331619</v>
      </c>
      <c r="AL15" s="23">
        <v>0.31375772500184912</v>
      </c>
      <c r="AM15" s="23">
        <v>0.35552851500927729</v>
      </c>
      <c r="AN15" s="23">
        <v>0.27864910625793049</v>
      </c>
      <c r="AO15" s="23">
        <v>0.39562985463334388</v>
      </c>
      <c r="AP15" s="23">
        <v>0.35928806563738391</v>
      </c>
      <c r="AQ15" s="23">
        <v>0.38951548318738022</v>
      </c>
      <c r="AR15" s="23">
        <v>0.45848741303684631</v>
      </c>
      <c r="AS15" s="23">
        <v>0.42610119193181661</v>
      </c>
      <c r="AT15" s="23">
        <v>0.51666368129055784</v>
      </c>
      <c r="AU15" s="23">
        <v>0.63418967593017572</v>
      </c>
      <c r="AV15" s="23">
        <v>0.1880690900037949</v>
      </c>
      <c r="AX15" s="23">
        <v>0.3351771123330739</v>
      </c>
      <c r="AY15" s="23">
        <v>0.52602132578076344</v>
      </c>
      <c r="BA15" s="23">
        <v>0.38638291467891012</v>
      </c>
      <c r="BB15" s="23">
        <v>0.32936739048601638</v>
      </c>
      <c r="BD15" s="23">
        <v>0.29594449389511029</v>
      </c>
      <c r="BE15" s="23">
        <v>0.33484185099302738</v>
      </c>
      <c r="BF15" s="23">
        <v>0.28871585365464159</v>
      </c>
      <c r="BG15" s="23">
        <v>0.43712326192447071</v>
      </c>
      <c r="BH15" s="23">
        <v>0.49026943170107429</v>
      </c>
      <c r="BI15" s="23">
        <v>0.56490033438510667</v>
      </c>
      <c r="BJ15" s="23">
        <v>0.29043136601559288</v>
      </c>
      <c r="BL15" s="23">
        <v>0.37057869355293949</v>
      </c>
      <c r="BM15" s="23">
        <v>0.45327362022214329</v>
      </c>
      <c r="BN15" s="23">
        <v>0.32616554890061061</v>
      </c>
      <c r="BO15" s="23">
        <v>0.2983925302313688</v>
      </c>
      <c r="BP15" s="23">
        <v>0.35449896564065941</v>
      </c>
      <c r="BQ15" s="23">
        <v>0.21202568835559041</v>
      </c>
      <c r="BR15" s="23">
        <v>0.22232380241386859</v>
      </c>
      <c r="BS15" s="23">
        <v>0.29387915995444208</v>
      </c>
      <c r="BU15" s="23">
        <v>0.38389699067769673</v>
      </c>
      <c r="BV15" s="23">
        <v>0.4426228334935608</v>
      </c>
      <c r="BW15" s="23">
        <v>0.39025611019444778</v>
      </c>
      <c r="BX15" s="23">
        <v>0.29444984391726797</v>
      </c>
      <c r="BY15" s="23">
        <v>0.38188902667122682</v>
      </c>
      <c r="BZ15" s="23">
        <v>0.20221293568686921</v>
      </c>
      <c r="CA15" s="23">
        <v>0.31394412325653859</v>
      </c>
      <c r="CB15" s="23">
        <v>0.28901771506664492</v>
      </c>
      <c r="CC15" s="23">
        <v>0.2595760271795744</v>
      </c>
    </row>
    <row r="16" spans="2:83" ht="19" customHeight="1" x14ac:dyDescent="0.35">
      <c r="B16" s="22" t="s">
        <v>118</v>
      </c>
      <c r="C16" s="23">
        <v>0.1030861195874298</v>
      </c>
      <c r="D16" s="23">
        <v>0.1786412144331615</v>
      </c>
      <c r="E16" s="23">
        <v>9.5090108816671376E-2</v>
      </c>
      <c r="F16" s="23">
        <v>9.3980348293573684E-2</v>
      </c>
      <c r="G16" s="23">
        <v>0.1074428967985961</v>
      </c>
      <c r="H16" s="23">
        <v>0.1201829301559694</v>
      </c>
      <c r="I16" s="23">
        <v>6.7462029172164401E-2</v>
      </c>
      <c r="K16" s="23">
        <v>6.8392486324476712E-2</v>
      </c>
      <c r="L16" s="23">
        <v>0.1361032073605454</v>
      </c>
      <c r="N16" s="23">
        <v>0.11428648855111739</v>
      </c>
      <c r="O16" s="23">
        <v>0.18632051310830089</v>
      </c>
      <c r="P16" s="23">
        <v>0.1168108883343805</v>
      </c>
      <c r="Q16" s="23">
        <v>0.17634767680014221</v>
      </c>
      <c r="R16" s="23">
        <v>8.8320065801370279E-2</v>
      </c>
      <c r="S16" s="23">
        <v>8.7548078719403608E-2</v>
      </c>
      <c r="T16" s="23">
        <v>0.1093416765782088</v>
      </c>
      <c r="U16" s="23">
        <v>0.1299450363894411</v>
      </c>
      <c r="V16" s="23">
        <v>0.11431779819270931</v>
      </c>
      <c r="W16" s="23">
        <v>7.6216148957734486E-2</v>
      </c>
      <c r="X16" s="23">
        <v>9.4114382793506979E-2</v>
      </c>
      <c r="Y16" s="23">
        <v>6.4291101393316258E-2</v>
      </c>
      <c r="AA16" s="23">
        <v>5.7421782076952053E-2</v>
      </c>
      <c r="AB16" s="23">
        <v>9.2943701671227091E-2</v>
      </c>
      <c r="AC16" s="23">
        <v>0.10122580978348281</v>
      </c>
      <c r="AD16" s="23">
        <v>0.1638323813732637</v>
      </c>
      <c r="AF16" s="23">
        <v>0.1928653415031954</v>
      </c>
      <c r="AG16" s="23">
        <v>0.12868811564049951</v>
      </c>
      <c r="AH16" s="23">
        <v>0.19633526298693391</v>
      </c>
      <c r="AI16" s="23">
        <v>0.12756075139792389</v>
      </c>
      <c r="AJ16" s="23">
        <v>0.15002584331946231</v>
      </c>
      <c r="AK16" s="23">
        <v>0.1223477360590749</v>
      </c>
      <c r="AL16" s="23">
        <v>0.1224463703274602</v>
      </c>
      <c r="AM16" s="23">
        <v>8.2589752876472869E-2</v>
      </c>
      <c r="AN16" s="23">
        <v>0.15810186904016379</v>
      </c>
      <c r="AO16" s="23">
        <v>5.1532278406459797E-2</v>
      </c>
      <c r="AP16" s="23">
        <v>4.7339497848557531E-2</v>
      </c>
      <c r="AQ16" s="23">
        <v>7.1619888045706501E-2</v>
      </c>
      <c r="AR16" s="23">
        <v>6.2440343746416382E-2</v>
      </c>
      <c r="AS16" s="23">
        <v>4.2073093575666853E-2</v>
      </c>
      <c r="AT16" s="23">
        <v>4.1422233079835058E-2</v>
      </c>
      <c r="AU16" s="23">
        <v>6.9696546134115411E-2</v>
      </c>
      <c r="AV16" s="23">
        <v>4.6021711728617333E-2</v>
      </c>
      <c r="AX16" s="23">
        <v>9.8446234631202195E-2</v>
      </c>
      <c r="AY16" s="23">
        <v>0.12653973040713179</v>
      </c>
      <c r="BA16" s="23">
        <v>0.1004317183103879</v>
      </c>
      <c r="BB16" s="23">
        <v>0.10801092900712821</v>
      </c>
      <c r="BD16" s="23">
        <v>0.13941214369444549</v>
      </c>
      <c r="BE16" s="23">
        <v>0.1246569012483084</v>
      </c>
      <c r="BF16" s="23">
        <v>0.111863754004437</v>
      </c>
      <c r="BG16" s="23">
        <v>6.7601560328711965E-2</v>
      </c>
      <c r="BH16" s="23">
        <v>5.8050443811298487E-2</v>
      </c>
      <c r="BI16" s="23">
        <v>6.1126248044773318E-2</v>
      </c>
      <c r="BJ16" s="23">
        <v>9.4766918270713679E-2</v>
      </c>
      <c r="BL16" s="23">
        <v>7.9531000854135933E-2</v>
      </c>
      <c r="BM16" s="23">
        <v>8.2748585068865177E-2</v>
      </c>
      <c r="BN16" s="23">
        <v>9.3658540164083162E-2</v>
      </c>
      <c r="BO16" s="23">
        <v>8.4781093107737404E-2</v>
      </c>
      <c r="BP16" s="23">
        <v>0.1175068153949633</v>
      </c>
      <c r="BQ16" s="23">
        <v>0.16207279822615611</v>
      </c>
      <c r="BR16" s="23">
        <v>0.14421877351539261</v>
      </c>
      <c r="BS16" s="23">
        <v>0.1474769898212682</v>
      </c>
      <c r="BU16" s="23">
        <v>6.9677781242177342E-2</v>
      </c>
      <c r="BV16" s="23">
        <v>8.5574734897881616E-2</v>
      </c>
      <c r="BW16" s="23">
        <v>7.9518582148648778E-2</v>
      </c>
      <c r="BX16" s="23">
        <v>0.13357422449790121</v>
      </c>
      <c r="BY16" s="23">
        <v>8.6817936104874038E-2</v>
      </c>
      <c r="BZ16" s="23">
        <v>0.2319036462626782</v>
      </c>
      <c r="CA16" s="23">
        <v>0.13923963373627629</v>
      </c>
      <c r="CB16" s="23">
        <v>0.1173513064983909</v>
      </c>
      <c r="CC16" s="23">
        <v>0.18497067010774221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E20"/>
  <sheetViews>
    <sheetView showGridLines="0" workbookViewId="0">
      <pane xSplit="2" topLeftCell="C1" activePane="topRight" state="frozen"/>
      <selection pane="topRight" activeCell="B20" sqref="B2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166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32.15" customHeight="1" x14ac:dyDescent="0.35">
      <c r="B9" s="21" t="s">
        <v>167</v>
      </c>
      <c r="C9" s="18">
        <v>0.1130564244085539</v>
      </c>
      <c r="D9" s="18">
        <v>5.8132698681763767E-2</v>
      </c>
      <c r="E9" s="18">
        <v>0.1109848636169251</v>
      </c>
      <c r="F9" s="18">
        <v>0.1296715480291335</v>
      </c>
      <c r="G9" s="18">
        <v>8.845163209168172E-2</v>
      </c>
      <c r="H9" s="18">
        <v>9.9145889826741732E-2</v>
      </c>
      <c r="I9" s="18">
        <v>0.15226543864792921</v>
      </c>
      <c r="K9" s="18">
        <v>0.1078439184910288</v>
      </c>
      <c r="L9" s="18">
        <v>0.1184991462954382</v>
      </c>
      <c r="N9" s="18">
        <v>0.1229680643686087</v>
      </c>
      <c r="O9" s="18">
        <v>5.5059310504036021E-2</v>
      </c>
      <c r="P9" s="18">
        <v>0.1185718370592322</v>
      </c>
      <c r="Q9" s="18">
        <v>0.14832957147889431</v>
      </c>
      <c r="R9" s="18">
        <v>0.11703832348311929</v>
      </c>
      <c r="S9" s="18">
        <v>0.13803005642168351</v>
      </c>
      <c r="T9" s="18">
        <v>0.12790396258195519</v>
      </c>
      <c r="U9" s="18">
        <v>7.0284580711224162E-2</v>
      </c>
      <c r="V9" s="18">
        <v>0.1035200039405984</v>
      </c>
      <c r="W9" s="18">
        <v>0.1016207846850822</v>
      </c>
      <c r="X9" s="18">
        <v>0.1197925146800569</v>
      </c>
      <c r="Y9" s="18">
        <v>0.12902664882772569</v>
      </c>
      <c r="AA9" s="18">
        <v>9.9475257264028977E-2</v>
      </c>
      <c r="AB9" s="18">
        <v>0.1235084992929904</v>
      </c>
      <c r="AC9" s="18">
        <v>9.9821385368245655E-2</v>
      </c>
      <c r="AD9" s="18">
        <v>0.12675902933251171</v>
      </c>
      <c r="AF9" s="18">
        <v>8.0870106107759895E-2</v>
      </c>
      <c r="AG9" s="18">
        <v>0.2009965356061631</v>
      </c>
      <c r="AH9" s="18">
        <v>8.0127539021291869E-2</v>
      </c>
      <c r="AI9" s="18">
        <v>0.13600122392371131</v>
      </c>
      <c r="AJ9" s="18">
        <v>0.10218305749475649</v>
      </c>
      <c r="AK9" s="18">
        <v>0.14852205612706079</v>
      </c>
      <c r="AL9" s="18">
        <v>0.11002848821073261</v>
      </c>
      <c r="AM9" s="18">
        <v>0.1077648392298126</v>
      </c>
      <c r="AN9" s="18">
        <v>8.7851286028356249E-2</v>
      </c>
      <c r="AO9" s="18">
        <v>0.1146278133129994</v>
      </c>
      <c r="AP9" s="18">
        <v>9.8487251233513873E-2</v>
      </c>
      <c r="AQ9" s="18">
        <v>0.1134910103726719</v>
      </c>
      <c r="AR9" s="18">
        <v>0.13799137680403689</v>
      </c>
      <c r="AS9" s="18">
        <v>0.1505691913092832</v>
      </c>
      <c r="AT9" s="18">
        <v>4.6129386327238238E-2</v>
      </c>
      <c r="AU9" s="18">
        <v>9.5639473429919505E-2</v>
      </c>
      <c r="AV9" s="18">
        <v>3.7000820488991018E-2</v>
      </c>
      <c r="AX9" s="18">
        <v>0.1197112588522769</v>
      </c>
      <c r="AY9" s="18">
        <v>8.3501112470999866E-2</v>
      </c>
      <c r="BA9" s="18">
        <v>0.1178869156814399</v>
      </c>
      <c r="BB9" s="18">
        <v>0.10409423427994199</v>
      </c>
      <c r="BD9" s="18">
        <v>0.1224197743294953</v>
      </c>
      <c r="BE9" s="18">
        <v>0.131908880951146</v>
      </c>
      <c r="BF9" s="18">
        <v>0.1106420132070042</v>
      </c>
      <c r="BG9" s="18">
        <v>9.6287052407331597E-2</v>
      </c>
      <c r="BH9" s="18">
        <v>0.1032993957708251</v>
      </c>
      <c r="BI9" s="18">
        <v>0.1061046061489347</v>
      </c>
      <c r="BJ9" s="18">
        <v>8.3790327897118738E-2</v>
      </c>
      <c r="BL9" s="18">
        <v>0.12701477981776471</v>
      </c>
      <c r="BM9" s="18">
        <v>0.1189549749348376</v>
      </c>
      <c r="BN9" s="18">
        <v>5.1993609250210703E-2</v>
      </c>
      <c r="BO9" s="18">
        <v>0.14617854700054311</v>
      </c>
      <c r="BP9" s="18">
        <v>0.1034590356563387</v>
      </c>
      <c r="BQ9" s="18">
        <v>0.15113733363318471</v>
      </c>
      <c r="BR9" s="18">
        <v>0.1170303295288546</v>
      </c>
      <c r="BS9" s="18">
        <v>0.10622084800323139</v>
      </c>
      <c r="BU9" s="18">
        <v>0.1461392805333834</v>
      </c>
      <c r="BV9" s="18">
        <v>0.1166574975110436</v>
      </c>
      <c r="BW9" s="18">
        <v>7.429662652437885E-2</v>
      </c>
      <c r="BX9" s="18">
        <v>0.1049093036176492</v>
      </c>
      <c r="BY9" s="18">
        <v>0.11915985068335069</v>
      </c>
      <c r="BZ9" s="18">
        <v>0.1298725750517018</v>
      </c>
      <c r="CA9" s="18">
        <v>0.11071399968224691</v>
      </c>
      <c r="CB9" s="18">
        <v>9.5218757918958466E-2</v>
      </c>
      <c r="CC9" s="18">
        <v>5.8577965699386073E-2</v>
      </c>
    </row>
    <row r="10" spans="2:83" ht="19" customHeight="1" x14ac:dyDescent="0.35">
      <c r="B10" s="21" t="s">
        <v>168</v>
      </c>
      <c r="C10" s="18">
        <v>0.1565893155961384</v>
      </c>
      <c r="D10" s="18">
        <v>0.13410459546059519</v>
      </c>
      <c r="E10" s="18">
        <v>0.2116155560417386</v>
      </c>
      <c r="F10" s="18">
        <v>0.16640735930995379</v>
      </c>
      <c r="G10" s="18">
        <v>0.15394552234995579</v>
      </c>
      <c r="H10" s="18">
        <v>0.14827219870329561</v>
      </c>
      <c r="I10" s="18">
        <v>0.12776850911967241</v>
      </c>
      <c r="K10" s="18">
        <v>0.18084063457630811</v>
      </c>
      <c r="L10" s="18">
        <v>0.13463972396980231</v>
      </c>
      <c r="N10" s="18">
        <v>0.17550214997694191</v>
      </c>
      <c r="O10" s="18">
        <v>0.1085761811440816</v>
      </c>
      <c r="P10" s="18">
        <v>0.15506647148423239</v>
      </c>
      <c r="Q10" s="18">
        <v>0.12969722100923761</v>
      </c>
      <c r="R10" s="18">
        <v>0.17608539724301139</v>
      </c>
      <c r="S10" s="18">
        <v>0.1421400045129807</v>
      </c>
      <c r="T10" s="18">
        <v>0.16014753184379071</v>
      </c>
      <c r="U10" s="18">
        <v>0.1561632701414159</v>
      </c>
      <c r="V10" s="18">
        <v>0.1462422321667193</v>
      </c>
      <c r="W10" s="18">
        <v>0.16064785080453009</v>
      </c>
      <c r="X10" s="18">
        <v>0.1568306853000446</v>
      </c>
      <c r="Y10" s="18">
        <v>0.16141050141285779</v>
      </c>
      <c r="AA10" s="18">
        <v>0.17764690070928629</v>
      </c>
      <c r="AB10" s="18">
        <v>0.15270669859445951</v>
      </c>
      <c r="AC10" s="18">
        <v>0.1755322984080343</v>
      </c>
      <c r="AD10" s="18">
        <v>0.1210434796807307</v>
      </c>
      <c r="AF10" s="18">
        <v>0.21576152480483621</v>
      </c>
      <c r="AG10" s="18">
        <v>0.1945244308363544</v>
      </c>
      <c r="AH10" s="18">
        <v>0.1341253909456796</v>
      </c>
      <c r="AI10" s="18">
        <v>9.8796960702727851E-2</v>
      </c>
      <c r="AJ10" s="18">
        <v>9.232666877094152E-2</v>
      </c>
      <c r="AK10" s="18">
        <v>0.15339913477901981</v>
      </c>
      <c r="AL10" s="18">
        <v>0.15785765699773521</v>
      </c>
      <c r="AM10" s="18">
        <v>0.18912286233844461</v>
      </c>
      <c r="AN10" s="18">
        <v>0.1855239339023855</v>
      </c>
      <c r="AO10" s="18">
        <v>0.10186900338995129</v>
      </c>
      <c r="AP10" s="18">
        <v>0.2079850643179699</v>
      </c>
      <c r="AQ10" s="18">
        <v>0.18945758999137879</v>
      </c>
      <c r="AR10" s="18">
        <v>0.15361719799423901</v>
      </c>
      <c r="AS10" s="18">
        <v>0.1499527007636966</v>
      </c>
      <c r="AT10" s="18">
        <v>0.10178675830090581</v>
      </c>
      <c r="AU10" s="18">
        <v>0.21999877509474841</v>
      </c>
      <c r="AV10" s="18">
        <v>0.13003642295027709</v>
      </c>
      <c r="AX10" s="18">
        <v>0.14744116148683831</v>
      </c>
      <c r="AY10" s="18">
        <v>0.1951448763077698</v>
      </c>
      <c r="BA10" s="18">
        <v>0.15877808836637591</v>
      </c>
      <c r="BB10" s="18">
        <v>0.1525284040641573</v>
      </c>
      <c r="BD10" s="18">
        <v>0.12859552330163951</v>
      </c>
      <c r="BE10" s="18">
        <v>0.14668495112402949</v>
      </c>
      <c r="BF10" s="18">
        <v>0.15993601532181331</v>
      </c>
      <c r="BG10" s="18">
        <v>0.17750197458007189</v>
      </c>
      <c r="BH10" s="18">
        <v>0.19131881039810339</v>
      </c>
      <c r="BI10" s="18">
        <v>0.19677370206771591</v>
      </c>
      <c r="BJ10" s="18">
        <v>0.1215273754625846</v>
      </c>
      <c r="BL10" s="18">
        <v>0.1607620095395435</v>
      </c>
      <c r="BM10" s="18">
        <v>0.19187150475999981</v>
      </c>
      <c r="BN10" s="18">
        <v>0.15048568671792531</v>
      </c>
      <c r="BO10" s="18">
        <v>0.14448104511145921</v>
      </c>
      <c r="BP10" s="18">
        <v>0.11809374314642219</v>
      </c>
      <c r="BQ10" s="18">
        <v>0.16380429702756669</v>
      </c>
      <c r="BR10" s="18">
        <v>0.1266667695681632</v>
      </c>
      <c r="BS10" s="18">
        <v>0.1284746093830339</v>
      </c>
      <c r="BU10" s="18">
        <v>0.16489769287270389</v>
      </c>
      <c r="BV10" s="18">
        <v>0.18723580874301499</v>
      </c>
      <c r="BW10" s="18">
        <v>0.14206601356325441</v>
      </c>
      <c r="BX10" s="18">
        <v>0.16372457013054251</v>
      </c>
      <c r="BY10" s="18">
        <v>0.1354468753586654</v>
      </c>
      <c r="BZ10" s="18">
        <v>0.1062373774016219</v>
      </c>
      <c r="CA10" s="18">
        <v>0.1355781292533226</v>
      </c>
      <c r="CB10" s="18">
        <v>0.15020050961830239</v>
      </c>
      <c r="CC10" s="18">
        <v>0.1556707747112466</v>
      </c>
    </row>
    <row r="11" spans="2:83" ht="19" customHeight="1" x14ac:dyDescent="0.35">
      <c r="B11" s="21" t="s">
        <v>169</v>
      </c>
      <c r="C11" s="18">
        <v>0.30912240759717807</v>
      </c>
      <c r="D11" s="18">
        <v>0.38360729384537923</v>
      </c>
      <c r="E11" s="18">
        <v>0.31005553628961091</v>
      </c>
      <c r="F11" s="18">
        <v>0.29525278435560121</v>
      </c>
      <c r="G11" s="18">
        <v>0.32815886983159132</v>
      </c>
      <c r="H11" s="18">
        <v>0.31243541902715127</v>
      </c>
      <c r="I11" s="18">
        <v>0.27087731826244138</v>
      </c>
      <c r="K11" s="18">
        <v>0.32259362110161449</v>
      </c>
      <c r="L11" s="18">
        <v>0.2959524521290639</v>
      </c>
      <c r="N11" s="18">
        <v>0.34133527110001127</v>
      </c>
      <c r="O11" s="18">
        <v>0.3780406076366743</v>
      </c>
      <c r="P11" s="18">
        <v>0.30369385490181511</v>
      </c>
      <c r="Q11" s="18">
        <v>0.28130845233367507</v>
      </c>
      <c r="R11" s="18">
        <v>0.28472857053986023</v>
      </c>
      <c r="S11" s="18">
        <v>0.227865488967913</v>
      </c>
      <c r="T11" s="18">
        <v>0.35010805557313679</v>
      </c>
      <c r="U11" s="18">
        <v>0.32312826154385532</v>
      </c>
      <c r="V11" s="18">
        <v>0.35934716924746152</v>
      </c>
      <c r="W11" s="18">
        <v>0.27781346806023272</v>
      </c>
      <c r="X11" s="18">
        <v>0.32055522786774532</v>
      </c>
      <c r="Y11" s="18">
        <v>0.29576884055961161</v>
      </c>
      <c r="AA11" s="18">
        <v>0.33485559585781077</v>
      </c>
      <c r="AB11" s="18">
        <v>0.31749288725982211</v>
      </c>
      <c r="AC11" s="18">
        <v>0.30647198912703311</v>
      </c>
      <c r="AD11" s="18">
        <v>0.27622980095827881</v>
      </c>
      <c r="AF11" s="18">
        <v>0.1294498439672232</v>
      </c>
      <c r="AG11" s="18">
        <v>0.23013759068659989</v>
      </c>
      <c r="AH11" s="18">
        <v>0.25320832016296629</v>
      </c>
      <c r="AI11" s="18">
        <v>0.34556274154109518</v>
      </c>
      <c r="AJ11" s="18">
        <v>0.32568984667152578</v>
      </c>
      <c r="AK11" s="18">
        <v>0.31426585398199131</v>
      </c>
      <c r="AL11" s="18">
        <v>0.2644134591295037</v>
      </c>
      <c r="AM11" s="18">
        <v>0.29536189383960731</v>
      </c>
      <c r="AN11" s="18">
        <v>0.29563880462920961</v>
      </c>
      <c r="AO11" s="18">
        <v>0.35532861263658461</v>
      </c>
      <c r="AP11" s="18">
        <v>0.29605510262426649</v>
      </c>
      <c r="AQ11" s="18">
        <v>0.3367369723741746</v>
      </c>
      <c r="AR11" s="18">
        <v>0.34358970544669959</v>
      </c>
      <c r="AS11" s="18">
        <v>0.30032494681854238</v>
      </c>
      <c r="AT11" s="18">
        <v>0.51164711722910261</v>
      </c>
      <c r="AU11" s="18">
        <v>0.31356709090739571</v>
      </c>
      <c r="AV11" s="18">
        <v>0.35583058724615302</v>
      </c>
      <c r="AX11" s="18">
        <v>0.3139847611546781</v>
      </c>
      <c r="AY11" s="18">
        <v>0.29499924177418441</v>
      </c>
      <c r="BA11" s="18">
        <v>0.31431581883043058</v>
      </c>
      <c r="BB11" s="18">
        <v>0.29948687856729772</v>
      </c>
      <c r="BD11" s="18">
        <v>0.28431718155576141</v>
      </c>
      <c r="BE11" s="18">
        <v>0.32668453744269171</v>
      </c>
      <c r="BF11" s="18">
        <v>0.27879396031863912</v>
      </c>
      <c r="BG11" s="18">
        <v>0.33133391148872371</v>
      </c>
      <c r="BH11" s="18">
        <v>0.33120048120620887</v>
      </c>
      <c r="BI11" s="18">
        <v>0.30936463958892457</v>
      </c>
      <c r="BJ11" s="18">
        <v>0.26269212377002599</v>
      </c>
      <c r="BL11" s="18">
        <v>0.34316348464941288</v>
      </c>
      <c r="BM11" s="18">
        <v>0.33056798731703951</v>
      </c>
      <c r="BN11" s="18">
        <v>0.31839597482167198</v>
      </c>
      <c r="BO11" s="18">
        <v>0.36518167056128481</v>
      </c>
      <c r="BP11" s="18">
        <v>0.33169949905938179</v>
      </c>
      <c r="BQ11" s="18">
        <v>0.21214004244747511</v>
      </c>
      <c r="BR11" s="18">
        <v>0.1158774890537291</v>
      </c>
      <c r="BS11" s="18">
        <v>0.2398058054849983</v>
      </c>
      <c r="BU11" s="18">
        <v>0.31949306044080639</v>
      </c>
      <c r="BV11" s="18">
        <v>0.32948546814993662</v>
      </c>
      <c r="BW11" s="18">
        <v>0.32665596856488849</v>
      </c>
      <c r="BX11" s="18">
        <v>0.3154398926063014</v>
      </c>
      <c r="BY11" s="18">
        <v>0.33772794131350597</v>
      </c>
      <c r="BZ11" s="18">
        <v>0.2468968908252421</v>
      </c>
      <c r="CA11" s="18">
        <v>0.18950633631897529</v>
      </c>
      <c r="CB11" s="18">
        <v>0.22172159390632429</v>
      </c>
      <c r="CC11" s="18">
        <v>0.35139652285645012</v>
      </c>
    </row>
    <row r="12" spans="2:83" ht="19" customHeight="1" x14ac:dyDescent="0.35">
      <c r="B12" s="21" t="s">
        <v>170</v>
      </c>
      <c r="C12" s="18">
        <v>0.16655538026555461</v>
      </c>
      <c r="D12" s="18">
        <v>0.17729284441132959</v>
      </c>
      <c r="E12" s="18">
        <v>0.15859751990929</v>
      </c>
      <c r="F12" s="18">
        <v>0.1618757540255025</v>
      </c>
      <c r="G12" s="18">
        <v>0.20258721815999911</v>
      </c>
      <c r="H12" s="18">
        <v>0.17202199631122839</v>
      </c>
      <c r="I12" s="18">
        <v>0.1439047425762785</v>
      </c>
      <c r="K12" s="18">
        <v>0.15910219342417539</v>
      </c>
      <c r="L12" s="18">
        <v>0.17333325187610271</v>
      </c>
      <c r="N12" s="18">
        <v>0.1203004500137818</v>
      </c>
      <c r="O12" s="18">
        <v>0.2095552282956388</v>
      </c>
      <c r="P12" s="18">
        <v>0.1030197746292984</v>
      </c>
      <c r="Q12" s="18">
        <v>0.23580358997456921</v>
      </c>
      <c r="R12" s="18">
        <v>0.16900087129978611</v>
      </c>
      <c r="S12" s="18">
        <v>0.2017930830886884</v>
      </c>
      <c r="T12" s="18">
        <v>0.13018694756265051</v>
      </c>
      <c r="U12" s="18">
        <v>0.16568229793298561</v>
      </c>
      <c r="V12" s="18">
        <v>0.17540114951430799</v>
      </c>
      <c r="W12" s="18">
        <v>0.18051649258243549</v>
      </c>
      <c r="X12" s="18">
        <v>0.14456797016730979</v>
      </c>
      <c r="Y12" s="18">
        <v>0.1796343237009298</v>
      </c>
      <c r="AA12" s="18">
        <v>0.15407917702803889</v>
      </c>
      <c r="AB12" s="18">
        <v>0.14795232908195291</v>
      </c>
      <c r="AC12" s="18">
        <v>0.20677623307763501</v>
      </c>
      <c r="AD12" s="18">
        <v>0.1642365777883362</v>
      </c>
      <c r="AF12" s="18">
        <v>0.1102343060166303</v>
      </c>
      <c r="AG12" s="18">
        <v>0.14201277805020621</v>
      </c>
      <c r="AH12" s="18">
        <v>0.2443907518333204</v>
      </c>
      <c r="AI12" s="18">
        <v>0.15617893411831191</v>
      </c>
      <c r="AJ12" s="18">
        <v>0.1600941971757571</v>
      </c>
      <c r="AK12" s="18">
        <v>0.16554416628000099</v>
      </c>
      <c r="AL12" s="18">
        <v>0.23329800912564549</v>
      </c>
      <c r="AM12" s="18">
        <v>0.16585059682013009</v>
      </c>
      <c r="AN12" s="18">
        <v>0.17942842029174019</v>
      </c>
      <c r="AO12" s="18">
        <v>0.16938523430574209</v>
      </c>
      <c r="AP12" s="18">
        <v>0.16175733166086911</v>
      </c>
      <c r="AQ12" s="18">
        <v>0.1219689905293327</v>
      </c>
      <c r="AR12" s="18">
        <v>0.1295142254377929</v>
      </c>
      <c r="AS12" s="18">
        <v>0.20854754090390179</v>
      </c>
      <c r="AT12" s="18">
        <v>0.17483906653011219</v>
      </c>
      <c r="AU12" s="18">
        <v>0.132017462067446</v>
      </c>
      <c r="AV12" s="18">
        <v>6.9864463350028952E-2</v>
      </c>
      <c r="AX12" s="18">
        <v>0.15769073509213519</v>
      </c>
      <c r="AY12" s="18">
        <v>0.20814414032146089</v>
      </c>
      <c r="BA12" s="18">
        <v>0.16352762317447131</v>
      </c>
      <c r="BB12" s="18">
        <v>0.17217289061400609</v>
      </c>
      <c r="BD12" s="18">
        <v>0.16736730097420829</v>
      </c>
      <c r="BE12" s="18">
        <v>0.16965206533503399</v>
      </c>
      <c r="BF12" s="18">
        <v>0.1827966397142628</v>
      </c>
      <c r="BG12" s="18">
        <v>0.16824710874429991</v>
      </c>
      <c r="BH12" s="18">
        <v>0.15069267349418</v>
      </c>
      <c r="BI12" s="18">
        <v>0.17910326795450951</v>
      </c>
      <c r="BJ12" s="18">
        <v>0.1210207569684861</v>
      </c>
      <c r="BL12" s="18">
        <v>0.14028639295577641</v>
      </c>
      <c r="BM12" s="18">
        <v>0.1825725747535184</v>
      </c>
      <c r="BN12" s="18">
        <v>0.15792789173612221</v>
      </c>
      <c r="BO12" s="18">
        <v>0.13311129548721701</v>
      </c>
      <c r="BP12" s="18">
        <v>0.2168652155901073</v>
      </c>
      <c r="BQ12" s="18">
        <v>0.1291164747291427</v>
      </c>
      <c r="BR12" s="18">
        <v>0.1345753305261207</v>
      </c>
      <c r="BS12" s="18">
        <v>0.14992441926592001</v>
      </c>
      <c r="BU12" s="18">
        <v>0.15030797871733201</v>
      </c>
      <c r="BV12" s="18">
        <v>0.1795368150490384</v>
      </c>
      <c r="BW12" s="18">
        <v>0.16959344930590731</v>
      </c>
      <c r="BX12" s="18">
        <v>0.18490140315355591</v>
      </c>
      <c r="BY12" s="18">
        <v>0.1852851667624098</v>
      </c>
      <c r="BZ12" s="18">
        <v>0.19648892930420189</v>
      </c>
      <c r="CA12" s="18">
        <v>0.1247329091198318</v>
      </c>
      <c r="CB12" s="18">
        <v>0.1312377140046673</v>
      </c>
      <c r="CC12" s="18">
        <v>0.13156795545504621</v>
      </c>
    </row>
    <row r="13" spans="2:83" ht="19" customHeight="1" x14ac:dyDescent="0.35">
      <c r="B13" s="21" t="s">
        <v>171</v>
      </c>
      <c r="C13" s="18">
        <v>6.4199189277436453E-2</v>
      </c>
      <c r="D13" s="18">
        <v>0.1045436083051292</v>
      </c>
      <c r="E13" s="18">
        <v>9.4184493354517992E-2</v>
      </c>
      <c r="F13" s="18">
        <v>7.8050561517400738E-2</v>
      </c>
      <c r="G13" s="18">
        <v>5.3449053952695967E-2</v>
      </c>
      <c r="H13" s="18">
        <v>5.0194273029164661E-2</v>
      </c>
      <c r="I13" s="18">
        <v>3.1608228516419389E-2</v>
      </c>
      <c r="K13" s="18">
        <v>4.6298726167531112E-2</v>
      </c>
      <c r="L13" s="18">
        <v>8.1289033147412038E-2</v>
      </c>
      <c r="N13" s="18">
        <v>6.4088130072726804E-2</v>
      </c>
      <c r="O13" s="18">
        <v>4.6459724659683108E-2</v>
      </c>
      <c r="P13" s="18">
        <v>0.10744718834469261</v>
      </c>
      <c r="Q13" s="18">
        <v>6.7061186931654707E-2</v>
      </c>
      <c r="R13" s="18">
        <v>6.1419346166380909E-2</v>
      </c>
      <c r="S13" s="18">
        <v>3.7682874842775611E-2</v>
      </c>
      <c r="T13" s="18">
        <v>6.6120898158882294E-2</v>
      </c>
      <c r="U13" s="18">
        <v>0.1009891093945465</v>
      </c>
      <c r="V13" s="18">
        <v>6.7266732049523242E-2</v>
      </c>
      <c r="W13" s="18">
        <v>6.5999502951281111E-2</v>
      </c>
      <c r="X13" s="18">
        <v>5.6772689439067187E-2</v>
      </c>
      <c r="Y13" s="18">
        <v>3.7233400490845857E-2</v>
      </c>
      <c r="AA13" s="18">
        <v>3.5875906395165427E-2</v>
      </c>
      <c r="AB13" s="18">
        <v>6.0467078792134372E-2</v>
      </c>
      <c r="AC13" s="18">
        <v>5.1073555659162703E-2</v>
      </c>
      <c r="AD13" s="18">
        <v>0.11061549713338791</v>
      </c>
      <c r="AF13" s="18">
        <v>0.14917728213626399</v>
      </c>
      <c r="AG13" s="18">
        <v>9.8244477949060591E-2</v>
      </c>
      <c r="AH13" s="18">
        <v>0.12509845896682081</v>
      </c>
      <c r="AI13" s="18">
        <v>5.9212819910308752E-2</v>
      </c>
      <c r="AJ13" s="18">
        <v>0.1124583683386869</v>
      </c>
      <c r="AK13" s="18">
        <v>5.720932870499295E-2</v>
      </c>
      <c r="AL13" s="18">
        <v>7.8006860321693364E-2</v>
      </c>
      <c r="AM13" s="18">
        <v>6.0801379082306747E-2</v>
      </c>
      <c r="AN13" s="18">
        <v>6.094432790781653E-2</v>
      </c>
      <c r="AO13" s="18">
        <v>4.3878364669504191E-2</v>
      </c>
      <c r="AP13" s="18">
        <v>4.07448490673189E-2</v>
      </c>
      <c r="AQ13" s="18">
        <v>4.5348792335396779E-2</v>
      </c>
      <c r="AR13" s="18">
        <v>5.6672485886069789E-2</v>
      </c>
      <c r="AS13" s="18">
        <v>3.831655852282357E-2</v>
      </c>
      <c r="AT13" s="18">
        <v>1.9845009841387699E-2</v>
      </c>
      <c r="AU13" s="18">
        <v>2.3160578353113241E-2</v>
      </c>
      <c r="AV13" s="18">
        <v>1.8028277832116961E-2</v>
      </c>
      <c r="AX13" s="18">
        <v>5.8019989180899262E-2</v>
      </c>
      <c r="AY13" s="18">
        <v>9.4069089450575849E-2</v>
      </c>
      <c r="BA13" s="18">
        <v>5.7996594620956701E-2</v>
      </c>
      <c r="BB13" s="18">
        <v>7.5707093848987841E-2</v>
      </c>
      <c r="BD13" s="18">
        <v>7.5155289169850509E-2</v>
      </c>
      <c r="BE13" s="18">
        <v>5.9218640068630583E-2</v>
      </c>
      <c r="BF13" s="18">
        <v>5.0041100229245593E-2</v>
      </c>
      <c r="BG13" s="18">
        <v>6.9820809112023416E-2</v>
      </c>
      <c r="BH13" s="18">
        <v>4.4390792700258322E-2</v>
      </c>
      <c r="BI13" s="18">
        <v>3.8828904077620109E-2</v>
      </c>
      <c r="BJ13" s="18">
        <v>0.11760691784934491</v>
      </c>
      <c r="BL13" s="18">
        <v>5.7201647835026667E-2</v>
      </c>
      <c r="BM13" s="18">
        <v>4.6994347920319507E-2</v>
      </c>
      <c r="BN13" s="18">
        <v>6.9458425150326186E-2</v>
      </c>
      <c r="BO13" s="18">
        <v>4.8545164324350187E-2</v>
      </c>
      <c r="BP13" s="18">
        <v>7.5719747179575178E-2</v>
      </c>
      <c r="BQ13" s="18">
        <v>9.2668363360557754E-2</v>
      </c>
      <c r="BR13" s="18">
        <v>8.0541126603882796E-2</v>
      </c>
      <c r="BS13" s="18">
        <v>8.9254597067404337E-2</v>
      </c>
      <c r="BU13" s="18">
        <v>4.1800532915459217E-2</v>
      </c>
      <c r="BV13" s="18">
        <v>4.3289582199757162E-2</v>
      </c>
      <c r="BW13" s="18">
        <v>4.882541215587529E-2</v>
      </c>
      <c r="BX13" s="18">
        <v>8.7482520963324067E-2</v>
      </c>
      <c r="BY13" s="18">
        <v>6.4219039652030546E-2</v>
      </c>
      <c r="BZ13" s="18">
        <v>0.1198694749829296</v>
      </c>
      <c r="CA13" s="18">
        <v>0.1166915543894122</v>
      </c>
      <c r="CB13" s="18">
        <v>7.7001302923462064E-2</v>
      </c>
      <c r="CC13" s="18">
        <v>9.1812797888023157E-2</v>
      </c>
    </row>
    <row r="14" spans="2:83" ht="32.15" customHeight="1" x14ac:dyDescent="0.35">
      <c r="B14" s="21" t="s">
        <v>172</v>
      </c>
      <c r="C14" s="18">
        <v>7.3119985137989424E-2</v>
      </c>
      <c r="D14" s="18">
        <v>6.4462015157094515E-2</v>
      </c>
      <c r="E14" s="18">
        <v>4.0563856418237773E-2</v>
      </c>
      <c r="F14" s="18">
        <v>6.1831781214152698E-2</v>
      </c>
      <c r="G14" s="18">
        <v>4.3439941411819893E-2</v>
      </c>
      <c r="H14" s="18">
        <v>9.2576060316355083E-2</v>
      </c>
      <c r="I14" s="18">
        <v>0.1140401972642632</v>
      </c>
      <c r="K14" s="18">
        <v>8.5651390516307935E-2</v>
      </c>
      <c r="L14" s="18">
        <v>6.0794032295509233E-2</v>
      </c>
      <c r="N14" s="18">
        <v>7.8741328735363811E-2</v>
      </c>
      <c r="O14" s="18">
        <v>0.1184978341838781</v>
      </c>
      <c r="P14" s="18">
        <v>6.2013214605518827E-2</v>
      </c>
      <c r="Q14" s="18">
        <v>3.9918492137385818E-2</v>
      </c>
      <c r="R14" s="18">
        <v>9.0383075976950056E-2</v>
      </c>
      <c r="S14" s="18">
        <v>0.106794328000361</v>
      </c>
      <c r="T14" s="18">
        <v>6.2214595593090297E-2</v>
      </c>
      <c r="U14" s="18">
        <v>5.8344616964566817E-2</v>
      </c>
      <c r="V14" s="18">
        <v>6.0510064807993612E-2</v>
      </c>
      <c r="W14" s="18">
        <v>6.6908540546583004E-2</v>
      </c>
      <c r="X14" s="18">
        <v>5.8625630500598047E-2</v>
      </c>
      <c r="Y14" s="18">
        <v>8.7433032267569738E-2</v>
      </c>
      <c r="AA14" s="18">
        <v>9.4251113576334977E-2</v>
      </c>
      <c r="AB14" s="18">
        <v>7.8340075634379808E-2</v>
      </c>
      <c r="AC14" s="18">
        <v>6.3403786337231052E-2</v>
      </c>
      <c r="AD14" s="18">
        <v>5.258913940237863E-2</v>
      </c>
      <c r="AF14" s="18">
        <v>6.7832162351675024E-2</v>
      </c>
      <c r="AG14" s="18">
        <v>2.3710720892335221E-2</v>
      </c>
      <c r="AH14" s="18">
        <v>5.5303494748182122E-2</v>
      </c>
      <c r="AI14" s="18">
        <v>8.3456057820756352E-2</v>
      </c>
      <c r="AJ14" s="18">
        <v>9.0349623739765475E-2</v>
      </c>
      <c r="AK14" s="18">
        <v>4.7086237248362389E-2</v>
      </c>
      <c r="AL14" s="18">
        <v>6.8192653796285613E-2</v>
      </c>
      <c r="AM14" s="18">
        <v>8.6172144702782824E-2</v>
      </c>
      <c r="AN14" s="18">
        <v>4.1976198269453417E-2</v>
      </c>
      <c r="AO14" s="18">
        <v>9.8327062015301642E-2</v>
      </c>
      <c r="AP14" s="18">
        <v>7.6000623556182173E-2</v>
      </c>
      <c r="AQ14" s="18">
        <v>8.1478220233283216E-2</v>
      </c>
      <c r="AR14" s="18">
        <v>9.4732684441686796E-2</v>
      </c>
      <c r="AS14" s="18">
        <v>4.4845815289623572E-2</v>
      </c>
      <c r="AT14" s="18">
        <v>7.3985859612045526E-2</v>
      </c>
      <c r="AU14" s="18">
        <v>0.1148316002347521</v>
      </c>
      <c r="AV14" s="18">
        <v>8.003089106667069E-2</v>
      </c>
      <c r="AX14" s="18">
        <v>7.7852712451048786E-2</v>
      </c>
      <c r="AY14" s="18">
        <v>5.1860890739431773E-2</v>
      </c>
      <c r="BA14" s="18">
        <v>7.2297724476777445E-2</v>
      </c>
      <c r="BB14" s="18">
        <v>7.4645555926704923E-2</v>
      </c>
      <c r="BD14" s="18">
        <v>7.9118416375287395E-2</v>
      </c>
      <c r="BE14" s="18">
        <v>4.6370781069968552E-2</v>
      </c>
      <c r="BF14" s="18">
        <v>0.1064054678056916</v>
      </c>
      <c r="BG14" s="18">
        <v>6.08795713753131E-2</v>
      </c>
      <c r="BH14" s="18">
        <v>7.2278042880591323E-2</v>
      </c>
      <c r="BI14" s="18">
        <v>0.13427598834130139</v>
      </c>
      <c r="BJ14" s="18">
        <v>0.1172530980449914</v>
      </c>
      <c r="BL14" s="18">
        <v>8.3719565262956513E-2</v>
      </c>
      <c r="BM14" s="18">
        <v>6.324809422180272E-2</v>
      </c>
      <c r="BN14" s="18">
        <v>0.1215430224136631</v>
      </c>
      <c r="BO14" s="18">
        <v>6.2393182394626621E-2</v>
      </c>
      <c r="BP14" s="18">
        <v>5.1302025686127503E-2</v>
      </c>
      <c r="BQ14" s="18">
        <v>7.2233276130718921E-2</v>
      </c>
      <c r="BR14" s="18">
        <v>2.1271184942331649E-2</v>
      </c>
      <c r="BS14" s="18">
        <v>8.6161639903701098E-2</v>
      </c>
      <c r="BU14" s="18">
        <v>7.6870781239645011E-2</v>
      </c>
      <c r="BV14" s="18">
        <v>6.4713148225241143E-2</v>
      </c>
      <c r="BW14" s="18">
        <v>0.11025202420339621</v>
      </c>
      <c r="BX14" s="18">
        <v>7.4355320873706637E-2</v>
      </c>
      <c r="BY14" s="18">
        <v>5.5671274196101322E-2</v>
      </c>
      <c r="BZ14" s="18">
        <v>6.6329266116786426E-2</v>
      </c>
      <c r="CA14" s="18">
        <v>0.1082319472600442</v>
      </c>
      <c r="CB14" s="18">
        <v>6.5667360274275402E-2</v>
      </c>
      <c r="CC14" s="18">
        <v>0.1001695066054674</v>
      </c>
    </row>
    <row r="15" spans="2:83" ht="19" customHeight="1" x14ac:dyDescent="0.35">
      <c r="B15" s="21" t="s">
        <v>151</v>
      </c>
      <c r="C15" s="18">
        <v>0.1173572977171491</v>
      </c>
      <c r="D15" s="18">
        <v>7.78569441387085E-2</v>
      </c>
      <c r="E15" s="18">
        <v>7.3998174369679634E-2</v>
      </c>
      <c r="F15" s="18">
        <v>0.1069102115482554</v>
      </c>
      <c r="G15" s="18">
        <v>0.12996776220225631</v>
      </c>
      <c r="H15" s="18">
        <v>0.12535416278606321</v>
      </c>
      <c r="I15" s="18">
        <v>0.15953556561299589</v>
      </c>
      <c r="K15" s="18">
        <v>9.7669515723034048E-2</v>
      </c>
      <c r="L15" s="18">
        <v>0.13549236028667169</v>
      </c>
      <c r="N15" s="18">
        <v>9.7064605732565562E-2</v>
      </c>
      <c r="O15" s="18">
        <v>8.3811113576008137E-2</v>
      </c>
      <c r="P15" s="18">
        <v>0.15018765897521061</v>
      </c>
      <c r="Q15" s="18">
        <v>9.7881486134583598E-2</v>
      </c>
      <c r="R15" s="18">
        <v>0.1013444152908919</v>
      </c>
      <c r="S15" s="18">
        <v>0.1456941641655978</v>
      </c>
      <c r="T15" s="18">
        <v>0.10331800868649429</v>
      </c>
      <c r="U15" s="18">
        <v>0.12540786331140569</v>
      </c>
      <c r="V15" s="18">
        <v>8.7712648273396004E-2</v>
      </c>
      <c r="W15" s="18">
        <v>0.14649336036985541</v>
      </c>
      <c r="X15" s="18">
        <v>0.14285528204517831</v>
      </c>
      <c r="Y15" s="18">
        <v>0.1094932527404595</v>
      </c>
      <c r="AA15" s="18">
        <v>0.1038160491693344</v>
      </c>
      <c r="AB15" s="18">
        <v>0.11953243134426091</v>
      </c>
      <c r="AC15" s="18">
        <v>9.692075202265811E-2</v>
      </c>
      <c r="AD15" s="18">
        <v>0.1485264757043761</v>
      </c>
      <c r="AF15" s="18">
        <v>0.24667477461561141</v>
      </c>
      <c r="AG15" s="18">
        <v>0.1103734659792807</v>
      </c>
      <c r="AH15" s="18">
        <v>0.1077460443217389</v>
      </c>
      <c r="AI15" s="18">
        <v>0.1207912619830887</v>
      </c>
      <c r="AJ15" s="18">
        <v>0.1168982378085668</v>
      </c>
      <c r="AK15" s="18">
        <v>0.1139732228785718</v>
      </c>
      <c r="AL15" s="18">
        <v>8.8202872418403952E-2</v>
      </c>
      <c r="AM15" s="18">
        <v>9.4926283986916118E-2</v>
      </c>
      <c r="AN15" s="18">
        <v>0.14863702897103839</v>
      </c>
      <c r="AO15" s="18">
        <v>0.1165839096699167</v>
      </c>
      <c r="AP15" s="18">
        <v>0.1189697775398797</v>
      </c>
      <c r="AQ15" s="18">
        <v>0.11151842416376199</v>
      </c>
      <c r="AR15" s="18">
        <v>8.388232398947483E-2</v>
      </c>
      <c r="AS15" s="18">
        <v>0.10744324639212879</v>
      </c>
      <c r="AT15" s="18">
        <v>7.1766802159207763E-2</v>
      </c>
      <c r="AU15" s="18">
        <v>0.1007850199126251</v>
      </c>
      <c r="AV15" s="18">
        <v>0.30920853706576229</v>
      </c>
      <c r="AX15" s="18">
        <v>0.12529938178212349</v>
      </c>
      <c r="AY15" s="18">
        <v>7.2280648935577507E-2</v>
      </c>
      <c r="BA15" s="18">
        <v>0.11519723484954821</v>
      </c>
      <c r="BB15" s="18">
        <v>0.1213649426989042</v>
      </c>
      <c r="BD15" s="18">
        <v>0.14302651429375751</v>
      </c>
      <c r="BE15" s="18">
        <v>0.1194801440084996</v>
      </c>
      <c r="BF15" s="18">
        <v>0.1113848034033437</v>
      </c>
      <c r="BG15" s="18">
        <v>9.592957229223642E-2</v>
      </c>
      <c r="BH15" s="18">
        <v>0.106819803549833</v>
      </c>
      <c r="BI15" s="18">
        <v>3.554889182099371E-2</v>
      </c>
      <c r="BJ15" s="18">
        <v>0.17610940000744821</v>
      </c>
      <c r="BL15" s="18">
        <v>8.7852119939519066E-2</v>
      </c>
      <c r="BM15" s="18">
        <v>6.5790516092482376E-2</v>
      </c>
      <c r="BN15" s="18">
        <v>0.13019538991008039</v>
      </c>
      <c r="BO15" s="18">
        <v>0.1001090951205191</v>
      </c>
      <c r="BP15" s="18">
        <v>0.1028607336820474</v>
      </c>
      <c r="BQ15" s="18">
        <v>0.17890021267135439</v>
      </c>
      <c r="BR15" s="18">
        <v>0.40403776977691802</v>
      </c>
      <c r="BS15" s="18">
        <v>0.20015808089171111</v>
      </c>
      <c r="BU15" s="18">
        <v>0.1004906732806703</v>
      </c>
      <c r="BV15" s="18">
        <v>7.9081680121968145E-2</v>
      </c>
      <c r="BW15" s="18">
        <v>0.1283105056822994</v>
      </c>
      <c r="BX15" s="18">
        <v>6.9186988654920387E-2</v>
      </c>
      <c r="BY15" s="18">
        <v>0.10248985203393619</v>
      </c>
      <c r="BZ15" s="18">
        <v>0.13430548631751629</v>
      </c>
      <c r="CA15" s="18">
        <v>0.2145451239761669</v>
      </c>
      <c r="CB15" s="18">
        <v>0.25895276135401007</v>
      </c>
      <c r="CC15" s="18">
        <v>0.1108044767843805</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F21"/>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447</v>
      </c>
    </row>
    <row r="6" spans="2:6" ht="116.15" customHeight="1" x14ac:dyDescent="0.35">
      <c r="C6" s="20" t="s">
        <v>448</v>
      </c>
      <c r="D6" s="20" t="s">
        <v>449</v>
      </c>
      <c r="E6" s="20" t="s">
        <v>450</v>
      </c>
      <c r="F6" s="20" t="s">
        <v>451</v>
      </c>
    </row>
    <row r="7" spans="2:6" x14ac:dyDescent="0.35">
      <c r="B7" s="21" t="s">
        <v>174</v>
      </c>
      <c r="C7" s="18">
        <v>0.20188743879465609</v>
      </c>
      <c r="D7" s="18">
        <v>0.32995122299565333</v>
      </c>
      <c r="E7" s="18">
        <v>0.18209706901657</v>
      </c>
      <c r="F7" s="18">
        <v>0.18045298718486449</v>
      </c>
    </row>
    <row r="8" spans="2:6" x14ac:dyDescent="0.35">
      <c r="B8" s="21" t="s">
        <v>175</v>
      </c>
      <c r="C8" s="18">
        <v>0.34856323215678381</v>
      </c>
      <c r="D8" s="18">
        <v>0.38800374214970251</v>
      </c>
      <c r="E8" s="18">
        <v>0.29911162779584161</v>
      </c>
      <c r="F8" s="18">
        <v>0.37759737999096948</v>
      </c>
    </row>
    <row r="9" spans="2:6" x14ac:dyDescent="0.35">
      <c r="B9" s="21" t="s">
        <v>176</v>
      </c>
      <c r="C9" s="18">
        <v>0.26034631656776941</v>
      </c>
      <c r="D9" s="18">
        <v>0.19004356374173731</v>
      </c>
      <c r="E9" s="18">
        <v>0.3424198896194488</v>
      </c>
      <c r="F9" s="18">
        <v>0.32122376324465418</v>
      </c>
    </row>
    <row r="10" spans="2:6" x14ac:dyDescent="0.35">
      <c r="B10" s="21" t="s">
        <v>177</v>
      </c>
      <c r="C10" s="18">
        <v>0.12417630741635791</v>
      </c>
      <c r="D10" s="18">
        <v>6.107044025243151E-2</v>
      </c>
      <c r="E10" s="18">
        <v>0.1128018506878555</v>
      </c>
      <c r="F10" s="18">
        <v>6.9590341776958234E-2</v>
      </c>
    </row>
    <row r="11" spans="2:6" x14ac:dyDescent="0.35">
      <c r="B11" s="21" t="s">
        <v>178</v>
      </c>
      <c r="C11" s="18">
        <v>4.9264448113425563E-2</v>
      </c>
      <c r="D11" s="18">
        <v>1.684097835222589E-2</v>
      </c>
      <c r="E11" s="18">
        <v>4.2913845836884547E-2</v>
      </c>
      <c r="F11" s="18">
        <v>2.713724015320193E-2</v>
      </c>
    </row>
    <row r="12" spans="2:6" x14ac:dyDescent="0.35">
      <c r="B12" s="21" t="s">
        <v>151</v>
      </c>
      <c r="C12" s="18">
        <v>1.5762256951007129E-2</v>
      </c>
      <c r="D12" s="18">
        <v>1.4090052508249471E-2</v>
      </c>
      <c r="E12" s="18">
        <v>2.0655717043399451E-2</v>
      </c>
      <c r="F12" s="18">
        <v>2.3998287649351559E-2</v>
      </c>
    </row>
    <row r="13" spans="2:6" x14ac:dyDescent="0.35">
      <c r="B13" s="22" t="s">
        <v>117</v>
      </c>
      <c r="C13" s="23">
        <v>0.55045067095143985</v>
      </c>
      <c r="D13" s="23">
        <v>0.71795496514535584</v>
      </c>
      <c r="E13" s="23">
        <v>0.48120869681241157</v>
      </c>
      <c r="F13" s="23">
        <v>0.55805036717583401</v>
      </c>
    </row>
    <row r="14" spans="2:6" x14ac:dyDescent="0.35">
      <c r="B14" s="22" t="s">
        <v>118</v>
      </c>
      <c r="C14" s="23">
        <v>0.1734407555297835</v>
      </c>
      <c r="D14" s="23">
        <v>7.7911418604657404E-2</v>
      </c>
      <c r="E14" s="23">
        <v>0.1557156965247401</v>
      </c>
      <c r="F14" s="23">
        <v>9.6727581930160164E-2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0.20188743879465609</v>
      </c>
      <c r="D9" s="18">
        <v>0.1185077086015227</v>
      </c>
      <c r="E9" s="18">
        <v>0.18122464670085811</v>
      </c>
      <c r="F9" s="18">
        <v>0.2180088402539172</v>
      </c>
      <c r="G9" s="18">
        <v>0.23195831364536609</v>
      </c>
      <c r="H9" s="18">
        <v>0.20362983646464411</v>
      </c>
      <c r="I9" s="18">
        <v>0.22148017474092879</v>
      </c>
      <c r="K9" s="18">
        <v>0.18385452670684929</v>
      </c>
      <c r="L9" s="18">
        <v>0.21978173431475151</v>
      </c>
      <c r="N9" s="18">
        <v>0.22088526768561931</v>
      </c>
      <c r="O9" s="18">
        <v>0.18532947291755439</v>
      </c>
      <c r="P9" s="18">
        <v>0.21459267780482949</v>
      </c>
      <c r="Q9" s="18">
        <v>0.20542987504491331</v>
      </c>
      <c r="R9" s="18">
        <v>0.19890962623912131</v>
      </c>
      <c r="S9" s="18">
        <v>0.17360459839780759</v>
      </c>
      <c r="T9" s="18">
        <v>0.21883401437835459</v>
      </c>
      <c r="U9" s="18">
        <v>0.15481429351119241</v>
      </c>
      <c r="V9" s="18">
        <v>0.19650388835481211</v>
      </c>
      <c r="W9" s="18">
        <v>0.21679033329859099</v>
      </c>
      <c r="X9" s="18">
        <v>0.22167311637171419</v>
      </c>
      <c r="Y9" s="18">
        <v>0.20808080200449849</v>
      </c>
      <c r="AA9" s="18">
        <v>0.2231651572309592</v>
      </c>
      <c r="AB9" s="18">
        <v>0.2119274894664985</v>
      </c>
      <c r="AC9" s="18">
        <v>0.1882035975136907</v>
      </c>
      <c r="AD9" s="18">
        <v>0.18062942833724471</v>
      </c>
      <c r="AF9" s="18">
        <v>0.1173340707665395</v>
      </c>
      <c r="AG9" s="18">
        <v>0.23950853773952049</v>
      </c>
      <c r="AH9" s="18">
        <v>0.20137226082828891</v>
      </c>
      <c r="AI9" s="18">
        <v>0.2145944591325285</v>
      </c>
      <c r="AJ9" s="18">
        <v>0.19104492721020189</v>
      </c>
      <c r="AK9" s="18">
        <v>0.21972907057582991</v>
      </c>
      <c r="AL9" s="18">
        <v>0.16403486764610151</v>
      </c>
      <c r="AM9" s="18">
        <v>0.25629530380568999</v>
      </c>
      <c r="AN9" s="18">
        <v>0.2150832234654452</v>
      </c>
      <c r="AO9" s="18">
        <v>0.1907290386560492</v>
      </c>
      <c r="AP9" s="18">
        <v>0.16499177530979081</v>
      </c>
      <c r="AQ9" s="18">
        <v>0.20411558026639939</v>
      </c>
      <c r="AR9" s="18">
        <v>0.25816342495633188</v>
      </c>
      <c r="AS9" s="18">
        <v>0.26708257152958809</v>
      </c>
      <c r="AT9" s="18">
        <v>0.1621716944445413</v>
      </c>
      <c r="AU9" s="18">
        <v>0.148903100615629</v>
      </c>
      <c r="AV9" s="18">
        <v>0.23563435029592619</v>
      </c>
      <c r="AX9" s="18">
        <v>0.2112412757023156</v>
      </c>
      <c r="AY9" s="18">
        <v>0.15621291409889321</v>
      </c>
      <c r="BA9" s="18">
        <v>0.19964063380704769</v>
      </c>
      <c r="BB9" s="18">
        <v>0.20605601965803291</v>
      </c>
      <c r="BD9" s="18">
        <v>0.18850487190404741</v>
      </c>
      <c r="BE9" s="18">
        <v>0.2390239966606241</v>
      </c>
      <c r="BF9" s="18">
        <v>0.1783590306252687</v>
      </c>
      <c r="BG9" s="18">
        <v>0.20578584288388291</v>
      </c>
      <c r="BH9" s="18">
        <v>0.2297285635376059</v>
      </c>
      <c r="BI9" s="18">
        <v>7.8997223331718991E-2</v>
      </c>
      <c r="BJ9" s="18">
        <v>0.11889272026839939</v>
      </c>
      <c r="BL9" s="18">
        <v>0.2108004710232215</v>
      </c>
      <c r="BM9" s="18">
        <v>0.20351759975567121</v>
      </c>
      <c r="BN9" s="18">
        <v>0.2360813544370545</v>
      </c>
      <c r="BO9" s="18">
        <v>0.21364964266098629</v>
      </c>
      <c r="BP9" s="18">
        <v>0.18530021159933391</v>
      </c>
      <c r="BQ9" s="18">
        <v>0.24750579618637389</v>
      </c>
      <c r="BR9" s="18">
        <v>0.109403788968989</v>
      </c>
      <c r="BS9" s="18">
        <v>0.1921999846254063</v>
      </c>
      <c r="BU9" s="18">
        <v>0.2361785221269895</v>
      </c>
      <c r="BV9" s="18">
        <v>0.20692522462161311</v>
      </c>
      <c r="BW9" s="18">
        <v>0.26249272059268131</v>
      </c>
      <c r="BX9" s="18">
        <v>0.18519861740461041</v>
      </c>
      <c r="BY9" s="18">
        <v>0.20070849883924541</v>
      </c>
      <c r="BZ9" s="18">
        <v>0.19018801970999619</v>
      </c>
      <c r="CA9" s="18">
        <v>0.16580346374290611</v>
      </c>
      <c r="CB9" s="18">
        <v>0.12907629710130941</v>
      </c>
      <c r="CC9" s="18">
        <v>0.19908399313471559</v>
      </c>
    </row>
    <row r="10" spans="2:83" ht="19" customHeight="1" x14ac:dyDescent="0.35">
      <c r="B10" s="21" t="s">
        <v>175</v>
      </c>
      <c r="C10" s="18">
        <v>0.34856323215678381</v>
      </c>
      <c r="D10" s="18">
        <v>0.3254797515317665</v>
      </c>
      <c r="E10" s="18">
        <v>0.33221192934445731</v>
      </c>
      <c r="F10" s="18">
        <v>0.36732694491956569</v>
      </c>
      <c r="G10" s="18">
        <v>0.33292629771260562</v>
      </c>
      <c r="H10" s="18">
        <v>0.36297579146903558</v>
      </c>
      <c r="I10" s="18">
        <v>0.35740160745453531</v>
      </c>
      <c r="K10" s="18">
        <v>0.35102814132063709</v>
      </c>
      <c r="L10" s="18">
        <v>0.34703054849988579</v>
      </c>
      <c r="N10" s="18">
        <v>0.34379761639121931</v>
      </c>
      <c r="O10" s="18">
        <v>0.31551722193235959</v>
      </c>
      <c r="P10" s="18">
        <v>0.30897168741256792</v>
      </c>
      <c r="Q10" s="18">
        <v>0.33809481735225139</v>
      </c>
      <c r="R10" s="18">
        <v>0.35912546263933121</v>
      </c>
      <c r="S10" s="18">
        <v>0.34926526524605211</v>
      </c>
      <c r="T10" s="18">
        <v>0.36695446635470341</v>
      </c>
      <c r="U10" s="18">
        <v>0.40831949153165847</v>
      </c>
      <c r="V10" s="18">
        <v>0.33086543869227908</v>
      </c>
      <c r="W10" s="18">
        <v>0.33335749547916999</v>
      </c>
      <c r="X10" s="18">
        <v>0.36945198723439548</v>
      </c>
      <c r="Y10" s="18">
        <v>0.33106852473542869</v>
      </c>
      <c r="AA10" s="18">
        <v>0.37401836073581218</v>
      </c>
      <c r="AB10" s="18">
        <v>0.3533722924514438</v>
      </c>
      <c r="AC10" s="18">
        <v>0.34561180170618311</v>
      </c>
      <c r="AD10" s="18">
        <v>0.31893270523840578</v>
      </c>
      <c r="AF10" s="18">
        <v>0.28329776575059762</v>
      </c>
      <c r="AG10" s="18">
        <v>0.26083181138171518</v>
      </c>
      <c r="AH10" s="18">
        <v>0.31647340597186269</v>
      </c>
      <c r="AI10" s="18">
        <v>0.32266938027555159</v>
      </c>
      <c r="AJ10" s="18">
        <v>0.38125703124401361</v>
      </c>
      <c r="AK10" s="18">
        <v>0.36987754528392658</v>
      </c>
      <c r="AL10" s="18">
        <v>0.37451367321914297</v>
      </c>
      <c r="AM10" s="18">
        <v>0.30100238391872569</v>
      </c>
      <c r="AN10" s="18">
        <v>0.41839601464015119</v>
      </c>
      <c r="AO10" s="18">
        <v>0.27847900601257142</v>
      </c>
      <c r="AP10" s="18">
        <v>0.40609253987868599</v>
      </c>
      <c r="AQ10" s="18">
        <v>0.40333091759688899</v>
      </c>
      <c r="AR10" s="18">
        <v>0.39242078483643689</v>
      </c>
      <c r="AS10" s="18">
        <v>0.29139175915191268</v>
      </c>
      <c r="AT10" s="18">
        <v>0.44170037753941471</v>
      </c>
      <c r="AU10" s="18">
        <v>0.37518430575181527</v>
      </c>
      <c r="AV10" s="18">
        <v>0.11446746831625659</v>
      </c>
      <c r="AX10" s="18">
        <v>0.35166724092661222</v>
      </c>
      <c r="AY10" s="18">
        <v>0.33494198947577231</v>
      </c>
      <c r="BA10" s="18">
        <v>0.36046457364250772</v>
      </c>
      <c r="BB10" s="18">
        <v>0.32648223062816112</v>
      </c>
      <c r="BD10" s="18">
        <v>0.32151779851631213</v>
      </c>
      <c r="BE10" s="18">
        <v>0.34483781826644683</v>
      </c>
      <c r="BF10" s="18">
        <v>0.3625704624102597</v>
      </c>
      <c r="BG10" s="18">
        <v>0.37930539213523878</v>
      </c>
      <c r="BH10" s="18">
        <v>0.33092915021586677</v>
      </c>
      <c r="BI10" s="18">
        <v>0.57087391817004096</v>
      </c>
      <c r="BJ10" s="18">
        <v>0.21268596558171379</v>
      </c>
      <c r="BL10" s="18">
        <v>0.34029794152885839</v>
      </c>
      <c r="BM10" s="18">
        <v>0.38601482864375569</v>
      </c>
      <c r="BN10" s="18">
        <v>0.31932594601083081</v>
      </c>
      <c r="BO10" s="18">
        <v>0.38628061852562112</v>
      </c>
      <c r="BP10" s="18">
        <v>0.34871123749984068</v>
      </c>
      <c r="BQ10" s="18">
        <v>0.30247806850126491</v>
      </c>
      <c r="BR10" s="18">
        <v>0.31251511951569622</v>
      </c>
      <c r="BS10" s="18">
        <v>0.3031458618563927</v>
      </c>
      <c r="BU10" s="18">
        <v>0.37993137238739749</v>
      </c>
      <c r="BV10" s="18">
        <v>0.36144169494480438</v>
      </c>
      <c r="BW10" s="18">
        <v>0.35881496269048918</v>
      </c>
      <c r="BX10" s="18">
        <v>0.3296311627389909</v>
      </c>
      <c r="BY10" s="18">
        <v>0.34251932762914999</v>
      </c>
      <c r="BZ10" s="18">
        <v>0.28245444289312099</v>
      </c>
      <c r="CA10" s="18">
        <v>0.29016657902399978</v>
      </c>
      <c r="CB10" s="18">
        <v>0.3480548835839678</v>
      </c>
      <c r="CC10" s="18">
        <v>0.35200107246710849</v>
      </c>
    </row>
    <row r="11" spans="2:83" ht="19" customHeight="1" x14ac:dyDescent="0.35">
      <c r="B11" s="21" t="s">
        <v>176</v>
      </c>
      <c r="C11" s="18">
        <v>0.26034631656776941</v>
      </c>
      <c r="D11" s="18">
        <v>0.32133557717792077</v>
      </c>
      <c r="E11" s="18">
        <v>0.29346235500279372</v>
      </c>
      <c r="F11" s="18">
        <v>0.2457687536271117</v>
      </c>
      <c r="G11" s="18">
        <v>0.26849781944237999</v>
      </c>
      <c r="H11" s="18">
        <v>0.23783043180555621</v>
      </c>
      <c r="I11" s="18">
        <v>0.2301578701248177</v>
      </c>
      <c r="K11" s="18">
        <v>0.26982766483109311</v>
      </c>
      <c r="L11" s="18">
        <v>0.25067382645073999</v>
      </c>
      <c r="N11" s="18">
        <v>0.24948210879044361</v>
      </c>
      <c r="O11" s="18">
        <v>0.24715586253844599</v>
      </c>
      <c r="P11" s="18">
        <v>0.31014211988896617</v>
      </c>
      <c r="Q11" s="18">
        <v>0.28337798936644931</v>
      </c>
      <c r="R11" s="18">
        <v>0.25079733954762218</v>
      </c>
      <c r="S11" s="18">
        <v>0.33326468886649019</v>
      </c>
      <c r="T11" s="18">
        <v>0.249237340750779</v>
      </c>
      <c r="U11" s="18">
        <v>0.25769673324655668</v>
      </c>
      <c r="V11" s="18">
        <v>0.25676215105664407</v>
      </c>
      <c r="W11" s="18">
        <v>0.2667840150775892</v>
      </c>
      <c r="X11" s="18">
        <v>0.20565763983247379</v>
      </c>
      <c r="Y11" s="18">
        <v>0.2443411164415136</v>
      </c>
      <c r="AA11" s="18">
        <v>0.20755949898237641</v>
      </c>
      <c r="AB11" s="18">
        <v>0.26026333101907212</v>
      </c>
      <c r="AC11" s="18">
        <v>0.2824456420250317</v>
      </c>
      <c r="AD11" s="18">
        <v>0.29871965189078681</v>
      </c>
      <c r="AF11" s="18">
        <v>0.35924924603974873</v>
      </c>
      <c r="AG11" s="18">
        <v>0.3090106550543909</v>
      </c>
      <c r="AH11" s="18">
        <v>0.33772481682442851</v>
      </c>
      <c r="AI11" s="18">
        <v>0.3044433248127642</v>
      </c>
      <c r="AJ11" s="18">
        <v>0.21552043639302959</v>
      </c>
      <c r="AK11" s="18">
        <v>0.2468845565870198</v>
      </c>
      <c r="AL11" s="18">
        <v>0.28240799623602542</v>
      </c>
      <c r="AM11" s="18">
        <v>0.27651335810098809</v>
      </c>
      <c r="AN11" s="18">
        <v>0.20548304542656171</v>
      </c>
      <c r="AO11" s="18">
        <v>0.27652155077573398</v>
      </c>
      <c r="AP11" s="18">
        <v>0.24903109328309711</v>
      </c>
      <c r="AQ11" s="18">
        <v>0.24856539433691249</v>
      </c>
      <c r="AR11" s="18">
        <v>0.189090828508751</v>
      </c>
      <c r="AS11" s="18">
        <v>0.14457384229433709</v>
      </c>
      <c r="AT11" s="18">
        <v>0.2300598747554323</v>
      </c>
      <c r="AU11" s="18">
        <v>0.24805826200686329</v>
      </c>
      <c r="AV11" s="18">
        <v>0.32743751273376048</v>
      </c>
      <c r="AX11" s="18">
        <v>0.25846303445309893</v>
      </c>
      <c r="AY11" s="18">
        <v>0.26995434677905228</v>
      </c>
      <c r="BA11" s="18">
        <v>0.2489443790240177</v>
      </c>
      <c r="BB11" s="18">
        <v>0.28150075538753139</v>
      </c>
      <c r="BD11" s="18">
        <v>0.29471068489742702</v>
      </c>
      <c r="BE11" s="18">
        <v>0.2309566473217485</v>
      </c>
      <c r="BF11" s="18">
        <v>0.28832028216052752</v>
      </c>
      <c r="BG11" s="18">
        <v>0.22196402777993041</v>
      </c>
      <c r="BH11" s="18">
        <v>0.22334497685486221</v>
      </c>
      <c r="BI11" s="18">
        <v>0.25390732812069339</v>
      </c>
      <c r="BJ11" s="18">
        <v>0.48498364599817589</v>
      </c>
      <c r="BL11" s="18">
        <v>0.26528672055464458</v>
      </c>
      <c r="BM11" s="18">
        <v>0.23691000883105459</v>
      </c>
      <c r="BN11" s="18">
        <v>0.26694265749117391</v>
      </c>
      <c r="BO11" s="18">
        <v>0.2051211215498214</v>
      </c>
      <c r="BP11" s="18">
        <v>0.24926976100270731</v>
      </c>
      <c r="BQ11" s="18">
        <v>0.23257997206743811</v>
      </c>
      <c r="BR11" s="18">
        <v>0.32732234773324692</v>
      </c>
      <c r="BS11" s="18">
        <v>0.31139149591111609</v>
      </c>
      <c r="BU11" s="18">
        <v>0.22874683125529591</v>
      </c>
      <c r="BV11" s="18">
        <v>0.25310331696541039</v>
      </c>
      <c r="BW11" s="18">
        <v>0.24075405858393031</v>
      </c>
      <c r="BX11" s="18">
        <v>0.3084776760674634</v>
      </c>
      <c r="BY11" s="18">
        <v>0.26427898287105361</v>
      </c>
      <c r="BZ11" s="18">
        <v>0.22254138461095599</v>
      </c>
      <c r="CA11" s="18">
        <v>0.34241885451979431</v>
      </c>
      <c r="CB11" s="18">
        <v>0.30140850830356369</v>
      </c>
      <c r="CC11" s="18">
        <v>0.18704303140253911</v>
      </c>
    </row>
    <row r="12" spans="2:83" ht="19" customHeight="1" x14ac:dyDescent="0.35">
      <c r="B12" s="21" t="s">
        <v>177</v>
      </c>
      <c r="C12" s="18">
        <v>0.12417630741635791</v>
      </c>
      <c r="D12" s="18">
        <v>0.15031807315054249</v>
      </c>
      <c r="E12" s="18">
        <v>0.1508775396198743</v>
      </c>
      <c r="F12" s="18">
        <v>9.2169182974243175E-2</v>
      </c>
      <c r="G12" s="18">
        <v>0.10694363233156939</v>
      </c>
      <c r="H12" s="18">
        <v>0.13413878285522601</v>
      </c>
      <c r="I12" s="18">
        <v>0.1206847066366212</v>
      </c>
      <c r="K12" s="18">
        <v>0.12642874709560581</v>
      </c>
      <c r="L12" s="18">
        <v>0.12267936789406859</v>
      </c>
      <c r="N12" s="18">
        <v>0.15212599747860839</v>
      </c>
      <c r="O12" s="18">
        <v>0.1208824184300348</v>
      </c>
      <c r="P12" s="18">
        <v>0.12780128116127881</v>
      </c>
      <c r="Q12" s="18">
        <v>7.494063169199168E-2</v>
      </c>
      <c r="R12" s="18">
        <v>0.1279860060836194</v>
      </c>
      <c r="S12" s="18">
        <v>0.11862802280873611</v>
      </c>
      <c r="T12" s="18">
        <v>0.1198493682629601</v>
      </c>
      <c r="U12" s="18">
        <v>0.11269281810036651</v>
      </c>
      <c r="V12" s="18">
        <v>0.1408673077170472</v>
      </c>
      <c r="W12" s="18">
        <v>0.1249574037101039</v>
      </c>
      <c r="X12" s="18">
        <v>0.11135520420216879</v>
      </c>
      <c r="Y12" s="18">
        <v>0.1219395275820043</v>
      </c>
      <c r="AA12" s="18">
        <v>0.13364080589205429</v>
      </c>
      <c r="AB12" s="18">
        <v>0.1067386634151786</v>
      </c>
      <c r="AC12" s="18">
        <v>0.1230590809144966</v>
      </c>
      <c r="AD12" s="18">
        <v>0.13148419554306759</v>
      </c>
      <c r="AF12" s="18">
        <v>0.1973313601008245</v>
      </c>
      <c r="AG12" s="18">
        <v>0.1292672374204229</v>
      </c>
      <c r="AH12" s="18">
        <v>6.556073626400645E-2</v>
      </c>
      <c r="AI12" s="18">
        <v>7.4126564120789315E-2</v>
      </c>
      <c r="AJ12" s="18">
        <v>0.13312234571471299</v>
      </c>
      <c r="AK12" s="18">
        <v>0.10812929113707399</v>
      </c>
      <c r="AL12" s="18">
        <v>0.13771608257969389</v>
      </c>
      <c r="AM12" s="18">
        <v>0.115496542802402</v>
      </c>
      <c r="AN12" s="18">
        <v>0.12569003790661401</v>
      </c>
      <c r="AO12" s="18">
        <v>0.1924495041534206</v>
      </c>
      <c r="AP12" s="18">
        <v>8.9777793465787639E-2</v>
      </c>
      <c r="AQ12" s="18">
        <v>8.860230924802967E-2</v>
      </c>
      <c r="AR12" s="18">
        <v>9.2634304581976232E-2</v>
      </c>
      <c r="AS12" s="18">
        <v>0.19522521913787669</v>
      </c>
      <c r="AT12" s="18">
        <v>0.15046327909386931</v>
      </c>
      <c r="AU12" s="18">
        <v>0.1786576819526888</v>
      </c>
      <c r="AV12" s="18">
        <v>0.18453823278468759</v>
      </c>
      <c r="AX12" s="18">
        <v>0.1178893405627479</v>
      </c>
      <c r="AY12" s="18">
        <v>0.1532427581508902</v>
      </c>
      <c r="BA12" s="18">
        <v>0.124153271086825</v>
      </c>
      <c r="BB12" s="18">
        <v>0.1242190475753763</v>
      </c>
      <c r="BD12" s="18">
        <v>0.12570190530525749</v>
      </c>
      <c r="BE12" s="18">
        <v>0.13106898139528489</v>
      </c>
      <c r="BF12" s="18">
        <v>0.1215311819509818</v>
      </c>
      <c r="BG12" s="18">
        <v>0.1203288879238614</v>
      </c>
      <c r="BH12" s="18">
        <v>0.1416939593449815</v>
      </c>
      <c r="BI12" s="18">
        <v>5.5597725844111628E-2</v>
      </c>
      <c r="BJ12" s="18">
        <v>9.3590240822551699E-2</v>
      </c>
      <c r="BL12" s="18">
        <v>0.128071963936922</v>
      </c>
      <c r="BM12" s="18">
        <v>0.13183443520592519</v>
      </c>
      <c r="BN12" s="18">
        <v>0.13003688274048539</v>
      </c>
      <c r="BO12" s="18">
        <v>0.1189569790571321</v>
      </c>
      <c r="BP12" s="18">
        <v>0.1413933062124918</v>
      </c>
      <c r="BQ12" s="18">
        <v>0.13818338987694531</v>
      </c>
      <c r="BR12" s="18">
        <v>0.12913156310381349</v>
      </c>
      <c r="BS12" s="18">
        <v>9.1474626173287193E-2</v>
      </c>
      <c r="BU12" s="18">
        <v>0.1038950170269872</v>
      </c>
      <c r="BV12" s="18">
        <v>0.1189748843666148</v>
      </c>
      <c r="BW12" s="18">
        <v>9.2422293470512673E-2</v>
      </c>
      <c r="BX12" s="18">
        <v>0.1170302596694968</v>
      </c>
      <c r="BY12" s="18">
        <v>0.12713807170074179</v>
      </c>
      <c r="BZ12" s="18">
        <v>0.20149682365837709</v>
      </c>
      <c r="CA12" s="18">
        <v>9.1280211241599185E-2</v>
      </c>
      <c r="CB12" s="18">
        <v>0.1500709599776546</v>
      </c>
      <c r="CC12" s="18">
        <v>0.19095765732114101</v>
      </c>
    </row>
    <row r="13" spans="2:83" ht="19" customHeight="1" x14ac:dyDescent="0.35">
      <c r="B13" s="21" t="s">
        <v>178</v>
      </c>
      <c r="C13" s="18">
        <v>4.9264448113425563E-2</v>
      </c>
      <c r="D13" s="18">
        <v>6.2113857363180237E-2</v>
      </c>
      <c r="E13" s="18">
        <v>3.3339015711296369E-2</v>
      </c>
      <c r="F13" s="18">
        <v>4.8744006043995237E-2</v>
      </c>
      <c r="G13" s="18">
        <v>4.7210841198023767E-2</v>
      </c>
      <c r="H13" s="18">
        <v>5.0702953259475748E-2</v>
      </c>
      <c r="I13" s="18">
        <v>5.5624507523311079E-2</v>
      </c>
      <c r="K13" s="18">
        <v>5.5726584508421967E-2</v>
      </c>
      <c r="L13" s="18">
        <v>4.2424188984590813E-2</v>
      </c>
      <c r="N13" s="18">
        <v>3.3709009654109397E-2</v>
      </c>
      <c r="O13" s="18">
        <v>0.1180846084705001</v>
      </c>
      <c r="P13" s="18">
        <v>3.8492233732357557E-2</v>
      </c>
      <c r="Q13" s="18">
        <v>6.4646513404792633E-2</v>
      </c>
      <c r="R13" s="18">
        <v>4.7987363398619219E-2</v>
      </c>
      <c r="S13" s="18">
        <v>2.523742468091408E-2</v>
      </c>
      <c r="T13" s="18">
        <v>3.0557788241693199E-2</v>
      </c>
      <c r="U13" s="18">
        <v>4.9875190483082803E-2</v>
      </c>
      <c r="V13" s="18">
        <v>4.8983983870866318E-2</v>
      </c>
      <c r="W13" s="18">
        <v>3.7729180186759699E-2</v>
      </c>
      <c r="X13" s="18">
        <v>6.8557343509874843E-2</v>
      </c>
      <c r="Y13" s="18">
        <v>7.7493665404704135E-2</v>
      </c>
      <c r="AA13" s="18">
        <v>5.1541624388582237E-2</v>
      </c>
      <c r="AB13" s="18">
        <v>5.0179366057115878E-2</v>
      </c>
      <c r="AC13" s="18">
        <v>4.8705008091950289E-2</v>
      </c>
      <c r="AD13" s="18">
        <v>4.6723345261399513E-2</v>
      </c>
      <c r="AF13" s="18">
        <v>0</v>
      </c>
      <c r="AG13" s="18">
        <v>3.6194577853724368E-2</v>
      </c>
      <c r="AH13" s="18">
        <v>5.6368264117560803E-2</v>
      </c>
      <c r="AI13" s="18">
        <v>6.5002157642510036E-2</v>
      </c>
      <c r="AJ13" s="18">
        <v>7.3589550691804007E-2</v>
      </c>
      <c r="AK13" s="18">
        <v>4.0700819981968499E-2</v>
      </c>
      <c r="AL13" s="18">
        <v>3.5226743140149418E-2</v>
      </c>
      <c r="AM13" s="18">
        <v>3.495688135845848E-2</v>
      </c>
      <c r="AN13" s="18">
        <v>3.5347678561227842E-2</v>
      </c>
      <c r="AO13" s="18">
        <v>6.1820900402224883E-2</v>
      </c>
      <c r="AP13" s="18">
        <v>6.2767617546645171E-2</v>
      </c>
      <c r="AQ13" s="18">
        <v>5.5385798551769339E-2</v>
      </c>
      <c r="AR13" s="18">
        <v>5.5569310416288167E-2</v>
      </c>
      <c r="AS13" s="18">
        <v>7.6968461645210429E-2</v>
      </c>
      <c r="AT13" s="18">
        <v>1.560477416674225E-2</v>
      </c>
      <c r="AU13" s="18">
        <v>4.0811544229948149E-2</v>
      </c>
      <c r="AV13" s="18">
        <v>3.2611520517190302E-2</v>
      </c>
      <c r="AX13" s="18">
        <v>4.6641168026457458E-2</v>
      </c>
      <c r="AY13" s="18">
        <v>6.4009786743959199E-2</v>
      </c>
      <c r="BA13" s="18">
        <v>5.0435301060058238E-2</v>
      </c>
      <c r="BB13" s="18">
        <v>4.7092121091686E-2</v>
      </c>
      <c r="BD13" s="18">
        <v>5.1520922575611562E-2</v>
      </c>
      <c r="BE13" s="18">
        <v>4.0678815730216422E-2</v>
      </c>
      <c r="BF13" s="18">
        <v>3.4586364536065603E-2</v>
      </c>
      <c r="BG13" s="18">
        <v>6.137717764022118E-2</v>
      </c>
      <c r="BH13" s="18">
        <v>6.1446564084420799E-2</v>
      </c>
      <c r="BI13" s="18">
        <v>0</v>
      </c>
      <c r="BJ13" s="18">
        <v>5.1524931038338009E-2</v>
      </c>
      <c r="BL13" s="18">
        <v>4.4183334245346068E-2</v>
      </c>
      <c r="BM13" s="18">
        <v>3.5342327983508157E-2</v>
      </c>
      <c r="BN13" s="18">
        <v>3.9979297815614233E-2</v>
      </c>
      <c r="BO13" s="18">
        <v>5.7197123210347513E-2</v>
      </c>
      <c r="BP13" s="18">
        <v>5.5744291285395639E-2</v>
      </c>
      <c r="BQ13" s="18">
        <v>7.9252773367978105E-2</v>
      </c>
      <c r="BR13" s="18">
        <v>2.190065351103233E-2</v>
      </c>
      <c r="BS13" s="18">
        <v>7.5204494424079976E-2</v>
      </c>
      <c r="BU13" s="18">
        <v>3.9960816997269652E-2</v>
      </c>
      <c r="BV13" s="18">
        <v>4.6853294637913427E-2</v>
      </c>
      <c r="BW13" s="18">
        <v>3.6878723647955809E-2</v>
      </c>
      <c r="BX13" s="18">
        <v>5.2937436243759593E-2</v>
      </c>
      <c r="BY13" s="18">
        <v>5.1959111821978793E-2</v>
      </c>
      <c r="BZ13" s="18">
        <v>8.4489790650060292E-2</v>
      </c>
      <c r="CA13" s="18">
        <v>7.5854850609685942E-2</v>
      </c>
      <c r="CB13" s="18">
        <v>2.343313576127801E-2</v>
      </c>
      <c r="CC13" s="18">
        <v>7.091424567449571E-2</v>
      </c>
    </row>
    <row r="14" spans="2:83" ht="19" customHeight="1" x14ac:dyDescent="0.35">
      <c r="B14" s="21" t="s">
        <v>151</v>
      </c>
      <c r="C14" s="18">
        <v>1.5762256951007129E-2</v>
      </c>
      <c r="D14" s="18">
        <v>2.224503217506724E-2</v>
      </c>
      <c r="E14" s="18">
        <v>8.8845136207202427E-3</v>
      </c>
      <c r="F14" s="18">
        <v>2.7982272181166942E-2</v>
      </c>
      <c r="G14" s="18">
        <v>1.2463095670055111E-2</v>
      </c>
      <c r="H14" s="18">
        <v>1.0722204146062231E-2</v>
      </c>
      <c r="I14" s="18">
        <v>1.4651133519785781E-2</v>
      </c>
      <c r="K14" s="18">
        <v>1.3134335537392759E-2</v>
      </c>
      <c r="L14" s="18">
        <v>1.7410333855963099E-2</v>
      </c>
      <c r="N14" s="18">
        <v>0</v>
      </c>
      <c r="O14" s="18">
        <v>1.3030415711105039E-2</v>
      </c>
      <c r="P14" s="18">
        <v>0</v>
      </c>
      <c r="Q14" s="18">
        <v>3.3510173139601918E-2</v>
      </c>
      <c r="R14" s="18">
        <v>1.5194202091686629E-2</v>
      </c>
      <c r="S14" s="18">
        <v>0</v>
      </c>
      <c r="T14" s="18">
        <v>1.4567022011509841E-2</v>
      </c>
      <c r="U14" s="18">
        <v>1.6601473127142979E-2</v>
      </c>
      <c r="V14" s="18">
        <v>2.6017230308351291E-2</v>
      </c>
      <c r="W14" s="18">
        <v>2.0381572247786181E-2</v>
      </c>
      <c r="X14" s="18">
        <v>2.3304708849372691E-2</v>
      </c>
      <c r="Y14" s="18">
        <v>1.707636383185069E-2</v>
      </c>
      <c r="AA14" s="18">
        <v>1.00745527702156E-2</v>
      </c>
      <c r="AB14" s="18">
        <v>1.7518857590691009E-2</v>
      </c>
      <c r="AC14" s="18">
        <v>1.1974869748647711E-2</v>
      </c>
      <c r="AD14" s="18">
        <v>2.3510673729095641E-2</v>
      </c>
      <c r="AF14" s="18">
        <v>4.2787557342289742E-2</v>
      </c>
      <c r="AG14" s="18">
        <v>2.5187180550226101E-2</v>
      </c>
      <c r="AH14" s="18">
        <v>2.2500515993853019E-2</v>
      </c>
      <c r="AI14" s="18">
        <v>1.916411401585635E-2</v>
      </c>
      <c r="AJ14" s="18">
        <v>5.4657087462378221E-3</v>
      </c>
      <c r="AK14" s="18">
        <v>1.467871643418134E-2</v>
      </c>
      <c r="AL14" s="18">
        <v>6.100637178886946E-3</v>
      </c>
      <c r="AM14" s="18">
        <v>1.5735530013735888E-2</v>
      </c>
      <c r="AN14" s="18">
        <v>0</v>
      </c>
      <c r="AO14" s="18">
        <v>0</v>
      </c>
      <c r="AP14" s="18">
        <v>2.7339180515993381E-2</v>
      </c>
      <c r="AQ14" s="18">
        <v>0</v>
      </c>
      <c r="AR14" s="18">
        <v>1.212134670021563E-2</v>
      </c>
      <c r="AS14" s="18">
        <v>2.4758146241075009E-2</v>
      </c>
      <c r="AT14" s="18">
        <v>0</v>
      </c>
      <c r="AU14" s="18">
        <v>8.385105443055544E-3</v>
      </c>
      <c r="AV14" s="18">
        <v>0.1053109153521789</v>
      </c>
      <c r="AX14" s="18">
        <v>1.4097940328768E-2</v>
      </c>
      <c r="AY14" s="18">
        <v>2.1638204751432771E-2</v>
      </c>
      <c r="BA14" s="18">
        <v>1.6361841379543669E-2</v>
      </c>
      <c r="BB14" s="18">
        <v>1.4649825659212429E-2</v>
      </c>
      <c r="BD14" s="18">
        <v>1.8043816801344439E-2</v>
      </c>
      <c r="BE14" s="18">
        <v>1.3433740625679241E-2</v>
      </c>
      <c r="BF14" s="18">
        <v>1.4632678316896811E-2</v>
      </c>
      <c r="BG14" s="18">
        <v>1.1238671636865351E-2</v>
      </c>
      <c r="BH14" s="18">
        <v>1.2856785962262821E-2</v>
      </c>
      <c r="BI14" s="18">
        <v>4.0623804533434983E-2</v>
      </c>
      <c r="BJ14" s="18">
        <v>3.8322496290821038E-2</v>
      </c>
      <c r="BL14" s="18">
        <v>1.135956871100733E-2</v>
      </c>
      <c r="BM14" s="18">
        <v>6.3807995800850802E-3</v>
      </c>
      <c r="BN14" s="18">
        <v>7.6338615048412699E-3</v>
      </c>
      <c r="BO14" s="18">
        <v>1.879451499609178E-2</v>
      </c>
      <c r="BP14" s="18">
        <v>1.958119240023079E-2</v>
      </c>
      <c r="BQ14" s="18">
        <v>0</v>
      </c>
      <c r="BR14" s="18">
        <v>9.9726527167222134E-2</v>
      </c>
      <c r="BS14" s="18">
        <v>2.6583537009717891E-2</v>
      </c>
      <c r="BU14" s="18">
        <v>1.128744020606034E-2</v>
      </c>
      <c r="BV14" s="18">
        <v>1.270158446364382E-2</v>
      </c>
      <c r="BW14" s="18">
        <v>8.6372410144306393E-3</v>
      </c>
      <c r="BX14" s="18">
        <v>6.7248478756789173E-3</v>
      </c>
      <c r="BY14" s="18">
        <v>1.339600713783029E-2</v>
      </c>
      <c r="BZ14" s="18">
        <v>1.882953847748943E-2</v>
      </c>
      <c r="CA14" s="18">
        <v>3.4476040862014737E-2</v>
      </c>
      <c r="CB14" s="18">
        <v>4.7956215272226273E-2</v>
      </c>
      <c r="CC14" s="18">
        <v>0</v>
      </c>
    </row>
    <row r="15" spans="2:83" ht="19" customHeight="1" x14ac:dyDescent="0.35">
      <c r="B15" s="22" t="s">
        <v>117</v>
      </c>
      <c r="C15" s="23">
        <v>0.55045067095143985</v>
      </c>
      <c r="D15" s="23">
        <v>0.44398746013328921</v>
      </c>
      <c r="E15" s="23">
        <v>0.51343657604531545</v>
      </c>
      <c r="F15" s="23">
        <v>0.58533578517348295</v>
      </c>
      <c r="G15" s="23">
        <v>0.56488461135797174</v>
      </c>
      <c r="H15" s="23">
        <v>0.56660562793367975</v>
      </c>
      <c r="I15" s="23">
        <v>0.57888178219546416</v>
      </c>
      <c r="K15" s="23">
        <v>0.53488266802748641</v>
      </c>
      <c r="L15" s="23">
        <v>0.56681228281463736</v>
      </c>
      <c r="N15" s="23">
        <v>0.56468288407683853</v>
      </c>
      <c r="O15" s="23">
        <v>0.50084669484991406</v>
      </c>
      <c r="P15" s="23">
        <v>0.52356436521739746</v>
      </c>
      <c r="Q15" s="23">
        <v>0.54352469239716472</v>
      </c>
      <c r="R15" s="23">
        <v>0.55803508887845255</v>
      </c>
      <c r="S15" s="23">
        <v>0.52286986364385968</v>
      </c>
      <c r="T15" s="23">
        <v>0.585788480733058</v>
      </c>
      <c r="U15" s="23">
        <v>0.56313378504285094</v>
      </c>
      <c r="V15" s="23">
        <v>0.52736932704709116</v>
      </c>
      <c r="W15" s="23">
        <v>0.55014782877776103</v>
      </c>
      <c r="X15" s="23">
        <v>0.5911251036061097</v>
      </c>
      <c r="Y15" s="23">
        <v>0.53914932673992721</v>
      </c>
      <c r="AA15" s="23">
        <v>0.59718351796677138</v>
      </c>
      <c r="AB15" s="23">
        <v>0.56529978191794239</v>
      </c>
      <c r="AC15" s="23">
        <v>0.53381539921987375</v>
      </c>
      <c r="AD15" s="23">
        <v>0.49956213357565049</v>
      </c>
      <c r="AF15" s="23">
        <v>0.40063183651713707</v>
      </c>
      <c r="AG15" s="23">
        <v>0.50034034912123582</v>
      </c>
      <c r="AH15" s="23">
        <v>0.51784566680015154</v>
      </c>
      <c r="AI15" s="23">
        <v>0.53726383940808009</v>
      </c>
      <c r="AJ15" s="23">
        <v>0.5723019584542155</v>
      </c>
      <c r="AK15" s="23">
        <v>0.58960661585975638</v>
      </c>
      <c r="AL15" s="23">
        <v>0.53854854086524451</v>
      </c>
      <c r="AM15" s="23">
        <v>0.55729768772441568</v>
      </c>
      <c r="AN15" s="23">
        <v>0.63347923810559648</v>
      </c>
      <c r="AO15" s="23">
        <v>0.46920804466862059</v>
      </c>
      <c r="AP15" s="23">
        <v>0.5710843151884768</v>
      </c>
      <c r="AQ15" s="23">
        <v>0.60744649786328853</v>
      </c>
      <c r="AR15" s="23">
        <v>0.65058420979276876</v>
      </c>
      <c r="AS15" s="23">
        <v>0.55847433068150076</v>
      </c>
      <c r="AT15" s="23">
        <v>0.60387207198395598</v>
      </c>
      <c r="AU15" s="23">
        <v>0.52408740636744433</v>
      </c>
      <c r="AV15" s="23">
        <v>0.35010181861218281</v>
      </c>
      <c r="AX15" s="23">
        <v>0.56290851662892782</v>
      </c>
      <c r="AY15" s="23">
        <v>0.4911549035746654</v>
      </c>
      <c r="BA15" s="23">
        <v>0.56010520744955539</v>
      </c>
      <c r="BB15" s="23">
        <v>0.53253825028619406</v>
      </c>
      <c r="BD15" s="23">
        <v>0.51002267042035954</v>
      </c>
      <c r="BE15" s="23">
        <v>0.5838618149270709</v>
      </c>
      <c r="BF15" s="23">
        <v>0.5409294930355284</v>
      </c>
      <c r="BG15" s="23">
        <v>0.58509123501912175</v>
      </c>
      <c r="BH15" s="23">
        <v>0.56065771375347273</v>
      </c>
      <c r="BI15" s="23">
        <v>0.64987114150175995</v>
      </c>
      <c r="BJ15" s="23">
        <v>0.33157868585011319</v>
      </c>
      <c r="BL15" s="23">
        <v>0.55109841255207992</v>
      </c>
      <c r="BM15" s="23">
        <v>0.58953242839942688</v>
      </c>
      <c r="BN15" s="23">
        <v>0.55540730044788522</v>
      </c>
      <c r="BO15" s="23">
        <v>0.59993026118660731</v>
      </c>
      <c r="BP15" s="23">
        <v>0.53401144909917464</v>
      </c>
      <c r="BQ15" s="23">
        <v>0.54998386468763871</v>
      </c>
      <c r="BR15" s="23">
        <v>0.42191890848468522</v>
      </c>
      <c r="BS15" s="23">
        <v>0.49534584648179902</v>
      </c>
      <c r="BU15" s="23">
        <v>0.61610989451438702</v>
      </c>
      <c r="BV15" s="23">
        <v>0.56836691956641749</v>
      </c>
      <c r="BW15" s="23">
        <v>0.62130768328317054</v>
      </c>
      <c r="BX15" s="23">
        <v>0.51482978014360137</v>
      </c>
      <c r="BY15" s="23">
        <v>0.5432278264683954</v>
      </c>
      <c r="BZ15" s="23">
        <v>0.47264246260311721</v>
      </c>
      <c r="CA15" s="23">
        <v>0.45597004276690578</v>
      </c>
      <c r="CB15" s="23">
        <v>0.47713118068527721</v>
      </c>
      <c r="CC15" s="23">
        <v>0.55108506560182413</v>
      </c>
    </row>
    <row r="16" spans="2:83" ht="19" customHeight="1" x14ac:dyDescent="0.35">
      <c r="B16" s="22" t="s">
        <v>118</v>
      </c>
      <c r="C16" s="23">
        <v>0.1734407555297835</v>
      </c>
      <c r="D16" s="23">
        <v>0.21243193051372269</v>
      </c>
      <c r="E16" s="23">
        <v>0.18421655533117071</v>
      </c>
      <c r="F16" s="23">
        <v>0.14091318901823841</v>
      </c>
      <c r="G16" s="23">
        <v>0.15415447352959319</v>
      </c>
      <c r="H16" s="23">
        <v>0.18484173611470181</v>
      </c>
      <c r="I16" s="23">
        <v>0.17630921415993231</v>
      </c>
      <c r="K16" s="23">
        <v>0.18215533160402769</v>
      </c>
      <c r="L16" s="23">
        <v>0.16510355687865949</v>
      </c>
      <c r="N16" s="23">
        <v>0.18583500713271781</v>
      </c>
      <c r="O16" s="23">
        <v>0.2389670269005349</v>
      </c>
      <c r="P16" s="23">
        <v>0.16629351489363639</v>
      </c>
      <c r="Q16" s="23">
        <v>0.1395871450967843</v>
      </c>
      <c r="R16" s="23">
        <v>0.1759733694822386</v>
      </c>
      <c r="S16" s="23">
        <v>0.14386544748965019</v>
      </c>
      <c r="T16" s="23">
        <v>0.15040715650465319</v>
      </c>
      <c r="U16" s="23">
        <v>0.1625680085834493</v>
      </c>
      <c r="V16" s="23">
        <v>0.1898512915879135</v>
      </c>
      <c r="W16" s="23">
        <v>0.16268658389686361</v>
      </c>
      <c r="X16" s="23">
        <v>0.17991254771204371</v>
      </c>
      <c r="Y16" s="23">
        <v>0.1994331929867085</v>
      </c>
      <c r="AA16" s="23">
        <v>0.1851824302806365</v>
      </c>
      <c r="AB16" s="23">
        <v>0.1569180294722945</v>
      </c>
      <c r="AC16" s="23">
        <v>0.17176408900644691</v>
      </c>
      <c r="AD16" s="23">
        <v>0.1782075408044671</v>
      </c>
      <c r="AF16" s="23">
        <v>0.1973313601008245</v>
      </c>
      <c r="AG16" s="23">
        <v>0.1654618152741473</v>
      </c>
      <c r="AH16" s="23">
        <v>0.1219290003815673</v>
      </c>
      <c r="AI16" s="23">
        <v>0.13912872176329941</v>
      </c>
      <c r="AJ16" s="23">
        <v>0.20671189640651699</v>
      </c>
      <c r="AK16" s="23">
        <v>0.14883011111904251</v>
      </c>
      <c r="AL16" s="23">
        <v>0.17294282571984329</v>
      </c>
      <c r="AM16" s="23">
        <v>0.15045342416086049</v>
      </c>
      <c r="AN16" s="23">
        <v>0.16103771646784179</v>
      </c>
      <c r="AO16" s="23">
        <v>0.25427040455564548</v>
      </c>
      <c r="AP16" s="23">
        <v>0.1525454110124328</v>
      </c>
      <c r="AQ16" s="23">
        <v>0.14398810779979901</v>
      </c>
      <c r="AR16" s="23">
        <v>0.1482036149982644</v>
      </c>
      <c r="AS16" s="23">
        <v>0.27219368078308709</v>
      </c>
      <c r="AT16" s="23">
        <v>0.1660680532606115</v>
      </c>
      <c r="AU16" s="23">
        <v>0.21946922618263701</v>
      </c>
      <c r="AV16" s="23">
        <v>0.21714975330187791</v>
      </c>
      <c r="AX16" s="23">
        <v>0.1645305085892054</v>
      </c>
      <c r="AY16" s="23">
        <v>0.21725254489484941</v>
      </c>
      <c r="BA16" s="23">
        <v>0.17458857214688331</v>
      </c>
      <c r="BB16" s="23">
        <v>0.17131116866706231</v>
      </c>
      <c r="BD16" s="23">
        <v>0.17722282788086899</v>
      </c>
      <c r="BE16" s="23">
        <v>0.17174779712550131</v>
      </c>
      <c r="BF16" s="23">
        <v>0.1561175464870474</v>
      </c>
      <c r="BG16" s="23">
        <v>0.18170606556408259</v>
      </c>
      <c r="BH16" s="23">
        <v>0.20314052342940231</v>
      </c>
      <c r="BI16" s="23">
        <v>5.5597725844111628E-2</v>
      </c>
      <c r="BJ16" s="23">
        <v>0.14511517186088971</v>
      </c>
      <c r="BL16" s="23">
        <v>0.17225529818226809</v>
      </c>
      <c r="BM16" s="23">
        <v>0.16717676318943331</v>
      </c>
      <c r="BN16" s="23">
        <v>0.1700161805560996</v>
      </c>
      <c r="BO16" s="23">
        <v>0.1761541022674796</v>
      </c>
      <c r="BP16" s="23">
        <v>0.19713759749788751</v>
      </c>
      <c r="BQ16" s="23">
        <v>0.2174361632449234</v>
      </c>
      <c r="BR16" s="23">
        <v>0.15103221661484581</v>
      </c>
      <c r="BS16" s="23">
        <v>0.1666791205973672</v>
      </c>
      <c r="BU16" s="23">
        <v>0.14385583402425681</v>
      </c>
      <c r="BV16" s="23">
        <v>0.1658281790045282</v>
      </c>
      <c r="BW16" s="23">
        <v>0.1293010171184685</v>
      </c>
      <c r="BX16" s="23">
        <v>0.16996769591325639</v>
      </c>
      <c r="BY16" s="23">
        <v>0.17909718352272061</v>
      </c>
      <c r="BZ16" s="23">
        <v>0.28598661430843741</v>
      </c>
      <c r="CA16" s="23">
        <v>0.1671350618512851</v>
      </c>
      <c r="CB16" s="23">
        <v>0.17350409573893261</v>
      </c>
      <c r="CC16" s="23">
        <v>0.26187190299563667</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179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0.32995122299565333</v>
      </c>
      <c r="D9" s="18">
        <v>0.23397095087929051</v>
      </c>
      <c r="E9" s="18">
        <v>0.33829667280436582</v>
      </c>
      <c r="F9" s="18">
        <v>0.35592874383780609</v>
      </c>
      <c r="G9" s="18">
        <v>0.34957367061679878</v>
      </c>
      <c r="H9" s="18">
        <v>0.32312408759957112</v>
      </c>
      <c r="I9" s="18">
        <v>0.34001766018576318</v>
      </c>
      <c r="K9" s="18">
        <v>0.32160856346576688</v>
      </c>
      <c r="L9" s="18">
        <v>0.33735058146831842</v>
      </c>
      <c r="N9" s="18">
        <v>0.37920263704286911</v>
      </c>
      <c r="O9" s="18">
        <v>0.35761533154028902</v>
      </c>
      <c r="P9" s="18">
        <v>0.36686521364807689</v>
      </c>
      <c r="Q9" s="18">
        <v>0.32044636317249697</v>
      </c>
      <c r="R9" s="18">
        <v>0.33508760718891911</v>
      </c>
      <c r="S9" s="18">
        <v>0.2746397091998985</v>
      </c>
      <c r="T9" s="18">
        <v>0.37267902006254322</v>
      </c>
      <c r="U9" s="18">
        <v>0.24757232251475089</v>
      </c>
      <c r="V9" s="18">
        <v>0.30424670552751681</v>
      </c>
      <c r="W9" s="18">
        <v>0.33592531757691602</v>
      </c>
      <c r="X9" s="18">
        <v>0.34400331026097303</v>
      </c>
      <c r="Y9" s="18">
        <v>0.36336356772661499</v>
      </c>
      <c r="AA9" s="18">
        <v>0.37042310297251918</v>
      </c>
      <c r="AB9" s="18">
        <v>0.33611298100026482</v>
      </c>
      <c r="AC9" s="18">
        <v>0.30872007156260289</v>
      </c>
      <c r="AD9" s="18">
        <v>0.29995236950654519</v>
      </c>
      <c r="AF9" s="18">
        <v>7.6779279504435E-2</v>
      </c>
      <c r="AG9" s="18">
        <v>0.31056167167647752</v>
      </c>
      <c r="AH9" s="18">
        <v>0.33737400139043178</v>
      </c>
      <c r="AI9" s="18">
        <v>0.30842522449240428</v>
      </c>
      <c r="AJ9" s="18">
        <v>0.30965175776928477</v>
      </c>
      <c r="AK9" s="18">
        <v>0.32575525575673492</v>
      </c>
      <c r="AL9" s="18">
        <v>0.26833063344090929</v>
      </c>
      <c r="AM9" s="18">
        <v>0.3620274365679319</v>
      </c>
      <c r="AN9" s="18">
        <v>0.28587640181055662</v>
      </c>
      <c r="AO9" s="18">
        <v>0.35503390135394741</v>
      </c>
      <c r="AP9" s="18">
        <v>0.36339909011070431</v>
      </c>
      <c r="AQ9" s="18">
        <v>0.3865528284734136</v>
      </c>
      <c r="AR9" s="18">
        <v>0.40099151927341059</v>
      </c>
      <c r="AS9" s="18">
        <v>0.35986225582408532</v>
      </c>
      <c r="AT9" s="18">
        <v>0.37201134256753449</v>
      </c>
      <c r="AU9" s="18">
        <v>0.37682713623167202</v>
      </c>
      <c r="AV9" s="18">
        <v>0.249760216323971</v>
      </c>
      <c r="AX9" s="18">
        <v>0.33323392312883832</v>
      </c>
      <c r="AY9" s="18">
        <v>0.32189687668013189</v>
      </c>
      <c r="BA9" s="18">
        <v>0.33769870614981151</v>
      </c>
      <c r="BB9" s="18">
        <v>0.31557702933226262</v>
      </c>
      <c r="BD9" s="18">
        <v>0.28949764190151728</v>
      </c>
      <c r="BE9" s="18">
        <v>0.36243477141314739</v>
      </c>
      <c r="BF9" s="18">
        <v>0.28641404462050291</v>
      </c>
      <c r="BG9" s="18">
        <v>0.36154273259161379</v>
      </c>
      <c r="BH9" s="18">
        <v>0.35485488257832482</v>
      </c>
      <c r="BI9" s="18">
        <v>0.43287478860393769</v>
      </c>
      <c r="BJ9" s="18">
        <v>0.19967413304484141</v>
      </c>
      <c r="BL9" s="18">
        <v>0.31575629926514082</v>
      </c>
      <c r="BM9" s="18">
        <v>0.358366993723302</v>
      </c>
      <c r="BN9" s="18">
        <v>0.34515023384751969</v>
      </c>
      <c r="BO9" s="18">
        <v>0.32667999946304183</v>
      </c>
      <c r="BP9" s="18">
        <v>0.33132080009498449</v>
      </c>
      <c r="BQ9" s="18">
        <v>0.43193909216832532</v>
      </c>
      <c r="BR9" s="18">
        <v>0.1247267741186214</v>
      </c>
      <c r="BS9" s="18">
        <v>0.30401914462412949</v>
      </c>
      <c r="BU9" s="18">
        <v>0.37956061797011781</v>
      </c>
      <c r="BV9" s="18">
        <v>0.33905599540208892</v>
      </c>
      <c r="BW9" s="18">
        <v>0.41765605042004872</v>
      </c>
      <c r="BX9" s="18">
        <v>0.29928984932755698</v>
      </c>
      <c r="BY9" s="18">
        <v>0.34928201633637412</v>
      </c>
      <c r="BZ9" s="18">
        <v>0.36062609941873419</v>
      </c>
      <c r="CA9" s="18">
        <v>0.23302675504713061</v>
      </c>
      <c r="CB9" s="18">
        <v>0.1944567748993257</v>
      </c>
      <c r="CC9" s="18">
        <v>0.30910991182255082</v>
      </c>
    </row>
    <row r="10" spans="2:83" ht="19" customHeight="1" x14ac:dyDescent="0.35">
      <c r="B10" s="21" t="s">
        <v>175</v>
      </c>
      <c r="C10" s="18">
        <v>0.38800374214970251</v>
      </c>
      <c r="D10" s="18">
        <v>0.34259866219795237</v>
      </c>
      <c r="E10" s="18">
        <v>0.36176833797688313</v>
      </c>
      <c r="F10" s="18">
        <v>0.32244404507621932</v>
      </c>
      <c r="G10" s="18">
        <v>0.38542459782449412</v>
      </c>
      <c r="H10" s="18">
        <v>0.46790350738852982</v>
      </c>
      <c r="I10" s="18">
        <v>0.42085196344281722</v>
      </c>
      <c r="K10" s="18">
        <v>0.40692291565011651</v>
      </c>
      <c r="L10" s="18">
        <v>0.37124840024626271</v>
      </c>
      <c r="N10" s="18">
        <v>0.40464972963804402</v>
      </c>
      <c r="O10" s="18">
        <v>0.41608330169948921</v>
      </c>
      <c r="P10" s="18">
        <v>0.3774038632180684</v>
      </c>
      <c r="Q10" s="18">
        <v>0.30472579134016531</v>
      </c>
      <c r="R10" s="18">
        <v>0.43607778593135071</v>
      </c>
      <c r="S10" s="18">
        <v>0.40867521460611672</v>
      </c>
      <c r="T10" s="18">
        <v>0.37926022852008362</v>
      </c>
      <c r="U10" s="18">
        <v>0.4248894943850034</v>
      </c>
      <c r="V10" s="18">
        <v>0.34583328608326058</v>
      </c>
      <c r="W10" s="18">
        <v>0.39888448606328841</v>
      </c>
      <c r="X10" s="18">
        <v>0.41784425720825352</v>
      </c>
      <c r="Y10" s="18">
        <v>0.31918490780378672</v>
      </c>
      <c r="AA10" s="18">
        <v>0.42119518425110503</v>
      </c>
      <c r="AB10" s="18">
        <v>0.39011102473086973</v>
      </c>
      <c r="AC10" s="18">
        <v>0.3797085877589938</v>
      </c>
      <c r="AD10" s="18">
        <v>0.35640153014140658</v>
      </c>
      <c r="AF10" s="18">
        <v>0.35460132286159868</v>
      </c>
      <c r="AG10" s="18">
        <v>0.3361221565077217</v>
      </c>
      <c r="AH10" s="18">
        <v>0.40564008171713267</v>
      </c>
      <c r="AI10" s="18">
        <v>0.32251698575056909</v>
      </c>
      <c r="AJ10" s="18">
        <v>0.38060743234283489</v>
      </c>
      <c r="AK10" s="18">
        <v>0.38603634102642342</v>
      </c>
      <c r="AL10" s="18">
        <v>0.37425976982626707</v>
      </c>
      <c r="AM10" s="18">
        <v>0.39420636945673082</v>
      </c>
      <c r="AN10" s="18">
        <v>0.43171136936071941</v>
      </c>
      <c r="AO10" s="18">
        <v>0.41070483739483421</v>
      </c>
      <c r="AP10" s="18">
        <v>0.39908467282823679</v>
      </c>
      <c r="AQ10" s="18">
        <v>0.41030333309480072</v>
      </c>
      <c r="AR10" s="18">
        <v>0.38436395775465321</v>
      </c>
      <c r="AS10" s="18">
        <v>0.4312375899558144</v>
      </c>
      <c r="AT10" s="18">
        <v>0.44929063835517741</v>
      </c>
      <c r="AU10" s="18">
        <v>0.35885656576283281</v>
      </c>
      <c r="AV10" s="18">
        <v>0.42283132607869173</v>
      </c>
      <c r="AX10" s="18">
        <v>0.39666516822675713</v>
      </c>
      <c r="AY10" s="18">
        <v>0.33851672721486847</v>
      </c>
      <c r="BA10" s="18">
        <v>0.39178030928409752</v>
      </c>
      <c r="BB10" s="18">
        <v>0.38099693667592022</v>
      </c>
      <c r="BD10" s="18">
        <v>0.39019956908248687</v>
      </c>
      <c r="BE10" s="18">
        <v>0.35614242711952571</v>
      </c>
      <c r="BF10" s="18">
        <v>0.38447215919054639</v>
      </c>
      <c r="BG10" s="18">
        <v>0.41723182625974559</v>
      </c>
      <c r="BH10" s="18">
        <v>0.38704668080735599</v>
      </c>
      <c r="BI10" s="18">
        <v>0.37386039293075901</v>
      </c>
      <c r="BJ10" s="18">
        <v>0.40602427952949349</v>
      </c>
      <c r="BL10" s="18">
        <v>0.45027265061895783</v>
      </c>
      <c r="BM10" s="18">
        <v>0.41292052980584792</v>
      </c>
      <c r="BN10" s="18">
        <v>0.35333368910329188</v>
      </c>
      <c r="BO10" s="18">
        <v>0.32825413284507748</v>
      </c>
      <c r="BP10" s="18">
        <v>0.33809850331475522</v>
      </c>
      <c r="BQ10" s="18">
        <v>0.33326324101326199</v>
      </c>
      <c r="BR10" s="18">
        <v>0.29339204775504768</v>
      </c>
      <c r="BS10" s="18">
        <v>0.36995528250678961</v>
      </c>
      <c r="BU10" s="18">
        <v>0.43679671977825918</v>
      </c>
      <c r="BV10" s="18">
        <v>0.40483863455970898</v>
      </c>
      <c r="BW10" s="18">
        <v>0.34381456376740088</v>
      </c>
      <c r="BX10" s="18">
        <v>0.32138313849710448</v>
      </c>
      <c r="BY10" s="18">
        <v>0.38431190345056371</v>
      </c>
      <c r="BZ10" s="18">
        <v>0.2770218638909504</v>
      </c>
      <c r="CA10" s="18">
        <v>0.38461686769619963</v>
      </c>
      <c r="CB10" s="18">
        <v>0.42792645025473169</v>
      </c>
      <c r="CC10" s="18">
        <v>0.34829582952641769</v>
      </c>
    </row>
    <row r="11" spans="2:83" ht="19" customHeight="1" x14ac:dyDescent="0.35">
      <c r="B11" s="21" t="s">
        <v>176</v>
      </c>
      <c r="C11" s="18">
        <v>0.19004356374173731</v>
      </c>
      <c r="D11" s="18">
        <v>0.21995390991972849</v>
      </c>
      <c r="E11" s="18">
        <v>0.1852482052485466</v>
      </c>
      <c r="F11" s="18">
        <v>0.1990750695109347</v>
      </c>
      <c r="G11" s="18">
        <v>0.18571949244163391</v>
      </c>
      <c r="H11" s="18">
        <v>0.15582905379691181</v>
      </c>
      <c r="I11" s="18">
        <v>0.1997446892650212</v>
      </c>
      <c r="K11" s="18">
        <v>0.17676431034654611</v>
      </c>
      <c r="L11" s="18">
        <v>0.20236955137577839</v>
      </c>
      <c r="N11" s="18">
        <v>0.13774861194320159</v>
      </c>
      <c r="O11" s="18">
        <v>0.19512870896080509</v>
      </c>
      <c r="P11" s="18">
        <v>0.14325423309297841</v>
      </c>
      <c r="Q11" s="18">
        <v>0.26697244488453231</v>
      </c>
      <c r="R11" s="18">
        <v>0.1650807821086486</v>
      </c>
      <c r="S11" s="18">
        <v>0.24393469122838679</v>
      </c>
      <c r="T11" s="18">
        <v>0.15518966677763149</v>
      </c>
      <c r="U11" s="18">
        <v>0.2072932181156992</v>
      </c>
      <c r="V11" s="18">
        <v>0.21440774446953001</v>
      </c>
      <c r="W11" s="18">
        <v>0.1700323667943682</v>
      </c>
      <c r="X11" s="18">
        <v>0.15533952081344121</v>
      </c>
      <c r="Y11" s="18">
        <v>0.24610647444796249</v>
      </c>
      <c r="AA11" s="18">
        <v>0.14759206327650631</v>
      </c>
      <c r="AB11" s="18">
        <v>0.1980245825709058</v>
      </c>
      <c r="AC11" s="18">
        <v>0.21249640370024711</v>
      </c>
      <c r="AD11" s="18">
        <v>0.20805235221885959</v>
      </c>
      <c r="AF11" s="18">
        <v>0.24046487475191031</v>
      </c>
      <c r="AG11" s="18">
        <v>0.24032765520343019</v>
      </c>
      <c r="AH11" s="18">
        <v>0.18632208348730969</v>
      </c>
      <c r="AI11" s="18">
        <v>0.26699210201274748</v>
      </c>
      <c r="AJ11" s="18">
        <v>0.20179448873199399</v>
      </c>
      <c r="AK11" s="18">
        <v>0.18563105273639419</v>
      </c>
      <c r="AL11" s="18">
        <v>0.22406735230674801</v>
      </c>
      <c r="AM11" s="18">
        <v>0.17469899115578119</v>
      </c>
      <c r="AN11" s="18">
        <v>0.1870039431590628</v>
      </c>
      <c r="AO11" s="18">
        <v>0.16718180392526019</v>
      </c>
      <c r="AP11" s="18">
        <v>0.1680653900904506</v>
      </c>
      <c r="AQ11" s="18">
        <v>0.14126700105906559</v>
      </c>
      <c r="AR11" s="18">
        <v>0.12883890636345949</v>
      </c>
      <c r="AS11" s="18">
        <v>0.1412056208763437</v>
      </c>
      <c r="AT11" s="18">
        <v>0.1195714850318635</v>
      </c>
      <c r="AU11" s="18">
        <v>0.19430035789463751</v>
      </c>
      <c r="AV11" s="18">
        <v>0.2318788768131089</v>
      </c>
      <c r="AX11" s="18">
        <v>0.19141233076613681</v>
      </c>
      <c r="AY11" s="18">
        <v>0.184086709587891</v>
      </c>
      <c r="BA11" s="18">
        <v>0.18398644042048001</v>
      </c>
      <c r="BB11" s="18">
        <v>0.2012815699342469</v>
      </c>
      <c r="BD11" s="18">
        <v>0.23487248417756459</v>
      </c>
      <c r="BE11" s="18">
        <v>0.1908070965975173</v>
      </c>
      <c r="BF11" s="18">
        <v>0.21175001602865209</v>
      </c>
      <c r="BG11" s="18">
        <v>0.14587179219130481</v>
      </c>
      <c r="BH11" s="18">
        <v>0.16055354783933631</v>
      </c>
      <c r="BI11" s="18">
        <v>7.9383758852409086E-2</v>
      </c>
      <c r="BJ11" s="18">
        <v>0.25915214755887078</v>
      </c>
      <c r="BL11" s="18">
        <v>0.17323247707536091</v>
      </c>
      <c r="BM11" s="18">
        <v>0.16621123741412511</v>
      </c>
      <c r="BN11" s="18">
        <v>0.16417791935052081</v>
      </c>
      <c r="BO11" s="18">
        <v>0.2034005128768023</v>
      </c>
      <c r="BP11" s="18">
        <v>0.21663891086845591</v>
      </c>
      <c r="BQ11" s="18">
        <v>0.17020141735912159</v>
      </c>
      <c r="BR11" s="18">
        <v>0.37263241574277228</v>
      </c>
      <c r="BS11" s="18">
        <v>0.21303433933910629</v>
      </c>
      <c r="BU11" s="18">
        <v>0.1438073687843528</v>
      </c>
      <c r="BV11" s="18">
        <v>0.17781781612787931</v>
      </c>
      <c r="BW11" s="18">
        <v>0.1757600588940669</v>
      </c>
      <c r="BX11" s="18">
        <v>0.23856802358675891</v>
      </c>
      <c r="BY11" s="18">
        <v>0.1994038342114299</v>
      </c>
      <c r="BZ11" s="18">
        <v>0.17248030977518231</v>
      </c>
      <c r="CA11" s="18">
        <v>0.25592738200255849</v>
      </c>
      <c r="CB11" s="18">
        <v>0.23534616458547111</v>
      </c>
      <c r="CC11" s="18">
        <v>0.15007498146309861</v>
      </c>
    </row>
    <row r="12" spans="2:83" ht="19" customHeight="1" x14ac:dyDescent="0.35">
      <c r="B12" s="21" t="s">
        <v>177</v>
      </c>
      <c r="C12" s="18">
        <v>6.107044025243151E-2</v>
      </c>
      <c r="D12" s="18">
        <v>0.14587029504198221</v>
      </c>
      <c r="E12" s="18">
        <v>8.7754687154100036E-2</v>
      </c>
      <c r="F12" s="18">
        <v>7.3537365383475564E-2</v>
      </c>
      <c r="G12" s="18">
        <v>5.2061517081266787E-2</v>
      </c>
      <c r="H12" s="18">
        <v>3.5078266216199173E-2</v>
      </c>
      <c r="I12" s="18">
        <v>1.9141152173127288E-2</v>
      </c>
      <c r="K12" s="18">
        <v>6.3739430049145535E-2</v>
      </c>
      <c r="L12" s="18">
        <v>5.8871375976471678E-2</v>
      </c>
      <c r="N12" s="18">
        <v>5.6909071399746151E-2</v>
      </c>
      <c r="O12" s="18">
        <v>1.6350433362509329E-2</v>
      </c>
      <c r="P12" s="18">
        <v>7.2856414517360191E-2</v>
      </c>
      <c r="Q12" s="18">
        <v>6.1409290175044109E-2</v>
      </c>
      <c r="R12" s="18">
        <v>3.050826527809803E-2</v>
      </c>
      <c r="S12" s="18">
        <v>3.7345284251964338E-2</v>
      </c>
      <c r="T12" s="18">
        <v>4.897242528179778E-2</v>
      </c>
      <c r="U12" s="18">
        <v>9.2120893414377999E-2</v>
      </c>
      <c r="V12" s="18">
        <v>0.11007586890847471</v>
      </c>
      <c r="W12" s="18">
        <v>7.0573194315626919E-2</v>
      </c>
      <c r="X12" s="18">
        <v>3.842503917841824E-2</v>
      </c>
      <c r="Y12" s="18">
        <v>4.7976145114550513E-2</v>
      </c>
      <c r="AA12" s="18">
        <v>4.3273928501269779E-2</v>
      </c>
      <c r="AB12" s="18">
        <v>5.0988811272770863E-2</v>
      </c>
      <c r="AC12" s="18">
        <v>6.2346165933729832E-2</v>
      </c>
      <c r="AD12" s="18">
        <v>8.8651473491169877E-2</v>
      </c>
      <c r="AF12" s="18">
        <v>0.20422535819399121</v>
      </c>
      <c r="AG12" s="18">
        <v>6.2477417000076092E-2</v>
      </c>
      <c r="AH12" s="18">
        <v>3.0661238769861439E-2</v>
      </c>
      <c r="AI12" s="18">
        <v>8.4716466111422029E-2</v>
      </c>
      <c r="AJ12" s="18">
        <v>8.2488503722527709E-2</v>
      </c>
      <c r="AK12" s="18">
        <v>6.6232200165673008E-2</v>
      </c>
      <c r="AL12" s="18">
        <v>9.8278210112293887E-2</v>
      </c>
      <c r="AM12" s="18">
        <v>4.7406917116286709E-2</v>
      </c>
      <c r="AN12" s="18">
        <v>6.2827552924366412E-2</v>
      </c>
      <c r="AO12" s="18">
        <v>2.142701744463495E-2</v>
      </c>
      <c r="AP12" s="18">
        <v>4.2364163360833609E-2</v>
      </c>
      <c r="AQ12" s="18">
        <v>4.4640920951479472E-2</v>
      </c>
      <c r="AR12" s="18">
        <v>8.5805616608476618E-2</v>
      </c>
      <c r="AS12" s="18">
        <v>6.769453334375658E-2</v>
      </c>
      <c r="AT12" s="18">
        <v>5.9126534045424603E-2</v>
      </c>
      <c r="AU12" s="18">
        <v>4.5552987972236801E-2</v>
      </c>
      <c r="AV12" s="18">
        <v>1.9333167601888069E-2</v>
      </c>
      <c r="AX12" s="18">
        <v>5.2092145208990831E-2</v>
      </c>
      <c r="AY12" s="18">
        <v>0.10483689505518221</v>
      </c>
      <c r="BA12" s="18">
        <v>5.4626447174521177E-2</v>
      </c>
      <c r="BB12" s="18">
        <v>7.3026220294072519E-2</v>
      </c>
      <c r="BD12" s="18">
        <v>5.9090722221206309E-2</v>
      </c>
      <c r="BE12" s="18">
        <v>5.7658899656494303E-2</v>
      </c>
      <c r="BF12" s="18">
        <v>9.3780234079948913E-2</v>
      </c>
      <c r="BG12" s="18">
        <v>4.7971975783846932E-2</v>
      </c>
      <c r="BH12" s="18">
        <v>6.8830487171508511E-2</v>
      </c>
      <c r="BI12" s="18">
        <v>5.5024641461188177E-2</v>
      </c>
      <c r="BJ12" s="18">
        <v>4.6846965214513869E-2</v>
      </c>
      <c r="BL12" s="18">
        <v>2.9611339380604951E-2</v>
      </c>
      <c r="BM12" s="18">
        <v>4.8343837799214112E-2</v>
      </c>
      <c r="BN12" s="18">
        <v>7.9331293850801843E-2</v>
      </c>
      <c r="BO12" s="18">
        <v>8.0378349581766997E-2</v>
      </c>
      <c r="BP12" s="18">
        <v>9.4433353779371607E-2</v>
      </c>
      <c r="BQ12" s="18">
        <v>4.2594321263632648E-2</v>
      </c>
      <c r="BR12" s="18">
        <v>0.10604184628841901</v>
      </c>
      <c r="BS12" s="18">
        <v>7.3129482566978113E-2</v>
      </c>
      <c r="BU12" s="18">
        <v>1.9499508974402582E-2</v>
      </c>
      <c r="BV12" s="18">
        <v>5.7597339430682147E-2</v>
      </c>
      <c r="BW12" s="18">
        <v>4.5808099882317259E-2</v>
      </c>
      <c r="BX12" s="18">
        <v>0.11658938103877391</v>
      </c>
      <c r="BY12" s="18">
        <v>5.3312460360546529E-2</v>
      </c>
      <c r="BZ12" s="18">
        <v>0.15661885447387669</v>
      </c>
      <c r="CA12" s="18">
        <v>6.8856930844150635E-2</v>
      </c>
      <c r="CB12" s="18">
        <v>3.9405224246511529E-2</v>
      </c>
      <c r="CC12" s="18">
        <v>0.1310948999426228</v>
      </c>
    </row>
    <row r="13" spans="2:83" ht="19" customHeight="1" x14ac:dyDescent="0.35">
      <c r="B13" s="21" t="s">
        <v>178</v>
      </c>
      <c r="C13" s="18">
        <v>1.684097835222589E-2</v>
      </c>
      <c r="D13" s="18">
        <v>4.638362905156098E-2</v>
      </c>
      <c r="E13" s="18">
        <v>1.806202995858143E-2</v>
      </c>
      <c r="F13" s="18">
        <v>1.830967036670177E-2</v>
      </c>
      <c r="G13" s="18">
        <v>1.4881888842520161E-2</v>
      </c>
      <c r="H13" s="18">
        <v>6.8703385341161334E-3</v>
      </c>
      <c r="I13" s="18">
        <v>9.8739076188516656E-3</v>
      </c>
      <c r="K13" s="18">
        <v>2.0204988540976021E-2</v>
      </c>
      <c r="L13" s="18">
        <v>1.3772136874121601E-2</v>
      </c>
      <c r="N13" s="18">
        <v>1.099861626087815E-2</v>
      </c>
      <c r="O13" s="18">
        <v>1.4822224436907399E-2</v>
      </c>
      <c r="P13" s="18">
        <v>3.9620275523516213E-2</v>
      </c>
      <c r="Q13" s="18">
        <v>1.088769216333791E-2</v>
      </c>
      <c r="R13" s="18">
        <v>1.7346965885941149E-2</v>
      </c>
      <c r="S13" s="18">
        <v>2.9039706656460249E-2</v>
      </c>
      <c r="T13" s="18">
        <v>2.2485470490529669E-2</v>
      </c>
      <c r="U13" s="18">
        <v>4.6647084485894408E-3</v>
      </c>
      <c r="V13" s="18">
        <v>1.500588250274444E-2</v>
      </c>
      <c r="W13" s="18">
        <v>3.6233582529166652E-3</v>
      </c>
      <c r="X13" s="18">
        <v>3.1779392367536942E-2</v>
      </c>
      <c r="Y13" s="18">
        <v>1.7830611658244781E-2</v>
      </c>
      <c r="AA13" s="18">
        <v>9.6575077462374079E-3</v>
      </c>
      <c r="AB13" s="18">
        <v>1.1336525390294609E-2</v>
      </c>
      <c r="AC13" s="18">
        <v>2.4917108738059961E-2</v>
      </c>
      <c r="AD13" s="18">
        <v>2.3338629748521751E-2</v>
      </c>
      <c r="AF13" s="18">
        <v>8.114160734577501E-2</v>
      </c>
      <c r="AG13" s="18">
        <v>1.8739324430158501E-2</v>
      </c>
      <c r="AH13" s="18">
        <v>1.324771306299286E-2</v>
      </c>
      <c r="AI13" s="18">
        <v>8.8218231336558046E-3</v>
      </c>
      <c r="AJ13" s="18">
        <v>4.4202218940917097E-3</v>
      </c>
      <c r="AK13" s="18">
        <v>1.7723467511859641E-2</v>
      </c>
      <c r="AL13" s="18">
        <v>2.898603453171357E-2</v>
      </c>
      <c r="AM13" s="18">
        <v>1.415553355007654E-2</v>
      </c>
      <c r="AN13" s="18">
        <v>3.2580732745294813E-2</v>
      </c>
      <c r="AO13" s="18">
        <v>3.8337878690926482E-2</v>
      </c>
      <c r="AP13" s="18">
        <v>9.180326219764277E-3</v>
      </c>
      <c r="AQ13" s="18">
        <v>1.7235916421240619E-2</v>
      </c>
      <c r="AR13" s="18">
        <v>0</v>
      </c>
      <c r="AS13" s="18">
        <v>0</v>
      </c>
      <c r="AT13" s="18">
        <v>0</v>
      </c>
      <c r="AU13" s="18">
        <v>1.6077846695565529E-2</v>
      </c>
      <c r="AV13" s="18">
        <v>1.46293682468392E-2</v>
      </c>
      <c r="AX13" s="18">
        <v>1.432969774435155E-2</v>
      </c>
      <c r="AY13" s="18">
        <v>2.9956699007206631E-2</v>
      </c>
      <c r="BA13" s="18">
        <v>1.7212355157919929E-2</v>
      </c>
      <c r="BB13" s="18">
        <v>1.6151949151268861E-2</v>
      </c>
      <c r="BD13" s="18">
        <v>1.193360405919773E-2</v>
      </c>
      <c r="BE13" s="18">
        <v>1.8007984968289859E-2</v>
      </c>
      <c r="BF13" s="18">
        <v>1.5333113421157391E-2</v>
      </c>
      <c r="BG13" s="18">
        <v>2.511934591644896E-2</v>
      </c>
      <c r="BH13" s="18">
        <v>1.15088655395773E-2</v>
      </c>
      <c r="BI13" s="18">
        <v>1.823261361827096E-2</v>
      </c>
      <c r="BJ13" s="18">
        <v>1.530035623009105E-2</v>
      </c>
      <c r="BL13" s="18">
        <v>1.538807294533062E-2</v>
      </c>
      <c r="BM13" s="18">
        <v>7.8502933614547563E-3</v>
      </c>
      <c r="BN13" s="18">
        <v>5.0373002343024352E-2</v>
      </c>
      <c r="BO13" s="18">
        <v>5.3288441323438282E-2</v>
      </c>
      <c r="BP13" s="18">
        <v>1.950843194243285E-2</v>
      </c>
      <c r="BQ13" s="18">
        <v>2.200192819565859E-2</v>
      </c>
      <c r="BR13" s="18">
        <v>0</v>
      </c>
      <c r="BS13" s="18">
        <v>9.6464816721021363E-3</v>
      </c>
      <c r="BU13" s="18">
        <v>9.4589371441780729E-3</v>
      </c>
      <c r="BV13" s="18">
        <v>1.0254212877049451E-2</v>
      </c>
      <c r="BW13" s="18">
        <v>8.3239860217355147E-3</v>
      </c>
      <c r="BX13" s="18">
        <v>1.8469587963070411E-2</v>
      </c>
      <c r="BY13" s="18">
        <v>1.368978564108579E-2</v>
      </c>
      <c r="BZ13" s="18">
        <v>1.442333396376695E-2</v>
      </c>
      <c r="CA13" s="18">
        <v>1.4685521112440191E-2</v>
      </c>
      <c r="CB13" s="18">
        <v>3.6696850661111037E-2</v>
      </c>
      <c r="CC13" s="18">
        <v>6.1424377245309941E-2</v>
      </c>
    </row>
    <row r="14" spans="2:83" ht="19" customHeight="1" x14ac:dyDescent="0.35">
      <c r="B14" s="21" t="s">
        <v>151</v>
      </c>
      <c r="C14" s="18">
        <v>1.4090052508249471E-2</v>
      </c>
      <c r="D14" s="18">
        <v>1.12225529094853E-2</v>
      </c>
      <c r="E14" s="18">
        <v>8.8700668575231092E-3</v>
      </c>
      <c r="F14" s="18">
        <v>3.070510582486255E-2</v>
      </c>
      <c r="G14" s="18">
        <v>1.233883319328628E-2</v>
      </c>
      <c r="H14" s="18">
        <v>1.1194746464672049E-2</v>
      </c>
      <c r="I14" s="18">
        <v>1.037062731441948E-2</v>
      </c>
      <c r="K14" s="18">
        <v>1.075979194744894E-2</v>
      </c>
      <c r="L14" s="18">
        <v>1.6387954059047052E-2</v>
      </c>
      <c r="N14" s="18">
        <v>1.049133371526083E-2</v>
      </c>
      <c r="O14" s="18">
        <v>0</v>
      </c>
      <c r="P14" s="18">
        <v>0</v>
      </c>
      <c r="Q14" s="18">
        <v>3.5558418264423637E-2</v>
      </c>
      <c r="R14" s="18">
        <v>1.5898593607042509E-2</v>
      </c>
      <c r="S14" s="18">
        <v>6.3653940571733918E-3</v>
      </c>
      <c r="T14" s="18">
        <v>2.1413188867414359E-2</v>
      </c>
      <c r="U14" s="18">
        <v>2.3459363121579022E-2</v>
      </c>
      <c r="V14" s="18">
        <v>1.0430512508473501E-2</v>
      </c>
      <c r="W14" s="18">
        <v>2.0961276996883969E-2</v>
      </c>
      <c r="X14" s="18">
        <v>1.260848017137709E-2</v>
      </c>
      <c r="Y14" s="18">
        <v>5.5382932488404254E-3</v>
      </c>
      <c r="AA14" s="18">
        <v>7.8582132523622207E-3</v>
      </c>
      <c r="AB14" s="18">
        <v>1.342607503489438E-2</v>
      </c>
      <c r="AC14" s="18">
        <v>1.1811662306366251E-2</v>
      </c>
      <c r="AD14" s="18">
        <v>2.3603644893497099E-2</v>
      </c>
      <c r="AF14" s="18">
        <v>4.2787557342289742E-2</v>
      </c>
      <c r="AG14" s="18">
        <v>3.1771775182135933E-2</v>
      </c>
      <c r="AH14" s="18">
        <v>2.6754881572271641E-2</v>
      </c>
      <c r="AI14" s="18">
        <v>8.527398499201224E-3</v>
      </c>
      <c r="AJ14" s="18">
        <v>2.103759553926687E-2</v>
      </c>
      <c r="AK14" s="18">
        <v>1.8621682802914891E-2</v>
      </c>
      <c r="AL14" s="18">
        <v>6.0779997820680958E-3</v>
      </c>
      <c r="AM14" s="18">
        <v>7.5047521531928793E-3</v>
      </c>
      <c r="AN14" s="18">
        <v>0</v>
      </c>
      <c r="AO14" s="18">
        <v>7.3145611903968899E-3</v>
      </c>
      <c r="AP14" s="18">
        <v>1.7906357390010352E-2</v>
      </c>
      <c r="AQ14" s="18">
        <v>0</v>
      </c>
      <c r="AR14" s="18">
        <v>0</v>
      </c>
      <c r="AS14" s="18">
        <v>0</v>
      </c>
      <c r="AT14" s="18">
        <v>0</v>
      </c>
      <c r="AU14" s="18">
        <v>8.385105443055544E-3</v>
      </c>
      <c r="AV14" s="18">
        <v>6.1567044935501129E-2</v>
      </c>
      <c r="AX14" s="18">
        <v>1.2266734924925429E-2</v>
      </c>
      <c r="AY14" s="18">
        <v>2.0706092454719872E-2</v>
      </c>
      <c r="BA14" s="18">
        <v>1.4695741813169891E-2</v>
      </c>
      <c r="BB14" s="18">
        <v>1.296629461222901E-2</v>
      </c>
      <c r="BD14" s="18">
        <v>1.440597855802706E-2</v>
      </c>
      <c r="BE14" s="18">
        <v>1.494882024502538E-2</v>
      </c>
      <c r="BF14" s="18">
        <v>8.2504326591923572E-3</v>
      </c>
      <c r="BG14" s="18">
        <v>2.2623272570399E-3</v>
      </c>
      <c r="BH14" s="18">
        <v>1.7205536063897062E-2</v>
      </c>
      <c r="BI14" s="18">
        <v>4.0623804533434983E-2</v>
      </c>
      <c r="BJ14" s="18">
        <v>7.3002118422189302E-2</v>
      </c>
      <c r="BL14" s="18">
        <v>1.5739160714604818E-2</v>
      </c>
      <c r="BM14" s="18">
        <v>6.3071078960561999E-3</v>
      </c>
      <c r="BN14" s="18">
        <v>7.6338615048412699E-3</v>
      </c>
      <c r="BO14" s="18">
        <v>7.9985639098731996E-3</v>
      </c>
      <c r="BP14" s="18">
        <v>0</v>
      </c>
      <c r="BQ14" s="18">
        <v>0</v>
      </c>
      <c r="BR14" s="18">
        <v>0.1032069160951396</v>
      </c>
      <c r="BS14" s="18">
        <v>3.0215269290894499E-2</v>
      </c>
      <c r="BU14" s="18">
        <v>1.087684734868955E-2</v>
      </c>
      <c r="BV14" s="18">
        <v>1.043600160259113E-2</v>
      </c>
      <c r="BW14" s="18">
        <v>8.6372410144306393E-3</v>
      </c>
      <c r="BX14" s="18">
        <v>5.700019586735292E-3</v>
      </c>
      <c r="BY14" s="18">
        <v>0</v>
      </c>
      <c r="BZ14" s="18">
        <v>1.882953847748943E-2</v>
      </c>
      <c r="CA14" s="18">
        <v>4.2886543297520528E-2</v>
      </c>
      <c r="CB14" s="18">
        <v>6.6168535352848959E-2</v>
      </c>
      <c r="CC14" s="18">
        <v>0</v>
      </c>
    </row>
    <row r="15" spans="2:83" ht="19" customHeight="1" x14ac:dyDescent="0.35">
      <c r="B15" s="22" t="s">
        <v>117</v>
      </c>
      <c r="C15" s="23">
        <v>0.71795496514535584</v>
      </c>
      <c r="D15" s="23">
        <v>0.57656961307724286</v>
      </c>
      <c r="E15" s="23">
        <v>0.70006501078124894</v>
      </c>
      <c r="F15" s="23">
        <v>0.67837278891402542</v>
      </c>
      <c r="G15" s="23">
        <v>0.7349982684412929</v>
      </c>
      <c r="H15" s="23">
        <v>0.79102759498810093</v>
      </c>
      <c r="I15" s="23">
        <v>0.76086962362858035</v>
      </c>
      <c r="K15" s="23">
        <v>0.72853147911588334</v>
      </c>
      <c r="L15" s="23">
        <v>0.70859898171458113</v>
      </c>
      <c r="N15" s="23">
        <v>0.78385236668091307</v>
      </c>
      <c r="O15" s="23">
        <v>0.77369863323977817</v>
      </c>
      <c r="P15" s="23">
        <v>0.7442690768661453</v>
      </c>
      <c r="Q15" s="23">
        <v>0.62517215451266228</v>
      </c>
      <c r="R15" s="23">
        <v>0.77116539312026977</v>
      </c>
      <c r="S15" s="23">
        <v>0.68331492380601522</v>
      </c>
      <c r="T15" s="23">
        <v>0.75193924858262673</v>
      </c>
      <c r="U15" s="23">
        <v>0.67246181689975426</v>
      </c>
      <c r="V15" s="23">
        <v>0.65007999161077734</v>
      </c>
      <c r="W15" s="23">
        <v>0.73480980364020443</v>
      </c>
      <c r="X15" s="23">
        <v>0.76184756746922655</v>
      </c>
      <c r="Y15" s="23">
        <v>0.68254847553040177</v>
      </c>
      <c r="AA15" s="23">
        <v>0.79161828722362426</v>
      </c>
      <c r="AB15" s="23">
        <v>0.72622400573113444</v>
      </c>
      <c r="AC15" s="23">
        <v>0.68842865932159669</v>
      </c>
      <c r="AD15" s="23">
        <v>0.65635389964795188</v>
      </c>
      <c r="AF15" s="23">
        <v>0.43138060236603371</v>
      </c>
      <c r="AG15" s="23">
        <v>0.64668382818419923</v>
      </c>
      <c r="AH15" s="23">
        <v>0.74301408310756445</v>
      </c>
      <c r="AI15" s="23">
        <v>0.63094221024297337</v>
      </c>
      <c r="AJ15" s="23">
        <v>0.69025919011211978</v>
      </c>
      <c r="AK15" s="23">
        <v>0.71179159678315829</v>
      </c>
      <c r="AL15" s="23">
        <v>0.64259040326717654</v>
      </c>
      <c r="AM15" s="23">
        <v>0.75623380602466272</v>
      </c>
      <c r="AN15" s="23">
        <v>0.71758777117127592</v>
      </c>
      <c r="AO15" s="23">
        <v>0.76573873874878151</v>
      </c>
      <c r="AP15" s="23">
        <v>0.76248376293894116</v>
      </c>
      <c r="AQ15" s="23">
        <v>0.79685616156821426</v>
      </c>
      <c r="AR15" s="23">
        <v>0.78535547702806374</v>
      </c>
      <c r="AS15" s="23">
        <v>0.79109984577989967</v>
      </c>
      <c r="AT15" s="23">
        <v>0.82130198092271178</v>
      </c>
      <c r="AU15" s="23">
        <v>0.73568370199450484</v>
      </c>
      <c r="AV15" s="23">
        <v>0.67259154240266272</v>
      </c>
      <c r="AX15" s="23">
        <v>0.72989909135559539</v>
      </c>
      <c r="AY15" s="23">
        <v>0.66041360389500037</v>
      </c>
      <c r="BA15" s="23">
        <v>0.72947901543390903</v>
      </c>
      <c r="BB15" s="23">
        <v>0.69657396600818278</v>
      </c>
      <c r="BD15" s="23">
        <v>0.67969721098400426</v>
      </c>
      <c r="BE15" s="23">
        <v>0.7185771985326731</v>
      </c>
      <c r="BF15" s="23">
        <v>0.67088620381104924</v>
      </c>
      <c r="BG15" s="23">
        <v>0.77877455885135949</v>
      </c>
      <c r="BH15" s="23">
        <v>0.74190156338568081</v>
      </c>
      <c r="BI15" s="23">
        <v>0.8067351815346967</v>
      </c>
      <c r="BJ15" s="23">
        <v>0.60569841257433499</v>
      </c>
      <c r="BL15" s="23">
        <v>0.76602894988409864</v>
      </c>
      <c r="BM15" s="23">
        <v>0.77128752352914987</v>
      </c>
      <c r="BN15" s="23">
        <v>0.69848392295081174</v>
      </c>
      <c r="BO15" s="23">
        <v>0.65493413230811925</v>
      </c>
      <c r="BP15" s="23">
        <v>0.66941930340973965</v>
      </c>
      <c r="BQ15" s="23">
        <v>0.76520233318158737</v>
      </c>
      <c r="BR15" s="23">
        <v>0.41811882187366911</v>
      </c>
      <c r="BS15" s="23">
        <v>0.67397442713091904</v>
      </c>
      <c r="BU15" s="23">
        <v>0.81635733774837704</v>
      </c>
      <c r="BV15" s="23">
        <v>0.74389462996179789</v>
      </c>
      <c r="BW15" s="23">
        <v>0.76147061418744966</v>
      </c>
      <c r="BX15" s="23">
        <v>0.62067298782466152</v>
      </c>
      <c r="BY15" s="23">
        <v>0.73359391978693789</v>
      </c>
      <c r="BZ15" s="23">
        <v>0.63764796330968454</v>
      </c>
      <c r="CA15" s="23">
        <v>0.61764362274333018</v>
      </c>
      <c r="CB15" s="23">
        <v>0.62238322515405742</v>
      </c>
      <c r="CC15" s="23">
        <v>0.65740574134896845</v>
      </c>
    </row>
    <row r="16" spans="2:83" ht="19" customHeight="1" x14ac:dyDescent="0.35">
      <c r="B16" s="22" t="s">
        <v>118</v>
      </c>
      <c r="C16" s="23">
        <v>7.7911418604657404E-2</v>
      </c>
      <c r="D16" s="23">
        <v>0.19225392409354319</v>
      </c>
      <c r="E16" s="23">
        <v>0.10581671711268149</v>
      </c>
      <c r="F16" s="23">
        <v>9.184703575017733E-2</v>
      </c>
      <c r="G16" s="23">
        <v>6.6943405923786947E-2</v>
      </c>
      <c r="H16" s="23">
        <v>4.1948604750315303E-2</v>
      </c>
      <c r="I16" s="23">
        <v>2.901505979197895E-2</v>
      </c>
      <c r="K16" s="23">
        <v>8.3944418590121556E-2</v>
      </c>
      <c r="L16" s="23">
        <v>7.2643512850593284E-2</v>
      </c>
      <c r="N16" s="23">
        <v>6.79076876606243E-2</v>
      </c>
      <c r="O16" s="23">
        <v>3.117265779941673E-2</v>
      </c>
      <c r="P16" s="23">
        <v>0.1124766900408764</v>
      </c>
      <c r="Q16" s="23">
        <v>7.2296982338382013E-2</v>
      </c>
      <c r="R16" s="23">
        <v>4.7855231164039183E-2</v>
      </c>
      <c r="S16" s="23">
        <v>6.638499090842459E-2</v>
      </c>
      <c r="T16" s="23">
        <v>7.1457895772327445E-2</v>
      </c>
      <c r="U16" s="23">
        <v>9.6785601862967446E-2</v>
      </c>
      <c r="V16" s="23">
        <v>0.12508175141121919</v>
      </c>
      <c r="W16" s="23">
        <v>7.4196552568543586E-2</v>
      </c>
      <c r="X16" s="23">
        <v>7.0204431545955182E-2</v>
      </c>
      <c r="Y16" s="23">
        <v>6.5806756772795294E-2</v>
      </c>
      <c r="AA16" s="23">
        <v>5.2931436247507187E-2</v>
      </c>
      <c r="AB16" s="23">
        <v>6.2325336663065473E-2</v>
      </c>
      <c r="AC16" s="23">
        <v>8.7263274671789792E-2</v>
      </c>
      <c r="AD16" s="23">
        <v>0.11199010323969159</v>
      </c>
      <c r="AF16" s="23">
        <v>0.2853669655397662</v>
      </c>
      <c r="AG16" s="23">
        <v>8.1216741430234593E-2</v>
      </c>
      <c r="AH16" s="23">
        <v>4.3908951832854301E-2</v>
      </c>
      <c r="AI16" s="23">
        <v>9.353828924507783E-2</v>
      </c>
      <c r="AJ16" s="23">
        <v>8.6908725616619414E-2</v>
      </c>
      <c r="AK16" s="23">
        <v>8.3955667677532653E-2</v>
      </c>
      <c r="AL16" s="23">
        <v>0.12726424464400751</v>
      </c>
      <c r="AM16" s="23">
        <v>6.1562450666363247E-2</v>
      </c>
      <c r="AN16" s="23">
        <v>9.5408285669661225E-2</v>
      </c>
      <c r="AO16" s="23">
        <v>5.9764896135561428E-2</v>
      </c>
      <c r="AP16" s="23">
        <v>5.1544489580597888E-2</v>
      </c>
      <c r="AQ16" s="23">
        <v>6.1876837372720088E-2</v>
      </c>
      <c r="AR16" s="23">
        <v>8.5805616608476618E-2</v>
      </c>
      <c r="AS16" s="23">
        <v>6.769453334375658E-2</v>
      </c>
      <c r="AT16" s="23">
        <v>5.9126534045424603E-2</v>
      </c>
      <c r="AU16" s="23">
        <v>6.1630834667802337E-2</v>
      </c>
      <c r="AV16" s="23">
        <v>3.3962535848727271E-2</v>
      </c>
      <c r="AX16" s="23">
        <v>6.6421842953342386E-2</v>
      </c>
      <c r="AY16" s="23">
        <v>0.13479359406238889</v>
      </c>
      <c r="BA16" s="23">
        <v>7.183880233244111E-2</v>
      </c>
      <c r="BB16" s="23">
        <v>8.9178169445341376E-2</v>
      </c>
      <c r="BD16" s="23">
        <v>7.1024326280404032E-2</v>
      </c>
      <c r="BE16" s="23">
        <v>7.5666884624784159E-2</v>
      </c>
      <c r="BF16" s="23">
        <v>0.10911334750110629</v>
      </c>
      <c r="BG16" s="23">
        <v>7.3091321700295891E-2</v>
      </c>
      <c r="BH16" s="23">
        <v>8.0339352711085818E-2</v>
      </c>
      <c r="BI16" s="23">
        <v>7.3257255079459141E-2</v>
      </c>
      <c r="BJ16" s="23">
        <v>6.2147321444604921E-2</v>
      </c>
      <c r="BL16" s="23">
        <v>4.4999412325935573E-2</v>
      </c>
      <c r="BM16" s="23">
        <v>5.6194131160668868E-2</v>
      </c>
      <c r="BN16" s="23">
        <v>0.1297042961938262</v>
      </c>
      <c r="BO16" s="23">
        <v>0.13366679090520531</v>
      </c>
      <c r="BP16" s="23">
        <v>0.11394178572180449</v>
      </c>
      <c r="BQ16" s="23">
        <v>6.4596249459291238E-2</v>
      </c>
      <c r="BR16" s="23">
        <v>0.10604184628841901</v>
      </c>
      <c r="BS16" s="23">
        <v>8.2775964239080249E-2</v>
      </c>
      <c r="BU16" s="23">
        <v>2.8958446118580651E-2</v>
      </c>
      <c r="BV16" s="23">
        <v>6.78515523077316E-2</v>
      </c>
      <c r="BW16" s="23">
        <v>5.4132085904052767E-2</v>
      </c>
      <c r="BX16" s="23">
        <v>0.1350589690018443</v>
      </c>
      <c r="BY16" s="23">
        <v>6.7002246001632321E-2</v>
      </c>
      <c r="BZ16" s="23">
        <v>0.1710421884376436</v>
      </c>
      <c r="CA16" s="23">
        <v>8.3542451956590824E-2</v>
      </c>
      <c r="CB16" s="23">
        <v>7.6102074907622566E-2</v>
      </c>
      <c r="CC16" s="23">
        <v>0.19251927718793271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180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0.18209706901657</v>
      </c>
      <c r="D9" s="18">
        <v>0.19420678067681441</v>
      </c>
      <c r="E9" s="18">
        <v>0.28345711897013037</v>
      </c>
      <c r="F9" s="18">
        <v>0.22675248165294501</v>
      </c>
      <c r="G9" s="18">
        <v>0.2002539281102507</v>
      </c>
      <c r="H9" s="18">
        <v>0.1210206280979388</v>
      </c>
      <c r="I9" s="18">
        <v>0.10262750864789311</v>
      </c>
      <c r="K9" s="18">
        <v>0.17345032046036779</v>
      </c>
      <c r="L9" s="18">
        <v>0.1910987996500236</v>
      </c>
      <c r="N9" s="18">
        <v>0.18928956206097219</v>
      </c>
      <c r="O9" s="18">
        <v>0.17691404438092859</v>
      </c>
      <c r="P9" s="18">
        <v>0.1519262270106006</v>
      </c>
      <c r="Q9" s="18">
        <v>0.16829921851793819</v>
      </c>
      <c r="R9" s="18">
        <v>0.21350090346614251</v>
      </c>
      <c r="S9" s="18">
        <v>0.13827725400650981</v>
      </c>
      <c r="T9" s="18">
        <v>0.18134855338106581</v>
      </c>
      <c r="U9" s="18">
        <v>0.16977911045398081</v>
      </c>
      <c r="V9" s="18">
        <v>0.23117527913828781</v>
      </c>
      <c r="W9" s="18">
        <v>0.17591655708142681</v>
      </c>
      <c r="X9" s="18">
        <v>0.15481156847587241</v>
      </c>
      <c r="Y9" s="18">
        <v>0.17735596391755901</v>
      </c>
      <c r="AA9" s="18">
        <v>0.1918823479446452</v>
      </c>
      <c r="AB9" s="18">
        <v>0.1714318821964822</v>
      </c>
      <c r="AC9" s="18">
        <v>0.16641284844820531</v>
      </c>
      <c r="AD9" s="18">
        <v>0.19779734613140379</v>
      </c>
      <c r="AF9" s="18">
        <v>0.160153414335787</v>
      </c>
      <c r="AG9" s="18">
        <v>0.31185981310654792</v>
      </c>
      <c r="AH9" s="18">
        <v>0.1610505858959709</v>
      </c>
      <c r="AI9" s="18">
        <v>0.18663933375089531</v>
      </c>
      <c r="AJ9" s="18">
        <v>0.14984690322506239</v>
      </c>
      <c r="AK9" s="18">
        <v>0.18089536255194369</v>
      </c>
      <c r="AL9" s="18">
        <v>0.2025575981536428</v>
      </c>
      <c r="AM9" s="18">
        <v>0.15177600273899239</v>
      </c>
      <c r="AN9" s="18">
        <v>0.1215061174067487</v>
      </c>
      <c r="AO9" s="18">
        <v>0.1128704567589365</v>
      </c>
      <c r="AP9" s="18">
        <v>0.16886121121256101</v>
      </c>
      <c r="AQ9" s="18">
        <v>0.24232388859325829</v>
      </c>
      <c r="AR9" s="18">
        <v>0.141526017362712</v>
      </c>
      <c r="AS9" s="18">
        <v>0.30942758865209802</v>
      </c>
      <c r="AT9" s="18">
        <v>0.2254876664237673</v>
      </c>
      <c r="AU9" s="18">
        <v>0.23379264428336821</v>
      </c>
      <c r="AV9" s="18">
        <v>0.14472000844581839</v>
      </c>
      <c r="AX9" s="18">
        <v>0.1693768430060027</v>
      </c>
      <c r="AY9" s="18">
        <v>0.24853588243572089</v>
      </c>
      <c r="BA9" s="18">
        <v>0.17918453250995131</v>
      </c>
      <c r="BB9" s="18">
        <v>0.18750080632903701</v>
      </c>
      <c r="BD9" s="18">
        <v>0.18867311189865041</v>
      </c>
      <c r="BE9" s="18">
        <v>0.1798768580500609</v>
      </c>
      <c r="BF9" s="18">
        <v>0.12674333208258071</v>
      </c>
      <c r="BG9" s="18">
        <v>0.1955216529162197</v>
      </c>
      <c r="BH9" s="18">
        <v>0.19368635792569769</v>
      </c>
      <c r="BI9" s="18">
        <v>0.2948608652569194</v>
      </c>
      <c r="BJ9" s="18">
        <v>0.1187444312204099</v>
      </c>
      <c r="BL9" s="18">
        <v>0.15858516470662251</v>
      </c>
      <c r="BM9" s="18">
        <v>0.21400648904251451</v>
      </c>
      <c r="BN9" s="18">
        <v>0.14855310198302801</v>
      </c>
      <c r="BO9" s="18">
        <v>0.19586186090871571</v>
      </c>
      <c r="BP9" s="18">
        <v>0.20562519220812939</v>
      </c>
      <c r="BQ9" s="18">
        <v>0.18678714818230571</v>
      </c>
      <c r="BR9" s="18">
        <v>6.6799146986908073E-2</v>
      </c>
      <c r="BS9" s="18">
        <v>0.15744248576262079</v>
      </c>
      <c r="BU9" s="18">
        <v>0.18706235075671049</v>
      </c>
      <c r="BV9" s="18">
        <v>0.2244149709732674</v>
      </c>
      <c r="BW9" s="18">
        <v>0.1690867333963022</v>
      </c>
      <c r="BX9" s="18">
        <v>0.1963297194128964</v>
      </c>
      <c r="BY9" s="18">
        <v>0.20487311508101111</v>
      </c>
      <c r="BZ9" s="18">
        <v>0.1326184523728984</v>
      </c>
      <c r="CA9" s="18">
        <v>0.11553932233763919</v>
      </c>
      <c r="CB9" s="18">
        <v>7.4253780340911901E-2</v>
      </c>
      <c r="CC9" s="18">
        <v>0.15205944050062811</v>
      </c>
    </row>
    <row r="10" spans="2:83" ht="19" customHeight="1" x14ac:dyDescent="0.35">
      <c r="B10" s="21" t="s">
        <v>175</v>
      </c>
      <c r="C10" s="18">
        <v>0.29911162779584161</v>
      </c>
      <c r="D10" s="18">
        <v>0.33527920319357812</v>
      </c>
      <c r="E10" s="18">
        <v>0.33323863148578509</v>
      </c>
      <c r="F10" s="18">
        <v>0.36726360289425669</v>
      </c>
      <c r="G10" s="18">
        <v>0.28973971794389602</v>
      </c>
      <c r="H10" s="18">
        <v>0.30749391371302071</v>
      </c>
      <c r="I10" s="18">
        <v>0.21088685631911611</v>
      </c>
      <c r="K10" s="18">
        <v>0.31034812880792589</v>
      </c>
      <c r="L10" s="18">
        <v>0.28900543655848221</v>
      </c>
      <c r="N10" s="18">
        <v>0.25598795110974532</v>
      </c>
      <c r="O10" s="18">
        <v>0.1977761856275462</v>
      </c>
      <c r="P10" s="18">
        <v>0.24770505188975889</v>
      </c>
      <c r="Q10" s="18">
        <v>0.27212576613119283</v>
      </c>
      <c r="R10" s="18">
        <v>0.29936279332983062</v>
      </c>
      <c r="S10" s="18">
        <v>0.34016905878401271</v>
      </c>
      <c r="T10" s="18">
        <v>0.38574710475502633</v>
      </c>
      <c r="U10" s="18">
        <v>0.30552030358911447</v>
      </c>
      <c r="V10" s="18">
        <v>0.33084042907305611</v>
      </c>
      <c r="W10" s="18">
        <v>0.26884880319365989</v>
      </c>
      <c r="X10" s="18">
        <v>0.32643517525803512</v>
      </c>
      <c r="Y10" s="18">
        <v>0.26960592400319189</v>
      </c>
      <c r="AA10" s="18">
        <v>0.32565404790366592</v>
      </c>
      <c r="AB10" s="18">
        <v>0.30843165458770472</v>
      </c>
      <c r="AC10" s="18">
        <v>0.31098887688852772</v>
      </c>
      <c r="AD10" s="18">
        <v>0.24909322596624711</v>
      </c>
      <c r="AF10" s="18">
        <v>0.20084597634266271</v>
      </c>
      <c r="AG10" s="18">
        <v>0.1330606134377279</v>
      </c>
      <c r="AH10" s="18">
        <v>0.29896504025626819</v>
      </c>
      <c r="AI10" s="18">
        <v>0.34082884984596618</v>
      </c>
      <c r="AJ10" s="18">
        <v>0.28297014865679121</v>
      </c>
      <c r="AK10" s="18">
        <v>0.24701415945182881</v>
      </c>
      <c r="AL10" s="18">
        <v>0.30228953824838711</v>
      </c>
      <c r="AM10" s="18">
        <v>0.31891395939646883</v>
      </c>
      <c r="AN10" s="18">
        <v>0.33331349488493289</v>
      </c>
      <c r="AO10" s="18">
        <v>0.30035005873050252</v>
      </c>
      <c r="AP10" s="18">
        <v>0.33849105897042853</v>
      </c>
      <c r="AQ10" s="18">
        <v>0.36331900415414708</v>
      </c>
      <c r="AR10" s="18">
        <v>0.40943430838428119</v>
      </c>
      <c r="AS10" s="18">
        <v>0.22441348713639009</v>
      </c>
      <c r="AT10" s="18">
        <v>0.29007049628461201</v>
      </c>
      <c r="AU10" s="18">
        <v>0.37154390836355261</v>
      </c>
      <c r="AV10" s="18">
        <v>0.19021225827984981</v>
      </c>
      <c r="AX10" s="18">
        <v>0.28919199168751453</v>
      </c>
      <c r="AY10" s="18">
        <v>0.34945599921612042</v>
      </c>
      <c r="BA10" s="18">
        <v>0.32016509497533319</v>
      </c>
      <c r="BB10" s="18">
        <v>0.26005034705443941</v>
      </c>
      <c r="BD10" s="18">
        <v>0.2676620321953016</v>
      </c>
      <c r="BE10" s="18">
        <v>0.28608990529306533</v>
      </c>
      <c r="BF10" s="18">
        <v>0.30264878372782811</v>
      </c>
      <c r="BG10" s="18">
        <v>0.3286733989157849</v>
      </c>
      <c r="BH10" s="18">
        <v>0.33904748793271478</v>
      </c>
      <c r="BI10" s="18">
        <v>0.37721783078395338</v>
      </c>
      <c r="BJ10" s="18">
        <v>0.20268041719669419</v>
      </c>
      <c r="BL10" s="18">
        <v>0.28157900746099629</v>
      </c>
      <c r="BM10" s="18">
        <v>0.36525861673404841</v>
      </c>
      <c r="BN10" s="18">
        <v>0.25944386689365367</v>
      </c>
      <c r="BO10" s="18">
        <v>0.33825410023489128</v>
      </c>
      <c r="BP10" s="18">
        <v>0.26451215611189588</v>
      </c>
      <c r="BQ10" s="18">
        <v>0.25094613155858481</v>
      </c>
      <c r="BR10" s="18">
        <v>0.23965972711927649</v>
      </c>
      <c r="BS10" s="18">
        <v>0.24555566430662659</v>
      </c>
      <c r="BU10" s="18">
        <v>0.33694651106325202</v>
      </c>
      <c r="BV10" s="18">
        <v>0.33448411126610861</v>
      </c>
      <c r="BW10" s="18">
        <v>0.27208713305535709</v>
      </c>
      <c r="BX10" s="18">
        <v>0.3631222732235091</v>
      </c>
      <c r="BY10" s="18">
        <v>0.28401854659346631</v>
      </c>
      <c r="BZ10" s="18">
        <v>0.25311369320651178</v>
      </c>
      <c r="CA10" s="18">
        <v>0.24648892684271681</v>
      </c>
      <c r="CB10" s="18">
        <v>0.22950601852178451</v>
      </c>
      <c r="CC10" s="18">
        <v>0.23942891171989919</v>
      </c>
    </row>
    <row r="11" spans="2:83" ht="19" customHeight="1" x14ac:dyDescent="0.35">
      <c r="B11" s="21" t="s">
        <v>176</v>
      </c>
      <c r="C11" s="18">
        <v>0.3424198896194488</v>
      </c>
      <c r="D11" s="18">
        <v>0.32598706621662521</v>
      </c>
      <c r="E11" s="18">
        <v>0.25015117616646532</v>
      </c>
      <c r="F11" s="18">
        <v>0.26795878299855302</v>
      </c>
      <c r="G11" s="18">
        <v>0.36266698097772432</v>
      </c>
      <c r="H11" s="18">
        <v>0.40673769030445428</v>
      </c>
      <c r="I11" s="18">
        <v>0.41157266980704982</v>
      </c>
      <c r="K11" s="18">
        <v>0.35922710925008039</v>
      </c>
      <c r="L11" s="18">
        <v>0.32537017304453048</v>
      </c>
      <c r="N11" s="18">
        <v>0.38012483383256662</v>
      </c>
      <c r="O11" s="18">
        <v>0.37671347203783528</v>
      </c>
      <c r="P11" s="18">
        <v>0.35715192896859138</v>
      </c>
      <c r="Q11" s="18">
        <v>0.37751461075230708</v>
      </c>
      <c r="R11" s="18">
        <v>0.33186252300437491</v>
      </c>
      <c r="S11" s="18">
        <v>0.36550349931664938</v>
      </c>
      <c r="T11" s="18">
        <v>0.30046945991600249</v>
      </c>
      <c r="U11" s="18">
        <v>0.34698900524463172</v>
      </c>
      <c r="V11" s="18">
        <v>0.28422001990752788</v>
      </c>
      <c r="W11" s="18">
        <v>0.37558784113059918</v>
      </c>
      <c r="X11" s="18">
        <v>0.36836067950210533</v>
      </c>
      <c r="Y11" s="18">
        <v>0.30603581557583043</v>
      </c>
      <c r="AA11" s="18">
        <v>0.29646955476516351</v>
      </c>
      <c r="AB11" s="18">
        <v>0.35011310672934959</v>
      </c>
      <c r="AC11" s="18">
        <v>0.34134701126057498</v>
      </c>
      <c r="AD11" s="18">
        <v>0.3848789756516911</v>
      </c>
      <c r="AF11" s="18">
        <v>0.38900736323502388</v>
      </c>
      <c r="AG11" s="18">
        <v>0.41263695167171072</v>
      </c>
      <c r="AH11" s="18">
        <v>0.36097829751886668</v>
      </c>
      <c r="AI11" s="18">
        <v>0.31896304951218257</v>
      </c>
      <c r="AJ11" s="18">
        <v>0.38314324845720599</v>
      </c>
      <c r="AK11" s="18">
        <v>0.38843301308350769</v>
      </c>
      <c r="AL11" s="18">
        <v>0.3337991577920017</v>
      </c>
      <c r="AM11" s="18">
        <v>0.36016566113877257</v>
      </c>
      <c r="AN11" s="18">
        <v>0.29802382075634448</v>
      </c>
      <c r="AO11" s="18">
        <v>0.31024694883558951</v>
      </c>
      <c r="AP11" s="18">
        <v>0.34113090154210962</v>
      </c>
      <c r="AQ11" s="18">
        <v>0.31519643678162018</v>
      </c>
      <c r="AR11" s="18">
        <v>0.26683648238666102</v>
      </c>
      <c r="AS11" s="18">
        <v>0.27953838975660322</v>
      </c>
      <c r="AT11" s="18">
        <v>0.33530855773937007</v>
      </c>
      <c r="AU11" s="18">
        <v>0.28967538437181078</v>
      </c>
      <c r="AV11" s="18">
        <v>0.37132049903041198</v>
      </c>
      <c r="AX11" s="18">
        <v>0.3566130416781978</v>
      </c>
      <c r="AY11" s="18">
        <v>0.27484413567388333</v>
      </c>
      <c r="BA11" s="18">
        <v>0.32128726160697801</v>
      </c>
      <c r="BB11" s="18">
        <v>0.38162804039866322</v>
      </c>
      <c r="BD11" s="18">
        <v>0.39496999030754432</v>
      </c>
      <c r="BE11" s="18">
        <v>0.34847658180125962</v>
      </c>
      <c r="BF11" s="18">
        <v>0.37050887511568059</v>
      </c>
      <c r="BG11" s="18">
        <v>0.31105723398253021</v>
      </c>
      <c r="BH11" s="18">
        <v>0.26816773931709142</v>
      </c>
      <c r="BI11" s="18">
        <v>0.13729834798654561</v>
      </c>
      <c r="BJ11" s="18">
        <v>0.45086797974700532</v>
      </c>
      <c r="BL11" s="18">
        <v>0.33122098782253828</v>
      </c>
      <c r="BM11" s="18">
        <v>0.28720323686687033</v>
      </c>
      <c r="BN11" s="18">
        <v>0.36142966304904628</v>
      </c>
      <c r="BO11" s="18">
        <v>0.30148024441529309</v>
      </c>
      <c r="BP11" s="18">
        <v>0.38210767446132132</v>
      </c>
      <c r="BQ11" s="18">
        <v>0.34303592309787229</v>
      </c>
      <c r="BR11" s="18">
        <v>0.39846354521481853</v>
      </c>
      <c r="BS11" s="18">
        <v>0.41650525530049648</v>
      </c>
      <c r="BU11" s="18">
        <v>0.26758321140892771</v>
      </c>
      <c r="BV11" s="18">
        <v>0.30601703079181442</v>
      </c>
      <c r="BW11" s="18">
        <v>0.34894371150035253</v>
      </c>
      <c r="BX11" s="18">
        <v>0.2579363663144289</v>
      </c>
      <c r="BY11" s="18">
        <v>0.37310952764221739</v>
      </c>
      <c r="BZ11" s="18">
        <v>0.35539381185986602</v>
      </c>
      <c r="CA11" s="18">
        <v>0.4718106211934559</v>
      </c>
      <c r="CB11" s="18">
        <v>0.44539396141995269</v>
      </c>
      <c r="CC11" s="18">
        <v>0.3763178269248883</v>
      </c>
    </row>
    <row r="12" spans="2:83" ht="19" customHeight="1" x14ac:dyDescent="0.35">
      <c r="B12" s="21" t="s">
        <v>177</v>
      </c>
      <c r="C12" s="18">
        <v>0.1128018506878555</v>
      </c>
      <c r="D12" s="18">
        <v>9.6572491958724804E-2</v>
      </c>
      <c r="E12" s="18">
        <v>9.0114963680896651E-2</v>
      </c>
      <c r="F12" s="18">
        <v>8.2223089509055269E-2</v>
      </c>
      <c r="G12" s="18">
        <v>9.1575721459198789E-2</v>
      </c>
      <c r="H12" s="18">
        <v>9.5174999977590907E-2</v>
      </c>
      <c r="I12" s="18">
        <v>0.1833707596823155</v>
      </c>
      <c r="K12" s="18">
        <v>0.1024284590624655</v>
      </c>
      <c r="L12" s="18">
        <v>0.1230790321969048</v>
      </c>
      <c r="N12" s="18">
        <v>0.1349983281771534</v>
      </c>
      <c r="O12" s="18">
        <v>8.7069164932496779E-2</v>
      </c>
      <c r="P12" s="18">
        <v>0.18867615947207211</v>
      </c>
      <c r="Q12" s="18">
        <v>9.4978820559461899E-2</v>
      </c>
      <c r="R12" s="18">
        <v>9.0247286126458146E-2</v>
      </c>
      <c r="S12" s="18">
        <v>0.1302813771090732</v>
      </c>
      <c r="T12" s="18">
        <v>7.2786162349435787E-2</v>
      </c>
      <c r="U12" s="18">
        <v>9.9933840091258802E-2</v>
      </c>
      <c r="V12" s="18">
        <v>8.9944019076469026E-2</v>
      </c>
      <c r="W12" s="18">
        <v>0.1121495535809421</v>
      </c>
      <c r="X12" s="18">
        <v>7.6762860704798042E-2</v>
      </c>
      <c r="Y12" s="18">
        <v>0.191043360561124</v>
      </c>
      <c r="AA12" s="18">
        <v>0.13892881671023219</v>
      </c>
      <c r="AB12" s="18">
        <v>9.3136523339020588E-2</v>
      </c>
      <c r="AC12" s="18">
        <v>0.1124479877368938</v>
      </c>
      <c r="AD12" s="18">
        <v>0.1062610187710244</v>
      </c>
      <c r="AF12" s="18">
        <v>0.1366846269551939</v>
      </c>
      <c r="AG12" s="18">
        <v>6.6111869516105704E-2</v>
      </c>
      <c r="AH12" s="18">
        <v>9.6719035902848277E-2</v>
      </c>
      <c r="AI12" s="18">
        <v>0.1035333583230006</v>
      </c>
      <c r="AJ12" s="18">
        <v>0.14180920129384109</v>
      </c>
      <c r="AK12" s="18">
        <v>0.1011804749340435</v>
      </c>
      <c r="AL12" s="18">
        <v>0.1129688738176827</v>
      </c>
      <c r="AM12" s="18">
        <v>0.1016014963796921</v>
      </c>
      <c r="AN12" s="18">
        <v>0.2030845790861229</v>
      </c>
      <c r="AO12" s="18">
        <v>0.18202143095769829</v>
      </c>
      <c r="AP12" s="18">
        <v>0.104732864323337</v>
      </c>
      <c r="AQ12" s="18">
        <v>5.4578935643740549E-2</v>
      </c>
      <c r="AR12" s="18">
        <v>0.1221628184157223</v>
      </c>
      <c r="AS12" s="18">
        <v>0.1222682775501991</v>
      </c>
      <c r="AT12" s="18">
        <v>6.8624474825005805E-2</v>
      </c>
      <c r="AU12" s="18">
        <v>5.0687903720597817E-2</v>
      </c>
      <c r="AV12" s="18">
        <v>0.16157705346474369</v>
      </c>
      <c r="AX12" s="18">
        <v>0.1188872896174875</v>
      </c>
      <c r="AY12" s="18">
        <v>7.6275696325387443E-2</v>
      </c>
      <c r="BA12" s="18">
        <v>0.10942316979050121</v>
      </c>
      <c r="BB12" s="18">
        <v>0.1190704430266856</v>
      </c>
      <c r="BD12" s="18">
        <v>9.4140751585244764E-2</v>
      </c>
      <c r="BE12" s="18">
        <v>0.107120740238766</v>
      </c>
      <c r="BF12" s="18">
        <v>0.123779119382655</v>
      </c>
      <c r="BG12" s="18">
        <v>0.1174312649387745</v>
      </c>
      <c r="BH12" s="18">
        <v>0.13757520988385</v>
      </c>
      <c r="BI12" s="18">
        <v>0.1125112384540409</v>
      </c>
      <c r="BJ12" s="18">
        <v>0.13045184161753989</v>
      </c>
      <c r="BL12" s="18">
        <v>0.1576521998874448</v>
      </c>
      <c r="BM12" s="18">
        <v>9.8296380638799294E-2</v>
      </c>
      <c r="BN12" s="18">
        <v>0.16900411649044569</v>
      </c>
      <c r="BO12" s="18">
        <v>0.1066478281452727</v>
      </c>
      <c r="BP12" s="18">
        <v>8.1764300438966958E-2</v>
      </c>
      <c r="BQ12" s="18">
        <v>0.1434758392026757</v>
      </c>
      <c r="BR12" s="18">
        <v>0.17516241413009551</v>
      </c>
      <c r="BS12" s="18">
        <v>8.3498035936112353E-2</v>
      </c>
      <c r="BU12" s="18">
        <v>0.14204962326144699</v>
      </c>
      <c r="BV12" s="18">
        <v>9.6231374887072382E-2</v>
      </c>
      <c r="BW12" s="18">
        <v>0.15452573641243519</v>
      </c>
      <c r="BX12" s="18">
        <v>0.1059253398951898</v>
      </c>
      <c r="BY12" s="18">
        <v>8.807467182516987E-2</v>
      </c>
      <c r="BZ12" s="18">
        <v>0.1902289611214803</v>
      </c>
      <c r="CA12" s="18">
        <v>7.8284861674344342E-2</v>
      </c>
      <c r="CB12" s="18">
        <v>0.13387261229710329</v>
      </c>
      <c r="CC12" s="18">
        <v>0.12936639925559379</v>
      </c>
    </row>
    <row r="13" spans="2:83" ht="19" customHeight="1" x14ac:dyDescent="0.35">
      <c r="B13" s="21" t="s">
        <v>178</v>
      </c>
      <c r="C13" s="18">
        <v>4.2913845836884547E-2</v>
      </c>
      <c r="D13" s="18">
        <v>2.8485125805164539E-2</v>
      </c>
      <c r="E13" s="18">
        <v>2.2006290107641688E-2</v>
      </c>
      <c r="F13" s="18">
        <v>2.1483375513098629E-2</v>
      </c>
      <c r="G13" s="18">
        <v>4.0427420968904879E-2</v>
      </c>
      <c r="H13" s="18">
        <v>6.229136487717972E-2</v>
      </c>
      <c r="I13" s="18">
        <v>6.7852014774911359E-2</v>
      </c>
      <c r="K13" s="18">
        <v>4.3071677612368998E-2</v>
      </c>
      <c r="L13" s="18">
        <v>4.2978005162188249E-2</v>
      </c>
      <c r="N13" s="18">
        <v>3.9599324819562437E-2</v>
      </c>
      <c r="O13" s="18">
        <v>0.14740721600496129</v>
      </c>
      <c r="P13" s="18">
        <v>4.3201603742955078E-2</v>
      </c>
      <c r="Q13" s="18">
        <v>4.0473144770750327E-2</v>
      </c>
      <c r="R13" s="18">
        <v>4.2979319480090407E-2</v>
      </c>
      <c r="S13" s="18">
        <v>7.6423921608285627E-3</v>
      </c>
      <c r="T13" s="18">
        <v>4.4096802786714379E-2</v>
      </c>
      <c r="U13" s="18">
        <v>5.5562711284587597E-2</v>
      </c>
      <c r="V13" s="18">
        <v>4.1453089977578378E-2</v>
      </c>
      <c r="W13" s="18">
        <v>3.7971119951978542E-2</v>
      </c>
      <c r="X13" s="18">
        <v>3.5278329059684373E-2</v>
      </c>
      <c r="Y13" s="18">
        <v>5.0420642693454129E-2</v>
      </c>
      <c r="AA13" s="18">
        <v>3.5471275409708708E-2</v>
      </c>
      <c r="AB13" s="18">
        <v>5.5043285341377209E-2</v>
      </c>
      <c r="AC13" s="18">
        <v>4.8319825602622157E-2</v>
      </c>
      <c r="AD13" s="18">
        <v>3.2476629439913772E-2</v>
      </c>
      <c r="AF13" s="18">
        <v>7.052106178904273E-2</v>
      </c>
      <c r="AG13" s="18">
        <v>4.8841081855307777E-2</v>
      </c>
      <c r="AH13" s="18">
        <v>7.1435240942943318E-2</v>
      </c>
      <c r="AI13" s="18">
        <v>2.4657825928869979E-2</v>
      </c>
      <c r="AJ13" s="18">
        <v>3.0715759789593691E-2</v>
      </c>
      <c r="AK13" s="18">
        <v>4.2346980515589827E-2</v>
      </c>
      <c r="AL13" s="18">
        <v>3.6078098842808819E-2</v>
      </c>
      <c r="AM13" s="18">
        <v>5.1345187557136622E-2</v>
      </c>
      <c r="AN13" s="18">
        <v>3.4059216799397038E-2</v>
      </c>
      <c r="AO13" s="18">
        <v>9.4511104717273267E-2</v>
      </c>
      <c r="AP13" s="18">
        <v>1.932460209686352E-2</v>
      </c>
      <c r="AQ13" s="18">
        <v>2.4581734827233741E-2</v>
      </c>
      <c r="AR13" s="18">
        <v>3.5344052676681788E-2</v>
      </c>
      <c r="AS13" s="18">
        <v>6.4352256904709706E-2</v>
      </c>
      <c r="AT13" s="18">
        <v>6.0663794885856978E-2</v>
      </c>
      <c r="AU13" s="18">
        <v>3.8420763595933237E-2</v>
      </c>
      <c r="AV13" s="18">
        <v>3.5954224460685413E-2</v>
      </c>
      <c r="AX13" s="18">
        <v>4.5553549186378522E-2</v>
      </c>
      <c r="AY13" s="18">
        <v>3.1126756677226211E-2</v>
      </c>
      <c r="BA13" s="18">
        <v>4.7852164639110878E-2</v>
      </c>
      <c r="BB13" s="18">
        <v>3.3751599282444741E-2</v>
      </c>
      <c r="BD13" s="18">
        <v>4.1475526202470851E-2</v>
      </c>
      <c r="BE13" s="18">
        <v>4.7483683643596723E-2</v>
      </c>
      <c r="BF13" s="18">
        <v>6.2791260654520717E-2</v>
      </c>
      <c r="BG13" s="18">
        <v>3.1096444297804789E-2</v>
      </c>
      <c r="BH13" s="18">
        <v>4.3989898674051488E-2</v>
      </c>
      <c r="BI13" s="18">
        <v>3.7487912985105593E-2</v>
      </c>
      <c r="BJ13" s="18">
        <v>3.4328942812939592E-2</v>
      </c>
      <c r="BL13" s="18">
        <v>4.7417874302413759E-2</v>
      </c>
      <c r="BM13" s="18">
        <v>3.0362936801231411E-2</v>
      </c>
      <c r="BN13" s="18">
        <v>5.393539007898495E-2</v>
      </c>
      <c r="BO13" s="18">
        <v>4.7942234113201053E-2</v>
      </c>
      <c r="BP13" s="18">
        <v>4.9426671624653043E-2</v>
      </c>
      <c r="BQ13" s="18">
        <v>7.5754957958561769E-2</v>
      </c>
      <c r="BR13" s="18">
        <v>1.949048622074372E-2</v>
      </c>
      <c r="BS13" s="18">
        <v>4.8846393449056308E-2</v>
      </c>
      <c r="BU13" s="18">
        <v>5.4929992934417332E-2</v>
      </c>
      <c r="BV13" s="18">
        <v>3.002500189978213E-2</v>
      </c>
      <c r="BW13" s="18">
        <v>2.7934377947223161E-2</v>
      </c>
      <c r="BX13" s="18">
        <v>6.9692737523022588E-2</v>
      </c>
      <c r="BY13" s="18">
        <v>3.4815571298994923E-2</v>
      </c>
      <c r="BZ13" s="18">
        <v>4.9815542961754153E-2</v>
      </c>
      <c r="CA13" s="18">
        <v>2.604797121702207E-2</v>
      </c>
      <c r="CB13" s="18">
        <v>4.624515520292586E-2</v>
      </c>
      <c r="CC13" s="18">
        <v>9.3243756157156937E-2</v>
      </c>
    </row>
    <row r="14" spans="2:83" ht="19" customHeight="1" x14ac:dyDescent="0.35">
      <c r="B14" s="21" t="s">
        <v>151</v>
      </c>
      <c r="C14" s="18">
        <v>2.0655717043399451E-2</v>
      </c>
      <c r="D14" s="18">
        <v>1.94693321490929E-2</v>
      </c>
      <c r="E14" s="18">
        <v>2.103181958908092E-2</v>
      </c>
      <c r="F14" s="18">
        <v>3.4318667432091422E-2</v>
      </c>
      <c r="G14" s="18">
        <v>1.533623054002542E-2</v>
      </c>
      <c r="H14" s="18">
        <v>7.2814030298154883E-3</v>
      </c>
      <c r="I14" s="18">
        <v>2.369019076871411E-2</v>
      </c>
      <c r="K14" s="18">
        <v>1.14743048067913E-2</v>
      </c>
      <c r="L14" s="18">
        <v>2.8468553387870622E-2</v>
      </c>
      <c r="N14" s="18">
        <v>0</v>
      </c>
      <c r="O14" s="18">
        <v>1.411991701623173E-2</v>
      </c>
      <c r="P14" s="18">
        <v>1.1339028916022131E-2</v>
      </c>
      <c r="Q14" s="18">
        <v>4.6608439268349948E-2</v>
      </c>
      <c r="R14" s="18">
        <v>2.2047174593103541E-2</v>
      </c>
      <c r="S14" s="18">
        <v>1.812641862292632E-2</v>
      </c>
      <c r="T14" s="18">
        <v>1.555191681175528E-2</v>
      </c>
      <c r="U14" s="18">
        <v>2.2215029336426519E-2</v>
      </c>
      <c r="V14" s="18">
        <v>2.2367162827080921E-2</v>
      </c>
      <c r="W14" s="18">
        <v>2.9526125061393429E-2</v>
      </c>
      <c r="X14" s="18">
        <v>3.8351386999504702E-2</v>
      </c>
      <c r="Y14" s="18">
        <v>5.5382932488404254E-3</v>
      </c>
      <c r="AA14" s="18">
        <v>1.159395726658426E-2</v>
      </c>
      <c r="AB14" s="18">
        <v>2.184354780606566E-2</v>
      </c>
      <c r="AC14" s="18">
        <v>2.048345006317611E-2</v>
      </c>
      <c r="AD14" s="18">
        <v>2.9492804039719881E-2</v>
      </c>
      <c r="AF14" s="18">
        <v>4.2787557342289742E-2</v>
      </c>
      <c r="AG14" s="18">
        <v>2.7489670412600111E-2</v>
      </c>
      <c r="AH14" s="18">
        <v>1.0851799483102661E-2</v>
      </c>
      <c r="AI14" s="18">
        <v>2.5377582639085398E-2</v>
      </c>
      <c r="AJ14" s="18">
        <v>1.1514738577505601E-2</v>
      </c>
      <c r="AK14" s="18">
        <v>4.0130009463086598E-2</v>
      </c>
      <c r="AL14" s="18">
        <v>1.230673314547699E-2</v>
      </c>
      <c r="AM14" s="18">
        <v>1.6197692788937661E-2</v>
      </c>
      <c r="AN14" s="18">
        <v>1.0012771066453799E-2</v>
      </c>
      <c r="AO14" s="18">
        <v>0</v>
      </c>
      <c r="AP14" s="18">
        <v>2.745936185470034E-2</v>
      </c>
      <c r="AQ14" s="18">
        <v>0</v>
      </c>
      <c r="AR14" s="18">
        <v>2.469632077394163E-2</v>
      </c>
      <c r="AS14" s="18">
        <v>0</v>
      </c>
      <c r="AT14" s="18">
        <v>1.9845009841387699E-2</v>
      </c>
      <c r="AU14" s="18">
        <v>1.5879395664737509E-2</v>
      </c>
      <c r="AV14" s="18">
        <v>9.6215956318490711E-2</v>
      </c>
      <c r="AX14" s="18">
        <v>2.0377284824419001E-2</v>
      </c>
      <c r="AY14" s="18">
        <v>1.9761529671661861E-2</v>
      </c>
      <c r="BA14" s="18">
        <v>2.208777647812548E-2</v>
      </c>
      <c r="BB14" s="18">
        <v>1.7998763908730179E-2</v>
      </c>
      <c r="BD14" s="18">
        <v>1.307858781078813E-2</v>
      </c>
      <c r="BE14" s="18">
        <v>3.0952230973251421E-2</v>
      </c>
      <c r="BF14" s="18">
        <v>1.3528629036735041E-2</v>
      </c>
      <c r="BG14" s="18">
        <v>1.6220004948885931E-2</v>
      </c>
      <c r="BH14" s="18">
        <v>1.7533306266594509E-2</v>
      </c>
      <c r="BI14" s="18">
        <v>4.0623804533434983E-2</v>
      </c>
      <c r="BJ14" s="18">
        <v>6.2926387405411011E-2</v>
      </c>
      <c r="BL14" s="18">
        <v>2.3544765819984079E-2</v>
      </c>
      <c r="BM14" s="18">
        <v>4.872339916536083E-3</v>
      </c>
      <c r="BN14" s="18">
        <v>7.6338615048412699E-3</v>
      </c>
      <c r="BO14" s="18">
        <v>9.813732182626286E-3</v>
      </c>
      <c r="BP14" s="18">
        <v>1.6564005155033441E-2</v>
      </c>
      <c r="BQ14" s="18">
        <v>0</v>
      </c>
      <c r="BR14" s="18">
        <v>0.1004246803281577</v>
      </c>
      <c r="BS14" s="18">
        <v>4.8152165245087489E-2</v>
      </c>
      <c r="BU14" s="18">
        <v>1.142831057524559E-2</v>
      </c>
      <c r="BV14" s="18">
        <v>8.8275101819550849E-3</v>
      </c>
      <c r="BW14" s="18">
        <v>2.74223076883299E-2</v>
      </c>
      <c r="BX14" s="18">
        <v>6.9935636309532354E-3</v>
      </c>
      <c r="BY14" s="18">
        <v>1.510856755914047E-2</v>
      </c>
      <c r="BZ14" s="18">
        <v>1.882953847748943E-2</v>
      </c>
      <c r="CA14" s="18">
        <v>6.1828296734821597E-2</v>
      </c>
      <c r="CB14" s="18">
        <v>7.0728472217321606E-2</v>
      </c>
      <c r="CC14" s="18">
        <v>9.5836654418336373E-3</v>
      </c>
    </row>
    <row r="15" spans="2:83" ht="19" customHeight="1" x14ac:dyDescent="0.35">
      <c r="B15" s="22" t="s">
        <v>117</v>
      </c>
      <c r="C15" s="23">
        <v>0.48120869681241157</v>
      </c>
      <c r="D15" s="23">
        <v>0.52948598387039247</v>
      </c>
      <c r="E15" s="23">
        <v>0.61669575045591563</v>
      </c>
      <c r="F15" s="23">
        <v>0.59401608454720167</v>
      </c>
      <c r="G15" s="23">
        <v>0.48999364605414658</v>
      </c>
      <c r="H15" s="23">
        <v>0.42851454181095949</v>
      </c>
      <c r="I15" s="23">
        <v>0.31351436496700918</v>
      </c>
      <c r="K15" s="23">
        <v>0.48379844926829368</v>
      </c>
      <c r="L15" s="23">
        <v>0.48010423620850579</v>
      </c>
      <c r="N15" s="23">
        <v>0.44527751317071751</v>
      </c>
      <c r="O15" s="23">
        <v>0.37469023000847479</v>
      </c>
      <c r="P15" s="23">
        <v>0.39963127890035938</v>
      </c>
      <c r="Q15" s="23">
        <v>0.44042498464913099</v>
      </c>
      <c r="R15" s="23">
        <v>0.51286369679597321</v>
      </c>
      <c r="S15" s="23">
        <v>0.47844631279052252</v>
      </c>
      <c r="T15" s="23">
        <v>0.56709565813609208</v>
      </c>
      <c r="U15" s="23">
        <v>0.47529941404309528</v>
      </c>
      <c r="V15" s="23">
        <v>0.56201570821134395</v>
      </c>
      <c r="W15" s="23">
        <v>0.44476536027508662</v>
      </c>
      <c r="X15" s="23">
        <v>0.48124674373390752</v>
      </c>
      <c r="Y15" s="23">
        <v>0.44696188792075098</v>
      </c>
      <c r="AA15" s="23">
        <v>0.51753639584831113</v>
      </c>
      <c r="AB15" s="23">
        <v>0.47986353678418692</v>
      </c>
      <c r="AC15" s="23">
        <v>0.47740172533673297</v>
      </c>
      <c r="AD15" s="23">
        <v>0.44689057209765087</v>
      </c>
      <c r="AF15" s="23">
        <v>0.36099939067844972</v>
      </c>
      <c r="AG15" s="23">
        <v>0.44492042654427583</v>
      </c>
      <c r="AH15" s="23">
        <v>0.46001562615223912</v>
      </c>
      <c r="AI15" s="23">
        <v>0.52746818359686154</v>
      </c>
      <c r="AJ15" s="23">
        <v>0.4328170518818536</v>
      </c>
      <c r="AK15" s="23">
        <v>0.42790952200377252</v>
      </c>
      <c r="AL15" s="23">
        <v>0.50484713640202994</v>
      </c>
      <c r="AM15" s="23">
        <v>0.47068996213546122</v>
      </c>
      <c r="AN15" s="23">
        <v>0.45481961229168172</v>
      </c>
      <c r="AO15" s="23">
        <v>0.413220515489439</v>
      </c>
      <c r="AP15" s="23">
        <v>0.50735227018298945</v>
      </c>
      <c r="AQ15" s="23">
        <v>0.60564289274740546</v>
      </c>
      <c r="AR15" s="23">
        <v>0.55096032574699316</v>
      </c>
      <c r="AS15" s="23">
        <v>0.53384107578848816</v>
      </c>
      <c r="AT15" s="23">
        <v>0.51555816270837929</v>
      </c>
      <c r="AU15" s="23">
        <v>0.60533655264692077</v>
      </c>
      <c r="AV15" s="23">
        <v>0.33493226672566823</v>
      </c>
      <c r="AX15" s="23">
        <v>0.45856883469351722</v>
      </c>
      <c r="AY15" s="23">
        <v>0.59799188165184125</v>
      </c>
      <c r="BA15" s="23">
        <v>0.49934962748528439</v>
      </c>
      <c r="BB15" s="23">
        <v>0.4475511533834764</v>
      </c>
      <c r="BD15" s="23">
        <v>0.45633514409395198</v>
      </c>
      <c r="BE15" s="23">
        <v>0.4659667633431262</v>
      </c>
      <c r="BF15" s="23">
        <v>0.4293921158104087</v>
      </c>
      <c r="BG15" s="23">
        <v>0.52419505183200465</v>
      </c>
      <c r="BH15" s="23">
        <v>0.53273384585841255</v>
      </c>
      <c r="BI15" s="23">
        <v>0.67207869604087289</v>
      </c>
      <c r="BJ15" s="23">
        <v>0.32142484841710411</v>
      </c>
      <c r="BL15" s="23">
        <v>0.44016417216761888</v>
      </c>
      <c r="BM15" s="23">
        <v>0.57926510577656287</v>
      </c>
      <c r="BN15" s="23">
        <v>0.40799696887668158</v>
      </c>
      <c r="BO15" s="23">
        <v>0.53411596114360704</v>
      </c>
      <c r="BP15" s="23">
        <v>0.47013734832002541</v>
      </c>
      <c r="BQ15" s="23">
        <v>0.43773327974089049</v>
      </c>
      <c r="BR15" s="23">
        <v>0.30645887410618461</v>
      </c>
      <c r="BS15" s="23">
        <v>0.40299815006924739</v>
      </c>
      <c r="BU15" s="23">
        <v>0.52400886181996242</v>
      </c>
      <c r="BV15" s="23">
        <v>0.55889908223937601</v>
      </c>
      <c r="BW15" s="23">
        <v>0.44117386645165929</v>
      </c>
      <c r="BX15" s="23">
        <v>0.55945199263640555</v>
      </c>
      <c r="BY15" s="23">
        <v>0.48889166167447728</v>
      </c>
      <c r="BZ15" s="23">
        <v>0.38573214557941021</v>
      </c>
      <c r="CA15" s="23">
        <v>0.36202824918035609</v>
      </c>
      <c r="CB15" s="23">
        <v>0.30375979886269638</v>
      </c>
      <c r="CC15" s="23">
        <v>0.39148835222052719</v>
      </c>
    </row>
    <row r="16" spans="2:83" ht="19" customHeight="1" x14ac:dyDescent="0.35">
      <c r="B16" s="22" t="s">
        <v>118</v>
      </c>
      <c r="C16" s="23">
        <v>0.1557156965247401</v>
      </c>
      <c r="D16" s="23">
        <v>0.12505761776388941</v>
      </c>
      <c r="E16" s="23">
        <v>0.11212125378853829</v>
      </c>
      <c r="F16" s="23">
        <v>0.1037064650221539</v>
      </c>
      <c r="G16" s="23">
        <v>0.13200314242810371</v>
      </c>
      <c r="H16" s="23">
        <v>0.15746636485477061</v>
      </c>
      <c r="I16" s="23">
        <v>0.25122277445722679</v>
      </c>
      <c r="K16" s="23">
        <v>0.14550013667483461</v>
      </c>
      <c r="L16" s="23">
        <v>0.16605703735909311</v>
      </c>
      <c r="N16" s="23">
        <v>0.17459765299671581</v>
      </c>
      <c r="O16" s="23">
        <v>0.2344763809374581</v>
      </c>
      <c r="P16" s="23">
        <v>0.23187776321502709</v>
      </c>
      <c r="Q16" s="23">
        <v>0.1354519653302122</v>
      </c>
      <c r="R16" s="23">
        <v>0.13322660560654859</v>
      </c>
      <c r="S16" s="23">
        <v>0.1379237692699018</v>
      </c>
      <c r="T16" s="23">
        <v>0.11688296513615019</v>
      </c>
      <c r="U16" s="23">
        <v>0.15549655137584639</v>
      </c>
      <c r="V16" s="23">
        <v>0.13139710905404739</v>
      </c>
      <c r="W16" s="23">
        <v>0.15012067353292069</v>
      </c>
      <c r="X16" s="23">
        <v>0.11204118976448239</v>
      </c>
      <c r="Y16" s="23">
        <v>0.2414640032545782</v>
      </c>
      <c r="AA16" s="23">
        <v>0.1744000921199409</v>
      </c>
      <c r="AB16" s="23">
        <v>0.14817980868039779</v>
      </c>
      <c r="AC16" s="23">
        <v>0.1607678133395159</v>
      </c>
      <c r="AD16" s="23">
        <v>0.13873764821093809</v>
      </c>
      <c r="AF16" s="23">
        <v>0.20720568874423659</v>
      </c>
      <c r="AG16" s="23">
        <v>0.11495295137141349</v>
      </c>
      <c r="AH16" s="23">
        <v>0.16815427684579159</v>
      </c>
      <c r="AI16" s="23">
        <v>0.12819118425187051</v>
      </c>
      <c r="AJ16" s="23">
        <v>0.17252496108343479</v>
      </c>
      <c r="AK16" s="23">
        <v>0.1435274554496333</v>
      </c>
      <c r="AL16" s="23">
        <v>0.14904697266049149</v>
      </c>
      <c r="AM16" s="23">
        <v>0.1529466839368287</v>
      </c>
      <c r="AN16" s="23">
        <v>0.2371437958855199</v>
      </c>
      <c r="AO16" s="23">
        <v>0.27653253567497149</v>
      </c>
      <c r="AP16" s="23">
        <v>0.1240574664202006</v>
      </c>
      <c r="AQ16" s="23">
        <v>7.916067047097429E-2</v>
      </c>
      <c r="AR16" s="23">
        <v>0.1575068710924041</v>
      </c>
      <c r="AS16" s="23">
        <v>0.18662053445490881</v>
      </c>
      <c r="AT16" s="23">
        <v>0.1292882697108628</v>
      </c>
      <c r="AU16" s="23">
        <v>8.9108667316531054E-2</v>
      </c>
      <c r="AV16" s="23">
        <v>0.19753127792542921</v>
      </c>
      <c r="AX16" s="23">
        <v>0.16444083880386601</v>
      </c>
      <c r="AY16" s="23">
        <v>0.1074024530026137</v>
      </c>
      <c r="BA16" s="23">
        <v>0.15727533442961211</v>
      </c>
      <c r="BB16" s="23">
        <v>0.1528220423091303</v>
      </c>
      <c r="BD16" s="23">
        <v>0.13561627778771559</v>
      </c>
      <c r="BE16" s="23">
        <v>0.15460442388236281</v>
      </c>
      <c r="BF16" s="23">
        <v>0.18657038003717569</v>
      </c>
      <c r="BG16" s="23">
        <v>0.14852770923657929</v>
      </c>
      <c r="BH16" s="23">
        <v>0.18156510855790151</v>
      </c>
      <c r="BI16" s="23">
        <v>0.14999915143914649</v>
      </c>
      <c r="BJ16" s="23">
        <v>0.16478078443047961</v>
      </c>
      <c r="BL16" s="23">
        <v>0.20507007418985851</v>
      </c>
      <c r="BM16" s="23">
        <v>0.1286593174400307</v>
      </c>
      <c r="BN16" s="23">
        <v>0.22293950656943071</v>
      </c>
      <c r="BO16" s="23">
        <v>0.1545900622584738</v>
      </c>
      <c r="BP16" s="23">
        <v>0.13119097206361999</v>
      </c>
      <c r="BQ16" s="23">
        <v>0.21923079716123739</v>
      </c>
      <c r="BR16" s="23">
        <v>0.19465290035083921</v>
      </c>
      <c r="BS16" s="23">
        <v>0.13234442938516869</v>
      </c>
      <c r="BU16" s="23">
        <v>0.19697961619586429</v>
      </c>
      <c r="BV16" s="23">
        <v>0.1262563767868545</v>
      </c>
      <c r="BW16" s="23">
        <v>0.18246011435965831</v>
      </c>
      <c r="BX16" s="23">
        <v>0.17561807741821239</v>
      </c>
      <c r="BY16" s="23">
        <v>0.1228902431241648</v>
      </c>
      <c r="BZ16" s="23">
        <v>0.24004450408323441</v>
      </c>
      <c r="CA16" s="23">
        <v>0.1043328328913664</v>
      </c>
      <c r="CB16" s="23">
        <v>0.1801177675000292</v>
      </c>
      <c r="CC16" s="23">
        <v>0.22261015541275081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181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0.18045298718486449</v>
      </c>
      <c r="D9" s="18">
        <v>0.15948616427660911</v>
      </c>
      <c r="E9" s="18">
        <v>0.26263910065469659</v>
      </c>
      <c r="F9" s="18">
        <v>0.21623477225821441</v>
      </c>
      <c r="G9" s="18">
        <v>0.17976253238355569</v>
      </c>
      <c r="H9" s="18">
        <v>0.13277420770889301</v>
      </c>
      <c r="I9" s="18">
        <v>0.13859862531839759</v>
      </c>
      <c r="K9" s="18">
        <v>0.18286401653118761</v>
      </c>
      <c r="L9" s="18">
        <v>0.17908552553657481</v>
      </c>
      <c r="N9" s="18">
        <v>0.23038035519928171</v>
      </c>
      <c r="O9" s="18">
        <v>0.16966529341719411</v>
      </c>
      <c r="P9" s="18">
        <v>0.19650779802251311</v>
      </c>
      <c r="Q9" s="18">
        <v>0.16287273807965769</v>
      </c>
      <c r="R9" s="18">
        <v>0.21262736647635019</v>
      </c>
      <c r="S9" s="18">
        <v>0.18986715315405669</v>
      </c>
      <c r="T9" s="18">
        <v>0.1997010712744193</v>
      </c>
      <c r="U9" s="18">
        <v>0.15987023412221391</v>
      </c>
      <c r="V9" s="18">
        <v>0.19297815301070029</v>
      </c>
      <c r="W9" s="18">
        <v>0.12798087561598001</v>
      </c>
      <c r="X9" s="18">
        <v>0.17226538584137871</v>
      </c>
      <c r="Y9" s="18">
        <v>0.16493565125686871</v>
      </c>
      <c r="AA9" s="18">
        <v>0.22223606479563141</v>
      </c>
      <c r="AB9" s="18">
        <v>0.1638844083581649</v>
      </c>
      <c r="AC9" s="18">
        <v>0.1762168965208335</v>
      </c>
      <c r="AD9" s="18">
        <v>0.1548859830788745</v>
      </c>
      <c r="AF9" s="18">
        <v>0.25172094837857473</v>
      </c>
      <c r="AG9" s="18">
        <v>0.21117304815690099</v>
      </c>
      <c r="AH9" s="18">
        <v>0.1725199385494228</v>
      </c>
      <c r="AI9" s="18">
        <v>0.1535162728670828</v>
      </c>
      <c r="AJ9" s="18">
        <v>0.1001500060576514</v>
      </c>
      <c r="AK9" s="18">
        <v>0.14241000610263749</v>
      </c>
      <c r="AL9" s="18">
        <v>0.1606183799866451</v>
      </c>
      <c r="AM9" s="18">
        <v>0.13994875906991819</v>
      </c>
      <c r="AN9" s="18">
        <v>0.199522300611533</v>
      </c>
      <c r="AO9" s="18">
        <v>0.18599905624890001</v>
      </c>
      <c r="AP9" s="18">
        <v>0.2268627580119586</v>
      </c>
      <c r="AQ9" s="18">
        <v>0.21769123571497839</v>
      </c>
      <c r="AR9" s="18">
        <v>0.17794893377073501</v>
      </c>
      <c r="AS9" s="18">
        <v>0.28124298534450798</v>
      </c>
      <c r="AT9" s="18">
        <v>0.19057759725106529</v>
      </c>
      <c r="AU9" s="18">
        <v>0.30986100446231613</v>
      </c>
      <c r="AV9" s="18">
        <v>9.6550955921689996E-2</v>
      </c>
      <c r="AX9" s="18">
        <v>0.17481535970874931</v>
      </c>
      <c r="AY9" s="18">
        <v>0.21460176688760851</v>
      </c>
      <c r="BA9" s="18">
        <v>0.19089410156916431</v>
      </c>
      <c r="BB9" s="18">
        <v>0.16108119931063189</v>
      </c>
      <c r="BD9" s="18">
        <v>0.16757322330859059</v>
      </c>
      <c r="BE9" s="18">
        <v>0.1639614299370292</v>
      </c>
      <c r="BF9" s="18">
        <v>0.15488372726208749</v>
      </c>
      <c r="BG9" s="18">
        <v>0.19740975627399621</v>
      </c>
      <c r="BH9" s="18">
        <v>0.23181983721193411</v>
      </c>
      <c r="BI9" s="18">
        <v>0.25237012526931962</v>
      </c>
      <c r="BJ9" s="18">
        <v>0.11379212478618921</v>
      </c>
      <c r="BL9" s="18">
        <v>0.18337743534122711</v>
      </c>
      <c r="BM9" s="18">
        <v>0.2217714176907038</v>
      </c>
      <c r="BN9" s="18">
        <v>0.18815526155511689</v>
      </c>
      <c r="BO9" s="18">
        <v>0.1481252174275603</v>
      </c>
      <c r="BP9" s="18">
        <v>0.16426403964354111</v>
      </c>
      <c r="BQ9" s="18">
        <v>0.32431776066466222</v>
      </c>
      <c r="BR9" s="18">
        <v>0.153885373010446</v>
      </c>
      <c r="BS9" s="18">
        <v>0.1106576121148794</v>
      </c>
      <c r="BU9" s="18">
        <v>0.20467235613374249</v>
      </c>
      <c r="BV9" s="18">
        <v>0.21287463932519879</v>
      </c>
      <c r="BW9" s="18">
        <v>0.16873421875452391</v>
      </c>
      <c r="BX9" s="18">
        <v>0.1829777675868384</v>
      </c>
      <c r="BY9" s="18">
        <v>0.17418494715748301</v>
      </c>
      <c r="BZ9" s="18">
        <v>0.26122752413150291</v>
      </c>
      <c r="CA9" s="18">
        <v>8.7070579017237595E-2</v>
      </c>
      <c r="CB9" s="18">
        <v>7.6849001913442752E-2</v>
      </c>
      <c r="CC9" s="18">
        <v>0.22146632273894801</v>
      </c>
    </row>
    <row r="10" spans="2:83" ht="19" customHeight="1" x14ac:dyDescent="0.35">
      <c r="B10" s="21" t="s">
        <v>175</v>
      </c>
      <c r="C10" s="18">
        <v>0.37759737999096948</v>
      </c>
      <c r="D10" s="18">
        <v>0.31774564011378681</v>
      </c>
      <c r="E10" s="18">
        <v>0.40120063874312972</v>
      </c>
      <c r="F10" s="18">
        <v>0.40992490533228337</v>
      </c>
      <c r="G10" s="18">
        <v>0.41286691455530528</v>
      </c>
      <c r="H10" s="18">
        <v>0.37966250118654538</v>
      </c>
      <c r="I10" s="18">
        <v>0.34025904850267619</v>
      </c>
      <c r="K10" s="18">
        <v>0.38227411263316791</v>
      </c>
      <c r="L10" s="18">
        <v>0.37303307978188072</v>
      </c>
      <c r="N10" s="18">
        <v>0.28241790897879099</v>
      </c>
      <c r="O10" s="18">
        <v>0.51506217395213261</v>
      </c>
      <c r="P10" s="18">
        <v>0.24985799415165769</v>
      </c>
      <c r="Q10" s="18">
        <v>0.38391422125935809</v>
      </c>
      <c r="R10" s="18">
        <v>0.36622030777867848</v>
      </c>
      <c r="S10" s="18">
        <v>0.36357711123626779</v>
      </c>
      <c r="T10" s="18">
        <v>0.37318001880249457</v>
      </c>
      <c r="U10" s="18">
        <v>0.39198134361857018</v>
      </c>
      <c r="V10" s="18">
        <v>0.40317145839772661</v>
      </c>
      <c r="W10" s="18">
        <v>0.4228171092264747</v>
      </c>
      <c r="X10" s="18">
        <v>0.3655210163311659</v>
      </c>
      <c r="Y10" s="18">
        <v>0.40643675591714351</v>
      </c>
      <c r="AA10" s="18">
        <v>0.39902441666444621</v>
      </c>
      <c r="AB10" s="18">
        <v>0.4161269388228912</v>
      </c>
      <c r="AC10" s="18">
        <v>0.36002247742463012</v>
      </c>
      <c r="AD10" s="18">
        <v>0.32918280167761732</v>
      </c>
      <c r="AF10" s="18">
        <v>0.2102006406946797</v>
      </c>
      <c r="AG10" s="18">
        <v>0.30625508455591938</v>
      </c>
      <c r="AH10" s="18">
        <v>0.32844615738264188</v>
      </c>
      <c r="AI10" s="18">
        <v>0.34607231831556978</v>
      </c>
      <c r="AJ10" s="18">
        <v>0.40439643196959008</v>
      </c>
      <c r="AK10" s="18">
        <v>0.36831903406763761</v>
      </c>
      <c r="AL10" s="18">
        <v>0.35901837833005001</v>
      </c>
      <c r="AM10" s="18">
        <v>0.4212998180741887</v>
      </c>
      <c r="AN10" s="18">
        <v>0.35770342869437921</v>
      </c>
      <c r="AO10" s="18">
        <v>0.37589755386135182</v>
      </c>
      <c r="AP10" s="18">
        <v>0.38282039739917562</v>
      </c>
      <c r="AQ10" s="18">
        <v>0.34958902179757678</v>
      </c>
      <c r="AR10" s="18">
        <v>0.47787404339004369</v>
      </c>
      <c r="AS10" s="18">
        <v>0.38129718970331361</v>
      </c>
      <c r="AT10" s="18">
        <v>0.62033343449665046</v>
      </c>
      <c r="AU10" s="18">
        <v>0.43770575693498698</v>
      </c>
      <c r="AV10" s="18">
        <v>0.249548093971563</v>
      </c>
      <c r="AX10" s="18">
        <v>0.37382077101145689</v>
      </c>
      <c r="AY10" s="18">
        <v>0.39930567754350749</v>
      </c>
      <c r="BA10" s="18">
        <v>0.39807037310076049</v>
      </c>
      <c r="BB10" s="18">
        <v>0.33961307438180438</v>
      </c>
      <c r="BD10" s="18">
        <v>0.34099437011118172</v>
      </c>
      <c r="BE10" s="18">
        <v>0.37200681753176179</v>
      </c>
      <c r="BF10" s="18">
        <v>0.40251529526657082</v>
      </c>
      <c r="BG10" s="18">
        <v>0.39058838189186568</v>
      </c>
      <c r="BH10" s="18">
        <v>0.44237650986303728</v>
      </c>
      <c r="BI10" s="18">
        <v>0.48061389867731868</v>
      </c>
      <c r="BJ10" s="18">
        <v>0.19769314494661169</v>
      </c>
      <c r="BL10" s="18">
        <v>0.37873647919929238</v>
      </c>
      <c r="BM10" s="18">
        <v>0.43557805107317488</v>
      </c>
      <c r="BN10" s="18">
        <v>0.34291915407287871</v>
      </c>
      <c r="BO10" s="18">
        <v>0.43309482153554268</v>
      </c>
      <c r="BP10" s="18">
        <v>0.3636669115933705</v>
      </c>
      <c r="BQ10" s="18">
        <v>0.35461131401726143</v>
      </c>
      <c r="BR10" s="18">
        <v>0.19551434555433839</v>
      </c>
      <c r="BS10" s="18">
        <v>0.31157130685127132</v>
      </c>
      <c r="BU10" s="18">
        <v>0.38819214648881978</v>
      </c>
      <c r="BV10" s="18">
        <v>0.4527961795245436</v>
      </c>
      <c r="BW10" s="18">
        <v>0.41665511082350809</v>
      </c>
      <c r="BX10" s="18">
        <v>0.430538601044197</v>
      </c>
      <c r="BY10" s="18">
        <v>0.34796146840505687</v>
      </c>
      <c r="BZ10" s="18">
        <v>0.36460998743608147</v>
      </c>
      <c r="CA10" s="18">
        <v>0.21019508249843369</v>
      </c>
      <c r="CB10" s="18">
        <v>0.29777704092549229</v>
      </c>
      <c r="CC10" s="18">
        <v>0.33842492401220969</v>
      </c>
    </row>
    <row r="11" spans="2:83" ht="19" customHeight="1" x14ac:dyDescent="0.35">
      <c r="B11" s="21" t="s">
        <v>176</v>
      </c>
      <c r="C11" s="18">
        <v>0.32122376324465418</v>
      </c>
      <c r="D11" s="18">
        <v>0.39372765043101482</v>
      </c>
      <c r="E11" s="18">
        <v>0.24396721406024149</v>
      </c>
      <c r="F11" s="18">
        <v>0.2499813369261035</v>
      </c>
      <c r="G11" s="18">
        <v>0.27524525703822439</v>
      </c>
      <c r="H11" s="18">
        <v>0.36641471529619551</v>
      </c>
      <c r="I11" s="18">
        <v>0.39364791642679547</v>
      </c>
      <c r="K11" s="18">
        <v>0.32013184254596988</v>
      </c>
      <c r="L11" s="18">
        <v>0.32383412303698589</v>
      </c>
      <c r="N11" s="18">
        <v>0.32779715814386029</v>
      </c>
      <c r="O11" s="18">
        <v>0.26450510215755713</v>
      </c>
      <c r="P11" s="18">
        <v>0.35461030029444568</v>
      </c>
      <c r="Q11" s="18">
        <v>0.3233175102101733</v>
      </c>
      <c r="R11" s="18">
        <v>0.31257504011267201</v>
      </c>
      <c r="S11" s="18">
        <v>0.35949520959361131</v>
      </c>
      <c r="T11" s="18">
        <v>0.3276632100495821</v>
      </c>
      <c r="U11" s="18">
        <v>0.32266314768511911</v>
      </c>
      <c r="V11" s="18">
        <v>0.30704308725102902</v>
      </c>
      <c r="W11" s="18">
        <v>0.32476643644027242</v>
      </c>
      <c r="X11" s="18">
        <v>0.32261851369496658</v>
      </c>
      <c r="Y11" s="18">
        <v>0.29842224205913592</v>
      </c>
      <c r="AA11" s="18">
        <v>0.30680681772167229</v>
      </c>
      <c r="AB11" s="18">
        <v>0.30405217826312952</v>
      </c>
      <c r="AC11" s="18">
        <v>0.32604456671837218</v>
      </c>
      <c r="AD11" s="18">
        <v>0.35165829438267349</v>
      </c>
      <c r="AF11" s="18">
        <v>0.29205697029253552</v>
      </c>
      <c r="AG11" s="18">
        <v>0.29260530223580322</v>
      </c>
      <c r="AH11" s="18">
        <v>0.3469006806724933</v>
      </c>
      <c r="AI11" s="18">
        <v>0.39747541521397461</v>
      </c>
      <c r="AJ11" s="18">
        <v>0.35244470319711219</v>
      </c>
      <c r="AK11" s="18">
        <v>0.36140694470431639</v>
      </c>
      <c r="AL11" s="18">
        <v>0.34754936594116997</v>
      </c>
      <c r="AM11" s="18">
        <v>0.27349736682281273</v>
      </c>
      <c r="AN11" s="18">
        <v>0.34915417444619667</v>
      </c>
      <c r="AO11" s="18">
        <v>0.3271664598170958</v>
      </c>
      <c r="AP11" s="18">
        <v>0.29605245264742391</v>
      </c>
      <c r="AQ11" s="18">
        <v>0.34468751726838709</v>
      </c>
      <c r="AR11" s="18">
        <v>0.25551586058172548</v>
      </c>
      <c r="AS11" s="18">
        <v>0.27434590602677711</v>
      </c>
      <c r="AT11" s="18">
        <v>0.16924395841089651</v>
      </c>
      <c r="AU11" s="18">
        <v>0.18709601938548351</v>
      </c>
      <c r="AV11" s="18">
        <v>0.46967699587715062</v>
      </c>
      <c r="AX11" s="18">
        <v>0.3314037665461666</v>
      </c>
      <c r="AY11" s="18">
        <v>0.26321046419267541</v>
      </c>
      <c r="BA11" s="18">
        <v>0.29229546864623418</v>
      </c>
      <c r="BB11" s="18">
        <v>0.37489550420044332</v>
      </c>
      <c r="BD11" s="18">
        <v>0.37001264643882958</v>
      </c>
      <c r="BE11" s="18">
        <v>0.32773111714524622</v>
      </c>
      <c r="BF11" s="18">
        <v>0.29853186797234221</v>
      </c>
      <c r="BG11" s="18">
        <v>0.31101254069072592</v>
      </c>
      <c r="BH11" s="18">
        <v>0.23185867487932771</v>
      </c>
      <c r="BI11" s="18">
        <v>0.15058574819257839</v>
      </c>
      <c r="BJ11" s="18">
        <v>0.52035194492179548</v>
      </c>
      <c r="BL11" s="18">
        <v>0.33770264259249372</v>
      </c>
      <c r="BM11" s="18">
        <v>0.26007432184452339</v>
      </c>
      <c r="BN11" s="18">
        <v>0.32730628577387377</v>
      </c>
      <c r="BO11" s="18">
        <v>0.31556134712982881</v>
      </c>
      <c r="BP11" s="18">
        <v>0.33656997413871309</v>
      </c>
      <c r="BQ11" s="18">
        <v>0.19347702466689881</v>
      </c>
      <c r="BR11" s="18">
        <v>0.36918059033636802</v>
      </c>
      <c r="BS11" s="18">
        <v>0.40733993788906708</v>
      </c>
      <c r="BU11" s="18">
        <v>0.3122873043936375</v>
      </c>
      <c r="BV11" s="18">
        <v>0.2437684629388937</v>
      </c>
      <c r="BW11" s="18">
        <v>0.33067324862336528</v>
      </c>
      <c r="BX11" s="18">
        <v>0.28255233009018288</v>
      </c>
      <c r="BY11" s="18">
        <v>0.37771189249186521</v>
      </c>
      <c r="BZ11" s="18">
        <v>0.25674443780254652</v>
      </c>
      <c r="CA11" s="18">
        <v>0.46436730165362228</v>
      </c>
      <c r="CB11" s="18">
        <v>0.39617214633116699</v>
      </c>
      <c r="CC11" s="18">
        <v>0.26108203634688643</v>
      </c>
    </row>
    <row r="12" spans="2:83" ht="19" customHeight="1" x14ac:dyDescent="0.35">
      <c r="B12" s="21" t="s">
        <v>177</v>
      </c>
      <c r="C12" s="18">
        <v>6.9590341776958234E-2</v>
      </c>
      <c r="D12" s="18">
        <v>6.496045499899121E-2</v>
      </c>
      <c r="E12" s="18">
        <v>6.4813664033741641E-2</v>
      </c>
      <c r="F12" s="18">
        <v>6.2422849738407019E-2</v>
      </c>
      <c r="G12" s="18">
        <v>9.2743492620389389E-2</v>
      </c>
      <c r="H12" s="18">
        <v>6.9133873634080481E-2</v>
      </c>
      <c r="I12" s="18">
        <v>6.5527909979526372E-2</v>
      </c>
      <c r="K12" s="18">
        <v>6.152613264664069E-2</v>
      </c>
      <c r="L12" s="18">
        <v>7.5489273425050463E-2</v>
      </c>
      <c r="N12" s="18">
        <v>9.4143939775441873E-2</v>
      </c>
      <c r="O12" s="18">
        <v>3.378641585297449E-2</v>
      </c>
      <c r="P12" s="18">
        <v>0.16713087013678851</v>
      </c>
      <c r="Q12" s="18">
        <v>4.6194679509598373E-2</v>
      </c>
      <c r="R12" s="18">
        <v>5.35122998286627E-2</v>
      </c>
      <c r="S12" s="18">
        <v>8.0220782816858127E-2</v>
      </c>
      <c r="T12" s="18">
        <v>4.9642676339926903E-2</v>
      </c>
      <c r="U12" s="18">
        <v>3.796577479606815E-2</v>
      </c>
      <c r="V12" s="18">
        <v>6.8853083210033417E-2</v>
      </c>
      <c r="W12" s="18">
        <v>6.2751687794019961E-2</v>
      </c>
      <c r="X12" s="18">
        <v>6.9905308128918528E-2</v>
      </c>
      <c r="Y12" s="18">
        <v>8.5691863841681856E-2</v>
      </c>
      <c r="AA12" s="18">
        <v>3.7765810455380043E-2</v>
      </c>
      <c r="AB12" s="18">
        <v>6.8424407713047489E-2</v>
      </c>
      <c r="AC12" s="18">
        <v>7.9377411942070319E-2</v>
      </c>
      <c r="AD12" s="18">
        <v>9.7025198308188301E-2</v>
      </c>
      <c r="AF12" s="18">
        <v>0.1708247607772711</v>
      </c>
      <c r="AG12" s="18">
        <v>8.5207071889671679E-2</v>
      </c>
      <c r="AH12" s="18">
        <v>8.4427545547583124E-2</v>
      </c>
      <c r="AI12" s="18">
        <v>6.5767736503388505E-2</v>
      </c>
      <c r="AJ12" s="18">
        <v>6.8011603715598376E-2</v>
      </c>
      <c r="AK12" s="18">
        <v>7.3377966824702712E-2</v>
      </c>
      <c r="AL12" s="18">
        <v>7.959979884174459E-2</v>
      </c>
      <c r="AM12" s="18">
        <v>9.9445904289197098E-2</v>
      </c>
      <c r="AN12" s="18">
        <v>6.1770954779784067E-2</v>
      </c>
      <c r="AO12" s="18">
        <v>7.2628931925743795E-2</v>
      </c>
      <c r="AP12" s="18">
        <v>6.7871433090173169E-2</v>
      </c>
      <c r="AQ12" s="18">
        <v>3.0711123334658239E-2</v>
      </c>
      <c r="AR12" s="18">
        <v>6.4124200948791829E-2</v>
      </c>
      <c r="AS12" s="18">
        <v>4.0891616209687738E-2</v>
      </c>
      <c r="AT12" s="18">
        <v>0</v>
      </c>
      <c r="AU12" s="18">
        <v>4.8979691259717691E-2</v>
      </c>
      <c r="AV12" s="18">
        <v>7.2962997595301199E-2</v>
      </c>
      <c r="AX12" s="18">
        <v>6.7803712226319993E-2</v>
      </c>
      <c r="AY12" s="18">
        <v>7.8133871178509548E-2</v>
      </c>
      <c r="BA12" s="18">
        <v>6.6964664466015039E-2</v>
      </c>
      <c r="BB12" s="18">
        <v>7.4461858553966379E-2</v>
      </c>
      <c r="BD12" s="18">
        <v>6.8937242880180605E-2</v>
      </c>
      <c r="BE12" s="18">
        <v>6.8363186888400651E-2</v>
      </c>
      <c r="BF12" s="18">
        <v>8.3692412018090412E-2</v>
      </c>
      <c r="BG12" s="18">
        <v>6.9223089631736845E-2</v>
      </c>
      <c r="BH12" s="18">
        <v>6.9257419566392642E-2</v>
      </c>
      <c r="BI12" s="18">
        <v>5.4229881074188038E-2</v>
      </c>
      <c r="BJ12" s="18">
        <v>4.8830233344743249E-2</v>
      </c>
      <c r="BL12" s="18">
        <v>7.2166276928798109E-2</v>
      </c>
      <c r="BM12" s="18">
        <v>5.9024992843032621E-2</v>
      </c>
      <c r="BN12" s="18">
        <v>9.5180047784624577E-2</v>
      </c>
      <c r="BO12" s="18">
        <v>6.602120385733512E-2</v>
      </c>
      <c r="BP12" s="18">
        <v>7.2618330462338523E-2</v>
      </c>
      <c r="BQ12" s="18">
        <v>4.8603229365793088E-2</v>
      </c>
      <c r="BR12" s="18">
        <v>0.1237964943017915</v>
      </c>
      <c r="BS12" s="18">
        <v>6.9080098966410888E-2</v>
      </c>
      <c r="BU12" s="18">
        <v>6.3943466758102419E-2</v>
      </c>
      <c r="BV12" s="18">
        <v>5.3727242595257949E-2</v>
      </c>
      <c r="BW12" s="18">
        <v>5.7160152221535608E-2</v>
      </c>
      <c r="BX12" s="18">
        <v>6.6324119283036512E-2</v>
      </c>
      <c r="BY12" s="18">
        <v>5.2288677432809037E-2</v>
      </c>
      <c r="BZ12" s="18">
        <v>4.6645203291363187E-2</v>
      </c>
      <c r="CA12" s="18">
        <v>0.15129105727756409</v>
      </c>
      <c r="CB12" s="18">
        <v>0.10676024128821469</v>
      </c>
      <c r="CC12" s="18">
        <v>0.1088561283032093</v>
      </c>
    </row>
    <row r="13" spans="2:83" ht="19" customHeight="1" x14ac:dyDescent="0.35">
      <c r="B13" s="21" t="s">
        <v>178</v>
      </c>
      <c r="C13" s="18">
        <v>2.713724015320193E-2</v>
      </c>
      <c r="D13" s="18">
        <v>4.0346609774207752E-2</v>
      </c>
      <c r="E13" s="18">
        <v>1.8728136400559231E-2</v>
      </c>
      <c r="F13" s="18">
        <v>2.154694669841959E-2</v>
      </c>
      <c r="G13" s="18">
        <v>2.0575100607050721E-2</v>
      </c>
      <c r="H13" s="18">
        <v>2.2165345220656531E-2</v>
      </c>
      <c r="I13" s="18">
        <v>3.8825462014253909E-2</v>
      </c>
      <c r="K13" s="18">
        <v>3.2147353918266751E-2</v>
      </c>
      <c r="L13" s="18">
        <v>2.2576886036462261E-2</v>
      </c>
      <c r="N13" s="18">
        <v>5.2210943671915692E-2</v>
      </c>
      <c r="O13" s="18">
        <v>0</v>
      </c>
      <c r="P13" s="18">
        <v>1.1189185084070361E-2</v>
      </c>
      <c r="Q13" s="18">
        <v>4.9749143877476233E-2</v>
      </c>
      <c r="R13" s="18">
        <v>2.0844794384439199E-2</v>
      </c>
      <c r="S13" s="18">
        <v>0</v>
      </c>
      <c r="T13" s="18">
        <v>1.3853220234999681E-2</v>
      </c>
      <c r="U13" s="18">
        <v>5.5472369493380011E-2</v>
      </c>
      <c r="V13" s="18">
        <v>2.0763378439643449E-2</v>
      </c>
      <c r="W13" s="18">
        <v>2.212986129612252E-2</v>
      </c>
      <c r="X13" s="18">
        <v>3.9001910700505682E-2</v>
      </c>
      <c r="Y13" s="18">
        <v>3.1392132773725677E-2</v>
      </c>
      <c r="AA13" s="18">
        <v>1.964766103144994E-2</v>
      </c>
      <c r="AB13" s="18">
        <v>2.4267968555318521E-2</v>
      </c>
      <c r="AC13" s="18">
        <v>3.6863566200779567E-2</v>
      </c>
      <c r="AD13" s="18">
        <v>2.985293958602752E-2</v>
      </c>
      <c r="AF13" s="18">
        <v>3.2409122514649218E-2</v>
      </c>
      <c r="AG13" s="18">
        <v>4.5870378673668423E-2</v>
      </c>
      <c r="AH13" s="18">
        <v>2.4271422555657968E-2</v>
      </c>
      <c r="AI13" s="18">
        <v>2.8640858600783081E-2</v>
      </c>
      <c r="AJ13" s="18">
        <v>3.8716793972706318E-2</v>
      </c>
      <c r="AK13" s="18">
        <v>1.950664951861001E-2</v>
      </c>
      <c r="AL13" s="18">
        <v>3.495257657825987E-2</v>
      </c>
      <c r="AM13" s="18">
        <v>4.1159343440388962E-2</v>
      </c>
      <c r="AN13" s="18">
        <v>1.950424945779311E-2</v>
      </c>
      <c r="AO13" s="18">
        <v>2.9911087075606409E-2</v>
      </c>
      <c r="AP13" s="18">
        <v>1.02904287587702E-2</v>
      </c>
      <c r="AQ13" s="18">
        <v>5.7321101884399497E-2</v>
      </c>
      <c r="AR13" s="18">
        <v>1.241561460848826E-2</v>
      </c>
      <c r="AS13" s="18">
        <v>2.2222302715713571E-2</v>
      </c>
      <c r="AT13" s="18">
        <v>1.9845009841387699E-2</v>
      </c>
      <c r="AU13" s="18">
        <v>7.9724225144403339E-3</v>
      </c>
      <c r="AV13" s="18">
        <v>1.725817373704467E-2</v>
      </c>
      <c r="AX13" s="18">
        <v>2.9467596159327539E-2</v>
      </c>
      <c r="AY13" s="18">
        <v>1.6376988008197729E-2</v>
      </c>
      <c r="BA13" s="18">
        <v>3.153641966522653E-2</v>
      </c>
      <c r="BB13" s="18">
        <v>1.8975278777148531E-2</v>
      </c>
      <c r="BD13" s="18">
        <v>2.8961179143818652E-2</v>
      </c>
      <c r="BE13" s="18">
        <v>3.9586010884932382E-2</v>
      </c>
      <c r="BF13" s="18">
        <v>3.6138817997058197E-2</v>
      </c>
      <c r="BG13" s="18">
        <v>1.700744970294928E-2</v>
      </c>
      <c r="BH13" s="18">
        <v>8.103516944885104E-3</v>
      </c>
      <c r="BI13" s="18">
        <v>0</v>
      </c>
      <c r="BJ13" s="18">
        <v>6.1630789808561938E-2</v>
      </c>
      <c r="BL13" s="18">
        <v>1.4583445782681181E-2</v>
      </c>
      <c r="BM13" s="18">
        <v>1.306237870928756E-2</v>
      </c>
      <c r="BN13" s="18">
        <v>3.0240457615299931E-2</v>
      </c>
      <c r="BO13" s="18">
        <v>2.670074639091996E-2</v>
      </c>
      <c r="BP13" s="18">
        <v>4.5679127769544782E-2</v>
      </c>
      <c r="BQ13" s="18">
        <v>7.8990671285384798E-2</v>
      </c>
      <c r="BR13" s="18">
        <v>7.5258646858461967E-2</v>
      </c>
      <c r="BS13" s="18">
        <v>3.6703640661747458E-2</v>
      </c>
      <c r="BU13" s="18">
        <v>2.321897281329216E-2</v>
      </c>
      <c r="BV13" s="18">
        <v>1.9022627488350329E-2</v>
      </c>
      <c r="BW13" s="18">
        <v>1.8140028562636381E-2</v>
      </c>
      <c r="BX13" s="18">
        <v>1.932380737601393E-2</v>
      </c>
      <c r="BY13" s="18">
        <v>3.5520979735384518E-2</v>
      </c>
      <c r="BZ13" s="18">
        <v>5.1943308861016398E-2</v>
      </c>
      <c r="CA13" s="18">
        <v>1.8910423635528362E-2</v>
      </c>
      <c r="CB13" s="18">
        <v>2.9144751724823819E-2</v>
      </c>
      <c r="CC13" s="18">
        <v>5.2671841980256331E-2</v>
      </c>
    </row>
    <row r="14" spans="2:83" ht="19" customHeight="1" x14ac:dyDescent="0.35">
      <c r="B14" s="21" t="s">
        <v>151</v>
      </c>
      <c r="C14" s="18">
        <v>2.3998287649351559E-2</v>
      </c>
      <c r="D14" s="18">
        <v>2.373348040539006E-2</v>
      </c>
      <c r="E14" s="18">
        <v>8.6512461076313184E-3</v>
      </c>
      <c r="F14" s="18">
        <v>3.9889189046572071E-2</v>
      </c>
      <c r="G14" s="18">
        <v>1.8806702795474649E-2</v>
      </c>
      <c r="H14" s="18">
        <v>2.9849356953629041E-2</v>
      </c>
      <c r="I14" s="18">
        <v>2.314103775835033E-2</v>
      </c>
      <c r="K14" s="18">
        <v>2.1056541724767199E-2</v>
      </c>
      <c r="L14" s="18">
        <v>2.5981112183045791E-2</v>
      </c>
      <c r="N14" s="18">
        <v>1.3049694230709379E-2</v>
      </c>
      <c r="O14" s="18">
        <v>1.6981014620141691E-2</v>
      </c>
      <c r="P14" s="18">
        <v>2.070385231052476E-2</v>
      </c>
      <c r="Q14" s="18">
        <v>3.3951707063736583E-2</v>
      </c>
      <c r="R14" s="18">
        <v>3.4220191419197382E-2</v>
      </c>
      <c r="S14" s="18">
        <v>6.8397431992061591E-3</v>
      </c>
      <c r="T14" s="18">
        <v>3.5959803298577467E-2</v>
      </c>
      <c r="U14" s="18">
        <v>3.2047130284648527E-2</v>
      </c>
      <c r="V14" s="18">
        <v>7.1908396908673686E-3</v>
      </c>
      <c r="W14" s="18">
        <v>3.9554029627130491E-2</v>
      </c>
      <c r="X14" s="18">
        <v>3.0687865303064481E-2</v>
      </c>
      <c r="Y14" s="18">
        <v>1.312135415144434E-2</v>
      </c>
      <c r="AA14" s="18">
        <v>1.451922933142011E-2</v>
      </c>
      <c r="AB14" s="18">
        <v>2.324409828744842E-2</v>
      </c>
      <c r="AC14" s="18">
        <v>2.1475081193314208E-2</v>
      </c>
      <c r="AD14" s="18">
        <v>3.7394782966618891E-2</v>
      </c>
      <c r="AF14" s="18">
        <v>4.2787557342289742E-2</v>
      </c>
      <c r="AG14" s="18">
        <v>5.8889114488036402E-2</v>
      </c>
      <c r="AH14" s="18">
        <v>4.3434255292200998E-2</v>
      </c>
      <c r="AI14" s="18">
        <v>8.527398499201224E-3</v>
      </c>
      <c r="AJ14" s="18">
        <v>3.6280461087341433E-2</v>
      </c>
      <c r="AK14" s="18">
        <v>3.4979398782095827E-2</v>
      </c>
      <c r="AL14" s="18">
        <v>1.826150032213044E-2</v>
      </c>
      <c r="AM14" s="18">
        <v>2.4648808303494481E-2</v>
      </c>
      <c r="AN14" s="18">
        <v>1.234489201031385E-2</v>
      </c>
      <c r="AO14" s="18">
        <v>8.3969110713022054E-3</v>
      </c>
      <c r="AP14" s="18">
        <v>1.6102530092498488E-2</v>
      </c>
      <c r="AQ14" s="18">
        <v>0</v>
      </c>
      <c r="AR14" s="18">
        <v>1.212134670021563E-2</v>
      </c>
      <c r="AS14" s="18">
        <v>0</v>
      </c>
      <c r="AT14" s="18">
        <v>0</v>
      </c>
      <c r="AU14" s="18">
        <v>8.385105443055544E-3</v>
      </c>
      <c r="AV14" s="18">
        <v>9.4002782897250656E-2</v>
      </c>
      <c r="AX14" s="18">
        <v>2.2688794347979709E-2</v>
      </c>
      <c r="AY14" s="18">
        <v>2.8371232189501341E-2</v>
      </c>
      <c r="BA14" s="18">
        <v>2.023897255259954E-2</v>
      </c>
      <c r="BB14" s="18">
        <v>3.0973084776005629E-2</v>
      </c>
      <c r="BD14" s="18">
        <v>2.3521338117398771E-2</v>
      </c>
      <c r="BE14" s="18">
        <v>2.8351437612629749E-2</v>
      </c>
      <c r="BF14" s="18">
        <v>2.4237879483850928E-2</v>
      </c>
      <c r="BG14" s="18">
        <v>1.475878180872597E-2</v>
      </c>
      <c r="BH14" s="18">
        <v>1.6584041534423222E-2</v>
      </c>
      <c r="BI14" s="18">
        <v>6.2200346786595168E-2</v>
      </c>
      <c r="BJ14" s="18">
        <v>5.7701762192098258E-2</v>
      </c>
      <c r="BL14" s="18">
        <v>1.3433720155507461E-2</v>
      </c>
      <c r="BM14" s="18">
        <v>1.048883783927757E-2</v>
      </c>
      <c r="BN14" s="18">
        <v>1.6198793198206E-2</v>
      </c>
      <c r="BO14" s="18">
        <v>1.049666365881312E-2</v>
      </c>
      <c r="BP14" s="18">
        <v>1.7201616392492011E-2</v>
      </c>
      <c r="BQ14" s="18">
        <v>0</v>
      </c>
      <c r="BR14" s="18">
        <v>8.2364549938594128E-2</v>
      </c>
      <c r="BS14" s="18">
        <v>6.4647403516624E-2</v>
      </c>
      <c r="BU14" s="18">
        <v>7.6857534124056591E-3</v>
      </c>
      <c r="BV14" s="18">
        <v>1.7810848127755591E-2</v>
      </c>
      <c r="BW14" s="18">
        <v>8.6372410144306393E-3</v>
      </c>
      <c r="BX14" s="18">
        <v>1.8283374619731309E-2</v>
      </c>
      <c r="BY14" s="18">
        <v>1.2332034777401369E-2</v>
      </c>
      <c r="BZ14" s="18">
        <v>1.882953847748943E-2</v>
      </c>
      <c r="CA14" s="18">
        <v>6.8165555917614001E-2</v>
      </c>
      <c r="CB14" s="18">
        <v>9.3296817816859487E-2</v>
      </c>
      <c r="CC14" s="18">
        <v>1.7498746618490092E-2</v>
      </c>
    </row>
    <row r="15" spans="2:83" ht="19" customHeight="1" x14ac:dyDescent="0.35">
      <c r="B15" s="22" t="s">
        <v>117</v>
      </c>
      <c r="C15" s="23">
        <v>0.55805036717583401</v>
      </c>
      <c r="D15" s="23">
        <v>0.47723180439039592</v>
      </c>
      <c r="E15" s="23">
        <v>0.66383973939782637</v>
      </c>
      <c r="F15" s="23">
        <v>0.62615967759049773</v>
      </c>
      <c r="G15" s="23">
        <v>0.59262944693886099</v>
      </c>
      <c r="H15" s="23">
        <v>0.51243670889543835</v>
      </c>
      <c r="I15" s="23">
        <v>0.4788576738210738</v>
      </c>
      <c r="K15" s="23">
        <v>0.56513812916435546</v>
      </c>
      <c r="L15" s="23">
        <v>0.55211860531845547</v>
      </c>
      <c r="N15" s="23">
        <v>0.51279826417807262</v>
      </c>
      <c r="O15" s="23">
        <v>0.68472746736932677</v>
      </c>
      <c r="P15" s="23">
        <v>0.44636579217417077</v>
      </c>
      <c r="Q15" s="23">
        <v>0.54678695933901578</v>
      </c>
      <c r="R15" s="23">
        <v>0.5788476742550287</v>
      </c>
      <c r="S15" s="23">
        <v>0.55344426439032446</v>
      </c>
      <c r="T15" s="23">
        <v>0.5728810900769139</v>
      </c>
      <c r="U15" s="23">
        <v>0.55185157774078397</v>
      </c>
      <c r="V15" s="23">
        <v>0.59614961140842682</v>
      </c>
      <c r="W15" s="23">
        <v>0.55079798484245468</v>
      </c>
      <c r="X15" s="23">
        <v>0.5377864021725447</v>
      </c>
      <c r="Y15" s="23">
        <v>0.57137240717401216</v>
      </c>
      <c r="AA15" s="23">
        <v>0.62126048146007751</v>
      </c>
      <c r="AB15" s="23">
        <v>0.58001134718105618</v>
      </c>
      <c r="AC15" s="23">
        <v>0.53623937394546362</v>
      </c>
      <c r="AD15" s="23">
        <v>0.48406878475649179</v>
      </c>
      <c r="AF15" s="23">
        <v>0.46192158907325442</v>
      </c>
      <c r="AG15" s="23">
        <v>0.5174281327128204</v>
      </c>
      <c r="AH15" s="23">
        <v>0.50096609593206465</v>
      </c>
      <c r="AI15" s="23">
        <v>0.49958859118265259</v>
      </c>
      <c r="AJ15" s="23">
        <v>0.50454643802724153</v>
      </c>
      <c r="AK15" s="23">
        <v>0.51072904017027509</v>
      </c>
      <c r="AL15" s="23">
        <v>0.51963675831669509</v>
      </c>
      <c r="AM15" s="23">
        <v>0.56124857714410692</v>
      </c>
      <c r="AN15" s="23">
        <v>0.55722572930591219</v>
      </c>
      <c r="AO15" s="23">
        <v>0.56189661011025183</v>
      </c>
      <c r="AP15" s="23">
        <v>0.60968315541113416</v>
      </c>
      <c r="AQ15" s="23">
        <v>0.56728025751255517</v>
      </c>
      <c r="AR15" s="23">
        <v>0.65582297716077875</v>
      </c>
      <c r="AS15" s="23">
        <v>0.66254017504782159</v>
      </c>
      <c r="AT15" s="23">
        <v>0.81091103174771573</v>
      </c>
      <c r="AU15" s="23">
        <v>0.74756676139730316</v>
      </c>
      <c r="AV15" s="23">
        <v>0.34609904989325302</v>
      </c>
      <c r="AX15" s="23">
        <v>0.54863613072020623</v>
      </c>
      <c r="AY15" s="23">
        <v>0.613907444431116</v>
      </c>
      <c r="BA15" s="23">
        <v>0.58896447466992474</v>
      </c>
      <c r="BB15" s="23">
        <v>0.50069427369243624</v>
      </c>
      <c r="BD15" s="23">
        <v>0.50856759341977242</v>
      </c>
      <c r="BE15" s="23">
        <v>0.53596824746879101</v>
      </c>
      <c r="BF15" s="23">
        <v>0.55739902252865836</v>
      </c>
      <c r="BG15" s="23">
        <v>0.58799813816586188</v>
      </c>
      <c r="BH15" s="23">
        <v>0.67419634707497145</v>
      </c>
      <c r="BI15" s="23">
        <v>0.73298402394663831</v>
      </c>
      <c r="BJ15" s="23">
        <v>0.31148526973280088</v>
      </c>
      <c r="BL15" s="23">
        <v>0.5621139145405194</v>
      </c>
      <c r="BM15" s="23">
        <v>0.65734946876387867</v>
      </c>
      <c r="BN15" s="23">
        <v>0.53107441562799551</v>
      </c>
      <c r="BO15" s="23">
        <v>0.58122003896310304</v>
      </c>
      <c r="BP15" s="23">
        <v>0.52793095123691158</v>
      </c>
      <c r="BQ15" s="23">
        <v>0.67892907468192354</v>
      </c>
      <c r="BR15" s="23">
        <v>0.34939971856478452</v>
      </c>
      <c r="BS15" s="23">
        <v>0.42222891896615072</v>
      </c>
      <c r="BU15" s="23">
        <v>0.59286450262256241</v>
      </c>
      <c r="BV15" s="23">
        <v>0.66567081884974244</v>
      </c>
      <c r="BW15" s="23">
        <v>0.58538932957803202</v>
      </c>
      <c r="BX15" s="23">
        <v>0.61351636863103542</v>
      </c>
      <c r="BY15" s="23">
        <v>0.52214641556253993</v>
      </c>
      <c r="BZ15" s="23">
        <v>0.62583751156758449</v>
      </c>
      <c r="CA15" s="23">
        <v>0.2972656615156713</v>
      </c>
      <c r="CB15" s="23">
        <v>0.37462604283893502</v>
      </c>
      <c r="CC15" s="23">
        <v>0.55989124675115765</v>
      </c>
    </row>
    <row r="16" spans="2:83" ht="19" customHeight="1" x14ac:dyDescent="0.35">
      <c r="B16" s="22" t="s">
        <v>118</v>
      </c>
      <c r="C16" s="23">
        <v>9.6727581930160164E-2</v>
      </c>
      <c r="D16" s="23">
        <v>0.105307064773199</v>
      </c>
      <c r="E16" s="23">
        <v>8.3541800434300872E-2</v>
      </c>
      <c r="F16" s="23">
        <v>8.3969796436826602E-2</v>
      </c>
      <c r="G16" s="23">
        <v>0.1133185932274401</v>
      </c>
      <c r="H16" s="23">
        <v>9.1299218854737019E-2</v>
      </c>
      <c r="I16" s="23">
        <v>0.10435337199378029</v>
      </c>
      <c r="K16" s="23">
        <v>9.3673486564907441E-2</v>
      </c>
      <c r="L16" s="23">
        <v>9.8066159461512731E-2</v>
      </c>
      <c r="N16" s="23">
        <v>0.14635488344735759</v>
      </c>
      <c r="O16" s="23">
        <v>3.378641585297449E-2</v>
      </c>
      <c r="P16" s="23">
        <v>0.17832005522085881</v>
      </c>
      <c r="Q16" s="23">
        <v>9.5943823387074592E-2</v>
      </c>
      <c r="R16" s="23">
        <v>7.4357094213101896E-2</v>
      </c>
      <c r="S16" s="23">
        <v>8.0220782816858127E-2</v>
      </c>
      <c r="T16" s="23">
        <v>6.3495896574926575E-2</v>
      </c>
      <c r="U16" s="23">
        <v>9.3438144289448161E-2</v>
      </c>
      <c r="V16" s="23">
        <v>8.9616461649676862E-2</v>
      </c>
      <c r="W16" s="23">
        <v>8.4881549090142477E-2</v>
      </c>
      <c r="X16" s="23">
        <v>0.1089072188294242</v>
      </c>
      <c r="Y16" s="23">
        <v>0.1170839966154075</v>
      </c>
      <c r="AA16" s="23">
        <v>5.7413471486829973E-2</v>
      </c>
      <c r="AB16" s="23">
        <v>9.2692376268366017E-2</v>
      </c>
      <c r="AC16" s="23">
        <v>0.11624097814284989</v>
      </c>
      <c r="AD16" s="23">
        <v>0.12687813789421579</v>
      </c>
      <c r="AF16" s="23">
        <v>0.20323388329192041</v>
      </c>
      <c r="AG16" s="23">
        <v>0.13107745056334011</v>
      </c>
      <c r="AH16" s="23">
        <v>0.1086989681032411</v>
      </c>
      <c r="AI16" s="23">
        <v>9.4408595104171586E-2</v>
      </c>
      <c r="AJ16" s="23">
        <v>0.10672839768830469</v>
      </c>
      <c r="AK16" s="23">
        <v>9.2884616343312715E-2</v>
      </c>
      <c r="AL16" s="23">
        <v>0.1145523754200045</v>
      </c>
      <c r="AM16" s="23">
        <v>0.14060524772958599</v>
      </c>
      <c r="AN16" s="23">
        <v>8.1275204237577184E-2</v>
      </c>
      <c r="AO16" s="23">
        <v>0.10254001900135019</v>
      </c>
      <c r="AP16" s="23">
        <v>7.8161861848943373E-2</v>
      </c>
      <c r="AQ16" s="23">
        <v>8.8032225219057736E-2</v>
      </c>
      <c r="AR16" s="23">
        <v>7.6539815557280094E-2</v>
      </c>
      <c r="AS16" s="23">
        <v>6.3113918925401316E-2</v>
      </c>
      <c r="AT16" s="23">
        <v>1.9845009841387699E-2</v>
      </c>
      <c r="AU16" s="23">
        <v>5.6952113774158028E-2</v>
      </c>
      <c r="AV16" s="23">
        <v>9.0221171332345876E-2</v>
      </c>
      <c r="AX16" s="23">
        <v>9.7271308385647529E-2</v>
      </c>
      <c r="AY16" s="23">
        <v>9.4510859186707277E-2</v>
      </c>
      <c r="BA16" s="23">
        <v>9.8501084131241562E-2</v>
      </c>
      <c r="BB16" s="23">
        <v>9.3437137331114917E-2</v>
      </c>
      <c r="BD16" s="23">
        <v>9.789842202399926E-2</v>
      </c>
      <c r="BE16" s="23">
        <v>0.10794919777333301</v>
      </c>
      <c r="BF16" s="23">
        <v>0.1198312300151486</v>
      </c>
      <c r="BG16" s="23">
        <v>8.6230539334686135E-2</v>
      </c>
      <c r="BH16" s="23">
        <v>7.7360936511277748E-2</v>
      </c>
      <c r="BI16" s="23">
        <v>5.4229881074188038E-2</v>
      </c>
      <c r="BJ16" s="23">
        <v>0.11046102315330519</v>
      </c>
      <c r="BL16" s="23">
        <v>8.6749722711479293E-2</v>
      </c>
      <c r="BM16" s="23">
        <v>7.2087371552320173E-2</v>
      </c>
      <c r="BN16" s="23">
        <v>0.1254205053999245</v>
      </c>
      <c r="BO16" s="23">
        <v>9.2721950248255081E-2</v>
      </c>
      <c r="BP16" s="23">
        <v>0.1182974582318833</v>
      </c>
      <c r="BQ16" s="23">
        <v>0.1275939006511779</v>
      </c>
      <c r="BR16" s="23">
        <v>0.1990551411602535</v>
      </c>
      <c r="BS16" s="23">
        <v>0.1057837396281583</v>
      </c>
      <c r="BU16" s="23">
        <v>8.7162439571394579E-2</v>
      </c>
      <c r="BV16" s="23">
        <v>7.2749870083608281E-2</v>
      </c>
      <c r="BW16" s="23">
        <v>7.5300180784171986E-2</v>
      </c>
      <c r="BX16" s="23">
        <v>8.5647926659050438E-2</v>
      </c>
      <c r="BY16" s="23">
        <v>8.7809657168193556E-2</v>
      </c>
      <c r="BZ16" s="23">
        <v>9.8588512152379584E-2</v>
      </c>
      <c r="CA16" s="23">
        <v>0.1702014809130924</v>
      </c>
      <c r="CB16" s="23">
        <v>0.13590499301303849</v>
      </c>
      <c r="CC16" s="23">
        <v>0.16152797028346569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184</v>
      </c>
      <c r="C9" s="18">
        <v>9.8758595732765714E-2</v>
      </c>
      <c r="D9" s="18">
        <v>0.1003014273994612</v>
      </c>
      <c r="E9" s="18">
        <v>0.1009991201325816</v>
      </c>
      <c r="F9" s="18">
        <v>9.2761750960964354E-2</v>
      </c>
      <c r="G9" s="18">
        <v>0.1008831322837275</v>
      </c>
      <c r="H9" s="18">
        <v>9.195026412962716E-2</v>
      </c>
      <c r="I9" s="18">
        <v>0.103973567885301</v>
      </c>
      <c r="K9" s="18">
        <v>0.10861627145183329</v>
      </c>
      <c r="L9" s="18">
        <v>8.9064596793616266E-2</v>
      </c>
      <c r="N9" s="18">
        <v>0.10460736009565311</v>
      </c>
      <c r="O9" s="18">
        <v>9.9638181946455046E-2</v>
      </c>
      <c r="P9" s="18">
        <v>6.0835138935238828E-2</v>
      </c>
      <c r="Q9" s="18">
        <v>0.10389352623167231</v>
      </c>
      <c r="R9" s="18">
        <v>0.12678429485970469</v>
      </c>
      <c r="S9" s="18">
        <v>9.2108280387467573E-2</v>
      </c>
      <c r="T9" s="18">
        <v>0.12510928213403311</v>
      </c>
      <c r="U9" s="18">
        <v>5.5859964721019173E-2</v>
      </c>
      <c r="V9" s="18">
        <v>0.12861051359882339</v>
      </c>
      <c r="W9" s="18">
        <v>8.4359501248827976E-2</v>
      </c>
      <c r="X9" s="18">
        <v>8.2740021427244612E-2</v>
      </c>
      <c r="Y9" s="18">
        <v>9.6654705688600476E-2</v>
      </c>
      <c r="AA9" s="18">
        <v>6.7050702317982935E-2</v>
      </c>
      <c r="AB9" s="18">
        <v>0.1069239729903335</v>
      </c>
      <c r="AC9" s="18">
        <v>0.1079009655162602</v>
      </c>
      <c r="AD9" s="18">
        <v>0.11573123899969499</v>
      </c>
      <c r="AF9" s="18">
        <v>3.9381946835576942E-2</v>
      </c>
      <c r="AG9" s="18">
        <v>0.1529791962418845</v>
      </c>
      <c r="AH9" s="18">
        <v>0.1652839879326776</v>
      </c>
      <c r="AI9" s="18">
        <v>9.6843997331930914E-2</v>
      </c>
      <c r="AJ9" s="18">
        <v>0.12396340465126621</v>
      </c>
      <c r="AK9" s="18">
        <v>9.2155008245581621E-2</v>
      </c>
      <c r="AL9" s="18">
        <v>6.7715312351217041E-2</v>
      </c>
      <c r="AM9" s="18">
        <v>8.7496474817580785E-2</v>
      </c>
      <c r="AN9" s="18">
        <v>8.9314834673701674E-2</v>
      </c>
      <c r="AO9" s="18">
        <v>8.412481864777531E-2</v>
      </c>
      <c r="AP9" s="18">
        <v>0.10672718647654809</v>
      </c>
      <c r="AQ9" s="18">
        <v>4.5741057016148327E-2</v>
      </c>
      <c r="AR9" s="18">
        <v>5.6744923915304772E-2</v>
      </c>
      <c r="AS9" s="18">
        <v>0.13642300852714881</v>
      </c>
      <c r="AT9" s="18">
        <v>5.8045517806454131E-2</v>
      </c>
      <c r="AU9" s="18">
        <v>8.1583881439752981E-2</v>
      </c>
      <c r="AV9" s="18">
        <v>0.17397989137850531</v>
      </c>
      <c r="AX9" s="18">
        <v>9.9533330940126646E-2</v>
      </c>
      <c r="AY9" s="18">
        <v>9.8141169919521015E-2</v>
      </c>
      <c r="BA9" s="18">
        <v>9.1412015722213219E-2</v>
      </c>
      <c r="BB9" s="18">
        <v>0.1123889788822407</v>
      </c>
      <c r="BD9" s="18">
        <v>9.9930559934387569E-2</v>
      </c>
      <c r="BE9" s="18">
        <v>0.10934675827125601</v>
      </c>
      <c r="BF9" s="18">
        <v>0.10541442921525181</v>
      </c>
      <c r="BG9" s="18">
        <v>8.9438705284285158E-2</v>
      </c>
      <c r="BH9" s="18">
        <v>0.1007328472434221</v>
      </c>
      <c r="BI9" s="18">
        <v>7.929669304422915E-2</v>
      </c>
      <c r="BJ9" s="18">
        <v>6.9571313474351415E-2</v>
      </c>
      <c r="BL9" s="18">
        <v>0.1166662975362083</v>
      </c>
      <c r="BM9" s="18">
        <v>8.9672834954551431E-2</v>
      </c>
      <c r="BN9" s="18">
        <v>5.1718831859414241E-2</v>
      </c>
      <c r="BO9" s="18">
        <v>0.12177174536097669</v>
      </c>
      <c r="BP9" s="18">
        <v>0.11153171767039879</v>
      </c>
      <c r="BQ9" s="18">
        <v>0.1437014299444794</v>
      </c>
      <c r="BR9" s="18">
        <v>0.1063779154141048</v>
      </c>
      <c r="BS9" s="18">
        <v>9.3668033068692383E-2</v>
      </c>
      <c r="BU9" s="18">
        <v>9.8480958828611437E-2</v>
      </c>
      <c r="BV9" s="18">
        <v>0.1004485355061558</v>
      </c>
      <c r="BW9" s="18">
        <v>9.1802384106505514E-2</v>
      </c>
      <c r="BX9" s="18">
        <v>8.7161504052230609E-2</v>
      </c>
      <c r="BY9" s="18">
        <v>0.1055710388691614</v>
      </c>
      <c r="BZ9" s="18">
        <v>9.4496320108585857E-2</v>
      </c>
      <c r="CA9" s="18">
        <v>0.11426612916529</v>
      </c>
      <c r="CB9" s="18">
        <v>9.3369942600531039E-2</v>
      </c>
      <c r="CC9" s="18">
        <v>8.0658097731646963E-2</v>
      </c>
    </row>
    <row r="10" spans="2:83" ht="19" customHeight="1" x14ac:dyDescent="0.35">
      <c r="B10" s="21" t="s">
        <v>185</v>
      </c>
      <c r="C10" s="18">
        <v>0.21606111157811511</v>
      </c>
      <c r="D10" s="18">
        <v>0.1521979668083773</v>
      </c>
      <c r="E10" s="18">
        <v>0.30022407774111259</v>
      </c>
      <c r="F10" s="18">
        <v>0.18335740696128691</v>
      </c>
      <c r="G10" s="18">
        <v>0.20547219187061239</v>
      </c>
      <c r="H10" s="18">
        <v>0.23060754435916719</v>
      </c>
      <c r="I10" s="18">
        <v>0.2046236996984114</v>
      </c>
      <c r="K10" s="18">
        <v>0.25451173639599273</v>
      </c>
      <c r="L10" s="18">
        <v>0.1811007226401769</v>
      </c>
      <c r="N10" s="18">
        <v>0.2472838843005371</v>
      </c>
      <c r="O10" s="18">
        <v>0.22215774861683579</v>
      </c>
      <c r="P10" s="18">
        <v>0.1336914452162713</v>
      </c>
      <c r="Q10" s="18">
        <v>0.14705709768211389</v>
      </c>
      <c r="R10" s="18">
        <v>0.2176161985002279</v>
      </c>
      <c r="S10" s="18">
        <v>0.2295407125274383</v>
      </c>
      <c r="T10" s="18">
        <v>0.21475661643745331</v>
      </c>
      <c r="U10" s="18">
        <v>0.22103649334887371</v>
      </c>
      <c r="V10" s="18">
        <v>0.26272053672391638</v>
      </c>
      <c r="W10" s="18">
        <v>0.1920081627917016</v>
      </c>
      <c r="X10" s="18">
        <v>0.20547774330684671</v>
      </c>
      <c r="Y10" s="18">
        <v>0.2209642025275747</v>
      </c>
      <c r="AA10" s="18">
        <v>0.27327727421060011</v>
      </c>
      <c r="AB10" s="18">
        <v>0.20796181196125099</v>
      </c>
      <c r="AC10" s="18">
        <v>0.17477371845543141</v>
      </c>
      <c r="AD10" s="18">
        <v>0.1996042897876143</v>
      </c>
      <c r="AF10" s="18">
        <v>0.1793756653241329</v>
      </c>
      <c r="AG10" s="18">
        <v>0.15985885515000731</v>
      </c>
      <c r="AH10" s="18">
        <v>0.17564656807819221</v>
      </c>
      <c r="AI10" s="18">
        <v>0.25949153556650162</v>
      </c>
      <c r="AJ10" s="18">
        <v>0.1679000526038083</v>
      </c>
      <c r="AK10" s="18">
        <v>0.19530580032003861</v>
      </c>
      <c r="AL10" s="18">
        <v>0.28949043683247139</v>
      </c>
      <c r="AM10" s="18">
        <v>0.21803291315992299</v>
      </c>
      <c r="AN10" s="18">
        <v>0.22204572350157831</v>
      </c>
      <c r="AO10" s="18">
        <v>0.21645259853896731</v>
      </c>
      <c r="AP10" s="18">
        <v>0.24995632245830321</v>
      </c>
      <c r="AQ10" s="18">
        <v>9.8732227574711354E-2</v>
      </c>
      <c r="AR10" s="18">
        <v>0.22286787282541951</v>
      </c>
      <c r="AS10" s="18">
        <v>0.1888966341447999</v>
      </c>
      <c r="AT10" s="18">
        <v>0.21337863600266721</v>
      </c>
      <c r="AU10" s="18">
        <v>0.33649151980932029</v>
      </c>
      <c r="AV10" s="18">
        <v>0.1563794035710627</v>
      </c>
      <c r="AX10" s="18">
        <v>0.2068324218174668</v>
      </c>
      <c r="AY10" s="18">
        <v>0.26394840020123922</v>
      </c>
      <c r="BA10" s="18">
        <v>0.22780260465512539</v>
      </c>
      <c r="BB10" s="18">
        <v>0.19427668274773729</v>
      </c>
      <c r="BD10" s="18">
        <v>0.1826681517067634</v>
      </c>
      <c r="BE10" s="18">
        <v>0.18416586218241851</v>
      </c>
      <c r="BF10" s="18">
        <v>0.19073543607730559</v>
      </c>
      <c r="BG10" s="18">
        <v>0.24090908986160739</v>
      </c>
      <c r="BH10" s="18">
        <v>0.26519381640017758</v>
      </c>
      <c r="BI10" s="18">
        <v>0.37584870016361671</v>
      </c>
      <c r="BJ10" s="18">
        <v>0.28815019759931582</v>
      </c>
      <c r="BL10" s="18">
        <v>0.20321558698967551</v>
      </c>
      <c r="BM10" s="18">
        <v>0.26991815175892742</v>
      </c>
      <c r="BN10" s="18">
        <v>0.23859499860951799</v>
      </c>
      <c r="BO10" s="18">
        <v>0.1336209388184629</v>
      </c>
      <c r="BP10" s="18">
        <v>0.2012697429951458</v>
      </c>
      <c r="BQ10" s="18">
        <v>0.26403291516523558</v>
      </c>
      <c r="BR10" s="18">
        <v>8.9675593858554184E-2</v>
      </c>
      <c r="BS10" s="18">
        <v>0.17199187613414019</v>
      </c>
      <c r="BU10" s="18">
        <v>0.22988668107249269</v>
      </c>
      <c r="BV10" s="18">
        <v>0.26885501054328381</v>
      </c>
      <c r="BW10" s="18">
        <v>0.19104203707007611</v>
      </c>
      <c r="BX10" s="18">
        <v>0.14239040584910331</v>
      </c>
      <c r="BY10" s="18">
        <v>0.20726578709044879</v>
      </c>
      <c r="BZ10" s="18">
        <v>0.26476557055105798</v>
      </c>
      <c r="CA10" s="18">
        <v>0.1385230079206291</v>
      </c>
      <c r="CB10" s="18">
        <v>0.21678384585379701</v>
      </c>
      <c r="CC10" s="18">
        <v>0.1672592755909014</v>
      </c>
    </row>
    <row r="11" spans="2:83" ht="19" customHeight="1" x14ac:dyDescent="0.35">
      <c r="B11" s="21" t="s">
        <v>186</v>
      </c>
      <c r="C11" s="18">
        <v>0.24833837768792691</v>
      </c>
      <c r="D11" s="18">
        <v>0.27425114253859328</v>
      </c>
      <c r="E11" s="18">
        <v>0.25950916440327643</v>
      </c>
      <c r="F11" s="18">
        <v>0.25403381907132527</v>
      </c>
      <c r="G11" s="18">
        <v>0.2438813387286472</v>
      </c>
      <c r="H11" s="18">
        <v>0.23124407973670741</v>
      </c>
      <c r="I11" s="18">
        <v>0.2393287979356731</v>
      </c>
      <c r="K11" s="18">
        <v>0.24038604241667039</v>
      </c>
      <c r="L11" s="18">
        <v>0.25494180580115022</v>
      </c>
      <c r="N11" s="18">
        <v>0.2375326682934526</v>
      </c>
      <c r="O11" s="18">
        <v>0.25672581856967092</v>
      </c>
      <c r="P11" s="18">
        <v>0.2069894319344435</v>
      </c>
      <c r="Q11" s="18">
        <v>0.20483022351982921</v>
      </c>
      <c r="R11" s="18">
        <v>0.24341961317602689</v>
      </c>
      <c r="S11" s="18">
        <v>0.26843676977936448</v>
      </c>
      <c r="T11" s="18">
        <v>0.19408516245964591</v>
      </c>
      <c r="U11" s="18">
        <v>0.31537843962036372</v>
      </c>
      <c r="V11" s="18">
        <v>0.28550409218308159</v>
      </c>
      <c r="W11" s="18">
        <v>0.25735117313799211</v>
      </c>
      <c r="X11" s="18">
        <v>0.224212359357918</v>
      </c>
      <c r="Y11" s="18">
        <v>0.22057206809649629</v>
      </c>
      <c r="AA11" s="18">
        <v>0.25494992274458173</v>
      </c>
      <c r="AB11" s="18">
        <v>0.24703794337495091</v>
      </c>
      <c r="AC11" s="18">
        <v>0.28393060935809528</v>
      </c>
      <c r="AD11" s="18">
        <v>0.21214385592239901</v>
      </c>
      <c r="AF11" s="18">
        <v>0.30364416302316038</v>
      </c>
      <c r="AG11" s="18">
        <v>0.26796381751668641</v>
      </c>
      <c r="AH11" s="18">
        <v>0.22965520367201159</v>
      </c>
      <c r="AI11" s="18">
        <v>0.1727814271632403</v>
      </c>
      <c r="AJ11" s="18">
        <v>0.23461170535916059</v>
      </c>
      <c r="AK11" s="18">
        <v>0.25973041004184072</v>
      </c>
      <c r="AL11" s="18">
        <v>0.26033930020181789</v>
      </c>
      <c r="AM11" s="18">
        <v>0.25693020108419168</v>
      </c>
      <c r="AN11" s="18">
        <v>0.21127140264938971</v>
      </c>
      <c r="AO11" s="18">
        <v>0.31054686073127941</v>
      </c>
      <c r="AP11" s="18">
        <v>0.2101118250488167</v>
      </c>
      <c r="AQ11" s="18">
        <v>0.34967475778680379</v>
      </c>
      <c r="AR11" s="18">
        <v>0.2460243513197522</v>
      </c>
      <c r="AS11" s="18">
        <v>0.31127898300162221</v>
      </c>
      <c r="AT11" s="18">
        <v>0.41145954891830738</v>
      </c>
      <c r="AU11" s="18">
        <v>0.1927277418278952</v>
      </c>
      <c r="AV11" s="18">
        <v>0.15081628111931439</v>
      </c>
      <c r="AX11" s="18">
        <v>0.24430896371992941</v>
      </c>
      <c r="AY11" s="18">
        <v>0.27334625627125492</v>
      </c>
      <c r="BA11" s="18">
        <v>0.26430799944768563</v>
      </c>
      <c r="BB11" s="18">
        <v>0.21870934444728371</v>
      </c>
      <c r="BD11" s="18">
        <v>0.23038341564351911</v>
      </c>
      <c r="BE11" s="18">
        <v>0.23075985073092589</v>
      </c>
      <c r="BF11" s="18">
        <v>0.2603293080227026</v>
      </c>
      <c r="BG11" s="18">
        <v>0.27521125054397222</v>
      </c>
      <c r="BH11" s="18">
        <v>0.29487712355823531</v>
      </c>
      <c r="BI11" s="18">
        <v>0.15801879460309551</v>
      </c>
      <c r="BJ11" s="18">
        <v>0.17571904780399539</v>
      </c>
      <c r="BL11" s="18">
        <v>0.24562215650053909</v>
      </c>
      <c r="BM11" s="18">
        <v>0.28779488337335513</v>
      </c>
      <c r="BN11" s="18">
        <v>0.26103429084255197</v>
      </c>
      <c r="BO11" s="18">
        <v>0.22571202116746891</v>
      </c>
      <c r="BP11" s="18">
        <v>0.2485415655989926</v>
      </c>
      <c r="BQ11" s="18">
        <v>0.26614074306557128</v>
      </c>
      <c r="BR11" s="18">
        <v>0.1471086830098568</v>
      </c>
      <c r="BS11" s="18">
        <v>0.19545802464084719</v>
      </c>
      <c r="BU11" s="18">
        <v>0.26926628268272351</v>
      </c>
      <c r="BV11" s="18">
        <v>0.26831087737940112</v>
      </c>
      <c r="BW11" s="18">
        <v>0.25788256501825568</v>
      </c>
      <c r="BX11" s="18">
        <v>0.27152194784829697</v>
      </c>
      <c r="BY11" s="18">
        <v>0.26383220382622408</v>
      </c>
      <c r="BZ11" s="18">
        <v>0.2254286124921846</v>
      </c>
      <c r="CA11" s="18">
        <v>0.1232424721418813</v>
      </c>
      <c r="CB11" s="18">
        <v>0.15255580880371139</v>
      </c>
      <c r="CC11" s="18">
        <v>0.29934787568174209</v>
      </c>
    </row>
    <row r="12" spans="2:83" ht="19" customHeight="1" x14ac:dyDescent="0.35">
      <c r="B12" s="21" t="s">
        <v>187</v>
      </c>
      <c r="C12" s="18">
        <v>0.20460243197621761</v>
      </c>
      <c r="D12" s="18">
        <v>0.29947597627243472</v>
      </c>
      <c r="E12" s="18">
        <v>0.18515225009568961</v>
      </c>
      <c r="F12" s="18">
        <v>0.23564163759078161</v>
      </c>
      <c r="G12" s="18">
        <v>0.21986852833706411</v>
      </c>
      <c r="H12" s="18">
        <v>0.17721453870991241</v>
      </c>
      <c r="I12" s="18">
        <v>0.16317472615225659</v>
      </c>
      <c r="K12" s="18">
        <v>0.19501264394484871</v>
      </c>
      <c r="L12" s="18">
        <v>0.21357028430905931</v>
      </c>
      <c r="N12" s="18">
        <v>0.2040301776712076</v>
      </c>
      <c r="O12" s="18">
        <v>0.17416670549327901</v>
      </c>
      <c r="P12" s="18">
        <v>0.28525528717573162</v>
      </c>
      <c r="Q12" s="18">
        <v>0.31856845060514177</v>
      </c>
      <c r="R12" s="18">
        <v>0.1917722994222629</v>
      </c>
      <c r="S12" s="18">
        <v>0.1940033270887373</v>
      </c>
      <c r="T12" s="18">
        <v>0.24174542940830909</v>
      </c>
      <c r="U12" s="18">
        <v>0.20899624533069311</v>
      </c>
      <c r="V12" s="18">
        <v>0.17786335956577229</v>
      </c>
      <c r="W12" s="18">
        <v>0.2045844716254383</v>
      </c>
      <c r="X12" s="18">
        <v>0.1822657329928247</v>
      </c>
      <c r="Y12" s="18">
        <v>0.17387900756700941</v>
      </c>
      <c r="AA12" s="18">
        <v>0.21547864662239569</v>
      </c>
      <c r="AB12" s="18">
        <v>0.18077183575977729</v>
      </c>
      <c r="AC12" s="18">
        <v>0.23028284418871481</v>
      </c>
      <c r="AD12" s="18">
        <v>0.19267068347410549</v>
      </c>
      <c r="AF12" s="18">
        <v>0.13354027281874389</v>
      </c>
      <c r="AG12" s="18">
        <v>0.14702210898334819</v>
      </c>
      <c r="AH12" s="18">
        <v>0.14806244582888681</v>
      </c>
      <c r="AI12" s="18">
        <v>0.1865158719776234</v>
      </c>
      <c r="AJ12" s="18">
        <v>0.2644125407892623</v>
      </c>
      <c r="AK12" s="18">
        <v>0.1945642211823804</v>
      </c>
      <c r="AL12" s="18">
        <v>0.20455007308207629</v>
      </c>
      <c r="AM12" s="18">
        <v>0.24878456455505579</v>
      </c>
      <c r="AN12" s="18">
        <v>0.2095122416781493</v>
      </c>
      <c r="AO12" s="18">
        <v>0.16170012834388839</v>
      </c>
      <c r="AP12" s="18">
        <v>0.1857427577735741</v>
      </c>
      <c r="AQ12" s="18">
        <v>0.2978429854878501</v>
      </c>
      <c r="AR12" s="18">
        <v>0.2732073575618208</v>
      </c>
      <c r="AS12" s="18">
        <v>0.257775284945856</v>
      </c>
      <c r="AT12" s="18">
        <v>0.20125884516769349</v>
      </c>
      <c r="AU12" s="18">
        <v>0.17485331073641561</v>
      </c>
      <c r="AV12" s="18">
        <v>0.16269301017654911</v>
      </c>
      <c r="AX12" s="18">
        <v>0.1991953745430291</v>
      </c>
      <c r="AY12" s="18">
        <v>0.22873273885020909</v>
      </c>
      <c r="BA12" s="18">
        <v>0.21003168700425079</v>
      </c>
      <c r="BB12" s="18">
        <v>0.19452933318167531</v>
      </c>
      <c r="BD12" s="18">
        <v>0.21993891321890779</v>
      </c>
      <c r="BE12" s="18">
        <v>0.21108044723448061</v>
      </c>
      <c r="BF12" s="18">
        <v>0.2015714190760283</v>
      </c>
      <c r="BG12" s="18">
        <v>0.20705363849516639</v>
      </c>
      <c r="BH12" s="18">
        <v>0.17396127975875569</v>
      </c>
      <c r="BI12" s="18">
        <v>0.210616076712731</v>
      </c>
      <c r="BJ12" s="18">
        <v>0.14920558390492819</v>
      </c>
      <c r="BL12" s="18">
        <v>0.18725302402896651</v>
      </c>
      <c r="BM12" s="18">
        <v>0.18958863147287741</v>
      </c>
      <c r="BN12" s="18">
        <v>0.19562985260181809</v>
      </c>
      <c r="BO12" s="18">
        <v>0.27018714767327467</v>
      </c>
      <c r="BP12" s="18">
        <v>0.2033951701014399</v>
      </c>
      <c r="BQ12" s="18">
        <v>0.19052214600147591</v>
      </c>
      <c r="BR12" s="18">
        <v>0.25136263458412028</v>
      </c>
      <c r="BS12" s="18">
        <v>0.22880887264370989</v>
      </c>
      <c r="BU12" s="18">
        <v>0.159650319386027</v>
      </c>
      <c r="BV12" s="18">
        <v>0.19360093320519081</v>
      </c>
      <c r="BW12" s="18">
        <v>0.22934675599626969</v>
      </c>
      <c r="BX12" s="18">
        <v>0.25149764910865602</v>
      </c>
      <c r="BY12" s="18">
        <v>0.2230268933451143</v>
      </c>
      <c r="BZ12" s="18">
        <v>0.21825125861611999</v>
      </c>
      <c r="CA12" s="18">
        <v>0.2026858932420873</v>
      </c>
      <c r="CB12" s="18">
        <v>0.18155950987975</v>
      </c>
      <c r="CC12" s="18">
        <v>0.2368325196789218</v>
      </c>
    </row>
    <row r="13" spans="2:83" ht="19" customHeight="1" x14ac:dyDescent="0.35">
      <c r="B13" s="21" t="s">
        <v>188</v>
      </c>
      <c r="C13" s="18">
        <v>8.6244435801812083E-2</v>
      </c>
      <c r="D13" s="18">
        <v>7.169612872715446E-2</v>
      </c>
      <c r="E13" s="18">
        <v>6.6482877914267199E-2</v>
      </c>
      <c r="F13" s="18">
        <v>8.8995753006657116E-2</v>
      </c>
      <c r="G13" s="18">
        <v>7.1821556775343229E-2</v>
      </c>
      <c r="H13" s="18">
        <v>9.7848663295670268E-2</v>
      </c>
      <c r="I13" s="18">
        <v>0.10620802783345561</v>
      </c>
      <c r="K13" s="18">
        <v>8.1129999395688546E-2</v>
      </c>
      <c r="L13" s="18">
        <v>9.1462783265426437E-2</v>
      </c>
      <c r="N13" s="18">
        <v>0.11107857756405309</v>
      </c>
      <c r="O13" s="18">
        <v>8.5347432123507205E-2</v>
      </c>
      <c r="P13" s="18">
        <v>0.12720122724623409</v>
      </c>
      <c r="Q13" s="18">
        <v>8.1358348480756792E-2</v>
      </c>
      <c r="R13" s="18">
        <v>0.11835064167897449</v>
      </c>
      <c r="S13" s="18">
        <v>7.0773856906332644E-2</v>
      </c>
      <c r="T13" s="18">
        <v>5.3625888941904391E-2</v>
      </c>
      <c r="U13" s="18">
        <v>8.1208814424815298E-2</v>
      </c>
      <c r="V13" s="18">
        <v>4.7109723981692483E-2</v>
      </c>
      <c r="W13" s="18">
        <v>7.7149486364117961E-2</v>
      </c>
      <c r="X13" s="18">
        <v>0.13005501802687019</v>
      </c>
      <c r="Y13" s="18">
        <v>7.9330016767897221E-2</v>
      </c>
      <c r="AA13" s="18">
        <v>8.3733522265114033E-2</v>
      </c>
      <c r="AB13" s="18">
        <v>9.7983121961943559E-2</v>
      </c>
      <c r="AC13" s="18">
        <v>7.1820060595642068E-2</v>
      </c>
      <c r="AD13" s="18">
        <v>9.0066705136417222E-2</v>
      </c>
      <c r="AF13" s="18">
        <v>0.1158027004922197</v>
      </c>
      <c r="AG13" s="18">
        <v>9.8260075889408965E-2</v>
      </c>
      <c r="AH13" s="18">
        <v>7.2367928171404847E-2</v>
      </c>
      <c r="AI13" s="18">
        <v>9.8908235572536363E-2</v>
      </c>
      <c r="AJ13" s="18">
        <v>5.0088288520724562E-2</v>
      </c>
      <c r="AK13" s="18">
        <v>7.021606577151987E-2</v>
      </c>
      <c r="AL13" s="18">
        <v>5.7213982512131667E-2</v>
      </c>
      <c r="AM13" s="18">
        <v>9.5854880648260546E-2</v>
      </c>
      <c r="AN13" s="18">
        <v>0.1186847771199693</v>
      </c>
      <c r="AO13" s="18">
        <v>0.1216535183532203</v>
      </c>
      <c r="AP13" s="18">
        <v>0.1022772420076393</v>
      </c>
      <c r="AQ13" s="18">
        <v>8.750940820364661E-2</v>
      </c>
      <c r="AR13" s="18">
        <v>8.1114641897385278E-2</v>
      </c>
      <c r="AS13" s="18">
        <v>4.2942358683498917E-2</v>
      </c>
      <c r="AT13" s="18">
        <v>7.0743058085498869E-2</v>
      </c>
      <c r="AU13" s="18">
        <v>8.6311204088329013E-2</v>
      </c>
      <c r="AV13" s="18">
        <v>0.1472941949518716</v>
      </c>
      <c r="AX13" s="18">
        <v>9.2472034120337679E-2</v>
      </c>
      <c r="AY13" s="18">
        <v>5.1684693628620583E-2</v>
      </c>
      <c r="BA13" s="18">
        <v>8.7369819682733899E-2</v>
      </c>
      <c r="BB13" s="18">
        <v>8.4156469228906849E-2</v>
      </c>
      <c r="BD13" s="18">
        <v>0.103804149572188</v>
      </c>
      <c r="BE13" s="18">
        <v>7.8346616512755304E-2</v>
      </c>
      <c r="BF13" s="18">
        <v>0.11402819347616371</v>
      </c>
      <c r="BG13" s="18">
        <v>7.0629905056842385E-2</v>
      </c>
      <c r="BH13" s="18">
        <v>6.8852993520214192E-2</v>
      </c>
      <c r="BI13" s="18">
        <v>0.11401938868973251</v>
      </c>
      <c r="BJ13" s="18">
        <v>5.1889761160724912E-2</v>
      </c>
      <c r="BL13" s="18">
        <v>0.11822275511325191</v>
      </c>
      <c r="BM13" s="18">
        <v>6.1974623668517387E-2</v>
      </c>
      <c r="BN13" s="18">
        <v>0.13859913511464589</v>
      </c>
      <c r="BO13" s="18">
        <v>7.5778126899557915E-2</v>
      </c>
      <c r="BP13" s="18">
        <v>8.8662649897163312E-2</v>
      </c>
      <c r="BQ13" s="18">
        <v>4.6407454206547287E-2</v>
      </c>
      <c r="BR13" s="18">
        <v>8.2383884254021392E-2</v>
      </c>
      <c r="BS13" s="18">
        <v>8.2129476522952563E-2</v>
      </c>
      <c r="BU13" s="18">
        <v>0.1029555693689399</v>
      </c>
      <c r="BV13" s="18">
        <v>5.8550782338249278E-2</v>
      </c>
      <c r="BW13" s="18">
        <v>0.11525008086743831</v>
      </c>
      <c r="BX13" s="18">
        <v>9.8406365436656942E-2</v>
      </c>
      <c r="BY13" s="18">
        <v>6.8548691322481689E-2</v>
      </c>
      <c r="BZ13" s="18">
        <v>8.6029693990557307E-2</v>
      </c>
      <c r="CA13" s="18">
        <v>0.1210593817299264</v>
      </c>
      <c r="CB13" s="18">
        <v>0.1410061363053588</v>
      </c>
      <c r="CC13" s="18">
        <v>6.305839149996377E-2</v>
      </c>
    </row>
    <row r="14" spans="2:83" ht="19" customHeight="1" x14ac:dyDescent="0.35">
      <c r="B14" s="21" t="s">
        <v>189</v>
      </c>
      <c r="C14" s="18">
        <v>0.1094878158621677</v>
      </c>
      <c r="D14" s="18">
        <v>5.7666723803496862E-2</v>
      </c>
      <c r="E14" s="18">
        <v>6.667176066467112E-2</v>
      </c>
      <c r="F14" s="18">
        <v>9.3777360722092098E-2</v>
      </c>
      <c r="G14" s="18">
        <v>0.124074517414694</v>
      </c>
      <c r="H14" s="18">
        <v>0.1383198926602843</v>
      </c>
      <c r="I14" s="18">
        <v>0.14509822262772459</v>
      </c>
      <c r="K14" s="18">
        <v>8.4260557034134875E-2</v>
      </c>
      <c r="L14" s="18">
        <v>0.1336666023688533</v>
      </c>
      <c r="N14" s="18">
        <v>9.5467332075096417E-2</v>
      </c>
      <c r="O14" s="18">
        <v>0.16196411325025209</v>
      </c>
      <c r="P14" s="18">
        <v>0.14645790410703519</v>
      </c>
      <c r="Q14" s="18">
        <v>9.8615493182768577E-2</v>
      </c>
      <c r="R14" s="18">
        <v>5.8941721409463237E-2</v>
      </c>
      <c r="S14" s="18">
        <v>0.1003618139365391</v>
      </c>
      <c r="T14" s="18">
        <v>0.14427606704000259</v>
      </c>
      <c r="U14" s="18">
        <v>7.6309170104665369E-2</v>
      </c>
      <c r="V14" s="18">
        <v>7.2648959381968956E-2</v>
      </c>
      <c r="W14" s="18">
        <v>0.12417912305245669</v>
      </c>
      <c r="X14" s="18">
        <v>0.13265864361663299</v>
      </c>
      <c r="Y14" s="18">
        <v>0.17201241849795401</v>
      </c>
      <c r="AA14" s="18">
        <v>8.261599138902187E-2</v>
      </c>
      <c r="AB14" s="18">
        <v>0.116588920350935</v>
      </c>
      <c r="AC14" s="18">
        <v>0.112131840964211</v>
      </c>
      <c r="AD14" s="18">
        <v>0.12956575814936611</v>
      </c>
      <c r="AF14" s="18">
        <v>3.5193957097596158E-2</v>
      </c>
      <c r="AG14" s="18">
        <v>0.1142108546501561</v>
      </c>
      <c r="AH14" s="18">
        <v>0.1863772600428571</v>
      </c>
      <c r="AI14" s="18">
        <v>0.1192894031799611</v>
      </c>
      <c r="AJ14" s="18">
        <v>0.1134298265851575</v>
      </c>
      <c r="AK14" s="18">
        <v>0.13523931980382581</v>
      </c>
      <c r="AL14" s="18">
        <v>0.10161823624035859</v>
      </c>
      <c r="AM14" s="18">
        <v>8.539621358179536E-2</v>
      </c>
      <c r="AN14" s="18">
        <v>0.13081471097739519</v>
      </c>
      <c r="AO14" s="18">
        <v>7.2684965572315949E-2</v>
      </c>
      <c r="AP14" s="18">
        <v>0.1056683851749272</v>
      </c>
      <c r="AQ14" s="18">
        <v>0.1102201372650185</v>
      </c>
      <c r="AR14" s="18">
        <v>9.4679553310181006E-2</v>
      </c>
      <c r="AS14" s="18">
        <v>4.0461427981360681E-2</v>
      </c>
      <c r="AT14" s="18">
        <v>4.5114394019378869E-2</v>
      </c>
      <c r="AU14" s="18">
        <v>9.6915873930219679E-2</v>
      </c>
      <c r="AV14" s="18">
        <v>0.14210844494092159</v>
      </c>
      <c r="AX14" s="18">
        <v>0.11754907743967059</v>
      </c>
      <c r="AY14" s="18">
        <v>6.7120850542928254E-2</v>
      </c>
      <c r="BA14" s="18">
        <v>9.1616206899690217E-2</v>
      </c>
      <c r="BB14" s="18">
        <v>0.1426456767043911</v>
      </c>
      <c r="BD14" s="18">
        <v>0.1222252623168016</v>
      </c>
      <c r="BE14" s="18">
        <v>0.14178130680435791</v>
      </c>
      <c r="BF14" s="18">
        <v>9.2346439456141835E-2</v>
      </c>
      <c r="BG14" s="18">
        <v>9.024064043466401E-2</v>
      </c>
      <c r="BH14" s="18">
        <v>7.9967725716641708E-2</v>
      </c>
      <c r="BI14" s="18">
        <v>2.3452446766638681E-2</v>
      </c>
      <c r="BJ14" s="18">
        <v>0.17244568157889811</v>
      </c>
      <c r="BL14" s="18">
        <v>9.6554372462976823E-2</v>
      </c>
      <c r="BM14" s="18">
        <v>8.2905860603793416E-2</v>
      </c>
      <c r="BN14" s="18">
        <v>9.2448652580572013E-2</v>
      </c>
      <c r="BO14" s="18">
        <v>0.1431150829949977</v>
      </c>
      <c r="BP14" s="18">
        <v>0.1261086761266407</v>
      </c>
      <c r="BQ14" s="18">
        <v>8.9195311616690601E-2</v>
      </c>
      <c r="BR14" s="18">
        <v>0.1387679188182733</v>
      </c>
      <c r="BS14" s="18">
        <v>0.15182827420769321</v>
      </c>
      <c r="BU14" s="18">
        <v>0.1098558216817664</v>
      </c>
      <c r="BV14" s="18">
        <v>8.8435334100389007E-2</v>
      </c>
      <c r="BW14" s="18">
        <v>8.9813688543492559E-2</v>
      </c>
      <c r="BX14" s="18">
        <v>0.1239342313138468</v>
      </c>
      <c r="BY14" s="18">
        <v>0.10356242441596041</v>
      </c>
      <c r="BZ14" s="18">
        <v>0.1110285442414941</v>
      </c>
      <c r="CA14" s="18">
        <v>0.14306361566386169</v>
      </c>
      <c r="CB14" s="18">
        <v>0.14036857777441131</v>
      </c>
      <c r="CC14" s="18">
        <v>0.1445224414871977</v>
      </c>
    </row>
    <row r="15" spans="2:83" ht="19" customHeight="1" x14ac:dyDescent="0.35">
      <c r="B15" s="21" t="s">
        <v>190</v>
      </c>
      <c r="C15" s="18">
        <v>2.2495830364723541E-2</v>
      </c>
      <c r="D15" s="18">
        <v>8.0540456512677924E-3</v>
      </c>
      <c r="E15" s="18">
        <v>5.816430382583478E-3</v>
      </c>
      <c r="F15" s="18">
        <v>2.9346978896235072E-2</v>
      </c>
      <c r="G15" s="18">
        <v>2.7804548441403891E-2</v>
      </c>
      <c r="H15" s="18">
        <v>2.6104750734872739E-2</v>
      </c>
      <c r="I15" s="18">
        <v>3.0024389610784349E-2</v>
      </c>
      <c r="K15" s="18">
        <v>2.2277686657534049E-2</v>
      </c>
      <c r="L15" s="18">
        <v>2.1919232739347622E-2</v>
      </c>
      <c r="N15" s="18">
        <v>0</v>
      </c>
      <c r="O15" s="18">
        <v>0</v>
      </c>
      <c r="P15" s="18">
        <v>3.1712590926655987E-2</v>
      </c>
      <c r="Q15" s="18">
        <v>1.0920967818880989E-2</v>
      </c>
      <c r="R15" s="18">
        <v>1.450294454420247E-2</v>
      </c>
      <c r="S15" s="18">
        <v>1.97034717173982E-2</v>
      </c>
      <c r="T15" s="18">
        <v>5.5191079087070624E-3</v>
      </c>
      <c r="U15" s="18">
        <v>3.4221984801350698E-2</v>
      </c>
      <c r="V15" s="18">
        <v>1.229080229788398E-2</v>
      </c>
      <c r="W15" s="18">
        <v>5.2349103267435068E-2</v>
      </c>
      <c r="X15" s="18">
        <v>2.5091820958668461E-2</v>
      </c>
      <c r="Y15" s="18">
        <v>3.104928760562729E-2</v>
      </c>
      <c r="AA15" s="18">
        <v>1.556159060128859E-2</v>
      </c>
      <c r="AB15" s="18">
        <v>2.896861405049949E-2</v>
      </c>
      <c r="AC15" s="18">
        <v>1.442798627892453E-2</v>
      </c>
      <c r="AD15" s="18">
        <v>3.0494352132216171E-2</v>
      </c>
      <c r="AF15" s="18">
        <v>8.5545724175656118E-2</v>
      </c>
      <c r="AG15" s="18">
        <v>9.7465069171407681E-3</v>
      </c>
      <c r="AH15" s="18">
        <v>1.5916351251197901E-2</v>
      </c>
      <c r="AI15" s="18">
        <v>5.7642130709005167E-2</v>
      </c>
      <c r="AJ15" s="18">
        <v>3.4571370181068713E-2</v>
      </c>
      <c r="AK15" s="18">
        <v>3.2452736712722183E-2</v>
      </c>
      <c r="AL15" s="18">
        <v>1.323633438988718E-2</v>
      </c>
      <c r="AM15" s="18">
        <v>7.5047521531928793E-3</v>
      </c>
      <c r="AN15" s="18">
        <v>1.0194558021917609E-2</v>
      </c>
      <c r="AO15" s="18">
        <v>1.7578648295247572E-2</v>
      </c>
      <c r="AP15" s="18">
        <v>2.8574689046412791E-2</v>
      </c>
      <c r="AQ15" s="18">
        <v>1.02794266658213E-2</v>
      </c>
      <c r="AR15" s="18">
        <v>1.239245143797019E-2</v>
      </c>
      <c r="AS15" s="18">
        <v>2.2222302715713571E-2</v>
      </c>
      <c r="AT15" s="18">
        <v>0</v>
      </c>
      <c r="AU15" s="18">
        <v>9.6026400093863467E-3</v>
      </c>
      <c r="AV15" s="18">
        <v>3.6720731191137612E-2</v>
      </c>
      <c r="AX15" s="18">
        <v>2.604952416608464E-2</v>
      </c>
      <c r="AY15" s="18">
        <v>5.4639282227020606E-3</v>
      </c>
      <c r="BA15" s="18">
        <v>1.9400613590629091E-2</v>
      </c>
      <c r="BB15" s="18">
        <v>2.823850117222711E-2</v>
      </c>
      <c r="BD15" s="18">
        <v>2.2706410794502911E-2</v>
      </c>
      <c r="BE15" s="18">
        <v>2.9803265018493091E-2</v>
      </c>
      <c r="BF15" s="18">
        <v>2.7136851069544891E-2</v>
      </c>
      <c r="BG15" s="18">
        <v>1.9650829457181999E-2</v>
      </c>
      <c r="BH15" s="18">
        <v>1.2393528996521481E-2</v>
      </c>
      <c r="BI15" s="18">
        <v>1.7171357766796298E-2</v>
      </c>
      <c r="BJ15" s="18">
        <v>1.8546288935756879E-2</v>
      </c>
      <c r="BL15" s="18">
        <v>2.313913003528676E-2</v>
      </c>
      <c r="BM15" s="18">
        <v>1.5151852304401711E-2</v>
      </c>
      <c r="BN15" s="18">
        <v>2.1974238391479689E-2</v>
      </c>
      <c r="BO15" s="18">
        <v>2.9814937085261291E-2</v>
      </c>
      <c r="BP15" s="18">
        <v>1.583800025890416E-2</v>
      </c>
      <c r="BQ15" s="18">
        <v>0</v>
      </c>
      <c r="BR15" s="18">
        <v>5.7890786152671098E-2</v>
      </c>
      <c r="BS15" s="18">
        <v>3.5421587876191242E-2</v>
      </c>
      <c r="BU15" s="18">
        <v>2.2366192377356021E-2</v>
      </c>
      <c r="BV15" s="18">
        <v>1.1423137841089521E-2</v>
      </c>
      <c r="BW15" s="18">
        <v>2.4862488397961988E-2</v>
      </c>
      <c r="BX15" s="18">
        <v>2.0153976149928809E-2</v>
      </c>
      <c r="BY15" s="18">
        <v>2.5417903666901921E-2</v>
      </c>
      <c r="BZ15" s="18">
        <v>0</v>
      </c>
      <c r="CA15" s="18">
        <v>6.8571280164300405E-2</v>
      </c>
      <c r="CB15" s="18">
        <v>3.070435947753665E-2</v>
      </c>
      <c r="CC15" s="18">
        <v>8.3213983296262541E-3</v>
      </c>
    </row>
    <row r="16" spans="2:83" ht="19" customHeight="1" x14ac:dyDescent="0.35">
      <c r="B16" s="21" t="s">
        <v>151</v>
      </c>
      <c r="C16" s="18">
        <v>1.40114009962713E-2</v>
      </c>
      <c r="D16" s="18">
        <v>3.6356588799214197E-2</v>
      </c>
      <c r="E16" s="18">
        <v>1.514431866581803E-2</v>
      </c>
      <c r="F16" s="18">
        <v>2.2085292790657619E-2</v>
      </c>
      <c r="G16" s="18">
        <v>6.1941861485077781E-3</v>
      </c>
      <c r="H16" s="18">
        <v>6.7102663737584134E-3</v>
      </c>
      <c r="I16" s="18">
        <v>7.5685682563933461E-3</v>
      </c>
      <c r="K16" s="18">
        <v>1.380506270329734E-2</v>
      </c>
      <c r="L16" s="18">
        <v>1.427397208236997E-2</v>
      </c>
      <c r="N16" s="18">
        <v>0</v>
      </c>
      <c r="O16" s="18">
        <v>0</v>
      </c>
      <c r="P16" s="18">
        <v>7.8569744583894228E-3</v>
      </c>
      <c r="Q16" s="18">
        <v>3.4755892478836592E-2</v>
      </c>
      <c r="R16" s="18">
        <v>2.8612286409137249E-2</v>
      </c>
      <c r="S16" s="18">
        <v>2.5071767656722449E-2</v>
      </c>
      <c r="T16" s="18">
        <v>2.0882445669944572E-2</v>
      </c>
      <c r="U16" s="18">
        <v>6.9888876482188137E-3</v>
      </c>
      <c r="V16" s="18">
        <v>1.325201226686082E-2</v>
      </c>
      <c r="W16" s="18">
        <v>8.0189785120303118E-3</v>
      </c>
      <c r="X16" s="18">
        <v>1.7498660312994359E-2</v>
      </c>
      <c r="Y16" s="18">
        <v>5.5382932488404254E-3</v>
      </c>
      <c r="AA16" s="18">
        <v>7.3323498490150477E-3</v>
      </c>
      <c r="AB16" s="18">
        <v>1.376377955030921E-2</v>
      </c>
      <c r="AC16" s="18">
        <v>4.7319746427207853E-3</v>
      </c>
      <c r="AD16" s="18">
        <v>2.9723116398186662E-2</v>
      </c>
      <c r="AF16" s="18">
        <v>0.1075155702329138</v>
      </c>
      <c r="AG16" s="18">
        <v>4.9958584651367842E-2</v>
      </c>
      <c r="AH16" s="18">
        <v>6.6902550227721401E-3</v>
      </c>
      <c r="AI16" s="18">
        <v>8.527398499201224E-3</v>
      </c>
      <c r="AJ16" s="18">
        <v>1.1022811309551749E-2</v>
      </c>
      <c r="AK16" s="18">
        <v>2.0336437922090889E-2</v>
      </c>
      <c r="AL16" s="18">
        <v>5.836324390039874E-3</v>
      </c>
      <c r="AM16" s="18">
        <v>0</v>
      </c>
      <c r="AN16" s="18">
        <v>8.1617513778987766E-3</v>
      </c>
      <c r="AO16" s="18">
        <v>1.5258461517305821E-2</v>
      </c>
      <c r="AP16" s="18">
        <v>1.0941592013778629E-2</v>
      </c>
      <c r="AQ16" s="18">
        <v>0</v>
      </c>
      <c r="AR16" s="18">
        <v>1.29688477321662E-2</v>
      </c>
      <c r="AS16" s="18">
        <v>0</v>
      </c>
      <c r="AT16" s="18">
        <v>0</v>
      </c>
      <c r="AU16" s="18">
        <v>2.151382815868106E-2</v>
      </c>
      <c r="AV16" s="18">
        <v>3.0008042670637849E-2</v>
      </c>
      <c r="AX16" s="18">
        <v>1.4059273253355219E-2</v>
      </c>
      <c r="AY16" s="18">
        <v>1.1561962363525011E-2</v>
      </c>
      <c r="BA16" s="18">
        <v>8.0590529976717635E-3</v>
      </c>
      <c r="BB16" s="18">
        <v>2.5055013635538099E-2</v>
      </c>
      <c r="BD16" s="18">
        <v>1.8343136812929629E-2</v>
      </c>
      <c r="BE16" s="18">
        <v>1.471589324531279E-2</v>
      </c>
      <c r="BF16" s="18">
        <v>8.4379236068613667E-3</v>
      </c>
      <c r="BG16" s="18">
        <v>6.865940866280556E-3</v>
      </c>
      <c r="BH16" s="18">
        <v>4.0206848060317579E-3</v>
      </c>
      <c r="BI16" s="18">
        <v>2.1576542253160191E-2</v>
      </c>
      <c r="BJ16" s="18">
        <v>7.4472125542029297E-2</v>
      </c>
      <c r="BL16" s="18">
        <v>9.3266773330948315E-3</v>
      </c>
      <c r="BM16" s="18">
        <v>2.9931618635760798E-3</v>
      </c>
      <c r="BN16" s="18">
        <v>0</v>
      </c>
      <c r="BO16" s="18">
        <v>0</v>
      </c>
      <c r="BP16" s="18">
        <v>4.6524773513146878E-3</v>
      </c>
      <c r="BQ16" s="18">
        <v>0</v>
      </c>
      <c r="BR16" s="18">
        <v>0.12643258390839821</v>
      </c>
      <c r="BS16" s="18">
        <v>4.0693854905773388E-2</v>
      </c>
      <c r="BU16" s="18">
        <v>7.5381746020830769E-3</v>
      </c>
      <c r="BV16" s="18">
        <v>1.0375389086240571E-2</v>
      </c>
      <c r="BW16" s="18">
        <v>0</v>
      </c>
      <c r="BX16" s="18">
        <v>4.933920241280575E-3</v>
      </c>
      <c r="BY16" s="18">
        <v>2.7750574637072311E-3</v>
      </c>
      <c r="BZ16" s="18">
        <v>0</v>
      </c>
      <c r="CA16" s="18">
        <v>8.8588219972023735E-2</v>
      </c>
      <c r="CB16" s="18">
        <v>4.365181930490384E-2</v>
      </c>
      <c r="CC16" s="18">
        <v>0</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J21"/>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452</v>
      </c>
    </row>
    <row r="6" spans="2:10" ht="74.150000000000006" customHeight="1" x14ac:dyDescent="0.35">
      <c r="C6" s="20" t="s">
        <v>136</v>
      </c>
      <c r="D6" s="20" t="s">
        <v>138</v>
      </c>
      <c r="E6" s="20" t="s">
        <v>139</v>
      </c>
      <c r="F6" s="20" t="s">
        <v>142</v>
      </c>
      <c r="G6" s="20" t="s">
        <v>140</v>
      </c>
      <c r="H6" s="20" t="s">
        <v>143</v>
      </c>
      <c r="I6" s="20" t="s">
        <v>137</v>
      </c>
      <c r="J6" s="20" t="s">
        <v>141</v>
      </c>
    </row>
    <row r="7" spans="2:10" x14ac:dyDescent="0.35">
      <c r="B7" s="21" t="s">
        <v>192</v>
      </c>
      <c r="C7" s="18">
        <v>0.32166717236235148</v>
      </c>
      <c r="D7" s="18">
        <v>0.1435790250078019</v>
      </c>
      <c r="E7" s="18">
        <v>0.15090113454056359</v>
      </c>
      <c r="F7" s="18">
        <v>0.1058370111265871</v>
      </c>
      <c r="G7" s="18">
        <v>0.1408339322864883</v>
      </c>
      <c r="H7" s="18">
        <v>0.15727924176377359</v>
      </c>
      <c r="I7" s="18">
        <v>0.2726397736127853</v>
      </c>
      <c r="J7" s="18">
        <v>0.20813384856581069</v>
      </c>
    </row>
    <row r="8" spans="2:10" x14ac:dyDescent="0.35">
      <c r="B8" s="21" t="s">
        <v>193</v>
      </c>
      <c r="C8" s="18">
        <v>0.3845864361656533</v>
      </c>
      <c r="D8" s="18">
        <v>0.26663321569949261</v>
      </c>
      <c r="E8" s="18">
        <v>0.30660964644298722</v>
      </c>
      <c r="F8" s="18">
        <v>0.22949118025690671</v>
      </c>
      <c r="G8" s="18">
        <v>0.33128744200091109</v>
      </c>
      <c r="H8" s="18">
        <v>0.37891500645142129</v>
      </c>
      <c r="I8" s="18">
        <v>0.44651720708373832</v>
      </c>
      <c r="J8" s="18">
        <v>0.44432814716282032</v>
      </c>
    </row>
    <row r="9" spans="2:10" x14ac:dyDescent="0.35">
      <c r="B9" s="21" t="s">
        <v>194</v>
      </c>
      <c r="C9" s="18">
        <v>0.20793178804775331</v>
      </c>
      <c r="D9" s="18">
        <v>0.27429671841903969</v>
      </c>
      <c r="E9" s="18">
        <v>0.33750941280069963</v>
      </c>
      <c r="F9" s="18">
        <v>0.28768528073303368</v>
      </c>
      <c r="G9" s="18">
        <v>0.36994352530357638</v>
      </c>
      <c r="H9" s="18">
        <v>0.36557689222389</v>
      </c>
      <c r="I9" s="18">
        <v>0.21687975608300969</v>
      </c>
      <c r="J9" s="18">
        <v>0.27458607358115272</v>
      </c>
    </row>
    <row r="10" spans="2:10" x14ac:dyDescent="0.35">
      <c r="B10" s="21" t="s">
        <v>195</v>
      </c>
      <c r="C10" s="18">
        <v>5.5912670997304903E-2</v>
      </c>
      <c r="D10" s="18">
        <v>0.1604652570687207</v>
      </c>
      <c r="E10" s="18">
        <v>0.1075222192442728</v>
      </c>
      <c r="F10" s="18">
        <v>0.17983892197670989</v>
      </c>
      <c r="G10" s="18">
        <v>8.9281846146843813E-2</v>
      </c>
      <c r="H10" s="18">
        <v>5.0053706539375957E-2</v>
      </c>
      <c r="I10" s="18">
        <v>3.7738351057789173E-2</v>
      </c>
      <c r="J10" s="18">
        <v>3.2817545241092892E-2</v>
      </c>
    </row>
    <row r="11" spans="2:10" x14ac:dyDescent="0.35">
      <c r="B11" s="21" t="s">
        <v>196</v>
      </c>
      <c r="C11" s="18">
        <v>1.8731680727172399E-2</v>
      </c>
      <c r="D11" s="18">
        <v>0.12426081160944411</v>
      </c>
      <c r="E11" s="18">
        <v>4.3076296349510622E-2</v>
      </c>
      <c r="F11" s="18">
        <v>0.14472668450315501</v>
      </c>
      <c r="G11" s="18">
        <v>3.0998497414909249E-2</v>
      </c>
      <c r="H11" s="18">
        <v>1.672288284494261E-2</v>
      </c>
      <c r="I11" s="18">
        <v>1.36008382756919E-2</v>
      </c>
      <c r="J11" s="18">
        <v>1.6626080708307969E-2</v>
      </c>
    </row>
    <row r="12" spans="2:10" x14ac:dyDescent="0.35">
      <c r="B12" s="21" t="s">
        <v>151</v>
      </c>
      <c r="C12" s="18">
        <v>1.11702516997646E-2</v>
      </c>
      <c r="D12" s="18">
        <v>3.076497219550102E-2</v>
      </c>
      <c r="E12" s="18">
        <v>5.4381290621966109E-2</v>
      </c>
      <c r="F12" s="18">
        <v>5.2420921403607518E-2</v>
      </c>
      <c r="G12" s="18">
        <v>3.7654756847271098E-2</v>
      </c>
      <c r="H12" s="18">
        <v>3.1452270176596478E-2</v>
      </c>
      <c r="I12" s="18">
        <v>1.2624073886985511E-2</v>
      </c>
      <c r="J12" s="18">
        <v>2.350830474081533E-2</v>
      </c>
    </row>
    <row r="13" spans="2:10" x14ac:dyDescent="0.35">
      <c r="B13" s="22" t="s">
        <v>117</v>
      </c>
      <c r="C13" s="23">
        <v>0.70625360852800478</v>
      </c>
      <c r="D13" s="23">
        <v>0.41021224070729451</v>
      </c>
      <c r="E13" s="23">
        <v>0.4575107809835508</v>
      </c>
      <c r="F13" s="23">
        <v>0.33532819138349379</v>
      </c>
      <c r="G13" s="23">
        <v>0.47212137428739942</v>
      </c>
      <c r="H13" s="23">
        <v>0.5361942482151949</v>
      </c>
      <c r="I13" s="23">
        <v>0.71915698069652367</v>
      </c>
      <c r="J13" s="23">
        <v>0.65246199572863106</v>
      </c>
    </row>
    <row r="14" spans="2:10" x14ac:dyDescent="0.35">
      <c r="B14" s="22" t="s">
        <v>118</v>
      </c>
      <c r="C14" s="23">
        <v>7.4644351724477309E-2</v>
      </c>
      <c r="D14" s="23">
        <v>0.2847260686781648</v>
      </c>
      <c r="E14" s="23">
        <v>0.15059851559378351</v>
      </c>
      <c r="F14" s="23">
        <v>0.32456560647986499</v>
      </c>
      <c r="G14" s="23">
        <v>0.1202803435617531</v>
      </c>
      <c r="H14" s="23">
        <v>6.6776589384318574E-2</v>
      </c>
      <c r="I14" s="23">
        <v>5.1339189333481069E-2</v>
      </c>
      <c r="J14" s="23">
        <v>4.9443625949400868E-2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191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0.32166717236235148</v>
      </c>
      <c r="D9" s="18">
        <v>0.19419271148187689</v>
      </c>
      <c r="E9" s="18">
        <v>0.3342642832954606</v>
      </c>
      <c r="F9" s="18">
        <v>0.36535565816417409</v>
      </c>
      <c r="G9" s="18">
        <v>0.31097343799886817</v>
      </c>
      <c r="H9" s="18">
        <v>0.31151155902379762</v>
      </c>
      <c r="I9" s="18">
        <v>0.35183046052197398</v>
      </c>
      <c r="K9" s="18">
        <v>0.31024691267932702</v>
      </c>
      <c r="L9" s="18">
        <v>0.33395731196012218</v>
      </c>
      <c r="N9" s="18">
        <v>0.31583145983799521</v>
      </c>
      <c r="O9" s="18">
        <v>0.30931346632041379</v>
      </c>
      <c r="P9" s="18">
        <v>0.3069362900095805</v>
      </c>
      <c r="Q9" s="18">
        <v>0.34458965984446083</v>
      </c>
      <c r="R9" s="18">
        <v>0.39260831679241098</v>
      </c>
      <c r="S9" s="18">
        <v>0.27139914328466802</v>
      </c>
      <c r="T9" s="18">
        <v>0.32493743919756662</v>
      </c>
      <c r="U9" s="18">
        <v>0.2746698090929483</v>
      </c>
      <c r="V9" s="18">
        <v>0.31265737828676632</v>
      </c>
      <c r="W9" s="18">
        <v>0.31338493065557621</v>
      </c>
      <c r="X9" s="18">
        <v>0.29013959780483628</v>
      </c>
      <c r="Y9" s="18">
        <v>0.3820576177577637</v>
      </c>
      <c r="AA9" s="18">
        <v>0.34411648440952208</v>
      </c>
      <c r="AB9" s="18">
        <v>0.33662039327493559</v>
      </c>
      <c r="AC9" s="18">
        <v>0.28298455910275772</v>
      </c>
      <c r="AD9" s="18">
        <v>0.31586652928709608</v>
      </c>
      <c r="AF9" s="18">
        <v>0.1571269062764053</v>
      </c>
      <c r="AG9" s="18">
        <v>0.31121885955898909</v>
      </c>
      <c r="AH9" s="18">
        <v>0.35554484655632229</v>
      </c>
      <c r="AI9" s="18">
        <v>0.29772224168156242</v>
      </c>
      <c r="AJ9" s="18">
        <v>0.31793185335581209</v>
      </c>
      <c r="AK9" s="18">
        <v>0.34668695746918687</v>
      </c>
      <c r="AL9" s="18">
        <v>0.2972686035275926</v>
      </c>
      <c r="AM9" s="18">
        <v>0.35157776866839491</v>
      </c>
      <c r="AN9" s="18">
        <v>0.26921890832266299</v>
      </c>
      <c r="AO9" s="18">
        <v>0.32080811798862963</v>
      </c>
      <c r="AP9" s="18">
        <v>0.3021441382292705</v>
      </c>
      <c r="AQ9" s="18">
        <v>0.32688139632904623</v>
      </c>
      <c r="AR9" s="18">
        <v>0.36058350682200713</v>
      </c>
      <c r="AS9" s="18">
        <v>0.40082482795724361</v>
      </c>
      <c r="AT9" s="18">
        <v>0.3031347120913615</v>
      </c>
      <c r="AU9" s="18">
        <v>0.39292634246637881</v>
      </c>
      <c r="AV9" s="18">
        <v>0.21638923036246629</v>
      </c>
      <c r="AX9" s="18">
        <v>0.32080679408456342</v>
      </c>
      <c r="AY9" s="18">
        <v>0.33658018601973572</v>
      </c>
      <c r="BA9" s="18">
        <v>0.35177865881406828</v>
      </c>
      <c r="BB9" s="18">
        <v>0.2658002115523434</v>
      </c>
      <c r="BD9" s="18">
        <v>0.3357396843877829</v>
      </c>
      <c r="BE9" s="18">
        <v>0.31126301824534158</v>
      </c>
      <c r="BF9" s="18">
        <v>0.27683386225866369</v>
      </c>
      <c r="BG9" s="18">
        <v>0.32619056148188408</v>
      </c>
      <c r="BH9" s="18">
        <v>0.35168179106739711</v>
      </c>
      <c r="BI9" s="18">
        <v>0.43916214671365628</v>
      </c>
      <c r="BJ9" s="18">
        <v>0.20443882725618809</v>
      </c>
      <c r="BL9" s="18">
        <v>0.37675587223992002</v>
      </c>
      <c r="BM9" s="18">
        <v>0.35799657586278938</v>
      </c>
      <c r="BN9" s="18">
        <v>0.25649566566534909</v>
      </c>
      <c r="BO9" s="18">
        <v>0.26519792174387319</v>
      </c>
      <c r="BP9" s="18">
        <v>0.3566845917679568</v>
      </c>
      <c r="BQ9" s="18">
        <v>0.27778833622164478</v>
      </c>
      <c r="BR9" s="18">
        <v>0.1543465053951058</v>
      </c>
      <c r="BS9" s="18">
        <v>0.24921503221412419</v>
      </c>
      <c r="BU9" s="18">
        <v>0.40159271637464983</v>
      </c>
      <c r="BV9" s="18">
        <v>0.35380561320038811</v>
      </c>
      <c r="BW9" s="18">
        <v>0.28411338424910121</v>
      </c>
      <c r="BX9" s="18">
        <v>0.21162506168343209</v>
      </c>
      <c r="BY9" s="18">
        <v>0.37727328339673472</v>
      </c>
      <c r="BZ9" s="18">
        <v>0.29611499265322527</v>
      </c>
      <c r="CA9" s="18">
        <v>0.2094071500277174</v>
      </c>
      <c r="CB9" s="18">
        <v>0.19085101441565661</v>
      </c>
      <c r="CC9" s="18">
        <v>0.26838719592831162</v>
      </c>
    </row>
    <row r="10" spans="2:83" ht="19" customHeight="1" x14ac:dyDescent="0.35">
      <c r="B10" s="21" t="s">
        <v>193</v>
      </c>
      <c r="C10" s="18">
        <v>0.3845864361656533</v>
      </c>
      <c r="D10" s="18">
        <v>0.37322547188727673</v>
      </c>
      <c r="E10" s="18">
        <v>0.33499884539893809</v>
      </c>
      <c r="F10" s="18">
        <v>0.35328320348171949</v>
      </c>
      <c r="G10" s="18">
        <v>0.40785493131543782</v>
      </c>
      <c r="H10" s="18">
        <v>0.40520482630157728</v>
      </c>
      <c r="I10" s="18">
        <v>0.41815112636893059</v>
      </c>
      <c r="K10" s="18">
        <v>0.39032260366433202</v>
      </c>
      <c r="L10" s="18">
        <v>0.37914728441098527</v>
      </c>
      <c r="N10" s="18">
        <v>0.46040169041028101</v>
      </c>
      <c r="O10" s="18">
        <v>0.39326686236777858</v>
      </c>
      <c r="P10" s="18">
        <v>0.33328205407495137</v>
      </c>
      <c r="Q10" s="18">
        <v>0.25759798628395431</v>
      </c>
      <c r="R10" s="18">
        <v>0.36006383620339638</v>
      </c>
      <c r="S10" s="18">
        <v>0.38608090089790531</v>
      </c>
      <c r="T10" s="18">
        <v>0.46187679689682448</v>
      </c>
      <c r="U10" s="18">
        <v>0.37521288111358259</v>
      </c>
      <c r="V10" s="18">
        <v>0.36172324623637531</v>
      </c>
      <c r="W10" s="18">
        <v>0.38752096945686432</v>
      </c>
      <c r="X10" s="18">
        <v>0.44186228960251162</v>
      </c>
      <c r="Y10" s="18">
        <v>0.34651149886699067</v>
      </c>
      <c r="AA10" s="18">
        <v>0.38770517489732842</v>
      </c>
      <c r="AB10" s="18">
        <v>0.3969842371118491</v>
      </c>
      <c r="AC10" s="18">
        <v>0.41492949469864232</v>
      </c>
      <c r="AD10" s="18">
        <v>0.34207078748440378</v>
      </c>
      <c r="AF10" s="18">
        <v>0.29694017826133012</v>
      </c>
      <c r="AG10" s="18">
        <v>0.3258725087152799</v>
      </c>
      <c r="AH10" s="18">
        <v>0.3467006465427479</v>
      </c>
      <c r="AI10" s="18">
        <v>0.3618940553577204</v>
      </c>
      <c r="AJ10" s="18">
        <v>0.35948652564692052</v>
      </c>
      <c r="AK10" s="18">
        <v>0.38596175177939068</v>
      </c>
      <c r="AL10" s="18">
        <v>0.36661982344055899</v>
      </c>
      <c r="AM10" s="18">
        <v>0.3917433442489911</v>
      </c>
      <c r="AN10" s="18">
        <v>0.3654191543155455</v>
      </c>
      <c r="AO10" s="18">
        <v>0.41727002348025111</v>
      </c>
      <c r="AP10" s="18">
        <v>0.44241918967709309</v>
      </c>
      <c r="AQ10" s="18">
        <v>0.41330697686191048</v>
      </c>
      <c r="AR10" s="18">
        <v>0.42035854067939038</v>
      </c>
      <c r="AS10" s="18">
        <v>0.31236062773011231</v>
      </c>
      <c r="AT10" s="18">
        <v>0.38661608625269228</v>
      </c>
      <c r="AU10" s="18">
        <v>0.38642973508448969</v>
      </c>
      <c r="AV10" s="18">
        <v>0.46820577870286523</v>
      </c>
      <c r="AX10" s="18">
        <v>0.392341077123457</v>
      </c>
      <c r="AY10" s="18">
        <v>0.34032020540549268</v>
      </c>
      <c r="BA10" s="18">
        <v>0.38806755510175428</v>
      </c>
      <c r="BB10" s="18">
        <v>0.37812778672335601</v>
      </c>
      <c r="BD10" s="18">
        <v>0.37886600141018639</v>
      </c>
      <c r="BE10" s="18">
        <v>0.41266514329580528</v>
      </c>
      <c r="BF10" s="18">
        <v>0.40542149250436321</v>
      </c>
      <c r="BG10" s="18">
        <v>0.37548260200974609</v>
      </c>
      <c r="BH10" s="18">
        <v>0.37698574736192081</v>
      </c>
      <c r="BI10" s="18">
        <v>0.30733980680643402</v>
      </c>
      <c r="BJ10" s="18">
        <v>0.32649942649168379</v>
      </c>
      <c r="BL10" s="18">
        <v>0.39294846368322123</v>
      </c>
      <c r="BM10" s="18">
        <v>0.38061244001718131</v>
      </c>
      <c r="BN10" s="18">
        <v>0.37376291147984297</v>
      </c>
      <c r="BO10" s="18">
        <v>0.30040294462174788</v>
      </c>
      <c r="BP10" s="18">
        <v>0.37561308866658027</v>
      </c>
      <c r="BQ10" s="18">
        <v>0.48922595370667998</v>
      </c>
      <c r="BR10" s="18">
        <v>0.35957662762749082</v>
      </c>
      <c r="BS10" s="18">
        <v>0.40906757705445163</v>
      </c>
      <c r="BU10" s="18">
        <v>0.36532302392135751</v>
      </c>
      <c r="BV10" s="18">
        <v>0.40034469503150583</v>
      </c>
      <c r="BW10" s="18">
        <v>0.43765910201918479</v>
      </c>
      <c r="BX10" s="18">
        <v>0.33594097137753248</v>
      </c>
      <c r="BY10" s="18">
        <v>0.3809407977597134</v>
      </c>
      <c r="BZ10" s="18">
        <v>0.3442460179584223</v>
      </c>
      <c r="CA10" s="18">
        <v>0.38695389278787418</v>
      </c>
      <c r="CB10" s="18">
        <v>0.42260914088351059</v>
      </c>
      <c r="CC10" s="18">
        <v>0.34792236598361981</v>
      </c>
    </row>
    <row r="11" spans="2:83" ht="32.15" customHeight="1" x14ac:dyDescent="0.35">
      <c r="B11" s="21" t="s">
        <v>194</v>
      </c>
      <c r="C11" s="18">
        <v>0.20793178804775331</v>
      </c>
      <c r="D11" s="18">
        <v>0.26237171210097132</v>
      </c>
      <c r="E11" s="18">
        <v>0.2027301489135265</v>
      </c>
      <c r="F11" s="18">
        <v>0.19938844744875581</v>
      </c>
      <c r="G11" s="18">
        <v>0.22119821679891499</v>
      </c>
      <c r="H11" s="18">
        <v>0.21511017643450661</v>
      </c>
      <c r="I11" s="18">
        <v>0.18023144100405181</v>
      </c>
      <c r="K11" s="18">
        <v>0.20549687324400931</v>
      </c>
      <c r="L11" s="18">
        <v>0.21124072443432421</v>
      </c>
      <c r="N11" s="18">
        <v>0.15354054272667941</v>
      </c>
      <c r="O11" s="18">
        <v>0.2386227089835106</v>
      </c>
      <c r="P11" s="18">
        <v>0.24727203876437889</v>
      </c>
      <c r="Q11" s="18">
        <v>0.2521660855096382</v>
      </c>
      <c r="R11" s="18">
        <v>0.16837887349773789</v>
      </c>
      <c r="S11" s="18">
        <v>0.27045255166715731</v>
      </c>
      <c r="T11" s="18">
        <v>0.16338617636340039</v>
      </c>
      <c r="U11" s="18">
        <v>0.245734481872278</v>
      </c>
      <c r="V11" s="18">
        <v>0.2095200888144173</v>
      </c>
      <c r="W11" s="18">
        <v>0.21900768198261811</v>
      </c>
      <c r="X11" s="18">
        <v>0.20177322774124709</v>
      </c>
      <c r="Y11" s="18">
        <v>0.18766686773469729</v>
      </c>
      <c r="AA11" s="18">
        <v>0.2129588485644496</v>
      </c>
      <c r="AB11" s="18">
        <v>0.17931346355809369</v>
      </c>
      <c r="AC11" s="18">
        <v>0.2043838336647413</v>
      </c>
      <c r="AD11" s="18">
        <v>0.2358109564850174</v>
      </c>
      <c r="AF11" s="18">
        <v>0.2156010366153541</v>
      </c>
      <c r="AG11" s="18">
        <v>0.26864519873600479</v>
      </c>
      <c r="AH11" s="18">
        <v>0.17948758604697251</v>
      </c>
      <c r="AI11" s="18">
        <v>0.2302101431116553</v>
      </c>
      <c r="AJ11" s="18">
        <v>0.2489125829494136</v>
      </c>
      <c r="AK11" s="18">
        <v>0.1767926125549257</v>
      </c>
      <c r="AL11" s="18">
        <v>0.23261969906875329</v>
      </c>
      <c r="AM11" s="18">
        <v>0.16271949801539021</v>
      </c>
      <c r="AN11" s="18">
        <v>0.2884053227753357</v>
      </c>
      <c r="AO11" s="18">
        <v>0.22560238002384711</v>
      </c>
      <c r="AP11" s="18">
        <v>0.18835825668645051</v>
      </c>
      <c r="AQ11" s="18">
        <v>0.12936333866442781</v>
      </c>
      <c r="AR11" s="18">
        <v>0.17092669756149931</v>
      </c>
      <c r="AS11" s="18">
        <v>0.24019975574232069</v>
      </c>
      <c r="AT11" s="18">
        <v>0.22915594370238801</v>
      </c>
      <c r="AU11" s="18">
        <v>0.1718326673343486</v>
      </c>
      <c r="AV11" s="18">
        <v>0.23560408223813409</v>
      </c>
      <c r="AX11" s="18">
        <v>0.21018681443755169</v>
      </c>
      <c r="AY11" s="18">
        <v>0.20083943774439331</v>
      </c>
      <c r="BA11" s="18">
        <v>0.19025939509052611</v>
      </c>
      <c r="BB11" s="18">
        <v>0.24072003602560041</v>
      </c>
      <c r="BD11" s="18">
        <v>0.2077818753407572</v>
      </c>
      <c r="BE11" s="18">
        <v>0.19029676588250349</v>
      </c>
      <c r="BF11" s="18">
        <v>0.2107666151833095</v>
      </c>
      <c r="BG11" s="18">
        <v>0.22020486448501619</v>
      </c>
      <c r="BH11" s="18">
        <v>0.19259192889807319</v>
      </c>
      <c r="BI11" s="18">
        <v>0.14175253130552881</v>
      </c>
      <c r="BJ11" s="18">
        <v>0.33807011152932448</v>
      </c>
      <c r="BL11" s="18">
        <v>0.18743595685164799</v>
      </c>
      <c r="BM11" s="18">
        <v>0.19185617580980349</v>
      </c>
      <c r="BN11" s="18">
        <v>0.2339665748324182</v>
      </c>
      <c r="BO11" s="18">
        <v>0.27399049984253893</v>
      </c>
      <c r="BP11" s="18">
        <v>0.18379045249651149</v>
      </c>
      <c r="BQ11" s="18">
        <v>0.1621346645375239</v>
      </c>
      <c r="BR11" s="18">
        <v>0.22552099239603021</v>
      </c>
      <c r="BS11" s="18">
        <v>0.2470844338764909</v>
      </c>
      <c r="BU11" s="18">
        <v>0.19015879094590629</v>
      </c>
      <c r="BV11" s="18">
        <v>0.18653351920998049</v>
      </c>
      <c r="BW11" s="18">
        <v>0.20818090410263021</v>
      </c>
      <c r="BX11" s="18">
        <v>0.28916053844559408</v>
      </c>
      <c r="BY11" s="18">
        <v>0.16985624961285881</v>
      </c>
      <c r="BZ11" s="18">
        <v>0.18397105622300661</v>
      </c>
      <c r="CA11" s="18">
        <v>0.30244204700237259</v>
      </c>
      <c r="CB11" s="18">
        <v>0.26066020495839931</v>
      </c>
      <c r="CC11" s="18">
        <v>0.22339862111507869</v>
      </c>
    </row>
    <row r="12" spans="2:83" ht="19" customHeight="1" x14ac:dyDescent="0.35">
      <c r="B12" s="21" t="s">
        <v>195</v>
      </c>
      <c r="C12" s="18">
        <v>5.5912670997304903E-2</v>
      </c>
      <c r="D12" s="18">
        <v>0.11735515400756499</v>
      </c>
      <c r="E12" s="18">
        <v>9.4433811808240953E-2</v>
      </c>
      <c r="F12" s="18">
        <v>4.2519658463639393E-2</v>
      </c>
      <c r="G12" s="18">
        <v>3.6824957068311702E-2</v>
      </c>
      <c r="H12" s="18">
        <v>4.6227680630646979E-2</v>
      </c>
      <c r="I12" s="18">
        <v>2.9690237854449408E-2</v>
      </c>
      <c r="K12" s="18">
        <v>5.9752765611865391E-2</v>
      </c>
      <c r="L12" s="18">
        <v>5.050646255226518E-2</v>
      </c>
      <c r="N12" s="18">
        <v>5.0781196252021432E-2</v>
      </c>
      <c r="O12" s="18">
        <v>2.8932136161428389E-2</v>
      </c>
      <c r="P12" s="18">
        <v>6.9817041961710638E-2</v>
      </c>
      <c r="Q12" s="18">
        <v>8.6986996730659447E-2</v>
      </c>
      <c r="R12" s="18">
        <v>7.0453486363795143E-2</v>
      </c>
      <c r="S12" s="18">
        <v>4.8734957592978863E-2</v>
      </c>
      <c r="T12" s="18">
        <v>2.000273728671503E-2</v>
      </c>
      <c r="U12" s="18">
        <v>6.8912658226773421E-2</v>
      </c>
      <c r="V12" s="18">
        <v>8.834898748211234E-2</v>
      </c>
      <c r="W12" s="18">
        <v>5.0679021728721019E-2</v>
      </c>
      <c r="X12" s="18">
        <v>3.5979863707063221E-2</v>
      </c>
      <c r="Y12" s="18">
        <v>3.4196510450128711E-2</v>
      </c>
      <c r="AA12" s="18">
        <v>3.7095952767493078E-2</v>
      </c>
      <c r="AB12" s="18">
        <v>5.9538101297288773E-2</v>
      </c>
      <c r="AC12" s="18">
        <v>6.1353519665123292E-2</v>
      </c>
      <c r="AD12" s="18">
        <v>6.8062794288983999E-2</v>
      </c>
      <c r="AF12" s="18">
        <v>0.21975268070251991</v>
      </c>
      <c r="AG12" s="18">
        <v>6.7186300414981054E-2</v>
      </c>
      <c r="AH12" s="18">
        <v>8.0963922209032368E-2</v>
      </c>
      <c r="AI12" s="18">
        <v>7.6988335420990775E-2</v>
      </c>
      <c r="AJ12" s="18">
        <v>4.4492630974132412E-2</v>
      </c>
      <c r="AK12" s="18">
        <v>6.0320813652945962E-2</v>
      </c>
      <c r="AL12" s="18">
        <v>7.8982404745786966E-2</v>
      </c>
      <c r="AM12" s="18">
        <v>3.6041548860992582E-2</v>
      </c>
      <c r="AN12" s="18">
        <v>4.9192069952855008E-2</v>
      </c>
      <c r="AO12" s="18">
        <v>3.6319478507272338E-2</v>
      </c>
      <c r="AP12" s="18">
        <v>2.7399409694717439E-2</v>
      </c>
      <c r="AQ12" s="18">
        <v>8.635840160918111E-2</v>
      </c>
      <c r="AR12" s="18">
        <v>4.8131254937103039E-2</v>
      </c>
      <c r="AS12" s="18">
        <v>4.661478857032357E-2</v>
      </c>
      <c r="AT12" s="18">
        <v>6.1248248112170382E-2</v>
      </c>
      <c r="AU12" s="18">
        <v>3.2066820370923177E-2</v>
      </c>
      <c r="AV12" s="18">
        <v>3.480373240394434E-2</v>
      </c>
      <c r="AX12" s="18">
        <v>5.019477738220101E-2</v>
      </c>
      <c r="AY12" s="18">
        <v>8.0514309646368062E-2</v>
      </c>
      <c r="BA12" s="18">
        <v>3.8698195848565611E-2</v>
      </c>
      <c r="BB12" s="18">
        <v>8.7851327032820628E-2</v>
      </c>
      <c r="BD12" s="18">
        <v>5.5502231997279342E-2</v>
      </c>
      <c r="BE12" s="18">
        <v>5.2789611423773232E-2</v>
      </c>
      <c r="BF12" s="18">
        <v>7.1414973133464218E-2</v>
      </c>
      <c r="BG12" s="18">
        <v>5.4266375758290339E-2</v>
      </c>
      <c r="BH12" s="18">
        <v>5.377040297763426E-2</v>
      </c>
      <c r="BI12" s="18">
        <v>3.7549828495394962E-2</v>
      </c>
      <c r="BJ12" s="18">
        <v>5.7989516300614198E-2</v>
      </c>
      <c r="BL12" s="18">
        <v>2.822006586037713E-2</v>
      </c>
      <c r="BM12" s="18">
        <v>5.299638176633998E-2</v>
      </c>
      <c r="BN12" s="18">
        <v>9.4593226434539449E-2</v>
      </c>
      <c r="BO12" s="18">
        <v>0.1159938573111341</v>
      </c>
      <c r="BP12" s="18">
        <v>5.326015853684489E-2</v>
      </c>
      <c r="BQ12" s="18">
        <v>4.5846516957066943E-2</v>
      </c>
      <c r="BR12" s="18">
        <v>0.1213643984038497</v>
      </c>
      <c r="BS12" s="18">
        <v>4.987142306766023E-2</v>
      </c>
      <c r="BU12" s="18">
        <v>3.9452907249983127E-2</v>
      </c>
      <c r="BV12" s="18">
        <v>4.5856824708398053E-2</v>
      </c>
      <c r="BW12" s="18">
        <v>6.1409368614653063E-2</v>
      </c>
      <c r="BX12" s="18">
        <v>0.1079331092592731</v>
      </c>
      <c r="BY12" s="18">
        <v>4.8310376754608607E-2</v>
      </c>
      <c r="BZ12" s="18">
        <v>7.5694682308101002E-2</v>
      </c>
      <c r="CA12" s="18">
        <v>6.00840505338186E-2</v>
      </c>
      <c r="CB12" s="18">
        <v>3.9540760739118212E-2</v>
      </c>
      <c r="CC12" s="18">
        <v>0.1080605552293679</v>
      </c>
    </row>
    <row r="13" spans="2:83" ht="19" customHeight="1" x14ac:dyDescent="0.35">
      <c r="B13" s="21" t="s">
        <v>196</v>
      </c>
      <c r="C13" s="18">
        <v>1.8731680727172399E-2</v>
      </c>
      <c r="D13" s="18">
        <v>4.125369345473949E-2</v>
      </c>
      <c r="E13" s="18">
        <v>2.460238407247731E-2</v>
      </c>
      <c r="F13" s="18">
        <v>1.4922361368865881E-2</v>
      </c>
      <c r="G13" s="18">
        <v>1.121381926611238E-2</v>
      </c>
      <c r="H13" s="18">
        <v>1.437161784212776E-2</v>
      </c>
      <c r="I13" s="18">
        <v>1.5088069547141191E-2</v>
      </c>
      <c r="K13" s="18">
        <v>2.342331160501953E-2</v>
      </c>
      <c r="L13" s="18">
        <v>1.44282093678654E-2</v>
      </c>
      <c r="N13" s="18">
        <v>1.9445110773022949E-2</v>
      </c>
      <c r="O13" s="18">
        <v>2.9864826166868589E-2</v>
      </c>
      <c r="P13" s="18">
        <v>4.2692575189378627E-2</v>
      </c>
      <c r="Q13" s="18">
        <v>2.2678067399692681E-2</v>
      </c>
      <c r="R13" s="18">
        <v>3.8461468929478909E-3</v>
      </c>
      <c r="S13" s="18">
        <v>1.2363878586850551E-2</v>
      </c>
      <c r="T13" s="18">
        <v>8.9144045855487648E-3</v>
      </c>
      <c r="U13" s="18">
        <v>1.45390020003782E-2</v>
      </c>
      <c r="V13" s="18">
        <v>2.0559459489461529E-2</v>
      </c>
      <c r="W13" s="18">
        <v>1.6947959749841479E-2</v>
      </c>
      <c r="X13" s="18">
        <v>1.7636540972964791E-2</v>
      </c>
      <c r="Y13" s="18">
        <v>3.7000089156022938E-2</v>
      </c>
      <c r="AA13" s="18">
        <v>1.110012932659649E-2</v>
      </c>
      <c r="AB13" s="18">
        <v>1.622184510629112E-2</v>
      </c>
      <c r="AC13" s="18">
        <v>2.765876245605571E-2</v>
      </c>
      <c r="AD13" s="18">
        <v>2.0444612399637879E-2</v>
      </c>
      <c r="AF13" s="18">
        <v>3.2409122514649218E-2</v>
      </c>
      <c r="AG13" s="18">
        <v>1.9357348775302569E-2</v>
      </c>
      <c r="AH13" s="18">
        <v>2.2682713602743172E-2</v>
      </c>
      <c r="AI13" s="18">
        <v>2.4657825928869979E-2</v>
      </c>
      <c r="AJ13" s="18">
        <v>1.205511775922974E-2</v>
      </c>
      <c r="AK13" s="18">
        <v>1.555914810936951E-2</v>
      </c>
      <c r="AL13" s="18">
        <v>1.8431469435239989E-2</v>
      </c>
      <c r="AM13" s="18">
        <v>5.0413088053038548E-2</v>
      </c>
      <c r="AN13" s="18">
        <v>1.925088193217972E-2</v>
      </c>
      <c r="AO13" s="18">
        <v>0</v>
      </c>
      <c r="AP13" s="18">
        <v>2.394732549565266E-2</v>
      </c>
      <c r="AQ13" s="18">
        <v>3.0606299058610009E-2</v>
      </c>
      <c r="AR13" s="18">
        <v>0</v>
      </c>
      <c r="AS13" s="18">
        <v>0</v>
      </c>
      <c r="AT13" s="18">
        <v>1.9845009841387699E-2</v>
      </c>
      <c r="AU13" s="18">
        <v>8.3593293008043246E-3</v>
      </c>
      <c r="AV13" s="18">
        <v>1.6827838653512759E-2</v>
      </c>
      <c r="AX13" s="18">
        <v>1.7260412009333991E-2</v>
      </c>
      <c r="AY13" s="18">
        <v>2.3371620821234031E-2</v>
      </c>
      <c r="BA13" s="18">
        <v>2.010774802490075E-2</v>
      </c>
      <c r="BB13" s="18">
        <v>1.6178611886901291E-2</v>
      </c>
      <c r="BD13" s="18">
        <v>1.4267811223523689E-2</v>
      </c>
      <c r="BE13" s="18">
        <v>2.2258533328774019E-2</v>
      </c>
      <c r="BF13" s="18">
        <v>2.618216817806409E-2</v>
      </c>
      <c r="BG13" s="18">
        <v>2.090924942080408E-2</v>
      </c>
      <c r="BH13" s="18">
        <v>8.5559158924213025E-3</v>
      </c>
      <c r="BI13" s="18">
        <v>3.3571882145550923E-2</v>
      </c>
      <c r="BJ13" s="18">
        <v>1.530035623009105E-2</v>
      </c>
      <c r="BL13" s="18">
        <v>8.6614692963081722E-3</v>
      </c>
      <c r="BM13" s="18">
        <v>1.0449262584235961E-2</v>
      </c>
      <c r="BN13" s="18">
        <v>3.3547760083008651E-2</v>
      </c>
      <c r="BO13" s="18">
        <v>4.4414776480705978E-2</v>
      </c>
      <c r="BP13" s="18">
        <v>1.8140727995042991E-2</v>
      </c>
      <c r="BQ13" s="18">
        <v>2.5004528577084531E-2</v>
      </c>
      <c r="BR13" s="18">
        <v>4.0020379648227633E-2</v>
      </c>
      <c r="BS13" s="18">
        <v>2.651010133917275E-2</v>
      </c>
      <c r="BU13" s="18">
        <v>0</v>
      </c>
      <c r="BV13" s="18">
        <v>3.4727274862280978E-3</v>
      </c>
      <c r="BW13" s="18">
        <v>0</v>
      </c>
      <c r="BX13" s="18">
        <v>5.5340319234168198E-2</v>
      </c>
      <c r="BY13" s="18">
        <v>1.615688324847929E-2</v>
      </c>
      <c r="BZ13" s="18">
        <v>8.1143712379755414E-2</v>
      </c>
      <c r="CA13" s="18">
        <v>6.9474158568999063E-3</v>
      </c>
      <c r="CB13" s="18">
        <v>4.9019294642085202E-2</v>
      </c>
      <c r="CC13" s="18">
        <v>5.2231261743621922E-2</v>
      </c>
    </row>
    <row r="14" spans="2:83" ht="19" customHeight="1" x14ac:dyDescent="0.35">
      <c r="B14" s="21" t="s">
        <v>151</v>
      </c>
      <c r="C14" s="18">
        <v>1.11702516997646E-2</v>
      </c>
      <c r="D14" s="18">
        <v>1.160125706757054E-2</v>
      </c>
      <c r="E14" s="18">
        <v>8.9705265113565816E-3</v>
      </c>
      <c r="F14" s="18">
        <v>2.4530671072845411E-2</v>
      </c>
      <c r="G14" s="18">
        <v>1.193463755235495E-2</v>
      </c>
      <c r="H14" s="18">
        <v>7.5741397673435686E-3</v>
      </c>
      <c r="I14" s="18">
        <v>5.0086647034528918E-3</v>
      </c>
      <c r="K14" s="18">
        <v>1.075753319544677E-2</v>
      </c>
      <c r="L14" s="18">
        <v>1.072000727443774E-2</v>
      </c>
      <c r="N14" s="18">
        <v>0</v>
      </c>
      <c r="O14" s="18">
        <v>0</v>
      </c>
      <c r="P14" s="18">
        <v>0</v>
      </c>
      <c r="Q14" s="18">
        <v>3.5981204231594913E-2</v>
      </c>
      <c r="R14" s="18">
        <v>4.6493402497116403E-3</v>
      </c>
      <c r="S14" s="18">
        <v>1.096856797043997E-2</v>
      </c>
      <c r="T14" s="18">
        <v>2.0882445669944572E-2</v>
      </c>
      <c r="U14" s="18">
        <v>2.0931167694039281E-2</v>
      </c>
      <c r="V14" s="18">
        <v>7.1908396908673686E-3</v>
      </c>
      <c r="W14" s="18">
        <v>1.245943642637908E-2</v>
      </c>
      <c r="X14" s="18">
        <v>1.260848017137709E-2</v>
      </c>
      <c r="Y14" s="18">
        <v>1.256741603439661E-2</v>
      </c>
      <c r="AA14" s="18">
        <v>7.0234100346102269E-3</v>
      </c>
      <c r="AB14" s="18">
        <v>1.1321959651541671E-2</v>
      </c>
      <c r="AC14" s="18">
        <v>8.6898304126797731E-3</v>
      </c>
      <c r="AD14" s="18">
        <v>1.7744320054860839E-2</v>
      </c>
      <c r="AF14" s="18">
        <v>7.8170075629741431E-2</v>
      </c>
      <c r="AG14" s="18">
        <v>7.7197837994426137E-3</v>
      </c>
      <c r="AH14" s="18">
        <v>1.4620285042181821E-2</v>
      </c>
      <c r="AI14" s="18">
        <v>8.527398499201224E-3</v>
      </c>
      <c r="AJ14" s="18">
        <v>1.7121289314491531E-2</v>
      </c>
      <c r="AK14" s="18">
        <v>1.467871643418134E-2</v>
      </c>
      <c r="AL14" s="18">
        <v>6.0779997820680958E-3</v>
      </c>
      <c r="AM14" s="18">
        <v>7.5047521531928793E-3</v>
      </c>
      <c r="AN14" s="18">
        <v>8.5136627014208814E-3</v>
      </c>
      <c r="AO14" s="18">
        <v>0</v>
      </c>
      <c r="AP14" s="18">
        <v>1.5731680216815591E-2</v>
      </c>
      <c r="AQ14" s="18">
        <v>1.3483587476824399E-2</v>
      </c>
      <c r="AR14" s="18">
        <v>0</v>
      </c>
      <c r="AS14" s="18">
        <v>0</v>
      </c>
      <c r="AT14" s="18">
        <v>0</v>
      </c>
      <c r="AU14" s="18">
        <v>8.385105443055544E-3</v>
      </c>
      <c r="AV14" s="18">
        <v>2.816933763907746E-2</v>
      </c>
      <c r="AX14" s="18">
        <v>9.2101249628930501E-3</v>
      </c>
      <c r="AY14" s="18">
        <v>1.8374240362776378E-2</v>
      </c>
      <c r="BA14" s="18">
        <v>1.108844712018494E-2</v>
      </c>
      <c r="BB14" s="18">
        <v>1.132202677897844E-2</v>
      </c>
      <c r="BD14" s="18">
        <v>7.8423956404704946E-3</v>
      </c>
      <c r="BE14" s="18">
        <v>1.072692782380243E-2</v>
      </c>
      <c r="BF14" s="18">
        <v>9.3808887421352287E-3</v>
      </c>
      <c r="BG14" s="18">
        <v>2.9463468442591238E-3</v>
      </c>
      <c r="BH14" s="18">
        <v>1.641421380255324E-2</v>
      </c>
      <c r="BI14" s="18">
        <v>4.0623804533434983E-2</v>
      </c>
      <c r="BJ14" s="18">
        <v>5.7701762192098258E-2</v>
      </c>
      <c r="BL14" s="18">
        <v>5.9781720685254261E-3</v>
      </c>
      <c r="BM14" s="18">
        <v>6.089163959649895E-3</v>
      </c>
      <c r="BN14" s="18">
        <v>7.6338615048412699E-3</v>
      </c>
      <c r="BO14" s="18">
        <v>0</v>
      </c>
      <c r="BP14" s="18">
        <v>1.251098053706352E-2</v>
      </c>
      <c r="BQ14" s="18">
        <v>0</v>
      </c>
      <c r="BR14" s="18">
        <v>9.9171096529295788E-2</v>
      </c>
      <c r="BS14" s="18">
        <v>1.8251432448100319E-2</v>
      </c>
      <c r="BU14" s="18">
        <v>3.4725615081032972E-3</v>
      </c>
      <c r="BV14" s="18">
        <v>9.9866203634994943E-3</v>
      </c>
      <c r="BW14" s="18">
        <v>8.6372410144306393E-3</v>
      </c>
      <c r="BX14" s="18">
        <v>0</v>
      </c>
      <c r="BY14" s="18">
        <v>7.4624092276050031E-3</v>
      </c>
      <c r="BZ14" s="18">
        <v>1.882953847748943E-2</v>
      </c>
      <c r="CA14" s="18">
        <v>3.4165443791317189E-2</v>
      </c>
      <c r="CB14" s="18">
        <v>3.7319584361229917E-2</v>
      </c>
      <c r="CC14" s="18">
        <v>0</v>
      </c>
    </row>
    <row r="15" spans="2:83" ht="19" customHeight="1" x14ac:dyDescent="0.35">
      <c r="B15" s="22" t="s">
        <v>117</v>
      </c>
      <c r="C15" s="23">
        <v>0.70625360852800478</v>
      </c>
      <c r="D15" s="23">
        <v>0.56741818336915362</v>
      </c>
      <c r="E15" s="23">
        <v>0.66926312869439863</v>
      </c>
      <c r="F15" s="23">
        <v>0.71863886164589363</v>
      </c>
      <c r="G15" s="23">
        <v>0.71882836931430605</v>
      </c>
      <c r="H15" s="23">
        <v>0.71671638532537485</v>
      </c>
      <c r="I15" s="23">
        <v>0.76998158689090457</v>
      </c>
      <c r="K15" s="23">
        <v>0.70056951634365894</v>
      </c>
      <c r="L15" s="23">
        <v>0.71310459637110746</v>
      </c>
      <c r="N15" s="23">
        <v>0.77623315024827622</v>
      </c>
      <c r="O15" s="23">
        <v>0.70258032868819242</v>
      </c>
      <c r="P15" s="23">
        <v>0.64021834408453193</v>
      </c>
      <c r="Q15" s="23">
        <v>0.60218764612841502</v>
      </c>
      <c r="R15" s="23">
        <v>0.75267215299580748</v>
      </c>
      <c r="S15" s="23">
        <v>0.65748004418257333</v>
      </c>
      <c r="T15" s="23">
        <v>0.78681423609439105</v>
      </c>
      <c r="U15" s="23">
        <v>0.64988269020653089</v>
      </c>
      <c r="V15" s="23">
        <v>0.67438062452314163</v>
      </c>
      <c r="W15" s="23">
        <v>0.70090590011244047</v>
      </c>
      <c r="X15" s="23">
        <v>0.73200188740734795</v>
      </c>
      <c r="Y15" s="23">
        <v>0.72856911662475443</v>
      </c>
      <c r="AA15" s="23">
        <v>0.7318216593068505</v>
      </c>
      <c r="AB15" s="23">
        <v>0.7336046303867847</v>
      </c>
      <c r="AC15" s="23">
        <v>0.69791405380139993</v>
      </c>
      <c r="AD15" s="23">
        <v>0.65793731677149991</v>
      </c>
      <c r="AF15" s="23">
        <v>0.45406708453773542</v>
      </c>
      <c r="AG15" s="23">
        <v>0.63709136827426893</v>
      </c>
      <c r="AH15" s="23">
        <v>0.70224549309907025</v>
      </c>
      <c r="AI15" s="23">
        <v>0.65961629703928271</v>
      </c>
      <c r="AJ15" s="23">
        <v>0.67741837900273261</v>
      </c>
      <c r="AK15" s="23">
        <v>0.73264870924857761</v>
      </c>
      <c r="AL15" s="23">
        <v>0.66388842696815165</v>
      </c>
      <c r="AM15" s="23">
        <v>0.74332111291738601</v>
      </c>
      <c r="AN15" s="23">
        <v>0.63463806263820843</v>
      </c>
      <c r="AO15" s="23">
        <v>0.73807814146888062</v>
      </c>
      <c r="AP15" s="23">
        <v>0.7445633279063637</v>
      </c>
      <c r="AQ15" s="23">
        <v>0.74018837319095665</v>
      </c>
      <c r="AR15" s="23">
        <v>0.78094204750139751</v>
      </c>
      <c r="AS15" s="23">
        <v>0.71318545568735581</v>
      </c>
      <c r="AT15" s="23">
        <v>0.68975079834405384</v>
      </c>
      <c r="AU15" s="23">
        <v>0.77935607755086855</v>
      </c>
      <c r="AV15" s="23">
        <v>0.68459500906533144</v>
      </c>
      <c r="AX15" s="23">
        <v>0.71314787120802037</v>
      </c>
      <c r="AY15" s="23">
        <v>0.67690039142522829</v>
      </c>
      <c r="BA15" s="23">
        <v>0.73984621391582261</v>
      </c>
      <c r="BB15" s="23">
        <v>0.64392799827569935</v>
      </c>
      <c r="BD15" s="23">
        <v>0.71460568579796924</v>
      </c>
      <c r="BE15" s="23">
        <v>0.72392816154114692</v>
      </c>
      <c r="BF15" s="23">
        <v>0.68225535476302701</v>
      </c>
      <c r="BG15" s="23">
        <v>0.70167316349163023</v>
      </c>
      <c r="BH15" s="23">
        <v>0.72866753842931797</v>
      </c>
      <c r="BI15" s="23">
        <v>0.7465019535200903</v>
      </c>
      <c r="BJ15" s="23">
        <v>0.53093825374787196</v>
      </c>
      <c r="BL15" s="23">
        <v>0.76970433592314114</v>
      </c>
      <c r="BM15" s="23">
        <v>0.73860901587997063</v>
      </c>
      <c r="BN15" s="23">
        <v>0.63025857714519218</v>
      </c>
      <c r="BO15" s="23">
        <v>0.56560086636562112</v>
      </c>
      <c r="BP15" s="23">
        <v>0.73229768043453713</v>
      </c>
      <c r="BQ15" s="23">
        <v>0.76701428992832488</v>
      </c>
      <c r="BR15" s="23">
        <v>0.51392313302259662</v>
      </c>
      <c r="BS15" s="23">
        <v>0.65828260926857585</v>
      </c>
      <c r="BU15" s="23">
        <v>0.76691574029600729</v>
      </c>
      <c r="BV15" s="23">
        <v>0.75415030823189388</v>
      </c>
      <c r="BW15" s="23">
        <v>0.72177248626828594</v>
      </c>
      <c r="BX15" s="23">
        <v>0.54756603306096463</v>
      </c>
      <c r="BY15" s="23">
        <v>0.75821408115644806</v>
      </c>
      <c r="BZ15" s="23">
        <v>0.64036101061164763</v>
      </c>
      <c r="CA15" s="23">
        <v>0.59636104281559166</v>
      </c>
      <c r="CB15" s="23">
        <v>0.61346015529916731</v>
      </c>
      <c r="CC15" s="23">
        <v>0.61630956191193143</v>
      </c>
    </row>
    <row r="16" spans="2:83" ht="19" customHeight="1" x14ac:dyDescent="0.35">
      <c r="B16" s="22" t="s">
        <v>118</v>
      </c>
      <c r="C16" s="23">
        <v>7.4644351724477309E-2</v>
      </c>
      <c r="D16" s="23">
        <v>0.1586088474623045</v>
      </c>
      <c r="E16" s="23">
        <v>0.1190361958807183</v>
      </c>
      <c r="F16" s="23">
        <v>5.744201983250527E-2</v>
      </c>
      <c r="G16" s="23">
        <v>4.8038776334424077E-2</v>
      </c>
      <c r="H16" s="23">
        <v>6.0599298472774753E-2</v>
      </c>
      <c r="I16" s="23">
        <v>4.4778307401590597E-2</v>
      </c>
      <c r="K16" s="23">
        <v>8.3176077216884914E-2</v>
      </c>
      <c r="L16" s="23">
        <v>6.4934671920130582E-2</v>
      </c>
      <c r="N16" s="23">
        <v>7.0226307025044371E-2</v>
      </c>
      <c r="O16" s="23">
        <v>5.8796962328296967E-2</v>
      </c>
      <c r="P16" s="23">
        <v>0.1125096171510893</v>
      </c>
      <c r="Q16" s="23">
        <v>0.1096650641303521</v>
      </c>
      <c r="R16" s="23">
        <v>7.4299633256743033E-2</v>
      </c>
      <c r="S16" s="23">
        <v>6.1098836179829412E-2</v>
      </c>
      <c r="T16" s="23">
        <v>2.89171418722638E-2</v>
      </c>
      <c r="U16" s="23">
        <v>8.3451660227151614E-2</v>
      </c>
      <c r="V16" s="23">
        <v>0.1089084469715739</v>
      </c>
      <c r="W16" s="23">
        <v>6.7626981478562498E-2</v>
      </c>
      <c r="X16" s="23">
        <v>5.3616404680028013E-2</v>
      </c>
      <c r="Y16" s="23">
        <v>7.1196599606151656E-2</v>
      </c>
      <c r="AA16" s="23">
        <v>4.8196082094089578E-2</v>
      </c>
      <c r="AB16" s="23">
        <v>7.5759946403579886E-2</v>
      </c>
      <c r="AC16" s="23">
        <v>8.9012282121178996E-2</v>
      </c>
      <c r="AD16" s="23">
        <v>8.8507406688621879E-2</v>
      </c>
      <c r="AF16" s="23">
        <v>0.25216180321716908</v>
      </c>
      <c r="AG16" s="23">
        <v>8.6543649190283622E-2</v>
      </c>
      <c r="AH16" s="23">
        <v>0.10364663581177549</v>
      </c>
      <c r="AI16" s="23">
        <v>0.10164616134986081</v>
      </c>
      <c r="AJ16" s="23">
        <v>5.6547748733362137E-2</v>
      </c>
      <c r="AK16" s="23">
        <v>7.587996176231547E-2</v>
      </c>
      <c r="AL16" s="23">
        <v>9.7413874181026955E-2</v>
      </c>
      <c r="AM16" s="23">
        <v>8.645463691403113E-2</v>
      </c>
      <c r="AN16" s="23">
        <v>6.8442951885034728E-2</v>
      </c>
      <c r="AO16" s="23">
        <v>3.6319478507272338E-2</v>
      </c>
      <c r="AP16" s="23">
        <v>5.1346735190370113E-2</v>
      </c>
      <c r="AQ16" s="23">
        <v>0.1169647006677911</v>
      </c>
      <c r="AR16" s="23">
        <v>4.8131254937103039E-2</v>
      </c>
      <c r="AS16" s="23">
        <v>4.661478857032357E-2</v>
      </c>
      <c r="AT16" s="23">
        <v>8.1093257953558068E-2</v>
      </c>
      <c r="AU16" s="23">
        <v>4.0426149671727508E-2</v>
      </c>
      <c r="AV16" s="23">
        <v>5.1631571057457103E-2</v>
      </c>
      <c r="AX16" s="23">
        <v>6.7455189391534998E-2</v>
      </c>
      <c r="AY16" s="23">
        <v>0.1038859304676021</v>
      </c>
      <c r="BA16" s="23">
        <v>5.8805943873466368E-2</v>
      </c>
      <c r="BB16" s="23">
        <v>0.1040299389197219</v>
      </c>
      <c r="BD16" s="23">
        <v>6.9770043220803032E-2</v>
      </c>
      <c r="BE16" s="23">
        <v>7.5048144752547244E-2</v>
      </c>
      <c r="BF16" s="23">
        <v>9.7597141311528302E-2</v>
      </c>
      <c r="BG16" s="23">
        <v>7.517562517909443E-2</v>
      </c>
      <c r="BH16" s="23">
        <v>6.2326318870055561E-2</v>
      </c>
      <c r="BI16" s="23">
        <v>7.1121710640945884E-2</v>
      </c>
      <c r="BJ16" s="23">
        <v>7.328987253070525E-2</v>
      </c>
      <c r="BL16" s="23">
        <v>3.6881535156685297E-2</v>
      </c>
      <c r="BM16" s="23">
        <v>6.3445644350575939E-2</v>
      </c>
      <c r="BN16" s="23">
        <v>0.1281409865175481</v>
      </c>
      <c r="BO16" s="23">
        <v>0.16040863379184009</v>
      </c>
      <c r="BP16" s="23">
        <v>7.1400886531887878E-2</v>
      </c>
      <c r="BQ16" s="23">
        <v>7.0851045534151474E-2</v>
      </c>
      <c r="BR16" s="23">
        <v>0.16138477805207729</v>
      </c>
      <c r="BS16" s="23">
        <v>7.6381524406832976E-2</v>
      </c>
      <c r="BU16" s="23">
        <v>3.9452907249983127E-2</v>
      </c>
      <c r="BV16" s="23">
        <v>4.9329552194626147E-2</v>
      </c>
      <c r="BW16" s="23">
        <v>6.1409368614653063E-2</v>
      </c>
      <c r="BX16" s="23">
        <v>0.16327342849344131</v>
      </c>
      <c r="BY16" s="23">
        <v>6.4467260003087903E-2</v>
      </c>
      <c r="BZ16" s="23">
        <v>0.1568383946878564</v>
      </c>
      <c r="CA16" s="23">
        <v>6.7031466390718511E-2</v>
      </c>
      <c r="CB16" s="23">
        <v>8.8560055381203401E-2</v>
      </c>
      <c r="CC16" s="23">
        <v>0.1602918169729898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197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0.1435790250078019</v>
      </c>
      <c r="D9" s="18">
        <v>0.12850478806918689</v>
      </c>
      <c r="E9" s="18">
        <v>0.26091325332883442</v>
      </c>
      <c r="F9" s="18">
        <v>0.19249360197334109</v>
      </c>
      <c r="G9" s="18">
        <v>0.1212397145478918</v>
      </c>
      <c r="H9" s="18">
        <v>0.1087201862306451</v>
      </c>
      <c r="I9" s="18">
        <v>7.0075546167844505E-2</v>
      </c>
      <c r="K9" s="18">
        <v>0.12810718987167569</v>
      </c>
      <c r="L9" s="18">
        <v>0.1587854928538274</v>
      </c>
      <c r="N9" s="18">
        <v>0.1144276315997647</v>
      </c>
      <c r="O9" s="18">
        <v>6.2476769270685732E-2</v>
      </c>
      <c r="P9" s="18">
        <v>0.1152624493303865</v>
      </c>
      <c r="Q9" s="18">
        <v>0.16427115784859569</v>
      </c>
      <c r="R9" s="18">
        <v>0.20443356970050841</v>
      </c>
      <c r="S9" s="18">
        <v>0.12714962873139399</v>
      </c>
      <c r="T9" s="18">
        <v>0.19558429784527301</v>
      </c>
      <c r="U9" s="18">
        <v>0.11403643352112321</v>
      </c>
      <c r="V9" s="18">
        <v>0.20210558891512229</v>
      </c>
      <c r="W9" s="18">
        <v>0.1220597186033619</v>
      </c>
      <c r="X9" s="18">
        <v>8.2413560677492739E-2</v>
      </c>
      <c r="Y9" s="18">
        <v>0.1340127376471254</v>
      </c>
      <c r="AA9" s="18">
        <v>0.17693371520144441</v>
      </c>
      <c r="AB9" s="18">
        <v>0.1090419423232242</v>
      </c>
      <c r="AC9" s="18">
        <v>0.12976277061979721</v>
      </c>
      <c r="AD9" s="18">
        <v>0.155646311211323</v>
      </c>
      <c r="AF9" s="18">
        <v>0.1126075604250683</v>
      </c>
      <c r="AG9" s="18">
        <v>0.1977172244302508</v>
      </c>
      <c r="AH9" s="18">
        <v>9.9015111361330996E-2</v>
      </c>
      <c r="AI9" s="18">
        <v>0.13846095866072861</v>
      </c>
      <c r="AJ9" s="18">
        <v>0.16033275636507979</v>
      </c>
      <c r="AK9" s="18">
        <v>0.15595301156027491</v>
      </c>
      <c r="AL9" s="18">
        <v>0.1048759455236781</v>
      </c>
      <c r="AM9" s="18">
        <v>0.13406518698512701</v>
      </c>
      <c r="AN9" s="18">
        <v>9.7965424893007857E-2</v>
      </c>
      <c r="AO9" s="18">
        <v>0.114244804528948</v>
      </c>
      <c r="AP9" s="18">
        <v>0.100825410501601</v>
      </c>
      <c r="AQ9" s="18">
        <v>0.13955821727116721</v>
      </c>
      <c r="AR9" s="18">
        <v>0.1764478954017118</v>
      </c>
      <c r="AS9" s="18">
        <v>0.1661252416645812</v>
      </c>
      <c r="AT9" s="18">
        <v>0.1610525311654428</v>
      </c>
      <c r="AU9" s="18">
        <v>0.31793773446913881</v>
      </c>
      <c r="AV9" s="18">
        <v>6.913473098765878E-2</v>
      </c>
      <c r="AX9" s="18">
        <v>0.1263141871908845</v>
      </c>
      <c r="AY9" s="18">
        <v>0.23466538305662449</v>
      </c>
      <c r="BA9" s="18">
        <v>0.1571062025477131</v>
      </c>
      <c r="BB9" s="18">
        <v>0.1184815493749059</v>
      </c>
      <c r="BD9" s="18">
        <v>0.14954486549635571</v>
      </c>
      <c r="BE9" s="18">
        <v>0.1182224838794407</v>
      </c>
      <c r="BF9" s="18">
        <v>7.7994426364002528E-2</v>
      </c>
      <c r="BG9" s="18">
        <v>0.13449394948742999</v>
      </c>
      <c r="BH9" s="18">
        <v>0.1846616234806453</v>
      </c>
      <c r="BI9" s="18">
        <v>0.47585470891897858</v>
      </c>
      <c r="BJ9" s="18">
        <v>0.1354750124319497</v>
      </c>
      <c r="BL9" s="18">
        <v>0.16142132443199769</v>
      </c>
      <c r="BM9" s="18">
        <v>0.18158637166294031</v>
      </c>
      <c r="BN9" s="18">
        <v>0.11715543586839899</v>
      </c>
      <c r="BO9" s="18">
        <v>9.9674533734181295E-2</v>
      </c>
      <c r="BP9" s="18">
        <v>0.1389394477220455</v>
      </c>
      <c r="BQ9" s="18">
        <v>6.4753309513409074E-2</v>
      </c>
      <c r="BR9" s="18">
        <v>0.1062804078755361</v>
      </c>
      <c r="BS9" s="18">
        <v>0.1011449268126986</v>
      </c>
      <c r="BU9" s="18">
        <v>0.15390668419810921</v>
      </c>
      <c r="BV9" s="18">
        <v>0.20281765667922211</v>
      </c>
      <c r="BW9" s="18">
        <v>7.5575849873124809E-2</v>
      </c>
      <c r="BX9" s="18">
        <v>0.1045034112161603</v>
      </c>
      <c r="BY9" s="18">
        <v>0.15728484610590401</v>
      </c>
      <c r="BZ9" s="18">
        <v>9.004862128124505E-2</v>
      </c>
      <c r="CA9" s="18">
        <v>8.1265663489940035E-2</v>
      </c>
      <c r="CB9" s="18">
        <v>8.7685921308950782E-2</v>
      </c>
      <c r="CC9" s="18">
        <v>0.1174211892172155</v>
      </c>
    </row>
    <row r="10" spans="2:83" ht="19" customHeight="1" x14ac:dyDescent="0.35">
      <c r="B10" s="21" t="s">
        <v>193</v>
      </c>
      <c r="C10" s="18">
        <v>0.26663321569949261</v>
      </c>
      <c r="D10" s="18">
        <v>0.29771094204130472</v>
      </c>
      <c r="E10" s="18">
        <v>0.333595744722331</v>
      </c>
      <c r="F10" s="18">
        <v>0.32556551188051219</v>
      </c>
      <c r="G10" s="18">
        <v>0.2939530959439699</v>
      </c>
      <c r="H10" s="18">
        <v>0.25326373901094851</v>
      </c>
      <c r="I10" s="18">
        <v>0.15495227689994759</v>
      </c>
      <c r="K10" s="18">
        <v>0.2505619657963174</v>
      </c>
      <c r="L10" s="18">
        <v>0.28100832629639588</v>
      </c>
      <c r="N10" s="18">
        <v>0.23394169998867759</v>
      </c>
      <c r="O10" s="18">
        <v>0.3404781346202152</v>
      </c>
      <c r="P10" s="18">
        <v>0.28030051215580493</v>
      </c>
      <c r="Q10" s="18">
        <v>0.21069626686415499</v>
      </c>
      <c r="R10" s="18">
        <v>0.30600041325142718</v>
      </c>
      <c r="S10" s="18">
        <v>0.26490352898751701</v>
      </c>
      <c r="T10" s="18">
        <v>0.28866646212916508</v>
      </c>
      <c r="U10" s="18">
        <v>0.30732470307415383</v>
      </c>
      <c r="V10" s="18">
        <v>0.26933183854022391</v>
      </c>
      <c r="W10" s="18">
        <v>0.2149005978206896</v>
      </c>
      <c r="X10" s="18">
        <v>0.29146798596607532</v>
      </c>
      <c r="Y10" s="18">
        <v>0.24061012178758481</v>
      </c>
      <c r="AA10" s="18">
        <v>0.22782108377997001</v>
      </c>
      <c r="AB10" s="18">
        <v>0.25243911996455581</v>
      </c>
      <c r="AC10" s="18">
        <v>0.2983718239353621</v>
      </c>
      <c r="AD10" s="18">
        <v>0.29631648401391009</v>
      </c>
      <c r="AF10" s="18">
        <v>0.22681879334006849</v>
      </c>
      <c r="AG10" s="18">
        <v>0.22738781471165939</v>
      </c>
      <c r="AH10" s="18">
        <v>0.32706171009617629</v>
      </c>
      <c r="AI10" s="18">
        <v>0.2130608458246272</v>
      </c>
      <c r="AJ10" s="18">
        <v>0.29354630094694278</v>
      </c>
      <c r="AK10" s="18">
        <v>0.24228499139465451</v>
      </c>
      <c r="AL10" s="18">
        <v>0.32007275032008142</v>
      </c>
      <c r="AM10" s="18">
        <v>0.2363602096287096</v>
      </c>
      <c r="AN10" s="18">
        <v>0.25195007714435808</v>
      </c>
      <c r="AO10" s="18">
        <v>0.29367096409651711</v>
      </c>
      <c r="AP10" s="18">
        <v>0.23878351773596621</v>
      </c>
      <c r="AQ10" s="18">
        <v>0.27888482989863261</v>
      </c>
      <c r="AR10" s="18">
        <v>0.27069538558555301</v>
      </c>
      <c r="AS10" s="18">
        <v>0.2462861128293804</v>
      </c>
      <c r="AT10" s="18">
        <v>0.18895716332389359</v>
      </c>
      <c r="AU10" s="18">
        <v>0.28556179746272919</v>
      </c>
      <c r="AV10" s="18">
        <v>0.32864173356677923</v>
      </c>
      <c r="AX10" s="18">
        <v>0.2532454031223193</v>
      </c>
      <c r="AY10" s="18">
        <v>0.33654133263410457</v>
      </c>
      <c r="BA10" s="18">
        <v>0.27689892753705098</v>
      </c>
      <c r="BB10" s="18">
        <v>0.24758685869432351</v>
      </c>
      <c r="BD10" s="18">
        <v>0.2412548233244953</v>
      </c>
      <c r="BE10" s="18">
        <v>0.25973565715838881</v>
      </c>
      <c r="BF10" s="18">
        <v>0.29462897261203269</v>
      </c>
      <c r="BG10" s="18">
        <v>0.28785497627033818</v>
      </c>
      <c r="BH10" s="18">
        <v>0.29540428427394211</v>
      </c>
      <c r="BI10" s="18">
        <v>0.17962132262844019</v>
      </c>
      <c r="BJ10" s="18">
        <v>0.22684777730622491</v>
      </c>
      <c r="BL10" s="18">
        <v>0.17771722290213771</v>
      </c>
      <c r="BM10" s="18">
        <v>0.31461214317783559</v>
      </c>
      <c r="BN10" s="18">
        <v>0.20882975913779861</v>
      </c>
      <c r="BO10" s="18">
        <v>0.2400214010363094</v>
      </c>
      <c r="BP10" s="18">
        <v>0.27475196184934569</v>
      </c>
      <c r="BQ10" s="18">
        <v>0.2272597696519385</v>
      </c>
      <c r="BR10" s="18">
        <v>0.35711413216095012</v>
      </c>
      <c r="BS10" s="18">
        <v>0.28861097083938342</v>
      </c>
      <c r="BU10" s="18">
        <v>0.20600394442210079</v>
      </c>
      <c r="BV10" s="18">
        <v>0.32369982201867498</v>
      </c>
      <c r="BW10" s="18">
        <v>0.29176094155520133</v>
      </c>
      <c r="BX10" s="18">
        <v>0.24597492814941341</v>
      </c>
      <c r="BY10" s="18">
        <v>0.26197282809445049</v>
      </c>
      <c r="BZ10" s="18">
        <v>0.21306343924173801</v>
      </c>
      <c r="CA10" s="18">
        <v>0.30162087835330142</v>
      </c>
      <c r="CB10" s="18">
        <v>0.23741325102731531</v>
      </c>
      <c r="CC10" s="18">
        <v>0.22916621448525809</v>
      </c>
    </row>
    <row r="11" spans="2:83" ht="32.15" customHeight="1" x14ac:dyDescent="0.35">
      <c r="B11" s="21" t="s">
        <v>194</v>
      </c>
      <c r="C11" s="18">
        <v>0.27429671841903969</v>
      </c>
      <c r="D11" s="18">
        <v>0.33016872984002271</v>
      </c>
      <c r="E11" s="18">
        <v>0.2314959203389276</v>
      </c>
      <c r="F11" s="18">
        <v>0.27612511151511931</v>
      </c>
      <c r="G11" s="18">
        <v>0.28544458206902767</v>
      </c>
      <c r="H11" s="18">
        <v>0.30565900251167533</v>
      </c>
      <c r="I11" s="18">
        <v>0.2503495629442955</v>
      </c>
      <c r="K11" s="18">
        <v>0.29336152420880812</v>
      </c>
      <c r="L11" s="18">
        <v>0.2577884751600788</v>
      </c>
      <c r="N11" s="18">
        <v>0.26481936157543767</v>
      </c>
      <c r="O11" s="18">
        <v>0.22487202793972541</v>
      </c>
      <c r="P11" s="18">
        <v>0.30780509827627278</v>
      </c>
      <c r="Q11" s="18">
        <v>0.35981748497598781</v>
      </c>
      <c r="R11" s="18">
        <v>0.2405884431173359</v>
      </c>
      <c r="S11" s="18">
        <v>0.27879513397498312</v>
      </c>
      <c r="T11" s="18">
        <v>0.24652116871786589</v>
      </c>
      <c r="U11" s="18">
        <v>0.27796061196691613</v>
      </c>
      <c r="V11" s="18">
        <v>0.2841474127370725</v>
      </c>
      <c r="W11" s="18">
        <v>0.23947681322452219</v>
      </c>
      <c r="X11" s="18">
        <v>0.31099495118114401</v>
      </c>
      <c r="Y11" s="18">
        <v>0.30157819163740801</v>
      </c>
      <c r="AA11" s="18">
        <v>0.21729440294274349</v>
      </c>
      <c r="AB11" s="18">
        <v>0.28024120304947858</v>
      </c>
      <c r="AC11" s="18">
        <v>0.30670279519178401</v>
      </c>
      <c r="AD11" s="18">
        <v>0.2991669459251674</v>
      </c>
      <c r="AF11" s="18">
        <v>0.43667535239323418</v>
      </c>
      <c r="AG11" s="18">
        <v>0.35095832634882113</v>
      </c>
      <c r="AH11" s="18">
        <v>0.29631548160458898</v>
      </c>
      <c r="AI11" s="18">
        <v>0.34176604545282829</v>
      </c>
      <c r="AJ11" s="18">
        <v>0.24760602044966751</v>
      </c>
      <c r="AK11" s="18">
        <v>0.28960706349753762</v>
      </c>
      <c r="AL11" s="18">
        <v>0.26521348939485279</v>
      </c>
      <c r="AM11" s="18">
        <v>0.32164344231173159</v>
      </c>
      <c r="AN11" s="18">
        <v>0.30066015690510761</v>
      </c>
      <c r="AO11" s="18">
        <v>0.22343771529664869</v>
      </c>
      <c r="AP11" s="18">
        <v>0.2897009918183604</v>
      </c>
      <c r="AQ11" s="18">
        <v>0.1817194272185812</v>
      </c>
      <c r="AR11" s="18">
        <v>0.24725565996265561</v>
      </c>
      <c r="AS11" s="18">
        <v>0.25695999024911309</v>
      </c>
      <c r="AT11" s="18">
        <v>0.27394919168287812</v>
      </c>
      <c r="AU11" s="18">
        <v>0.1995335396708118</v>
      </c>
      <c r="AV11" s="18">
        <v>0.21081847895374939</v>
      </c>
      <c r="AX11" s="18">
        <v>0.2728601697452957</v>
      </c>
      <c r="AY11" s="18">
        <v>0.26923196758319567</v>
      </c>
      <c r="BA11" s="18">
        <v>0.2674815278491729</v>
      </c>
      <c r="BB11" s="18">
        <v>0.28694119497419091</v>
      </c>
      <c r="BD11" s="18">
        <v>0.30623646583259317</v>
      </c>
      <c r="BE11" s="18">
        <v>0.2794895752636542</v>
      </c>
      <c r="BF11" s="18">
        <v>0.27890283648913311</v>
      </c>
      <c r="BG11" s="18">
        <v>0.25968507252953871</v>
      </c>
      <c r="BH11" s="18">
        <v>0.22549787638484181</v>
      </c>
      <c r="BI11" s="18">
        <v>9.8134714302027304E-2</v>
      </c>
      <c r="BJ11" s="18">
        <v>0.39877447588119558</v>
      </c>
      <c r="BL11" s="18">
        <v>0.27129566642101333</v>
      </c>
      <c r="BM11" s="18">
        <v>0.25405009875013312</v>
      </c>
      <c r="BN11" s="18">
        <v>0.27853360071499761</v>
      </c>
      <c r="BO11" s="18">
        <v>0.1914324523907503</v>
      </c>
      <c r="BP11" s="18">
        <v>0.26279879299464071</v>
      </c>
      <c r="BQ11" s="18">
        <v>0.39210213699065322</v>
      </c>
      <c r="BR11" s="18">
        <v>0.2491560033863244</v>
      </c>
      <c r="BS11" s="18">
        <v>0.33190912897120528</v>
      </c>
      <c r="BU11" s="18">
        <v>0.26507454760641552</v>
      </c>
      <c r="BV11" s="18">
        <v>0.23545124324752609</v>
      </c>
      <c r="BW11" s="18">
        <v>0.24010579760612449</v>
      </c>
      <c r="BX11" s="18">
        <v>0.25172827685873961</v>
      </c>
      <c r="BY11" s="18">
        <v>0.27693823443782678</v>
      </c>
      <c r="BZ11" s="18">
        <v>0.31861939870813227</v>
      </c>
      <c r="CA11" s="18">
        <v>0.40175399221545011</v>
      </c>
      <c r="CB11" s="18">
        <v>0.31598784792645979</v>
      </c>
      <c r="CC11" s="18">
        <v>0.29586894490792698</v>
      </c>
    </row>
    <row r="12" spans="2:83" ht="19" customHeight="1" x14ac:dyDescent="0.35">
      <c r="B12" s="21" t="s">
        <v>195</v>
      </c>
      <c r="C12" s="18">
        <v>0.1604652570687207</v>
      </c>
      <c r="D12" s="18">
        <v>0.11469381019871711</v>
      </c>
      <c r="E12" s="18">
        <v>0.10785976281305761</v>
      </c>
      <c r="F12" s="18">
        <v>9.6204171683863859E-2</v>
      </c>
      <c r="G12" s="18">
        <v>0.1940492021636252</v>
      </c>
      <c r="H12" s="18">
        <v>0.18214880398931929</v>
      </c>
      <c r="I12" s="18">
        <v>0.22740406650216299</v>
      </c>
      <c r="K12" s="18">
        <v>0.191351656408971</v>
      </c>
      <c r="L12" s="18">
        <v>0.13231778865181379</v>
      </c>
      <c r="N12" s="18">
        <v>0.22839255616517171</v>
      </c>
      <c r="O12" s="18">
        <v>0.19350024194630289</v>
      </c>
      <c r="P12" s="18">
        <v>0.14123460163683399</v>
      </c>
      <c r="Q12" s="18">
        <v>0.12203200491498251</v>
      </c>
      <c r="R12" s="18">
        <v>0.13207205116763779</v>
      </c>
      <c r="S12" s="18">
        <v>0.1880108346212789</v>
      </c>
      <c r="T12" s="18">
        <v>0.13455817540013221</v>
      </c>
      <c r="U12" s="18">
        <v>0.12686457553059621</v>
      </c>
      <c r="V12" s="18">
        <v>0.14363261162998051</v>
      </c>
      <c r="W12" s="18">
        <v>0.2183253083644798</v>
      </c>
      <c r="X12" s="18">
        <v>0.13917614977629469</v>
      </c>
      <c r="Y12" s="18">
        <v>0.13651361355968339</v>
      </c>
      <c r="AA12" s="18">
        <v>0.20931071674261961</v>
      </c>
      <c r="AB12" s="18">
        <v>0.1540939547026747</v>
      </c>
      <c r="AC12" s="18">
        <v>0.14537832597808009</v>
      </c>
      <c r="AD12" s="18">
        <v>0.12892231404794621</v>
      </c>
      <c r="AF12" s="18">
        <v>0.1133190956972383</v>
      </c>
      <c r="AG12" s="18">
        <v>0.12886137890173871</v>
      </c>
      <c r="AH12" s="18">
        <v>8.9200242418007933E-2</v>
      </c>
      <c r="AI12" s="18">
        <v>0.13498628527078449</v>
      </c>
      <c r="AJ12" s="18">
        <v>0.1791432267722449</v>
      </c>
      <c r="AK12" s="18">
        <v>0.15297100574253461</v>
      </c>
      <c r="AL12" s="18">
        <v>0.1619341021938219</v>
      </c>
      <c r="AM12" s="18">
        <v>0.1605892599423106</v>
      </c>
      <c r="AN12" s="18">
        <v>0.16485060214131911</v>
      </c>
      <c r="AO12" s="18">
        <v>0.2157851443818822</v>
      </c>
      <c r="AP12" s="18">
        <v>0.1428765888000639</v>
      </c>
      <c r="AQ12" s="18">
        <v>0.2200168665816318</v>
      </c>
      <c r="AR12" s="18">
        <v>0.20258000091165679</v>
      </c>
      <c r="AS12" s="18">
        <v>0.22250377001307459</v>
      </c>
      <c r="AT12" s="18">
        <v>0.26880825215394089</v>
      </c>
      <c r="AU12" s="18">
        <v>9.9377056136291095E-2</v>
      </c>
      <c r="AV12" s="18">
        <v>0.15442765948652951</v>
      </c>
      <c r="AX12" s="18">
        <v>0.17222129682277329</v>
      </c>
      <c r="AY12" s="18">
        <v>0.1011190650438083</v>
      </c>
      <c r="BA12" s="18">
        <v>0.15237090725003499</v>
      </c>
      <c r="BB12" s="18">
        <v>0.17548300535650829</v>
      </c>
      <c r="BD12" s="18">
        <v>0.15414633323895399</v>
      </c>
      <c r="BE12" s="18">
        <v>0.1663800613629477</v>
      </c>
      <c r="BF12" s="18">
        <v>0.15092512380685411</v>
      </c>
      <c r="BG12" s="18">
        <v>0.1730958154574733</v>
      </c>
      <c r="BH12" s="18">
        <v>0.17452102370009229</v>
      </c>
      <c r="BI12" s="18">
        <v>0.106017403137522</v>
      </c>
      <c r="BJ12" s="18">
        <v>0.111532468663605</v>
      </c>
      <c r="BL12" s="18">
        <v>0.1862966556369251</v>
      </c>
      <c r="BM12" s="18">
        <v>0.1507115565970657</v>
      </c>
      <c r="BN12" s="18">
        <v>0.15970796065234061</v>
      </c>
      <c r="BO12" s="18">
        <v>0.23263154490986679</v>
      </c>
      <c r="BP12" s="18">
        <v>0.1771278511499868</v>
      </c>
      <c r="BQ12" s="18">
        <v>0.22128599975362309</v>
      </c>
      <c r="BR12" s="18">
        <v>9.4426050059868927E-2</v>
      </c>
      <c r="BS12" s="18">
        <v>0.12128544607755561</v>
      </c>
      <c r="BU12" s="18">
        <v>0.1757900407672861</v>
      </c>
      <c r="BV12" s="18">
        <v>0.14331818384660799</v>
      </c>
      <c r="BW12" s="18">
        <v>0.17186551079275239</v>
      </c>
      <c r="BX12" s="18">
        <v>0.1788548375622806</v>
      </c>
      <c r="BY12" s="18">
        <v>0.17220850943501489</v>
      </c>
      <c r="BZ12" s="18">
        <v>0.21714380376112871</v>
      </c>
      <c r="CA12" s="18">
        <v>8.8012765002944929E-2</v>
      </c>
      <c r="CB12" s="18">
        <v>0.1527188257222824</v>
      </c>
      <c r="CC12" s="18">
        <v>0.1706376356440833</v>
      </c>
    </row>
    <row r="13" spans="2:83" ht="19" customHeight="1" x14ac:dyDescent="0.35">
      <c r="B13" s="21" t="s">
        <v>196</v>
      </c>
      <c r="C13" s="18">
        <v>0.12426081160944411</v>
      </c>
      <c r="D13" s="18">
        <v>9.491163131074784E-2</v>
      </c>
      <c r="E13" s="18">
        <v>5.313304696351135E-2</v>
      </c>
      <c r="F13" s="18">
        <v>7.5608916165402357E-2</v>
      </c>
      <c r="G13" s="18">
        <v>7.8449812773524918E-2</v>
      </c>
      <c r="H13" s="18">
        <v>0.1220117523348233</v>
      </c>
      <c r="I13" s="18">
        <v>0.25330792307160671</v>
      </c>
      <c r="K13" s="18">
        <v>9.8929816386666022E-2</v>
      </c>
      <c r="L13" s="18">
        <v>0.14656177267393891</v>
      </c>
      <c r="N13" s="18">
        <v>0.13985001927582361</v>
      </c>
      <c r="O13" s="18">
        <v>0.1483570360753946</v>
      </c>
      <c r="P13" s="18">
        <v>0.13501612694837389</v>
      </c>
      <c r="Q13" s="18">
        <v>0.11010518594167711</v>
      </c>
      <c r="R13" s="18">
        <v>0.112256182513379</v>
      </c>
      <c r="S13" s="18">
        <v>0.1026533258466308</v>
      </c>
      <c r="T13" s="18">
        <v>8.5310111117921417E-2</v>
      </c>
      <c r="U13" s="18">
        <v>0.14380085427036929</v>
      </c>
      <c r="V13" s="18">
        <v>7.1124128657304247E-2</v>
      </c>
      <c r="W13" s="18">
        <v>0.16666361258428841</v>
      </c>
      <c r="X13" s="18">
        <v>0.1492090845978549</v>
      </c>
      <c r="Y13" s="18">
        <v>0.1375016312389144</v>
      </c>
      <c r="AA13" s="18">
        <v>0.14813606811599869</v>
      </c>
      <c r="AB13" s="18">
        <v>0.16339720515339731</v>
      </c>
      <c r="AC13" s="18">
        <v>9.436774678105693E-2</v>
      </c>
      <c r="AD13" s="18">
        <v>8.3616057216044065E-2</v>
      </c>
      <c r="AF13" s="18">
        <v>3.2409122514649218E-2</v>
      </c>
      <c r="AG13" s="18">
        <v>6.8501141055920325E-2</v>
      </c>
      <c r="AH13" s="18">
        <v>0.18149372128065799</v>
      </c>
      <c r="AI13" s="18">
        <v>0.14619159186998509</v>
      </c>
      <c r="AJ13" s="18">
        <v>9.5134579594356727E-2</v>
      </c>
      <c r="AK13" s="18">
        <v>0.1059600896799171</v>
      </c>
      <c r="AL13" s="18">
        <v>0.12932101142395719</v>
      </c>
      <c r="AM13" s="18">
        <v>0.13983714897892841</v>
      </c>
      <c r="AN13" s="18">
        <v>0.14683219040535361</v>
      </c>
      <c r="AO13" s="18">
        <v>0.1390060026009306</v>
      </c>
      <c r="AP13" s="18">
        <v>0.180048476047804</v>
      </c>
      <c r="AQ13" s="18">
        <v>0.14646453200605611</v>
      </c>
      <c r="AR13" s="18">
        <v>8.0667603082291095E-2</v>
      </c>
      <c r="AS13" s="18">
        <v>6.0882035510514132E-2</v>
      </c>
      <c r="AT13" s="18">
        <v>0.1072328616738446</v>
      </c>
      <c r="AU13" s="18">
        <v>7.9900943644415454E-2</v>
      </c>
      <c r="AV13" s="18">
        <v>0.12152105276831821</v>
      </c>
      <c r="AX13" s="18">
        <v>0.14320191507673449</v>
      </c>
      <c r="AY13" s="18">
        <v>3.362494039380743E-2</v>
      </c>
      <c r="BA13" s="18">
        <v>0.11821878428064039</v>
      </c>
      <c r="BB13" s="18">
        <v>0.1354708096456598</v>
      </c>
      <c r="BD13" s="18">
        <v>0.11504429284886809</v>
      </c>
      <c r="BE13" s="18">
        <v>0.1383755845192628</v>
      </c>
      <c r="BF13" s="18">
        <v>0.17465782779533681</v>
      </c>
      <c r="BG13" s="18">
        <v>0.13176526145365</v>
      </c>
      <c r="BH13" s="18">
        <v>8.6578536486857427E-2</v>
      </c>
      <c r="BI13" s="18">
        <v>8.0139860130079926E-2</v>
      </c>
      <c r="BJ13" s="18">
        <v>5.1675719285083313E-2</v>
      </c>
      <c r="BL13" s="18">
        <v>0.16051083584052439</v>
      </c>
      <c r="BM13" s="18">
        <v>8.032652023191196E-2</v>
      </c>
      <c r="BN13" s="18">
        <v>0.22078238509537371</v>
      </c>
      <c r="BO13" s="18">
        <v>0.21842147312783269</v>
      </c>
      <c r="BP13" s="18">
        <v>0.1212433536891213</v>
      </c>
      <c r="BQ13" s="18">
        <v>6.9914534652096905E-2</v>
      </c>
      <c r="BR13" s="18">
        <v>7.494328242944899E-2</v>
      </c>
      <c r="BS13" s="18">
        <v>0.1140814643372189</v>
      </c>
      <c r="BU13" s="18">
        <v>0.15479821644715819</v>
      </c>
      <c r="BV13" s="18">
        <v>6.6728392433932526E-2</v>
      </c>
      <c r="BW13" s="18">
        <v>0.19607185481852249</v>
      </c>
      <c r="BX13" s="18">
        <v>0.2062404743446839</v>
      </c>
      <c r="BY13" s="18">
        <v>0.109062825977756</v>
      </c>
      <c r="BZ13" s="18">
        <v>0.12606313502567221</v>
      </c>
      <c r="CA13" s="18">
        <v>8.3859850751139942E-2</v>
      </c>
      <c r="CB13" s="18">
        <v>0.14952646125667551</v>
      </c>
      <c r="CC13" s="18">
        <v>0.1719354569265385</v>
      </c>
    </row>
    <row r="14" spans="2:83" ht="19" customHeight="1" x14ac:dyDescent="0.35">
      <c r="B14" s="21" t="s">
        <v>151</v>
      </c>
      <c r="C14" s="18">
        <v>3.076497219550102E-2</v>
      </c>
      <c r="D14" s="18">
        <v>3.4010098540020642E-2</v>
      </c>
      <c r="E14" s="18">
        <v>1.300227183333811E-2</v>
      </c>
      <c r="F14" s="18">
        <v>3.4002686781761111E-2</v>
      </c>
      <c r="G14" s="18">
        <v>2.686359250196052E-2</v>
      </c>
      <c r="H14" s="18">
        <v>2.8196515922588501E-2</v>
      </c>
      <c r="I14" s="18">
        <v>4.3910624414142653E-2</v>
      </c>
      <c r="K14" s="18">
        <v>3.768784732756178E-2</v>
      </c>
      <c r="L14" s="18">
        <v>2.3538144363945308E-2</v>
      </c>
      <c r="N14" s="18">
        <v>1.8568731395124619E-2</v>
      </c>
      <c r="O14" s="18">
        <v>3.0315790147676099E-2</v>
      </c>
      <c r="P14" s="18">
        <v>2.0381211652327841E-2</v>
      </c>
      <c r="Q14" s="18">
        <v>3.30778994546021E-2</v>
      </c>
      <c r="R14" s="18">
        <v>4.6493402497116403E-3</v>
      </c>
      <c r="S14" s="18">
        <v>3.8487547838196218E-2</v>
      </c>
      <c r="T14" s="18">
        <v>4.9359784789642418E-2</v>
      </c>
      <c r="U14" s="18">
        <v>3.0012821636841349E-2</v>
      </c>
      <c r="V14" s="18">
        <v>2.9658419520296731E-2</v>
      </c>
      <c r="W14" s="18">
        <v>3.8573949402658257E-2</v>
      </c>
      <c r="X14" s="18">
        <v>2.6738267801138429E-2</v>
      </c>
      <c r="Y14" s="18">
        <v>4.9783704129284123E-2</v>
      </c>
      <c r="AA14" s="18">
        <v>2.0504013217223779E-2</v>
      </c>
      <c r="AB14" s="18">
        <v>4.0786574806669328E-2</v>
      </c>
      <c r="AC14" s="18">
        <v>2.541653749391961E-2</v>
      </c>
      <c r="AD14" s="18">
        <v>3.6331887585609277E-2</v>
      </c>
      <c r="AF14" s="18">
        <v>7.8170075629741431E-2</v>
      </c>
      <c r="AG14" s="18">
        <v>2.657411455160974E-2</v>
      </c>
      <c r="AH14" s="18">
        <v>6.9137332392378544E-3</v>
      </c>
      <c r="AI14" s="18">
        <v>2.553427292104633E-2</v>
      </c>
      <c r="AJ14" s="18">
        <v>2.4237115871708199E-2</v>
      </c>
      <c r="AK14" s="18">
        <v>5.3223838125081219E-2</v>
      </c>
      <c r="AL14" s="18">
        <v>1.8582701143608681E-2</v>
      </c>
      <c r="AM14" s="18">
        <v>7.5047521531928793E-3</v>
      </c>
      <c r="AN14" s="18">
        <v>3.7741548510853602E-2</v>
      </c>
      <c r="AO14" s="18">
        <v>1.385536909507348E-2</v>
      </c>
      <c r="AP14" s="18">
        <v>4.7765015096204518E-2</v>
      </c>
      <c r="AQ14" s="18">
        <v>3.3356127023931197E-2</v>
      </c>
      <c r="AR14" s="18">
        <v>2.235345505613158E-2</v>
      </c>
      <c r="AS14" s="18">
        <v>4.7242849733336659E-2</v>
      </c>
      <c r="AT14" s="18">
        <v>0</v>
      </c>
      <c r="AU14" s="18">
        <v>1.7688928616613749E-2</v>
      </c>
      <c r="AV14" s="18">
        <v>0.11545634423696501</v>
      </c>
      <c r="AX14" s="18">
        <v>3.2157028041992643E-2</v>
      </c>
      <c r="AY14" s="18">
        <v>2.4817311288459501E-2</v>
      </c>
      <c r="BA14" s="18">
        <v>2.7923650535387701E-2</v>
      </c>
      <c r="BB14" s="18">
        <v>3.6036581954411749E-2</v>
      </c>
      <c r="BD14" s="18">
        <v>3.3773219258733667E-2</v>
      </c>
      <c r="BE14" s="18">
        <v>3.7796637816305989E-2</v>
      </c>
      <c r="BF14" s="18">
        <v>2.289081293264084E-2</v>
      </c>
      <c r="BG14" s="18">
        <v>1.310492480156967E-2</v>
      </c>
      <c r="BH14" s="18">
        <v>3.3336655673621193E-2</v>
      </c>
      <c r="BI14" s="18">
        <v>6.0231990882952002E-2</v>
      </c>
      <c r="BJ14" s="18">
        <v>7.5694546431941429E-2</v>
      </c>
      <c r="BL14" s="18">
        <v>4.2758294767401638E-2</v>
      </c>
      <c r="BM14" s="18">
        <v>1.8713309580113299E-2</v>
      </c>
      <c r="BN14" s="18">
        <v>1.499085853109044E-2</v>
      </c>
      <c r="BO14" s="18">
        <v>1.7818594801059549E-2</v>
      </c>
      <c r="BP14" s="18">
        <v>2.5138592594860058E-2</v>
      </c>
      <c r="BQ14" s="18">
        <v>2.468424943827929E-2</v>
      </c>
      <c r="BR14" s="18">
        <v>0.1180801240878713</v>
      </c>
      <c r="BS14" s="18">
        <v>4.296806296193828E-2</v>
      </c>
      <c r="BU14" s="18">
        <v>4.4426566558930423E-2</v>
      </c>
      <c r="BV14" s="18">
        <v>2.7984701774036211E-2</v>
      </c>
      <c r="BW14" s="18">
        <v>2.462004535427427E-2</v>
      </c>
      <c r="BX14" s="18">
        <v>1.26980718687224E-2</v>
      </c>
      <c r="BY14" s="18">
        <v>2.2532755949047741E-2</v>
      </c>
      <c r="BZ14" s="18">
        <v>3.5061601982083891E-2</v>
      </c>
      <c r="CA14" s="18">
        <v>4.3486850187223577E-2</v>
      </c>
      <c r="CB14" s="18">
        <v>5.6667692758316193E-2</v>
      </c>
      <c r="CC14" s="18">
        <v>1.497055881897754E-2</v>
      </c>
    </row>
    <row r="15" spans="2:83" ht="19" customHeight="1" x14ac:dyDescent="0.35">
      <c r="B15" s="22" t="s">
        <v>117</v>
      </c>
      <c r="C15" s="23">
        <v>0.41021224070729451</v>
      </c>
      <c r="D15" s="23">
        <v>0.42621573011049158</v>
      </c>
      <c r="E15" s="23">
        <v>0.59450899805116542</v>
      </c>
      <c r="F15" s="23">
        <v>0.51805911385385339</v>
      </c>
      <c r="G15" s="23">
        <v>0.41519281049186157</v>
      </c>
      <c r="H15" s="23">
        <v>0.36198392524159351</v>
      </c>
      <c r="I15" s="23">
        <v>0.22502782306779209</v>
      </c>
      <c r="K15" s="23">
        <v>0.37866915566799308</v>
      </c>
      <c r="L15" s="23">
        <v>0.43979381915022331</v>
      </c>
      <c r="N15" s="23">
        <v>0.34836933158844219</v>
      </c>
      <c r="O15" s="23">
        <v>0.40295490389090088</v>
      </c>
      <c r="P15" s="23">
        <v>0.39556296148619141</v>
      </c>
      <c r="Q15" s="23">
        <v>0.3749674247127508</v>
      </c>
      <c r="R15" s="23">
        <v>0.51043398295193565</v>
      </c>
      <c r="S15" s="23">
        <v>0.39205315771891092</v>
      </c>
      <c r="T15" s="23">
        <v>0.48425075997443812</v>
      </c>
      <c r="U15" s="23">
        <v>0.42136113659527702</v>
      </c>
      <c r="V15" s="23">
        <v>0.47143742745534611</v>
      </c>
      <c r="W15" s="23">
        <v>0.33696031642405139</v>
      </c>
      <c r="X15" s="23">
        <v>0.37388154664356799</v>
      </c>
      <c r="Y15" s="23">
        <v>0.37462285943471019</v>
      </c>
      <c r="AA15" s="23">
        <v>0.40475479898141442</v>
      </c>
      <c r="AB15" s="23">
        <v>0.36148106228777999</v>
      </c>
      <c r="AC15" s="23">
        <v>0.42813459455515918</v>
      </c>
      <c r="AD15" s="23">
        <v>0.45196279522523308</v>
      </c>
      <c r="AF15" s="23">
        <v>0.3394263537651368</v>
      </c>
      <c r="AG15" s="23">
        <v>0.42510503914191022</v>
      </c>
      <c r="AH15" s="23">
        <v>0.4260768214575073</v>
      </c>
      <c r="AI15" s="23">
        <v>0.35152180448535569</v>
      </c>
      <c r="AJ15" s="23">
        <v>0.45387905731202272</v>
      </c>
      <c r="AK15" s="23">
        <v>0.39823800295492939</v>
      </c>
      <c r="AL15" s="23">
        <v>0.42494869584375949</v>
      </c>
      <c r="AM15" s="23">
        <v>0.37042539661383661</v>
      </c>
      <c r="AN15" s="23">
        <v>0.34991550203736588</v>
      </c>
      <c r="AO15" s="23">
        <v>0.40791576862546508</v>
      </c>
      <c r="AP15" s="23">
        <v>0.33960892823756728</v>
      </c>
      <c r="AQ15" s="23">
        <v>0.41844304716979969</v>
      </c>
      <c r="AR15" s="23">
        <v>0.44714328098726469</v>
      </c>
      <c r="AS15" s="23">
        <v>0.41241135449396149</v>
      </c>
      <c r="AT15" s="23">
        <v>0.35000969448933639</v>
      </c>
      <c r="AU15" s="23">
        <v>0.60349953193186801</v>
      </c>
      <c r="AV15" s="23">
        <v>0.39777646455443799</v>
      </c>
      <c r="AX15" s="23">
        <v>0.3795595903132038</v>
      </c>
      <c r="AY15" s="23">
        <v>0.57120671569072912</v>
      </c>
      <c r="BA15" s="23">
        <v>0.43400513008476421</v>
      </c>
      <c r="BB15" s="23">
        <v>0.36606840806922952</v>
      </c>
      <c r="BD15" s="23">
        <v>0.39079968882085098</v>
      </c>
      <c r="BE15" s="23">
        <v>0.37795814103782938</v>
      </c>
      <c r="BF15" s="23">
        <v>0.37262339897603519</v>
      </c>
      <c r="BG15" s="23">
        <v>0.42234892575776828</v>
      </c>
      <c r="BH15" s="23">
        <v>0.48006590775458741</v>
      </c>
      <c r="BI15" s="23">
        <v>0.65547603154741874</v>
      </c>
      <c r="BJ15" s="23">
        <v>0.36232278973817461</v>
      </c>
      <c r="BL15" s="23">
        <v>0.3391385473341354</v>
      </c>
      <c r="BM15" s="23">
        <v>0.49619851484077587</v>
      </c>
      <c r="BN15" s="23">
        <v>0.3259851950061976</v>
      </c>
      <c r="BO15" s="23">
        <v>0.3396959347704907</v>
      </c>
      <c r="BP15" s="23">
        <v>0.41369140957139122</v>
      </c>
      <c r="BQ15" s="23">
        <v>0.29201307916534758</v>
      </c>
      <c r="BR15" s="23">
        <v>0.46339454003648622</v>
      </c>
      <c r="BS15" s="23">
        <v>0.38975589765208202</v>
      </c>
      <c r="BU15" s="23">
        <v>0.35991062862020989</v>
      </c>
      <c r="BV15" s="23">
        <v>0.52651747869789711</v>
      </c>
      <c r="BW15" s="23">
        <v>0.36733679142832609</v>
      </c>
      <c r="BX15" s="23">
        <v>0.35047833936557371</v>
      </c>
      <c r="BY15" s="23">
        <v>0.41925767420035448</v>
      </c>
      <c r="BZ15" s="23">
        <v>0.30311206052298301</v>
      </c>
      <c r="CA15" s="23">
        <v>0.38288654184324139</v>
      </c>
      <c r="CB15" s="23">
        <v>0.32509917233626612</v>
      </c>
      <c r="CC15" s="23">
        <v>0.34658740370247348</v>
      </c>
    </row>
    <row r="16" spans="2:83" ht="19" customHeight="1" x14ac:dyDescent="0.35">
      <c r="B16" s="22" t="s">
        <v>118</v>
      </c>
      <c r="C16" s="23">
        <v>0.2847260686781648</v>
      </c>
      <c r="D16" s="23">
        <v>0.20960544150946489</v>
      </c>
      <c r="E16" s="23">
        <v>0.16099280977656899</v>
      </c>
      <c r="F16" s="23">
        <v>0.17181308784926619</v>
      </c>
      <c r="G16" s="23">
        <v>0.27249901493715012</v>
      </c>
      <c r="H16" s="23">
        <v>0.30416055632414257</v>
      </c>
      <c r="I16" s="23">
        <v>0.4807119895737697</v>
      </c>
      <c r="K16" s="23">
        <v>0.29028147279563699</v>
      </c>
      <c r="L16" s="23">
        <v>0.27887956132575259</v>
      </c>
      <c r="N16" s="23">
        <v>0.36824257544099531</v>
      </c>
      <c r="O16" s="23">
        <v>0.34185727802169752</v>
      </c>
      <c r="P16" s="23">
        <v>0.27625072858520788</v>
      </c>
      <c r="Q16" s="23">
        <v>0.2321371908566596</v>
      </c>
      <c r="R16" s="23">
        <v>0.24432823368101669</v>
      </c>
      <c r="S16" s="23">
        <v>0.29066416046790972</v>
      </c>
      <c r="T16" s="23">
        <v>0.2198682865180536</v>
      </c>
      <c r="U16" s="23">
        <v>0.27066542980096542</v>
      </c>
      <c r="V16" s="23">
        <v>0.2147567402872847</v>
      </c>
      <c r="W16" s="23">
        <v>0.38498892094876808</v>
      </c>
      <c r="X16" s="23">
        <v>0.28838523437414959</v>
      </c>
      <c r="Y16" s="23">
        <v>0.27401524479859768</v>
      </c>
      <c r="AA16" s="23">
        <v>0.35744678485861819</v>
      </c>
      <c r="AB16" s="23">
        <v>0.31749115985607201</v>
      </c>
      <c r="AC16" s="23">
        <v>0.23974607275913709</v>
      </c>
      <c r="AD16" s="23">
        <v>0.21253837126399019</v>
      </c>
      <c r="AF16" s="23">
        <v>0.1457282182118875</v>
      </c>
      <c r="AG16" s="23">
        <v>0.19736251995765899</v>
      </c>
      <c r="AH16" s="23">
        <v>0.27069396369866588</v>
      </c>
      <c r="AI16" s="23">
        <v>0.28117787714076958</v>
      </c>
      <c r="AJ16" s="23">
        <v>0.2742778063666016</v>
      </c>
      <c r="AK16" s="23">
        <v>0.25893109542245168</v>
      </c>
      <c r="AL16" s="23">
        <v>0.291255113617779</v>
      </c>
      <c r="AM16" s="23">
        <v>0.30042640892123912</v>
      </c>
      <c r="AN16" s="23">
        <v>0.31168279254667269</v>
      </c>
      <c r="AO16" s="23">
        <v>0.35479114698281278</v>
      </c>
      <c r="AP16" s="23">
        <v>0.32292506484786793</v>
      </c>
      <c r="AQ16" s="23">
        <v>0.36648139858768791</v>
      </c>
      <c r="AR16" s="23">
        <v>0.28324760399394788</v>
      </c>
      <c r="AS16" s="23">
        <v>0.28338580552358872</v>
      </c>
      <c r="AT16" s="23">
        <v>0.37604111382778549</v>
      </c>
      <c r="AU16" s="23">
        <v>0.17927799978070649</v>
      </c>
      <c r="AV16" s="23">
        <v>0.27594871225484768</v>
      </c>
      <c r="AX16" s="23">
        <v>0.31542321189950778</v>
      </c>
      <c r="AY16" s="23">
        <v>0.13474400543761569</v>
      </c>
      <c r="BA16" s="23">
        <v>0.27058969153067541</v>
      </c>
      <c r="BB16" s="23">
        <v>0.31095381500216801</v>
      </c>
      <c r="BD16" s="23">
        <v>0.26919062608782213</v>
      </c>
      <c r="BE16" s="23">
        <v>0.30475564588221049</v>
      </c>
      <c r="BF16" s="23">
        <v>0.32558295160219097</v>
      </c>
      <c r="BG16" s="23">
        <v>0.3048610769111233</v>
      </c>
      <c r="BH16" s="23">
        <v>0.26109956018694969</v>
      </c>
      <c r="BI16" s="23">
        <v>0.18615726326760201</v>
      </c>
      <c r="BJ16" s="23">
        <v>0.1632081879486883</v>
      </c>
      <c r="BL16" s="23">
        <v>0.34680749147744949</v>
      </c>
      <c r="BM16" s="23">
        <v>0.23103807682897759</v>
      </c>
      <c r="BN16" s="23">
        <v>0.38049034574771418</v>
      </c>
      <c r="BO16" s="23">
        <v>0.45105301803769948</v>
      </c>
      <c r="BP16" s="23">
        <v>0.29837120483910812</v>
      </c>
      <c r="BQ16" s="23">
        <v>0.29120053440572002</v>
      </c>
      <c r="BR16" s="23">
        <v>0.1693693324893179</v>
      </c>
      <c r="BS16" s="23">
        <v>0.23536691041477451</v>
      </c>
      <c r="BU16" s="23">
        <v>0.33058825721444418</v>
      </c>
      <c r="BV16" s="23">
        <v>0.2100465762805406</v>
      </c>
      <c r="BW16" s="23">
        <v>0.36793736561127499</v>
      </c>
      <c r="BX16" s="23">
        <v>0.38509531190696439</v>
      </c>
      <c r="BY16" s="23">
        <v>0.28127133541277088</v>
      </c>
      <c r="BZ16" s="23">
        <v>0.34320693878680092</v>
      </c>
      <c r="CA16" s="23">
        <v>0.17187261575408491</v>
      </c>
      <c r="CB16" s="23">
        <v>0.30224528697895792</v>
      </c>
      <c r="CC16" s="23">
        <v>0.3425730925706218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198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0.15090113454056359</v>
      </c>
      <c r="D9" s="18">
        <v>0.21004861908147071</v>
      </c>
      <c r="E9" s="18">
        <v>0.18218407573303491</v>
      </c>
      <c r="F9" s="18">
        <v>0.19194513567922891</v>
      </c>
      <c r="G9" s="18">
        <v>0.1631823304325995</v>
      </c>
      <c r="H9" s="18">
        <v>0.1274397479136323</v>
      </c>
      <c r="I9" s="18">
        <v>8.1366182135448051E-2</v>
      </c>
      <c r="K9" s="18">
        <v>0.1247771361354285</v>
      </c>
      <c r="L9" s="18">
        <v>0.17509608838191901</v>
      </c>
      <c r="N9" s="18">
        <v>0.1184908554144979</v>
      </c>
      <c r="O9" s="18">
        <v>0.17049783622096351</v>
      </c>
      <c r="P9" s="18">
        <v>6.9783349584109478E-2</v>
      </c>
      <c r="Q9" s="18">
        <v>0.18265189096526049</v>
      </c>
      <c r="R9" s="18">
        <v>0.17450641630826941</v>
      </c>
      <c r="S9" s="18">
        <v>0.16301697542100119</v>
      </c>
      <c r="T9" s="18">
        <v>0.18705690785326329</v>
      </c>
      <c r="U9" s="18">
        <v>0.1193034433879871</v>
      </c>
      <c r="V9" s="18">
        <v>0.13910203765789439</v>
      </c>
      <c r="W9" s="18">
        <v>0.1183609782874637</v>
      </c>
      <c r="X9" s="18">
        <v>0.1832251678909603</v>
      </c>
      <c r="Y9" s="18">
        <v>0.1973465943628267</v>
      </c>
      <c r="AA9" s="18">
        <v>0.14482610327532161</v>
      </c>
      <c r="AB9" s="18">
        <v>0.1427193754201424</v>
      </c>
      <c r="AC9" s="18">
        <v>0.15772304381818661</v>
      </c>
      <c r="AD9" s="18">
        <v>0.15966713294020701</v>
      </c>
      <c r="AF9" s="18">
        <v>0.1101775099410492</v>
      </c>
      <c r="AG9" s="18">
        <v>0.16660867230574239</v>
      </c>
      <c r="AH9" s="18">
        <v>0.1851141147955602</v>
      </c>
      <c r="AI9" s="18">
        <v>0.1193780057228665</v>
      </c>
      <c r="AJ9" s="18">
        <v>0.15814819590168111</v>
      </c>
      <c r="AK9" s="18">
        <v>0.12699899516752999</v>
      </c>
      <c r="AL9" s="18">
        <v>0.16632185781454409</v>
      </c>
      <c r="AM9" s="18">
        <v>0.12809838593029849</v>
      </c>
      <c r="AN9" s="18">
        <v>0.1197365856445958</v>
      </c>
      <c r="AO9" s="18">
        <v>0.11795087520415561</v>
      </c>
      <c r="AP9" s="18">
        <v>0.16446502647992001</v>
      </c>
      <c r="AQ9" s="18">
        <v>0.19623542961895801</v>
      </c>
      <c r="AR9" s="18">
        <v>0.17277985172373331</v>
      </c>
      <c r="AS9" s="18">
        <v>0.15887254657713851</v>
      </c>
      <c r="AT9" s="18">
        <v>0.2122575798773714</v>
      </c>
      <c r="AU9" s="18">
        <v>0.14804932492617351</v>
      </c>
      <c r="AV9" s="18">
        <v>0.14233407966709499</v>
      </c>
      <c r="AX9" s="18">
        <v>0.1452632104557155</v>
      </c>
      <c r="AY9" s="18">
        <v>0.17867988292264211</v>
      </c>
      <c r="BA9" s="18">
        <v>0.14725354266755489</v>
      </c>
      <c r="BB9" s="18">
        <v>0.1576686474146636</v>
      </c>
      <c r="BD9" s="18">
        <v>0.1216200135170873</v>
      </c>
      <c r="BE9" s="18">
        <v>0.17631757819376051</v>
      </c>
      <c r="BF9" s="18">
        <v>0.1280006883584813</v>
      </c>
      <c r="BG9" s="18">
        <v>0.16369464392018451</v>
      </c>
      <c r="BH9" s="18">
        <v>0.17952071575963871</v>
      </c>
      <c r="BI9" s="18">
        <v>0.138316405435671</v>
      </c>
      <c r="BJ9" s="18">
        <v>0.1114184335583074</v>
      </c>
      <c r="BL9" s="18">
        <v>0.121909782776342</v>
      </c>
      <c r="BM9" s="18">
        <v>0.1981944351478219</v>
      </c>
      <c r="BN9" s="18">
        <v>0.1416571219157807</v>
      </c>
      <c r="BO9" s="18">
        <v>0.17200698163461409</v>
      </c>
      <c r="BP9" s="18">
        <v>0.11555410267450709</v>
      </c>
      <c r="BQ9" s="18">
        <v>8.5100082865401078E-2</v>
      </c>
      <c r="BR9" s="18">
        <v>9.0751839329434328E-2</v>
      </c>
      <c r="BS9" s="18">
        <v>0.13677414393728871</v>
      </c>
      <c r="BU9" s="18">
        <v>0.1431137420556515</v>
      </c>
      <c r="BV9" s="18">
        <v>0.18521020268110339</v>
      </c>
      <c r="BW9" s="18">
        <v>0.1210565030337768</v>
      </c>
      <c r="BX9" s="18">
        <v>0.24682599566948421</v>
      </c>
      <c r="BY9" s="18">
        <v>0.14351029159901479</v>
      </c>
      <c r="BZ9" s="18">
        <v>0.1167238908637601</v>
      </c>
      <c r="CA9" s="18">
        <v>0.105214438280575</v>
      </c>
      <c r="CB9" s="18">
        <v>0.1152403095344008</v>
      </c>
      <c r="CC9" s="18">
        <v>8.3034489265033387E-2</v>
      </c>
    </row>
    <row r="10" spans="2:83" ht="19" customHeight="1" x14ac:dyDescent="0.35">
      <c r="B10" s="21" t="s">
        <v>193</v>
      </c>
      <c r="C10" s="18">
        <v>0.30660964644298722</v>
      </c>
      <c r="D10" s="18">
        <v>0.31465411699221241</v>
      </c>
      <c r="E10" s="18">
        <v>0.37352280371498559</v>
      </c>
      <c r="F10" s="18">
        <v>0.37405515035784859</v>
      </c>
      <c r="G10" s="18">
        <v>0.29068596532797097</v>
      </c>
      <c r="H10" s="18">
        <v>0.32040908100103399</v>
      </c>
      <c r="I10" s="18">
        <v>0.20856005439247829</v>
      </c>
      <c r="K10" s="18">
        <v>0.28521508983039212</v>
      </c>
      <c r="L10" s="18">
        <v>0.32617019432338878</v>
      </c>
      <c r="N10" s="18">
        <v>0.27390270298126301</v>
      </c>
      <c r="O10" s="18">
        <v>0.28533666890125331</v>
      </c>
      <c r="P10" s="18">
        <v>0.34742815930348409</v>
      </c>
      <c r="Q10" s="18">
        <v>0.19871695059678449</v>
      </c>
      <c r="R10" s="18">
        <v>0.32154968055221939</v>
      </c>
      <c r="S10" s="18">
        <v>0.26740585030912761</v>
      </c>
      <c r="T10" s="18">
        <v>0.36560620584497261</v>
      </c>
      <c r="U10" s="18">
        <v>0.3003147423794128</v>
      </c>
      <c r="V10" s="18">
        <v>0.32747511577476929</v>
      </c>
      <c r="W10" s="18">
        <v>0.32807890273425139</v>
      </c>
      <c r="X10" s="18">
        <v>0.32186776514486831</v>
      </c>
      <c r="Y10" s="18">
        <v>0.26914824875095678</v>
      </c>
      <c r="AA10" s="18">
        <v>0.33696502825088409</v>
      </c>
      <c r="AB10" s="18">
        <v>0.29090520645690182</v>
      </c>
      <c r="AC10" s="18">
        <v>0.30300562046178442</v>
      </c>
      <c r="AD10" s="18">
        <v>0.29432169029404998</v>
      </c>
      <c r="AF10" s="18">
        <v>0.30988369443113639</v>
      </c>
      <c r="AG10" s="18">
        <v>0.21415351280668771</v>
      </c>
      <c r="AH10" s="18">
        <v>0.24889248381394941</v>
      </c>
      <c r="AI10" s="18">
        <v>0.30204318379971973</v>
      </c>
      <c r="AJ10" s="18">
        <v>0.2683056701756682</v>
      </c>
      <c r="AK10" s="18">
        <v>0.35817906800438543</v>
      </c>
      <c r="AL10" s="18">
        <v>0.34601973910613748</v>
      </c>
      <c r="AM10" s="18">
        <v>0.33076346286132469</v>
      </c>
      <c r="AN10" s="18">
        <v>0.32160005370952199</v>
      </c>
      <c r="AO10" s="18">
        <v>0.37061776930551449</v>
      </c>
      <c r="AP10" s="18">
        <v>0.25988370282309359</v>
      </c>
      <c r="AQ10" s="18">
        <v>0.19392389270336119</v>
      </c>
      <c r="AR10" s="18">
        <v>0.26687812560136009</v>
      </c>
      <c r="AS10" s="18">
        <v>0.33425251914519138</v>
      </c>
      <c r="AT10" s="18">
        <v>0.39080084471450349</v>
      </c>
      <c r="AU10" s="18">
        <v>0.4278311900394986</v>
      </c>
      <c r="AV10" s="18">
        <v>0.22557778873801171</v>
      </c>
      <c r="AX10" s="18">
        <v>0.2966451449775383</v>
      </c>
      <c r="AY10" s="18">
        <v>0.36071975474716089</v>
      </c>
      <c r="BA10" s="18">
        <v>0.31642931018483511</v>
      </c>
      <c r="BB10" s="18">
        <v>0.28839085906054002</v>
      </c>
      <c r="BD10" s="18">
        <v>0.29929018447209532</v>
      </c>
      <c r="BE10" s="18">
        <v>0.29750024613302328</v>
      </c>
      <c r="BF10" s="18">
        <v>0.27785299033767608</v>
      </c>
      <c r="BG10" s="18">
        <v>0.32476456543409798</v>
      </c>
      <c r="BH10" s="18">
        <v>0.35049287746271279</v>
      </c>
      <c r="BI10" s="18">
        <v>0.49808680441222491</v>
      </c>
      <c r="BJ10" s="18">
        <v>8.7009006163091734E-2</v>
      </c>
      <c r="BL10" s="18">
        <v>0.29187668635132302</v>
      </c>
      <c r="BM10" s="18">
        <v>0.34415392558562069</v>
      </c>
      <c r="BN10" s="18">
        <v>0.23635453598444339</v>
      </c>
      <c r="BO10" s="18">
        <v>0.27814224350458611</v>
      </c>
      <c r="BP10" s="18">
        <v>0.26753633529672571</v>
      </c>
      <c r="BQ10" s="18">
        <v>0.35130074496371938</v>
      </c>
      <c r="BR10" s="18">
        <v>0.25195090374836759</v>
      </c>
      <c r="BS10" s="18">
        <v>0.3229173529395426</v>
      </c>
      <c r="BU10" s="18">
        <v>0.30540680885554211</v>
      </c>
      <c r="BV10" s="18">
        <v>0.37125298831772618</v>
      </c>
      <c r="BW10" s="18">
        <v>0.28292323769382649</v>
      </c>
      <c r="BX10" s="18">
        <v>0.27666816403645522</v>
      </c>
      <c r="BY10" s="18">
        <v>0.29560650147212941</v>
      </c>
      <c r="BZ10" s="18">
        <v>0.28542289947865379</v>
      </c>
      <c r="CA10" s="18">
        <v>0.34039067391097422</v>
      </c>
      <c r="CB10" s="18">
        <v>0.20604751430489271</v>
      </c>
      <c r="CC10" s="18">
        <v>0.25928277441796382</v>
      </c>
    </row>
    <row r="11" spans="2:83" ht="32.15" customHeight="1" x14ac:dyDescent="0.35">
      <c r="B11" s="21" t="s">
        <v>194</v>
      </c>
      <c r="C11" s="18">
        <v>0.33750941280069963</v>
      </c>
      <c r="D11" s="18">
        <v>0.24146342381050839</v>
      </c>
      <c r="E11" s="18">
        <v>0.28835005411707171</v>
      </c>
      <c r="F11" s="18">
        <v>0.29249078779943488</v>
      </c>
      <c r="G11" s="18">
        <v>0.35807241562824738</v>
      </c>
      <c r="H11" s="18">
        <v>0.37596298196662059</v>
      </c>
      <c r="I11" s="18">
        <v>0.4076145219639084</v>
      </c>
      <c r="K11" s="18">
        <v>0.36800653049333842</v>
      </c>
      <c r="L11" s="18">
        <v>0.30958219468195908</v>
      </c>
      <c r="N11" s="18">
        <v>0.37963686538146768</v>
      </c>
      <c r="O11" s="18">
        <v>0.30189142608185238</v>
      </c>
      <c r="P11" s="18">
        <v>0.38228404879931632</v>
      </c>
      <c r="Q11" s="18">
        <v>0.33171176606653469</v>
      </c>
      <c r="R11" s="18">
        <v>0.30581075943266611</v>
      </c>
      <c r="S11" s="18">
        <v>0.33740672495003449</v>
      </c>
      <c r="T11" s="18">
        <v>0.30815760000667158</v>
      </c>
      <c r="U11" s="18">
        <v>0.35619915584315381</v>
      </c>
      <c r="V11" s="18">
        <v>0.32891817382197108</v>
      </c>
      <c r="W11" s="18">
        <v>0.34397211842760977</v>
      </c>
      <c r="X11" s="18">
        <v>0.34443311828661888</v>
      </c>
      <c r="Y11" s="18">
        <v>0.33031902269970181</v>
      </c>
      <c r="AA11" s="18">
        <v>0.30931513087475893</v>
      </c>
      <c r="AB11" s="18">
        <v>0.33144480870354459</v>
      </c>
      <c r="AC11" s="18">
        <v>0.36910006158187408</v>
      </c>
      <c r="AD11" s="18">
        <v>0.34568659499376442</v>
      </c>
      <c r="AF11" s="18">
        <v>0.3781025260856587</v>
      </c>
      <c r="AG11" s="18">
        <v>0.40917176509974629</v>
      </c>
      <c r="AH11" s="18">
        <v>0.35258589704420429</v>
      </c>
      <c r="AI11" s="18">
        <v>0.35014210160556408</v>
      </c>
      <c r="AJ11" s="18">
        <v>0.34695661529499577</v>
      </c>
      <c r="AK11" s="18">
        <v>0.3132386050661789</v>
      </c>
      <c r="AL11" s="18">
        <v>0.2911975498769282</v>
      </c>
      <c r="AM11" s="18">
        <v>0.39840523672253508</v>
      </c>
      <c r="AN11" s="18">
        <v>0.35773672621334018</v>
      </c>
      <c r="AO11" s="18">
        <v>0.32629213202229629</v>
      </c>
      <c r="AP11" s="18">
        <v>0.35113728170807718</v>
      </c>
      <c r="AQ11" s="18">
        <v>0.35952503587051932</v>
      </c>
      <c r="AR11" s="18">
        <v>0.32963154721842941</v>
      </c>
      <c r="AS11" s="18">
        <v>0.35431332302046209</v>
      </c>
      <c r="AT11" s="18">
        <v>0.233034502507521</v>
      </c>
      <c r="AU11" s="18">
        <v>0.26642530013143201</v>
      </c>
      <c r="AV11" s="18">
        <v>0.33546326431936418</v>
      </c>
      <c r="AX11" s="18">
        <v>0.35453674647726913</v>
      </c>
      <c r="AY11" s="18">
        <v>0.25697033262736252</v>
      </c>
      <c r="BA11" s="18">
        <v>0.33511419792928238</v>
      </c>
      <c r="BB11" s="18">
        <v>0.34195334404160949</v>
      </c>
      <c r="BD11" s="18">
        <v>0.38471876986398368</v>
      </c>
      <c r="BE11" s="18">
        <v>0.31942092020668961</v>
      </c>
      <c r="BF11" s="18">
        <v>0.36287240664763859</v>
      </c>
      <c r="BG11" s="18">
        <v>0.32622611099459281</v>
      </c>
      <c r="BH11" s="18">
        <v>0.26758977275920542</v>
      </c>
      <c r="BI11" s="18">
        <v>0.19798853490848409</v>
      </c>
      <c r="BJ11" s="18">
        <v>0.44778831242790201</v>
      </c>
      <c r="BL11" s="18">
        <v>0.32260633364217989</v>
      </c>
      <c r="BM11" s="18">
        <v>0.31391787865993398</v>
      </c>
      <c r="BN11" s="18">
        <v>0.38612026545665762</v>
      </c>
      <c r="BO11" s="18">
        <v>0.36246935083457787</v>
      </c>
      <c r="BP11" s="18">
        <v>0.37315102813084883</v>
      </c>
      <c r="BQ11" s="18">
        <v>0.41678608574519449</v>
      </c>
      <c r="BR11" s="18">
        <v>0.38532968024717063</v>
      </c>
      <c r="BS11" s="18">
        <v>0.32472223176953657</v>
      </c>
      <c r="BU11" s="18">
        <v>0.30350376482312102</v>
      </c>
      <c r="BV11" s="18">
        <v>0.29688972324399371</v>
      </c>
      <c r="BW11" s="18">
        <v>0.38672210796672091</v>
      </c>
      <c r="BX11" s="18">
        <v>0.28278084421235072</v>
      </c>
      <c r="BY11" s="18">
        <v>0.37098407999803518</v>
      </c>
      <c r="BZ11" s="18">
        <v>0.35787878667990303</v>
      </c>
      <c r="CA11" s="18">
        <v>0.35280885508091558</v>
      </c>
      <c r="CB11" s="18">
        <v>0.38975652624880919</v>
      </c>
      <c r="CC11" s="18">
        <v>0.38091695734041658</v>
      </c>
    </row>
    <row r="12" spans="2:83" ht="19" customHeight="1" x14ac:dyDescent="0.35">
      <c r="B12" s="21" t="s">
        <v>195</v>
      </c>
      <c r="C12" s="18">
        <v>0.1075222192442728</v>
      </c>
      <c r="D12" s="18">
        <v>0.1386952436397216</v>
      </c>
      <c r="E12" s="18">
        <v>0.10985283643873379</v>
      </c>
      <c r="F12" s="18">
        <v>8.6426017909292302E-2</v>
      </c>
      <c r="G12" s="18">
        <v>0.1061892603830718</v>
      </c>
      <c r="H12" s="18">
        <v>7.0289122414042671E-2</v>
      </c>
      <c r="I12" s="18">
        <v>0.13308162084155051</v>
      </c>
      <c r="K12" s="18">
        <v>0.1289629647474945</v>
      </c>
      <c r="L12" s="18">
        <v>8.7963666064365287E-2</v>
      </c>
      <c r="N12" s="18">
        <v>0.1105430769910484</v>
      </c>
      <c r="O12" s="18">
        <v>0.13389697402791939</v>
      </c>
      <c r="P12" s="18">
        <v>0.10329684882105949</v>
      </c>
      <c r="Q12" s="18">
        <v>0.16836881920487931</v>
      </c>
      <c r="R12" s="18">
        <v>0.1094131705406723</v>
      </c>
      <c r="S12" s="18">
        <v>0.1269193945097716</v>
      </c>
      <c r="T12" s="18">
        <v>4.3389965883053348E-2</v>
      </c>
      <c r="U12" s="18">
        <v>6.6600100382504787E-2</v>
      </c>
      <c r="V12" s="18">
        <v>0.12652504404320711</v>
      </c>
      <c r="W12" s="18">
        <v>0.13339957754304491</v>
      </c>
      <c r="X12" s="18">
        <v>5.9862028572066163E-2</v>
      </c>
      <c r="Y12" s="18">
        <v>0.12179890793357651</v>
      </c>
      <c r="AA12" s="18">
        <v>0.1061415908368165</v>
      </c>
      <c r="AB12" s="18">
        <v>0.13283126218600511</v>
      </c>
      <c r="AC12" s="18">
        <v>0.1004292169016802</v>
      </c>
      <c r="AD12" s="18">
        <v>8.831618226386978E-2</v>
      </c>
      <c r="AF12" s="18">
        <v>9.0724632506148567E-2</v>
      </c>
      <c r="AG12" s="18">
        <v>0.12513835535259471</v>
      </c>
      <c r="AH12" s="18">
        <v>9.09542629105273E-2</v>
      </c>
      <c r="AI12" s="18">
        <v>0.1174307822670531</v>
      </c>
      <c r="AJ12" s="18">
        <v>0.14702968446862749</v>
      </c>
      <c r="AK12" s="18">
        <v>0.1030093109288501</v>
      </c>
      <c r="AL12" s="18">
        <v>0.10038957673119479</v>
      </c>
      <c r="AM12" s="18">
        <v>7.1018274920357144E-2</v>
      </c>
      <c r="AN12" s="18">
        <v>9.1004130503864786E-2</v>
      </c>
      <c r="AO12" s="18">
        <v>8.5735123320247866E-2</v>
      </c>
      <c r="AP12" s="18">
        <v>0.1206081381400905</v>
      </c>
      <c r="AQ12" s="18">
        <v>0.12003318491952431</v>
      </c>
      <c r="AR12" s="18">
        <v>0.14097585540424101</v>
      </c>
      <c r="AS12" s="18">
        <v>0.1085362439009548</v>
      </c>
      <c r="AT12" s="18">
        <v>0.1029889639885673</v>
      </c>
      <c r="AU12" s="18">
        <v>0.1071342145316018</v>
      </c>
      <c r="AV12" s="18">
        <v>7.3384228808808488E-2</v>
      </c>
      <c r="AX12" s="18">
        <v>0.1016111840477967</v>
      </c>
      <c r="AY12" s="18">
        <v>0.1283634904616886</v>
      </c>
      <c r="BA12" s="18">
        <v>0.11019957728665961</v>
      </c>
      <c r="BB12" s="18">
        <v>0.1025548172839537</v>
      </c>
      <c r="BD12" s="18">
        <v>7.7763146403260361E-2</v>
      </c>
      <c r="BE12" s="18">
        <v>0.1114932263197425</v>
      </c>
      <c r="BF12" s="18">
        <v>0.13378662939188571</v>
      </c>
      <c r="BG12" s="18">
        <v>0.1015986316443131</v>
      </c>
      <c r="BH12" s="18">
        <v>0.13122601181351029</v>
      </c>
      <c r="BI12" s="18">
        <v>0.10537626436066801</v>
      </c>
      <c r="BJ12" s="18">
        <v>0.17030815178251449</v>
      </c>
      <c r="BL12" s="18">
        <v>0.13169715009607541</v>
      </c>
      <c r="BM12" s="18">
        <v>8.6490001060597677E-2</v>
      </c>
      <c r="BN12" s="18">
        <v>0.16733652175553759</v>
      </c>
      <c r="BO12" s="18">
        <v>0.1089726376100968</v>
      </c>
      <c r="BP12" s="18">
        <v>0.1254310126666083</v>
      </c>
      <c r="BQ12" s="18">
        <v>4.809020673822581E-2</v>
      </c>
      <c r="BR12" s="18">
        <v>9.933404453855231E-2</v>
      </c>
      <c r="BS12" s="18">
        <v>9.0755442295265623E-2</v>
      </c>
      <c r="BU12" s="18">
        <v>0.13712845790885081</v>
      </c>
      <c r="BV12" s="18">
        <v>8.2219730445651132E-2</v>
      </c>
      <c r="BW12" s="18">
        <v>0.15397811258617061</v>
      </c>
      <c r="BX12" s="18">
        <v>0.15160610298018171</v>
      </c>
      <c r="BY12" s="18">
        <v>8.7775227594759586E-2</v>
      </c>
      <c r="BZ12" s="18">
        <v>0.1076773615369143</v>
      </c>
      <c r="CA12" s="18">
        <v>8.5173928540917668E-2</v>
      </c>
      <c r="CB12" s="18">
        <v>0.10447517884897251</v>
      </c>
      <c r="CC12" s="18">
        <v>0.13621054360849519</v>
      </c>
    </row>
    <row r="13" spans="2:83" ht="19" customHeight="1" x14ac:dyDescent="0.35">
      <c r="B13" s="21" t="s">
        <v>196</v>
      </c>
      <c r="C13" s="18">
        <v>4.3076296349510622E-2</v>
      </c>
      <c r="D13" s="18">
        <v>4.0871961822740083E-2</v>
      </c>
      <c r="E13" s="18">
        <v>3.3972184427441203E-2</v>
      </c>
      <c r="F13" s="18">
        <v>1.519706847911623E-2</v>
      </c>
      <c r="G13" s="18">
        <v>3.7880374314142477E-2</v>
      </c>
      <c r="H13" s="18">
        <v>4.5528307073008117E-2</v>
      </c>
      <c r="I13" s="18">
        <v>7.1980548313208631E-2</v>
      </c>
      <c r="K13" s="18">
        <v>4.5514516055234273E-2</v>
      </c>
      <c r="L13" s="18">
        <v>4.1004549195864437E-2</v>
      </c>
      <c r="N13" s="18">
        <v>9.0866143792142057E-2</v>
      </c>
      <c r="O13" s="18">
        <v>3.1338220131005012E-2</v>
      </c>
      <c r="P13" s="18">
        <v>4.3589367731480297E-2</v>
      </c>
      <c r="Q13" s="18">
        <v>5.9122851707156837E-2</v>
      </c>
      <c r="R13" s="18">
        <v>4.5440828298715652E-2</v>
      </c>
      <c r="S13" s="18">
        <v>3.3983969946250331E-2</v>
      </c>
      <c r="T13" s="18">
        <v>2.8475600653519222E-2</v>
      </c>
      <c r="U13" s="18">
        <v>7.8807815876895448E-2</v>
      </c>
      <c r="V13" s="18">
        <v>3.2876896160907478E-2</v>
      </c>
      <c r="W13" s="18">
        <v>3.130432422819332E-2</v>
      </c>
      <c r="X13" s="18">
        <v>4.3111336246070123E-2</v>
      </c>
      <c r="Y13" s="18">
        <v>1.2201467365813569E-2</v>
      </c>
      <c r="AA13" s="18">
        <v>4.5138250239668061E-2</v>
      </c>
      <c r="AB13" s="18">
        <v>4.909805577532142E-2</v>
      </c>
      <c r="AC13" s="18">
        <v>3.3146916576458511E-2</v>
      </c>
      <c r="AD13" s="18">
        <v>4.3640660028661772E-2</v>
      </c>
      <c r="AF13" s="18">
        <v>0</v>
      </c>
      <c r="AG13" s="18">
        <v>4.7560810106672062E-2</v>
      </c>
      <c r="AH13" s="18">
        <v>4.3563118448128678E-2</v>
      </c>
      <c r="AI13" s="18">
        <v>5.4564545908718468E-2</v>
      </c>
      <c r="AJ13" s="18">
        <v>3.3834435989279307E-2</v>
      </c>
      <c r="AK13" s="18">
        <v>4.3230395326980753E-2</v>
      </c>
      <c r="AL13" s="18">
        <v>3.7271077387174327E-2</v>
      </c>
      <c r="AM13" s="18">
        <v>2.9639243947122172E-2</v>
      </c>
      <c r="AN13" s="18">
        <v>4.2220825185464113E-2</v>
      </c>
      <c r="AO13" s="18">
        <v>5.1063101889136243E-2</v>
      </c>
      <c r="AP13" s="18">
        <v>5.0412769143671952E-2</v>
      </c>
      <c r="AQ13" s="18">
        <v>6.105688871060938E-2</v>
      </c>
      <c r="AR13" s="18">
        <v>5.2270345457491853E-2</v>
      </c>
      <c r="AS13" s="18">
        <v>4.4025367356253238E-2</v>
      </c>
      <c r="AT13" s="18">
        <v>3.8670350742742381E-2</v>
      </c>
      <c r="AU13" s="18">
        <v>1.537801702976275E-2</v>
      </c>
      <c r="AV13" s="18">
        <v>8.1074732461237184E-2</v>
      </c>
      <c r="AX13" s="18">
        <v>4.6877830797121788E-2</v>
      </c>
      <c r="AY13" s="18">
        <v>2.5483634272991461E-2</v>
      </c>
      <c r="BA13" s="18">
        <v>4.252314634034491E-2</v>
      </c>
      <c r="BB13" s="18">
        <v>4.410257613591937E-2</v>
      </c>
      <c r="BD13" s="18">
        <v>6.2809997882079069E-2</v>
      </c>
      <c r="BE13" s="18">
        <v>3.6588181029614517E-2</v>
      </c>
      <c r="BF13" s="18">
        <v>4.3021057305316572E-2</v>
      </c>
      <c r="BG13" s="18">
        <v>3.7913308052288361E-2</v>
      </c>
      <c r="BH13" s="18">
        <v>3.4365065241435788E-2</v>
      </c>
      <c r="BI13" s="18">
        <v>0</v>
      </c>
      <c r="BJ13" s="18">
        <v>3.5182046051910963E-2</v>
      </c>
      <c r="BL13" s="18">
        <v>5.9599184767429939E-2</v>
      </c>
      <c r="BM13" s="18">
        <v>2.5507226971506682E-2</v>
      </c>
      <c r="BN13" s="18">
        <v>3.7941064296097587E-2</v>
      </c>
      <c r="BO13" s="18">
        <v>3.4212414884139973E-2</v>
      </c>
      <c r="BP13" s="18">
        <v>6.5187842125943501E-2</v>
      </c>
      <c r="BQ13" s="18">
        <v>7.4038630249180157E-2</v>
      </c>
      <c r="BR13" s="18">
        <v>1.6697205132368931E-2</v>
      </c>
      <c r="BS13" s="18">
        <v>4.5639898182959819E-2</v>
      </c>
      <c r="BU13" s="18">
        <v>5.7653894039254659E-2</v>
      </c>
      <c r="BV13" s="18">
        <v>2.5747242190484521E-2</v>
      </c>
      <c r="BW13" s="18">
        <v>1.6134257745298711E-2</v>
      </c>
      <c r="BX13" s="18">
        <v>3.1472790069982028E-2</v>
      </c>
      <c r="BY13" s="18">
        <v>4.789698153492055E-2</v>
      </c>
      <c r="BZ13" s="18">
        <v>8.0332386026075855E-2</v>
      </c>
      <c r="CA13" s="18">
        <v>6.6523336674314842E-2</v>
      </c>
      <c r="CB13" s="18">
        <v>3.518369405080686E-2</v>
      </c>
      <c r="CC13" s="18">
        <v>7.1058231569293182E-2</v>
      </c>
    </row>
    <row r="14" spans="2:83" ht="19" customHeight="1" x14ac:dyDescent="0.35">
      <c r="B14" s="21" t="s">
        <v>151</v>
      </c>
      <c r="C14" s="18">
        <v>5.4381290621966109E-2</v>
      </c>
      <c r="D14" s="18">
        <v>5.4266634653346781E-2</v>
      </c>
      <c r="E14" s="18">
        <v>1.2118045568732911E-2</v>
      </c>
      <c r="F14" s="18">
        <v>3.9885839775079E-2</v>
      </c>
      <c r="G14" s="18">
        <v>4.398965391396787E-2</v>
      </c>
      <c r="H14" s="18">
        <v>6.037075963166226E-2</v>
      </c>
      <c r="I14" s="18">
        <v>9.7397072353406236E-2</v>
      </c>
      <c r="K14" s="18">
        <v>4.7523762738112332E-2</v>
      </c>
      <c r="L14" s="18">
        <v>6.0183307352503469E-2</v>
      </c>
      <c r="N14" s="18">
        <v>2.6560355439580859E-2</v>
      </c>
      <c r="O14" s="18">
        <v>7.7038874637006413E-2</v>
      </c>
      <c r="P14" s="18">
        <v>5.3618225760550219E-2</v>
      </c>
      <c r="Q14" s="18">
        <v>5.9427721459384387E-2</v>
      </c>
      <c r="R14" s="18">
        <v>4.3279144867457188E-2</v>
      </c>
      <c r="S14" s="18">
        <v>7.1267084863814695E-2</v>
      </c>
      <c r="T14" s="18">
        <v>6.7313719758520046E-2</v>
      </c>
      <c r="U14" s="18">
        <v>7.8774742130045775E-2</v>
      </c>
      <c r="V14" s="18">
        <v>4.5102732541250641E-2</v>
      </c>
      <c r="W14" s="18">
        <v>4.4884098779436783E-2</v>
      </c>
      <c r="X14" s="18">
        <v>4.7500583859416079E-2</v>
      </c>
      <c r="Y14" s="18">
        <v>6.9185758887124596E-2</v>
      </c>
      <c r="AA14" s="18">
        <v>5.7613896522550861E-2</v>
      </c>
      <c r="AB14" s="18">
        <v>5.3001291458084708E-2</v>
      </c>
      <c r="AC14" s="18">
        <v>3.6595140660016082E-2</v>
      </c>
      <c r="AD14" s="18">
        <v>6.8367739479447173E-2</v>
      </c>
      <c r="AF14" s="18">
        <v>0.1111116370360071</v>
      </c>
      <c r="AG14" s="18">
        <v>3.7366884328556761E-2</v>
      </c>
      <c r="AH14" s="18">
        <v>7.8890122987630054E-2</v>
      </c>
      <c r="AI14" s="18">
        <v>5.6441380696078083E-2</v>
      </c>
      <c r="AJ14" s="18">
        <v>4.5725398169748098E-2</v>
      </c>
      <c r="AK14" s="18">
        <v>5.5343625506074828E-2</v>
      </c>
      <c r="AL14" s="18">
        <v>5.88001990840211E-2</v>
      </c>
      <c r="AM14" s="18">
        <v>4.2075395618362529E-2</v>
      </c>
      <c r="AN14" s="18">
        <v>6.7701678743212881E-2</v>
      </c>
      <c r="AO14" s="18">
        <v>4.8340998258649459E-2</v>
      </c>
      <c r="AP14" s="18">
        <v>5.3493081705146717E-2</v>
      </c>
      <c r="AQ14" s="18">
        <v>6.9225568177027796E-2</v>
      </c>
      <c r="AR14" s="18">
        <v>3.746427459474419E-2</v>
      </c>
      <c r="AS14" s="18">
        <v>0</v>
      </c>
      <c r="AT14" s="18">
        <v>2.2247758169294161E-2</v>
      </c>
      <c r="AU14" s="18">
        <v>3.5181953341531458E-2</v>
      </c>
      <c r="AV14" s="18">
        <v>0.1421659060054834</v>
      </c>
      <c r="AX14" s="18">
        <v>5.5065883244558661E-2</v>
      </c>
      <c r="AY14" s="18">
        <v>4.9782904968154337E-2</v>
      </c>
      <c r="BA14" s="18">
        <v>4.8480225591323221E-2</v>
      </c>
      <c r="BB14" s="18">
        <v>6.5329756063313982E-2</v>
      </c>
      <c r="BD14" s="18">
        <v>5.379788786149426E-2</v>
      </c>
      <c r="BE14" s="18">
        <v>5.8679848117169531E-2</v>
      </c>
      <c r="BF14" s="18">
        <v>5.4466227959001787E-2</v>
      </c>
      <c r="BG14" s="18">
        <v>4.5802739954523067E-2</v>
      </c>
      <c r="BH14" s="18">
        <v>3.6805556963497119E-2</v>
      </c>
      <c r="BI14" s="18">
        <v>6.0231990882952002E-2</v>
      </c>
      <c r="BJ14" s="18">
        <v>0.14829405001627341</v>
      </c>
      <c r="BL14" s="18">
        <v>7.2310862366649548E-2</v>
      </c>
      <c r="BM14" s="18">
        <v>3.1736532574519083E-2</v>
      </c>
      <c r="BN14" s="18">
        <v>3.0590490591482979E-2</v>
      </c>
      <c r="BO14" s="18">
        <v>4.4196371531985142E-2</v>
      </c>
      <c r="BP14" s="18">
        <v>5.31396791053666E-2</v>
      </c>
      <c r="BQ14" s="18">
        <v>2.468424943827929E-2</v>
      </c>
      <c r="BR14" s="18">
        <v>0.15593632700410609</v>
      </c>
      <c r="BS14" s="18">
        <v>7.919093087540667E-2</v>
      </c>
      <c r="BU14" s="18">
        <v>5.3193332317580062E-2</v>
      </c>
      <c r="BV14" s="18">
        <v>3.8680113121041082E-2</v>
      </c>
      <c r="BW14" s="18">
        <v>3.9185780974206462E-2</v>
      </c>
      <c r="BX14" s="18">
        <v>1.064610303154615E-2</v>
      </c>
      <c r="BY14" s="18">
        <v>5.4226917801140459E-2</v>
      </c>
      <c r="BZ14" s="18">
        <v>5.1964675414692983E-2</v>
      </c>
      <c r="CA14" s="18">
        <v>4.9888767512302763E-2</v>
      </c>
      <c r="CB14" s="18">
        <v>0.14929677701211791</v>
      </c>
      <c r="CC14" s="18">
        <v>6.9497003798797821E-2</v>
      </c>
    </row>
    <row r="15" spans="2:83" ht="19" customHeight="1" x14ac:dyDescent="0.35">
      <c r="B15" s="22" t="s">
        <v>117</v>
      </c>
      <c r="C15" s="23">
        <v>0.4575107809835508</v>
      </c>
      <c r="D15" s="23">
        <v>0.52470273607368301</v>
      </c>
      <c r="E15" s="23">
        <v>0.55570687944802055</v>
      </c>
      <c r="F15" s="23">
        <v>0.56600028603707753</v>
      </c>
      <c r="G15" s="23">
        <v>0.45386829576057047</v>
      </c>
      <c r="H15" s="23">
        <v>0.44784882891466632</v>
      </c>
      <c r="I15" s="23">
        <v>0.28992623652792632</v>
      </c>
      <c r="K15" s="23">
        <v>0.40999222596582052</v>
      </c>
      <c r="L15" s="23">
        <v>0.50126628270530771</v>
      </c>
      <c r="N15" s="23">
        <v>0.39239355839576079</v>
      </c>
      <c r="O15" s="23">
        <v>0.45583450512221679</v>
      </c>
      <c r="P15" s="23">
        <v>0.41721150888759362</v>
      </c>
      <c r="Q15" s="23">
        <v>0.38136884156204492</v>
      </c>
      <c r="R15" s="23">
        <v>0.49605609686048879</v>
      </c>
      <c r="S15" s="23">
        <v>0.4304228257301288</v>
      </c>
      <c r="T15" s="23">
        <v>0.55266311369823584</v>
      </c>
      <c r="U15" s="23">
        <v>0.41961818576740001</v>
      </c>
      <c r="V15" s="23">
        <v>0.4665771534326637</v>
      </c>
      <c r="W15" s="23">
        <v>0.44643988102171511</v>
      </c>
      <c r="X15" s="23">
        <v>0.5050929330358287</v>
      </c>
      <c r="Y15" s="23">
        <v>0.46649484311378348</v>
      </c>
      <c r="AA15" s="23">
        <v>0.48179113152620567</v>
      </c>
      <c r="AB15" s="23">
        <v>0.43362458187704422</v>
      </c>
      <c r="AC15" s="23">
        <v>0.460728664279971</v>
      </c>
      <c r="AD15" s="23">
        <v>0.45398882323425699</v>
      </c>
      <c r="AF15" s="23">
        <v>0.42006120437218553</v>
      </c>
      <c r="AG15" s="23">
        <v>0.38076218511243021</v>
      </c>
      <c r="AH15" s="23">
        <v>0.43400659860950958</v>
      </c>
      <c r="AI15" s="23">
        <v>0.42142118952258623</v>
      </c>
      <c r="AJ15" s="23">
        <v>0.42645386607734931</v>
      </c>
      <c r="AK15" s="23">
        <v>0.48517806317191547</v>
      </c>
      <c r="AL15" s="23">
        <v>0.51234159692068171</v>
      </c>
      <c r="AM15" s="23">
        <v>0.45886184879162317</v>
      </c>
      <c r="AN15" s="23">
        <v>0.44133663935411782</v>
      </c>
      <c r="AO15" s="23">
        <v>0.48856864450967019</v>
      </c>
      <c r="AP15" s="23">
        <v>0.42434872930301348</v>
      </c>
      <c r="AQ15" s="23">
        <v>0.39015932232231909</v>
      </c>
      <c r="AR15" s="23">
        <v>0.43965797732509337</v>
      </c>
      <c r="AS15" s="23">
        <v>0.49312506572232989</v>
      </c>
      <c r="AT15" s="23">
        <v>0.60305842459187498</v>
      </c>
      <c r="AU15" s="23">
        <v>0.57588051496567205</v>
      </c>
      <c r="AV15" s="23">
        <v>0.36791186840510681</v>
      </c>
      <c r="AX15" s="23">
        <v>0.4419083554332538</v>
      </c>
      <c r="AY15" s="23">
        <v>0.53939963766980303</v>
      </c>
      <c r="BA15" s="23">
        <v>0.46368285285239003</v>
      </c>
      <c r="BB15" s="23">
        <v>0.44605950647520359</v>
      </c>
      <c r="BD15" s="23">
        <v>0.42091019798918272</v>
      </c>
      <c r="BE15" s="23">
        <v>0.47381782432678382</v>
      </c>
      <c r="BF15" s="23">
        <v>0.4058536786961574</v>
      </c>
      <c r="BG15" s="23">
        <v>0.48845920935428239</v>
      </c>
      <c r="BH15" s="23">
        <v>0.53001359322235142</v>
      </c>
      <c r="BI15" s="23">
        <v>0.63640320984789578</v>
      </c>
      <c r="BJ15" s="23">
        <v>0.19842743972139909</v>
      </c>
      <c r="BL15" s="23">
        <v>0.41378646912766498</v>
      </c>
      <c r="BM15" s="23">
        <v>0.5423483607334425</v>
      </c>
      <c r="BN15" s="23">
        <v>0.37801165790022417</v>
      </c>
      <c r="BO15" s="23">
        <v>0.45014922513920019</v>
      </c>
      <c r="BP15" s="23">
        <v>0.38309043797123282</v>
      </c>
      <c r="BQ15" s="23">
        <v>0.43640082782912049</v>
      </c>
      <c r="BR15" s="23">
        <v>0.34270274307780202</v>
      </c>
      <c r="BS15" s="23">
        <v>0.45969149687683131</v>
      </c>
      <c r="BU15" s="23">
        <v>0.44852055091119358</v>
      </c>
      <c r="BV15" s="23">
        <v>0.55646319099882957</v>
      </c>
      <c r="BW15" s="23">
        <v>0.40397974072760329</v>
      </c>
      <c r="BX15" s="23">
        <v>0.52349415970593938</v>
      </c>
      <c r="BY15" s="23">
        <v>0.43911679307114421</v>
      </c>
      <c r="BZ15" s="23">
        <v>0.40214679034241402</v>
      </c>
      <c r="CA15" s="23">
        <v>0.44560511219154919</v>
      </c>
      <c r="CB15" s="23">
        <v>0.32128782383929361</v>
      </c>
      <c r="CC15" s="23">
        <v>0.34231726368299709</v>
      </c>
    </row>
    <row r="16" spans="2:83" ht="19" customHeight="1" x14ac:dyDescent="0.35">
      <c r="B16" s="22" t="s">
        <v>118</v>
      </c>
      <c r="C16" s="23">
        <v>0.15059851559378351</v>
      </c>
      <c r="D16" s="23">
        <v>0.17956720546246169</v>
      </c>
      <c r="E16" s="23">
        <v>0.14382502086617499</v>
      </c>
      <c r="F16" s="23">
        <v>0.1016230863884085</v>
      </c>
      <c r="G16" s="23">
        <v>0.14406963469721429</v>
      </c>
      <c r="H16" s="23">
        <v>0.1158174294870508</v>
      </c>
      <c r="I16" s="23">
        <v>0.20506216915475911</v>
      </c>
      <c r="K16" s="23">
        <v>0.17447748080272871</v>
      </c>
      <c r="L16" s="23">
        <v>0.1289682152602297</v>
      </c>
      <c r="N16" s="23">
        <v>0.20140922078319051</v>
      </c>
      <c r="O16" s="23">
        <v>0.1652351941589244</v>
      </c>
      <c r="P16" s="23">
        <v>0.14688621655253981</v>
      </c>
      <c r="Q16" s="23">
        <v>0.22749167091203609</v>
      </c>
      <c r="R16" s="23">
        <v>0.154853998839388</v>
      </c>
      <c r="S16" s="23">
        <v>0.16090336445602191</v>
      </c>
      <c r="T16" s="23">
        <v>7.186556653657257E-2</v>
      </c>
      <c r="U16" s="23">
        <v>0.14540791625940019</v>
      </c>
      <c r="V16" s="23">
        <v>0.15940194020411461</v>
      </c>
      <c r="W16" s="23">
        <v>0.1647039017712382</v>
      </c>
      <c r="X16" s="23">
        <v>0.10297336481813631</v>
      </c>
      <c r="Y16" s="23">
        <v>0.1340003752993901</v>
      </c>
      <c r="AA16" s="23">
        <v>0.15127984107648459</v>
      </c>
      <c r="AB16" s="23">
        <v>0.1819293179613265</v>
      </c>
      <c r="AC16" s="23">
        <v>0.13357613347813879</v>
      </c>
      <c r="AD16" s="23">
        <v>0.13195684229253149</v>
      </c>
      <c r="AF16" s="23">
        <v>9.0724632506148567E-2</v>
      </c>
      <c r="AG16" s="23">
        <v>0.17269916545926681</v>
      </c>
      <c r="AH16" s="23">
        <v>0.13451738135865601</v>
      </c>
      <c r="AI16" s="23">
        <v>0.17199532817577159</v>
      </c>
      <c r="AJ16" s="23">
        <v>0.18086412045790681</v>
      </c>
      <c r="AK16" s="23">
        <v>0.14623970625583091</v>
      </c>
      <c r="AL16" s="23">
        <v>0.13766065411836911</v>
      </c>
      <c r="AM16" s="23">
        <v>0.1006575188674793</v>
      </c>
      <c r="AN16" s="23">
        <v>0.13322495568932891</v>
      </c>
      <c r="AO16" s="23">
        <v>0.13679822520938409</v>
      </c>
      <c r="AP16" s="23">
        <v>0.17102090728376251</v>
      </c>
      <c r="AQ16" s="23">
        <v>0.18109007363013371</v>
      </c>
      <c r="AR16" s="23">
        <v>0.19324620086173289</v>
      </c>
      <c r="AS16" s="23">
        <v>0.15256161125720799</v>
      </c>
      <c r="AT16" s="23">
        <v>0.14165931473130969</v>
      </c>
      <c r="AU16" s="23">
        <v>0.12251223156136461</v>
      </c>
      <c r="AV16" s="23">
        <v>0.15445896127004571</v>
      </c>
      <c r="AX16" s="23">
        <v>0.1484890148449185</v>
      </c>
      <c r="AY16" s="23">
        <v>0.15384712473468001</v>
      </c>
      <c r="BA16" s="23">
        <v>0.15272272362700451</v>
      </c>
      <c r="BB16" s="23">
        <v>0.14665739341987311</v>
      </c>
      <c r="BD16" s="23">
        <v>0.1405731442853394</v>
      </c>
      <c r="BE16" s="23">
        <v>0.14808140734935701</v>
      </c>
      <c r="BF16" s="23">
        <v>0.17680768669720229</v>
      </c>
      <c r="BG16" s="23">
        <v>0.1395119396966015</v>
      </c>
      <c r="BH16" s="23">
        <v>0.16559107705494611</v>
      </c>
      <c r="BI16" s="23">
        <v>0.10537626436066801</v>
      </c>
      <c r="BJ16" s="23">
        <v>0.20549019783442549</v>
      </c>
      <c r="BL16" s="23">
        <v>0.19129633486350531</v>
      </c>
      <c r="BM16" s="23">
        <v>0.11199722803210441</v>
      </c>
      <c r="BN16" s="23">
        <v>0.20527758605163521</v>
      </c>
      <c r="BO16" s="23">
        <v>0.1431850524942368</v>
      </c>
      <c r="BP16" s="23">
        <v>0.19061885479255181</v>
      </c>
      <c r="BQ16" s="23">
        <v>0.12212883698740599</v>
      </c>
      <c r="BR16" s="23">
        <v>0.1160312496709212</v>
      </c>
      <c r="BS16" s="23">
        <v>0.13639534047822541</v>
      </c>
      <c r="BU16" s="23">
        <v>0.1947823519481055</v>
      </c>
      <c r="BV16" s="23">
        <v>0.10796697263613569</v>
      </c>
      <c r="BW16" s="23">
        <v>0.17011237033146931</v>
      </c>
      <c r="BX16" s="23">
        <v>0.1830788930501637</v>
      </c>
      <c r="BY16" s="23">
        <v>0.13567220912968009</v>
      </c>
      <c r="BZ16" s="23">
        <v>0.1880097475629901</v>
      </c>
      <c r="CA16" s="23">
        <v>0.1516972652152325</v>
      </c>
      <c r="CB16" s="23">
        <v>0.1396588728997793</v>
      </c>
      <c r="CC16" s="23">
        <v>0.20726877517778841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199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0.1058370111265871</v>
      </c>
      <c r="D9" s="18">
        <v>0.13917936775824069</v>
      </c>
      <c r="E9" s="18">
        <v>0.19990114496065919</v>
      </c>
      <c r="F9" s="18">
        <v>0.16095507190019531</v>
      </c>
      <c r="G9" s="18">
        <v>9.8850705430740246E-2</v>
      </c>
      <c r="H9" s="18">
        <v>6.8214545677227206E-2</v>
      </c>
      <c r="I9" s="18">
        <v>1.506511539116393E-2</v>
      </c>
      <c r="K9" s="18">
        <v>9.7267645866229935E-2</v>
      </c>
      <c r="L9" s="18">
        <v>0.1143894164535529</v>
      </c>
      <c r="N9" s="18">
        <v>0.1318465889417591</v>
      </c>
      <c r="O9" s="18">
        <v>3.3328456797304958E-2</v>
      </c>
      <c r="P9" s="18">
        <v>4.5548733316321872E-2</v>
      </c>
      <c r="Q9" s="18">
        <v>0.16767127315652491</v>
      </c>
      <c r="R9" s="18">
        <v>0.1245091414534772</v>
      </c>
      <c r="S9" s="18">
        <v>0.10484695340396299</v>
      </c>
      <c r="T9" s="18">
        <v>0.1437355619901331</v>
      </c>
      <c r="U9" s="18">
        <v>5.1515155950081049E-2</v>
      </c>
      <c r="V9" s="18">
        <v>0.15801750168659109</v>
      </c>
      <c r="W9" s="18">
        <v>7.7142419203182613E-2</v>
      </c>
      <c r="X9" s="18">
        <v>9.1338135525295586E-2</v>
      </c>
      <c r="Y9" s="18">
        <v>9.0722140054611891E-2</v>
      </c>
      <c r="AA9" s="18">
        <v>0.1143848623424696</v>
      </c>
      <c r="AB9" s="18">
        <v>7.3956153566655844E-2</v>
      </c>
      <c r="AC9" s="18">
        <v>0.11695804575852591</v>
      </c>
      <c r="AD9" s="18">
        <v>0.1208086641238114</v>
      </c>
      <c r="AF9" s="18">
        <v>0.1474503226930419</v>
      </c>
      <c r="AG9" s="18">
        <v>0.2127083787943162</v>
      </c>
      <c r="AH9" s="18">
        <v>0.13137022663784359</v>
      </c>
      <c r="AI9" s="18">
        <v>5.9486797885820099E-2</v>
      </c>
      <c r="AJ9" s="18">
        <v>0.1085214519953264</v>
      </c>
      <c r="AK9" s="18">
        <v>0.1112386895346511</v>
      </c>
      <c r="AL9" s="18">
        <v>4.9772257816084922E-2</v>
      </c>
      <c r="AM9" s="18">
        <v>5.548481833730181E-2</v>
      </c>
      <c r="AN9" s="18">
        <v>0.1102507996949162</v>
      </c>
      <c r="AO9" s="18">
        <v>5.356593068826121E-2</v>
      </c>
      <c r="AP9" s="18">
        <v>7.5106280395895467E-2</v>
      </c>
      <c r="AQ9" s="18">
        <v>0.12697722189083219</v>
      </c>
      <c r="AR9" s="18">
        <v>0.13264368322033929</v>
      </c>
      <c r="AS9" s="18">
        <v>0.1224375613426954</v>
      </c>
      <c r="AT9" s="18">
        <v>0.11483151239844271</v>
      </c>
      <c r="AU9" s="18">
        <v>0.21002626958777329</v>
      </c>
      <c r="AV9" s="18">
        <v>0.116439592567462</v>
      </c>
      <c r="AX9" s="18">
        <v>8.7488119057832076E-2</v>
      </c>
      <c r="AY9" s="18">
        <v>0.1985815465624764</v>
      </c>
      <c r="BA9" s="18">
        <v>0.1148632916996284</v>
      </c>
      <c r="BB9" s="18">
        <v>8.9090217047097742E-2</v>
      </c>
      <c r="BD9" s="18">
        <v>8.0781457204776475E-2</v>
      </c>
      <c r="BE9" s="18">
        <v>9.9772027164680963E-2</v>
      </c>
      <c r="BF9" s="18">
        <v>8.6916690618215428E-2</v>
      </c>
      <c r="BG9" s="18">
        <v>0.1032190729039643</v>
      </c>
      <c r="BH9" s="18">
        <v>0.16237921186131651</v>
      </c>
      <c r="BI9" s="18">
        <v>0.2546001047181175</v>
      </c>
      <c r="BJ9" s="18">
        <v>9.2684453727431795E-2</v>
      </c>
      <c r="BL9" s="18">
        <v>9.9185630424416873E-2</v>
      </c>
      <c r="BM9" s="18">
        <v>0.14996464104819021</v>
      </c>
      <c r="BN9" s="18">
        <v>6.6840915661000561E-2</v>
      </c>
      <c r="BO9" s="18">
        <v>9.1726681830940862E-2</v>
      </c>
      <c r="BP9" s="18">
        <v>7.3829491009100287E-2</v>
      </c>
      <c r="BQ9" s="18">
        <v>0.13073021738194129</v>
      </c>
      <c r="BR9" s="18">
        <v>0.11310450451373</v>
      </c>
      <c r="BS9" s="18">
        <v>7.5132762572469647E-2</v>
      </c>
      <c r="BU9" s="18">
        <v>9.175952009360655E-2</v>
      </c>
      <c r="BV9" s="18">
        <v>0.1544236573631636</v>
      </c>
      <c r="BW9" s="18">
        <v>6.2204794225525037E-2</v>
      </c>
      <c r="BX9" s="18">
        <v>7.81690199409424E-2</v>
      </c>
      <c r="BY9" s="18">
        <v>0.11043399668848319</v>
      </c>
      <c r="BZ9" s="18">
        <v>0.1524774171234399</v>
      </c>
      <c r="CA9" s="18">
        <v>5.9707814483577912E-2</v>
      </c>
      <c r="CB9" s="18">
        <v>8.431618532848914E-2</v>
      </c>
      <c r="CC9" s="18">
        <v>5.5630515317127691E-2</v>
      </c>
    </row>
    <row r="10" spans="2:83" ht="19" customHeight="1" x14ac:dyDescent="0.35">
      <c r="B10" s="21" t="s">
        <v>193</v>
      </c>
      <c r="C10" s="18">
        <v>0.22949118025690671</v>
      </c>
      <c r="D10" s="18">
        <v>0.2853212432263828</v>
      </c>
      <c r="E10" s="18">
        <v>0.32284875800498092</v>
      </c>
      <c r="F10" s="18">
        <v>0.32444068027012529</v>
      </c>
      <c r="G10" s="18">
        <v>0.23391875553405289</v>
      </c>
      <c r="H10" s="18">
        <v>0.18159579910489829</v>
      </c>
      <c r="I10" s="18">
        <v>0.10063506518765659</v>
      </c>
      <c r="K10" s="18">
        <v>0.22850114874848809</v>
      </c>
      <c r="L10" s="18">
        <v>0.2295880751499737</v>
      </c>
      <c r="N10" s="18">
        <v>0.18907344202087811</v>
      </c>
      <c r="O10" s="18">
        <v>0.17560169795829819</v>
      </c>
      <c r="P10" s="18">
        <v>0.32459909139583781</v>
      </c>
      <c r="Q10" s="18">
        <v>0.13843631681354171</v>
      </c>
      <c r="R10" s="18">
        <v>0.24716250845584711</v>
      </c>
      <c r="S10" s="18">
        <v>0.2429347574117493</v>
      </c>
      <c r="T10" s="18">
        <v>0.2282318582132187</v>
      </c>
      <c r="U10" s="18">
        <v>0.27462108864566681</v>
      </c>
      <c r="V10" s="18">
        <v>0.29141229359190912</v>
      </c>
      <c r="W10" s="18">
        <v>0.16619717063602299</v>
      </c>
      <c r="X10" s="18">
        <v>0.21806213659402451</v>
      </c>
      <c r="Y10" s="18">
        <v>0.21695134487302351</v>
      </c>
      <c r="AA10" s="18">
        <v>0.25207302018470512</v>
      </c>
      <c r="AB10" s="18">
        <v>0.2187965861632804</v>
      </c>
      <c r="AC10" s="18">
        <v>0.22736515065656229</v>
      </c>
      <c r="AD10" s="18">
        <v>0.2173188757939776</v>
      </c>
      <c r="AF10" s="18">
        <v>0.2176021281523251</v>
      </c>
      <c r="AG10" s="18">
        <v>0.1493466561491146</v>
      </c>
      <c r="AH10" s="18">
        <v>0.24911128182360809</v>
      </c>
      <c r="AI10" s="18">
        <v>0.22262526239218339</v>
      </c>
      <c r="AJ10" s="18">
        <v>0.19589885636304649</v>
      </c>
      <c r="AK10" s="18">
        <v>0.19784334647800969</v>
      </c>
      <c r="AL10" s="18">
        <v>0.25886380654048979</v>
      </c>
      <c r="AM10" s="18">
        <v>0.2093133406098186</v>
      </c>
      <c r="AN10" s="18">
        <v>0.29377109351729641</v>
      </c>
      <c r="AO10" s="18">
        <v>0.20793543712359119</v>
      </c>
      <c r="AP10" s="18">
        <v>0.19525747077051001</v>
      </c>
      <c r="AQ10" s="18">
        <v>0.2566984232171845</v>
      </c>
      <c r="AR10" s="18">
        <v>0.2341523141381848</v>
      </c>
      <c r="AS10" s="18">
        <v>0.17732962823052911</v>
      </c>
      <c r="AT10" s="18">
        <v>0.31831908803674641</v>
      </c>
      <c r="AU10" s="18">
        <v>0.405568204258071</v>
      </c>
      <c r="AV10" s="18">
        <v>0.13732111739512601</v>
      </c>
      <c r="AX10" s="18">
        <v>0.2118726689813023</v>
      </c>
      <c r="AY10" s="18">
        <v>0.31373495052338918</v>
      </c>
      <c r="BA10" s="18">
        <v>0.23475518302398701</v>
      </c>
      <c r="BB10" s="18">
        <v>0.21972468012866461</v>
      </c>
      <c r="BD10" s="18">
        <v>0.18267642174364629</v>
      </c>
      <c r="BE10" s="18">
        <v>0.22161054194180679</v>
      </c>
      <c r="BF10" s="18">
        <v>0.2323781635507125</v>
      </c>
      <c r="BG10" s="18">
        <v>0.27074145814724399</v>
      </c>
      <c r="BH10" s="18">
        <v>0.26708038241408849</v>
      </c>
      <c r="BI10" s="18">
        <v>0.31243170669971682</v>
      </c>
      <c r="BJ10" s="18">
        <v>0.1462379576277883</v>
      </c>
      <c r="BL10" s="18">
        <v>0.19806128020362071</v>
      </c>
      <c r="BM10" s="18">
        <v>0.26355427872201898</v>
      </c>
      <c r="BN10" s="18">
        <v>0.21532691111965599</v>
      </c>
      <c r="BO10" s="18">
        <v>0.21099093570404451</v>
      </c>
      <c r="BP10" s="18">
        <v>0.25181528268253323</v>
      </c>
      <c r="BQ10" s="18">
        <v>0.20922048233382781</v>
      </c>
      <c r="BR10" s="18">
        <v>0.2264624998420964</v>
      </c>
      <c r="BS10" s="18">
        <v>0.19911849241409729</v>
      </c>
      <c r="BU10" s="18">
        <v>0.21509845702163879</v>
      </c>
      <c r="BV10" s="18">
        <v>0.27282437333523929</v>
      </c>
      <c r="BW10" s="18">
        <v>0.2015066890984229</v>
      </c>
      <c r="BX10" s="18">
        <v>0.27826006651484042</v>
      </c>
      <c r="BY10" s="18">
        <v>0.2348928619575566</v>
      </c>
      <c r="BZ10" s="18">
        <v>0.2127336604913051</v>
      </c>
      <c r="CA10" s="18">
        <v>0.1682733225890525</v>
      </c>
      <c r="CB10" s="18">
        <v>0.1479915716592545</v>
      </c>
      <c r="CC10" s="18">
        <v>0.22467188264300211</v>
      </c>
    </row>
    <row r="11" spans="2:83" ht="32.15" customHeight="1" x14ac:dyDescent="0.35">
      <c r="B11" s="21" t="s">
        <v>194</v>
      </c>
      <c r="C11" s="18">
        <v>0.28768528073303368</v>
      </c>
      <c r="D11" s="18">
        <v>0.26003038105913318</v>
      </c>
      <c r="E11" s="18">
        <v>0.27751979406033761</v>
      </c>
      <c r="F11" s="18">
        <v>0.29034542203924518</v>
      </c>
      <c r="G11" s="18">
        <v>0.30395477065295379</v>
      </c>
      <c r="H11" s="18">
        <v>0.33890050540929267</v>
      </c>
      <c r="I11" s="18">
        <v>0.26014993941002718</v>
      </c>
      <c r="K11" s="18">
        <v>0.28327574095309288</v>
      </c>
      <c r="L11" s="18">
        <v>0.29218287146510208</v>
      </c>
      <c r="N11" s="18">
        <v>0.33690356269982491</v>
      </c>
      <c r="O11" s="18">
        <v>0.41906967977052417</v>
      </c>
      <c r="P11" s="18">
        <v>0.29692195327020282</v>
      </c>
      <c r="Q11" s="18">
        <v>0.31894061204627738</v>
      </c>
      <c r="R11" s="18">
        <v>0.27531699025071249</v>
      </c>
      <c r="S11" s="18">
        <v>0.35104302998550718</v>
      </c>
      <c r="T11" s="18">
        <v>0.2333159600827307</v>
      </c>
      <c r="U11" s="18">
        <v>0.24178001655104001</v>
      </c>
      <c r="V11" s="18">
        <v>0.22065191885264801</v>
      </c>
      <c r="W11" s="18">
        <v>0.33290374939612238</v>
      </c>
      <c r="X11" s="18">
        <v>0.31745368337718349</v>
      </c>
      <c r="Y11" s="18">
        <v>0.23249862893114051</v>
      </c>
      <c r="AA11" s="18">
        <v>0.2282306868321817</v>
      </c>
      <c r="AB11" s="18">
        <v>0.27261123429162332</v>
      </c>
      <c r="AC11" s="18">
        <v>0.36811782615725608</v>
      </c>
      <c r="AD11" s="18">
        <v>0.29640523834388388</v>
      </c>
      <c r="AF11" s="18">
        <v>0.1797654591185559</v>
      </c>
      <c r="AG11" s="18">
        <v>0.29442570655633882</v>
      </c>
      <c r="AH11" s="18">
        <v>0.26613739907212841</v>
      </c>
      <c r="AI11" s="18">
        <v>0.35561102691908653</v>
      </c>
      <c r="AJ11" s="18">
        <v>0.30536083410370479</v>
      </c>
      <c r="AK11" s="18">
        <v>0.32507988422340622</v>
      </c>
      <c r="AL11" s="18">
        <v>0.28179489666599439</v>
      </c>
      <c r="AM11" s="18">
        <v>0.32458625001665392</v>
      </c>
      <c r="AN11" s="18">
        <v>0.2280178952309623</v>
      </c>
      <c r="AO11" s="18">
        <v>0.32437476060110998</v>
      </c>
      <c r="AP11" s="18">
        <v>0.29896990603345641</v>
      </c>
      <c r="AQ11" s="18">
        <v>0.21664669858863461</v>
      </c>
      <c r="AR11" s="18">
        <v>0.27612773634440912</v>
      </c>
      <c r="AS11" s="18">
        <v>0.29965458073875012</v>
      </c>
      <c r="AT11" s="18">
        <v>0.25948211773897389</v>
      </c>
      <c r="AU11" s="18">
        <v>0.18496620806697239</v>
      </c>
      <c r="AV11" s="18">
        <v>0.30357768166766952</v>
      </c>
      <c r="AX11" s="18">
        <v>0.29787793654583039</v>
      </c>
      <c r="AY11" s="18">
        <v>0.23972157993037899</v>
      </c>
      <c r="BA11" s="18">
        <v>0.28180315392804278</v>
      </c>
      <c r="BB11" s="18">
        <v>0.29859860937992239</v>
      </c>
      <c r="BD11" s="18">
        <v>0.33303236820815668</v>
      </c>
      <c r="BE11" s="18">
        <v>0.28202881843797178</v>
      </c>
      <c r="BF11" s="18">
        <v>0.23131492402840209</v>
      </c>
      <c r="BG11" s="18">
        <v>0.28463669690720061</v>
      </c>
      <c r="BH11" s="18">
        <v>0.25083414388440151</v>
      </c>
      <c r="BI11" s="18">
        <v>0.21197675565006019</v>
      </c>
      <c r="BJ11" s="18">
        <v>0.39224044596986768</v>
      </c>
      <c r="BL11" s="18">
        <v>0.23363952688843459</v>
      </c>
      <c r="BM11" s="18">
        <v>0.28299576970757939</v>
      </c>
      <c r="BN11" s="18">
        <v>0.21131328666297591</v>
      </c>
      <c r="BO11" s="18">
        <v>0.31854919212496691</v>
      </c>
      <c r="BP11" s="18">
        <v>0.31281101211751339</v>
      </c>
      <c r="BQ11" s="18">
        <v>0.38526997585449868</v>
      </c>
      <c r="BR11" s="18">
        <v>0.37489830374472272</v>
      </c>
      <c r="BS11" s="18">
        <v>0.32948107498094259</v>
      </c>
      <c r="BU11" s="18">
        <v>0.2565366709449533</v>
      </c>
      <c r="BV11" s="18">
        <v>0.27458125508160902</v>
      </c>
      <c r="BW11" s="18">
        <v>0.21115069507975531</v>
      </c>
      <c r="BX11" s="18">
        <v>0.33427446762396229</v>
      </c>
      <c r="BY11" s="18">
        <v>0.28724866372281599</v>
      </c>
      <c r="BZ11" s="18">
        <v>0.3383351300290145</v>
      </c>
      <c r="CA11" s="18">
        <v>0.40770666847535181</v>
      </c>
      <c r="CB11" s="18">
        <v>0.28935366015583991</v>
      </c>
      <c r="CC11" s="18">
        <v>0.28920138718683502</v>
      </c>
    </row>
    <row r="12" spans="2:83" ht="19" customHeight="1" x14ac:dyDescent="0.35">
      <c r="B12" s="21" t="s">
        <v>195</v>
      </c>
      <c r="C12" s="18">
        <v>0.17983892197670989</v>
      </c>
      <c r="D12" s="18">
        <v>0.20788170461437991</v>
      </c>
      <c r="E12" s="18">
        <v>0.12926543934955059</v>
      </c>
      <c r="F12" s="18">
        <v>0.119884019897044</v>
      </c>
      <c r="G12" s="18">
        <v>0.19495701115036601</v>
      </c>
      <c r="H12" s="18">
        <v>0.19944830355436971</v>
      </c>
      <c r="I12" s="18">
        <v>0.2229306450066636</v>
      </c>
      <c r="K12" s="18">
        <v>0.19058155920643849</v>
      </c>
      <c r="L12" s="18">
        <v>0.16963305748916879</v>
      </c>
      <c r="N12" s="18">
        <v>0.15100433725045909</v>
      </c>
      <c r="O12" s="18">
        <v>0.1393181003542599</v>
      </c>
      <c r="P12" s="18">
        <v>0.17849283708624331</v>
      </c>
      <c r="Q12" s="18">
        <v>0.20433188385752751</v>
      </c>
      <c r="R12" s="18">
        <v>0.20694598997039021</v>
      </c>
      <c r="S12" s="18">
        <v>0.12688509836418019</v>
      </c>
      <c r="T12" s="18">
        <v>0.18666285389281809</v>
      </c>
      <c r="U12" s="18">
        <v>0.1939624649300519</v>
      </c>
      <c r="V12" s="18">
        <v>0.18081396616093209</v>
      </c>
      <c r="W12" s="18">
        <v>0.17975546940185791</v>
      </c>
      <c r="X12" s="18">
        <v>0.17519730192981681</v>
      </c>
      <c r="Y12" s="18">
        <v>0.20517888218609159</v>
      </c>
      <c r="AA12" s="18">
        <v>0.1788231431846953</v>
      </c>
      <c r="AB12" s="18">
        <v>0.1992390050837351</v>
      </c>
      <c r="AC12" s="18">
        <v>0.13960782831351609</v>
      </c>
      <c r="AD12" s="18">
        <v>0.19746029289070599</v>
      </c>
      <c r="AF12" s="18">
        <v>0.3105817792206178</v>
      </c>
      <c r="AG12" s="18">
        <v>0.13171999199178161</v>
      </c>
      <c r="AH12" s="18">
        <v>0.15756825821865131</v>
      </c>
      <c r="AI12" s="18">
        <v>0.18685098685512999</v>
      </c>
      <c r="AJ12" s="18">
        <v>0.2171016099434496</v>
      </c>
      <c r="AK12" s="18">
        <v>0.1726996191284064</v>
      </c>
      <c r="AL12" s="18">
        <v>0.23283997866352699</v>
      </c>
      <c r="AM12" s="18">
        <v>0.19802717003958581</v>
      </c>
      <c r="AN12" s="18">
        <v>0.1081163086120094</v>
      </c>
      <c r="AO12" s="18">
        <v>0.19069966825274201</v>
      </c>
      <c r="AP12" s="18">
        <v>0.20816009863837481</v>
      </c>
      <c r="AQ12" s="18">
        <v>0.20468593875027791</v>
      </c>
      <c r="AR12" s="18">
        <v>0.2008196148300663</v>
      </c>
      <c r="AS12" s="18">
        <v>0.2015552339160426</v>
      </c>
      <c r="AT12" s="18">
        <v>0.1016392908799254</v>
      </c>
      <c r="AU12" s="18">
        <v>9.3657206195379206E-2</v>
      </c>
      <c r="AV12" s="18">
        <v>0.1058020202294689</v>
      </c>
      <c r="AX12" s="18">
        <v>0.1877672467922587</v>
      </c>
      <c r="AY12" s="18">
        <v>0.1401083050607124</v>
      </c>
      <c r="BA12" s="18">
        <v>0.16731823852963229</v>
      </c>
      <c r="BB12" s="18">
        <v>0.20306901168264421</v>
      </c>
      <c r="BD12" s="18">
        <v>0.20537210803550349</v>
      </c>
      <c r="BE12" s="18">
        <v>0.1764400081575106</v>
      </c>
      <c r="BF12" s="18">
        <v>0.2070077701350366</v>
      </c>
      <c r="BG12" s="18">
        <v>0.1708610680846197</v>
      </c>
      <c r="BH12" s="18">
        <v>0.15443473726105031</v>
      </c>
      <c r="BI12" s="18">
        <v>0.11213789420890879</v>
      </c>
      <c r="BJ12" s="18">
        <v>0.1193194515214317</v>
      </c>
      <c r="BL12" s="18">
        <v>0.2399212175727343</v>
      </c>
      <c r="BM12" s="18">
        <v>0.15569366847746061</v>
      </c>
      <c r="BN12" s="18">
        <v>0.26938110047558678</v>
      </c>
      <c r="BO12" s="18">
        <v>0.1672449868599209</v>
      </c>
      <c r="BP12" s="18">
        <v>0.14411842466197511</v>
      </c>
      <c r="BQ12" s="18">
        <v>0.1002641522305617</v>
      </c>
      <c r="BR12" s="18">
        <v>5.8933470862631392E-2</v>
      </c>
      <c r="BS12" s="18">
        <v>0.1814657265905624</v>
      </c>
      <c r="BU12" s="18">
        <v>0.22249972151850689</v>
      </c>
      <c r="BV12" s="18">
        <v>0.15257768887679959</v>
      </c>
      <c r="BW12" s="18">
        <v>0.29158017164693412</v>
      </c>
      <c r="BX12" s="18">
        <v>0.2004292042523107</v>
      </c>
      <c r="BY12" s="18">
        <v>0.17083266441325229</v>
      </c>
      <c r="BZ12" s="18">
        <v>0.1107730036982979</v>
      </c>
      <c r="CA12" s="18">
        <v>0.16934400070473399</v>
      </c>
      <c r="CB12" s="18">
        <v>0.13928604117779439</v>
      </c>
      <c r="CC12" s="18">
        <v>0.17552647796075821</v>
      </c>
    </row>
    <row r="13" spans="2:83" ht="19" customHeight="1" x14ac:dyDescent="0.35">
      <c r="B13" s="21" t="s">
        <v>196</v>
      </c>
      <c r="C13" s="18">
        <v>0.14472668450315501</v>
      </c>
      <c r="D13" s="18">
        <v>6.2647344688601503E-2</v>
      </c>
      <c r="E13" s="18">
        <v>4.2302042675265272E-2</v>
      </c>
      <c r="F13" s="18">
        <v>5.7762719645862423E-2</v>
      </c>
      <c r="G13" s="18">
        <v>0.1224811402280568</v>
      </c>
      <c r="H13" s="18">
        <v>0.15305259562285331</v>
      </c>
      <c r="I13" s="18">
        <v>0.32419400866774711</v>
      </c>
      <c r="K13" s="18">
        <v>0.15521928107346969</v>
      </c>
      <c r="L13" s="18">
        <v>0.13561031358907691</v>
      </c>
      <c r="N13" s="18">
        <v>0.15828436911341079</v>
      </c>
      <c r="O13" s="18">
        <v>0.11609199175383531</v>
      </c>
      <c r="P13" s="18">
        <v>0.11516876214644391</v>
      </c>
      <c r="Q13" s="18">
        <v>0.13292264676854049</v>
      </c>
      <c r="R13" s="18">
        <v>0.10268324881961639</v>
      </c>
      <c r="S13" s="18">
        <v>0.12518808434145229</v>
      </c>
      <c r="T13" s="18">
        <v>0.14876360531214061</v>
      </c>
      <c r="U13" s="18">
        <v>0.20343525826853351</v>
      </c>
      <c r="V13" s="18">
        <v>9.9845893195847871E-2</v>
      </c>
      <c r="W13" s="18">
        <v>0.1579321623722458</v>
      </c>
      <c r="X13" s="18">
        <v>0.1678715672732666</v>
      </c>
      <c r="Y13" s="18">
        <v>0.19082369153651721</v>
      </c>
      <c r="AA13" s="18">
        <v>0.1797820533896328</v>
      </c>
      <c r="AB13" s="18">
        <v>0.18683014482964119</v>
      </c>
      <c r="AC13" s="18">
        <v>0.10230240015474849</v>
      </c>
      <c r="AD13" s="18">
        <v>0.1001116644062658</v>
      </c>
      <c r="AF13" s="18">
        <v>6.6430235185717848E-2</v>
      </c>
      <c r="AG13" s="18">
        <v>0.15880054568566529</v>
      </c>
      <c r="AH13" s="18">
        <v>0.15011590132823341</v>
      </c>
      <c r="AI13" s="18">
        <v>0.12040298390010989</v>
      </c>
      <c r="AJ13" s="18">
        <v>0.12485725223595109</v>
      </c>
      <c r="AK13" s="18">
        <v>0.12742284644507959</v>
      </c>
      <c r="AL13" s="18">
        <v>0.13976147015765741</v>
      </c>
      <c r="AM13" s="18">
        <v>0.16818931005326079</v>
      </c>
      <c r="AN13" s="18">
        <v>0.20900309341249371</v>
      </c>
      <c r="AO13" s="18">
        <v>0.195225614290021</v>
      </c>
      <c r="AP13" s="18">
        <v>0.16890294188877419</v>
      </c>
      <c r="AQ13" s="18">
        <v>0.1426863221598163</v>
      </c>
      <c r="AR13" s="18">
        <v>0.11879237687225611</v>
      </c>
      <c r="AS13" s="18">
        <v>0.13457781007553041</v>
      </c>
      <c r="AT13" s="18">
        <v>0.15413137544811761</v>
      </c>
      <c r="AU13" s="18">
        <v>7.0206513008740826E-2</v>
      </c>
      <c r="AV13" s="18">
        <v>0.16301657594478169</v>
      </c>
      <c r="AX13" s="18">
        <v>0.16323904896258509</v>
      </c>
      <c r="AY13" s="18">
        <v>5.6910205944954897E-2</v>
      </c>
      <c r="BA13" s="18">
        <v>0.1513521964187802</v>
      </c>
      <c r="BB13" s="18">
        <v>0.13243412581031219</v>
      </c>
      <c r="BD13" s="18">
        <v>0.14215454788228271</v>
      </c>
      <c r="BE13" s="18">
        <v>0.15935920091831571</v>
      </c>
      <c r="BF13" s="18">
        <v>0.2133177229226482</v>
      </c>
      <c r="BG13" s="18">
        <v>0.1390854455873709</v>
      </c>
      <c r="BH13" s="18">
        <v>9.4786584514681527E-2</v>
      </c>
      <c r="BI13" s="18">
        <v>4.8621547840244722E-2</v>
      </c>
      <c r="BJ13" s="18">
        <v>0.128493012557819</v>
      </c>
      <c r="BL13" s="18">
        <v>0.16901804469349749</v>
      </c>
      <c r="BM13" s="18">
        <v>0.1099085948651447</v>
      </c>
      <c r="BN13" s="18">
        <v>0.19696128242549521</v>
      </c>
      <c r="BO13" s="18">
        <v>0.18235507995010261</v>
      </c>
      <c r="BP13" s="18">
        <v>0.1625077133847877</v>
      </c>
      <c r="BQ13" s="18">
        <v>0.125267690037871</v>
      </c>
      <c r="BR13" s="18">
        <v>0.1136500901553289</v>
      </c>
      <c r="BS13" s="18">
        <v>0.14284659680603529</v>
      </c>
      <c r="BU13" s="18">
        <v>0.15614977610027331</v>
      </c>
      <c r="BV13" s="18">
        <v>0.1047268157639813</v>
      </c>
      <c r="BW13" s="18">
        <v>0.199382594816463</v>
      </c>
      <c r="BX13" s="18">
        <v>9.0827698676742272E-2</v>
      </c>
      <c r="BY13" s="18">
        <v>0.1521737789482723</v>
      </c>
      <c r="BZ13" s="18">
        <v>0.1175636288650982</v>
      </c>
      <c r="CA13" s="18">
        <v>0.13302545373571639</v>
      </c>
      <c r="CB13" s="18">
        <v>0.1969930686461259</v>
      </c>
      <c r="CC13" s="18">
        <v>0.22041977786990921</v>
      </c>
    </row>
    <row r="14" spans="2:83" ht="19" customHeight="1" x14ac:dyDescent="0.35">
      <c r="B14" s="21" t="s">
        <v>151</v>
      </c>
      <c r="C14" s="18">
        <v>5.2420921403607518E-2</v>
      </c>
      <c r="D14" s="18">
        <v>4.4939958653261759E-2</v>
      </c>
      <c r="E14" s="18">
        <v>2.816282094920643E-2</v>
      </c>
      <c r="F14" s="18">
        <v>4.6612086247527683E-2</v>
      </c>
      <c r="G14" s="18">
        <v>4.5837617003830322E-2</v>
      </c>
      <c r="H14" s="18">
        <v>5.8788250631358917E-2</v>
      </c>
      <c r="I14" s="18">
        <v>7.7025226336741665E-2</v>
      </c>
      <c r="K14" s="18">
        <v>4.5154624152280873E-2</v>
      </c>
      <c r="L14" s="18">
        <v>5.859626585312544E-2</v>
      </c>
      <c r="N14" s="18">
        <v>3.2887699973668069E-2</v>
      </c>
      <c r="O14" s="18">
        <v>0.11659007336577749</v>
      </c>
      <c r="P14" s="18">
        <v>3.9268622784950587E-2</v>
      </c>
      <c r="Q14" s="18">
        <v>3.7697267357588153E-2</v>
      </c>
      <c r="R14" s="18">
        <v>4.3382121049956639E-2</v>
      </c>
      <c r="S14" s="18">
        <v>4.9102076493147982E-2</v>
      </c>
      <c r="T14" s="18">
        <v>5.9290160508958932E-2</v>
      </c>
      <c r="U14" s="18">
        <v>3.4686015654626687E-2</v>
      </c>
      <c r="V14" s="18">
        <v>4.925842651207174E-2</v>
      </c>
      <c r="W14" s="18">
        <v>8.60690289905683E-2</v>
      </c>
      <c r="X14" s="18">
        <v>3.0077175300412949E-2</v>
      </c>
      <c r="Y14" s="18">
        <v>6.3825312418615193E-2</v>
      </c>
      <c r="AA14" s="18">
        <v>4.6706234066315508E-2</v>
      </c>
      <c r="AB14" s="18">
        <v>4.8566876065064157E-2</v>
      </c>
      <c r="AC14" s="18">
        <v>4.5648748959391097E-2</v>
      </c>
      <c r="AD14" s="18">
        <v>6.7895264441355394E-2</v>
      </c>
      <c r="AF14" s="18">
        <v>7.8170075629741431E-2</v>
      </c>
      <c r="AG14" s="18">
        <v>5.2998720822783542E-2</v>
      </c>
      <c r="AH14" s="18">
        <v>4.5696932919535388E-2</v>
      </c>
      <c r="AI14" s="18">
        <v>5.5022942047670213E-2</v>
      </c>
      <c r="AJ14" s="18">
        <v>4.8259995358521449E-2</v>
      </c>
      <c r="AK14" s="18">
        <v>6.5715614190447066E-2</v>
      </c>
      <c r="AL14" s="18">
        <v>3.6967590156246503E-2</v>
      </c>
      <c r="AM14" s="18">
        <v>4.43991109433792E-2</v>
      </c>
      <c r="AN14" s="18">
        <v>5.0840809532321757E-2</v>
      </c>
      <c r="AO14" s="18">
        <v>2.819858904427458E-2</v>
      </c>
      <c r="AP14" s="18">
        <v>5.360330227298913E-2</v>
      </c>
      <c r="AQ14" s="18">
        <v>5.2305395393254482E-2</v>
      </c>
      <c r="AR14" s="18">
        <v>3.746427459474419E-2</v>
      </c>
      <c r="AS14" s="18">
        <v>6.4445185696452481E-2</v>
      </c>
      <c r="AT14" s="18">
        <v>5.1596615497793763E-2</v>
      </c>
      <c r="AU14" s="18">
        <v>3.5575598883063303E-2</v>
      </c>
      <c r="AV14" s="18">
        <v>0.173843012195492</v>
      </c>
      <c r="AX14" s="18">
        <v>5.1754979660191359E-2</v>
      </c>
      <c r="AY14" s="18">
        <v>5.0943411978088181E-2</v>
      </c>
      <c r="BA14" s="18">
        <v>4.9907936399929229E-2</v>
      </c>
      <c r="BB14" s="18">
        <v>5.7083355951358959E-2</v>
      </c>
      <c r="BD14" s="18">
        <v>5.5983096925634163E-2</v>
      </c>
      <c r="BE14" s="18">
        <v>6.0789403379714071E-2</v>
      </c>
      <c r="BF14" s="18">
        <v>2.9064728744985169E-2</v>
      </c>
      <c r="BG14" s="18">
        <v>3.1456258369600441E-2</v>
      </c>
      <c r="BH14" s="18">
        <v>7.0484940064461682E-2</v>
      </c>
      <c r="BI14" s="18">
        <v>6.0231990882952002E-2</v>
      </c>
      <c r="BJ14" s="18">
        <v>0.1210246785956616</v>
      </c>
      <c r="BL14" s="18">
        <v>6.0174300217295897E-2</v>
      </c>
      <c r="BM14" s="18">
        <v>3.7883047179606028E-2</v>
      </c>
      <c r="BN14" s="18">
        <v>4.0176503655285321E-2</v>
      </c>
      <c r="BO14" s="18">
        <v>2.9133123530024261E-2</v>
      </c>
      <c r="BP14" s="18">
        <v>5.4918076144090403E-2</v>
      </c>
      <c r="BQ14" s="18">
        <v>4.9247482161299663E-2</v>
      </c>
      <c r="BR14" s="18">
        <v>0.1129511308814906</v>
      </c>
      <c r="BS14" s="18">
        <v>7.1955346635892911E-2</v>
      </c>
      <c r="BU14" s="18">
        <v>5.7955854321021308E-2</v>
      </c>
      <c r="BV14" s="18">
        <v>4.0866209579207093E-2</v>
      </c>
      <c r="BW14" s="18">
        <v>3.4175055132899562E-2</v>
      </c>
      <c r="BX14" s="18">
        <v>1.8039542991201921E-2</v>
      </c>
      <c r="BY14" s="18">
        <v>4.4418034269619489E-2</v>
      </c>
      <c r="BZ14" s="18">
        <v>6.8117159792844398E-2</v>
      </c>
      <c r="CA14" s="18">
        <v>6.1942740011567347E-2</v>
      </c>
      <c r="CB14" s="18">
        <v>0.14205947303249619</v>
      </c>
      <c r="CC14" s="18">
        <v>3.4549959022367849E-2</v>
      </c>
    </row>
    <row r="15" spans="2:83" ht="19" customHeight="1" x14ac:dyDescent="0.35">
      <c r="B15" s="22" t="s">
        <v>117</v>
      </c>
      <c r="C15" s="23">
        <v>0.33532819138349379</v>
      </c>
      <c r="D15" s="23">
        <v>0.42450061098462338</v>
      </c>
      <c r="E15" s="23">
        <v>0.52274990296564017</v>
      </c>
      <c r="F15" s="23">
        <v>0.4853957521703206</v>
      </c>
      <c r="G15" s="23">
        <v>0.3327694609647931</v>
      </c>
      <c r="H15" s="23">
        <v>0.24981034478212549</v>
      </c>
      <c r="I15" s="23">
        <v>0.11570018057882051</v>
      </c>
      <c r="K15" s="23">
        <v>0.32576879461471803</v>
      </c>
      <c r="L15" s="23">
        <v>0.34397749160352659</v>
      </c>
      <c r="N15" s="23">
        <v>0.32092003096263721</v>
      </c>
      <c r="O15" s="23">
        <v>0.2089301547556032</v>
      </c>
      <c r="P15" s="23">
        <v>0.37014782471215962</v>
      </c>
      <c r="Q15" s="23">
        <v>0.30610758997006671</v>
      </c>
      <c r="R15" s="23">
        <v>0.37167164990932428</v>
      </c>
      <c r="S15" s="23">
        <v>0.34778171081571241</v>
      </c>
      <c r="T15" s="23">
        <v>0.37196742020335172</v>
      </c>
      <c r="U15" s="23">
        <v>0.3261362445957478</v>
      </c>
      <c r="V15" s="23">
        <v>0.44942979527850019</v>
      </c>
      <c r="W15" s="23">
        <v>0.24333958983920559</v>
      </c>
      <c r="X15" s="23">
        <v>0.30940027211931997</v>
      </c>
      <c r="Y15" s="23">
        <v>0.30767348492763541</v>
      </c>
      <c r="AA15" s="23">
        <v>0.36645788252717471</v>
      </c>
      <c r="AB15" s="23">
        <v>0.29275273972993632</v>
      </c>
      <c r="AC15" s="23">
        <v>0.34432319641508807</v>
      </c>
      <c r="AD15" s="23">
        <v>0.33812753991778899</v>
      </c>
      <c r="AF15" s="23">
        <v>0.36505245084536708</v>
      </c>
      <c r="AG15" s="23">
        <v>0.36205503494343078</v>
      </c>
      <c r="AH15" s="23">
        <v>0.38048150846145168</v>
      </c>
      <c r="AI15" s="23">
        <v>0.28211206027800362</v>
      </c>
      <c r="AJ15" s="23">
        <v>0.30442030835837292</v>
      </c>
      <c r="AK15" s="23">
        <v>0.30908203601266082</v>
      </c>
      <c r="AL15" s="23">
        <v>0.3086360643565747</v>
      </c>
      <c r="AM15" s="23">
        <v>0.26479815894712039</v>
      </c>
      <c r="AN15" s="23">
        <v>0.40402189321221271</v>
      </c>
      <c r="AO15" s="23">
        <v>0.2615013678118524</v>
      </c>
      <c r="AP15" s="23">
        <v>0.27036375116640549</v>
      </c>
      <c r="AQ15" s="23">
        <v>0.38367564510801672</v>
      </c>
      <c r="AR15" s="23">
        <v>0.36679599735852408</v>
      </c>
      <c r="AS15" s="23">
        <v>0.29976718957322451</v>
      </c>
      <c r="AT15" s="23">
        <v>0.4331506004351891</v>
      </c>
      <c r="AU15" s="23">
        <v>0.61559447384584431</v>
      </c>
      <c r="AV15" s="23">
        <v>0.25376070996258798</v>
      </c>
      <c r="AX15" s="23">
        <v>0.29936078803913441</v>
      </c>
      <c r="AY15" s="23">
        <v>0.51231649708586557</v>
      </c>
      <c r="BA15" s="23">
        <v>0.34961847472361551</v>
      </c>
      <c r="BB15" s="23">
        <v>0.30881489717576238</v>
      </c>
      <c r="BD15" s="23">
        <v>0.26345787894842282</v>
      </c>
      <c r="BE15" s="23">
        <v>0.32138256910648783</v>
      </c>
      <c r="BF15" s="23">
        <v>0.31929485416892789</v>
      </c>
      <c r="BG15" s="23">
        <v>0.37396053105120841</v>
      </c>
      <c r="BH15" s="23">
        <v>0.42945959427540498</v>
      </c>
      <c r="BI15" s="23">
        <v>0.56703181141783432</v>
      </c>
      <c r="BJ15" s="23">
        <v>0.2389224113552201</v>
      </c>
      <c r="BL15" s="23">
        <v>0.2972469106280376</v>
      </c>
      <c r="BM15" s="23">
        <v>0.41351891977020933</v>
      </c>
      <c r="BN15" s="23">
        <v>0.28216782678065649</v>
      </c>
      <c r="BO15" s="23">
        <v>0.30271761753498538</v>
      </c>
      <c r="BP15" s="23">
        <v>0.32564477369163353</v>
      </c>
      <c r="BQ15" s="23">
        <v>0.33995069971576908</v>
      </c>
      <c r="BR15" s="23">
        <v>0.33956700435582637</v>
      </c>
      <c r="BS15" s="23">
        <v>0.27425125498656688</v>
      </c>
      <c r="BU15" s="23">
        <v>0.30685797711524537</v>
      </c>
      <c r="BV15" s="23">
        <v>0.42724803069840289</v>
      </c>
      <c r="BW15" s="23">
        <v>0.26371148332394789</v>
      </c>
      <c r="BX15" s="23">
        <v>0.35642908645578281</v>
      </c>
      <c r="BY15" s="23">
        <v>0.34532685864603979</v>
      </c>
      <c r="BZ15" s="23">
        <v>0.36521107761474503</v>
      </c>
      <c r="CA15" s="23">
        <v>0.2279811370726304</v>
      </c>
      <c r="CB15" s="23">
        <v>0.23230775698774361</v>
      </c>
      <c r="CC15" s="23">
        <v>0.28030239796012979</v>
      </c>
    </row>
    <row r="16" spans="2:83" ht="19" customHeight="1" x14ac:dyDescent="0.35">
      <c r="B16" s="22" t="s">
        <v>118</v>
      </c>
      <c r="C16" s="23">
        <v>0.32456560647986499</v>
      </c>
      <c r="D16" s="23">
        <v>0.27052904930298138</v>
      </c>
      <c r="E16" s="23">
        <v>0.17156748202481581</v>
      </c>
      <c r="F16" s="23">
        <v>0.17764673954290641</v>
      </c>
      <c r="G16" s="23">
        <v>0.31743815137842268</v>
      </c>
      <c r="H16" s="23">
        <v>0.35250089917722288</v>
      </c>
      <c r="I16" s="23">
        <v>0.54712465367441065</v>
      </c>
      <c r="K16" s="23">
        <v>0.34580084027990821</v>
      </c>
      <c r="L16" s="23">
        <v>0.30524337107824578</v>
      </c>
      <c r="N16" s="23">
        <v>0.30928870636386979</v>
      </c>
      <c r="O16" s="23">
        <v>0.25541009210809518</v>
      </c>
      <c r="P16" s="23">
        <v>0.29366159923268709</v>
      </c>
      <c r="Q16" s="23">
        <v>0.33725453062606803</v>
      </c>
      <c r="R16" s="23">
        <v>0.30962923879000648</v>
      </c>
      <c r="S16" s="23">
        <v>0.25207318270563239</v>
      </c>
      <c r="T16" s="23">
        <v>0.33542645920495873</v>
      </c>
      <c r="U16" s="23">
        <v>0.39739772319858552</v>
      </c>
      <c r="V16" s="23">
        <v>0.28065985935678001</v>
      </c>
      <c r="W16" s="23">
        <v>0.33768763177410371</v>
      </c>
      <c r="X16" s="23">
        <v>0.34306886920308338</v>
      </c>
      <c r="Y16" s="23">
        <v>0.39600257372260877</v>
      </c>
      <c r="AA16" s="23">
        <v>0.3586051965743281</v>
      </c>
      <c r="AB16" s="23">
        <v>0.38606914991337632</v>
      </c>
      <c r="AC16" s="23">
        <v>0.24191022846826471</v>
      </c>
      <c r="AD16" s="23">
        <v>0.29757195729697178</v>
      </c>
      <c r="AF16" s="23">
        <v>0.37701201440633558</v>
      </c>
      <c r="AG16" s="23">
        <v>0.2905205376774469</v>
      </c>
      <c r="AH16" s="23">
        <v>0.30768415954688472</v>
      </c>
      <c r="AI16" s="23">
        <v>0.30725397075523991</v>
      </c>
      <c r="AJ16" s="23">
        <v>0.34195886217940069</v>
      </c>
      <c r="AK16" s="23">
        <v>0.30012246557348599</v>
      </c>
      <c r="AL16" s="23">
        <v>0.3726014488211844</v>
      </c>
      <c r="AM16" s="23">
        <v>0.36621648009284657</v>
      </c>
      <c r="AN16" s="23">
        <v>0.31711940202450323</v>
      </c>
      <c r="AO16" s="23">
        <v>0.38592528254276298</v>
      </c>
      <c r="AP16" s="23">
        <v>0.37706304052714912</v>
      </c>
      <c r="AQ16" s="23">
        <v>0.34737226091009421</v>
      </c>
      <c r="AR16" s="23">
        <v>0.31961199170232252</v>
      </c>
      <c r="AS16" s="23">
        <v>0.33613304399157301</v>
      </c>
      <c r="AT16" s="23">
        <v>0.25577066632804307</v>
      </c>
      <c r="AU16" s="23">
        <v>0.16386371920411999</v>
      </c>
      <c r="AV16" s="23">
        <v>0.26881859617425069</v>
      </c>
      <c r="AX16" s="23">
        <v>0.35100629575484388</v>
      </c>
      <c r="AY16" s="23">
        <v>0.19701851100566731</v>
      </c>
      <c r="BA16" s="23">
        <v>0.31867043494841252</v>
      </c>
      <c r="BB16" s="23">
        <v>0.33550313749295629</v>
      </c>
      <c r="BD16" s="23">
        <v>0.3475266559177862</v>
      </c>
      <c r="BE16" s="23">
        <v>0.33579920907582628</v>
      </c>
      <c r="BF16" s="23">
        <v>0.42032549305768491</v>
      </c>
      <c r="BG16" s="23">
        <v>0.30994651367199061</v>
      </c>
      <c r="BH16" s="23">
        <v>0.24922132177573181</v>
      </c>
      <c r="BI16" s="23">
        <v>0.16075944204915349</v>
      </c>
      <c r="BJ16" s="23">
        <v>0.24781246407925059</v>
      </c>
      <c r="BL16" s="23">
        <v>0.40893926226623178</v>
      </c>
      <c r="BM16" s="23">
        <v>0.26560226334260523</v>
      </c>
      <c r="BN16" s="23">
        <v>0.4663423829010821</v>
      </c>
      <c r="BO16" s="23">
        <v>0.34960006681002348</v>
      </c>
      <c r="BP16" s="23">
        <v>0.30662613804676281</v>
      </c>
      <c r="BQ16" s="23">
        <v>0.22553184226843259</v>
      </c>
      <c r="BR16" s="23">
        <v>0.1725835610179603</v>
      </c>
      <c r="BS16" s="23">
        <v>0.32431232339659771</v>
      </c>
      <c r="BU16" s="23">
        <v>0.37864949761878008</v>
      </c>
      <c r="BV16" s="23">
        <v>0.25730450464078092</v>
      </c>
      <c r="BW16" s="23">
        <v>0.49096276646339709</v>
      </c>
      <c r="BX16" s="23">
        <v>0.29125690292905299</v>
      </c>
      <c r="BY16" s="23">
        <v>0.32300644336152462</v>
      </c>
      <c r="BZ16" s="23">
        <v>0.22833663256339609</v>
      </c>
      <c r="CA16" s="23">
        <v>0.30236945444045038</v>
      </c>
      <c r="CB16" s="23">
        <v>0.33627910982392029</v>
      </c>
      <c r="CC16" s="23">
        <v>0.39594625583066728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200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0.1408339322864883</v>
      </c>
      <c r="D9" s="18">
        <v>0.14356711272896369</v>
      </c>
      <c r="E9" s="18">
        <v>0.2230898909123544</v>
      </c>
      <c r="F9" s="18">
        <v>0.19969211958462391</v>
      </c>
      <c r="G9" s="18">
        <v>0.11036559669247981</v>
      </c>
      <c r="H9" s="18">
        <v>9.9210636175668734E-2</v>
      </c>
      <c r="I9" s="18">
        <v>8.7151605317713751E-2</v>
      </c>
      <c r="K9" s="18">
        <v>0.1342590412462597</v>
      </c>
      <c r="L9" s="18">
        <v>0.14663481889608909</v>
      </c>
      <c r="N9" s="18">
        <v>0.1526812761357787</v>
      </c>
      <c r="O9" s="18">
        <v>0.11502357494134539</v>
      </c>
      <c r="P9" s="18">
        <v>9.1196929870274002E-2</v>
      </c>
      <c r="Q9" s="18">
        <v>0.16218899539236351</v>
      </c>
      <c r="R9" s="18">
        <v>0.1721719141871855</v>
      </c>
      <c r="S9" s="18">
        <v>0.13030797387639639</v>
      </c>
      <c r="T9" s="18">
        <v>0.1705389230641442</v>
      </c>
      <c r="U9" s="18">
        <v>8.8785683589721276E-2</v>
      </c>
      <c r="V9" s="18">
        <v>0.191778065459207</v>
      </c>
      <c r="W9" s="18">
        <v>0.1205147578819204</v>
      </c>
      <c r="X9" s="18">
        <v>7.6557731694325282E-2</v>
      </c>
      <c r="Y9" s="18">
        <v>0.16923601556100401</v>
      </c>
      <c r="AA9" s="18">
        <v>0.16704400256381241</v>
      </c>
      <c r="AB9" s="18">
        <v>0.1223929895797758</v>
      </c>
      <c r="AC9" s="18">
        <v>0.14456712598354721</v>
      </c>
      <c r="AD9" s="18">
        <v>0.1295523425773922</v>
      </c>
      <c r="AF9" s="18">
        <v>6.9437022026198253E-2</v>
      </c>
      <c r="AG9" s="18">
        <v>0.25956212688938202</v>
      </c>
      <c r="AH9" s="18">
        <v>0.13018357416177709</v>
      </c>
      <c r="AI9" s="18">
        <v>7.6361953984405928E-2</v>
      </c>
      <c r="AJ9" s="18">
        <v>0.13450660971675191</v>
      </c>
      <c r="AK9" s="18">
        <v>0.1357290305504445</v>
      </c>
      <c r="AL9" s="18">
        <v>9.4026793680386925E-2</v>
      </c>
      <c r="AM9" s="18">
        <v>0.10282924742676559</v>
      </c>
      <c r="AN9" s="18">
        <v>7.0750928105916655E-2</v>
      </c>
      <c r="AO9" s="18">
        <v>0.1754410239942919</v>
      </c>
      <c r="AP9" s="18">
        <v>0.1353544955163537</v>
      </c>
      <c r="AQ9" s="18">
        <v>0.15711378437963491</v>
      </c>
      <c r="AR9" s="18">
        <v>0.13264218117542731</v>
      </c>
      <c r="AS9" s="18">
        <v>0.2292624524228026</v>
      </c>
      <c r="AT9" s="18">
        <v>0.19252563927207161</v>
      </c>
      <c r="AU9" s="18">
        <v>0.25781758950550537</v>
      </c>
      <c r="AV9" s="18">
        <v>8.6290577926203302E-2</v>
      </c>
      <c r="AX9" s="18">
        <v>0.12666584999351679</v>
      </c>
      <c r="AY9" s="18">
        <v>0.21315322466067679</v>
      </c>
      <c r="BA9" s="18">
        <v>0.1490411860841683</v>
      </c>
      <c r="BB9" s="18">
        <v>0.12560670904701149</v>
      </c>
      <c r="BD9" s="18">
        <v>0.12955707861566851</v>
      </c>
      <c r="BE9" s="18">
        <v>0.1326423911604305</v>
      </c>
      <c r="BF9" s="18">
        <v>8.4750004554265942E-2</v>
      </c>
      <c r="BG9" s="18">
        <v>0.16234635395459029</v>
      </c>
      <c r="BH9" s="18">
        <v>0.1608421621847739</v>
      </c>
      <c r="BI9" s="18">
        <v>0.31372133093466847</v>
      </c>
      <c r="BJ9" s="18">
        <v>0.12106561162178241</v>
      </c>
      <c r="BL9" s="18">
        <v>0.1479040354138117</v>
      </c>
      <c r="BM9" s="18">
        <v>0.17778905839722739</v>
      </c>
      <c r="BN9" s="18">
        <v>0.10077558070742119</v>
      </c>
      <c r="BO9" s="18">
        <v>0.1019584964012188</v>
      </c>
      <c r="BP9" s="18">
        <v>0.1736509766725792</v>
      </c>
      <c r="BQ9" s="18">
        <v>0.16886366597237309</v>
      </c>
      <c r="BR9" s="18">
        <v>2.246916444520513E-2</v>
      </c>
      <c r="BS9" s="18">
        <v>8.5962219114417968E-2</v>
      </c>
      <c r="BU9" s="18">
        <v>0.14499681451479809</v>
      </c>
      <c r="BV9" s="18">
        <v>0.18502454703927809</v>
      </c>
      <c r="BW9" s="18">
        <v>0.116666635089721</v>
      </c>
      <c r="BX9" s="18">
        <v>8.8424047912908629E-2</v>
      </c>
      <c r="BY9" s="18">
        <v>0.1808749787090671</v>
      </c>
      <c r="BZ9" s="18">
        <v>0.15661630916605779</v>
      </c>
      <c r="CA9" s="18">
        <v>6.6970685203765673E-2</v>
      </c>
      <c r="CB9" s="18">
        <v>3.8310796025215497E-2</v>
      </c>
      <c r="CC9" s="18">
        <v>9.8175710837863014E-2</v>
      </c>
    </row>
    <row r="10" spans="2:83" ht="19" customHeight="1" x14ac:dyDescent="0.35">
      <c r="B10" s="21" t="s">
        <v>193</v>
      </c>
      <c r="C10" s="18">
        <v>0.33128744200091109</v>
      </c>
      <c r="D10" s="18">
        <v>0.3458541440788816</v>
      </c>
      <c r="E10" s="18">
        <v>0.40853186877144471</v>
      </c>
      <c r="F10" s="18">
        <v>0.35017613527886909</v>
      </c>
      <c r="G10" s="18">
        <v>0.3702916628126009</v>
      </c>
      <c r="H10" s="18">
        <v>0.30519192721594163</v>
      </c>
      <c r="I10" s="18">
        <v>0.2490819542367973</v>
      </c>
      <c r="K10" s="18">
        <v>0.33950347174157691</v>
      </c>
      <c r="L10" s="18">
        <v>0.32428063098669591</v>
      </c>
      <c r="N10" s="18">
        <v>0.38155368749773022</v>
      </c>
      <c r="O10" s="18">
        <v>0.27059517949310452</v>
      </c>
      <c r="P10" s="18">
        <v>0.409512775079865</v>
      </c>
      <c r="Q10" s="18">
        <v>0.29244609888161038</v>
      </c>
      <c r="R10" s="18">
        <v>0.33481608785572631</v>
      </c>
      <c r="S10" s="18">
        <v>0.31760211082643819</v>
      </c>
      <c r="T10" s="18">
        <v>0.34712367871457123</v>
      </c>
      <c r="U10" s="18">
        <v>0.37121433448927121</v>
      </c>
      <c r="V10" s="18">
        <v>0.35747967877212761</v>
      </c>
      <c r="W10" s="18">
        <v>0.29563321221903999</v>
      </c>
      <c r="X10" s="18">
        <v>0.34000930631123871</v>
      </c>
      <c r="Y10" s="18">
        <v>0.24939351383145059</v>
      </c>
      <c r="AA10" s="18">
        <v>0.36542323110220709</v>
      </c>
      <c r="AB10" s="18">
        <v>0.34157461000730732</v>
      </c>
      <c r="AC10" s="18">
        <v>0.32530147529959341</v>
      </c>
      <c r="AD10" s="18">
        <v>0.28940862248725452</v>
      </c>
      <c r="AF10" s="18">
        <v>0.19864643497993101</v>
      </c>
      <c r="AG10" s="18">
        <v>0.20791443571741541</v>
      </c>
      <c r="AH10" s="18">
        <v>0.26324843096769118</v>
      </c>
      <c r="AI10" s="18">
        <v>0.28283754912912479</v>
      </c>
      <c r="AJ10" s="18">
        <v>0.25258941394199408</v>
      </c>
      <c r="AK10" s="18">
        <v>0.37324501295547691</v>
      </c>
      <c r="AL10" s="18">
        <v>0.40905082409255539</v>
      </c>
      <c r="AM10" s="18">
        <v>0.32509821753241891</v>
      </c>
      <c r="AN10" s="18">
        <v>0.37518995558077239</v>
      </c>
      <c r="AO10" s="18">
        <v>0.35635597041235312</v>
      </c>
      <c r="AP10" s="18">
        <v>0.33194221928285339</v>
      </c>
      <c r="AQ10" s="18">
        <v>0.37624189801734059</v>
      </c>
      <c r="AR10" s="18">
        <v>0.37274904024215622</v>
      </c>
      <c r="AS10" s="18">
        <v>0.36246591620963697</v>
      </c>
      <c r="AT10" s="18">
        <v>0.33576168562439751</v>
      </c>
      <c r="AU10" s="18">
        <v>0.42085501577929718</v>
      </c>
      <c r="AV10" s="18">
        <v>0.22347032022151589</v>
      </c>
      <c r="AX10" s="18">
        <v>0.32258224359206261</v>
      </c>
      <c r="AY10" s="18">
        <v>0.36870453968014311</v>
      </c>
      <c r="BA10" s="18">
        <v>0.34177808987379088</v>
      </c>
      <c r="BB10" s="18">
        <v>0.31182375280291919</v>
      </c>
      <c r="BD10" s="18">
        <v>0.30767844086493651</v>
      </c>
      <c r="BE10" s="18">
        <v>0.33333297101441561</v>
      </c>
      <c r="BF10" s="18">
        <v>0.33157175112571541</v>
      </c>
      <c r="BG10" s="18">
        <v>0.36379649797235653</v>
      </c>
      <c r="BH10" s="18">
        <v>0.36668479876992582</v>
      </c>
      <c r="BI10" s="18">
        <v>0.35652227201264519</v>
      </c>
      <c r="BJ10" s="18">
        <v>0.12994622570529099</v>
      </c>
      <c r="BL10" s="18">
        <v>0.33218487332819219</v>
      </c>
      <c r="BM10" s="18">
        <v>0.40688506424004539</v>
      </c>
      <c r="BN10" s="18">
        <v>0.27886518928577397</v>
      </c>
      <c r="BO10" s="18">
        <v>0.2401717678560146</v>
      </c>
      <c r="BP10" s="18">
        <v>0.30537138043612061</v>
      </c>
      <c r="BQ10" s="18">
        <v>0.37054617444592369</v>
      </c>
      <c r="BR10" s="18">
        <v>0.21055554376894339</v>
      </c>
      <c r="BS10" s="18">
        <v>0.27710638697233891</v>
      </c>
      <c r="BU10" s="18">
        <v>0.32727476389845839</v>
      </c>
      <c r="BV10" s="18">
        <v>0.41829075757577278</v>
      </c>
      <c r="BW10" s="18">
        <v>0.24184871498997479</v>
      </c>
      <c r="BX10" s="18">
        <v>0.27953256862890369</v>
      </c>
      <c r="BY10" s="18">
        <v>0.32389594447932779</v>
      </c>
      <c r="BZ10" s="18">
        <v>0.33974136722058229</v>
      </c>
      <c r="CA10" s="18">
        <v>0.27638428821496408</v>
      </c>
      <c r="CB10" s="18">
        <v>0.26620633285432183</v>
      </c>
      <c r="CC10" s="18">
        <v>0.31698050778959619</v>
      </c>
    </row>
    <row r="11" spans="2:83" ht="32.15" customHeight="1" x14ac:dyDescent="0.35">
      <c r="B11" s="21" t="s">
        <v>194</v>
      </c>
      <c r="C11" s="18">
        <v>0.36994352530357638</v>
      </c>
      <c r="D11" s="18">
        <v>0.30956201888415957</v>
      </c>
      <c r="E11" s="18">
        <v>0.27528962006658447</v>
      </c>
      <c r="F11" s="18">
        <v>0.29223770084633571</v>
      </c>
      <c r="G11" s="18">
        <v>0.3909639119072908</v>
      </c>
      <c r="H11" s="18">
        <v>0.43143822135155069</v>
      </c>
      <c r="I11" s="18">
        <v>0.46393408095955568</v>
      </c>
      <c r="K11" s="18">
        <v>0.38089755888087351</v>
      </c>
      <c r="L11" s="18">
        <v>0.36048831843082241</v>
      </c>
      <c r="N11" s="18">
        <v>0.34978379590157382</v>
      </c>
      <c r="O11" s="18">
        <v>0.40572364407848682</v>
      </c>
      <c r="P11" s="18">
        <v>0.34207636625637</v>
      </c>
      <c r="Q11" s="18">
        <v>0.32183646235422669</v>
      </c>
      <c r="R11" s="18">
        <v>0.36447491543105748</v>
      </c>
      <c r="S11" s="18">
        <v>0.42280378263803059</v>
      </c>
      <c r="T11" s="18">
        <v>0.33917452349795768</v>
      </c>
      <c r="U11" s="18">
        <v>0.3241406431886914</v>
      </c>
      <c r="V11" s="18">
        <v>0.30340302433337502</v>
      </c>
      <c r="W11" s="18">
        <v>0.44043637261782548</v>
      </c>
      <c r="X11" s="18">
        <v>0.42224622150058422</v>
      </c>
      <c r="Y11" s="18">
        <v>0.37924189884247977</v>
      </c>
      <c r="AA11" s="18">
        <v>0.35599199038011781</v>
      </c>
      <c r="AB11" s="18">
        <v>0.35553244338914469</v>
      </c>
      <c r="AC11" s="18">
        <v>0.37875620597155529</v>
      </c>
      <c r="AD11" s="18">
        <v>0.39103808517548588</v>
      </c>
      <c r="AF11" s="18">
        <v>0.44287890226188331</v>
      </c>
      <c r="AG11" s="18">
        <v>0.4144635600873488</v>
      </c>
      <c r="AH11" s="18">
        <v>0.33248246058372738</v>
      </c>
      <c r="AI11" s="18">
        <v>0.42460031381720498</v>
      </c>
      <c r="AJ11" s="18">
        <v>0.41648481045725427</v>
      </c>
      <c r="AK11" s="18">
        <v>0.32971572443137342</v>
      </c>
      <c r="AL11" s="18">
        <v>0.36276376311830388</v>
      </c>
      <c r="AM11" s="18">
        <v>0.43351973533315419</v>
      </c>
      <c r="AN11" s="18">
        <v>0.40175930027893719</v>
      </c>
      <c r="AO11" s="18">
        <v>0.31514593126430218</v>
      </c>
      <c r="AP11" s="18">
        <v>0.39800618355747608</v>
      </c>
      <c r="AQ11" s="18">
        <v>0.36085441578155741</v>
      </c>
      <c r="AR11" s="18">
        <v>0.38531885201138361</v>
      </c>
      <c r="AS11" s="18">
        <v>0.30233548670168092</v>
      </c>
      <c r="AT11" s="18">
        <v>0.30478076609997501</v>
      </c>
      <c r="AU11" s="18">
        <v>0.23965352223597619</v>
      </c>
      <c r="AV11" s="18">
        <v>0.44882948409628121</v>
      </c>
      <c r="AX11" s="18">
        <v>0.39033509402382399</v>
      </c>
      <c r="AY11" s="18">
        <v>0.27700358406190512</v>
      </c>
      <c r="BA11" s="18">
        <v>0.3641564915241941</v>
      </c>
      <c r="BB11" s="18">
        <v>0.38068042432307031</v>
      </c>
      <c r="BD11" s="18">
        <v>0.39637541699310058</v>
      </c>
      <c r="BE11" s="18">
        <v>0.36594364949236952</v>
      </c>
      <c r="BF11" s="18">
        <v>0.37709947483437029</v>
      </c>
      <c r="BG11" s="18">
        <v>0.35904351285357822</v>
      </c>
      <c r="BH11" s="18">
        <v>0.34447211966972741</v>
      </c>
      <c r="BI11" s="18">
        <v>0.23429092535230109</v>
      </c>
      <c r="BJ11" s="18">
        <v>0.44319924826404888</v>
      </c>
      <c r="BL11" s="18">
        <v>0.35991502853970481</v>
      </c>
      <c r="BM11" s="18">
        <v>0.30623781549962298</v>
      </c>
      <c r="BN11" s="18">
        <v>0.44721321988061391</v>
      </c>
      <c r="BO11" s="18">
        <v>0.46569038192680778</v>
      </c>
      <c r="BP11" s="18">
        <v>0.34256232700014289</v>
      </c>
      <c r="BQ11" s="18">
        <v>0.28557866230767293</v>
      </c>
      <c r="BR11" s="18">
        <v>0.48307046737525339</v>
      </c>
      <c r="BS11" s="18">
        <v>0.44616575908248812</v>
      </c>
      <c r="BU11" s="18">
        <v>0.37792929227628541</v>
      </c>
      <c r="BV11" s="18">
        <v>0.28952036319963148</v>
      </c>
      <c r="BW11" s="18">
        <v>0.49115342643258481</v>
      </c>
      <c r="BX11" s="18">
        <v>0.42557570145893558</v>
      </c>
      <c r="BY11" s="18">
        <v>0.36861206781325118</v>
      </c>
      <c r="BZ11" s="18">
        <v>0.2473903159051267</v>
      </c>
      <c r="CA11" s="18">
        <v>0.46223091048325821</v>
      </c>
      <c r="CB11" s="18">
        <v>0.45645738934107349</v>
      </c>
      <c r="CC11" s="18">
        <v>0.32953437828756532</v>
      </c>
    </row>
    <row r="12" spans="2:83" ht="19" customHeight="1" x14ac:dyDescent="0.35">
      <c r="B12" s="21" t="s">
        <v>195</v>
      </c>
      <c r="C12" s="18">
        <v>8.9281846146843813E-2</v>
      </c>
      <c r="D12" s="18">
        <v>0.13291961895566651</v>
      </c>
      <c r="E12" s="18">
        <v>6.2011666508416427E-2</v>
      </c>
      <c r="F12" s="18">
        <v>7.1436488958126515E-2</v>
      </c>
      <c r="G12" s="18">
        <v>5.7529030173830938E-2</v>
      </c>
      <c r="H12" s="18">
        <v>9.9244386528864123E-2</v>
      </c>
      <c r="I12" s="18">
        <v>0.1157283220131171</v>
      </c>
      <c r="K12" s="18">
        <v>9.0555976023781737E-2</v>
      </c>
      <c r="L12" s="18">
        <v>8.7500451299482737E-2</v>
      </c>
      <c r="N12" s="18">
        <v>6.4664485255704673E-2</v>
      </c>
      <c r="O12" s="18">
        <v>6.6583518976962811E-2</v>
      </c>
      <c r="P12" s="18">
        <v>8.0643027742863346E-2</v>
      </c>
      <c r="Q12" s="18">
        <v>0.1272313694041089</v>
      </c>
      <c r="R12" s="18">
        <v>6.9914000849305671E-2</v>
      </c>
      <c r="S12" s="18">
        <v>7.9000437257862863E-2</v>
      </c>
      <c r="T12" s="18">
        <v>8.2929762177410507E-2</v>
      </c>
      <c r="U12" s="18">
        <v>0.13612361821457769</v>
      </c>
      <c r="V12" s="18">
        <v>9.2023706719072368E-2</v>
      </c>
      <c r="W12" s="18">
        <v>8.3916501564408039E-2</v>
      </c>
      <c r="X12" s="18">
        <v>6.6969395891431374E-2</v>
      </c>
      <c r="Y12" s="18">
        <v>0.1230392067004987</v>
      </c>
      <c r="AA12" s="18">
        <v>6.9423565983834798E-2</v>
      </c>
      <c r="AB12" s="18">
        <v>0.1079114383627872</v>
      </c>
      <c r="AC12" s="18">
        <v>8.7915635727170802E-2</v>
      </c>
      <c r="AD12" s="18">
        <v>9.318429495983134E-2</v>
      </c>
      <c r="AF12" s="18">
        <v>0.11598711440043009</v>
      </c>
      <c r="AG12" s="18">
        <v>6.9657976242813849E-2</v>
      </c>
      <c r="AH12" s="18">
        <v>0.10876126253680141</v>
      </c>
      <c r="AI12" s="18">
        <v>0.14737761409674871</v>
      </c>
      <c r="AJ12" s="18">
        <v>0.11030277339089969</v>
      </c>
      <c r="AK12" s="18">
        <v>8.8949307278712364E-2</v>
      </c>
      <c r="AL12" s="18">
        <v>6.8164614828377587E-2</v>
      </c>
      <c r="AM12" s="18">
        <v>9.0703645077033004E-2</v>
      </c>
      <c r="AN12" s="18">
        <v>8.27341057944148E-2</v>
      </c>
      <c r="AO12" s="18">
        <v>9.7508202762447593E-2</v>
      </c>
      <c r="AP12" s="18">
        <v>8.7413631725773142E-2</v>
      </c>
      <c r="AQ12" s="18">
        <v>2.1327165146279629E-2</v>
      </c>
      <c r="AR12" s="18">
        <v>7.5268819417262919E-2</v>
      </c>
      <c r="AS12" s="18">
        <v>8.4282305730657453E-2</v>
      </c>
      <c r="AT12" s="18">
        <v>0.1182567214308014</v>
      </c>
      <c r="AU12" s="18">
        <v>6.5398382320634496E-2</v>
      </c>
      <c r="AV12" s="18">
        <v>0.1078962286882717</v>
      </c>
      <c r="AX12" s="18">
        <v>8.8482428810202768E-2</v>
      </c>
      <c r="AY12" s="18">
        <v>9.3537306434113204E-2</v>
      </c>
      <c r="BA12" s="18">
        <v>8.1808223032774283E-2</v>
      </c>
      <c r="BB12" s="18">
        <v>0.10314793709163959</v>
      </c>
      <c r="BD12" s="18">
        <v>8.7889586744448897E-2</v>
      </c>
      <c r="BE12" s="18">
        <v>9.3801211243379201E-2</v>
      </c>
      <c r="BF12" s="18">
        <v>0.13591338403673789</v>
      </c>
      <c r="BG12" s="18">
        <v>7.9227833637288456E-2</v>
      </c>
      <c r="BH12" s="18">
        <v>5.5607566914515363E-2</v>
      </c>
      <c r="BI12" s="18">
        <v>4.0900395100767047E-2</v>
      </c>
      <c r="BJ12" s="18">
        <v>0.13699019574703361</v>
      </c>
      <c r="BL12" s="18">
        <v>8.7142602978716246E-2</v>
      </c>
      <c r="BM12" s="18">
        <v>6.9079806752559758E-2</v>
      </c>
      <c r="BN12" s="18">
        <v>0.1161580879513317</v>
      </c>
      <c r="BO12" s="18">
        <v>0.13727485612636031</v>
      </c>
      <c r="BP12" s="18">
        <v>0.1129298934292335</v>
      </c>
      <c r="BQ12" s="18">
        <v>5.012834401378298E-2</v>
      </c>
      <c r="BR12" s="18">
        <v>0.1225403377172429</v>
      </c>
      <c r="BS12" s="18">
        <v>8.4853841777359676E-2</v>
      </c>
      <c r="BU12" s="18">
        <v>8.4555115630712205E-2</v>
      </c>
      <c r="BV12" s="18">
        <v>7.3177119728242021E-2</v>
      </c>
      <c r="BW12" s="18">
        <v>9.1773080192782408E-2</v>
      </c>
      <c r="BX12" s="18">
        <v>0.14412761020202919</v>
      </c>
      <c r="BY12" s="18">
        <v>6.8904378017305715E-2</v>
      </c>
      <c r="BZ12" s="18">
        <v>0.1222233203676297</v>
      </c>
      <c r="CA12" s="18">
        <v>7.5441253615596365E-2</v>
      </c>
      <c r="CB12" s="18">
        <v>0.1129467183576001</v>
      </c>
      <c r="CC12" s="18">
        <v>0.1413770103782005</v>
      </c>
    </row>
    <row r="13" spans="2:83" ht="19" customHeight="1" x14ac:dyDescent="0.35">
      <c r="B13" s="21" t="s">
        <v>196</v>
      </c>
      <c r="C13" s="18">
        <v>3.0998497414909249E-2</v>
      </c>
      <c r="D13" s="18">
        <v>4.0299135102427462E-2</v>
      </c>
      <c r="E13" s="18">
        <v>1.5382882775130989E-2</v>
      </c>
      <c r="F13" s="18">
        <v>2.5327390210245021E-2</v>
      </c>
      <c r="G13" s="18">
        <v>2.8734155860749112E-2</v>
      </c>
      <c r="H13" s="18">
        <v>2.4126676832024369E-2</v>
      </c>
      <c r="I13" s="18">
        <v>4.8115388712238312E-2</v>
      </c>
      <c r="K13" s="18">
        <v>2.9522917697471101E-2</v>
      </c>
      <c r="L13" s="18">
        <v>3.2534276714838509E-2</v>
      </c>
      <c r="N13" s="18">
        <v>3.2066649840392737E-2</v>
      </c>
      <c r="O13" s="18">
        <v>4.9621872320413873E-2</v>
      </c>
      <c r="P13" s="18">
        <v>5.3173496985196932E-2</v>
      </c>
      <c r="Q13" s="18">
        <v>4.7219485139584419E-2</v>
      </c>
      <c r="R13" s="18">
        <v>9.5590035616034841E-3</v>
      </c>
      <c r="S13" s="18">
        <v>3.8689756881433029E-2</v>
      </c>
      <c r="T13" s="18">
        <v>8.6742146980380488E-3</v>
      </c>
      <c r="U13" s="18">
        <v>4.0375041884948538E-2</v>
      </c>
      <c r="V13" s="18">
        <v>3.4000818492360599E-2</v>
      </c>
      <c r="W13" s="18">
        <v>1.9263851407222719E-2</v>
      </c>
      <c r="X13" s="18">
        <v>5.5285907811944417E-2</v>
      </c>
      <c r="Y13" s="18">
        <v>2.4886326860339789E-2</v>
      </c>
      <c r="AA13" s="18">
        <v>1.6261136155316911E-2</v>
      </c>
      <c r="AB13" s="18">
        <v>3.4892413612230513E-2</v>
      </c>
      <c r="AC13" s="18">
        <v>3.2739745757442658E-2</v>
      </c>
      <c r="AD13" s="18">
        <v>4.0114470608685962E-2</v>
      </c>
      <c r="AF13" s="18">
        <v>9.4880450701815944E-2</v>
      </c>
      <c r="AG13" s="18">
        <v>1.9357348775302569E-2</v>
      </c>
      <c r="AH13" s="18">
        <v>9.5649976628878891E-2</v>
      </c>
      <c r="AI13" s="18">
        <v>2.1053867438340191E-2</v>
      </c>
      <c r="AJ13" s="18">
        <v>5.4262320215034611E-2</v>
      </c>
      <c r="AK13" s="18">
        <v>2.9913738569662E-2</v>
      </c>
      <c r="AL13" s="18">
        <v>2.5087120806426569E-2</v>
      </c>
      <c r="AM13" s="18">
        <v>9.754973870772881E-3</v>
      </c>
      <c r="AN13" s="18">
        <v>5.0841603793746207E-2</v>
      </c>
      <c r="AO13" s="18">
        <v>2.1245748859913441E-2</v>
      </c>
      <c r="AP13" s="18">
        <v>2.0453847582231819E-2</v>
      </c>
      <c r="AQ13" s="18">
        <v>5.9044154082220107E-2</v>
      </c>
      <c r="AR13" s="18">
        <v>2.3278472126783769E-2</v>
      </c>
      <c r="AS13" s="18">
        <v>0</v>
      </c>
      <c r="AT13" s="18">
        <v>1.9165567720117849E-2</v>
      </c>
      <c r="AU13" s="18">
        <v>0</v>
      </c>
      <c r="AV13" s="18">
        <v>0</v>
      </c>
      <c r="AX13" s="18">
        <v>3.3350900716103291E-2</v>
      </c>
      <c r="AY13" s="18">
        <v>1.6918839868888501E-2</v>
      </c>
      <c r="BA13" s="18">
        <v>2.5754680478250299E-2</v>
      </c>
      <c r="BB13" s="18">
        <v>4.0727546021158939E-2</v>
      </c>
      <c r="BD13" s="18">
        <v>3.3928463088105001E-2</v>
      </c>
      <c r="BE13" s="18">
        <v>3.2340281313145813E-2</v>
      </c>
      <c r="BF13" s="18">
        <v>4.4281914722115838E-2</v>
      </c>
      <c r="BG13" s="18">
        <v>2.2739582681294321E-2</v>
      </c>
      <c r="BH13" s="18">
        <v>2.8305019485030579E-2</v>
      </c>
      <c r="BI13" s="18">
        <v>1.3941272066183031E-2</v>
      </c>
      <c r="BJ13" s="18">
        <v>3.2174558465090347E-2</v>
      </c>
      <c r="BL13" s="18">
        <v>3.2396873966986102E-2</v>
      </c>
      <c r="BM13" s="18">
        <v>2.1406842887399941E-2</v>
      </c>
      <c r="BN13" s="18">
        <v>4.0875931852800987E-2</v>
      </c>
      <c r="BO13" s="18">
        <v>4.7449417825856557E-2</v>
      </c>
      <c r="BP13" s="18">
        <v>2.817651007544492E-2</v>
      </c>
      <c r="BQ13" s="18">
        <v>7.5635671098947865E-2</v>
      </c>
      <c r="BR13" s="18">
        <v>0</v>
      </c>
      <c r="BS13" s="18">
        <v>3.8461615090704483E-2</v>
      </c>
      <c r="BU13" s="18">
        <v>3.2835697721980021E-2</v>
      </c>
      <c r="BV13" s="18">
        <v>1.350675382418318E-2</v>
      </c>
      <c r="BW13" s="18">
        <v>4.2869166998934692E-2</v>
      </c>
      <c r="BX13" s="18">
        <v>4.401439997970448E-2</v>
      </c>
      <c r="BY13" s="18">
        <v>2.5180012418904229E-2</v>
      </c>
      <c r="BZ13" s="18">
        <v>6.5911527547759016E-2</v>
      </c>
      <c r="CA13" s="18">
        <v>3.4282473621838561E-2</v>
      </c>
      <c r="CB13" s="18">
        <v>2.3216247954980802E-2</v>
      </c>
      <c r="CC13" s="18">
        <v>8.3059380704894117E-2</v>
      </c>
    </row>
    <row r="14" spans="2:83" ht="19" customHeight="1" x14ac:dyDescent="0.35">
      <c r="B14" s="21" t="s">
        <v>151</v>
      </c>
      <c r="C14" s="18">
        <v>3.7654756847271098E-2</v>
      </c>
      <c r="D14" s="18">
        <v>2.779797024990099E-2</v>
      </c>
      <c r="E14" s="18">
        <v>1.5694070966069021E-2</v>
      </c>
      <c r="F14" s="18">
        <v>6.1130165121799598E-2</v>
      </c>
      <c r="G14" s="18">
        <v>4.2115642553048539E-2</v>
      </c>
      <c r="H14" s="18">
        <v>4.0788151895950343E-2</v>
      </c>
      <c r="I14" s="18">
        <v>3.5988648760577807E-2</v>
      </c>
      <c r="K14" s="18">
        <v>2.5261034410037159E-2</v>
      </c>
      <c r="L14" s="18">
        <v>4.8561503672071363E-2</v>
      </c>
      <c r="N14" s="18">
        <v>1.925010536881986E-2</v>
      </c>
      <c r="O14" s="18">
        <v>9.2452210189686634E-2</v>
      </c>
      <c r="P14" s="18">
        <v>2.3397404065430689E-2</v>
      </c>
      <c r="Q14" s="18">
        <v>4.9077588828106318E-2</v>
      </c>
      <c r="R14" s="18">
        <v>4.9064078115121611E-2</v>
      </c>
      <c r="S14" s="18">
        <v>1.159593851983886E-2</v>
      </c>
      <c r="T14" s="18">
        <v>5.1558897847878489E-2</v>
      </c>
      <c r="U14" s="18">
        <v>3.936067863278972E-2</v>
      </c>
      <c r="V14" s="18">
        <v>2.1314706223857529E-2</v>
      </c>
      <c r="W14" s="18">
        <v>4.0235304309583268E-2</v>
      </c>
      <c r="X14" s="18">
        <v>3.8931436790476212E-2</v>
      </c>
      <c r="Y14" s="18">
        <v>5.420303820422704E-2</v>
      </c>
      <c r="AA14" s="18">
        <v>2.5856073814710952E-2</v>
      </c>
      <c r="AB14" s="18">
        <v>3.7696105048754557E-2</v>
      </c>
      <c r="AC14" s="18">
        <v>3.071981126069068E-2</v>
      </c>
      <c r="AD14" s="18">
        <v>5.6702184191350119E-2</v>
      </c>
      <c r="AF14" s="18">
        <v>7.8170075629741431E-2</v>
      </c>
      <c r="AG14" s="18">
        <v>2.9044552287737429E-2</v>
      </c>
      <c r="AH14" s="18">
        <v>6.9674295121124233E-2</v>
      </c>
      <c r="AI14" s="18">
        <v>4.7768701534175312E-2</v>
      </c>
      <c r="AJ14" s="18">
        <v>3.1854072278065429E-2</v>
      </c>
      <c r="AK14" s="18">
        <v>4.2447186214330843E-2</v>
      </c>
      <c r="AL14" s="18">
        <v>4.0906883473949718E-2</v>
      </c>
      <c r="AM14" s="18">
        <v>3.8094180759855607E-2</v>
      </c>
      <c r="AN14" s="18">
        <v>1.872410644621255E-2</v>
      </c>
      <c r="AO14" s="18">
        <v>3.4303122706691842E-2</v>
      </c>
      <c r="AP14" s="18">
        <v>2.6829622335311821E-2</v>
      </c>
      <c r="AQ14" s="18">
        <v>2.541858259296732E-2</v>
      </c>
      <c r="AR14" s="18">
        <v>1.074263502698627E-2</v>
      </c>
      <c r="AS14" s="18">
        <v>2.1653838935222051E-2</v>
      </c>
      <c r="AT14" s="18">
        <v>2.9509619852636611E-2</v>
      </c>
      <c r="AU14" s="18">
        <v>1.6275490158586901E-2</v>
      </c>
      <c r="AV14" s="18">
        <v>0.13351338906772811</v>
      </c>
      <c r="AX14" s="18">
        <v>3.8583482864290523E-2</v>
      </c>
      <c r="AY14" s="18">
        <v>3.0682505294273309E-2</v>
      </c>
      <c r="BA14" s="18">
        <v>3.7461329006822253E-2</v>
      </c>
      <c r="BB14" s="18">
        <v>3.8013630714200553E-2</v>
      </c>
      <c r="BD14" s="18">
        <v>4.4571013693740481E-2</v>
      </c>
      <c r="BE14" s="18">
        <v>4.1939495776259342E-2</v>
      </c>
      <c r="BF14" s="18">
        <v>2.6383470726794759E-2</v>
      </c>
      <c r="BG14" s="18">
        <v>1.284621890089226E-2</v>
      </c>
      <c r="BH14" s="18">
        <v>4.4088332976026982E-2</v>
      </c>
      <c r="BI14" s="18">
        <v>4.0623804533434983E-2</v>
      </c>
      <c r="BJ14" s="18">
        <v>0.13662416019675361</v>
      </c>
      <c r="BL14" s="18">
        <v>4.0456585772588871E-2</v>
      </c>
      <c r="BM14" s="18">
        <v>1.8601412223144341E-2</v>
      </c>
      <c r="BN14" s="18">
        <v>1.6111990322058161E-2</v>
      </c>
      <c r="BO14" s="18">
        <v>7.4550798637419364E-3</v>
      </c>
      <c r="BP14" s="18">
        <v>3.7308912386478973E-2</v>
      </c>
      <c r="BQ14" s="18">
        <v>4.9247482161299663E-2</v>
      </c>
      <c r="BR14" s="18">
        <v>0.16136448669335529</v>
      </c>
      <c r="BS14" s="18">
        <v>6.7450177962691024E-2</v>
      </c>
      <c r="BU14" s="18">
        <v>3.2408315957766047E-2</v>
      </c>
      <c r="BV14" s="18">
        <v>2.048045863289244E-2</v>
      </c>
      <c r="BW14" s="18">
        <v>1.568897629600223E-2</v>
      </c>
      <c r="BX14" s="18">
        <v>1.8325671817518371E-2</v>
      </c>
      <c r="BY14" s="18">
        <v>3.2532618562143963E-2</v>
      </c>
      <c r="BZ14" s="18">
        <v>6.8117159792844398E-2</v>
      </c>
      <c r="CA14" s="18">
        <v>8.4690388860577101E-2</v>
      </c>
      <c r="CB14" s="18">
        <v>0.1028625154668083</v>
      </c>
      <c r="CC14" s="18">
        <v>3.087301200188082E-2</v>
      </c>
    </row>
    <row r="15" spans="2:83" ht="19" customHeight="1" x14ac:dyDescent="0.35">
      <c r="B15" s="22" t="s">
        <v>117</v>
      </c>
      <c r="C15" s="23">
        <v>0.47212137428739942</v>
      </c>
      <c r="D15" s="23">
        <v>0.48942125680784532</v>
      </c>
      <c r="E15" s="23">
        <v>0.63162175968379908</v>
      </c>
      <c r="F15" s="23">
        <v>0.54986825486349311</v>
      </c>
      <c r="G15" s="23">
        <v>0.48065725950508059</v>
      </c>
      <c r="H15" s="23">
        <v>0.40440256339161029</v>
      </c>
      <c r="I15" s="23">
        <v>0.33623355955451112</v>
      </c>
      <c r="K15" s="23">
        <v>0.47376251298783661</v>
      </c>
      <c r="L15" s="23">
        <v>0.47091544988278489</v>
      </c>
      <c r="N15" s="23">
        <v>0.53423496363350886</v>
      </c>
      <c r="O15" s="23">
        <v>0.38561875443444987</v>
      </c>
      <c r="P15" s="23">
        <v>0.500709704950139</v>
      </c>
      <c r="Q15" s="23">
        <v>0.45463509427397403</v>
      </c>
      <c r="R15" s="23">
        <v>0.50698800204291183</v>
      </c>
      <c r="S15" s="23">
        <v>0.44791008470283461</v>
      </c>
      <c r="T15" s="23">
        <v>0.51766260177871537</v>
      </c>
      <c r="U15" s="23">
        <v>0.46000001807899249</v>
      </c>
      <c r="V15" s="23">
        <v>0.54925774423133455</v>
      </c>
      <c r="W15" s="23">
        <v>0.41614797010096038</v>
      </c>
      <c r="X15" s="23">
        <v>0.41656703800556388</v>
      </c>
      <c r="Y15" s="23">
        <v>0.41862952939245462</v>
      </c>
      <c r="AA15" s="23">
        <v>0.53246723366601945</v>
      </c>
      <c r="AB15" s="23">
        <v>0.46396759958708311</v>
      </c>
      <c r="AC15" s="23">
        <v>0.46986860128314062</v>
      </c>
      <c r="AD15" s="23">
        <v>0.41896096506464681</v>
      </c>
      <c r="AF15" s="23">
        <v>0.26808345700612918</v>
      </c>
      <c r="AG15" s="23">
        <v>0.46747656260679737</v>
      </c>
      <c r="AH15" s="23">
        <v>0.3934320051294683</v>
      </c>
      <c r="AI15" s="23">
        <v>0.35919950311353072</v>
      </c>
      <c r="AJ15" s="23">
        <v>0.38709602365874612</v>
      </c>
      <c r="AK15" s="23">
        <v>0.50897404350592135</v>
      </c>
      <c r="AL15" s="23">
        <v>0.50307761777294235</v>
      </c>
      <c r="AM15" s="23">
        <v>0.42792746495918438</v>
      </c>
      <c r="AN15" s="23">
        <v>0.4459408836866891</v>
      </c>
      <c r="AO15" s="23">
        <v>0.53179699440664496</v>
      </c>
      <c r="AP15" s="23">
        <v>0.46729671479920709</v>
      </c>
      <c r="AQ15" s="23">
        <v>0.53335568239697551</v>
      </c>
      <c r="AR15" s="23">
        <v>0.50539122141758352</v>
      </c>
      <c r="AS15" s="23">
        <v>0.59172836863243961</v>
      </c>
      <c r="AT15" s="23">
        <v>0.52828732489646901</v>
      </c>
      <c r="AU15" s="23">
        <v>0.67867260528480255</v>
      </c>
      <c r="AV15" s="23">
        <v>0.30976089814771918</v>
      </c>
      <c r="AX15" s="23">
        <v>0.44924809358557938</v>
      </c>
      <c r="AY15" s="23">
        <v>0.58185776434081993</v>
      </c>
      <c r="BA15" s="23">
        <v>0.49081927595795921</v>
      </c>
      <c r="BB15" s="23">
        <v>0.43743046184993067</v>
      </c>
      <c r="BD15" s="23">
        <v>0.43723551948060502</v>
      </c>
      <c r="BE15" s="23">
        <v>0.46597536217484609</v>
      </c>
      <c r="BF15" s="23">
        <v>0.41632175567998131</v>
      </c>
      <c r="BG15" s="23">
        <v>0.52614285192694676</v>
      </c>
      <c r="BH15" s="23">
        <v>0.52752696095469975</v>
      </c>
      <c r="BI15" s="23">
        <v>0.67024360294731378</v>
      </c>
      <c r="BJ15" s="23">
        <v>0.25101183732707338</v>
      </c>
      <c r="BL15" s="23">
        <v>0.48008890874200388</v>
      </c>
      <c r="BM15" s="23">
        <v>0.58467412263727292</v>
      </c>
      <c r="BN15" s="23">
        <v>0.37964076999319518</v>
      </c>
      <c r="BO15" s="23">
        <v>0.34213026425723342</v>
      </c>
      <c r="BP15" s="23">
        <v>0.47902235710869978</v>
      </c>
      <c r="BQ15" s="23">
        <v>0.53940984041829676</v>
      </c>
      <c r="BR15" s="23">
        <v>0.2330247082141485</v>
      </c>
      <c r="BS15" s="23">
        <v>0.36306860608675678</v>
      </c>
      <c r="BU15" s="23">
        <v>0.47227157841325651</v>
      </c>
      <c r="BV15" s="23">
        <v>0.60331530461505078</v>
      </c>
      <c r="BW15" s="23">
        <v>0.35851535007969593</v>
      </c>
      <c r="BX15" s="23">
        <v>0.36795661654181228</v>
      </c>
      <c r="BY15" s="23">
        <v>0.50477092318839489</v>
      </c>
      <c r="BZ15" s="23">
        <v>0.49635767638664019</v>
      </c>
      <c r="CA15" s="23">
        <v>0.34335497341872978</v>
      </c>
      <c r="CB15" s="23">
        <v>0.3045171288795373</v>
      </c>
      <c r="CC15" s="23">
        <v>0.41515621862745922</v>
      </c>
    </row>
    <row r="16" spans="2:83" ht="19" customHeight="1" x14ac:dyDescent="0.35">
      <c r="B16" s="22" t="s">
        <v>118</v>
      </c>
      <c r="C16" s="23">
        <v>0.1202803435617531</v>
      </c>
      <c r="D16" s="23">
        <v>0.17321875405809389</v>
      </c>
      <c r="E16" s="23">
        <v>7.7394549283547429E-2</v>
      </c>
      <c r="F16" s="23">
        <v>9.6763879168371536E-2</v>
      </c>
      <c r="G16" s="23">
        <v>8.6263186034580053E-2</v>
      </c>
      <c r="H16" s="23">
        <v>0.1233710633608885</v>
      </c>
      <c r="I16" s="23">
        <v>0.16384371072535539</v>
      </c>
      <c r="K16" s="23">
        <v>0.1200788937212528</v>
      </c>
      <c r="L16" s="23">
        <v>0.1200347280143212</v>
      </c>
      <c r="N16" s="23">
        <v>9.6731135096097404E-2</v>
      </c>
      <c r="O16" s="23">
        <v>0.1162053912973767</v>
      </c>
      <c r="P16" s="23">
        <v>0.1338165247280603</v>
      </c>
      <c r="Q16" s="23">
        <v>0.1744508545436933</v>
      </c>
      <c r="R16" s="23">
        <v>7.9473004410909154E-2</v>
      </c>
      <c r="S16" s="23">
        <v>0.11769019413929591</v>
      </c>
      <c r="T16" s="23">
        <v>9.1603976875448551E-2</v>
      </c>
      <c r="U16" s="23">
        <v>0.17649866009952619</v>
      </c>
      <c r="V16" s="23">
        <v>0.12602452521143301</v>
      </c>
      <c r="W16" s="23">
        <v>0.10318035297163081</v>
      </c>
      <c r="X16" s="23">
        <v>0.1222553037033758</v>
      </c>
      <c r="Y16" s="23">
        <v>0.14792553356083851</v>
      </c>
      <c r="AA16" s="23">
        <v>8.5684702139151706E-2</v>
      </c>
      <c r="AB16" s="23">
        <v>0.14280385197501769</v>
      </c>
      <c r="AC16" s="23">
        <v>0.12065538148461349</v>
      </c>
      <c r="AD16" s="23">
        <v>0.1332987655685173</v>
      </c>
      <c r="AF16" s="23">
        <v>0.21086756510224611</v>
      </c>
      <c r="AG16" s="23">
        <v>8.9015325018116417E-2</v>
      </c>
      <c r="AH16" s="23">
        <v>0.2044112391656803</v>
      </c>
      <c r="AI16" s="23">
        <v>0.16843148153508891</v>
      </c>
      <c r="AJ16" s="23">
        <v>0.1645650936059343</v>
      </c>
      <c r="AK16" s="23">
        <v>0.1188630458483744</v>
      </c>
      <c r="AL16" s="23">
        <v>9.3251735634804156E-2</v>
      </c>
      <c r="AM16" s="23">
        <v>0.1004586189478059</v>
      </c>
      <c r="AN16" s="23">
        <v>0.13357570958816101</v>
      </c>
      <c r="AO16" s="23">
        <v>0.11875395162236101</v>
      </c>
      <c r="AP16" s="23">
        <v>0.107867479308005</v>
      </c>
      <c r="AQ16" s="23">
        <v>8.0371319228499744E-2</v>
      </c>
      <c r="AR16" s="23">
        <v>9.8547291544046692E-2</v>
      </c>
      <c r="AS16" s="23">
        <v>8.4282305730657453E-2</v>
      </c>
      <c r="AT16" s="23">
        <v>0.13742228915091931</v>
      </c>
      <c r="AU16" s="23">
        <v>6.5398382320634496E-2</v>
      </c>
      <c r="AV16" s="23">
        <v>0.1078962286882717</v>
      </c>
      <c r="AX16" s="23">
        <v>0.1218333295263061</v>
      </c>
      <c r="AY16" s="23">
        <v>0.1104561463030017</v>
      </c>
      <c r="BA16" s="23">
        <v>0.1075629035110246</v>
      </c>
      <c r="BB16" s="23">
        <v>0.1438754831127986</v>
      </c>
      <c r="BD16" s="23">
        <v>0.1218180498325539</v>
      </c>
      <c r="BE16" s="23">
        <v>0.12614149255652499</v>
      </c>
      <c r="BF16" s="23">
        <v>0.18019529875885371</v>
      </c>
      <c r="BG16" s="23">
        <v>0.1019674163185828</v>
      </c>
      <c r="BH16" s="23">
        <v>8.3912586399545935E-2</v>
      </c>
      <c r="BI16" s="23">
        <v>5.4841667166950089E-2</v>
      </c>
      <c r="BJ16" s="23">
        <v>0.16916475421212401</v>
      </c>
      <c r="BL16" s="23">
        <v>0.1195394769457024</v>
      </c>
      <c r="BM16" s="23">
        <v>9.0486649639959699E-2</v>
      </c>
      <c r="BN16" s="23">
        <v>0.1570340198041327</v>
      </c>
      <c r="BO16" s="23">
        <v>0.18472427395221691</v>
      </c>
      <c r="BP16" s="23">
        <v>0.1411064035046784</v>
      </c>
      <c r="BQ16" s="23">
        <v>0.1257640151127308</v>
      </c>
      <c r="BR16" s="23">
        <v>0.1225403377172429</v>
      </c>
      <c r="BS16" s="23">
        <v>0.12331545686806419</v>
      </c>
      <c r="BU16" s="23">
        <v>0.11739081335269221</v>
      </c>
      <c r="BV16" s="23">
        <v>8.6683873552425197E-2</v>
      </c>
      <c r="BW16" s="23">
        <v>0.13464224719171711</v>
      </c>
      <c r="BX16" s="23">
        <v>0.18814201018173371</v>
      </c>
      <c r="BY16" s="23">
        <v>9.4084390436209947E-2</v>
      </c>
      <c r="BZ16" s="23">
        <v>0.18813484791538879</v>
      </c>
      <c r="CA16" s="23">
        <v>0.1097237272374349</v>
      </c>
      <c r="CB16" s="23">
        <v>0.1361629663125809</v>
      </c>
      <c r="CC16" s="23">
        <v>0.2244363910830946</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201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0.15727924176377359</v>
      </c>
      <c r="D9" s="18">
        <v>0.1252855397592435</v>
      </c>
      <c r="E9" s="18">
        <v>0.26225068493251152</v>
      </c>
      <c r="F9" s="18">
        <v>0.2064888793865769</v>
      </c>
      <c r="G9" s="18">
        <v>0.12863075846311389</v>
      </c>
      <c r="H9" s="18">
        <v>0.12969031551383631</v>
      </c>
      <c r="I9" s="18">
        <v>9.8979564291625161E-2</v>
      </c>
      <c r="K9" s="18">
        <v>0.14879822713707699</v>
      </c>
      <c r="L9" s="18">
        <v>0.1649837323247296</v>
      </c>
      <c r="N9" s="18">
        <v>0.18359604646995201</v>
      </c>
      <c r="O9" s="18">
        <v>6.2045253816657937E-2</v>
      </c>
      <c r="P9" s="18">
        <v>0.10358298095211679</v>
      </c>
      <c r="Q9" s="18">
        <v>0.2175313174863468</v>
      </c>
      <c r="R9" s="18">
        <v>0.17576594334191381</v>
      </c>
      <c r="S9" s="18">
        <v>0.13672890713894681</v>
      </c>
      <c r="T9" s="18">
        <v>0.20680915090458779</v>
      </c>
      <c r="U9" s="18">
        <v>0.14694660029461651</v>
      </c>
      <c r="V9" s="18">
        <v>0.15678064991455751</v>
      </c>
      <c r="W9" s="18">
        <v>0.15412491274517259</v>
      </c>
      <c r="X9" s="18">
        <v>0.1157108184137445</v>
      </c>
      <c r="Y9" s="18">
        <v>0.17301652219338781</v>
      </c>
      <c r="AA9" s="18">
        <v>0.18399298055930829</v>
      </c>
      <c r="AB9" s="18">
        <v>0.1532896402769261</v>
      </c>
      <c r="AC9" s="18">
        <v>0.13450998902762509</v>
      </c>
      <c r="AD9" s="18">
        <v>0.15383226908360159</v>
      </c>
      <c r="AF9" s="18">
        <v>4.2758166833366383E-2</v>
      </c>
      <c r="AG9" s="18">
        <v>0.2397651000346146</v>
      </c>
      <c r="AH9" s="18">
        <v>0.16114660119006799</v>
      </c>
      <c r="AI9" s="18">
        <v>0.13532902749789971</v>
      </c>
      <c r="AJ9" s="18">
        <v>0.11994377356335501</v>
      </c>
      <c r="AK9" s="18">
        <v>0.14959611021315761</v>
      </c>
      <c r="AL9" s="18">
        <v>0.1180177824639769</v>
      </c>
      <c r="AM9" s="18">
        <v>0.21024217911705961</v>
      </c>
      <c r="AN9" s="18">
        <v>0.10677084245677849</v>
      </c>
      <c r="AO9" s="18">
        <v>0.18416927715214479</v>
      </c>
      <c r="AP9" s="18">
        <v>0.1456104764676715</v>
      </c>
      <c r="AQ9" s="18">
        <v>0.19156607731269321</v>
      </c>
      <c r="AR9" s="18">
        <v>0.16481974905107249</v>
      </c>
      <c r="AS9" s="18">
        <v>8.1965660069866372E-2</v>
      </c>
      <c r="AT9" s="18">
        <v>0.2419820281062556</v>
      </c>
      <c r="AU9" s="18">
        <v>0.2259347636520288</v>
      </c>
      <c r="AV9" s="18">
        <v>9.2003916663134636E-2</v>
      </c>
      <c r="AX9" s="18">
        <v>0.15155804797858449</v>
      </c>
      <c r="AY9" s="18">
        <v>0.19108162242605409</v>
      </c>
      <c r="BA9" s="18">
        <v>0.1625305642801817</v>
      </c>
      <c r="BB9" s="18">
        <v>0.1475362677762454</v>
      </c>
      <c r="BD9" s="18">
        <v>0.1322526929367378</v>
      </c>
      <c r="BE9" s="18">
        <v>0.13899685094203079</v>
      </c>
      <c r="BF9" s="18">
        <v>0.1204597433668497</v>
      </c>
      <c r="BG9" s="18">
        <v>0.18098297261289201</v>
      </c>
      <c r="BH9" s="18">
        <v>0.2036943157115651</v>
      </c>
      <c r="BI9" s="18">
        <v>0.34049484589413831</v>
      </c>
      <c r="BJ9" s="18">
        <v>0.1187444312204099</v>
      </c>
      <c r="BL9" s="18">
        <v>0.15349340604600861</v>
      </c>
      <c r="BM9" s="18">
        <v>0.20246960476428261</v>
      </c>
      <c r="BN9" s="18">
        <v>0.17070629402240139</v>
      </c>
      <c r="BO9" s="18">
        <v>0.19915491184853529</v>
      </c>
      <c r="BP9" s="18">
        <v>0.13464516678286881</v>
      </c>
      <c r="BQ9" s="18">
        <v>0.2012495364568295</v>
      </c>
      <c r="BR9" s="18">
        <v>0.1102740854711011</v>
      </c>
      <c r="BS9" s="18">
        <v>8.3117241939904399E-2</v>
      </c>
      <c r="BU9" s="18">
        <v>0.16039194502752299</v>
      </c>
      <c r="BV9" s="18">
        <v>0.19874222106522119</v>
      </c>
      <c r="BW9" s="18">
        <v>0.14755280407954241</v>
      </c>
      <c r="BX9" s="18">
        <v>0.21699135635666619</v>
      </c>
      <c r="BY9" s="18">
        <v>0.16765926169529621</v>
      </c>
      <c r="BZ9" s="18">
        <v>0.2019803670145921</v>
      </c>
      <c r="CA9" s="18">
        <v>6.9653332221599265E-2</v>
      </c>
      <c r="CB9" s="18">
        <v>6.8626801661209422E-2</v>
      </c>
      <c r="CC9" s="18">
        <v>6.0543091219235949E-2</v>
      </c>
    </row>
    <row r="10" spans="2:83" ht="19" customHeight="1" x14ac:dyDescent="0.35">
      <c r="B10" s="21" t="s">
        <v>193</v>
      </c>
      <c r="C10" s="18">
        <v>0.37891500645142129</v>
      </c>
      <c r="D10" s="18">
        <v>0.31041744853928038</v>
      </c>
      <c r="E10" s="18">
        <v>0.41390085492475909</v>
      </c>
      <c r="F10" s="18">
        <v>0.37428595800703301</v>
      </c>
      <c r="G10" s="18">
        <v>0.39183768583020268</v>
      </c>
      <c r="H10" s="18">
        <v>0.41236179560810221</v>
      </c>
      <c r="I10" s="18">
        <v>0.35667183239937211</v>
      </c>
      <c r="K10" s="18">
        <v>0.37679659862594311</v>
      </c>
      <c r="L10" s="18">
        <v>0.38174353900767549</v>
      </c>
      <c r="N10" s="18">
        <v>0.40792950204196721</v>
      </c>
      <c r="O10" s="18">
        <v>0.4200092071832105</v>
      </c>
      <c r="P10" s="18">
        <v>0.39502739116999269</v>
      </c>
      <c r="Q10" s="18">
        <v>0.2774353726176213</v>
      </c>
      <c r="R10" s="18">
        <v>0.42305010084463279</v>
      </c>
      <c r="S10" s="18">
        <v>0.32183213590890219</v>
      </c>
      <c r="T10" s="18">
        <v>0.38196773356819841</v>
      </c>
      <c r="U10" s="18">
        <v>0.36729774601504622</v>
      </c>
      <c r="V10" s="18">
        <v>0.37987038770476828</v>
      </c>
      <c r="W10" s="18">
        <v>0.34919670333025637</v>
      </c>
      <c r="X10" s="18">
        <v>0.4347840349228046</v>
      </c>
      <c r="Y10" s="18">
        <v>0.3738140053899468</v>
      </c>
      <c r="AA10" s="18">
        <v>0.43549202540466592</v>
      </c>
      <c r="AB10" s="18">
        <v>0.39288705937920593</v>
      </c>
      <c r="AC10" s="18">
        <v>0.40468796408480873</v>
      </c>
      <c r="AD10" s="18">
        <v>0.27970848874815107</v>
      </c>
      <c r="AF10" s="18">
        <v>0.25291474856212559</v>
      </c>
      <c r="AG10" s="18">
        <v>0.1967696540008643</v>
      </c>
      <c r="AH10" s="18">
        <v>0.36517957249887878</v>
      </c>
      <c r="AI10" s="18">
        <v>0.29744073459217918</v>
      </c>
      <c r="AJ10" s="18">
        <v>0.40846642855985921</v>
      </c>
      <c r="AK10" s="18">
        <v>0.30381182379945698</v>
      </c>
      <c r="AL10" s="18">
        <v>0.43295775339018883</v>
      </c>
      <c r="AM10" s="18">
        <v>0.34356025017427999</v>
      </c>
      <c r="AN10" s="18">
        <v>0.38882959572753728</v>
      </c>
      <c r="AO10" s="18">
        <v>0.44549544226077292</v>
      </c>
      <c r="AP10" s="18">
        <v>0.40928630115839948</v>
      </c>
      <c r="AQ10" s="18">
        <v>0.38539349766092079</v>
      </c>
      <c r="AR10" s="18">
        <v>0.48126566808961008</v>
      </c>
      <c r="AS10" s="18">
        <v>0.50195111556362382</v>
      </c>
      <c r="AT10" s="18">
        <v>0.41877012957509191</v>
      </c>
      <c r="AU10" s="18">
        <v>0.47203508967741642</v>
      </c>
      <c r="AV10" s="18">
        <v>0.30190584157151362</v>
      </c>
      <c r="AX10" s="18">
        <v>0.38655732045795632</v>
      </c>
      <c r="AY10" s="18">
        <v>0.34460502130943188</v>
      </c>
      <c r="BA10" s="18">
        <v>0.37682466064709108</v>
      </c>
      <c r="BB10" s="18">
        <v>0.38279330277256562</v>
      </c>
      <c r="BD10" s="18">
        <v>0.36585192999280969</v>
      </c>
      <c r="BE10" s="18">
        <v>0.39310880166607942</v>
      </c>
      <c r="BF10" s="18">
        <v>0.41430987045029249</v>
      </c>
      <c r="BG10" s="18">
        <v>0.38072271063549978</v>
      </c>
      <c r="BH10" s="18">
        <v>0.41379824602426862</v>
      </c>
      <c r="BI10" s="18">
        <v>0.40684397856878041</v>
      </c>
      <c r="BJ10" s="18">
        <v>0.101846501578812</v>
      </c>
      <c r="BL10" s="18">
        <v>0.40656334362040619</v>
      </c>
      <c r="BM10" s="18">
        <v>0.41439731318382123</v>
      </c>
      <c r="BN10" s="18">
        <v>0.31092677774033389</v>
      </c>
      <c r="BO10" s="18">
        <v>0.41954803997630619</v>
      </c>
      <c r="BP10" s="18">
        <v>0.36714723346248179</v>
      </c>
      <c r="BQ10" s="18">
        <v>0.39523799864412962</v>
      </c>
      <c r="BR10" s="18">
        <v>0.23380645347600429</v>
      </c>
      <c r="BS10" s="18">
        <v>0.33220540611683902</v>
      </c>
      <c r="BU10" s="18">
        <v>0.3988602059943343</v>
      </c>
      <c r="BV10" s="18">
        <v>0.4387461488438929</v>
      </c>
      <c r="BW10" s="18">
        <v>0.38593122352493447</v>
      </c>
      <c r="BX10" s="18">
        <v>0.38238681687476189</v>
      </c>
      <c r="BY10" s="18">
        <v>0.37368739889589991</v>
      </c>
      <c r="BZ10" s="18">
        <v>0.32808140753472548</v>
      </c>
      <c r="CA10" s="18">
        <v>0.271433035089507</v>
      </c>
      <c r="CB10" s="18">
        <v>0.26031653244445319</v>
      </c>
      <c r="CC10" s="18">
        <v>0.39943191404947409</v>
      </c>
    </row>
    <row r="11" spans="2:83" ht="32.15" customHeight="1" x14ac:dyDescent="0.35">
      <c r="B11" s="21" t="s">
        <v>194</v>
      </c>
      <c r="C11" s="18">
        <v>0.36557689222389</v>
      </c>
      <c r="D11" s="18">
        <v>0.38197831453332731</v>
      </c>
      <c r="E11" s="18">
        <v>0.24204681514110479</v>
      </c>
      <c r="F11" s="18">
        <v>0.31768466840044679</v>
      </c>
      <c r="G11" s="18">
        <v>0.38791811559646028</v>
      </c>
      <c r="H11" s="18">
        <v>0.37121899396802349</v>
      </c>
      <c r="I11" s="18">
        <v>0.46193038231953049</v>
      </c>
      <c r="K11" s="18">
        <v>0.36945770671570582</v>
      </c>
      <c r="L11" s="18">
        <v>0.36174594604075128</v>
      </c>
      <c r="N11" s="18">
        <v>0.32631634661691727</v>
      </c>
      <c r="O11" s="18">
        <v>0.42848912325062832</v>
      </c>
      <c r="P11" s="18">
        <v>0.36743851578388559</v>
      </c>
      <c r="Q11" s="18">
        <v>0.35929706911015308</v>
      </c>
      <c r="R11" s="18">
        <v>0.30722273901959413</v>
      </c>
      <c r="S11" s="18">
        <v>0.49381437927323379</v>
      </c>
      <c r="T11" s="18">
        <v>0.3255385115090037</v>
      </c>
      <c r="U11" s="18">
        <v>0.35929544074935238</v>
      </c>
      <c r="V11" s="18">
        <v>0.33669167107968329</v>
      </c>
      <c r="W11" s="18">
        <v>0.41204803673085888</v>
      </c>
      <c r="X11" s="18">
        <v>0.35423980230629371</v>
      </c>
      <c r="Y11" s="18">
        <v>0.36071485004147741</v>
      </c>
      <c r="AA11" s="18">
        <v>0.32662335060161379</v>
      </c>
      <c r="AB11" s="18">
        <v>0.36785628980084167</v>
      </c>
      <c r="AC11" s="18">
        <v>0.33252373891924342</v>
      </c>
      <c r="AD11" s="18">
        <v>0.43335634135774082</v>
      </c>
      <c r="AF11" s="18">
        <v>0.35609454692061621</v>
      </c>
      <c r="AG11" s="18">
        <v>0.43622184856531321</v>
      </c>
      <c r="AH11" s="18">
        <v>0.37153913802380101</v>
      </c>
      <c r="AI11" s="18">
        <v>0.42297776773954948</v>
      </c>
      <c r="AJ11" s="18">
        <v>0.39265218771991711</v>
      </c>
      <c r="AK11" s="18">
        <v>0.43106464783391518</v>
      </c>
      <c r="AL11" s="18">
        <v>0.32981425672714931</v>
      </c>
      <c r="AM11" s="18">
        <v>0.33977561284848229</v>
      </c>
      <c r="AN11" s="18">
        <v>0.42621117099241568</v>
      </c>
      <c r="AO11" s="18">
        <v>0.29730046045092479</v>
      </c>
      <c r="AP11" s="18">
        <v>0.3646585397766246</v>
      </c>
      <c r="AQ11" s="18">
        <v>0.35329911822194149</v>
      </c>
      <c r="AR11" s="18">
        <v>0.30604862600229121</v>
      </c>
      <c r="AS11" s="18">
        <v>0.34625074334386152</v>
      </c>
      <c r="AT11" s="18">
        <v>0.26430992597788311</v>
      </c>
      <c r="AU11" s="18">
        <v>0.2445008119910044</v>
      </c>
      <c r="AV11" s="18">
        <v>0.46185770622847072</v>
      </c>
      <c r="AX11" s="18">
        <v>0.37419605196566291</v>
      </c>
      <c r="AY11" s="18">
        <v>0.32584545936571407</v>
      </c>
      <c r="BA11" s="18">
        <v>0.36556309190749497</v>
      </c>
      <c r="BB11" s="18">
        <v>0.36560249646420029</v>
      </c>
      <c r="BD11" s="18">
        <v>0.40133712868999127</v>
      </c>
      <c r="BE11" s="18">
        <v>0.36068851373791128</v>
      </c>
      <c r="BF11" s="18">
        <v>0.36171087255159201</v>
      </c>
      <c r="BG11" s="18">
        <v>0.37501778087539378</v>
      </c>
      <c r="BH11" s="18">
        <v>0.27343232555287761</v>
      </c>
      <c r="BI11" s="18">
        <v>0.17848791258794611</v>
      </c>
      <c r="BJ11" s="18">
        <v>0.56241073312123702</v>
      </c>
      <c r="BL11" s="18">
        <v>0.35737483829685168</v>
      </c>
      <c r="BM11" s="18">
        <v>0.31054768657716753</v>
      </c>
      <c r="BN11" s="18">
        <v>0.4124558312489221</v>
      </c>
      <c r="BO11" s="18">
        <v>0.27208322057678602</v>
      </c>
      <c r="BP11" s="18">
        <v>0.36467664789098858</v>
      </c>
      <c r="BQ11" s="18">
        <v>0.23301066625532851</v>
      </c>
      <c r="BR11" s="18">
        <v>0.43858200569989531</v>
      </c>
      <c r="BS11" s="18">
        <v>0.48295297023088751</v>
      </c>
      <c r="BU11" s="18">
        <v>0.38202132526571669</v>
      </c>
      <c r="BV11" s="18">
        <v>0.29168972768812101</v>
      </c>
      <c r="BW11" s="18">
        <v>0.39304963632935852</v>
      </c>
      <c r="BX11" s="18">
        <v>0.33190912261757111</v>
      </c>
      <c r="BY11" s="18">
        <v>0.35276442765665361</v>
      </c>
      <c r="BZ11" s="18">
        <v>0.30122393381090568</v>
      </c>
      <c r="CA11" s="18">
        <v>0.5134582369144931</v>
      </c>
      <c r="CB11" s="18">
        <v>0.49302140584901782</v>
      </c>
      <c r="CC11" s="18">
        <v>0.39099420841367261</v>
      </c>
    </row>
    <row r="12" spans="2:83" ht="19" customHeight="1" x14ac:dyDescent="0.35">
      <c r="B12" s="21" t="s">
        <v>195</v>
      </c>
      <c r="C12" s="18">
        <v>5.0053706539375957E-2</v>
      </c>
      <c r="D12" s="18">
        <v>0.122633242062858</v>
      </c>
      <c r="E12" s="18">
        <v>3.1802256658706847E-2</v>
      </c>
      <c r="F12" s="18">
        <v>4.2324035810588578E-2</v>
      </c>
      <c r="G12" s="18">
        <v>5.1056267397892617E-2</v>
      </c>
      <c r="H12" s="18">
        <v>5.131868872439569E-2</v>
      </c>
      <c r="I12" s="18">
        <v>3.4925210064195321E-2</v>
      </c>
      <c r="K12" s="18">
        <v>5.9702288208097171E-2</v>
      </c>
      <c r="L12" s="18">
        <v>4.1260372378813963E-2</v>
      </c>
      <c r="N12" s="18">
        <v>5.4657268863622203E-2</v>
      </c>
      <c r="O12" s="18">
        <v>1.4822224436907399E-2</v>
      </c>
      <c r="P12" s="18">
        <v>8.0352246840905223E-2</v>
      </c>
      <c r="Q12" s="18">
        <v>6.9409419387168797E-2</v>
      </c>
      <c r="R12" s="18">
        <v>3.0306676814098391E-2</v>
      </c>
      <c r="S12" s="18">
        <v>1.3119755863805579E-2</v>
      </c>
      <c r="T12" s="18">
        <v>1.3095461431865419E-2</v>
      </c>
      <c r="U12" s="18">
        <v>5.9402379695991929E-2</v>
      </c>
      <c r="V12" s="18">
        <v>8.1365216956154451E-2</v>
      </c>
      <c r="W12" s="18">
        <v>5.562928907761782E-2</v>
      </c>
      <c r="X12" s="18">
        <v>3.134274163824273E-2</v>
      </c>
      <c r="Y12" s="18">
        <v>7.392285192064954E-2</v>
      </c>
      <c r="AA12" s="18">
        <v>2.5349854679058131E-2</v>
      </c>
      <c r="AB12" s="18">
        <v>4.1150772282770913E-2</v>
      </c>
      <c r="AC12" s="18">
        <v>6.8749769263806354E-2</v>
      </c>
      <c r="AD12" s="18">
        <v>6.9887226984245529E-2</v>
      </c>
      <c r="AF12" s="18">
        <v>0.2014280810775978</v>
      </c>
      <c r="AG12" s="18">
        <v>4.8874072707055273E-2</v>
      </c>
      <c r="AH12" s="18">
        <v>4.8536223916233613E-2</v>
      </c>
      <c r="AI12" s="18">
        <v>8.6283324343942966E-2</v>
      </c>
      <c r="AJ12" s="18">
        <v>4.2964522930753243E-2</v>
      </c>
      <c r="AK12" s="18">
        <v>5.8040498561721318E-2</v>
      </c>
      <c r="AL12" s="18">
        <v>6.14435067889504E-2</v>
      </c>
      <c r="AM12" s="18">
        <v>6.067220038058236E-2</v>
      </c>
      <c r="AN12" s="18">
        <v>2.9588351201905571E-2</v>
      </c>
      <c r="AO12" s="18">
        <v>5.3911716763955113E-2</v>
      </c>
      <c r="AP12" s="18">
        <v>2.8637510424206369E-2</v>
      </c>
      <c r="AQ12" s="18">
        <v>2.356466674246795E-2</v>
      </c>
      <c r="AR12" s="18">
        <v>2.5609250358249892E-2</v>
      </c>
      <c r="AS12" s="18">
        <v>6.9832481022648371E-2</v>
      </c>
      <c r="AT12" s="18">
        <v>7.4937916340769281E-2</v>
      </c>
      <c r="AU12" s="18">
        <v>3.115004827973001E-2</v>
      </c>
      <c r="AV12" s="18">
        <v>2.8085575991601549E-2</v>
      </c>
      <c r="AX12" s="18">
        <v>4.2321985659394018E-2</v>
      </c>
      <c r="AY12" s="18">
        <v>8.4347011292420018E-2</v>
      </c>
      <c r="BA12" s="18">
        <v>5.0961546216445101E-2</v>
      </c>
      <c r="BB12" s="18">
        <v>4.8369357819430941E-2</v>
      </c>
      <c r="BD12" s="18">
        <v>7.0272247907612939E-2</v>
      </c>
      <c r="BE12" s="18">
        <v>4.4994251730421791E-2</v>
      </c>
      <c r="BF12" s="18">
        <v>4.2647308167010303E-2</v>
      </c>
      <c r="BG12" s="18">
        <v>2.864593903301256E-2</v>
      </c>
      <c r="BH12" s="18">
        <v>6.6875049891601104E-2</v>
      </c>
      <c r="BI12" s="18">
        <v>0</v>
      </c>
      <c r="BJ12" s="18">
        <v>7.5016642569902661E-2</v>
      </c>
      <c r="BL12" s="18">
        <v>4.4065926212042007E-2</v>
      </c>
      <c r="BM12" s="18">
        <v>4.561118125123418E-2</v>
      </c>
      <c r="BN12" s="18">
        <v>7.2040025223557139E-2</v>
      </c>
      <c r="BO12" s="18">
        <v>5.5340154059757292E-2</v>
      </c>
      <c r="BP12" s="18">
        <v>7.6217170038917995E-2</v>
      </c>
      <c r="BQ12" s="18">
        <v>6.7125358551133371E-2</v>
      </c>
      <c r="BR12" s="18">
        <v>5.3132929763483272E-2</v>
      </c>
      <c r="BS12" s="18">
        <v>3.1896109755854808E-2</v>
      </c>
      <c r="BU12" s="18">
        <v>3.7385921961454453E-2</v>
      </c>
      <c r="BV12" s="18">
        <v>3.8416431279143973E-2</v>
      </c>
      <c r="BW12" s="18">
        <v>4.3810723469235653E-2</v>
      </c>
      <c r="BX12" s="18">
        <v>4.5423762223018881E-2</v>
      </c>
      <c r="BY12" s="18">
        <v>5.7932445345988397E-2</v>
      </c>
      <c r="BZ12" s="18">
        <v>4.7411972919879482E-2</v>
      </c>
      <c r="CA12" s="18">
        <v>5.5328319863170591E-2</v>
      </c>
      <c r="CB12" s="18">
        <v>6.3913737046990729E-2</v>
      </c>
      <c r="CC12" s="18">
        <v>9.2698637338441719E-2</v>
      </c>
    </row>
    <row r="13" spans="2:83" ht="19" customHeight="1" x14ac:dyDescent="0.35">
      <c r="B13" s="21" t="s">
        <v>196</v>
      </c>
      <c r="C13" s="18">
        <v>1.672288284494261E-2</v>
      </c>
      <c r="D13" s="18">
        <v>3.1415679359006743E-2</v>
      </c>
      <c r="E13" s="18">
        <v>3.8177302207450359E-2</v>
      </c>
      <c r="F13" s="18">
        <v>9.2579833415736522E-3</v>
      </c>
      <c r="G13" s="18">
        <v>1.152037777629502E-2</v>
      </c>
      <c r="H13" s="18">
        <v>3.1707975760256382E-3</v>
      </c>
      <c r="I13" s="18">
        <v>1.277928701771611E-2</v>
      </c>
      <c r="K13" s="18">
        <v>1.6931527644421341E-2</v>
      </c>
      <c r="L13" s="18">
        <v>1.661001540271102E-2</v>
      </c>
      <c r="N13" s="18">
        <v>1.459089618207496E-2</v>
      </c>
      <c r="O13" s="18">
        <v>3.0134880796123819E-2</v>
      </c>
      <c r="P13" s="18">
        <v>3.2715846315286803E-2</v>
      </c>
      <c r="Q13" s="18">
        <v>1.5507060066323949E-2</v>
      </c>
      <c r="R13" s="18">
        <v>1.678723884339569E-2</v>
      </c>
      <c r="S13" s="18">
        <v>4.862594307910079E-3</v>
      </c>
      <c r="T13" s="18">
        <v>2.3301201122778621E-2</v>
      </c>
      <c r="U13" s="18">
        <v>2.2624883547426491E-2</v>
      </c>
      <c r="V13" s="18">
        <v>2.246938820581023E-2</v>
      </c>
      <c r="W13" s="18">
        <v>7.8203840242793803E-3</v>
      </c>
      <c r="X13" s="18">
        <v>2.3312600837278791E-2</v>
      </c>
      <c r="Y13" s="18">
        <v>5.9643544201417129E-3</v>
      </c>
      <c r="AA13" s="18">
        <v>1.1070018981739141E-2</v>
      </c>
      <c r="AB13" s="18">
        <v>1.4144217204243839E-2</v>
      </c>
      <c r="AC13" s="18">
        <v>2.6635663017649951E-2</v>
      </c>
      <c r="AD13" s="18">
        <v>1.691465425965091E-2</v>
      </c>
      <c r="AF13" s="18">
        <v>6.8634380976552625E-2</v>
      </c>
      <c r="AG13" s="18">
        <v>2.000512281757378E-2</v>
      </c>
      <c r="AH13" s="18">
        <v>3.1986201963548198E-2</v>
      </c>
      <c r="AI13" s="18">
        <v>2.5482587584980999E-2</v>
      </c>
      <c r="AJ13" s="18">
        <v>1.841299392993816E-2</v>
      </c>
      <c r="AK13" s="18">
        <v>8.9823222387688788E-3</v>
      </c>
      <c r="AL13" s="18">
        <v>1.6987413252595729E-2</v>
      </c>
      <c r="AM13" s="18">
        <v>1.47251335970354E-2</v>
      </c>
      <c r="AN13" s="18">
        <v>2.9875933175150259E-2</v>
      </c>
      <c r="AO13" s="18">
        <v>1.9123103372202521E-2</v>
      </c>
      <c r="AP13" s="18">
        <v>9.6763390801010239E-3</v>
      </c>
      <c r="AQ13" s="18">
        <v>1.347952008567635E-2</v>
      </c>
      <c r="AR13" s="18">
        <v>1.15140714717899E-2</v>
      </c>
      <c r="AS13" s="18">
        <v>0</v>
      </c>
      <c r="AT13" s="18">
        <v>0</v>
      </c>
      <c r="AU13" s="18">
        <v>1.7994180956765041E-2</v>
      </c>
      <c r="AV13" s="18">
        <v>0</v>
      </c>
      <c r="AX13" s="18">
        <v>1.419940896200456E-2</v>
      </c>
      <c r="AY13" s="18">
        <v>2.989569327140313E-2</v>
      </c>
      <c r="BA13" s="18">
        <v>1.354273570401985E-2</v>
      </c>
      <c r="BB13" s="18">
        <v>2.262312812100609E-2</v>
      </c>
      <c r="BD13" s="18">
        <v>1.6347448414457881E-3</v>
      </c>
      <c r="BE13" s="18">
        <v>1.826673154281962E-2</v>
      </c>
      <c r="BF13" s="18">
        <v>3.6076827571509873E-2</v>
      </c>
      <c r="BG13" s="18">
        <v>2.0062657777430961E-2</v>
      </c>
      <c r="BH13" s="18">
        <v>2.164924488840619E-2</v>
      </c>
      <c r="BI13" s="18">
        <v>1.3941272066183031E-2</v>
      </c>
      <c r="BJ13" s="18">
        <v>1.557186600464938E-2</v>
      </c>
      <c r="BL13" s="18">
        <v>9.4982943059578676E-3</v>
      </c>
      <c r="BM13" s="18">
        <v>1.1426431828586291E-2</v>
      </c>
      <c r="BN13" s="18">
        <v>1.2942981523425179E-2</v>
      </c>
      <c r="BO13" s="18">
        <v>3.9108785581140039E-2</v>
      </c>
      <c r="BP13" s="18">
        <v>2.482502792324507E-2</v>
      </c>
      <c r="BQ13" s="18">
        <v>5.4847601892891673E-2</v>
      </c>
      <c r="BR13" s="18">
        <v>0</v>
      </c>
      <c r="BS13" s="18">
        <v>1.999143023106164E-2</v>
      </c>
      <c r="BU13" s="18">
        <v>7.3731821384628426E-3</v>
      </c>
      <c r="BV13" s="18">
        <v>1.049371073576324E-2</v>
      </c>
      <c r="BW13" s="18">
        <v>5.9767759725356823E-3</v>
      </c>
      <c r="BX13" s="18">
        <v>1.797099680616026E-2</v>
      </c>
      <c r="BY13" s="18">
        <v>1.791588503352717E-2</v>
      </c>
      <c r="BZ13" s="18">
        <v>7.056080392604662E-2</v>
      </c>
      <c r="CA13" s="18">
        <v>1.516683048828941E-2</v>
      </c>
      <c r="CB13" s="18">
        <v>2.426827384448323E-2</v>
      </c>
      <c r="CC13" s="18">
        <v>3.4357476960215912E-2</v>
      </c>
    </row>
    <row r="14" spans="2:83" ht="19" customHeight="1" x14ac:dyDescent="0.35">
      <c r="B14" s="21" t="s">
        <v>151</v>
      </c>
      <c r="C14" s="18">
        <v>3.1452270176596478E-2</v>
      </c>
      <c r="D14" s="18">
        <v>2.8269775746283941E-2</v>
      </c>
      <c r="E14" s="18">
        <v>1.1822086135467509E-2</v>
      </c>
      <c r="F14" s="18">
        <v>4.9958475053781017E-2</v>
      </c>
      <c r="G14" s="18">
        <v>2.903679493603557E-2</v>
      </c>
      <c r="H14" s="18">
        <v>3.2239408609616479E-2</v>
      </c>
      <c r="I14" s="18">
        <v>3.4713723907560903E-2</v>
      </c>
      <c r="K14" s="18">
        <v>2.8313651668755609E-2</v>
      </c>
      <c r="L14" s="18">
        <v>3.3656394845318509E-2</v>
      </c>
      <c r="N14" s="18">
        <v>1.290993982546617E-2</v>
      </c>
      <c r="O14" s="18">
        <v>4.4499310516472088E-2</v>
      </c>
      <c r="P14" s="18">
        <v>2.0883018937812851E-2</v>
      </c>
      <c r="Q14" s="18">
        <v>6.0819761332386361E-2</v>
      </c>
      <c r="R14" s="18">
        <v>4.6867301136365218E-2</v>
      </c>
      <c r="S14" s="18">
        <v>2.964222750720168E-2</v>
      </c>
      <c r="T14" s="18">
        <v>4.9287941463566118E-2</v>
      </c>
      <c r="U14" s="18">
        <v>4.4432949697566289E-2</v>
      </c>
      <c r="V14" s="18">
        <v>2.2822686139026219E-2</v>
      </c>
      <c r="W14" s="18">
        <v>2.118067409181484E-2</v>
      </c>
      <c r="X14" s="18">
        <v>4.061000188163575E-2</v>
      </c>
      <c r="Y14" s="18">
        <v>1.256741603439661E-2</v>
      </c>
      <c r="AA14" s="18">
        <v>1.7471769773614639E-2</v>
      </c>
      <c r="AB14" s="18">
        <v>3.0672021056011561E-2</v>
      </c>
      <c r="AC14" s="18">
        <v>3.2892875686866517E-2</v>
      </c>
      <c r="AD14" s="18">
        <v>4.6301019566610223E-2</v>
      </c>
      <c r="AF14" s="18">
        <v>7.8170075629741431E-2</v>
      </c>
      <c r="AG14" s="18">
        <v>5.8364201874578921E-2</v>
      </c>
      <c r="AH14" s="18">
        <v>2.161226240747055E-2</v>
      </c>
      <c r="AI14" s="18">
        <v>3.2486558241447451E-2</v>
      </c>
      <c r="AJ14" s="18">
        <v>1.7560093296177311E-2</v>
      </c>
      <c r="AK14" s="18">
        <v>4.8504597352980051E-2</v>
      </c>
      <c r="AL14" s="18">
        <v>4.0779287377138922E-2</v>
      </c>
      <c r="AM14" s="18">
        <v>3.1024623882560502E-2</v>
      </c>
      <c r="AN14" s="18">
        <v>1.872410644621255E-2</v>
      </c>
      <c r="AO14" s="18">
        <v>0</v>
      </c>
      <c r="AP14" s="18">
        <v>4.2130833092996998E-2</v>
      </c>
      <c r="AQ14" s="18">
        <v>3.2697119976300197E-2</v>
      </c>
      <c r="AR14" s="18">
        <v>1.074263502698627E-2</v>
      </c>
      <c r="AS14" s="18">
        <v>0</v>
      </c>
      <c r="AT14" s="18">
        <v>0</v>
      </c>
      <c r="AU14" s="18">
        <v>8.385105443055544E-3</v>
      </c>
      <c r="AV14" s="18">
        <v>0.11614695954527959</v>
      </c>
      <c r="AX14" s="18">
        <v>3.1167184976397769E-2</v>
      </c>
      <c r="AY14" s="18">
        <v>2.4225192334976831E-2</v>
      </c>
      <c r="BA14" s="18">
        <v>3.057740124476728E-2</v>
      </c>
      <c r="BB14" s="18">
        <v>3.3075447046551673E-2</v>
      </c>
      <c r="BD14" s="18">
        <v>2.865125563140223E-2</v>
      </c>
      <c r="BE14" s="18">
        <v>4.394485038073704E-2</v>
      </c>
      <c r="BF14" s="18">
        <v>2.4795377892745621E-2</v>
      </c>
      <c r="BG14" s="18">
        <v>1.456793906577099E-2</v>
      </c>
      <c r="BH14" s="18">
        <v>2.0550817931281481E-2</v>
      </c>
      <c r="BI14" s="18">
        <v>6.0231990882952002E-2</v>
      </c>
      <c r="BJ14" s="18">
        <v>0.12640982550498889</v>
      </c>
      <c r="BL14" s="18">
        <v>2.9004191518733541E-2</v>
      </c>
      <c r="BM14" s="18">
        <v>1.554778239490808E-2</v>
      </c>
      <c r="BN14" s="18">
        <v>2.092809024136022E-2</v>
      </c>
      <c r="BO14" s="18">
        <v>1.476488795747522E-2</v>
      </c>
      <c r="BP14" s="18">
        <v>3.2488753901497719E-2</v>
      </c>
      <c r="BQ14" s="18">
        <v>4.8528838199687639E-2</v>
      </c>
      <c r="BR14" s="18">
        <v>0.16420452558951601</v>
      </c>
      <c r="BS14" s="18">
        <v>4.9836841725452642E-2</v>
      </c>
      <c r="BU14" s="18">
        <v>1.396741961250883E-2</v>
      </c>
      <c r="BV14" s="18">
        <v>2.191176038785762E-2</v>
      </c>
      <c r="BW14" s="18">
        <v>2.3678836624393369E-2</v>
      </c>
      <c r="BX14" s="18">
        <v>5.3179451218216753E-3</v>
      </c>
      <c r="BY14" s="18">
        <v>3.0040581372634649E-2</v>
      </c>
      <c r="BZ14" s="18">
        <v>5.0741514793850563E-2</v>
      </c>
      <c r="CA14" s="18">
        <v>7.4960245422940663E-2</v>
      </c>
      <c r="CB14" s="18">
        <v>8.9853249153845655E-2</v>
      </c>
      <c r="CC14" s="18">
        <v>2.1974672018959671E-2</v>
      </c>
    </row>
    <row r="15" spans="2:83" ht="19" customHeight="1" x14ac:dyDescent="0.35">
      <c r="B15" s="22" t="s">
        <v>117</v>
      </c>
      <c r="C15" s="23">
        <v>0.5361942482151949</v>
      </c>
      <c r="D15" s="23">
        <v>0.43570298829852389</v>
      </c>
      <c r="E15" s="23">
        <v>0.67615153985727061</v>
      </c>
      <c r="F15" s="23">
        <v>0.58077483739360991</v>
      </c>
      <c r="G15" s="23">
        <v>0.52046844429331662</v>
      </c>
      <c r="H15" s="23">
        <v>0.54205211112193852</v>
      </c>
      <c r="I15" s="23">
        <v>0.45565139669099719</v>
      </c>
      <c r="K15" s="23">
        <v>0.52559482576302008</v>
      </c>
      <c r="L15" s="23">
        <v>0.54672727133240517</v>
      </c>
      <c r="N15" s="23">
        <v>0.59152554851191907</v>
      </c>
      <c r="O15" s="23">
        <v>0.48205446099986837</v>
      </c>
      <c r="P15" s="23">
        <v>0.49861037212210951</v>
      </c>
      <c r="Q15" s="23">
        <v>0.4949666901039681</v>
      </c>
      <c r="R15" s="23">
        <v>0.59881604418654666</v>
      </c>
      <c r="S15" s="23">
        <v>0.45856104304784889</v>
      </c>
      <c r="T15" s="23">
        <v>0.5887768844727862</v>
      </c>
      <c r="U15" s="23">
        <v>0.51424434630966276</v>
      </c>
      <c r="V15" s="23">
        <v>0.53665103761932587</v>
      </c>
      <c r="W15" s="23">
        <v>0.50332161607542902</v>
      </c>
      <c r="X15" s="23">
        <v>0.55049485333654913</v>
      </c>
      <c r="Y15" s="23">
        <v>0.54683052758333461</v>
      </c>
      <c r="AA15" s="23">
        <v>0.61948500596397416</v>
      </c>
      <c r="AB15" s="23">
        <v>0.54617669965613203</v>
      </c>
      <c r="AC15" s="23">
        <v>0.53919795311243379</v>
      </c>
      <c r="AD15" s="23">
        <v>0.43354075783175272</v>
      </c>
      <c r="AF15" s="23">
        <v>0.29567291539549201</v>
      </c>
      <c r="AG15" s="23">
        <v>0.43653475403547892</v>
      </c>
      <c r="AH15" s="23">
        <v>0.52632617368894685</v>
      </c>
      <c r="AI15" s="23">
        <v>0.43276976209007889</v>
      </c>
      <c r="AJ15" s="23">
        <v>0.5284102021232141</v>
      </c>
      <c r="AK15" s="23">
        <v>0.4534079340126147</v>
      </c>
      <c r="AL15" s="23">
        <v>0.5509755358541657</v>
      </c>
      <c r="AM15" s="23">
        <v>0.5538024292913396</v>
      </c>
      <c r="AN15" s="23">
        <v>0.49560043818431582</v>
      </c>
      <c r="AO15" s="23">
        <v>0.62966471941291768</v>
      </c>
      <c r="AP15" s="23">
        <v>0.55489677762607093</v>
      </c>
      <c r="AQ15" s="23">
        <v>0.57695957497361394</v>
      </c>
      <c r="AR15" s="23">
        <v>0.64608541714068257</v>
      </c>
      <c r="AS15" s="23">
        <v>0.5839167756334902</v>
      </c>
      <c r="AT15" s="23">
        <v>0.66075215768134754</v>
      </c>
      <c r="AU15" s="23">
        <v>0.69796985332944517</v>
      </c>
      <c r="AV15" s="23">
        <v>0.39390975823464819</v>
      </c>
      <c r="AX15" s="23">
        <v>0.53811536843654073</v>
      </c>
      <c r="AY15" s="23">
        <v>0.53568664373548602</v>
      </c>
      <c r="BA15" s="23">
        <v>0.53935522492727284</v>
      </c>
      <c r="BB15" s="23">
        <v>0.53032957054881102</v>
      </c>
      <c r="BD15" s="23">
        <v>0.49810462292954749</v>
      </c>
      <c r="BE15" s="23">
        <v>0.53210565260811027</v>
      </c>
      <c r="BF15" s="23">
        <v>0.53476961381714228</v>
      </c>
      <c r="BG15" s="23">
        <v>0.56170568324839176</v>
      </c>
      <c r="BH15" s="23">
        <v>0.61749256173583367</v>
      </c>
      <c r="BI15" s="23">
        <v>0.74733882446291866</v>
      </c>
      <c r="BJ15" s="23">
        <v>0.2205909327992219</v>
      </c>
      <c r="BL15" s="23">
        <v>0.56005674966641472</v>
      </c>
      <c r="BM15" s="23">
        <v>0.61686691794810389</v>
      </c>
      <c r="BN15" s="23">
        <v>0.48163307176273529</v>
      </c>
      <c r="BO15" s="23">
        <v>0.61870295182484158</v>
      </c>
      <c r="BP15" s="23">
        <v>0.50179240024535066</v>
      </c>
      <c r="BQ15" s="23">
        <v>0.59648753510095909</v>
      </c>
      <c r="BR15" s="23">
        <v>0.34408053894710539</v>
      </c>
      <c r="BS15" s="23">
        <v>0.4153226480567434</v>
      </c>
      <c r="BU15" s="23">
        <v>0.55925215102185732</v>
      </c>
      <c r="BV15" s="23">
        <v>0.63748836990911406</v>
      </c>
      <c r="BW15" s="23">
        <v>0.53348402760447677</v>
      </c>
      <c r="BX15" s="23">
        <v>0.59937817323142806</v>
      </c>
      <c r="BY15" s="23">
        <v>0.54134666059119607</v>
      </c>
      <c r="BZ15" s="23">
        <v>0.53006177454931769</v>
      </c>
      <c r="CA15" s="23">
        <v>0.34108636731110631</v>
      </c>
      <c r="CB15" s="23">
        <v>0.32894333410566268</v>
      </c>
      <c r="CC15" s="23">
        <v>0.4599750052687101</v>
      </c>
    </row>
    <row r="16" spans="2:83" ht="19" customHeight="1" x14ac:dyDescent="0.35">
      <c r="B16" s="22" t="s">
        <v>118</v>
      </c>
      <c r="C16" s="23">
        <v>6.6776589384318574E-2</v>
      </c>
      <c r="D16" s="23">
        <v>0.1540489214218648</v>
      </c>
      <c r="E16" s="23">
        <v>6.9979558866157199E-2</v>
      </c>
      <c r="F16" s="23">
        <v>5.1582019152162227E-2</v>
      </c>
      <c r="G16" s="23">
        <v>6.2576645174187637E-2</v>
      </c>
      <c r="H16" s="23">
        <v>5.448948630042133E-2</v>
      </c>
      <c r="I16" s="23">
        <v>4.7704497081911428E-2</v>
      </c>
      <c r="K16" s="23">
        <v>7.6633815852518508E-2</v>
      </c>
      <c r="L16" s="23">
        <v>5.7870387781524979E-2</v>
      </c>
      <c r="N16" s="23">
        <v>6.9248165045697155E-2</v>
      </c>
      <c r="O16" s="23">
        <v>4.4957105233031223E-2</v>
      </c>
      <c r="P16" s="23">
        <v>0.113068093156192</v>
      </c>
      <c r="Q16" s="23">
        <v>8.4916479453492746E-2</v>
      </c>
      <c r="R16" s="23">
        <v>4.709391565749408E-2</v>
      </c>
      <c r="S16" s="23">
        <v>1.798235017171566E-2</v>
      </c>
      <c r="T16" s="23">
        <v>3.6396662554644042E-2</v>
      </c>
      <c r="U16" s="23">
        <v>8.2027263243418427E-2</v>
      </c>
      <c r="V16" s="23">
        <v>0.1038346051619647</v>
      </c>
      <c r="W16" s="23">
        <v>6.3449673101897197E-2</v>
      </c>
      <c r="X16" s="23">
        <v>5.4655342475521521E-2</v>
      </c>
      <c r="Y16" s="23">
        <v>7.9887206340791259E-2</v>
      </c>
      <c r="AA16" s="23">
        <v>3.641987366079727E-2</v>
      </c>
      <c r="AB16" s="23">
        <v>5.5294989487014751E-2</v>
      </c>
      <c r="AC16" s="23">
        <v>9.5385432281456309E-2</v>
      </c>
      <c r="AD16" s="23">
        <v>8.6801881243896428E-2</v>
      </c>
      <c r="AF16" s="23">
        <v>0.27006246205415041</v>
      </c>
      <c r="AG16" s="23">
        <v>6.8879195524629039E-2</v>
      </c>
      <c r="AH16" s="23">
        <v>8.0522425879781812E-2</v>
      </c>
      <c r="AI16" s="23">
        <v>0.111765911928924</v>
      </c>
      <c r="AJ16" s="23">
        <v>6.13775168606914E-2</v>
      </c>
      <c r="AK16" s="23">
        <v>6.7022820800490199E-2</v>
      </c>
      <c r="AL16" s="23">
        <v>7.8430920041546129E-2</v>
      </c>
      <c r="AM16" s="23">
        <v>7.5397333977617761E-2</v>
      </c>
      <c r="AN16" s="23">
        <v>5.9464284377055837E-2</v>
      </c>
      <c r="AO16" s="23">
        <v>7.3034820136157627E-2</v>
      </c>
      <c r="AP16" s="23">
        <v>3.8313849504307392E-2</v>
      </c>
      <c r="AQ16" s="23">
        <v>3.7044186828144303E-2</v>
      </c>
      <c r="AR16" s="23">
        <v>3.7123321830039788E-2</v>
      </c>
      <c r="AS16" s="23">
        <v>6.9832481022648371E-2</v>
      </c>
      <c r="AT16" s="23">
        <v>7.4937916340769281E-2</v>
      </c>
      <c r="AU16" s="23">
        <v>4.914422923649505E-2</v>
      </c>
      <c r="AV16" s="23">
        <v>2.8085575991601549E-2</v>
      </c>
      <c r="AX16" s="23">
        <v>5.6521394621398567E-2</v>
      </c>
      <c r="AY16" s="23">
        <v>0.1142427045638232</v>
      </c>
      <c r="BA16" s="23">
        <v>6.4504281920464951E-2</v>
      </c>
      <c r="BB16" s="23">
        <v>7.0992485940437028E-2</v>
      </c>
      <c r="BD16" s="23">
        <v>7.1906992749058721E-2</v>
      </c>
      <c r="BE16" s="23">
        <v>6.3260983273241408E-2</v>
      </c>
      <c r="BF16" s="23">
        <v>7.8724135738520162E-2</v>
      </c>
      <c r="BG16" s="23">
        <v>4.8708596810443518E-2</v>
      </c>
      <c r="BH16" s="23">
        <v>8.8524294780007284E-2</v>
      </c>
      <c r="BI16" s="23">
        <v>1.3941272066183031E-2</v>
      </c>
      <c r="BJ16" s="23">
        <v>9.0588508574552043E-2</v>
      </c>
      <c r="BL16" s="23">
        <v>5.3564220517999882E-2</v>
      </c>
      <c r="BM16" s="23">
        <v>5.7037613079820471E-2</v>
      </c>
      <c r="BN16" s="23">
        <v>8.4983006746982323E-2</v>
      </c>
      <c r="BO16" s="23">
        <v>9.4448939640897331E-2</v>
      </c>
      <c r="BP16" s="23">
        <v>0.1010421979621631</v>
      </c>
      <c r="BQ16" s="23">
        <v>0.121972960444025</v>
      </c>
      <c r="BR16" s="23">
        <v>5.3132929763483272E-2</v>
      </c>
      <c r="BS16" s="23">
        <v>5.1887539986916448E-2</v>
      </c>
      <c r="BU16" s="23">
        <v>4.4759104099917298E-2</v>
      </c>
      <c r="BV16" s="23">
        <v>4.8910142014907211E-2</v>
      </c>
      <c r="BW16" s="23">
        <v>4.9787499441771327E-2</v>
      </c>
      <c r="BX16" s="23">
        <v>6.339475902917914E-2</v>
      </c>
      <c r="BY16" s="23">
        <v>7.5848330379515577E-2</v>
      </c>
      <c r="BZ16" s="23">
        <v>0.11797277684592609</v>
      </c>
      <c r="CA16" s="23">
        <v>7.0495150351460006E-2</v>
      </c>
      <c r="CB16" s="23">
        <v>8.8182010891473955E-2</v>
      </c>
      <c r="CC16" s="23">
        <v>0.1270561142986576</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202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0.2726397736127853</v>
      </c>
      <c r="D9" s="18">
        <v>0.21298057113537189</v>
      </c>
      <c r="E9" s="18">
        <v>0.3321605843033546</v>
      </c>
      <c r="F9" s="18">
        <v>0.29955625487050203</v>
      </c>
      <c r="G9" s="18">
        <v>0.25065030449593229</v>
      </c>
      <c r="H9" s="18">
        <v>0.24888837135139069</v>
      </c>
      <c r="I9" s="18">
        <v>0.26781655186848752</v>
      </c>
      <c r="K9" s="18">
        <v>0.24448360890853629</v>
      </c>
      <c r="L9" s="18">
        <v>0.30036909609501677</v>
      </c>
      <c r="N9" s="18">
        <v>0.23057640673289029</v>
      </c>
      <c r="O9" s="18">
        <v>0.337866827478221</v>
      </c>
      <c r="P9" s="18">
        <v>0.24682643530600909</v>
      </c>
      <c r="Q9" s="18">
        <v>0.30867227444445988</v>
      </c>
      <c r="R9" s="18">
        <v>0.26504642336946332</v>
      </c>
      <c r="S9" s="18">
        <v>0.24834036605340509</v>
      </c>
      <c r="T9" s="18">
        <v>0.2450730248288274</v>
      </c>
      <c r="U9" s="18">
        <v>0.25336939034411721</v>
      </c>
      <c r="V9" s="18">
        <v>0.33776313897557231</v>
      </c>
      <c r="W9" s="18">
        <v>0.27893960141356688</v>
      </c>
      <c r="X9" s="18">
        <v>0.22645791121195269</v>
      </c>
      <c r="Y9" s="18">
        <v>0.30038974782297179</v>
      </c>
      <c r="AA9" s="18">
        <v>0.29038945672366528</v>
      </c>
      <c r="AB9" s="18">
        <v>0.27633062105624212</v>
      </c>
      <c r="AC9" s="18">
        <v>0.27339532361002761</v>
      </c>
      <c r="AD9" s="18">
        <v>0.24851119438609789</v>
      </c>
      <c r="AF9" s="18">
        <v>7.2842406622822098E-2</v>
      </c>
      <c r="AG9" s="18">
        <v>0.26101305396805963</v>
      </c>
      <c r="AH9" s="18">
        <v>0.26364200087556022</v>
      </c>
      <c r="AI9" s="18">
        <v>0.2555767127308447</v>
      </c>
      <c r="AJ9" s="18">
        <v>0.31119491961548118</v>
      </c>
      <c r="AK9" s="18">
        <v>0.25491114764407591</v>
      </c>
      <c r="AL9" s="18">
        <v>0.25635422163552712</v>
      </c>
      <c r="AM9" s="18">
        <v>0.29852759702048792</v>
      </c>
      <c r="AN9" s="18">
        <v>0.1499708586493109</v>
      </c>
      <c r="AO9" s="18">
        <v>0.24556649485904239</v>
      </c>
      <c r="AP9" s="18">
        <v>0.27307415578193589</v>
      </c>
      <c r="AQ9" s="18">
        <v>0.36288294326419368</v>
      </c>
      <c r="AR9" s="18">
        <v>0.24094490801469581</v>
      </c>
      <c r="AS9" s="18">
        <v>0.43173693275558289</v>
      </c>
      <c r="AT9" s="18">
        <v>0.24971928718008959</v>
      </c>
      <c r="AU9" s="18">
        <v>0.38603076990559049</v>
      </c>
      <c r="AV9" s="18">
        <v>0.19763848029716799</v>
      </c>
      <c r="AX9" s="18">
        <v>0.2631949874927294</v>
      </c>
      <c r="AY9" s="18">
        <v>0.32568282454668229</v>
      </c>
      <c r="BA9" s="18">
        <v>0.30423965789649449</v>
      </c>
      <c r="BB9" s="18">
        <v>0.21401133294415409</v>
      </c>
      <c r="BD9" s="18">
        <v>0.29496646616984301</v>
      </c>
      <c r="BE9" s="18">
        <v>0.23469888309019871</v>
      </c>
      <c r="BF9" s="18">
        <v>0.2405917505023964</v>
      </c>
      <c r="BG9" s="18">
        <v>0.27604273113421968</v>
      </c>
      <c r="BH9" s="18">
        <v>0.30988351414708509</v>
      </c>
      <c r="BI9" s="18">
        <v>0.40834993519218088</v>
      </c>
      <c r="BJ9" s="18">
        <v>0.18938111082296791</v>
      </c>
      <c r="BL9" s="18">
        <v>0.29551629376973731</v>
      </c>
      <c r="BM9" s="18">
        <v>0.3114577338426896</v>
      </c>
      <c r="BN9" s="18">
        <v>0.2101332962360635</v>
      </c>
      <c r="BO9" s="18">
        <v>0.19048324762649041</v>
      </c>
      <c r="BP9" s="18">
        <v>0.31109476008397502</v>
      </c>
      <c r="BQ9" s="18">
        <v>0.2476010439184102</v>
      </c>
      <c r="BR9" s="18">
        <v>0.15401575528026629</v>
      </c>
      <c r="BS9" s="18">
        <v>0.2225678311767666</v>
      </c>
      <c r="BU9" s="18">
        <v>0.27926350641419218</v>
      </c>
      <c r="BV9" s="18">
        <v>0.30845931931936932</v>
      </c>
      <c r="BW9" s="18">
        <v>0.26446725739771959</v>
      </c>
      <c r="BX9" s="18">
        <v>0.20975291205916369</v>
      </c>
      <c r="BY9" s="18">
        <v>0.35222504746851158</v>
      </c>
      <c r="BZ9" s="18">
        <v>0.19344348697156591</v>
      </c>
      <c r="CA9" s="18">
        <v>0.19159804894812321</v>
      </c>
      <c r="CB9" s="18">
        <v>0.1340483976802592</v>
      </c>
      <c r="CC9" s="18">
        <v>0.21370977910756001</v>
      </c>
    </row>
    <row r="10" spans="2:83" ht="19" customHeight="1" x14ac:dyDescent="0.35">
      <c r="B10" s="21" t="s">
        <v>193</v>
      </c>
      <c r="C10" s="18">
        <v>0.44651720708373832</v>
      </c>
      <c r="D10" s="18">
        <v>0.37170062879514082</v>
      </c>
      <c r="E10" s="18">
        <v>0.38288640064920382</v>
      </c>
      <c r="F10" s="18">
        <v>0.41699074571788708</v>
      </c>
      <c r="G10" s="18">
        <v>0.48136983111152948</v>
      </c>
      <c r="H10" s="18">
        <v>0.50974794706302029</v>
      </c>
      <c r="I10" s="18">
        <v>0.48058954183994479</v>
      </c>
      <c r="K10" s="18">
        <v>0.45077034979572878</v>
      </c>
      <c r="L10" s="18">
        <v>0.44171801741082178</v>
      </c>
      <c r="N10" s="18">
        <v>0.57155609145544173</v>
      </c>
      <c r="O10" s="18">
        <v>0.41278210729297682</v>
      </c>
      <c r="P10" s="18">
        <v>0.44699888053765169</v>
      </c>
      <c r="Q10" s="18">
        <v>0.3314102320851719</v>
      </c>
      <c r="R10" s="18">
        <v>0.45189672864865649</v>
      </c>
      <c r="S10" s="18">
        <v>0.41064604797873222</v>
      </c>
      <c r="T10" s="18">
        <v>0.47313057121477248</v>
      </c>
      <c r="U10" s="18">
        <v>0.38457451751212768</v>
      </c>
      <c r="V10" s="18">
        <v>0.38349055051414432</v>
      </c>
      <c r="W10" s="18">
        <v>0.44673287873156148</v>
      </c>
      <c r="X10" s="18">
        <v>0.53456028330589855</v>
      </c>
      <c r="Y10" s="18">
        <v>0.46333983208642671</v>
      </c>
      <c r="AA10" s="18">
        <v>0.49599024608125653</v>
      </c>
      <c r="AB10" s="18">
        <v>0.46304925231653271</v>
      </c>
      <c r="AC10" s="18">
        <v>0.4198361139790347</v>
      </c>
      <c r="AD10" s="18">
        <v>0.40143749941507861</v>
      </c>
      <c r="AF10" s="18">
        <v>0.35045895269633692</v>
      </c>
      <c r="AG10" s="18">
        <v>0.3757038001231317</v>
      </c>
      <c r="AH10" s="18">
        <v>0.42987753552525482</v>
      </c>
      <c r="AI10" s="18">
        <v>0.35510640776705049</v>
      </c>
      <c r="AJ10" s="18">
        <v>0.33919921006433379</v>
      </c>
      <c r="AK10" s="18">
        <v>0.4842859447824816</v>
      </c>
      <c r="AL10" s="18">
        <v>0.4650360126526083</v>
      </c>
      <c r="AM10" s="18">
        <v>0.42436331503520253</v>
      </c>
      <c r="AN10" s="18">
        <v>0.55244556156550217</v>
      </c>
      <c r="AO10" s="18">
        <v>0.54550817354950321</v>
      </c>
      <c r="AP10" s="18">
        <v>0.45403436497375782</v>
      </c>
      <c r="AQ10" s="18">
        <v>0.39891059946939028</v>
      </c>
      <c r="AR10" s="18">
        <v>0.58144837355295875</v>
      </c>
      <c r="AS10" s="18">
        <v>0.35472832591644332</v>
      </c>
      <c r="AT10" s="18">
        <v>0.51554189680403528</v>
      </c>
      <c r="AU10" s="18">
        <v>0.4586527050680988</v>
      </c>
      <c r="AV10" s="18">
        <v>0.45941592942411208</v>
      </c>
      <c r="AX10" s="18">
        <v>0.45772996727347931</v>
      </c>
      <c r="AY10" s="18">
        <v>0.38972723172370249</v>
      </c>
      <c r="BA10" s="18">
        <v>0.44949200915811238</v>
      </c>
      <c r="BB10" s="18">
        <v>0.44099794614744858</v>
      </c>
      <c r="BD10" s="18">
        <v>0.39692392272019872</v>
      </c>
      <c r="BE10" s="18">
        <v>0.48839817696146343</v>
      </c>
      <c r="BF10" s="18">
        <v>0.46487044210615808</v>
      </c>
      <c r="BG10" s="18">
        <v>0.47843234327421869</v>
      </c>
      <c r="BH10" s="18">
        <v>0.45352182957669929</v>
      </c>
      <c r="BI10" s="18">
        <v>0.3614788601741068</v>
      </c>
      <c r="BJ10" s="18">
        <v>0.321711018976018</v>
      </c>
      <c r="BL10" s="18">
        <v>0.47883772299738497</v>
      </c>
      <c r="BM10" s="18">
        <v>0.4601288587597116</v>
      </c>
      <c r="BN10" s="18">
        <v>0.5331245574226654</v>
      </c>
      <c r="BO10" s="18">
        <v>0.4403907797959386</v>
      </c>
      <c r="BP10" s="18">
        <v>0.34463830586864591</v>
      </c>
      <c r="BQ10" s="18">
        <v>0.5869134741575448</v>
      </c>
      <c r="BR10" s="18">
        <v>0.35557165583207878</v>
      </c>
      <c r="BS10" s="18">
        <v>0.4275642950415085</v>
      </c>
      <c r="BU10" s="18">
        <v>0.51490904430901907</v>
      </c>
      <c r="BV10" s="18">
        <v>0.45382302716853418</v>
      </c>
      <c r="BW10" s="18">
        <v>0.49015185829365532</v>
      </c>
      <c r="BX10" s="18">
        <v>0.40634184124689432</v>
      </c>
      <c r="BY10" s="18">
        <v>0.38040515313342549</v>
      </c>
      <c r="BZ10" s="18">
        <v>0.4956387873808637</v>
      </c>
      <c r="CA10" s="18">
        <v>0.41884531525675589</v>
      </c>
      <c r="CB10" s="18">
        <v>0.47433057813243651</v>
      </c>
      <c r="CC10" s="18">
        <v>0.46046463494680379</v>
      </c>
    </row>
    <row r="11" spans="2:83" ht="32.15" customHeight="1" x14ac:dyDescent="0.35">
      <c r="B11" s="21" t="s">
        <v>194</v>
      </c>
      <c r="C11" s="18">
        <v>0.21687975608300969</v>
      </c>
      <c r="D11" s="18">
        <v>0.25066745404152119</v>
      </c>
      <c r="E11" s="18">
        <v>0.1899300949692333</v>
      </c>
      <c r="F11" s="18">
        <v>0.19614183087188641</v>
      </c>
      <c r="G11" s="18">
        <v>0.24163225202713079</v>
      </c>
      <c r="H11" s="18">
        <v>0.2058692293102202</v>
      </c>
      <c r="I11" s="18">
        <v>0.22733048906710959</v>
      </c>
      <c r="K11" s="18">
        <v>0.23453742821072249</v>
      </c>
      <c r="L11" s="18">
        <v>0.20037757415567289</v>
      </c>
      <c r="N11" s="18">
        <v>0.1484805345139121</v>
      </c>
      <c r="O11" s="18">
        <v>0.23632064951769721</v>
      </c>
      <c r="P11" s="18">
        <v>0.2455600929470646</v>
      </c>
      <c r="Q11" s="18">
        <v>0.27417187830434858</v>
      </c>
      <c r="R11" s="18">
        <v>0.19652427231651731</v>
      </c>
      <c r="S11" s="18">
        <v>0.27561276752234593</v>
      </c>
      <c r="T11" s="18">
        <v>0.23893329177493311</v>
      </c>
      <c r="U11" s="18">
        <v>0.28038515741663228</v>
      </c>
      <c r="V11" s="18">
        <v>0.1951821038035936</v>
      </c>
      <c r="W11" s="18">
        <v>0.22477980209230411</v>
      </c>
      <c r="X11" s="18">
        <v>0.1889895455669249</v>
      </c>
      <c r="Y11" s="18">
        <v>0.1734350412689423</v>
      </c>
      <c r="AA11" s="18">
        <v>0.16899207126452659</v>
      </c>
      <c r="AB11" s="18">
        <v>0.20818541846352151</v>
      </c>
      <c r="AC11" s="18">
        <v>0.23614334435785131</v>
      </c>
      <c r="AD11" s="18">
        <v>0.26005400059994782</v>
      </c>
      <c r="AF11" s="18">
        <v>0.36112727858628491</v>
      </c>
      <c r="AG11" s="18">
        <v>0.27520939919937693</v>
      </c>
      <c r="AH11" s="18">
        <v>0.23275894780765011</v>
      </c>
      <c r="AI11" s="18">
        <v>0.32509954368621669</v>
      </c>
      <c r="AJ11" s="18">
        <v>0.254830751300268</v>
      </c>
      <c r="AK11" s="18">
        <v>0.18411743545475409</v>
      </c>
      <c r="AL11" s="18">
        <v>0.1706724574419789</v>
      </c>
      <c r="AM11" s="18">
        <v>0.24871942520576251</v>
      </c>
      <c r="AN11" s="18">
        <v>0.2406182010844993</v>
      </c>
      <c r="AO11" s="18">
        <v>0.19459435300136621</v>
      </c>
      <c r="AP11" s="18">
        <v>0.2288089532839542</v>
      </c>
      <c r="AQ11" s="18">
        <v>0.18504985997014989</v>
      </c>
      <c r="AR11" s="18">
        <v>0.12907532688558329</v>
      </c>
      <c r="AS11" s="18">
        <v>0.1904139248618934</v>
      </c>
      <c r="AT11" s="18">
        <v>0.16380696308340331</v>
      </c>
      <c r="AU11" s="18">
        <v>0.1151127219546605</v>
      </c>
      <c r="AV11" s="18">
        <v>0.28585210085866009</v>
      </c>
      <c r="AX11" s="18">
        <v>0.227229691625775</v>
      </c>
      <c r="AY11" s="18">
        <v>0.16106193818249129</v>
      </c>
      <c r="BA11" s="18">
        <v>0.19514922555341499</v>
      </c>
      <c r="BB11" s="18">
        <v>0.25719721764121622</v>
      </c>
      <c r="BD11" s="18">
        <v>0.2501486295497295</v>
      </c>
      <c r="BE11" s="18">
        <v>0.21798971505619841</v>
      </c>
      <c r="BF11" s="18">
        <v>0.22918882951950501</v>
      </c>
      <c r="BG11" s="18">
        <v>0.18952665895604559</v>
      </c>
      <c r="BH11" s="18">
        <v>0.17732578257231721</v>
      </c>
      <c r="BI11" s="18">
        <v>0.12977295848936871</v>
      </c>
      <c r="BJ11" s="18">
        <v>0.310712978206026</v>
      </c>
      <c r="BL11" s="18">
        <v>0.18835569216733189</v>
      </c>
      <c r="BM11" s="18">
        <v>0.18612473232807689</v>
      </c>
      <c r="BN11" s="18">
        <v>0.18799767049854491</v>
      </c>
      <c r="BO11" s="18">
        <v>0.27544845491383141</v>
      </c>
      <c r="BP11" s="18">
        <v>0.24058013726638511</v>
      </c>
      <c r="BQ11" s="18">
        <v>0.12129411981064479</v>
      </c>
      <c r="BR11" s="18">
        <v>0.32210923007115888</v>
      </c>
      <c r="BS11" s="18">
        <v>0.27300839180000258</v>
      </c>
      <c r="BU11" s="18">
        <v>0.1692144887046339</v>
      </c>
      <c r="BV11" s="18">
        <v>0.1873569636161157</v>
      </c>
      <c r="BW11" s="18">
        <v>0.2131995476759676</v>
      </c>
      <c r="BX11" s="18">
        <v>0.27786437415741272</v>
      </c>
      <c r="BY11" s="18">
        <v>0.2102502469801642</v>
      </c>
      <c r="BZ11" s="18">
        <v>0.15260690173949579</v>
      </c>
      <c r="CA11" s="18">
        <v>0.29407150690314943</v>
      </c>
      <c r="CB11" s="18">
        <v>0.30348426931953532</v>
      </c>
      <c r="CC11" s="18">
        <v>0.2469967537936533</v>
      </c>
    </row>
    <row r="12" spans="2:83" ht="19" customHeight="1" x14ac:dyDescent="0.35">
      <c r="B12" s="21" t="s">
        <v>195</v>
      </c>
      <c r="C12" s="18">
        <v>3.7738351057789173E-2</v>
      </c>
      <c r="D12" s="18">
        <v>0.1058468664250946</v>
      </c>
      <c r="E12" s="18">
        <v>6.7256941344083901E-2</v>
      </c>
      <c r="F12" s="18">
        <v>4.0566117843931028E-2</v>
      </c>
      <c r="G12" s="18">
        <v>1.733654199955981E-2</v>
      </c>
      <c r="H12" s="18">
        <v>1.693746043563395E-2</v>
      </c>
      <c r="I12" s="18">
        <v>1.182875441718579E-2</v>
      </c>
      <c r="K12" s="18">
        <v>4.763144885406935E-2</v>
      </c>
      <c r="L12" s="18">
        <v>2.8655053951917971E-2</v>
      </c>
      <c r="N12" s="18">
        <v>1.810511369857274E-2</v>
      </c>
      <c r="O12" s="18">
        <v>1.3030415711105039E-2</v>
      </c>
      <c r="P12" s="18">
        <v>2.9187530575531209E-2</v>
      </c>
      <c r="Q12" s="18">
        <v>3.5520595468108762E-2</v>
      </c>
      <c r="R12" s="18">
        <v>6.2718486064496315E-2</v>
      </c>
      <c r="S12" s="18">
        <v>4.273702583635193E-2</v>
      </c>
      <c r="T12" s="18">
        <v>1.4910396996958871E-2</v>
      </c>
      <c r="U12" s="18">
        <v>5.8026606555528819E-2</v>
      </c>
      <c r="V12" s="18">
        <v>4.3488741838890628E-2</v>
      </c>
      <c r="W12" s="18">
        <v>2.4445429315915129E-2</v>
      </c>
      <c r="X12" s="18">
        <v>3.7360586534821577E-2</v>
      </c>
      <c r="Y12" s="18">
        <v>4.4303608367120821E-2</v>
      </c>
      <c r="AA12" s="18">
        <v>2.7982813496828941E-2</v>
      </c>
      <c r="AB12" s="18">
        <v>3.7639611328789797E-2</v>
      </c>
      <c r="AC12" s="18">
        <v>3.2955594067178233E-2</v>
      </c>
      <c r="AD12" s="18">
        <v>5.1419475196008313E-2</v>
      </c>
      <c r="AF12" s="18">
        <v>0.1049921639501654</v>
      </c>
      <c r="AG12" s="18">
        <v>5.0286812066075437E-2</v>
      </c>
      <c r="AH12" s="18">
        <v>4.9792584308906117E-2</v>
      </c>
      <c r="AI12" s="18">
        <v>3.1035441323441871E-2</v>
      </c>
      <c r="AJ12" s="18">
        <v>5.0391033538113257E-2</v>
      </c>
      <c r="AK12" s="18">
        <v>4.2105350840677208E-2</v>
      </c>
      <c r="AL12" s="18">
        <v>7.4471204597054322E-2</v>
      </c>
      <c r="AM12" s="18">
        <v>1.3924152219816979E-2</v>
      </c>
      <c r="AN12" s="18">
        <v>2.8622126569092549E-2</v>
      </c>
      <c r="AO12" s="18">
        <v>1.433097859008842E-2</v>
      </c>
      <c r="AP12" s="18">
        <v>2.866597249218435E-2</v>
      </c>
      <c r="AQ12" s="18">
        <v>2.0859032134548872E-2</v>
      </c>
      <c r="AR12" s="18">
        <v>4.8531391546761997E-2</v>
      </c>
      <c r="AS12" s="18">
        <v>0</v>
      </c>
      <c r="AT12" s="18">
        <v>4.93546296940243E-2</v>
      </c>
      <c r="AU12" s="18">
        <v>3.181869762859476E-2</v>
      </c>
      <c r="AV12" s="18">
        <v>1.5357015149277811E-2</v>
      </c>
      <c r="AX12" s="18">
        <v>3.1681921457237562E-2</v>
      </c>
      <c r="AY12" s="18">
        <v>6.9274509705554418E-2</v>
      </c>
      <c r="BA12" s="18">
        <v>2.6390778091109419E-2</v>
      </c>
      <c r="BB12" s="18">
        <v>5.8791925255620207E-2</v>
      </c>
      <c r="BD12" s="18">
        <v>3.7846000816679333E-2</v>
      </c>
      <c r="BE12" s="18">
        <v>3.728293395976548E-2</v>
      </c>
      <c r="BF12" s="18">
        <v>3.8104679565920847E-2</v>
      </c>
      <c r="BG12" s="18">
        <v>4.4673473998979321E-2</v>
      </c>
      <c r="BH12" s="18">
        <v>1.9307860465815799E-2</v>
      </c>
      <c r="BI12" s="18">
        <v>1.981372733306809E-2</v>
      </c>
      <c r="BJ12" s="18">
        <v>7.4233879442546807E-2</v>
      </c>
      <c r="BL12" s="18">
        <v>2.331647199531774E-2</v>
      </c>
      <c r="BM12" s="18">
        <v>2.7948041348543499E-2</v>
      </c>
      <c r="BN12" s="18">
        <v>3.3374779282599951E-2</v>
      </c>
      <c r="BO12" s="18">
        <v>7.6043932388462868E-2</v>
      </c>
      <c r="BP12" s="18">
        <v>6.0434712646877192E-2</v>
      </c>
      <c r="BQ12" s="18">
        <v>0</v>
      </c>
      <c r="BR12" s="18">
        <v>5.2983187678965447E-2</v>
      </c>
      <c r="BS12" s="18">
        <v>4.5637645624631622E-2</v>
      </c>
      <c r="BU12" s="18">
        <v>2.792099514825757E-2</v>
      </c>
      <c r="BV12" s="18">
        <v>3.1613717930606307E-2</v>
      </c>
      <c r="BW12" s="18">
        <v>8.0123098670657512E-3</v>
      </c>
      <c r="BX12" s="18">
        <v>9.8796742796421255E-2</v>
      </c>
      <c r="BY12" s="18">
        <v>3.3444340646353793E-2</v>
      </c>
      <c r="BZ12" s="18">
        <v>7.7344081248840471E-2</v>
      </c>
      <c r="CA12" s="18">
        <v>4.8870526279669507E-2</v>
      </c>
      <c r="CB12" s="18">
        <v>2.537503496890265E-2</v>
      </c>
      <c r="CC12" s="18">
        <v>4.4606908101999479E-2</v>
      </c>
    </row>
    <row r="13" spans="2:83" ht="19" customHeight="1" x14ac:dyDescent="0.35">
      <c r="B13" s="21" t="s">
        <v>196</v>
      </c>
      <c r="C13" s="18">
        <v>1.36008382756919E-2</v>
      </c>
      <c r="D13" s="18">
        <v>4.3382334914847637E-2</v>
      </c>
      <c r="E13" s="18">
        <v>2.1895492858569399E-2</v>
      </c>
      <c r="F13" s="18">
        <v>1.8427514832367591E-2</v>
      </c>
      <c r="G13" s="18">
        <v>2.873920815655765E-3</v>
      </c>
      <c r="H13" s="18">
        <v>3.5955327596612651E-3</v>
      </c>
      <c r="I13" s="18">
        <v>4.7822564019436636E-3</v>
      </c>
      <c r="K13" s="18">
        <v>1.1515957808718089E-2</v>
      </c>
      <c r="L13" s="18">
        <v>1.5621562911750949E-2</v>
      </c>
      <c r="N13" s="18">
        <v>2.3607149949168078E-2</v>
      </c>
      <c r="O13" s="18">
        <v>0</v>
      </c>
      <c r="P13" s="18">
        <v>3.1427060633743377E-2</v>
      </c>
      <c r="Q13" s="18">
        <v>2.6314431126898939E-2</v>
      </c>
      <c r="R13" s="18">
        <v>1.916474935115503E-2</v>
      </c>
      <c r="S13" s="18">
        <v>1.6298398551991389E-2</v>
      </c>
      <c r="T13" s="18">
        <v>7.0702695145637264E-3</v>
      </c>
      <c r="U13" s="18">
        <v>1.363699054109164E-2</v>
      </c>
      <c r="V13" s="18">
        <v>2.1904644652870609E-2</v>
      </c>
      <c r="W13" s="18">
        <v>0</v>
      </c>
      <c r="X13" s="18">
        <v>6.2504251000515031E-3</v>
      </c>
      <c r="Y13" s="18">
        <v>5.9643544201417129E-3</v>
      </c>
      <c r="AA13" s="18">
        <v>9.2089816612210603E-3</v>
      </c>
      <c r="AB13" s="18">
        <v>3.4731371833722751E-3</v>
      </c>
      <c r="AC13" s="18">
        <v>2.220170931770361E-2</v>
      </c>
      <c r="AD13" s="18">
        <v>2.1412292691176171E-2</v>
      </c>
      <c r="AF13" s="18">
        <v>3.2409122514649218E-2</v>
      </c>
      <c r="AG13" s="18">
        <v>1.8496461401774921E-2</v>
      </c>
      <c r="AH13" s="18">
        <v>1.7015198243391112E-2</v>
      </c>
      <c r="AI13" s="18">
        <v>6.4471134848074381E-3</v>
      </c>
      <c r="AJ13" s="18">
        <v>3.8918376735565939E-2</v>
      </c>
      <c r="AK13" s="18">
        <v>4.3679823098182963E-3</v>
      </c>
      <c r="AL13" s="18">
        <v>2.2673211024218261E-2</v>
      </c>
      <c r="AM13" s="18">
        <v>6.9607583655374328E-3</v>
      </c>
      <c r="AN13" s="18">
        <v>2.8343252131594939E-2</v>
      </c>
      <c r="AO13" s="18">
        <v>0</v>
      </c>
      <c r="AP13" s="18">
        <v>4.1312034382274482E-3</v>
      </c>
      <c r="AQ13" s="18">
        <v>1.8813977684892839E-2</v>
      </c>
      <c r="AR13" s="18">
        <v>0</v>
      </c>
      <c r="AS13" s="18">
        <v>2.3120816466080388E-2</v>
      </c>
      <c r="AT13" s="18">
        <v>2.1577223238447359E-2</v>
      </c>
      <c r="AU13" s="18">
        <v>0</v>
      </c>
      <c r="AV13" s="18">
        <v>1.272856084232374E-2</v>
      </c>
      <c r="AX13" s="18">
        <v>9.7674393332971357E-3</v>
      </c>
      <c r="AY13" s="18">
        <v>3.0069221369129359E-2</v>
      </c>
      <c r="BA13" s="18">
        <v>1.2889594863409241E-2</v>
      </c>
      <c r="BB13" s="18">
        <v>1.4920434633184451E-2</v>
      </c>
      <c r="BD13" s="18">
        <v>1.168354194434539E-2</v>
      </c>
      <c r="BE13" s="18">
        <v>1.083072701541125E-2</v>
      </c>
      <c r="BF13" s="18">
        <v>1.26809526084917E-2</v>
      </c>
      <c r="BG13" s="18">
        <v>6.2210005132236944E-3</v>
      </c>
      <c r="BH13" s="18">
        <v>2.7104227275819851E-2</v>
      </c>
      <c r="BI13" s="18">
        <v>1.823261361827096E-2</v>
      </c>
      <c r="BJ13" s="18">
        <v>4.4824379622345693E-2</v>
      </c>
      <c r="BL13" s="18">
        <v>5.0500996329346714E-3</v>
      </c>
      <c r="BM13" s="18">
        <v>1.0894194817948301E-2</v>
      </c>
      <c r="BN13" s="18">
        <v>1.9290821050747569E-2</v>
      </c>
      <c r="BO13" s="18">
        <v>1.7633585275276819E-2</v>
      </c>
      <c r="BP13" s="18">
        <v>2.60457431708369E-2</v>
      </c>
      <c r="BQ13" s="18">
        <v>4.4191362113400363E-2</v>
      </c>
      <c r="BR13" s="18">
        <v>1.5765145553389211E-2</v>
      </c>
      <c r="BS13" s="18">
        <v>1.0337560666222311E-2</v>
      </c>
      <c r="BU13" s="18">
        <v>5.2194039157939512E-3</v>
      </c>
      <c r="BV13" s="18">
        <v>1.425923946087842E-2</v>
      </c>
      <c r="BW13" s="18">
        <v>5.9767759725356823E-3</v>
      </c>
      <c r="BX13" s="18">
        <v>0</v>
      </c>
      <c r="BY13" s="18">
        <v>1.613964366052233E-2</v>
      </c>
      <c r="BZ13" s="18">
        <v>6.2137204181744718E-2</v>
      </c>
      <c r="CA13" s="18">
        <v>1.244915882098468E-2</v>
      </c>
      <c r="CB13" s="18">
        <v>5.8838339860739931E-3</v>
      </c>
      <c r="CC13" s="18">
        <v>3.4221924049983372E-2</v>
      </c>
    </row>
    <row r="14" spans="2:83" ht="19" customHeight="1" x14ac:dyDescent="0.35">
      <c r="B14" s="21" t="s">
        <v>151</v>
      </c>
      <c r="C14" s="18">
        <v>1.2624073886985511E-2</v>
      </c>
      <c r="D14" s="18">
        <v>1.5422144688023739E-2</v>
      </c>
      <c r="E14" s="18">
        <v>5.8704858755551457E-3</v>
      </c>
      <c r="F14" s="18">
        <v>2.8317535863425732E-2</v>
      </c>
      <c r="G14" s="18">
        <v>6.1371495501919308E-3</v>
      </c>
      <c r="H14" s="18">
        <v>1.4961459080073529E-2</v>
      </c>
      <c r="I14" s="18">
        <v>7.6524064053286409E-3</v>
      </c>
      <c r="K14" s="18">
        <v>1.106120642222487E-2</v>
      </c>
      <c r="L14" s="18">
        <v>1.3258695474819631E-2</v>
      </c>
      <c r="N14" s="18">
        <v>7.6747036500148637E-3</v>
      </c>
      <c r="O14" s="18">
        <v>0</v>
      </c>
      <c r="P14" s="18">
        <v>0</v>
      </c>
      <c r="Q14" s="18">
        <v>2.3910588571012151E-2</v>
      </c>
      <c r="R14" s="18">
        <v>4.6493402497116403E-3</v>
      </c>
      <c r="S14" s="18">
        <v>6.3653940571733918E-3</v>
      </c>
      <c r="T14" s="18">
        <v>2.0882445669944572E-2</v>
      </c>
      <c r="U14" s="18">
        <v>1.00073376305021E-2</v>
      </c>
      <c r="V14" s="18">
        <v>1.8170820214928701E-2</v>
      </c>
      <c r="W14" s="18">
        <v>2.5102288446652389E-2</v>
      </c>
      <c r="X14" s="18">
        <v>6.3812482803507114E-3</v>
      </c>
      <c r="Y14" s="18">
        <v>1.256741603439661E-2</v>
      </c>
      <c r="AA14" s="18">
        <v>7.4364307725015644E-3</v>
      </c>
      <c r="AB14" s="18">
        <v>1.1321959651541671E-2</v>
      </c>
      <c r="AC14" s="18">
        <v>1.546791466820455E-2</v>
      </c>
      <c r="AD14" s="18">
        <v>1.7165537711691249E-2</v>
      </c>
      <c r="AF14" s="18">
        <v>7.8170075629741431E-2</v>
      </c>
      <c r="AG14" s="18">
        <v>1.9290473241581521E-2</v>
      </c>
      <c r="AH14" s="18">
        <v>6.9137332392378544E-3</v>
      </c>
      <c r="AI14" s="18">
        <v>2.6734781007638701E-2</v>
      </c>
      <c r="AJ14" s="18">
        <v>5.4657087462378221E-3</v>
      </c>
      <c r="AK14" s="18">
        <v>3.02121389681928E-2</v>
      </c>
      <c r="AL14" s="18">
        <v>1.07928926486133E-2</v>
      </c>
      <c r="AM14" s="18">
        <v>7.5047521531928793E-3</v>
      </c>
      <c r="AN14" s="18">
        <v>0</v>
      </c>
      <c r="AO14" s="18">
        <v>0</v>
      </c>
      <c r="AP14" s="18">
        <v>1.128535002994038E-2</v>
      </c>
      <c r="AQ14" s="18">
        <v>1.3483587476824399E-2</v>
      </c>
      <c r="AR14" s="18">
        <v>0</v>
      </c>
      <c r="AS14" s="18">
        <v>0</v>
      </c>
      <c r="AT14" s="18">
        <v>0</v>
      </c>
      <c r="AU14" s="18">
        <v>8.385105443055544E-3</v>
      </c>
      <c r="AV14" s="18">
        <v>2.900791342845838E-2</v>
      </c>
      <c r="AX14" s="18">
        <v>1.039599281748165E-2</v>
      </c>
      <c r="AY14" s="18">
        <v>2.41842744724402E-2</v>
      </c>
      <c r="BA14" s="18">
        <v>1.1838734437459459E-2</v>
      </c>
      <c r="BB14" s="18">
        <v>1.4081143378376361E-2</v>
      </c>
      <c r="BD14" s="18">
        <v>8.4314387992041086E-3</v>
      </c>
      <c r="BE14" s="18">
        <v>1.079956391696283E-2</v>
      </c>
      <c r="BF14" s="18">
        <v>1.456334569752785E-2</v>
      </c>
      <c r="BG14" s="18">
        <v>5.1037921233128567E-3</v>
      </c>
      <c r="BH14" s="18">
        <v>1.2856785962262821E-2</v>
      </c>
      <c r="BI14" s="18">
        <v>6.2351905193004493E-2</v>
      </c>
      <c r="BJ14" s="18">
        <v>5.9136632930095599E-2</v>
      </c>
      <c r="BL14" s="18">
        <v>8.9237194372932226E-3</v>
      </c>
      <c r="BM14" s="18">
        <v>3.4464389030300952E-3</v>
      </c>
      <c r="BN14" s="18">
        <v>1.6078875509378431E-2</v>
      </c>
      <c r="BO14" s="18">
        <v>0</v>
      </c>
      <c r="BP14" s="18">
        <v>1.7206340963280029E-2</v>
      </c>
      <c r="BQ14" s="18">
        <v>0</v>
      </c>
      <c r="BR14" s="18">
        <v>9.9555025584141241E-2</v>
      </c>
      <c r="BS14" s="18">
        <v>2.0884275690868408E-2</v>
      </c>
      <c r="BU14" s="18">
        <v>3.4725615081032972E-3</v>
      </c>
      <c r="BV14" s="18">
        <v>4.4877325044962524E-3</v>
      </c>
      <c r="BW14" s="18">
        <v>1.819225079305593E-2</v>
      </c>
      <c r="BX14" s="18">
        <v>7.2441297401081321E-3</v>
      </c>
      <c r="BY14" s="18">
        <v>7.5355681110224979E-3</v>
      </c>
      <c r="BZ14" s="18">
        <v>1.882953847748943E-2</v>
      </c>
      <c r="CA14" s="18">
        <v>3.4165443791317189E-2</v>
      </c>
      <c r="CB14" s="18">
        <v>5.6877885912792372E-2</v>
      </c>
      <c r="CC14" s="18">
        <v>0</v>
      </c>
    </row>
    <row r="15" spans="2:83" ht="19" customHeight="1" x14ac:dyDescent="0.35">
      <c r="B15" s="22" t="s">
        <v>117</v>
      </c>
      <c r="C15" s="23">
        <v>0.71915698069652367</v>
      </c>
      <c r="D15" s="23">
        <v>0.58468119993051271</v>
      </c>
      <c r="E15" s="23">
        <v>0.71504698495255836</v>
      </c>
      <c r="F15" s="23">
        <v>0.71654700058838916</v>
      </c>
      <c r="G15" s="23">
        <v>0.73202013560746182</v>
      </c>
      <c r="H15" s="23">
        <v>0.75863631841441093</v>
      </c>
      <c r="I15" s="23">
        <v>0.74840609370843225</v>
      </c>
      <c r="K15" s="23">
        <v>0.6952539587042651</v>
      </c>
      <c r="L15" s="23">
        <v>0.74208711350583856</v>
      </c>
      <c r="N15" s="23">
        <v>0.80213249818833199</v>
      </c>
      <c r="O15" s="23">
        <v>0.75064893477119776</v>
      </c>
      <c r="P15" s="23">
        <v>0.69382531584366081</v>
      </c>
      <c r="Q15" s="23">
        <v>0.64008250652963183</v>
      </c>
      <c r="R15" s="23">
        <v>0.71694315201811976</v>
      </c>
      <c r="S15" s="23">
        <v>0.65898641403213731</v>
      </c>
      <c r="T15" s="23">
        <v>0.71820359604359985</v>
      </c>
      <c r="U15" s="23">
        <v>0.63794390785624489</v>
      </c>
      <c r="V15" s="23">
        <v>0.72125368948971658</v>
      </c>
      <c r="W15" s="23">
        <v>0.72567248014512842</v>
      </c>
      <c r="X15" s="23">
        <v>0.76101819451785124</v>
      </c>
      <c r="Y15" s="23">
        <v>0.76372957990939838</v>
      </c>
      <c r="AA15" s="23">
        <v>0.78637970280492175</v>
      </c>
      <c r="AB15" s="23">
        <v>0.73937987337277478</v>
      </c>
      <c r="AC15" s="23">
        <v>0.69323143758906225</v>
      </c>
      <c r="AD15" s="23">
        <v>0.64994869380117648</v>
      </c>
      <c r="AF15" s="23">
        <v>0.42330135931915902</v>
      </c>
      <c r="AG15" s="23">
        <v>0.63671685409119128</v>
      </c>
      <c r="AH15" s="23">
        <v>0.69351953640081498</v>
      </c>
      <c r="AI15" s="23">
        <v>0.6106831204978953</v>
      </c>
      <c r="AJ15" s="23">
        <v>0.65039412967981503</v>
      </c>
      <c r="AK15" s="23">
        <v>0.73919709242655751</v>
      </c>
      <c r="AL15" s="23">
        <v>0.72139023428813531</v>
      </c>
      <c r="AM15" s="23">
        <v>0.72289091205569034</v>
      </c>
      <c r="AN15" s="23">
        <v>0.7024164202148131</v>
      </c>
      <c r="AO15" s="23">
        <v>0.79107466840854557</v>
      </c>
      <c r="AP15" s="23">
        <v>0.72710852075569365</v>
      </c>
      <c r="AQ15" s="23">
        <v>0.76179354273358402</v>
      </c>
      <c r="AR15" s="23">
        <v>0.82239328156765457</v>
      </c>
      <c r="AS15" s="23">
        <v>0.78646525867202621</v>
      </c>
      <c r="AT15" s="23">
        <v>0.7652611839841249</v>
      </c>
      <c r="AU15" s="23">
        <v>0.84468347497368934</v>
      </c>
      <c r="AV15" s="23">
        <v>0.65705440972128004</v>
      </c>
      <c r="AX15" s="23">
        <v>0.72092495476620866</v>
      </c>
      <c r="AY15" s="23">
        <v>0.7154100562703849</v>
      </c>
      <c r="BA15" s="23">
        <v>0.75373166705460692</v>
      </c>
      <c r="BB15" s="23">
        <v>0.65500927909160278</v>
      </c>
      <c r="BD15" s="23">
        <v>0.69189038889004162</v>
      </c>
      <c r="BE15" s="23">
        <v>0.72309706005166197</v>
      </c>
      <c r="BF15" s="23">
        <v>0.70546219260855458</v>
      </c>
      <c r="BG15" s="23">
        <v>0.75447507440843853</v>
      </c>
      <c r="BH15" s="23">
        <v>0.76340534372378444</v>
      </c>
      <c r="BI15" s="23">
        <v>0.76982879536628768</v>
      </c>
      <c r="BJ15" s="23">
        <v>0.51109212979898588</v>
      </c>
      <c r="BL15" s="23">
        <v>0.77435401676712234</v>
      </c>
      <c r="BM15" s="23">
        <v>0.77158659260240126</v>
      </c>
      <c r="BN15" s="23">
        <v>0.74325785365872887</v>
      </c>
      <c r="BO15" s="23">
        <v>0.63087402742242904</v>
      </c>
      <c r="BP15" s="23">
        <v>0.65573306595262082</v>
      </c>
      <c r="BQ15" s="23">
        <v>0.834514518075955</v>
      </c>
      <c r="BR15" s="23">
        <v>0.50958741111234507</v>
      </c>
      <c r="BS15" s="23">
        <v>0.6501321262182751</v>
      </c>
      <c r="BU15" s="23">
        <v>0.79417255072321136</v>
      </c>
      <c r="BV15" s="23">
        <v>0.76228234648790349</v>
      </c>
      <c r="BW15" s="23">
        <v>0.75461911569137485</v>
      </c>
      <c r="BX15" s="23">
        <v>0.6160947533060579</v>
      </c>
      <c r="BY15" s="23">
        <v>0.73263020060193718</v>
      </c>
      <c r="BZ15" s="23">
        <v>0.68908227435242952</v>
      </c>
      <c r="CA15" s="23">
        <v>0.6104433642048791</v>
      </c>
      <c r="CB15" s="23">
        <v>0.60837897581269562</v>
      </c>
      <c r="CC15" s="23">
        <v>0.67417441405436385</v>
      </c>
    </row>
    <row r="16" spans="2:83" ht="19" customHeight="1" x14ac:dyDescent="0.35">
      <c r="B16" s="22" t="s">
        <v>118</v>
      </c>
      <c r="C16" s="23">
        <v>5.1339189333481069E-2</v>
      </c>
      <c r="D16" s="23">
        <v>0.14922920133994219</v>
      </c>
      <c r="E16" s="23">
        <v>8.91524342026533E-2</v>
      </c>
      <c r="F16" s="23">
        <v>5.8993632676298619E-2</v>
      </c>
      <c r="G16" s="23">
        <v>2.0210462815215571E-2</v>
      </c>
      <c r="H16" s="23">
        <v>2.053299319529522E-2</v>
      </c>
      <c r="I16" s="23">
        <v>1.6611010819129451E-2</v>
      </c>
      <c r="K16" s="23">
        <v>5.9147406662787443E-2</v>
      </c>
      <c r="L16" s="23">
        <v>4.4276616863668919E-2</v>
      </c>
      <c r="N16" s="23">
        <v>4.1712263647740819E-2</v>
      </c>
      <c r="O16" s="23">
        <v>1.3030415711105039E-2</v>
      </c>
      <c r="P16" s="23">
        <v>6.0614591209274593E-2</v>
      </c>
      <c r="Q16" s="23">
        <v>6.183502659500769E-2</v>
      </c>
      <c r="R16" s="23">
        <v>8.1883235415651345E-2</v>
      </c>
      <c r="S16" s="23">
        <v>5.9035424388343319E-2</v>
      </c>
      <c r="T16" s="23">
        <v>2.1980666511522601E-2</v>
      </c>
      <c r="U16" s="23">
        <v>7.1663597096620457E-2</v>
      </c>
      <c r="V16" s="23">
        <v>6.5393386491761241E-2</v>
      </c>
      <c r="W16" s="23">
        <v>2.4445429315915129E-2</v>
      </c>
      <c r="X16" s="23">
        <v>4.3611011634873083E-2</v>
      </c>
      <c r="Y16" s="23">
        <v>5.0267962787262532E-2</v>
      </c>
      <c r="AA16" s="23">
        <v>3.7191795158050003E-2</v>
      </c>
      <c r="AB16" s="23">
        <v>4.1112748512162081E-2</v>
      </c>
      <c r="AC16" s="23">
        <v>5.5157303384881839E-2</v>
      </c>
      <c r="AD16" s="23">
        <v>7.2831767887184484E-2</v>
      </c>
      <c r="AF16" s="23">
        <v>0.1374012864648147</v>
      </c>
      <c r="AG16" s="23">
        <v>6.8783273467850362E-2</v>
      </c>
      <c r="AH16" s="23">
        <v>6.6807782552297218E-2</v>
      </c>
      <c r="AI16" s="23">
        <v>3.7482554808249309E-2</v>
      </c>
      <c r="AJ16" s="23">
        <v>8.9309410273679196E-2</v>
      </c>
      <c r="AK16" s="23">
        <v>4.6473333150495497E-2</v>
      </c>
      <c r="AL16" s="23">
        <v>9.7144415621272587E-2</v>
      </c>
      <c r="AM16" s="23">
        <v>2.088491058535441E-2</v>
      </c>
      <c r="AN16" s="23">
        <v>5.6965378700687491E-2</v>
      </c>
      <c r="AO16" s="23">
        <v>1.433097859008842E-2</v>
      </c>
      <c r="AP16" s="23">
        <v>3.2797175930411787E-2</v>
      </c>
      <c r="AQ16" s="23">
        <v>3.9673009819441711E-2</v>
      </c>
      <c r="AR16" s="23">
        <v>4.8531391546761997E-2</v>
      </c>
      <c r="AS16" s="23">
        <v>2.3120816466080388E-2</v>
      </c>
      <c r="AT16" s="23">
        <v>7.0931852932471659E-2</v>
      </c>
      <c r="AU16" s="23">
        <v>3.181869762859476E-2</v>
      </c>
      <c r="AV16" s="23">
        <v>2.8085575991601549E-2</v>
      </c>
      <c r="AX16" s="23">
        <v>4.1449360790534691E-2</v>
      </c>
      <c r="AY16" s="23">
        <v>9.9343731074683778E-2</v>
      </c>
      <c r="BA16" s="23">
        <v>3.9280372954518659E-2</v>
      </c>
      <c r="BB16" s="23">
        <v>7.371235988880466E-2</v>
      </c>
      <c r="BD16" s="23">
        <v>4.9529542761024718E-2</v>
      </c>
      <c r="BE16" s="23">
        <v>4.8113660975176727E-2</v>
      </c>
      <c r="BF16" s="23">
        <v>5.0785632174412551E-2</v>
      </c>
      <c r="BG16" s="23">
        <v>5.0894474512203011E-2</v>
      </c>
      <c r="BH16" s="23">
        <v>4.6412087741635653E-2</v>
      </c>
      <c r="BI16" s="23">
        <v>3.8046340951339047E-2</v>
      </c>
      <c r="BJ16" s="23">
        <v>0.11905825906489249</v>
      </c>
      <c r="BL16" s="23">
        <v>2.8366571628252419E-2</v>
      </c>
      <c r="BM16" s="23">
        <v>3.8842236166491802E-2</v>
      </c>
      <c r="BN16" s="23">
        <v>5.2665600333347523E-2</v>
      </c>
      <c r="BO16" s="23">
        <v>9.367751766373969E-2</v>
      </c>
      <c r="BP16" s="23">
        <v>8.6480455817714103E-2</v>
      </c>
      <c r="BQ16" s="23">
        <v>4.4191362113400363E-2</v>
      </c>
      <c r="BR16" s="23">
        <v>6.8748333232354658E-2</v>
      </c>
      <c r="BS16" s="23">
        <v>5.5975206290853938E-2</v>
      </c>
      <c r="BU16" s="23">
        <v>3.3140399064051522E-2</v>
      </c>
      <c r="BV16" s="23">
        <v>4.5872957391484732E-2</v>
      </c>
      <c r="BW16" s="23">
        <v>1.398908583960143E-2</v>
      </c>
      <c r="BX16" s="23">
        <v>9.8796742796421255E-2</v>
      </c>
      <c r="BY16" s="23">
        <v>4.9583984306876112E-2</v>
      </c>
      <c r="BZ16" s="23">
        <v>0.13948128543058519</v>
      </c>
      <c r="CA16" s="23">
        <v>6.1319685100654192E-2</v>
      </c>
      <c r="CB16" s="23">
        <v>3.1258868954976642E-2</v>
      </c>
      <c r="CC16" s="23">
        <v>7.8828832151982858E-2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203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192</v>
      </c>
      <c r="C9" s="18">
        <v>0.20813384856581069</v>
      </c>
      <c r="D9" s="18">
        <v>0.17940830779550701</v>
      </c>
      <c r="E9" s="18">
        <v>0.23693770718449331</v>
      </c>
      <c r="F9" s="18">
        <v>0.24713401900995979</v>
      </c>
      <c r="G9" s="18">
        <v>0.20934874969646569</v>
      </c>
      <c r="H9" s="18">
        <v>0.211503681142824</v>
      </c>
      <c r="I9" s="18">
        <v>0.16963440865011251</v>
      </c>
      <c r="K9" s="18">
        <v>0.18585330112829071</v>
      </c>
      <c r="L9" s="18">
        <v>0.2279909942356457</v>
      </c>
      <c r="N9" s="18">
        <v>0.17147976958676869</v>
      </c>
      <c r="O9" s="18">
        <v>0.22829345784178659</v>
      </c>
      <c r="P9" s="18">
        <v>0.22141970061885799</v>
      </c>
      <c r="Q9" s="18">
        <v>0.25552462704064882</v>
      </c>
      <c r="R9" s="18">
        <v>0.21276006563459149</v>
      </c>
      <c r="S9" s="18">
        <v>0.21521115326455209</v>
      </c>
      <c r="T9" s="18">
        <v>0.24207455840722031</v>
      </c>
      <c r="U9" s="18">
        <v>0.1871912510276118</v>
      </c>
      <c r="V9" s="18">
        <v>0.19481095123695369</v>
      </c>
      <c r="W9" s="18">
        <v>0.18509303618102571</v>
      </c>
      <c r="X9" s="18">
        <v>0.20856901832825819</v>
      </c>
      <c r="Y9" s="18">
        <v>0.2406779931507233</v>
      </c>
      <c r="AA9" s="18">
        <v>0.23381705145722539</v>
      </c>
      <c r="AB9" s="18">
        <v>0.21093242930738459</v>
      </c>
      <c r="AC9" s="18">
        <v>0.20709498279744101</v>
      </c>
      <c r="AD9" s="18">
        <v>0.17605197022495819</v>
      </c>
      <c r="AF9" s="18">
        <v>0.1608599085817721</v>
      </c>
      <c r="AG9" s="18">
        <v>0.23193980823823271</v>
      </c>
      <c r="AH9" s="18">
        <v>0.23984212015877029</v>
      </c>
      <c r="AI9" s="18">
        <v>0.15149453994643231</v>
      </c>
      <c r="AJ9" s="18">
        <v>0.17294377455930271</v>
      </c>
      <c r="AK9" s="18">
        <v>0.16847384292850209</v>
      </c>
      <c r="AL9" s="18">
        <v>0.18392559829459601</v>
      </c>
      <c r="AM9" s="18">
        <v>0.2105105108625499</v>
      </c>
      <c r="AN9" s="18">
        <v>0.14507162499584469</v>
      </c>
      <c r="AO9" s="18">
        <v>0.26906279461408222</v>
      </c>
      <c r="AP9" s="18">
        <v>0.18780757040317719</v>
      </c>
      <c r="AQ9" s="18">
        <v>0.25849640983303651</v>
      </c>
      <c r="AR9" s="18">
        <v>0.26220732884227499</v>
      </c>
      <c r="AS9" s="18">
        <v>0.21327276333795639</v>
      </c>
      <c r="AT9" s="18">
        <v>0.33310610967115029</v>
      </c>
      <c r="AU9" s="18">
        <v>0.27979865039650381</v>
      </c>
      <c r="AV9" s="18">
        <v>0.19143378583256221</v>
      </c>
      <c r="AX9" s="18">
        <v>0.20727617703726009</v>
      </c>
      <c r="AY9" s="18">
        <v>0.21928856331379751</v>
      </c>
      <c r="BA9" s="18">
        <v>0.21696604944900519</v>
      </c>
      <c r="BB9" s="18">
        <v>0.19174713775368429</v>
      </c>
      <c r="BD9" s="18">
        <v>0.19100125386769959</v>
      </c>
      <c r="BE9" s="18">
        <v>0.19335880288774579</v>
      </c>
      <c r="BF9" s="18">
        <v>0.19389339051399049</v>
      </c>
      <c r="BG9" s="18">
        <v>0.2249662036119108</v>
      </c>
      <c r="BH9" s="18">
        <v>0.26981984612564858</v>
      </c>
      <c r="BI9" s="18">
        <v>0.23605294030494961</v>
      </c>
      <c r="BJ9" s="18">
        <v>0.1209324918979108</v>
      </c>
      <c r="BL9" s="18">
        <v>0.2226355942602867</v>
      </c>
      <c r="BM9" s="18">
        <v>0.24216674903056809</v>
      </c>
      <c r="BN9" s="18">
        <v>0.24905772339271751</v>
      </c>
      <c r="BO9" s="18">
        <v>0.24031649273592851</v>
      </c>
      <c r="BP9" s="18">
        <v>0.15435939773146351</v>
      </c>
      <c r="BQ9" s="18">
        <v>0.15717686079102</v>
      </c>
      <c r="BR9" s="18">
        <v>0.12883556315739009</v>
      </c>
      <c r="BS9" s="18">
        <v>0.1650130793954861</v>
      </c>
      <c r="BU9" s="18">
        <v>0.21578866115795051</v>
      </c>
      <c r="BV9" s="18">
        <v>0.2418021057127076</v>
      </c>
      <c r="BW9" s="18">
        <v>0.22887071848911089</v>
      </c>
      <c r="BX9" s="18">
        <v>0.26933122265221238</v>
      </c>
      <c r="BY9" s="18">
        <v>0.20265582402114399</v>
      </c>
      <c r="BZ9" s="18">
        <v>0.16662260087454231</v>
      </c>
      <c r="CA9" s="18">
        <v>0.12142387982839491</v>
      </c>
      <c r="CB9" s="18">
        <v>0.1021617226503912</v>
      </c>
      <c r="CC9" s="18">
        <v>0.23722094710560579</v>
      </c>
    </row>
    <row r="10" spans="2:83" ht="19" customHeight="1" x14ac:dyDescent="0.35">
      <c r="B10" s="21" t="s">
        <v>193</v>
      </c>
      <c r="C10" s="18">
        <v>0.44432814716282032</v>
      </c>
      <c r="D10" s="18">
        <v>0.36167880107604061</v>
      </c>
      <c r="E10" s="18">
        <v>0.44243124059311928</v>
      </c>
      <c r="F10" s="18">
        <v>0.40817855534115699</v>
      </c>
      <c r="G10" s="18">
        <v>0.43954437730759838</v>
      </c>
      <c r="H10" s="18">
        <v>0.48771762180351819</v>
      </c>
      <c r="I10" s="18">
        <v>0.48158809107795558</v>
      </c>
      <c r="K10" s="18">
        <v>0.45559825022003819</v>
      </c>
      <c r="L10" s="18">
        <v>0.43396261115136842</v>
      </c>
      <c r="N10" s="18">
        <v>0.52353662597568174</v>
      </c>
      <c r="O10" s="18">
        <v>0.4841510086912737</v>
      </c>
      <c r="P10" s="18">
        <v>0.47070940153709862</v>
      </c>
      <c r="Q10" s="18">
        <v>0.3586405191337248</v>
      </c>
      <c r="R10" s="18">
        <v>0.40329385134693457</v>
      </c>
      <c r="S10" s="18">
        <v>0.43895466437324721</v>
      </c>
      <c r="T10" s="18">
        <v>0.44310225836018619</v>
      </c>
      <c r="U10" s="18">
        <v>0.41553516939691149</v>
      </c>
      <c r="V10" s="18">
        <v>0.44616146504882909</v>
      </c>
      <c r="W10" s="18">
        <v>0.47382981717268741</v>
      </c>
      <c r="X10" s="18">
        <v>0.41385110089641991</v>
      </c>
      <c r="Y10" s="18">
        <v>0.45011257689368761</v>
      </c>
      <c r="AA10" s="18">
        <v>0.50265588727336219</v>
      </c>
      <c r="AB10" s="18">
        <v>0.44733661482894049</v>
      </c>
      <c r="AC10" s="18">
        <v>0.47058493270521828</v>
      </c>
      <c r="AD10" s="18">
        <v>0.35621516540772241</v>
      </c>
      <c r="AF10" s="18">
        <v>0.20908446698257041</v>
      </c>
      <c r="AG10" s="18">
        <v>0.28604240059729591</v>
      </c>
      <c r="AH10" s="18">
        <v>0.41057744720817457</v>
      </c>
      <c r="AI10" s="18">
        <v>0.40922579386483882</v>
      </c>
      <c r="AJ10" s="18">
        <v>0.46677893692414762</v>
      </c>
      <c r="AK10" s="18">
        <v>0.45369023128959901</v>
      </c>
      <c r="AL10" s="18">
        <v>0.45780215124153317</v>
      </c>
      <c r="AM10" s="18">
        <v>0.42636457721404047</v>
      </c>
      <c r="AN10" s="18">
        <v>0.53053456635143015</v>
      </c>
      <c r="AO10" s="18">
        <v>0.44170029871907279</v>
      </c>
      <c r="AP10" s="18">
        <v>0.44568763721643467</v>
      </c>
      <c r="AQ10" s="18">
        <v>0.49838313314827493</v>
      </c>
      <c r="AR10" s="18">
        <v>0.53574833449168258</v>
      </c>
      <c r="AS10" s="18">
        <v>0.50368100258769977</v>
      </c>
      <c r="AT10" s="18">
        <v>0.32717122958771239</v>
      </c>
      <c r="AU10" s="18">
        <v>0.49419185604110311</v>
      </c>
      <c r="AV10" s="18">
        <v>0.43204758515127117</v>
      </c>
      <c r="AX10" s="18">
        <v>0.45165430322696098</v>
      </c>
      <c r="AY10" s="18">
        <v>0.40461105648653312</v>
      </c>
      <c r="BA10" s="18">
        <v>0.45178152657300857</v>
      </c>
      <c r="BB10" s="18">
        <v>0.43049961511479939</v>
      </c>
      <c r="BD10" s="18">
        <v>0.40437842931848511</v>
      </c>
      <c r="BE10" s="18">
        <v>0.46756002508454803</v>
      </c>
      <c r="BF10" s="18">
        <v>0.51738969031247717</v>
      </c>
      <c r="BG10" s="18">
        <v>0.46369048685485181</v>
      </c>
      <c r="BH10" s="18">
        <v>0.42724369107220272</v>
      </c>
      <c r="BI10" s="18">
        <v>0.55865555009429024</v>
      </c>
      <c r="BJ10" s="18">
        <v>0.18783868954923699</v>
      </c>
      <c r="BL10" s="18">
        <v>0.46467164482626738</v>
      </c>
      <c r="BM10" s="18">
        <v>0.4612404615233906</v>
      </c>
      <c r="BN10" s="18">
        <v>0.43802928670558527</v>
      </c>
      <c r="BO10" s="18">
        <v>0.46544247050443721</v>
      </c>
      <c r="BP10" s="18">
        <v>0.41975970088631198</v>
      </c>
      <c r="BQ10" s="18">
        <v>0.5978779546762687</v>
      </c>
      <c r="BR10" s="18">
        <v>0.30985316480957309</v>
      </c>
      <c r="BS10" s="18">
        <v>0.40931631410218028</v>
      </c>
      <c r="BU10" s="18">
        <v>0.4865757791095619</v>
      </c>
      <c r="BV10" s="18">
        <v>0.46978956644427011</v>
      </c>
      <c r="BW10" s="18">
        <v>0.43923099578917357</v>
      </c>
      <c r="BX10" s="18">
        <v>0.39664046344674708</v>
      </c>
      <c r="BY10" s="18">
        <v>0.43851739967455861</v>
      </c>
      <c r="BZ10" s="18">
        <v>0.45494246788442982</v>
      </c>
      <c r="CA10" s="18">
        <v>0.4087970262003533</v>
      </c>
      <c r="CB10" s="18">
        <v>0.42660278575752641</v>
      </c>
      <c r="CC10" s="18">
        <v>0.37099508505206569</v>
      </c>
    </row>
    <row r="11" spans="2:83" ht="32.15" customHeight="1" x14ac:dyDescent="0.35">
      <c r="B11" s="21" t="s">
        <v>194</v>
      </c>
      <c r="C11" s="18">
        <v>0.27458607358115272</v>
      </c>
      <c r="D11" s="18">
        <v>0.29625486797179101</v>
      </c>
      <c r="E11" s="18">
        <v>0.22993743406363801</v>
      </c>
      <c r="F11" s="18">
        <v>0.25759119706792188</v>
      </c>
      <c r="G11" s="18">
        <v>0.30466676348123989</v>
      </c>
      <c r="H11" s="18">
        <v>0.26788326272210261</v>
      </c>
      <c r="I11" s="18">
        <v>0.2939825136408582</v>
      </c>
      <c r="K11" s="18">
        <v>0.2770140095740134</v>
      </c>
      <c r="L11" s="18">
        <v>0.273667902702254</v>
      </c>
      <c r="N11" s="18">
        <v>0.2554191819442348</v>
      </c>
      <c r="O11" s="18">
        <v>0.24276067610202509</v>
      </c>
      <c r="P11" s="18">
        <v>0.2456943913850807</v>
      </c>
      <c r="Q11" s="18">
        <v>0.24186251120030861</v>
      </c>
      <c r="R11" s="18">
        <v>0.3232651732725102</v>
      </c>
      <c r="S11" s="18">
        <v>0.3091145958436462</v>
      </c>
      <c r="T11" s="18">
        <v>0.22342670962455341</v>
      </c>
      <c r="U11" s="18">
        <v>0.33275429584475902</v>
      </c>
      <c r="V11" s="18">
        <v>0.24266629192897621</v>
      </c>
      <c r="W11" s="18">
        <v>0.28691065351208039</v>
      </c>
      <c r="X11" s="18">
        <v>0.29405768674630661</v>
      </c>
      <c r="Y11" s="18">
        <v>0.2355920146159218</v>
      </c>
      <c r="AA11" s="18">
        <v>0.22422881563801231</v>
      </c>
      <c r="AB11" s="18">
        <v>0.27406301231955987</v>
      </c>
      <c r="AC11" s="18">
        <v>0.2491189389564587</v>
      </c>
      <c r="AD11" s="18">
        <v>0.35268941038421181</v>
      </c>
      <c r="AF11" s="18">
        <v>0.27549449421858352</v>
      </c>
      <c r="AG11" s="18">
        <v>0.38320489506726169</v>
      </c>
      <c r="AH11" s="18">
        <v>0.26863188595022208</v>
      </c>
      <c r="AI11" s="18">
        <v>0.38904999835175053</v>
      </c>
      <c r="AJ11" s="18">
        <v>0.24458994623226121</v>
      </c>
      <c r="AK11" s="18">
        <v>0.29369352993353182</v>
      </c>
      <c r="AL11" s="18">
        <v>0.2896235920219758</v>
      </c>
      <c r="AM11" s="18">
        <v>0.28626553067280269</v>
      </c>
      <c r="AN11" s="18">
        <v>0.24579047411357621</v>
      </c>
      <c r="AO11" s="18">
        <v>0.25962220434546179</v>
      </c>
      <c r="AP11" s="18">
        <v>0.3255358352387186</v>
      </c>
      <c r="AQ11" s="18">
        <v>0.1782956461014123</v>
      </c>
      <c r="AR11" s="18">
        <v>0.15219152688764431</v>
      </c>
      <c r="AS11" s="18">
        <v>0.23770311489254989</v>
      </c>
      <c r="AT11" s="18">
        <v>0.28302384684050819</v>
      </c>
      <c r="AU11" s="18">
        <v>0.17633871251805819</v>
      </c>
      <c r="AV11" s="18">
        <v>0.28289477337985708</v>
      </c>
      <c r="AX11" s="18">
        <v>0.28148051543828739</v>
      </c>
      <c r="AY11" s="18">
        <v>0.2374763615370534</v>
      </c>
      <c r="BA11" s="18">
        <v>0.26372116190143452</v>
      </c>
      <c r="BB11" s="18">
        <v>0.29474414834070728</v>
      </c>
      <c r="BD11" s="18">
        <v>0.32920299378824591</v>
      </c>
      <c r="BE11" s="18">
        <v>0.26902209894489248</v>
      </c>
      <c r="BF11" s="18">
        <v>0.22248494273966921</v>
      </c>
      <c r="BG11" s="18">
        <v>0.25077600347516688</v>
      </c>
      <c r="BH11" s="18">
        <v>0.22427656534387549</v>
      </c>
      <c r="BI11" s="18">
        <v>0.13245015663641149</v>
      </c>
      <c r="BJ11" s="18">
        <v>0.5335230978720471</v>
      </c>
      <c r="BL11" s="18">
        <v>0.25092112988556559</v>
      </c>
      <c r="BM11" s="18">
        <v>0.24640211251145039</v>
      </c>
      <c r="BN11" s="18">
        <v>0.24316864148165501</v>
      </c>
      <c r="BO11" s="18">
        <v>0.1886309941462419</v>
      </c>
      <c r="BP11" s="18">
        <v>0.30988011386165831</v>
      </c>
      <c r="BQ11" s="18">
        <v>0.17791223354678151</v>
      </c>
      <c r="BR11" s="18">
        <v>0.38177981663110527</v>
      </c>
      <c r="BS11" s="18">
        <v>0.35512700174767231</v>
      </c>
      <c r="BU11" s="18">
        <v>0.23684079341413811</v>
      </c>
      <c r="BV11" s="18">
        <v>0.23089363242741009</v>
      </c>
      <c r="BW11" s="18">
        <v>0.3015610581717475</v>
      </c>
      <c r="BX11" s="18">
        <v>0.25108536867947862</v>
      </c>
      <c r="BY11" s="18">
        <v>0.29598813378081928</v>
      </c>
      <c r="BZ11" s="18">
        <v>0.2352451070239967</v>
      </c>
      <c r="CA11" s="18">
        <v>0.40593195135473609</v>
      </c>
      <c r="CB11" s="18">
        <v>0.3447865328484801</v>
      </c>
      <c r="CC11" s="18">
        <v>0.24991814200993731</v>
      </c>
    </row>
    <row r="12" spans="2:83" ht="19" customHeight="1" x14ac:dyDescent="0.35">
      <c r="B12" s="21" t="s">
        <v>195</v>
      </c>
      <c r="C12" s="18">
        <v>3.2817545241092892E-2</v>
      </c>
      <c r="D12" s="18">
        <v>8.6010409417721617E-2</v>
      </c>
      <c r="E12" s="18">
        <v>4.3869853568454631E-2</v>
      </c>
      <c r="F12" s="18">
        <v>5.2828371338762677E-2</v>
      </c>
      <c r="G12" s="18">
        <v>1.8565254926169169E-2</v>
      </c>
      <c r="H12" s="18">
        <v>7.0631013447121317E-3</v>
      </c>
      <c r="I12" s="18">
        <v>1.3838540402664081E-2</v>
      </c>
      <c r="K12" s="18">
        <v>3.5022344154575773E-2</v>
      </c>
      <c r="L12" s="18">
        <v>3.0913821169727448E-2</v>
      </c>
      <c r="N12" s="18">
        <v>3.7584993022750098E-2</v>
      </c>
      <c r="O12" s="18">
        <v>1.4659976568790881E-2</v>
      </c>
      <c r="P12" s="18">
        <v>9.8597778033621443E-3</v>
      </c>
      <c r="Q12" s="18">
        <v>6.0782965593990351E-2</v>
      </c>
      <c r="R12" s="18">
        <v>3.6143526767884869E-2</v>
      </c>
      <c r="S12" s="18">
        <v>1.7884910549167261E-2</v>
      </c>
      <c r="T12" s="18">
        <v>3.2779314321061057E-2</v>
      </c>
      <c r="U12" s="18">
        <v>2.8400912849026981E-2</v>
      </c>
      <c r="V12" s="18">
        <v>6.3630118105864775E-2</v>
      </c>
      <c r="W12" s="18">
        <v>1.6722546896326861E-2</v>
      </c>
      <c r="X12" s="18">
        <v>3.7274786828975691E-2</v>
      </c>
      <c r="Y12" s="18">
        <v>2.342946174433911E-2</v>
      </c>
      <c r="AA12" s="18">
        <v>2.0380004724694561E-2</v>
      </c>
      <c r="AB12" s="18">
        <v>4.1491565257553369E-2</v>
      </c>
      <c r="AC12" s="18">
        <v>3.5589524860672843E-2</v>
      </c>
      <c r="AD12" s="18">
        <v>3.5013635456494323E-2</v>
      </c>
      <c r="AF12" s="18">
        <v>0.20380558767844689</v>
      </c>
      <c r="AG12" s="18">
        <v>2.996194751748767E-2</v>
      </c>
      <c r="AH12" s="18">
        <v>3.0847890776821579E-2</v>
      </c>
      <c r="AI12" s="18">
        <v>3.2919981167577467E-2</v>
      </c>
      <c r="AJ12" s="18">
        <v>3.2139447082538818E-2</v>
      </c>
      <c r="AK12" s="18">
        <v>2.8167778309294809E-2</v>
      </c>
      <c r="AL12" s="18">
        <v>4.243853437245898E-2</v>
      </c>
      <c r="AM12" s="18">
        <v>3.7593635484980202E-2</v>
      </c>
      <c r="AN12" s="18">
        <v>5.7384768583179063E-2</v>
      </c>
      <c r="AO12" s="18">
        <v>1.6237867332994659E-2</v>
      </c>
      <c r="AP12" s="18">
        <v>4.8102348674349147E-3</v>
      </c>
      <c r="AQ12" s="18">
        <v>1.1481142906408601E-2</v>
      </c>
      <c r="AR12" s="18">
        <v>4.9852809778397858E-2</v>
      </c>
      <c r="AS12" s="18">
        <v>2.3120816466080388E-2</v>
      </c>
      <c r="AT12" s="18">
        <v>4.1422233079835051E-2</v>
      </c>
      <c r="AU12" s="18">
        <v>3.1683035591893283E-2</v>
      </c>
      <c r="AV12" s="18">
        <v>5.0451264125747547E-2</v>
      </c>
      <c r="AX12" s="18">
        <v>2.6301420055169639E-2</v>
      </c>
      <c r="AY12" s="18">
        <v>6.6490577482589922E-2</v>
      </c>
      <c r="BA12" s="18">
        <v>3.0635001066065561E-2</v>
      </c>
      <c r="BB12" s="18">
        <v>3.686690062870817E-2</v>
      </c>
      <c r="BD12" s="18">
        <v>3.9168692983329638E-2</v>
      </c>
      <c r="BE12" s="18">
        <v>2.3150346449752189E-2</v>
      </c>
      <c r="BF12" s="18">
        <v>2.715406201764331E-2</v>
      </c>
      <c r="BG12" s="18">
        <v>3.7895471331404702E-2</v>
      </c>
      <c r="BH12" s="18">
        <v>3.4499635250278798E-2</v>
      </c>
      <c r="BI12" s="18">
        <v>3.2217548430913658E-2</v>
      </c>
      <c r="BJ12" s="18">
        <v>2.628718324153767E-2</v>
      </c>
      <c r="BL12" s="18">
        <v>2.2550330657779991E-2</v>
      </c>
      <c r="BM12" s="18">
        <v>3.1371207696264433E-2</v>
      </c>
      <c r="BN12" s="18">
        <v>5.5747660560443273E-2</v>
      </c>
      <c r="BO12" s="18">
        <v>5.5506454054804068E-2</v>
      </c>
      <c r="BP12" s="18">
        <v>4.0705926253384997E-2</v>
      </c>
      <c r="BQ12" s="18">
        <v>2.200192819565859E-2</v>
      </c>
      <c r="BR12" s="18">
        <v>5.654579770177625E-2</v>
      </c>
      <c r="BS12" s="18">
        <v>2.211795082151001E-2</v>
      </c>
      <c r="BU12" s="18">
        <v>3.0854436488952319E-2</v>
      </c>
      <c r="BV12" s="18">
        <v>3.5343364858973457E-2</v>
      </c>
      <c r="BW12" s="18">
        <v>2.1699986535537261E-2</v>
      </c>
      <c r="BX12" s="18">
        <v>4.8993065660299387E-2</v>
      </c>
      <c r="BY12" s="18">
        <v>2.408782168819398E-2</v>
      </c>
      <c r="BZ12" s="18">
        <v>3.0294367596019861E-2</v>
      </c>
      <c r="CA12" s="18">
        <v>1.4506372150721361E-2</v>
      </c>
      <c r="CB12" s="18">
        <v>3.205550218861157E-2</v>
      </c>
      <c r="CC12" s="18">
        <v>7.8111091109741806E-2</v>
      </c>
    </row>
    <row r="13" spans="2:83" ht="19" customHeight="1" x14ac:dyDescent="0.35">
      <c r="B13" s="21" t="s">
        <v>196</v>
      </c>
      <c r="C13" s="18">
        <v>1.6626080708307969E-2</v>
      </c>
      <c r="D13" s="18">
        <v>4.3946611830992743E-2</v>
      </c>
      <c r="E13" s="18">
        <v>2.8369105074838051E-2</v>
      </c>
      <c r="F13" s="18">
        <v>1.5575796588591709E-2</v>
      </c>
      <c r="G13" s="18">
        <v>9.4576472657111922E-3</v>
      </c>
      <c r="H13" s="18">
        <v>4.1284551777640462E-3</v>
      </c>
      <c r="I13" s="18">
        <v>1.0007374038395999E-2</v>
      </c>
      <c r="K13" s="18">
        <v>2.240339981670916E-2</v>
      </c>
      <c r="L13" s="18">
        <v>1.1294922058313121E-2</v>
      </c>
      <c r="N13" s="18">
        <v>5.4127737106697557E-3</v>
      </c>
      <c r="O13" s="18">
        <v>0</v>
      </c>
      <c r="P13" s="18">
        <v>3.1132137323606091E-2</v>
      </c>
      <c r="Q13" s="18">
        <v>2.0445408154564831E-2</v>
      </c>
      <c r="R13" s="18">
        <v>4.3813462781100683E-3</v>
      </c>
      <c r="S13" s="18">
        <v>6.3653940571733918E-3</v>
      </c>
      <c r="T13" s="18">
        <v>3.7734713617034447E-2</v>
      </c>
      <c r="U13" s="18">
        <v>1.5725007011466341E-2</v>
      </c>
      <c r="V13" s="18">
        <v>3.7260537942309872E-2</v>
      </c>
      <c r="W13" s="18">
        <v>8.4432152831025505E-3</v>
      </c>
      <c r="X13" s="18">
        <v>1.9242313845293839E-2</v>
      </c>
      <c r="Y13" s="18">
        <v>1.125254273516864E-2</v>
      </c>
      <c r="AA13" s="18">
        <v>7.2601811979196894E-3</v>
      </c>
      <c r="AB13" s="18">
        <v>7.567883609890514E-3</v>
      </c>
      <c r="AC13" s="18">
        <v>2.2072187666821279E-2</v>
      </c>
      <c r="AD13" s="18">
        <v>3.1479350487770723E-2</v>
      </c>
      <c r="AF13" s="18">
        <v>7.2585466908885607E-2</v>
      </c>
      <c r="AG13" s="18">
        <v>3.317867955412012E-2</v>
      </c>
      <c r="AH13" s="18">
        <v>2.3456978215287611E-2</v>
      </c>
      <c r="AI13" s="18">
        <v>0</v>
      </c>
      <c r="AJ13" s="18">
        <v>4.1302287450627043E-2</v>
      </c>
      <c r="AK13" s="18">
        <v>1.9246518362433879E-2</v>
      </c>
      <c r="AL13" s="18">
        <v>1.217340124684225E-2</v>
      </c>
      <c r="AM13" s="18">
        <v>1.6288127008349591E-2</v>
      </c>
      <c r="AN13" s="18">
        <v>9.8304356952973217E-3</v>
      </c>
      <c r="AO13" s="18">
        <v>7.3001050622919818E-3</v>
      </c>
      <c r="AP13" s="18">
        <v>1.5529283525979E-2</v>
      </c>
      <c r="AQ13" s="18">
        <v>1.8280186318299311E-2</v>
      </c>
      <c r="AR13" s="18">
        <v>0</v>
      </c>
      <c r="AS13" s="18">
        <v>0</v>
      </c>
      <c r="AT13" s="18">
        <v>1.527658082079388E-2</v>
      </c>
      <c r="AU13" s="18">
        <v>9.6026400093863467E-3</v>
      </c>
      <c r="AV13" s="18">
        <v>0</v>
      </c>
      <c r="AX13" s="18">
        <v>1.216034393574345E-2</v>
      </c>
      <c r="AY13" s="18">
        <v>3.950998110040891E-2</v>
      </c>
      <c r="BA13" s="18">
        <v>1.5826004671503559E-2</v>
      </c>
      <c r="BB13" s="18">
        <v>1.811049153820344E-2</v>
      </c>
      <c r="BD13" s="18">
        <v>8.5552577747183278E-3</v>
      </c>
      <c r="BE13" s="18">
        <v>1.2086421676171379E-2</v>
      </c>
      <c r="BF13" s="18">
        <v>2.51554557294018E-2</v>
      </c>
      <c r="BG13" s="18">
        <v>1.351098146237574E-2</v>
      </c>
      <c r="BH13" s="18">
        <v>2.805006531239744E-2</v>
      </c>
      <c r="BI13" s="18">
        <v>0</v>
      </c>
      <c r="BJ13" s="18">
        <v>6.8773991896824149E-2</v>
      </c>
      <c r="BL13" s="18">
        <v>1.0221678906737379E-2</v>
      </c>
      <c r="BM13" s="18">
        <v>9.2175243571139837E-3</v>
      </c>
      <c r="BN13" s="18">
        <v>0</v>
      </c>
      <c r="BO13" s="18">
        <v>5.0103588558588263E-2</v>
      </c>
      <c r="BP13" s="18">
        <v>3.3184726710519738E-2</v>
      </c>
      <c r="BQ13" s="18">
        <v>2.034677335199201E-2</v>
      </c>
      <c r="BR13" s="18">
        <v>0</v>
      </c>
      <c r="BS13" s="18">
        <v>2.2657819866354689E-2</v>
      </c>
      <c r="BU13" s="18">
        <v>5.7908296047114493E-3</v>
      </c>
      <c r="BV13" s="18">
        <v>1.1687391630444639E-2</v>
      </c>
      <c r="BW13" s="18">
        <v>0</v>
      </c>
      <c r="BX13" s="18">
        <v>2.6705749821154371E-2</v>
      </c>
      <c r="BY13" s="18">
        <v>1.926030295250776E-2</v>
      </c>
      <c r="BZ13" s="18">
        <v>6.0930781206318348E-2</v>
      </c>
      <c r="CA13" s="18">
        <v>6.9386341711394081E-3</v>
      </c>
      <c r="CB13" s="18">
        <v>1.211687867804863E-2</v>
      </c>
      <c r="CC13" s="18">
        <v>5.513335636112697E-2</v>
      </c>
    </row>
    <row r="14" spans="2:83" ht="19" customHeight="1" x14ac:dyDescent="0.35">
      <c r="B14" s="21" t="s">
        <v>151</v>
      </c>
      <c r="C14" s="18">
        <v>2.350830474081533E-2</v>
      </c>
      <c r="D14" s="18">
        <v>3.270100190794701E-2</v>
      </c>
      <c r="E14" s="18">
        <v>1.8454659515456912E-2</v>
      </c>
      <c r="F14" s="18">
        <v>1.8692060653606849E-2</v>
      </c>
      <c r="G14" s="18">
        <v>1.8417207322815619E-2</v>
      </c>
      <c r="H14" s="18">
        <v>2.170387780907895E-2</v>
      </c>
      <c r="I14" s="18">
        <v>3.0949072190013589E-2</v>
      </c>
      <c r="K14" s="18">
        <v>2.4108695106372719E-2</v>
      </c>
      <c r="L14" s="18">
        <v>2.216974868269132E-2</v>
      </c>
      <c r="N14" s="18">
        <v>6.5666557598948244E-3</v>
      </c>
      <c r="O14" s="18">
        <v>3.0134880796123819E-2</v>
      </c>
      <c r="P14" s="18">
        <v>2.118459133199449E-2</v>
      </c>
      <c r="Q14" s="18">
        <v>6.2743968876762826E-2</v>
      </c>
      <c r="R14" s="18">
        <v>2.0156036699968839E-2</v>
      </c>
      <c r="S14" s="18">
        <v>1.246928191221398E-2</v>
      </c>
      <c r="T14" s="18">
        <v>2.0882445669944572E-2</v>
      </c>
      <c r="U14" s="18">
        <v>2.0393363870224179E-2</v>
      </c>
      <c r="V14" s="18">
        <v>1.547063573706643E-2</v>
      </c>
      <c r="W14" s="18">
        <v>2.9000730954777211E-2</v>
      </c>
      <c r="X14" s="18">
        <v>2.700509335474573E-2</v>
      </c>
      <c r="Y14" s="18">
        <v>3.8935410860159538E-2</v>
      </c>
      <c r="AA14" s="18">
        <v>1.165805970878574E-2</v>
      </c>
      <c r="AB14" s="18">
        <v>1.8608494676671309E-2</v>
      </c>
      <c r="AC14" s="18">
        <v>1.5539433013387789E-2</v>
      </c>
      <c r="AD14" s="18">
        <v>4.8550468038842588E-2</v>
      </c>
      <c r="AF14" s="18">
        <v>7.8170075629741431E-2</v>
      </c>
      <c r="AG14" s="18">
        <v>3.5672269025601951E-2</v>
      </c>
      <c r="AH14" s="18">
        <v>2.6643677690723951E-2</v>
      </c>
      <c r="AI14" s="18">
        <v>1.7309686669400939E-2</v>
      </c>
      <c r="AJ14" s="18">
        <v>4.2245607751122773E-2</v>
      </c>
      <c r="AK14" s="18">
        <v>3.6728099176638412E-2</v>
      </c>
      <c r="AL14" s="18">
        <v>1.403672282259396E-2</v>
      </c>
      <c r="AM14" s="18">
        <v>2.2977618757277291E-2</v>
      </c>
      <c r="AN14" s="18">
        <v>1.138813026067248E-2</v>
      </c>
      <c r="AO14" s="18">
        <v>6.076729926096593E-3</v>
      </c>
      <c r="AP14" s="18">
        <v>2.0629438748255489E-2</v>
      </c>
      <c r="AQ14" s="18">
        <v>3.5063481692568468E-2</v>
      </c>
      <c r="AR14" s="18">
        <v>0</v>
      </c>
      <c r="AS14" s="18">
        <v>2.2222302715713571E-2</v>
      </c>
      <c r="AT14" s="18">
        <v>0</v>
      </c>
      <c r="AU14" s="18">
        <v>8.385105443055544E-3</v>
      </c>
      <c r="AV14" s="18">
        <v>4.3172591510562137E-2</v>
      </c>
      <c r="AX14" s="18">
        <v>2.1127240306578421E-2</v>
      </c>
      <c r="AY14" s="18">
        <v>3.2623460079617313E-2</v>
      </c>
      <c r="BA14" s="18">
        <v>2.1070256338982539E-2</v>
      </c>
      <c r="BB14" s="18">
        <v>2.8031706623897361E-2</v>
      </c>
      <c r="BD14" s="18">
        <v>2.769337226752145E-2</v>
      </c>
      <c r="BE14" s="18">
        <v>3.4822304956890093E-2</v>
      </c>
      <c r="BF14" s="18">
        <v>1.392245868681815E-2</v>
      </c>
      <c r="BG14" s="18">
        <v>9.1608532642900881E-3</v>
      </c>
      <c r="BH14" s="18">
        <v>1.611019689559692E-2</v>
      </c>
      <c r="BI14" s="18">
        <v>4.0623804533434983E-2</v>
      </c>
      <c r="BJ14" s="18">
        <v>6.2644545542443225E-2</v>
      </c>
      <c r="BL14" s="18">
        <v>2.8999621463362692E-2</v>
      </c>
      <c r="BM14" s="18">
        <v>9.6019448812124219E-3</v>
      </c>
      <c r="BN14" s="18">
        <v>1.399668785959886E-2</v>
      </c>
      <c r="BO14" s="18">
        <v>0</v>
      </c>
      <c r="BP14" s="18">
        <v>4.2110134556661523E-2</v>
      </c>
      <c r="BQ14" s="18">
        <v>2.468424943827929E-2</v>
      </c>
      <c r="BR14" s="18">
        <v>0.1229856577001552</v>
      </c>
      <c r="BS14" s="18">
        <v>2.57678340667967E-2</v>
      </c>
      <c r="BU14" s="18">
        <v>2.4149500224685851E-2</v>
      </c>
      <c r="BV14" s="18">
        <v>1.048393892619412E-2</v>
      </c>
      <c r="BW14" s="18">
        <v>8.6372410144306393E-3</v>
      </c>
      <c r="BX14" s="18">
        <v>7.2441297401081321E-3</v>
      </c>
      <c r="BY14" s="18">
        <v>1.9490517882776361E-2</v>
      </c>
      <c r="BZ14" s="18">
        <v>5.1964675414692983E-2</v>
      </c>
      <c r="CA14" s="18">
        <v>4.2402136294654932E-2</v>
      </c>
      <c r="CB14" s="18">
        <v>8.2276577876942369E-2</v>
      </c>
      <c r="CC14" s="18">
        <v>8.6213783615222746E-3</v>
      </c>
    </row>
    <row r="15" spans="2:83" ht="19" customHeight="1" x14ac:dyDescent="0.35">
      <c r="B15" s="22" t="s">
        <v>117</v>
      </c>
      <c r="C15" s="23">
        <v>0.65246199572863106</v>
      </c>
      <c r="D15" s="23">
        <v>0.54108710887154754</v>
      </c>
      <c r="E15" s="23">
        <v>0.67936894777761259</v>
      </c>
      <c r="F15" s="23">
        <v>0.65531257435111678</v>
      </c>
      <c r="G15" s="23">
        <v>0.6488931270040641</v>
      </c>
      <c r="H15" s="23">
        <v>0.69922130294634222</v>
      </c>
      <c r="I15" s="23">
        <v>0.65122249972806812</v>
      </c>
      <c r="K15" s="23">
        <v>0.64145155134832899</v>
      </c>
      <c r="L15" s="23">
        <v>0.66195360538701409</v>
      </c>
      <c r="N15" s="23">
        <v>0.69501639556245043</v>
      </c>
      <c r="O15" s="23">
        <v>0.71244446653306026</v>
      </c>
      <c r="P15" s="23">
        <v>0.69212910215595658</v>
      </c>
      <c r="Q15" s="23">
        <v>0.61416514617437357</v>
      </c>
      <c r="R15" s="23">
        <v>0.61605391698152612</v>
      </c>
      <c r="S15" s="23">
        <v>0.65416581763779935</v>
      </c>
      <c r="T15" s="23">
        <v>0.68517681676740649</v>
      </c>
      <c r="U15" s="23">
        <v>0.60272642042452329</v>
      </c>
      <c r="V15" s="23">
        <v>0.64097241628578272</v>
      </c>
      <c r="W15" s="23">
        <v>0.65892285335371303</v>
      </c>
      <c r="X15" s="23">
        <v>0.6224201192246781</v>
      </c>
      <c r="Y15" s="23">
        <v>0.69079057004441091</v>
      </c>
      <c r="AA15" s="23">
        <v>0.73647293873058761</v>
      </c>
      <c r="AB15" s="23">
        <v>0.65826904413632514</v>
      </c>
      <c r="AC15" s="23">
        <v>0.67767991550265927</v>
      </c>
      <c r="AD15" s="23">
        <v>0.53226713563268069</v>
      </c>
      <c r="AF15" s="23">
        <v>0.36994437556434251</v>
      </c>
      <c r="AG15" s="23">
        <v>0.51798220883552859</v>
      </c>
      <c r="AH15" s="23">
        <v>0.65041956736694495</v>
      </c>
      <c r="AI15" s="23">
        <v>0.56072033381127107</v>
      </c>
      <c r="AJ15" s="23">
        <v>0.63972271148345028</v>
      </c>
      <c r="AK15" s="23">
        <v>0.62216407421810116</v>
      </c>
      <c r="AL15" s="23">
        <v>0.64172774953612921</v>
      </c>
      <c r="AM15" s="23">
        <v>0.63687508807659032</v>
      </c>
      <c r="AN15" s="23">
        <v>0.67560619134727484</v>
      </c>
      <c r="AO15" s="23">
        <v>0.71076309333315502</v>
      </c>
      <c r="AP15" s="23">
        <v>0.63349520761961198</v>
      </c>
      <c r="AQ15" s="23">
        <v>0.75687954298131144</v>
      </c>
      <c r="AR15" s="23">
        <v>0.79795566333395762</v>
      </c>
      <c r="AS15" s="23">
        <v>0.71695376592565618</v>
      </c>
      <c r="AT15" s="23">
        <v>0.66027733925886278</v>
      </c>
      <c r="AU15" s="23">
        <v>0.77399050643760692</v>
      </c>
      <c r="AV15" s="23">
        <v>0.62348137098383338</v>
      </c>
      <c r="AX15" s="23">
        <v>0.65893048026422107</v>
      </c>
      <c r="AY15" s="23">
        <v>0.6238996198003306</v>
      </c>
      <c r="BA15" s="23">
        <v>0.66874757602201385</v>
      </c>
      <c r="BB15" s="23">
        <v>0.62224675286848374</v>
      </c>
      <c r="BD15" s="23">
        <v>0.59537968318618462</v>
      </c>
      <c r="BE15" s="23">
        <v>0.66091882797229373</v>
      </c>
      <c r="BF15" s="23">
        <v>0.71128308082646763</v>
      </c>
      <c r="BG15" s="23">
        <v>0.68865669046676259</v>
      </c>
      <c r="BH15" s="23">
        <v>0.6970635371978513</v>
      </c>
      <c r="BI15" s="23">
        <v>0.79470849039923985</v>
      </c>
      <c r="BJ15" s="23">
        <v>0.30877118144714782</v>
      </c>
      <c r="BL15" s="23">
        <v>0.68730723908655422</v>
      </c>
      <c r="BM15" s="23">
        <v>0.70340721055395861</v>
      </c>
      <c r="BN15" s="23">
        <v>0.68708701009830286</v>
      </c>
      <c r="BO15" s="23">
        <v>0.70575896324036569</v>
      </c>
      <c r="BP15" s="23">
        <v>0.57411909861777544</v>
      </c>
      <c r="BQ15" s="23">
        <v>0.7550548154672887</v>
      </c>
      <c r="BR15" s="23">
        <v>0.43868872796696312</v>
      </c>
      <c r="BS15" s="23">
        <v>0.57432939349766643</v>
      </c>
      <c r="BU15" s="23">
        <v>0.70236444026751232</v>
      </c>
      <c r="BV15" s="23">
        <v>0.71159167215697772</v>
      </c>
      <c r="BW15" s="23">
        <v>0.66810171427828446</v>
      </c>
      <c r="BX15" s="23">
        <v>0.66597168609895951</v>
      </c>
      <c r="BY15" s="23">
        <v>0.64117322369570251</v>
      </c>
      <c r="BZ15" s="23">
        <v>0.62156506875897222</v>
      </c>
      <c r="CA15" s="23">
        <v>0.53022090602874816</v>
      </c>
      <c r="CB15" s="23">
        <v>0.52876450840791756</v>
      </c>
      <c r="CC15" s="23">
        <v>0.60821603215767162</v>
      </c>
    </row>
    <row r="16" spans="2:83" ht="19" customHeight="1" x14ac:dyDescent="0.35">
      <c r="B16" s="22" t="s">
        <v>118</v>
      </c>
      <c r="C16" s="23">
        <v>4.9443625949400868E-2</v>
      </c>
      <c r="D16" s="23">
        <v>0.12995702124871439</v>
      </c>
      <c r="E16" s="23">
        <v>7.2238958643292689E-2</v>
      </c>
      <c r="F16" s="23">
        <v>6.840416792735439E-2</v>
      </c>
      <c r="G16" s="23">
        <v>2.8022902191880361E-2</v>
      </c>
      <c r="H16" s="23">
        <v>1.119155652247618E-2</v>
      </c>
      <c r="I16" s="23">
        <v>2.384591444106008E-2</v>
      </c>
      <c r="K16" s="23">
        <v>5.7425743971284943E-2</v>
      </c>
      <c r="L16" s="23">
        <v>4.2208743228040572E-2</v>
      </c>
      <c r="N16" s="23">
        <v>4.2997766733419859E-2</v>
      </c>
      <c r="O16" s="23">
        <v>1.4659976568790881E-2</v>
      </c>
      <c r="P16" s="23">
        <v>4.0991915126968231E-2</v>
      </c>
      <c r="Q16" s="23">
        <v>8.1228373748555183E-2</v>
      </c>
      <c r="R16" s="23">
        <v>4.052487304599494E-2</v>
      </c>
      <c r="S16" s="23">
        <v>2.4250304606340652E-2</v>
      </c>
      <c r="T16" s="23">
        <v>7.0514027938095511E-2</v>
      </c>
      <c r="U16" s="23">
        <v>4.4125919860493322E-2</v>
      </c>
      <c r="V16" s="23">
        <v>0.1008906560481747</v>
      </c>
      <c r="W16" s="23">
        <v>2.516576217942942E-2</v>
      </c>
      <c r="X16" s="23">
        <v>5.651710067426953E-2</v>
      </c>
      <c r="Y16" s="23">
        <v>3.4682004479507748E-2</v>
      </c>
      <c r="AA16" s="23">
        <v>2.764018592261425E-2</v>
      </c>
      <c r="AB16" s="23">
        <v>4.9059448867443893E-2</v>
      </c>
      <c r="AC16" s="23">
        <v>5.7661712527494108E-2</v>
      </c>
      <c r="AD16" s="23">
        <v>6.6492985944265032E-2</v>
      </c>
      <c r="AF16" s="23">
        <v>0.27639105458733249</v>
      </c>
      <c r="AG16" s="23">
        <v>6.314062707160778E-2</v>
      </c>
      <c r="AH16" s="23">
        <v>5.4304868992109193E-2</v>
      </c>
      <c r="AI16" s="23">
        <v>3.2919981167577467E-2</v>
      </c>
      <c r="AJ16" s="23">
        <v>7.3441734533165853E-2</v>
      </c>
      <c r="AK16" s="23">
        <v>4.7414296671728702E-2</v>
      </c>
      <c r="AL16" s="23">
        <v>5.4611935619301243E-2</v>
      </c>
      <c r="AM16" s="23">
        <v>5.3881762493329793E-2</v>
      </c>
      <c r="AN16" s="23">
        <v>6.7215204278476381E-2</v>
      </c>
      <c r="AO16" s="23">
        <v>2.3537972395286641E-2</v>
      </c>
      <c r="AP16" s="23">
        <v>2.033951839341392E-2</v>
      </c>
      <c r="AQ16" s="23">
        <v>2.9761329224707919E-2</v>
      </c>
      <c r="AR16" s="23">
        <v>4.9852809778397858E-2</v>
      </c>
      <c r="AS16" s="23">
        <v>2.3120816466080388E-2</v>
      </c>
      <c r="AT16" s="23">
        <v>5.6698813900628933E-2</v>
      </c>
      <c r="AU16" s="23">
        <v>4.1285675601279617E-2</v>
      </c>
      <c r="AV16" s="23">
        <v>5.0451264125747547E-2</v>
      </c>
      <c r="AX16" s="23">
        <v>3.8461763990913077E-2</v>
      </c>
      <c r="AY16" s="23">
        <v>0.1060005585829988</v>
      </c>
      <c r="BA16" s="23">
        <v>4.6461005737569117E-2</v>
      </c>
      <c r="BB16" s="23">
        <v>5.4977392166911609E-2</v>
      </c>
      <c r="BD16" s="23">
        <v>4.7723950758047973E-2</v>
      </c>
      <c r="BE16" s="23">
        <v>3.5236768125923558E-2</v>
      </c>
      <c r="BF16" s="23">
        <v>5.2309517747045113E-2</v>
      </c>
      <c r="BG16" s="23">
        <v>5.1406452793780442E-2</v>
      </c>
      <c r="BH16" s="23">
        <v>6.2549700562676239E-2</v>
      </c>
      <c r="BI16" s="23">
        <v>3.2217548430913658E-2</v>
      </c>
      <c r="BJ16" s="23">
        <v>9.506117513836182E-2</v>
      </c>
      <c r="BL16" s="23">
        <v>3.2772009564517368E-2</v>
      </c>
      <c r="BM16" s="23">
        <v>4.0588732053378408E-2</v>
      </c>
      <c r="BN16" s="23">
        <v>5.5747660560443273E-2</v>
      </c>
      <c r="BO16" s="23">
        <v>0.1056100426133923</v>
      </c>
      <c r="BP16" s="23">
        <v>7.3890652963904735E-2</v>
      </c>
      <c r="BQ16" s="23">
        <v>4.2348701547650601E-2</v>
      </c>
      <c r="BR16" s="23">
        <v>5.654579770177625E-2</v>
      </c>
      <c r="BS16" s="23">
        <v>4.4775770687864702E-2</v>
      </c>
      <c r="BU16" s="23">
        <v>3.6645266093663767E-2</v>
      </c>
      <c r="BV16" s="23">
        <v>4.7030756489418103E-2</v>
      </c>
      <c r="BW16" s="23">
        <v>2.1699986535537261E-2</v>
      </c>
      <c r="BX16" s="23">
        <v>7.5698815481453754E-2</v>
      </c>
      <c r="BY16" s="23">
        <v>4.3348124640701743E-2</v>
      </c>
      <c r="BZ16" s="23">
        <v>9.1225148802338202E-2</v>
      </c>
      <c r="CA16" s="23">
        <v>2.1445006321860759E-2</v>
      </c>
      <c r="CB16" s="23">
        <v>4.4172380866660199E-2</v>
      </c>
      <c r="CC16" s="23">
        <v>0.1332444474708688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205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32.15" customHeight="1" x14ac:dyDescent="0.35">
      <c r="B9" s="21" t="s">
        <v>206</v>
      </c>
      <c r="C9" s="18">
        <v>0.1729859559348072</v>
      </c>
      <c r="D9" s="18">
        <v>0.10544795160321931</v>
      </c>
      <c r="E9" s="18">
        <v>0.1936403776806345</v>
      </c>
      <c r="F9" s="18">
        <v>0.17062488191878389</v>
      </c>
      <c r="G9" s="18">
        <v>0.20902192049482529</v>
      </c>
      <c r="H9" s="18">
        <v>0.1451671077617219</v>
      </c>
      <c r="I9" s="18">
        <v>0.18545894963406509</v>
      </c>
      <c r="K9" s="18">
        <v>0.1609763405779385</v>
      </c>
      <c r="L9" s="18">
        <v>0.18420149792195631</v>
      </c>
      <c r="N9" s="18">
        <v>0.22443709798418501</v>
      </c>
      <c r="O9" s="18">
        <v>0.13867528280920319</v>
      </c>
      <c r="P9" s="18">
        <v>0.157205120827169</v>
      </c>
      <c r="Q9" s="18">
        <v>0.19389252198861201</v>
      </c>
      <c r="R9" s="18">
        <v>0.14759354804673189</v>
      </c>
      <c r="S9" s="18">
        <v>0.12863148500130689</v>
      </c>
      <c r="T9" s="18">
        <v>0.1490426549414538</v>
      </c>
      <c r="U9" s="18">
        <v>0.17247832805898919</v>
      </c>
      <c r="V9" s="18">
        <v>0.1735045708088469</v>
      </c>
      <c r="W9" s="18">
        <v>0.1796864224515563</v>
      </c>
      <c r="X9" s="18">
        <v>0.19355411878756831</v>
      </c>
      <c r="Y9" s="18">
        <v>0.19467870032569659</v>
      </c>
      <c r="AA9" s="18">
        <v>0.17080213686045681</v>
      </c>
      <c r="AB9" s="18">
        <v>0.18493588380456821</v>
      </c>
      <c r="AC9" s="18">
        <v>0.16924936008587421</v>
      </c>
      <c r="AD9" s="18">
        <v>0.1661109709188987</v>
      </c>
      <c r="AF9" s="18">
        <v>0.19404389529698249</v>
      </c>
      <c r="AG9" s="18">
        <v>0.1682966133598966</v>
      </c>
      <c r="AH9" s="18">
        <v>0.21097526345751411</v>
      </c>
      <c r="AI9" s="18">
        <v>0.13957042146764359</v>
      </c>
      <c r="AJ9" s="18">
        <v>0.2440328635309324</v>
      </c>
      <c r="AK9" s="18">
        <v>0.16117744332263831</v>
      </c>
      <c r="AL9" s="18">
        <v>0.18098875647770049</v>
      </c>
      <c r="AM9" s="18">
        <v>0.100982145181415</v>
      </c>
      <c r="AN9" s="18">
        <v>0.17536436923880341</v>
      </c>
      <c r="AO9" s="18">
        <v>0.25221830751500107</v>
      </c>
      <c r="AP9" s="18">
        <v>0.16441886151007079</v>
      </c>
      <c r="AQ9" s="18">
        <v>0.1563234407073591</v>
      </c>
      <c r="AR9" s="18">
        <v>0.11688740049297421</v>
      </c>
      <c r="AS9" s="18">
        <v>0.1015991978617264</v>
      </c>
      <c r="AT9" s="18">
        <v>0.13102317696148291</v>
      </c>
      <c r="AU9" s="18">
        <v>0.18593987615497859</v>
      </c>
      <c r="AV9" s="18">
        <v>0.14835999320882171</v>
      </c>
      <c r="AX9" s="18">
        <v>0.172881153198259</v>
      </c>
      <c r="AY9" s="18">
        <v>0.16710359281433301</v>
      </c>
      <c r="BA9" s="18">
        <v>0.18548684672646201</v>
      </c>
      <c r="BB9" s="18">
        <v>0.14979258827866651</v>
      </c>
      <c r="BD9" s="18">
        <v>0.1822732200209522</v>
      </c>
      <c r="BE9" s="18">
        <v>0.18143370832424779</v>
      </c>
      <c r="BF9" s="18">
        <v>0.1502371487015515</v>
      </c>
      <c r="BG9" s="18">
        <v>0.18147844767051191</v>
      </c>
      <c r="BH9" s="18">
        <v>0.15623615662996351</v>
      </c>
      <c r="BI9" s="18">
        <v>0.15854228557442579</v>
      </c>
      <c r="BJ9" s="18">
        <v>0.1448564486451564</v>
      </c>
      <c r="BL9" s="18">
        <v>0.22195785251354999</v>
      </c>
      <c r="BM9" s="18">
        <v>0.17562160843811109</v>
      </c>
      <c r="BN9" s="18">
        <v>0.13898397813790109</v>
      </c>
      <c r="BO9" s="18">
        <v>0.11901408160167901</v>
      </c>
      <c r="BP9" s="18">
        <v>0.1828866243794291</v>
      </c>
      <c r="BQ9" s="18">
        <v>0.21457714629980901</v>
      </c>
      <c r="BR9" s="18">
        <v>0.16440968977966161</v>
      </c>
      <c r="BS9" s="18">
        <v>0.13844237615107599</v>
      </c>
      <c r="BU9" s="18">
        <v>0.21069851930553821</v>
      </c>
      <c r="BV9" s="18">
        <v>0.15445843033868581</v>
      </c>
      <c r="BW9" s="18">
        <v>0.17906879272071941</v>
      </c>
      <c r="BX9" s="18">
        <v>0.1209312541733901</v>
      </c>
      <c r="BY9" s="18">
        <v>0.15798615737713681</v>
      </c>
      <c r="BZ9" s="18">
        <v>0.22100826561683509</v>
      </c>
      <c r="CA9" s="18">
        <v>0.1654511415613614</v>
      </c>
      <c r="CB9" s="18">
        <v>0.21908263204948261</v>
      </c>
      <c r="CC9" s="18">
        <v>0.1876344992930529</v>
      </c>
    </row>
    <row r="10" spans="2:83" ht="19" customHeight="1" x14ac:dyDescent="0.35">
      <c r="B10" s="21" t="s">
        <v>207</v>
      </c>
      <c r="C10" s="18">
        <v>0.30924323631691591</v>
      </c>
      <c r="D10" s="18">
        <v>0.12777697252052059</v>
      </c>
      <c r="E10" s="18">
        <v>0.19482621254511709</v>
      </c>
      <c r="F10" s="18">
        <v>0.23859984677651669</v>
      </c>
      <c r="G10" s="18">
        <v>0.31903556148671969</v>
      </c>
      <c r="H10" s="18">
        <v>0.36891261655478058</v>
      </c>
      <c r="I10" s="18">
        <v>0.47426572790941401</v>
      </c>
      <c r="K10" s="18">
        <v>0.31706841390416002</v>
      </c>
      <c r="L10" s="18">
        <v>0.30238349622062971</v>
      </c>
      <c r="N10" s="18">
        <v>0.32252182818732272</v>
      </c>
      <c r="O10" s="18">
        <v>0.32934769767504368</v>
      </c>
      <c r="P10" s="18">
        <v>0.33494089145019612</v>
      </c>
      <c r="Q10" s="18">
        <v>0.26263391521518958</v>
      </c>
      <c r="R10" s="18">
        <v>0.27989892569262159</v>
      </c>
      <c r="S10" s="18">
        <v>0.33901311810870571</v>
      </c>
      <c r="T10" s="18">
        <v>0.34792118967181268</v>
      </c>
      <c r="U10" s="18">
        <v>0.32481306831218049</v>
      </c>
      <c r="V10" s="18">
        <v>0.21695560445442499</v>
      </c>
      <c r="W10" s="18">
        <v>0.32893187696587339</v>
      </c>
      <c r="X10" s="18">
        <v>0.30565363317642941</v>
      </c>
      <c r="Y10" s="18">
        <v>0.36504874202663179</v>
      </c>
      <c r="AA10" s="18">
        <v>0.36694537800623123</v>
      </c>
      <c r="AB10" s="18">
        <v>0.339217577012983</v>
      </c>
      <c r="AC10" s="18">
        <v>0.30164217889439532</v>
      </c>
      <c r="AD10" s="18">
        <v>0.22347603178247871</v>
      </c>
      <c r="AF10" s="18">
        <v>0.1194484385024773</v>
      </c>
      <c r="AG10" s="18">
        <v>0.1807145920690168</v>
      </c>
      <c r="AH10" s="18">
        <v>0.31657524179575891</v>
      </c>
      <c r="AI10" s="18">
        <v>0.2627131093366355</v>
      </c>
      <c r="AJ10" s="18">
        <v>0.23383701478374169</v>
      </c>
      <c r="AK10" s="18">
        <v>0.31774996681525219</v>
      </c>
      <c r="AL10" s="18">
        <v>0.28529151356421512</v>
      </c>
      <c r="AM10" s="18">
        <v>0.3657176340994881</v>
      </c>
      <c r="AN10" s="18">
        <v>0.35968111392003249</v>
      </c>
      <c r="AO10" s="18">
        <v>0.36704019514819769</v>
      </c>
      <c r="AP10" s="18">
        <v>0.37317845689736112</v>
      </c>
      <c r="AQ10" s="18">
        <v>0.33823554622107582</v>
      </c>
      <c r="AR10" s="18">
        <v>0.35627555526077209</v>
      </c>
      <c r="AS10" s="18">
        <v>0.35059476884139729</v>
      </c>
      <c r="AT10" s="18">
        <v>0.38977503937106328</v>
      </c>
      <c r="AU10" s="18">
        <v>0.24154806655517921</v>
      </c>
      <c r="AV10" s="18">
        <v>0.31816698048473202</v>
      </c>
      <c r="AX10" s="18">
        <v>0.34049769715308259</v>
      </c>
      <c r="AY10" s="18">
        <v>0.16312318361944661</v>
      </c>
      <c r="BA10" s="18">
        <v>0.31796527836748473</v>
      </c>
      <c r="BB10" s="18">
        <v>0.29306090728431577</v>
      </c>
      <c r="BD10" s="18">
        <v>0.32781716861537569</v>
      </c>
      <c r="BE10" s="18">
        <v>0.28151090376714932</v>
      </c>
      <c r="BF10" s="18">
        <v>0.35175208630183252</v>
      </c>
      <c r="BG10" s="18">
        <v>0.3140150439971075</v>
      </c>
      <c r="BH10" s="18">
        <v>0.3101004879117113</v>
      </c>
      <c r="BI10" s="18">
        <v>0.17837787882582951</v>
      </c>
      <c r="BJ10" s="18">
        <v>0.26425991813149857</v>
      </c>
      <c r="BL10" s="18">
        <v>0.35980564979170071</v>
      </c>
      <c r="BM10" s="18">
        <v>0.28371383846071258</v>
      </c>
      <c r="BN10" s="18">
        <v>0.40107821720937997</v>
      </c>
      <c r="BO10" s="18">
        <v>0.35627487671666141</v>
      </c>
      <c r="BP10" s="18">
        <v>0.28687349090310499</v>
      </c>
      <c r="BQ10" s="18">
        <v>0.26455119809074029</v>
      </c>
      <c r="BR10" s="18">
        <v>0.2471619115931728</v>
      </c>
      <c r="BS10" s="18">
        <v>0.28309721147884331</v>
      </c>
      <c r="BU10" s="18">
        <v>0.34402329993560199</v>
      </c>
      <c r="BV10" s="18">
        <v>0.28337127952699082</v>
      </c>
      <c r="BW10" s="18">
        <v>0.40408699800778108</v>
      </c>
      <c r="BX10" s="18">
        <v>0.29046599815109497</v>
      </c>
      <c r="BY10" s="18">
        <v>0.33231815080867549</v>
      </c>
      <c r="BZ10" s="18">
        <v>0.20692325678751289</v>
      </c>
      <c r="CA10" s="18">
        <v>0.2726472743105372</v>
      </c>
      <c r="CB10" s="18">
        <v>0.27449489520967052</v>
      </c>
      <c r="CC10" s="18">
        <v>0.30387906816835608</v>
      </c>
    </row>
    <row r="11" spans="2:83" ht="46" customHeight="1" x14ac:dyDescent="0.35">
      <c r="B11" s="21" t="s">
        <v>208</v>
      </c>
      <c r="C11" s="18">
        <v>8.1168616188462994E-2</v>
      </c>
      <c r="D11" s="18">
        <v>8.1351658919878E-2</v>
      </c>
      <c r="E11" s="18">
        <v>9.065581701094709E-2</v>
      </c>
      <c r="F11" s="18">
        <v>8.8402051957097244E-2</v>
      </c>
      <c r="G11" s="18">
        <v>8.5985776060959321E-2</v>
      </c>
      <c r="H11" s="18">
        <v>8.0786800514386095E-2</v>
      </c>
      <c r="I11" s="18">
        <v>6.6371129366996837E-2</v>
      </c>
      <c r="K11" s="18">
        <v>8.0929858679347905E-2</v>
      </c>
      <c r="L11" s="18">
        <v>8.0847995894367627E-2</v>
      </c>
      <c r="N11" s="18">
        <v>8.4022832165812189E-2</v>
      </c>
      <c r="O11" s="18">
        <v>0.1168190148736156</v>
      </c>
      <c r="P11" s="18">
        <v>1.154274259272667E-2</v>
      </c>
      <c r="Q11" s="18">
        <v>0.1180753017948295</v>
      </c>
      <c r="R11" s="18">
        <v>8.3517098020694708E-2</v>
      </c>
      <c r="S11" s="18">
        <v>8.3915727629111328E-2</v>
      </c>
      <c r="T11" s="18">
        <v>7.2465908498619114E-2</v>
      </c>
      <c r="U11" s="18">
        <v>6.7694709497724617E-2</v>
      </c>
      <c r="V11" s="18">
        <v>8.1788302480897995E-2</v>
      </c>
      <c r="W11" s="18">
        <v>0.1003785969812028</v>
      </c>
      <c r="X11" s="18">
        <v>7.2844637462764886E-2</v>
      </c>
      <c r="Y11" s="18">
        <v>7.9758572599204117E-2</v>
      </c>
      <c r="AA11" s="18">
        <v>6.306795431528632E-2</v>
      </c>
      <c r="AB11" s="18">
        <v>7.5979560921682565E-2</v>
      </c>
      <c r="AC11" s="18">
        <v>7.7700726724367425E-2</v>
      </c>
      <c r="AD11" s="18">
        <v>0.10972926758491459</v>
      </c>
      <c r="AF11" s="18">
        <v>3.856435423781699E-2</v>
      </c>
      <c r="AG11" s="18">
        <v>8.9766516265915322E-2</v>
      </c>
      <c r="AH11" s="18">
        <v>0.1111607547132329</v>
      </c>
      <c r="AI11" s="18">
        <v>7.774716006465425E-2</v>
      </c>
      <c r="AJ11" s="18">
        <v>7.2394656441406191E-2</v>
      </c>
      <c r="AK11" s="18">
        <v>0.1095663107247374</v>
      </c>
      <c r="AL11" s="18">
        <v>7.9020374172965424E-2</v>
      </c>
      <c r="AM11" s="18">
        <v>6.499668607489173E-2</v>
      </c>
      <c r="AN11" s="18">
        <v>6.3310283026702566E-2</v>
      </c>
      <c r="AO11" s="18">
        <v>9.9608059569842811E-2</v>
      </c>
      <c r="AP11" s="18">
        <v>6.9838507052442211E-2</v>
      </c>
      <c r="AQ11" s="18">
        <v>9.1796141960298852E-2</v>
      </c>
      <c r="AR11" s="18">
        <v>7.0130453140791083E-2</v>
      </c>
      <c r="AS11" s="18">
        <v>6.9832481022648371E-2</v>
      </c>
      <c r="AT11" s="18">
        <v>9.3036344143146668E-2</v>
      </c>
      <c r="AU11" s="18">
        <v>7.2822335149756404E-2</v>
      </c>
      <c r="AV11" s="18">
        <v>3.9695064407333613E-2</v>
      </c>
      <c r="AX11" s="18">
        <v>7.9862004522775268E-2</v>
      </c>
      <c r="AY11" s="18">
        <v>9.0380921269820599E-2</v>
      </c>
      <c r="BA11" s="18">
        <v>8.8632678134000331E-2</v>
      </c>
      <c r="BB11" s="18">
        <v>6.7320264435272448E-2</v>
      </c>
      <c r="BD11" s="18">
        <v>7.9860882039620093E-2</v>
      </c>
      <c r="BE11" s="18">
        <v>8.1778489720860922E-2</v>
      </c>
      <c r="BF11" s="18">
        <v>8.9911973730939079E-2</v>
      </c>
      <c r="BG11" s="18">
        <v>7.795018168799385E-2</v>
      </c>
      <c r="BH11" s="18">
        <v>6.6386812180425206E-2</v>
      </c>
      <c r="BI11" s="18">
        <v>0.1176225700287831</v>
      </c>
      <c r="BJ11" s="18">
        <v>0.1035509204810784</v>
      </c>
      <c r="BL11" s="18">
        <v>8.357860766545637E-2</v>
      </c>
      <c r="BM11" s="18">
        <v>8.5332877082479122E-2</v>
      </c>
      <c r="BN11" s="18">
        <v>0.103623344713428</v>
      </c>
      <c r="BO11" s="18">
        <v>8.3372501229924095E-2</v>
      </c>
      <c r="BP11" s="18">
        <v>9.2347540570272155E-2</v>
      </c>
      <c r="BQ11" s="18">
        <v>2.4041205792363012E-2</v>
      </c>
      <c r="BR11" s="18">
        <v>0</v>
      </c>
      <c r="BS11" s="18">
        <v>7.141003735483295E-2</v>
      </c>
      <c r="BU11" s="18">
        <v>6.3378342911479091E-2</v>
      </c>
      <c r="BV11" s="18">
        <v>8.1033351284976365E-2</v>
      </c>
      <c r="BW11" s="18">
        <v>9.398985849186195E-2</v>
      </c>
      <c r="BX11" s="18">
        <v>0.10274487402475201</v>
      </c>
      <c r="BY11" s="18">
        <v>8.2556268797882998E-2</v>
      </c>
      <c r="BZ11" s="18">
        <v>9.1082520101010561E-2</v>
      </c>
      <c r="CA11" s="18">
        <v>6.5471132642573537E-2</v>
      </c>
      <c r="CB11" s="18">
        <v>9.2079064528908766E-2</v>
      </c>
      <c r="CC11" s="18">
        <v>7.6086677264030109E-2</v>
      </c>
    </row>
    <row r="12" spans="2:83" ht="46" customHeight="1" x14ac:dyDescent="0.35">
      <c r="B12" s="21" t="s">
        <v>209</v>
      </c>
      <c r="C12" s="18">
        <v>9.2435216622623773E-2</v>
      </c>
      <c r="D12" s="18">
        <v>0.12508334122069339</v>
      </c>
      <c r="E12" s="18">
        <v>0.109924402018536</v>
      </c>
      <c r="F12" s="18">
        <v>0.1098865799362234</v>
      </c>
      <c r="G12" s="18">
        <v>8.3103107719462013E-2</v>
      </c>
      <c r="H12" s="18">
        <v>0.1008302551481466</v>
      </c>
      <c r="I12" s="18">
        <v>5.3518045099517193E-2</v>
      </c>
      <c r="K12" s="18">
        <v>9.1958646699830005E-2</v>
      </c>
      <c r="L12" s="18">
        <v>9.333850229487993E-2</v>
      </c>
      <c r="N12" s="18">
        <v>3.6316590730307408E-2</v>
      </c>
      <c r="O12" s="18">
        <v>0.10830445558851309</v>
      </c>
      <c r="P12" s="18">
        <v>0.13084635062270639</v>
      </c>
      <c r="Q12" s="18">
        <v>0.15234809239529851</v>
      </c>
      <c r="R12" s="18">
        <v>6.7879105086920286E-2</v>
      </c>
      <c r="S12" s="18">
        <v>0.1174978898864672</v>
      </c>
      <c r="T12" s="18">
        <v>6.5590352627784065E-2</v>
      </c>
      <c r="U12" s="18">
        <v>0.1176494015592927</v>
      </c>
      <c r="V12" s="18">
        <v>0.12604681084747679</v>
      </c>
      <c r="W12" s="18">
        <v>5.7613877255823349E-2</v>
      </c>
      <c r="X12" s="18">
        <v>0.1118745745409896</v>
      </c>
      <c r="Y12" s="18">
        <v>8.3946260186350694E-2</v>
      </c>
      <c r="AA12" s="18">
        <v>9.1513719520506659E-2</v>
      </c>
      <c r="AB12" s="18">
        <v>6.349835812816193E-2</v>
      </c>
      <c r="AC12" s="18">
        <v>0.11683542508945011</v>
      </c>
      <c r="AD12" s="18">
        <v>0.1027835806738007</v>
      </c>
      <c r="AF12" s="18">
        <v>0.1044536409420208</v>
      </c>
      <c r="AG12" s="18">
        <v>0.15788864669287289</v>
      </c>
      <c r="AH12" s="18">
        <v>0.1068689792298799</v>
      </c>
      <c r="AI12" s="18">
        <v>9.5000766717308324E-2</v>
      </c>
      <c r="AJ12" s="18">
        <v>8.285925633542901E-2</v>
      </c>
      <c r="AK12" s="18">
        <v>8.6013510944719554E-2</v>
      </c>
      <c r="AL12" s="18">
        <v>9.9984436491209874E-2</v>
      </c>
      <c r="AM12" s="18">
        <v>0.1135647663409638</v>
      </c>
      <c r="AN12" s="18">
        <v>4.6623370998605522E-2</v>
      </c>
      <c r="AO12" s="18">
        <v>3.7216796913253997E-2</v>
      </c>
      <c r="AP12" s="18">
        <v>4.6811337978608258E-2</v>
      </c>
      <c r="AQ12" s="18">
        <v>7.0332447900225595E-2</v>
      </c>
      <c r="AR12" s="18">
        <v>0.1256083365305404</v>
      </c>
      <c r="AS12" s="18">
        <v>0.1714726332447469</v>
      </c>
      <c r="AT12" s="18">
        <v>0.1269789107202976</v>
      </c>
      <c r="AU12" s="18">
        <v>0.13226106721542369</v>
      </c>
      <c r="AV12" s="18">
        <v>0.10196923468492999</v>
      </c>
      <c r="AX12" s="18">
        <v>8.4595966890391103E-2</v>
      </c>
      <c r="AY12" s="18">
        <v>0.13469231142213081</v>
      </c>
      <c r="BA12" s="18">
        <v>9.3942671785653548E-2</v>
      </c>
      <c r="BB12" s="18">
        <v>8.9638378988889961E-2</v>
      </c>
      <c r="BD12" s="18">
        <v>9.3363697537634099E-2</v>
      </c>
      <c r="BE12" s="18">
        <v>9.1837259504360558E-2</v>
      </c>
      <c r="BF12" s="18">
        <v>8.8240419295873174E-2</v>
      </c>
      <c r="BG12" s="18">
        <v>7.2859610511834386E-2</v>
      </c>
      <c r="BH12" s="18">
        <v>0.12501402929876429</v>
      </c>
      <c r="BI12" s="18">
        <v>7.3824514046309256E-2</v>
      </c>
      <c r="BJ12" s="18">
        <v>0.12924689362209121</v>
      </c>
      <c r="BL12" s="18">
        <v>8.3574428050406033E-2</v>
      </c>
      <c r="BM12" s="18">
        <v>0.1034855532535827</v>
      </c>
      <c r="BN12" s="18">
        <v>7.7261112449237501E-2</v>
      </c>
      <c r="BO12" s="18">
        <v>0.1026519266745996</v>
      </c>
      <c r="BP12" s="18">
        <v>9.7579336386282745E-2</v>
      </c>
      <c r="BQ12" s="18">
        <v>5.1415034892068792E-2</v>
      </c>
      <c r="BR12" s="18">
        <v>0.1318645679968804</v>
      </c>
      <c r="BS12" s="18">
        <v>8.1090280010797197E-2</v>
      </c>
      <c r="BU12" s="18">
        <v>9.3915553388425166E-2</v>
      </c>
      <c r="BV12" s="18">
        <v>0.1003652604174243</v>
      </c>
      <c r="BW12" s="18">
        <v>6.9013083973241504E-2</v>
      </c>
      <c r="BX12" s="18">
        <v>0.1115878315585437</v>
      </c>
      <c r="BY12" s="18">
        <v>8.7540014780307554E-2</v>
      </c>
      <c r="BZ12" s="18">
        <v>7.5046374917103725E-2</v>
      </c>
      <c r="CA12" s="18">
        <v>6.8040882123427973E-2</v>
      </c>
      <c r="CB12" s="18">
        <v>8.555563963936702E-2</v>
      </c>
      <c r="CC12" s="18">
        <v>0.1244677805404982</v>
      </c>
    </row>
    <row r="13" spans="2:83" ht="19" customHeight="1" x14ac:dyDescent="0.35">
      <c r="B13" s="21" t="s">
        <v>210</v>
      </c>
      <c r="C13" s="18">
        <v>0.1234285803187533</v>
      </c>
      <c r="D13" s="18">
        <v>0.19773930886537799</v>
      </c>
      <c r="E13" s="18">
        <v>0.20384437815259099</v>
      </c>
      <c r="F13" s="18">
        <v>0.14381144349700881</v>
      </c>
      <c r="G13" s="18">
        <v>8.2836853449844344E-2</v>
      </c>
      <c r="H13" s="18">
        <v>0.1085157884695223</v>
      </c>
      <c r="I13" s="18">
        <v>5.5148041324913223E-2</v>
      </c>
      <c r="K13" s="18">
        <v>0.1452261836332763</v>
      </c>
      <c r="L13" s="18">
        <v>0.1025949323197282</v>
      </c>
      <c r="N13" s="18">
        <v>0.18266853495692681</v>
      </c>
      <c r="O13" s="18">
        <v>9.7456508232809047E-2</v>
      </c>
      <c r="P13" s="18">
        <v>0.1157752949873225</v>
      </c>
      <c r="Q13" s="18">
        <v>6.961180957751327E-2</v>
      </c>
      <c r="R13" s="18">
        <v>0.1241471190647066</v>
      </c>
      <c r="S13" s="18">
        <v>0.1081572378720885</v>
      </c>
      <c r="T13" s="18">
        <v>0.16570915120414159</v>
      </c>
      <c r="U13" s="18">
        <v>0.12818937784493509</v>
      </c>
      <c r="V13" s="18">
        <v>0.19952958394702819</v>
      </c>
      <c r="W13" s="18">
        <v>8.951450771381872E-2</v>
      </c>
      <c r="X13" s="18">
        <v>8.1220204848114028E-2</v>
      </c>
      <c r="Y13" s="18">
        <v>6.4650202043759347E-2</v>
      </c>
      <c r="AA13" s="18">
        <v>0.13086217053860069</v>
      </c>
      <c r="AB13" s="18">
        <v>0.1264163556913547</v>
      </c>
      <c r="AC13" s="18">
        <v>0.12227835214438119</v>
      </c>
      <c r="AD13" s="18">
        <v>0.1142556241121476</v>
      </c>
      <c r="AF13" s="18">
        <v>6.7300543790681136E-2</v>
      </c>
      <c r="AG13" s="18">
        <v>0.1422508438674509</v>
      </c>
      <c r="AH13" s="18">
        <v>3.0918665988812311E-2</v>
      </c>
      <c r="AI13" s="18">
        <v>7.2001288521906792E-2</v>
      </c>
      <c r="AJ13" s="18">
        <v>0.12929194058671931</v>
      </c>
      <c r="AK13" s="18">
        <v>0.120147222113806</v>
      </c>
      <c r="AL13" s="18">
        <v>9.3288650167899778E-2</v>
      </c>
      <c r="AM13" s="18">
        <v>0.15661110433612649</v>
      </c>
      <c r="AN13" s="18">
        <v>0.16993547267278911</v>
      </c>
      <c r="AO13" s="18">
        <v>0.12812245737716399</v>
      </c>
      <c r="AP13" s="18">
        <v>0.10805178823361331</v>
      </c>
      <c r="AQ13" s="18">
        <v>0.19042342300040591</v>
      </c>
      <c r="AR13" s="18">
        <v>0.1144405840089472</v>
      </c>
      <c r="AS13" s="18">
        <v>0.20677979024809101</v>
      </c>
      <c r="AT13" s="18">
        <v>0.1172696267368024</v>
      </c>
      <c r="AU13" s="18">
        <v>0.17272303001753311</v>
      </c>
      <c r="AV13" s="18">
        <v>0.1140898760982071</v>
      </c>
      <c r="AX13" s="18">
        <v>0.1122424564372472</v>
      </c>
      <c r="AY13" s="18">
        <v>0.18344744006376021</v>
      </c>
      <c r="BA13" s="18">
        <v>0.10486158952354201</v>
      </c>
      <c r="BB13" s="18">
        <v>0.15787660893996111</v>
      </c>
      <c r="BD13" s="18">
        <v>9.0602905903767766E-2</v>
      </c>
      <c r="BE13" s="18">
        <v>0.12742152733184511</v>
      </c>
      <c r="BF13" s="18">
        <v>9.2239962870210343E-2</v>
      </c>
      <c r="BG13" s="18">
        <v>0.15929910518496829</v>
      </c>
      <c r="BH13" s="18">
        <v>0.14775807169658611</v>
      </c>
      <c r="BI13" s="18">
        <v>0.22764847680148079</v>
      </c>
      <c r="BJ13" s="18">
        <v>4.5546680000423632E-2</v>
      </c>
      <c r="BL13" s="18">
        <v>8.6204538032905328E-2</v>
      </c>
      <c r="BM13" s="18">
        <v>0.13402416898467029</v>
      </c>
      <c r="BN13" s="18">
        <v>0.1046548966885648</v>
      </c>
      <c r="BO13" s="18">
        <v>0.14321531481620181</v>
      </c>
      <c r="BP13" s="18">
        <v>0.13040574197982449</v>
      </c>
      <c r="BQ13" s="18">
        <v>0.26593568986430971</v>
      </c>
      <c r="BR13" s="18">
        <v>6.2171128146351923E-2</v>
      </c>
      <c r="BS13" s="18">
        <v>0.1299563085179728</v>
      </c>
      <c r="BU13" s="18">
        <v>0.10702524407650869</v>
      </c>
      <c r="BV13" s="18">
        <v>0.14110205963744951</v>
      </c>
      <c r="BW13" s="18">
        <v>5.510324196144422E-2</v>
      </c>
      <c r="BX13" s="18">
        <v>0.15647547375482421</v>
      </c>
      <c r="BY13" s="18">
        <v>0.1425710242720637</v>
      </c>
      <c r="BZ13" s="18">
        <v>0.22170720003292541</v>
      </c>
      <c r="CA13" s="18">
        <v>8.7013139460968378E-2</v>
      </c>
      <c r="CB13" s="18">
        <v>6.7217793066340001E-2</v>
      </c>
      <c r="CC13" s="18">
        <v>0.11577437469904291</v>
      </c>
    </row>
    <row r="14" spans="2:83" ht="19" customHeight="1" x14ac:dyDescent="0.35">
      <c r="B14" s="21" t="s">
        <v>211</v>
      </c>
      <c r="C14" s="18">
        <v>6.8085984353169829E-2</v>
      </c>
      <c r="D14" s="18">
        <v>0.1131262558246718</v>
      </c>
      <c r="E14" s="18">
        <v>7.406906526755859E-2</v>
      </c>
      <c r="F14" s="18">
        <v>8.2050301865090894E-2</v>
      </c>
      <c r="G14" s="18">
        <v>8.3574416129936865E-2</v>
      </c>
      <c r="H14" s="18">
        <v>4.6519545185331607E-2</v>
      </c>
      <c r="I14" s="18">
        <v>3.8635492943413653E-2</v>
      </c>
      <c r="K14" s="18">
        <v>6.1802427891901317E-2</v>
      </c>
      <c r="L14" s="18">
        <v>7.328136079040902E-2</v>
      </c>
      <c r="N14" s="18">
        <v>5.7939226864578607E-2</v>
      </c>
      <c r="O14" s="18">
        <v>0.1113800021332106</v>
      </c>
      <c r="P14" s="18">
        <v>9.0274573669053407E-2</v>
      </c>
      <c r="Q14" s="18">
        <v>5.0194116806788203E-2</v>
      </c>
      <c r="R14" s="18">
        <v>9.7893284902523331E-2</v>
      </c>
      <c r="S14" s="18">
        <v>8.756852765971293E-2</v>
      </c>
      <c r="T14" s="18">
        <v>4.6706318510012057E-2</v>
      </c>
      <c r="U14" s="18">
        <v>4.0039550331337319E-2</v>
      </c>
      <c r="V14" s="18">
        <v>4.8564489327881238E-2</v>
      </c>
      <c r="W14" s="18">
        <v>8.2760775988897611E-2</v>
      </c>
      <c r="X14" s="18">
        <v>6.8164581060658494E-2</v>
      </c>
      <c r="Y14" s="18">
        <v>5.7179285645819242E-2</v>
      </c>
      <c r="AA14" s="18">
        <v>5.1581816724651633E-2</v>
      </c>
      <c r="AB14" s="18">
        <v>7.8300193869530438E-2</v>
      </c>
      <c r="AC14" s="18">
        <v>5.3339162547455202E-2</v>
      </c>
      <c r="AD14" s="18">
        <v>8.398368118413535E-2</v>
      </c>
      <c r="AF14" s="18">
        <v>3.6067956188418522E-2</v>
      </c>
      <c r="AG14" s="18">
        <v>5.4832895607062913E-2</v>
      </c>
      <c r="AH14" s="18">
        <v>6.5424061869845979E-2</v>
      </c>
      <c r="AI14" s="18">
        <v>0.1173694935990589</v>
      </c>
      <c r="AJ14" s="18">
        <v>9.5031641145842796E-2</v>
      </c>
      <c r="AK14" s="18">
        <v>6.4125430343954459E-2</v>
      </c>
      <c r="AL14" s="18">
        <v>7.4704622174574423E-2</v>
      </c>
      <c r="AM14" s="18">
        <v>0.1037957402953278</v>
      </c>
      <c r="AN14" s="18">
        <v>1.9880385783634481E-2</v>
      </c>
      <c r="AO14" s="18">
        <v>2.7980817522856669E-2</v>
      </c>
      <c r="AP14" s="18">
        <v>8.3273742189003214E-2</v>
      </c>
      <c r="AQ14" s="18">
        <v>7.0474466963798096E-2</v>
      </c>
      <c r="AR14" s="18">
        <v>6.7971163082857999E-2</v>
      </c>
      <c r="AS14" s="18">
        <v>0</v>
      </c>
      <c r="AT14" s="18">
        <v>4.2467550796756681E-2</v>
      </c>
      <c r="AU14" s="18">
        <v>5.7802720076195482E-2</v>
      </c>
      <c r="AV14" s="18">
        <v>5.4932284553174948E-2</v>
      </c>
      <c r="AX14" s="18">
        <v>6.4092520447745882E-2</v>
      </c>
      <c r="AY14" s="18">
        <v>8.1547639845698419E-2</v>
      </c>
      <c r="BA14" s="18">
        <v>6.3801777144297259E-2</v>
      </c>
      <c r="BB14" s="18">
        <v>7.603463333879279E-2</v>
      </c>
      <c r="BD14" s="18">
        <v>6.091048123869422E-2</v>
      </c>
      <c r="BE14" s="18">
        <v>6.2987695253263393E-2</v>
      </c>
      <c r="BF14" s="18">
        <v>6.9370038831652076E-2</v>
      </c>
      <c r="BG14" s="18">
        <v>7.9997273461461058E-2</v>
      </c>
      <c r="BH14" s="18">
        <v>7.1764846755226E-2</v>
      </c>
      <c r="BI14" s="18">
        <v>5.5915176554269252E-2</v>
      </c>
      <c r="BJ14" s="18">
        <v>6.7191917968444953E-2</v>
      </c>
      <c r="BL14" s="18">
        <v>5.4489010404869441E-2</v>
      </c>
      <c r="BM14" s="18">
        <v>8.6818897731761061E-2</v>
      </c>
      <c r="BN14" s="18">
        <v>4.7666321906576499E-2</v>
      </c>
      <c r="BO14" s="18">
        <v>6.5319415522238328E-2</v>
      </c>
      <c r="BP14" s="18">
        <v>4.9862860303183182E-2</v>
      </c>
      <c r="BQ14" s="18">
        <v>7.4798014462621104E-2</v>
      </c>
      <c r="BR14" s="18">
        <v>6.7887433835245758E-2</v>
      </c>
      <c r="BS14" s="18">
        <v>7.051938786402466E-2</v>
      </c>
      <c r="BU14" s="18">
        <v>6.0075658949793401E-2</v>
      </c>
      <c r="BV14" s="18">
        <v>9.0732861969964274E-2</v>
      </c>
      <c r="BW14" s="18">
        <v>7.0661137948897085E-2</v>
      </c>
      <c r="BX14" s="18">
        <v>7.9087207125803069E-2</v>
      </c>
      <c r="BY14" s="18">
        <v>4.8666555036211659E-2</v>
      </c>
      <c r="BZ14" s="18">
        <v>6.6754938397818667E-2</v>
      </c>
      <c r="CA14" s="18">
        <v>5.3690933140588822E-2</v>
      </c>
      <c r="CB14" s="18">
        <v>5.5603316643465732E-2</v>
      </c>
      <c r="CC14" s="18">
        <v>8.657660336535479E-2</v>
      </c>
    </row>
    <row r="15" spans="2:83" ht="32.15" customHeight="1" x14ac:dyDescent="0.35">
      <c r="B15" s="21" t="s">
        <v>212</v>
      </c>
      <c r="C15" s="18">
        <v>6.5172949591404974E-2</v>
      </c>
      <c r="D15" s="18">
        <v>0.16405755123254809</v>
      </c>
      <c r="E15" s="18">
        <v>0.1019650156952617</v>
      </c>
      <c r="F15" s="18">
        <v>6.3989597680751173E-2</v>
      </c>
      <c r="G15" s="18">
        <v>4.7532028567473607E-2</v>
      </c>
      <c r="H15" s="18">
        <v>4.3372413538507112E-2</v>
      </c>
      <c r="I15" s="18">
        <v>2.2230386617290099E-2</v>
      </c>
      <c r="K15" s="18">
        <v>6.3671978201092091E-2</v>
      </c>
      <c r="L15" s="18">
        <v>6.6901384180488119E-2</v>
      </c>
      <c r="N15" s="18">
        <v>6.3638057972859582E-2</v>
      </c>
      <c r="O15" s="18">
        <v>3.4742038242053207E-2</v>
      </c>
      <c r="P15" s="18">
        <v>7.0504246279817231E-2</v>
      </c>
      <c r="Q15" s="18">
        <v>5.0485808909842951E-2</v>
      </c>
      <c r="R15" s="18">
        <v>6.9301719856209976E-2</v>
      </c>
      <c r="S15" s="18">
        <v>5.3818156090599048E-2</v>
      </c>
      <c r="T15" s="18">
        <v>3.9990203458076551E-2</v>
      </c>
      <c r="U15" s="18">
        <v>7.5332348354952935E-2</v>
      </c>
      <c r="V15" s="18">
        <v>8.88445386722648E-2</v>
      </c>
      <c r="W15" s="18">
        <v>4.633427524247978E-2</v>
      </c>
      <c r="X15" s="18">
        <v>8.4336311099634922E-2</v>
      </c>
      <c r="Y15" s="18">
        <v>7.1474834644621218E-2</v>
      </c>
      <c r="AA15" s="18">
        <v>6.1165131580972261E-2</v>
      </c>
      <c r="AB15" s="18">
        <v>6.9822922903426343E-2</v>
      </c>
      <c r="AC15" s="18">
        <v>7.357335019860356E-2</v>
      </c>
      <c r="AD15" s="18">
        <v>5.7770479006406757E-2</v>
      </c>
      <c r="AF15" s="18">
        <v>0.1964041170167358</v>
      </c>
      <c r="AG15" s="18">
        <v>6.8990722810701829E-2</v>
      </c>
      <c r="AH15" s="18">
        <v>0.1026401030739347</v>
      </c>
      <c r="AI15" s="18">
        <v>0.1174105605876041</v>
      </c>
      <c r="AJ15" s="18">
        <v>5.9469900900780519E-2</v>
      </c>
      <c r="AK15" s="18">
        <v>3.2810286454213689E-2</v>
      </c>
      <c r="AL15" s="18">
        <v>8.2748929328250995E-2</v>
      </c>
      <c r="AM15" s="18">
        <v>4.0072298998798613E-2</v>
      </c>
      <c r="AN15" s="18">
        <v>6.1020021100485183E-2</v>
      </c>
      <c r="AO15" s="18">
        <v>1.722931101642132E-2</v>
      </c>
      <c r="AP15" s="18">
        <v>6.2978845903811753E-2</v>
      </c>
      <c r="AQ15" s="18">
        <v>6.0834639031092569E-2</v>
      </c>
      <c r="AR15" s="18">
        <v>8.106786685044319E-2</v>
      </c>
      <c r="AS15" s="18">
        <v>5.6308284929820193E-2</v>
      </c>
      <c r="AT15" s="18">
        <v>9.9449351270450279E-2</v>
      </c>
      <c r="AU15" s="18">
        <v>7.5094413817344122E-2</v>
      </c>
      <c r="AV15" s="18">
        <v>3.3475226905204783E-2</v>
      </c>
      <c r="AX15" s="18">
        <v>5.4083294890950359E-2</v>
      </c>
      <c r="AY15" s="18">
        <v>0.1196347459038794</v>
      </c>
      <c r="BA15" s="18">
        <v>5.6226492710538013E-2</v>
      </c>
      <c r="BB15" s="18">
        <v>8.1771643805762684E-2</v>
      </c>
      <c r="BD15" s="18">
        <v>6.0127419669353532E-2</v>
      </c>
      <c r="BE15" s="18">
        <v>6.8718838384590211E-2</v>
      </c>
      <c r="BF15" s="18">
        <v>5.9755106675246097E-2</v>
      </c>
      <c r="BG15" s="18">
        <v>6.5001509018628403E-2</v>
      </c>
      <c r="BH15" s="18">
        <v>6.3544312098755093E-2</v>
      </c>
      <c r="BI15" s="18">
        <v>0.1011897741060359</v>
      </c>
      <c r="BJ15" s="18">
        <v>7.8536431262186429E-2</v>
      </c>
      <c r="BL15" s="18">
        <v>4.8003503036661559E-2</v>
      </c>
      <c r="BM15" s="18">
        <v>6.6857731220689526E-2</v>
      </c>
      <c r="BN15" s="18">
        <v>4.1358064664831898E-2</v>
      </c>
      <c r="BO15" s="18">
        <v>9.0551525061600718E-2</v>
      </c>
      <c r="BP15" s="18">
        <v>8.3643756039580977E-2</v>
      </c>
      <c r="BQ15" s="18">
        <v>6.1497647771876468E-2</v>
      </c>
      <c r="BR15" s="18">
        <v>5.8819682867553687E-2</v>
      </c>
      <c r="BS15" s="18">
        <v>6.938503452787291E-2</v>
      </c>
      <c r="BU15" s="18">
        <v>6.5891445448350836E-2</v>
      </c>
      <c r="BV15" s="18">
        <v>7.0449984594329509E-2</v>
      </c>
      <c r="BW15" s="18">
        <v>1.9858331366406481E-2</v>
      </c>
      <c r="BX15" s="18">
        <v>7.5518314373671708E-2</v>
      </c>
      <c r="BY15" s="18">
        <v>7.1343794486447135E-2</v>
      </c>
      <c r="BZ15" s="18">
        <v>8.9080127390853067E-2</v>
      </c>
      <c r="CA15" s="18">
        <v>7.5935050038845861E-2</v>
      </c>
      <c r="CB15" s="18">
        <v>4.5572144903687058E-2</v>
      </c>
      <c r="CC15" s="18">
        <v>5.7247039285885731E-2</v>
      </c>
    </row>
    <row r="16" spans="2:83" ht="19" customHeight="1" x14ac:dyDescent="0.35">
      <c r="B16" s="21" t="s">
        <v>213</v>
      </c>
      <c r="C16" s="18">
        <v>1.992790315706473E-2</v>
      </c>
      <c r="D16" s="18">
        <v>1.586430055258516E-2</v>
      </c>
      <c r="E16" s="18">
        <v>6.7302932368405542E-3</v>
      </c>
      <c r="F16" s="18">
        <v>1.787066735941998E-2</v>
      </c>
      <c r="G16" s="18">
        <v>2.100904008476415E-2</v>
      </c>
      <c r="H16" s="18">
        <v>3.0075930718217389E-2</v>
      </c>
      <c r="I16" s="18">
        <v>2.5008643274821551E-2</v>
      </c>
      <c r="K16" s="18">
        <v>1.7368679852011699E-2</v>
      </c>
      <c r="L16" s="18">
        <v>2.242434746911676E-2</v>
      </c>
      <c r="N16" s="18">
        <v>6.5001707409569212E-3</v>
      </c>
      <c r="O16" s="18">
        <v>1.411991701623173E-2</v>
      </c>
      <c r="P16" s="18">
        <v>2.8070864414759419E-2</v>
      </c>
      <c r="Q16" s="18">
        <v>2.6555497638214579E-2</v>
      </c>
      <c r="R16" s="18">
        <v>3.102708711129272E-2</v>
      </c>
      <c r="S16" s="18">
        <v>6.8397431992061591E-3</v>
      </c>
      <c r="T16" s="18">
        <v>7.2248052085763879E-3</v>
      </c>
      <c r="U16" s="18">
        <v>1.681674794540124E-2</v>
      </c>
      <c r="V16" s="18">
        <v>2.3087606079570389E-2</v>
      </c>
      <c r="W16" s="18">
        <v>2.7507663486814299E-2</v>
      </c>
      <c r="X16" s="18">
        <v>1.9785832489420251E-2</v>
      </c>
      <c r="Y16" s="18">
        <v>2.2080848462461309E-2</v>
      </c>
      <c r="AA16" s="18">
        <v>1.528141746619505E-2</v>
      </c>
      <c r="AB16" s="18">
        <v>1.6473919479387481E-2</v>
      </c>
      <c r="AC16" s="18">
        <v>1.7647785973890141E-2</v>
      </c>
      <c r="AD16" s="18">
        <v>3.0679984308316241E-2</v>
      </c>
      <c r="AF16" s="18">
        <v>7.6808670013358366E-2</v>
      </c>
      <c r="AG16" s="18">
        <v>3.9540382374579887E-2</v>
      </c>
      <c r="AH16" s="18">
        <v>0</v>
      </c>
      <c r="AI16" s="18">
        <v>2.3426934121541381E-2</v>
      </c>
      <c r="AJ16" s="18">
        <v>1.36583072315179E-2</v>
      </c>
      <c r="AK16" s="18">
        <v>2.2529127836868688E-2</v>
      </c>
      <c r="AL16" s="18">
        <v>2.8459410763292971E-2</v>
      </c>
      <c r="AM16" s="18">
        <v>2.3851148262042429E-2</v>
      </c>
      <c r="AN16" s="18">
        <v>3.462799751185789E-2</v>
      </c>
      <c r="AO16" s="18">
        <v>9.3166062503726582E-3</v>
      </c>
      <c r="AP16" s="18">
        <v>2.5744344271463739E-2</v>
      </c>
      <c r="AQ16" s="18">
        <v>0</v>
      </c>
      <c r="AR16" s="18">
        <v>1.289444313251085E-2</v>
      </c>
      <c r="AS16" s="18">
        <v>0</v>
      </c>
      <c r="AT16" s="18">
        <v>0</v>
      </c>
      <c r="AU16" s="18">
        <v>1.387934937895028E-2</v>
      </c>
      <c r="AV16" s="18">
        <v>3.5734931617380707E-2</v>
      </c>
      <c r="AX16" s="18">
        <v>2.304074642695304E-2</v>
      </c>
      <c r="AY16" s="18">
        <v>5.0162274273080334E-3</v>
      </c>
      <c r="BA16" s="18">
        <v>2.1902378010276741E-2</v>
      </c>
      <c r="BB16" s="18">
        <v>1.626458652134773E-2</v>
      </c>
      <c r="BD16" s="18">
        <v>2.7030997825774089E-2</v>
      </c>
      <c r="BE16" s="18">
        <v>2.0598111217786059E-2</v>
      </c>
      <c r="BF16" s="18">
        <v>2.0627027648586829E-2</v>
      </c>
      <c r="BG16" s="18">
        <v>8.7331980628426783E-3</v>
      </c>
      <c r="BH16" s="18">
        <v>1.7098357326034239E-2</v>
      </c>
      <c r="BI16" s="18">
        <v>2.6472903382419099E-2</v>
      </c>
      <c r="BJ16" s="18">
        <v>3.9103396554350738E-2</v>
      </c>
      <c r="BL16" s="18">
        <v>1.260591160355933E-2</v>
      </c>
      <c r="BM16" s="18">
        <v>2.3436196757319949E-2</v>
      </c>
      <c r="BN16" s="18">
        <v>2.9491337975552631E-2</v>
      </c>
      <c r="BO16" s="18">
        <v>0</v>
      </c>
      <c r="BP16" s="18">
        <v>2.5001061333532582E-2</v>
      </c>
      <c r="BQ16" s="18">
        <v>2.4434330323987511E-2</v>
      </c>
      <c r="BR16" s="18">
        <v>2.2586486462766481E-2</v>
      </c>
      <c r="BS16" s="18">
        <v>1.832884141161761E-2</v>
      </c>
      <c r="BU16" s="18">
        <v>7.4724615503305187E-3</v>
      </c>
      <c r="BV16" s="18">
        <v>1.7027748924668799E-2</v>
      </c>
      <c r="BW16" s="18">
        <v>4.1388477824810893E-2</v>
      </c>
      <c r="BX16" s="18">
        <v>2.6978923473893589E-2</v>
      </c>
      <c r="BY16" s="18">
        <v>3.1982907289321003E-2</v>
      </c>
      <c r="BZ16" s="18">
        <v>1.6067719721554199E-2</v>
      </c>
      <c r="CA16" s="18">
        <v>2.3767728430711149E-2</v>
      </c>
      <c r="CB16" s="18">
        <v>6.7546351743221584E-3</v>
      </c>
      <c r="CC16" s="18">
        <v>0</v>
      </c>
    </row>
    <row r="17" spans="2:81" ht="19" customHeight="1" x14ac:dyDescent="0.35">
      <c r="B17" s="21" t="s">
        <v>151</v>
      </c>
      <c r="C17" s="18">
        <v>6.7551557516797256E-2</v>
      </c>
      <c r="D17" s="18">
        <v>6.9552659260505495E-2</v>
      </c>
      <c r="E17" s="18">
        <v>2.4344438392513469E-2</v>
      </c>
      <c r="F17" s="18">
        <v>8.4764629009107806E-2</v>
      </c>
      <c r="G17" s="18">
        <v>6.7901296006014689E-2</v>
      </c>
      <c r="H17" s="18">
        <v>7.5819542109386212E-2</v>
      </c>
      <c r="I17" s="18">
        <v>7.9363583829568443E-2</v>
      </c>
      <c r="K17" s="18">
        <v>6.0997470560442121E-2</v>
      </c>
      <c r="L17" s="18">
        <v>7.4026482908424326E-2</v>
      </c>
      <c r="N17" s="18">
        <v>2.195566039705062E-2</v>
      </c>
      <c r="O17" s="18">
        <v>4.9155083429319707E-2</v>
      </c>
      <c r="P17" s="18">
        <v>6.0839915156249251E-2</v>
      </c>
      <c r="Q17" s="18">
        <v>7.6202935673711697E-2</v>
      </c>
      <c r="R17" s="18">
        <v>9.8742112218298789E-2</v>
      </c>
      <c r="S17" s="18">
        <v>7.455811455280241E-2</v>
      </c>
      <c r="T17" s="18">
        <v>0.1053494158795238</v>
      </c>
      <c r="U17" s="18">
        <v>5.6986468095186329E-2</v>
      </c>
      <c r="V17" s="18">
        <v>4.1678493381608672E-2</v>
      </c>
      <c r="W17" s="18">
        <v>8.7272003913533708E-2</v>
      </c>
      <c r="X17" s="18">
        <v>6.2566106534419991E-2</v>
      </c>
      <c r="Y17" s="18">
        <v>6.118255406545562E-2</v>
      </c>
      <c r="AA17" s="18">
        <v>4.8780274987099297E-2</v>
      </c>
      <c r="AB17" s="18">
        <v>4.5355228188905312E-2</v>
      </c>
      <c r="AC17" s="18">
        <v>6.773365834158282E-2</v>
      </c>
      <c r="AD17" s="18">
        <v>0.1112103804289013</v>
      </c>
      <c r="AF17" s="18">
        <v>0.16690838401150859</v>
      </c>
      <c r="AG17" s="18">
        <v>9.771878695250294E-2</v>
      </c>
      <c r="AH17" s="18">
        <v>5.5436929871021383E-2</v>
      </c>
      <c r="AI17" s="18">
        <v>9.4760265583647196E-2</v>
      </c>
      <c r="AJ17" s="18">
        <v>6.9424419043630309E-2</v>
      </c>
      <c r="AK17" s="18">
        <v>8.5880701443809673E-2</v>
      </c>
      <c r="AL17" s="18">
        <v>7.5513306859891063E-2</v>
      </c>
      <c r="AM17" s="18">
        <v>3.0408476410946159E-2</v>
      </c>
      <c r="AN17" s="18">
        <v>6.9556985747089198E-2</v>
      </c>
      <c r="AO17" s="18">
        <v>6.1267448686889742E-2</v>
      </c>
      <c r="AP17" s="18">
        <v>6.5704115963625478E-2</v>
      </c>
      <c r="AQ17" s="18">
        <v>2.157989421574406E-2</v>
      </c>
      <c r="AR17" s="18">
        <v>5.4724197500162788E-2</v>
      </c>
      <c r="AS17" s="18">
        <v>4.3412843851569891E-2</v>
      </c>
      <c r="AT17" s="18">
        <v>0</v>
      </c>
      <c r="AU17" s="18">
        <v>4.7929141634639287E-2</v>
      </c>
      <c r="AV17" s="18">
        <v>0.15357640804021519</v>
      </c>
      <c r="AX17" s="18">
        <v>6.8704160032595607E-2</v>
      </c>
      <c r="AY17" s="18">
        <v>5.5053937633623019E-2</v>
      </c>
      <c r="BA17" s="18">
        <v>6.7180287597745553E-2</v>
      </c>
      <c r="BB17" s="18">
        <v>6.8240388406991148E-2</v>
      </c>
      <c r="BD17" s="18">
        <v>7.8013227148828232E-2</v>
      </c>
      <c r="BE17" s="18">
        <v>8.3713466495896519E-2</v>
      </c>
      <c r="BF17" s="18">
        <v>7.7866235944108533E-2</v>
      </c>
      <c r="BG17" s="18">
        <v>4.0665630404651883E-2</v>
      </c>
      <c r="BH17" s="18">
        <v>4.209692610253421E-2</v>
      </c>
      <c r="BI17" s="18">
        <v>6.0406420680447298E-2</v>
      </c>
      <c r="BJ17" s="18">
        <v>0.12770739333476949</v>
      </c>
      <c r="BL17" s="18">
        <v>4.9780498900891028E-2</v>
      </c>
      <c r="BM17" s="18">
        <v>4.0709128070673471E-2</v>
      </c>
      <c r="BN17" s="18">
        <v>5.5882726254527532E-2</v>
      </c>
      <c r="BO17" s="18">
        <v>3.9600358377094969E-2</v>
      </c>
      <c r="BP17" s="18">
        <v>5.1399588104789729E-2</v>
      </c>
      <c r="BQ17" s="18">
        <v>1.8749732502224309E-2</v>
      </c>
      <c r="BR17" s="18">
        <v>0.24509909931836721</v>
      </c>
      <c r="BS17" s="18">
        <v>0.13777052268296261</v>
      </c>
      <c r="BU17" s="18">
        <v>4.7519474433972107E-2</v>
      </c>
      <c r="BV17" s="18">
        <v>6.1459023305510653E-2</v>
      </c>
      <c r="BW17" s="18">
        <v>6.6830077704837357E-2</v>
      </c>
      <c r="BX17" s="18">
        <v>3.6210123364026597E-2</v>
      </c>
      <c r="BY17" s="18">
        <v>4.5035127151953673E-2</v>
      </c>
      <c r="BZ17" s="18">
        <v>1.2329597034386439E-2</v>
      </c>
      <c r="CA17" s="18">
        <v>0.18798271829098559</v>
      </c>
      <c r="CB17" s="18">
        <v>0.1536398787847561</v>
      </c>
      <c r="CC17" s="18">
        <v>4.8333957383779221E-2</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214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60" customHeight="1" x14ac:dyDescent="0.35">
      <c r="B9" s="21" t="s">
        <v>215</v>
      </c>
      <c r="C9" s="18">
        <v>0.33451126000392201</v>
      </c>
      <c r="D9" s="18">
        <v>0.43472170843673608</v>
      </c>
      <c r="E9" s="18">
        <v>0.3922336697393437</v>
      </c>
      <c r="F9" s="18">
        <v>0.37079936724514229</v>
      </c>
      <c r="G9" s="18">
        <v>0.31626797575959181</v>
      </c>
      <c r="H9" s="18">
        <v>0.30290689477285521</v>
      </c>
      <c r="I9" s="18">
        <v>0.25654403823519739</v>
      </c>
      <c r="K9" s="18">
        <v>0.28218633565969692</v>
      </c>
      <c r="L9" s="18">
        <v>0.38319123636037222</v>
      </c>
      <c r="N9" s="18">
        <v>0.30668518636743319</v>
      </c>
      <c r="O9" s="18">
        <v>0.38870164781396982</v>
      </c>
      <c r="P9" s="18">
        <v>0.29222246024740578</v>
      </c>
      <c r="Q9" s="18">
        <v>0.25573997861011027</v>
      </c>
      <c r="R9" s="18">
        <v>0.32888272949672559</v>
      </c>
      <c r="S9" s="18">
        <v>0.34997501745749271</v>
      </c>
      <c r="T9" s="18">
        <v>0.4126681381958594</v>
      </c>
      <c r="U9" s="18">
        <v>0.35139273850479108</v>
      </c>
      <c r="V9" s="18">
        <v>0.32651787314677788</v>
      </c>
      <c r="W9" s="18">
        <v>0.32894144517722013</v>
      </c>
      <c r="X9" s="18">
        <v>0.36377239403006711</v>
      </c>
      <c r="Y9" s="18">
        <v>0.30695459245299089</v>
      </c>
      <c r="AA9" s="18">
        <v>0.31263990018619819</v>
      </c>
      <c r="AB9" s="18">
        <v>0.36700565834372811</v>
      </c>
      <c r="AC9" s="18">
        <v>0.36811458639410383</v>
      </c>
      <c r="AD9" s="18">
        <v>0.29730339941206152</v>
      </c>
      <c r="AF9" s="18">
        <v>0.25520018950642193</v>
      </c>
      <c r="AG9" s="18">
        <v>0.24858716628483379</v>
      </c>
      <c r="AH9" s="18">
        <v>0.27929137994435271</v>
      </c>
      <c r="AI9" s="18">
        <v>0.28080278899642042</v>
      </c>
      <c r="AJ9" s="18">
        <v>0.28847104259732581</v>
      </c>
      <c r="AK9" s="18">
        <v>0.3134203858687723</v>
      </c>
      <c r="AL9" s="18">
        <v>0.4034337626352692</v>
      </c>
      <c r="AM9" s="18">
        <v>0.39845948553768989</v>
      </c>
      <c r="AN9" s="18">
        <v>0.40165565721091229</v>
      </c>
      <c r="AO9" s="18">
        <v>0.3476864190495208</v>
      </c>
      <c r="AP9" s="18">
        <v>0.34325355445184169</v>
      </c>
      <c r="AQ9" s="18">
        <v>0.39312528060447249</v>
      </c>
      <c r="AR9" s="18">
        <v>0.35615498986013699</v>
      </c>
      <c r="AS9" s="18">
        <v>0.41040676879131138</v>
      </c>
      <c r="AT9" s="18">
        <v>0.45825335414966711</v>
      </c>
      <c r="AU9" s="18">
        <v>0.25201255487994462</v>
      </c>
      <c r="AV9" s="18">
        <v>0.30820274214147492</v>
      </c>
      <c r="AX9" s="18">
        <v>0.33642382348336491</v>
      </c>
      <c r="AY9" s="18">
        <v>0.33328738999710711</v>
      </c>
      <c r="BA9" s="18">
        <v>0.34304806343713262</v>
      </c>
      <c r="BB9" s="18">
        <v>0.318672611068053</v>
      </c>
      <c r="BD9" s="18">
        <v>0.30280480994277392</v>
      </c>
      <c r="BE9" s="18">
        <v>0.3859465629308515</v>
      </c>
      <c r="BF9" s="18">
        <v>0.4204716777662158</v>
      </c>
      <c r="BG9" s="18">
        <v>0.33966490988228382</v>
      </c>
      <c r="BH9" s="18">
        <v>0.30013530822598161</v>
      </c>
      <c r="BI9" s="18">
        <v>0.26348980331090238</v>
      </c>
      <c r="BJ9" s="18">
        <v>9.6036753032406053E-2</v>
      </c>
      <c r="BL9" s="18">
        <v>0.29806116825602791</v>
      </c>
      <c r="BM9" s="18">
        <v>0.35757883578809008</v>
      </c>
      <c r="BN9" s="18">
        <v>0.27045635481261809</v>
      </c>
      <c r="BO9" s="18">
        <v>0.38735402332783891</v>
      </c>
      <c r="BP9" s="18">
        <v>0.36655573080847997</v>
      </c>
      <c r="BQ9" s="18">
        <v>0.27052954034022147</v>
      </c>
      <c r="BR9" s="18">
        <v>0.27059742482941468</v>
      </c>
      <c r="BS9" s="18">
        <v>0.33404275308995129</v>
      </c>
      <c r="BU9" s="18">
        <v>0.31360514585272092</v>
      </c>
      <c r="BV9" s="18">
        <v>0.3387652207201487</v>
      </c>
      <c r="BW9" s="18">
        <v>0.23862864002161641</v>
      </c>
      <c r="BX9" s="18">
        <v>0.47668404777622209</v>
      </c>
      <c r="BY9" s="18">
        <v>0.37933624115176567</v>
      </c>
      <c r="BZ9" s="18">
        <v>0.32135902302548042</v>
      </c>
      <c r="CA9" s="18">
        <v>0.25368338700190329</v>
      </c>
      <c r="CB9" s="18">
        <v>0.26493736324923189</v>
      </c>
      <c r="CC9" s="18">
        <v>0.3191407505687221</v>
      </c>
    </row>
    <row r="10" spans="2:83" ht="32.15" customHeight="1" x14ac:dyDescent="0.35">
      <c r="B10" s="21" t="s">
        <v>216</v>
      </c>
      <c r="C10" s="18">
        <v>0.14022600204760999</v>
      </c>
      <c r="D10" s="18">
        <v>0.18109999761700399</v>
      </c>
      <c r="E10" s="18">
        <v>0.2471223659476072</v>
      </c>
      <c r="F10" s="18">
        <v>0.16731247667094629</v>
      </c>
      <c r="G10" s="18">
        <v>0.13520035988791129</v>
      </c>
      <c r="H10" s="18">
        <v>9.0596207076595825E-2</v>
      </c>
      <c r="I10" s="18">
        <v>6.373888161352817E-2</v>
      </c>
      <c r="K10" s="18">
        <v>0.15209151842163859</v>
      </c>
      <c r="L10" s="18">
        <v>0.12980097503426441</v>
      </c>
      <c r="N10" s="18">
        <v>0.1049837897786553</v>
      </c>
      <c r="O10" s="18">
        <v>0.10761864472056561</v>
      </c>
      <c r="P10" s="18">
        <v>0.104326676299707</v>
      </c>
      <c r="Q10" s="18">
        <v>0.19393335556345839</v>
      </c>
      <c r="R10" s="18">
        <v>0.1284272202384763</v>
      </c>
      <c r="S10" s="18">
        <v>0.13724809371627</v>
      </c>
      <c r="T10" s="18">
        <v>0.17986051129536379</v>
      </c>
      <c r="U10" s="18">
        <v>0.15370015533740969</v>
      </c>
      <c r="V10" s="18">
        <v>0.1908245684420915</v>
      </c>
      <c r="W10" s="18">
        <v>0.1089584891607632</v>
      </c>
      <c r="X10" s="18">
        <v>0.1038614639736842</v>
      </c>
      <c r="Y10" s="18">
        <v>0.15777317578351721</v>
      </c>
      <c r="AA10" s="18">
        <v>0.1681925971963244</v>
      </c>
      <c r="AB10" s="18">
        <v>0.1337725397377498</v>
      </c>
      <c r="AC10" s="18">
        <v>0.13216144161244381</v>
      </c>
      <c r="AD10" s="18">
        <v>0.1249452957361661</v>
      </c>
      <c r="AF10" s="18">
        <v>0</v>
      </c>
      <c r="AG10" s="18">
        <v>0.1000079273157089</v>
      </c>
      <c r="AH10" s="18">
        <v>9.6961585379251619E-2</v>
      </c>
      <c r="AI10" s="18">
        <v>9.2901343791294361E-2</v>
      </c>
      <c r="AJ10" s="18">
        <v>0.1582230707035498</v>
      </c>
      <c r="AK10" s="18">
        <v>0.1213901812576592</v>
      </c>
      <c r="AL10" s="18">
        <v>0.19297119401483451</v>
      </c>
      <c r="AM10" s="18">
        <v>0.11752892225688739</v>
      </c>
      <c r="AN10" s="18">
        <v>0.1057810343314118</v>
      </c>
      <c r="AO10" s="18">
        <v>0.18967713290408181</v>
      </c>
      <c r="AP10" s="18">
        <v>0.12685218790480091</v>
      </c>
      <c r="AQ10" s="18">
        <v>0.18913457580109361</v>
      </c>
      <c r="AR10" s="18">
        <v>0.16777006812378281</v>
      </c>
      <c r="AS10" s="18">
        <v>0.18034545501880289</v>
      </c>
      <c r="AT10" s="18">
        <v>0.13258348289282229</v>
      </c>
      <c r="AU10" s="18">
        <v>0.21237532593177599</v>
      </c>
      <c r="AV10" s="18">
        <v>6.5874830912797389E-2</v>
      </c>
      <c r="AX10" s="18">
        <v>0.12655694825811389</v>
      </c>
      <c r="AY10" s="18">
        <v>0.21002933737123411</v>
      </c>
      <c r="BA10" s="18">
        <v>0.14483596896554571</v>
      </c>
      <c r="BB10" s="18">
        <v>0.1316729589571366</v>
      </c>
      <c r="BD10" s="18">
        <v>0.10333669569412179</v>
      </c>
      <c r="BE10" s="18">
        <v>0.1199687822824166</v>
      </c>
      <c r="BF10" s="18">
        <v>0.13547097210057549</v>
      </c>
      <c r="BG10" s="18">
        <v>0.1817257578489668</v>
      </c>
      <c r="BH10" s="18">
        <v>0.18969090821544829</v>
      </c>
      <c r="BI10" s="18">
        <v>0.21558377351969801</v>
      </c>
      <c r="BJ10" s="18">
        <v>4.7669486636931553E-2</v>
      </c>
      <c r="BL10" s="18">
        <v>0.1504206732074185</v>
      </c>
      <c r="BM10" s="18">
        <v>0.1824079514045035</v>
      </c>
      <c r="BN10" s="18">
        <v>0.15564063561800229</v>
      </c>
      <c r="BO10" s="18">
        <v>0.12869821831995309</v>
      </c>
      <c r="BP10" s="18">
        <v>0.10711775436416909</v>
      </c>
      <c r="BQ10" s="18">
        <v>6.0534370810414379E-2</v>
      </c>
      <c r="BR10" s="18">
        <v>1.934055399958131E-2</v>
      </c>
      <c r="BS10" s="18">
        <v>0.1039246087906459</v>
      </c>
      <c r="BU10" s="18">
        <v>0.15607877426741881</v>
      </c>
      <c r="BV10" s="18">
        <v>0.17804894203208621</v>
      </c>
      <c r="BW10" s="18">
        <v>0.1284834749816923</v>
      </c>
      <c r="BX10" s="18">
        <v>0.19524561158531259</v>
      </c>
      <c r="BY10" s="18">
        <v>0.12669867193983739</v>
      </c>
      <c r="BZ10" s="18">
        <v>0.1154466610201868</v>
      </c>
      <c r="CA10" s="18">
        <v>4.592378619227902E-2</v>
      </c>
      <c r="CB10" s="18">
        <v>7.9105773134021007E-2</v>
      </c>
      <c r="CC10" s="18">
        <v>0.1398556765430633</v>
      </c>
    </row>
    <row r="11" spans="2:83" ht="32.15" customHeight="1" x14ac:dyDescent="0.35">
      <c r="B11" s="21" t="s">
        <v>217</v>
      </c>
      <c r="C11" s="18">
        <v>0.13526777859254269</v>
      </c>
      <c r="D11" s="18">
        <v>0.21571060089610139</v>
      </c>
      <c r="E11" s="18">
        <v>0.27990798002344702</v>
      </c>
      <c r="F11" s="18">
        <v>0.20452835785943571</v>
      </c>
      <c r="G11" s="18">
        <v>0.1122003482851735</v>
      </c>
      <c r="H11" s="18">
        <v>5.0372468315126089E-2</v>
      </c>
      <c r="I11" s="18">
        <v>1.999908851795968E-2</v>
      </c>
      <c r="K11" s="18">
        <v>0.15535711530745991</v>
      </c>
      <c r="L11" s="18">
        <v>0.1171125838518223</v>
      </c>
      <c r="N11" s="18">
        <v>8.6606449695538379E-2</v>
      </c>
      <c r="O11" s="18">
        <v>0.13866250438600519</v>
      </c>
      <c r="P11" s="18">
        <v>8.2768431422797814E-2</v>
      </c>
      <c r="Q11" s="18">
        <v>0.1336018663911609</v>
      </c>
      <c r="R11" s="18">
        <v>0.14376742055141831</v>
      </c>
      <c r="S11" s="18">
        <v>0.15254006734504669</v>
      </c>
      <c r="T11" s="18">
        <v>0.1337034621531297</v>
      </c>
      <c r="U11" s="18">
        <v>0.15252569590893189</v>
      </c>
      <c r="V11" s="18">
        <v>0.23025676935288811</v>
      </c>
      <c r="W11" s="18">
        <v>9.9735005795434234E-2</v>
      </c>
      <c r="X11" s="18">
        <v>9.4817172331185195E-2</v>
      </c>
      <c r="Y11" s="18">
        <v>0.1220431755790114</v>
      </c>
      <c r="AA11" s="18">
        <v>0.16417805267978611</v>
      </c>
      <c r="AB11" s="18">
        <v>0.1112257137151046</v>
      </c>
      <c r="AC11" s="18">
        <v>0.15759140170865679</v>
      </c>
      <c r="AD11" s="18">
        <v>0.1094027873314882</v>
      </c>
      <c r="AF11" s="18">
        <v>0.13973852977531309</v>
      </c>
      <c r="AG11" s="18">
        <v>0.17317493595779149</v>
      </c>
      <c r="AH11" s="18">
        <v>0.1227521356472359</v>
      </c>
      <c r="AI11" s="18">
        <v>8.647848003362793E-2</v>
      </c>
      <c r="AJ11" s="18">
        <v>0.1343473281986555</v>
      </c>
      <c r="AK11" s="18">
        <v>0.10381184774733861</v>
      </c>
      <c r="AL11" s="18">
        <v>0.15964485935847139</v>
      </c>
      <c r="AM11" s="18">
        <v>0.1069961798324205</v>
      </c>
      <c r="AN11" s="18">
        <v>0.1002894351681565</v>
      </c>
      <c r="AO11" s="18">
        <v>0.12988854680975101</v>
      </c>
      <c r="AP11" s="18">
        <v>0.1039246341475025</v>
      </c>
      <c r="AQ11" s="18">
        <v>0.1229741150652113</v>
      </c>
      <c r="AR11" s="18">
        <v>0.1435399002210806</v>
      </c>
      <c r="AS11" s="18">
        <v>0.25316495274237538</v>
      </c>
      <c r="AT11" s="18">
        <v>0.15587932273968089</v>
      </c>
      <c r="AU11" s="18">
        <v>0.28289284772291412</v>
      </c>
      <c r="AV11" s="18">
        <v>8.3513110880858818E-2</v>
      </c>
      <c r="AX11" s="18">
        <v>0.1059796328881745</v>
      </c>
      <c r="AY11" s="18">
        <v>0.27700270618351369</v>
      </c>
      <c r="BA11" s="18">
        <v>0.14397042435159471</v>
      </c>
      <c r="BB11" s="18">
        <v>0.1191214362210383</v>
      </c>
      <c r="BD11" s="18">
        <v>0.10230035795349721</v>
      </c>
      <c r="BE11" s="18">
        <v>0.1038314995016896</v>
      </c>
      <c r="BF11" s="18">
        <v>0.1060712697260652</v>
      </c>
      <c r="BG11" s="18">
        <v>0.17622133532890449</v>
      </c>
      <c r="BH11" s="18">
        <v>0.207236672009355</v>
      </c>
      <c r="BI11" s="18">
        <v>0.26676856358678341</v>
      </c>
      <c r="BJ11" s="18">
        <v>4.5970541804030908E-2</v>
      </c>
      <c r="BL11" s="18">
        <v>0.13010442409820891</v>
      </c>
      <c r="BM11" s="18">
        <v>0.1793775831862971</v>
      </c>
      <c r="BN11" s="18">
        <v>9.2172002880003684E-2</v>
      </c>
      <c r="BO11" s="18">
        <v>0.1653592010177056</v>
      </c>
      <c r="BP11" s="18">
        <v>0.16586765099938661</v>
      </c>
      <c r="BQ11" s="18">
        <v>7.9677612630480552E-2</v>
      </c>
      <c r="BR11" s="18">
        <v>7.6682298494271522E-2</v>
      </c>
      <c r="BS11" s="18">
        <v>6.512018391405798E-2</v>
      </c>
      <c r="BU11" s="18">
        <v>0.17354077306990481</v>
      </c>
      <c r="BV11" s="18">
        <v>0.18322389805150169</v>
      </c>
      <c r="BW11" s="18">
        <v>0.11703853567589501</v>
      </c>
      <c r="BX11" s="18">
        <v>0.17491294582779929</v>
      </c>
      <c r="BY11" s="18">
        <v>0.1231083550176795</v>
      </c>
      <c r="BZ11" s="18">
        <v>8.8636962252630444E-2</v>
      </c>
      <c r="CA11" s="18">
        <v>5.1223748803672697E-2</v>
      </c>
      <c r="CB11" s="18">
        <v>5.3576797348451749E-2</v>
      </c>
      <c r="CC11" s="18">
        <v>8.351490481232049E-2</v>
      </c>
    </row>
    <row r="12" spans="2:83" ht="32.15" customHeight="1" x14ac:dyDescent="0.35">
      <c r="B12" s="21" t="s">
        <v>218</v>
      </c>
      <c r="C12" s="18">
        <v>6.215105038672359E-2</v>
      </c>
      <c r="D12" s="18">
        <v>0.106126044592461</v>
      </c>
      <c r="E12" s="18">
        <v>0.10736124696095251</v>
      </c>
      <c r="F12" s="18">
        <v>0.11355603574571541</v>
      </c>
      <c r="G12" s="18">
        <v>4.083562986374524E-2</v>
      </c>
      <c r="H12" s="18">
        <v>2.852639246944064E-2</v>
      </c>
      <c r="I12" s="18">
        <v>1.056322439493663E-2</v>
      </c>
      <c r="K12" s="18">
        <v>7.8646418459679193E-2</v>
      </c>
      <c r="L12" s="18">
        <v>4.7002095949832172E-2</v>
      </c>
      <c r="N12" s="18">
        <v>5.3830568903382787E-2</v>
      </c>
      <c r="O12" s="18">
        <v>6.1369135100068958E-2</v>
      </c>
      <c r="P12" s="18">
        <v>4.0052173033795387E-2</v>
      </c>
      <c r="Q12" s="18">
        <v>6.0384483414323557E-2</v>
      </c>
      <c r="R12" s="18">
        <v>7.9696550669726585E-2</v>
      </c>
      <c r="S12" s="18">
        <v>8.2500651169245001E-2</v>
      </c>
      <c r="T12" s="18">
        <v>4.7273607563544373E-2</v>
      </c>
      <c r="U12" s="18">
        <v>7.7835289374516253E-2</v>
      </c>
      <c r="V12" s="18">
        <v>0.1001782801625125</v>
      </c>
      <c r="W12" s="18">
        <v>3.043922037048067E-2</v>
      </c>
      <c r="X12" s="18">
        <v>4.0259325208403869E-2</v>
      </c>
      <c r="Y12" s="18">
        <v>5.4333377760647443E-2</v>
      </c>
      <c r="AA12" s="18">
        <v>7.0251880234638728E-2</v>
      </c>
      <c r="AB12" s="18">
        <v>5.0266398326258961E-2</v>
      </c>
      <c r="AC12" s="18">
        <v>7.3286673347533651E-2</v>
      </c>
      <c r="AD12" s="18">
        <v>5.6468427542525783E-2</v>
      </c>
      <c r="AF12" s="18">
        <v>0.17633730148738139</v>
      </c>
      <c r="AG12" s="18">
        <v>4.2801737576948787E-2</v>
      </c>
      <c r="AH12" s="18">
        <v>4.7063317732345018E-2</v>
      </c>
      <c r="AI12" s="18">
        <v>4.1769968767869113E-2</v>
      </c>
      <c r="AJ12" s="18">
        <v>7.6397401394953324E-2</v>
      </c>
      <c r="AK12" s="18">
        <v>5.9615476057635827E-2</v>
      </c>
      <c r="AL12" s="18">
        <v>8.6722935536702253E-2</v>
      </c>
      <c r="AM12" s="18">
        <v>5.5216807952559198E-2</v>
      </c>
      <c r="AN12" s="18">
        <v>7.5816588918823438E-2</v>
      </c>
      <c r="AO12" s="18">
        <v>6.0368148557406812E-2</v>
      </c>
      <c r="AP12" s="18">
        <v>4.5325607787297398E-2</v>
      </c>
      <c r="AQ12" s="18">
        <v>4.481675429676741E-2</v>
      </c>
      <c r="AR12" s="18">
        <v>7.7974192444497811E-2</v>
      </c>
      <c r="AS12" s="18">
        <v>6.384479896631054E-2</v>
      </c>
      <c r="AT12" s="18">
        <v>3.410918460684715E-2</v>
      </c>
      <c r="AU12" s="18">
        <v>8.9164052292355064E-2</v>
      </c>
      <c r="AV12" s="18">
        <v>3.6209172863483019E-2</v>
      </c>
      <c r="AX12" s="18">
        <v>5.1076952591927467E-2</v>
      </c>
      <c r="AY12" s="18">
        <v>0.1164353646603557</v>
      </c>
      <c r="BA12" s="18">
        <v>6.6363895013622387E-2</v>
      </c>
      <c r="BB12" s="18">
        <v>5.433480305376643E-2</v>
      </c>
      <c r="BD12" s="18">
        <v>4.5385075302459263E-2</v>
      </c>
      <c r="BE12" s="18">
        <v>5.0239802706107561E-2</v>
      </c>
      <c r="BF12" s="18">
        <v>4.1800928405583408E-2</v>
      </c>
      <c r="BG12" s="18">
        <v>9.9149224066118966E-2</v>
      </c>
      <c r="BH12" s="18">
        <v>7.37073112405984E-2</v>
      </c>
      <c r="BI12" s="18">
        <v>8.2758215803745899E-2</v>
      </c>
      <c r="BJ12" s="18">
        <v>3.1015908557373371E-2</v>
      </c>
      <c r="BL12" s="18">
        <v>4.700456639297191E-2</v>
      </c>
      <c r="BM12" s="18">
        <v>6.9015365320418715E-2</v>
      </c>
      <c r="BN12" s="18">
        <v>5.4496461953943087E-2</v>
      </c>
      <c r="BO12" s="18">
        <v>0.1268142334307161</v>
      </c>
      <c r="BP12" s="18">
        <v>9.0091252865906177E-2</v>
      </c>
      <c r="BQ12" s="18">
        <v>2.3844588761408349E-2</v>
      </c>
      <c r="BR12" s="18">
        <v>7.8913321468140993E-2</v>
      </c>
      <c r="BS12" s="18">
        <v>3.1885850785922883E-2</v>
      </c>
      <c r="BU12" s="18">
        <v>5.522581587517747E-2</v>
      </c>
      <c r="BV12" s="18">
        <v>8.0883474998975372E-2</v>
      </c>
      <c r="BW12" s="18">
        <v>2.252947195293058E-2</v>
      </c>
      <c r="BX12" s="18">
        <v>9.4325398261660601E-2</v>
      </c>
      <c r="BY12" s="18">
        <v>6.1270608088676827E-2</v>
      </c>
      <c r="BZ12" s="18">
        <v>0.10710984238627699</v>
      </c>
      <c r="CA12" s="18">
        <v>2.314403741106761E-2</v>
      </c>
      <c r="CB12" s="18">
        <v>4.129785849314873E-2</v>
      </c>
      <c r="CC12" s="18">
        <v>5.4667645686364667E-2</v>
      </c>
    </row>
    <row r="13" spans="2:83" ht="19" customHeight="1" x14ac:dyDescent="0.35">
      <c r="B13" s="21" t="s">
        <v>219</v>
      </c>
      <c r="C13" s="18">
        <v>5.5188081873899487E-2</v>
      </c>
      <c r="D13" s="18">
        <v>0.12383078402356271</v>
      </c>
      <c r="E13" s="18">
        <v>0.11006191129944461</v>
      </c>
      <c r="F13" s="18">
        <v>0.10198376973278871</v>
      </c>
      <c r="G13" s="18">
        <v>2.7731081692660808E-2</v>
      </c>
      <c r="H13" s="18">
        <v>3.3462857453436731E-3</v>
      </c>
      <c r="I13" s="18">
        <v>5.3639102277201599E-3</v>
      </c>
      <c r="K13" s="18">
        <v>6.5696443149515046E-2</v>
      </c>
      <c r="L13" s="18">
        <v>4.5614509689045943E-2</v>
      </c>
      <c r="N13" s="18">
        <v>6.0701467139720383E-2</v>
      </c>
      <c r="O13" s="18">
        <v>1.6261757386164779E-2</v>
      </c>
      <c r="P13" s="18">
        <v>7.0185337866220096E-2</v>
      </c>
      <c r="Q13" s="18">
        <v>3.39230317500318E-2</v>
      </c>
      <c r="R13" s="18">
        <v>7.3369358559049982E-2</v>
      </c>
      <c r="S13" s="18">
        <v>5.5072981842634899E-2</v>
      </c>
      <c r="T13" s="18">
        <v>2.717713622828671E-2</v>
      </c>
      <c r="U13" s="18">
        <v>3.7648806334280867E-2</v>
      </c>
      <c r="V13" s="18">
        <v>0.1052887715556898</v>
      </c>
      <c r="W13" s="18">
        <v>4.5095944773273458E-2</v>
      </c>
      <c r="X13" s="18">
        <v>4.8115498008630533E-2</v>
      </c>
      <c r="Y13" s="18">
        <v>3.2307657945940073E-2</v>
      </c>
      <c r="AA13" s="18">
        <v>5.5783824847956659E-2</v>
      </c>
      <c r="AB13" s="18">
        <v>3.8229610896190203E-2</v>
      </c>
      <c r="AC13" s="18">
        <v>6.7473670914508149E-2</v>
      </c>
      <c r="AD13" s="18">
        <v>6.1805813737908138E-2</v>
      </c>
      <c r="AF13" s="18">
        <v>0.10016711623472679</v>
      </c>
      <c r="AG13" s="18">
        <v>7.0837206145662038E-2</v>
      </c>
      <c r="AH13" s="18">
        <v>7.98197675607695E-2</v>
      </c>
      <c r="AI13" s="18">
        <v>4.1258116565946773E-2</v>
      </c>
      <c r="AJ13" s="18">
        <v>7.4056064001434246E-2</v>
      </c>
      <c r="AK13" s="18">
        <v>3.651906737114418E-2</v>
      </c>
      <c r="AL13" s="18">
        <v>7.6909785711895051E-2</v>
      </c>
      <c r="AM13" s="18">
        <v>4.3369794405298312E-2</v>
      </c>
      <c r="AN13" s="18">
        <v>5.97422884356466E-2</v>
      </c>
      <c r="AO13" s="18">
        <v>4.5067315821849967E-2</v>
      </c>
      <c r="AP13" s="18">
        <v>4.8363994407955899E-2</v>
      </c>
      <c r="AQ13" s="18">
        <v>1.1807973582778729E-2</v>
      </c>
      <c r="AR13" s="18">
        <v>6.1093580980221607E-2</v>
      </c>
      <c r="AS13" s="18">
        <v>0</v>
      </c>
      <c r="AT13" s="18">
        <v>0.1097843146294368</v>
      </c>
      <c r="AU13" s="18">
        <v>8.7615649220000522E-2</v>
      </c>
      <c r="AV13" s="18">
        <v>0</v>
      </c>
      <c r="AX13" s="18">
        <v>4.3419122111491078E-2</v>
      </c>
      <c r="AY13" s="18">
        <v>0.113179596698432</v>
      </c>
      <c r="BA13" s="18">
        <v>5.2097321621391447E-2</v>
      </c>
      <c r="BB13" s="18">
        <v>6.0922484331143612E-2</v>
      </c>
      <c r="BD13" s="18">
        <v>3.9834251510342852E-2</v>
      </c>
      <c r="BE13" s="18">
        <v>3.7495114839791649E-2</v>
      </c>
      <c r="BF13" s="18">
        <v>7.2455827678250373E-2</v>
      </c>
      <c r="BG13" s="18">
        <v>7.2947378515410596E-2</v>
      </c>
      <c r="BH13" s="18">
        <v>7.1274348844901692E-2</v>
      </c>
      <c r="BI13" s="18">
        <v>0.1136709855466787</v>
      </c>
      <c r="BJ13" s="18">
        <v>0</v>
      </c>
      <c r="BL13" s="18">
        <v>7.6791005821451444E-2</v>
      </c>
      <c r="BM13" s="18">
        <v>5.5679238819518681E-2</v>
      </c>
      <c r="BN13" s="18">
        <v>5.3303271070886303E-2</v>
      </c>
      <c r="BO13" s="18">
        <v>9.1391356905447196E-2</v>
      </c>
      <c r="BP13" s="18">
        <v>6.1266027238148037E-2</v>
      </c>
      <c r="BQ13" s="18">
        <v>5.9654987206126719E-2</v>
      </c>
      <c r="BR13" s="18">
        <v>1.9178013491682199E-2</v>
      </c>
      <c r="BS13" s="18">
        <v>2.3449469758244749E-2</v>
      </c>
      <c r="BU13" s="18">
        <v>8.9181949739031707E-2</v>
      </c>
      <c r="BV13" s="18">
        <v>5.1089872750043959E-2</v>
      </c>
      <c r="BW13" s="18">
        <v>4.9006271491209237E-2</v>
      </c>
      <c r="BX13" s="18">
        <v>9.1827016894727317E-2</v>
      </c>
      <c r="BY13" s="18">
        <v>4.4477598870684858E-2</v>
      </c>
      <c r="BZ13" s="18">
        <v>8.3989305318686591E-2</v>
      </c>
      <c r="CA13" s="18">
        <v>2.2436943346605689E-2</v>
      </c>
      <c r="CB13" s="18">
        <v>3.0111242004719329E-2</v>
      </c>
      <c r="CC13" s="18">
        <v>4.1169248869351159E-2</v>
      </c>
    </row>
    <row r="14" spans="2:83" ht="19" customHeight="1" x14ac:dyDescent="0.35">
      <c r="B14" s="21" t="s">
        <v>213</v>
      </c>
      <c r="C14" s="18">
        <v>0.46168109323091899</v>
      </c>
      <c r="D14" s="18">
        <v>0.22505001259463009</v>
      </c>
      <c r="E14" s="18">
        <v>0.2869999469267942</v>
      </c>
      <c r="F14" s="18">
        <v>0.35278240298673552</v>
      </c>
      <c r="G14" s="18">
        <v>0.50266905285548713</v>
      </c>
      <c r="H14" s="18">
        <v>0.59103983021089423</v>
      </c>
      <c r="I14" s="18">
        <v>0.65387016454668523</v>
      </c>
      <c r="K14" s="18">
        <v>0.49129272646197258</v>
      </c>
      <c r="L14" s="18">
        <v>0.43416842366028491</v>
      </c>
      <c r="N14" s="18">
        <v>0.53280028781290489</v>
      </c>
      <c r="O14" s="18">
        <v>0.47267134296767171</v>
      </c>
      <c r="P14" s="18">
        <v>0.54399637003172074</v>
      </c>
      <c r="Q14" s="18">
        <v>0.43952851677842808</v>
      </c>
      <c r="R14" s="18">
        <v>0.47054694918051521</v>
      </c>
      <c r="S14" s="18">
        <v>0.44461224081919098</v>
      </c>
      <c r="T14" s="18">
        <v>0.37013026317075498</v>
      </c>
      <c r="U14" s="18">
        <v>0.42059353891665141</v>
      </c>
      <c r="V14" s="18">
        <v>0.40547449743674502</v>
      </c>
      <c r="W14" s="18">
        <v>0.4882763359897303</v>
      </c>
      <c r="X14" s="18">
        <v>0.49352339047674992</v>
      </c>
      <c r="Y14" s="18">
        <v>0.48807729918854781</v>
      </c>
      <c r="AA14" s="18">
        <v>0.47663996064300918</v>
      </c>
      <c r="AB14" s="18">
        <v>0.47714236384159497</v>
      </c>
      <c r="AC14" s="18">
        <v>0.42868026930689079</v>
      </c>
      <c r="AD14" s="18">
        <v>0.455526774719612</v>
      </c>
      <c r="AF14" s="18">
        <v>0.47173849886519881</v>
      </c>
      <c r="AG14" s="18">
        <v>0.45648386494169141</v>
      </c>
      <c r="AH14" s="18">
        <v>0.50590286970088516</v>
      </c>
      <c r="AI14" s="18">
        <v>0.48009719622323638</v>
      </c>
      <c r="AJ14" s="18">
        <v>0.42567780232488861</v>
      </c>
      <c r="AK14" s="18">
        <v>0.50298248331237883</v>
      </c>
      <c r="AL14" s="18">
        <v>0.40516929547472302</v>
      </c>
      <c r="AM14" s="18">
        <v>0.48222695778949037</v>
      </c>
      <c r="AN14" s="18">
        <v>0.46478414001608093</v>
      </c>
      <c r="AO14" s="18">
        <v>0.5028981445007773</v>
      </c>
      <c r="AP14" s="18">
        <v>0.48668754940714049</v>
      </c>
      <c r="AQ14" s="18">
        <v>0.44877351542638921</v>
      </c>
      <c r="AR14" s="18">
        <v>0.41234218891530711</v>
      </c>
      <c r="AS14" s="18">
        <v>0.35409760893891301</v>
      </c>
      <c r="AT14" s="18">
        <v>0.33801229464243032</v>
      </c>
      <c r="AU14" s="18">
        <v>0.45498744701776339</v>
      </c>
      <c r="AV14" s="18">
        <v>0.51662430904850332</v>
      </c>
      <c r="AX14" s="18">
        <v>0.4893672836753053</v>
      </c>
      <c r="AY14" s="18">
        <v>0.32050889190233628</v>
      </c>
      <c r="BA14" s="18">
        <v>0.45730344610520141</v>
      </c>
      <c r="BB14" s="18">
        <v>0.46980310476976062</v>
      </c>
      <c r="BD14" s="18">
        <v>0.51404466148843875</v>
      </c>
      <c r="BE14" s="18">
        <v>0.44234449940394222</v>
      </c>
      <c r="BF14" s="18">
        <v>0.4158686367955966</v>
      </c>
      <c r="BG14" s="18">
        <v>0.43410188305243952</v>
      </c>
      <c r="BH14" s="18">
        <v>0.44059403155959581</v>
      </c>
      <c r="BI14" s="18">
        <v>0.42865098420973158</v>
      </c>
      <c r="BJ14" s="18">
        <v>0.63461521127111675</v>
      </c>
      <c r="BL14" s="18">
        <v>0.50707235643882553</v>
      </c>
      <c r="BM14" s="18">
        <v>0.4229015918421335</v>
      </c>
      <c r="BN14" s="18">
        <v>0.52385153838655441</v>
      </c>
      <c r="BO14" s="18">
        <v>0.33946137906839058</v>
      </c>
      <c r="BP14" s="18">
        <v>0.44296283676664511</v>
      </c>
      <c r="BQ14" s="18">
        <v>0.55245681664283375</v>
      </c>
      <c r="BR14" s="18">
        <v>0.38744353969153789</v>
      </c>
      <c r="BS14" s="18">
        <v>0.50663366800675413</v>
      </c>
      <c r="BU14" s="18">
        <v>0.48526768752437482</v>
      </c>
      <c r="BV14" s="18">
        <v>0.43484741388157178</v>
      </c>
      <c r="BW14" s="18">
        <v>0.56364608541362426</v>
      </c>
      <c r="BX14" s="18">
        <v>0.26548600554261131</v>
      </c>
      <c r="BY14" s="18">
        <v>0.45309061431787773</v>
      </c>
      <c r="BZ14" s="18">
        <v>0.4418357200491716</v>
      </c>
      <c r="CA14" s="18">
        <v>0.57267393834140001</v>
      </c>
      <c r="CB14" s="18">
        <v>0.53544389413772897</v>
      </c>
      <c r="CC14" s="18">
        <v>0.46635702846117788</v>
      </c>
    </row>
    <row r="15" spans="2:83" ht="19" customHeight="1" x14ac:dyDescent="0.35">
      <c r="B15" s="21" t="s">
        <v>151</v>
      </c>
      <c r="C15" s="18">
        <v>2.662457982730913E-2</v>
      </c>
      <c r="D15" s="18">
        <v>2.7530412255135368E-2</v>
      </c>
      <c r="E15" s="18">
        <v>3.0963684782034671E-2</v>
      </c>
      <c r="F15" s="18">
        <v>3.0927701274443171E-2</v>
      </c>
      <c r="G15" s="18">
        <v>2.449289866750743E-2</v>
      </c>
      <c r="H15" s="18">
        <v>2.981774814693991E-2</v>
      </c>
      <c r="I15" s="18">
        <v>1.9299478914808061E-2</v>
      </c>
      <c r="K15" s="18">
        <v>2.1505512306903691E-2</v>
      </c>
      <c r="L15" s="18">
        <v>3.066051811953872E-2</v>
      </c>
      <c r="N15" s="18">
        <v>1.953419142925699E-2</v>
      </c>
      <c r="O15" s="18">
        <v>0</v>
      </c>
      <c r="P15" s="18">
        <v>9.8455624159723559E-3</v>
      </c>
      <c r="Q15" s="18">
        <v>8.3253397620140029E-2</v>
      </c>
      <c r="R15" s="18">
        <v>3.405312455223522E-2</v>
      </c>
      <c r="S15" s="18">
        <v>5.9496456873885571E-2</v>
      </c>
      <c r="T15" s="18">
        <v>2.7606569211715781E-2</v>
      </c>
      <c r="U15" s="18">
        <v>2.883060814207461E-2</v>
      </c>
      <c r="V15" s="18">
        <v>1.7375346798626672E-2</v>
      </c>
      <c r="W15" s="18">
        <v>2.220374932189988E-2</v>
      </c>
      <c r="X15" s="18">
        <v>1.904851355189139E-2</v>
      </c>
      <c r="Y15" s="18">
        <v>1.087872294549172E-2</v>
      </c>
      <c r="AA15" s="18">
        <v>1.3351081090667989E-2</v>
      </c>
      <c r="AB15" s="18">
        <v>1.7468418437499768E-2</v>
      </c>
      <c r="AC15" s="18">
        <v>1.7905929755130789E-2</v>
      </c>
      <c r="AD15" s="18">
        <v>5.8308470511483253E-2</v>
      </c>
      <c r="AF15" s="18">
        <v>6.9403630958520326E-2</v>
      </c>
      <c r="AG15" s="18">
        <v>8.5518405347687315E-2</v>
      </c>
      <c r="AH15" s="18">
        <v>1.4221274143440011E-2</v>
      </c>
      <c r="AI15" s="18">
        <v>5.9931344345320867E-2</v>
      </c>
      <c r="AJ15" s="18">
        <v>4.5792020479204623E-2</v>
      </c>
      <c r="AK15" s="18">
        <v>3.0472104689734918E-2</v>
      </c>
      <c r="AL15" s="18">
        <v>1.250869330316179E-2</v>
      </c>
      <c r="AM15" s="18">
        <v>2.1302643555525851E-2</v>
      </c>
      <c r="AN15" s="18">
        <v>9.5096155652876733E-3</v>
      </c>
      <c r="AO15" s="18">
        <v>6.8615504460036109E-3</v>
      </c>
      <c r="AP15" s="18">
        <v>2.2947755472864019E-2</v>
      </c>
      <c r="AQ15" s="18">
        <v>0</v>
      </c>
      <c r="AR15" s="18">
        <v>1.2145818345218429E-2</v>
      </c>
      <c r="AS15" s="18">
        <v>0</v>
      </c>
      <c r="AT15" s="18">
        <v>0</v>
      </c>
      <c r="AU15" s="18">
        <v>8.385105443055544E-3</v>
      </c>
      <c r="AV15" s="18">
        <v>7.7371561648521645E-2</v>
      </c>
      <c r="AX15" s="18">
        <v>2.551412780349201E-2</v>
      </c>
      <c r="AY15" s="18">
        <v>3.3056717036842903E-2</v>
      </c>
      <c r="BA15" s="18">
        <v>2.4218380420496521E-2</v>
      </c>
      <c r="BB15" s="18">
        <v>3.1088891085307511E-2</v>
      </c>
      <c r="BD15" s="18">
        <v>2.6036450872097459E-2</v>
      </c>
      <c r="BE15" s="18">
        <v>2.6089793741839441E-2</v>
      </c>
      <c r="BF15" s="18">
        <v>2.7693148129672641E-2</v>
      </c>
      <c r="BG15" s="18">
        <v>9.1209339720722191E-3</v>
      </c>
      <c r="BH15" s="18">
        <v>1.6812221417124951E-2</v>
      </c>
      <c r="BI15" s="18">
        <v>1.7171357766796298E-2</v>
      </c>
      <c r="BJ15" s="18">
        <v>0.19083407338177741</v>
      </c>
      <c r="BL15" s="18">
        <v>2.2367295399001438E-2</v>
      </c>
      <c r="BM15" s="18">
        <v>1.754123178332315E-2</v>
      </c>
      <c r="BN15" s="18">
        <v>1.6463306612977228E-2</v>
      </c>
      <c r="BO15" s="18">
        <v>1.097048591785846E-2</v>
      </c>
      <c r="BP15" s="18">
        <v>0</v>
      </c>
      <c r="BQ15" s="18">
        <v>4.809020673822581E-2</v>
      </c>
      <c r="BR15" s="18">
        <v>0.22175850280171591</v>
      </c>
      <c r="BS15" s="18">
        <v>4.5757906764530697E-2</v>
      </c>
      <c r="BU15" s="18">
        <v>1.8821020778653649E-2</v>
      </c>
      <c r="BV15" s="18">
        <v>1.0752957008140241E-2</v>
      </c>
      <c r="BW15" s="18">
        <v>2.6613871057690881E-2</v>
      </c>
      <c r="BX15" s="18">
        <v>2.0680382949047831E-2</v>
      </c>
      <c r="BY15" s="18">
        <v>1.1407357366059211E-2</v>
      </c>
      <c r="BZ15" s="18">
        <v>3.1623537579126511E-2</v>
      </c>
      <c r="CA15" s="18">
        <v>7.8400386712591266E-2</v>
      </c>
      <c r="CB15" s="18">
        <v>9.7687400846459882E-2</v>
      </c>
      <c r="CC15" s="18">
        <v>1.9027113103298941E-2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220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995</v>
      </c>
      <c r="D7" s="27">
        <v>183</v>
      </c>
      <c r="E7" s="27">
        <v>220</v>
      </c>
      <c r="F7" s="27">
        <v>202</v>
      </c>
      <c r="G7" s="27">
        <v>159</v>
      </c>
      <c r="H7" s="27">
        <v>104</v>
      </c>
      <c r="I7" s="27">
        <v>127</v>
      </c>
      <c r="K7" s="27">
        <v>466</v>
      </c>
      <c r="L7" s="27">
        <v>527</v>
      </c>
      <c r="N7" s="27">
        <v>74</v>
      </c>
      <c r="O7" s="27">
        <v>33</v>
      </c>
      <c r="P7" s="27">
        <v>44</v>
      </c>
      <c r="Q7" s="27">
        <v>38</v>
      </c>
      <c r="R7" s="27">
        <v>106</v>
      </c>
      <c r="S7" s="27">
        <v>80</v>
      </c>
      <c r="T7" s="27">
        <v>83</v>
      </c>
      <c r="U7" s="27">
        <v>100</v>
      </c>
      <c r="V7" s="27">
        <v>158</v>
      </c>
      <c r="W7" s="27">
        <v>115</v>
      </c>
      <c r="X7" s="27">
        <v>80</v>
      </c>
      <c r="Y7" s="27">
        <v>84</v>
      </c>
      <c r="AA7" s="27">
        <v>274</v>
      </c>
      <c r="AB7" s="27">
        <v>246</v>
      </c>
      <c r="AC7" s="27">
        <v>244</v>
      </c>
      <c r="AD7" s="27">
        <v>230</v>
      </c>
      <c r="AF7" s="27">
        <v>13</v>
      </c>
      <c r="AG7" s="27">
        <v>45</v>
      </c>
      <c r="AH7" s="27">
        <v>56</v>
      </c>
      <c r="AI7" s="27">
        <v>53</v>
      </c>
      <c r="AJ7" s="27">
        <v>95</v>
      </c>
      <c r="AK7" s="27">
        <v>100</v>
      </c>
      <c r="AL7" s="27">
        <v>102</v>
      </c>
      <c r="AM7" s="27">
        <v>66</v>
      </c>
      <c r="AN7" s="27">
        <v>54</v>
      </c>
      <c r="AO7" s="27">
        <v>65</v>
      </c>
      <c r="AP7" s="27">
        <v>96</v>
      </c>
      <c r="AQ7" s="27">
        <v>52</v>
      </c>
      <c r="AR7" s="27">
        <v>46</v>
      </c>
      <c r="AS7" s="27">
        <v>30</v>
      </c>
      <c r="AT7" s="27">
        <v>32</v>
      </c>
      <c r="AU7" s="27">
        <v>66</v>
      </c>
      <c r="AV7" s="27">
        <v>24</v>
      </c>
      <c r="AX7" s="27">
        <v>771</v>
      </c>
      <c r="AY7" s="27">
        <v>219</v>
      </c>
      <c r="BA7" s="27">
        <v>645</v>
      </c>
      <c r="BB7" s="27">
        <v>350</v>
      </c>
      <c r="BD7" s="27">
        <v>221</v>
      </c>
      <c r="BE7" s="27">
        <v>226</v>
      </c>
      <c r="BF7" s="27">
        <v>127</v>
      </c>
      <c r="BG7" s="27">
        <v>249</v>
      </c>
      <c r="BH7" s="27">
        <v>133</v>
      </c>
      <c r="BI7" s="27">
        <v>28</v>
      </c>
      <c r="BJ7" s="27">
        <v>11</v>
      </c>
      <c r="BL7" s="27">
        <v>161</v>
      </c>
      <c r="BM7" s="27">
        <v>351</v>
      </c>
      <c r="BN7" s="27">
        <v>66</v>
      </c>
      <c r="BO7" s="27">
        <v>70</v>
      </c>
      <c r="BP7" s="27">
        <v>146</v>
      </c>
      <c r="BQ7" s="27">
        <v>18</v>
      </c>
      <c r="BR7" s="27">
        <v>19</v>
      </c>
      <c r="BS7" s="27">
        <v>164</v>
      </c>
      <c r="BU7" s="27">
        <v>139</v>
      </c>
      <c r="BV7" s="27">
        <v>270</v>
      </c>
      <c r="BW7" s="27">
        <v>53</v>
      </c>
      <c r="BX7" s="27">
        <v>108</v>
      </c>
      <c r="BY7" s="27">
        <v>230</v>
      </c>
      <c r="BZ7" s="27">
        <v>35</v>
      </c>
      <c r="CA7" s="27">
        <v>43</v>
      </c>
      <c r="CB7" s="27">
        <v>58</v>
      </c>
      <c r="CC7" s="27">
        <v>59</v>
      </c>
    </row>
    <row r="8" spans="2:83" x14ac:dyDescent="0.35">
      <c r="B8" s="7" t="s">
        <v>96</v>
      </c>
      <c r="C8" s="13">
        <v>977</v>
      </c>
      <c r="D8" s="13">
        <v>151</v>
      </c>
      <c r="E8" s="13">
        <v>221</v>
      </c>
      <c r="F8" s="13">
        <v>200</v>
      </c>
      <c r="G8" s="13">
        <v>139</v>
      </c>
      <c r="H8" s="13">
        <v>117</v>
      </c>
      <c r="I8" s="13">
        <v>149</v>
      </c>
      <c r="K8" s="13">
        <v>449</v>
      </c>
      <c r="L8" s="13">
        <v>526</v>
      </c>
      <c r="N8" s="13">
        <v>70</v>
      </c>
      <c r="O8" s="13">
        <v>27</v>
      </c>
      <c r="P8" s="13">
        <v>40</v>
      </c>
      <c r="Q8" s="13">
        <v>37</v>
      </c>
      <c r="R8" s="13">
        <v>105</v>
      </c>
      <c r="S8" s="13">
        <v>77</v>
      </c>
      <c r="T8" s="13">
        <v>84</v>
      </c>
      <c r="U8" s="13">
        <v>92</v>
      </c>
      <c r="V8" s="13">
        <v>143</v>
      </c>
      <c r="W8" s="13">
        <v>129</v>
      </c>
      <c r="X8" s="13">
        <v>81</v>
      </c>
      <c r="Y8" s="13">
        <v>90</v>
      </c>
      <c r="AA8" s="13">
        <v>262</v>
      </c>
      <c r="AB8" s="13">
        <v>251</v>
      </c>
      <c r="AC8" s="13">
        <v>232</v>
      </c>
      <c r="AD8" s="13">
        <v>232</v>
      </c>
      <c r="AF8" s="13">
        <v>11</v>
      </c>
      <c r="AG8" s="13">
        <v>44</v>
      </c>
      <c r="AH8" s="13">
        <v>55</v>
      </c>
      <c r="AI8" s="13">
        <v>54</v>
      </c>
      <c r="AJ8" s="13">
        <v>92</v>
      </c>
      <c r="AK8" s="13">
        <v>99</v>
      </c>
      <c r="AL8" s="13">
        <v>99</v>
      </c>
      <c r="AM8" s="13">
        <v>67</v>
      </c>
      <c r="AN8" s="13">
        <v>52</v>
      </c>
      <c r="AO8" s="13">
        <v>64</v>
      </c>
      <c r="AP8" s="13">
        <v>95</v>
      </c>
      <c r="AQ8" s="13">
        <v>52</v>
      </c>
      <c r="AR8" s="13">
        <v>46</v>
      </c>
      <c r="AS8" s="13">
        <v>29</v>
      </c>
      <c r="AT8" s="13">
        <v>30</v>
      </c>
      <c r="AU8" s="13">
        <v>63</v>
      </c>
      <c r="AV8" s="13">
        <v>24</v>
      </c>
      <c r="AX8" s="13">
        <v>768</v>
      </c>
      <c r="AY8" s="13">
        <v>205</v>
      </c>
      <c r="BA8" s="13">
        <v>643</v>
      </c>
      <c r="BB8" s="13">
        <v>334</v>
      </c>
      <c r="BD8" s="13">
        <v>225</v>
      </c>
      <c r="BE8" s="13">
        <v>218</v>
      </c>
      <c r="BF8" s="13">
        <v>126</v>
      </c>
      <c r="BG8" s="13">
        <v>240</v>
      </c>
      <c r="BH8" s="13">
        <v>129</v>
      </c>
      <c r="BI8" s="13">
        <v>28</v>
      </c>
      <c r="BJ8" s="13">
        <v>11</v>
      </c>
      <c r="BL8" s="13">
        <v>164</v>
      </c>
      <c r="BM8" s="13">
        <v>344</v>
      </c>
      <c r="BN8" s="13">
        <v>66</v>
      </c>
      <c r="BO8" s="13">
        <v>66</v>
      </c>
      <c r="BP8" s="13">
        <v>143</v>
      </c>
      <c r="BQ8" s="13">
        <v>17</v>
      </c>
      <c r="BR8" s="13">
        <v>19</v>
      </c>
      <c r="BS8" s="13">
        <v>159</v>
      </c>
      <c r="BU8" s="13">
        <v>143</v>
      </c>
      <c r="BV8" s="13">
        <v>261</v>
      </c>
      <c r="BW8" s="13">
        <v>52</v>
      </c>
      <c r="BX8" s="13">
        <v>101</v>
      </c>
      <c r="BY8" s="13">
        <v>231</v>
      </c>
      <c r="BZ8" s="13">
        <v>34</v>
      </c>
      <c r="CA8" s="13">
        <v>43</v>
      </c>
      <c r="CB8" s="13">
        <v>58</v>
      </c>
      <c r="CC8" s="13">
        <v>54</v>
      </c>
    </row>
    <row r="9" spans="2:83" ht="19" customHeight="1" x14ac:dyDescent="0.35">
      <c r="B9" s="21" t="s">
        <v>222</v>
      </c>
      <c r="C9" s="18">
        <v>0.32781566915382099</v>
      </c>
      <c r="D9" s="18">
        <v>0.27328286122032353</v>
      </c>
      <c r="E9" s="18">
        <v>0.2061070614810975</v>
      </c>
      <c r="F9" s="18">
        <v>0.30723109351058159</v>
      </c>
      <c r="G9" s="18">
        <v>0.35799390513890739</v>
      </c>
      <c r="H9" s="18">
        <v>0.41749374984568333</v>
      </c>
      <c r="I9" s="18">
        <v>0.49261553023139171</v>
      </c>
      <c r="K9" s="18">
        <v>0.24700259862092189</v>
      </c>
      <c r="L9" s="18">
        <v>0.39423648928021371</v>
      </c>
      <c r="N9" s="18">
        <v>0.30881821080551791</v>
      </c>
      <c r="O9" s="18">
        <v>0.42488047164644649</v>
      </c>
      <c r="P9" s="18">
        <v>0.46107688627127269</v>
      </c>
      <c r="Q9" s="18">
        <v>0.20667220115411761</v>
      </c>
      <c r="R9" s="18">
        <v>0.32085999817478089</v>
      </c>
      <c r="S9" s="18">
        <v>0.28135717305363778</v>
      </c>
      <c r="T9" s="18">
        <v>0.47766605191857597</v>
      </c>
      <c r="U9" s="18">
        <v>0.29018192675032711</v>
      </c>
      <c r="V9" s="18">
        <v>0.19538176617473549</v>
      </c>
      <c r="W9" s="18">
        <v>0.41104037304903202</v>
      </c>
      <c r="X9" s="18">
        <v>0.33399858020561801</v>
      </c>
      <c r="Y9" s="18">
        <v>0.3351712520931483</v>
      </c>
      <c r="AA9" s="18">
        <v>0.26757688068278812</v>
      </c>
      <c r="AB9" s="18">
        <v>0.37048935184806991</v>
      </c>
      <c r="AC9" s="18">
        <v>0.29777497025021932</v>
      </c>
      <c r="AD9" s="18">
        <v>0.37826390749625538</v>
      </c>
      <c r="AF9" s="18">
        <v>0.29703249752919653</v>
      </c>
      <c r="AG9" s="18">
        <v>0.46443119095730101</v>
      </c>
      <c r="AH9" s="18">
        <v>0.3817774501887467</v>
      </c>
      <c r="AI9" s="18">
        <v>0.4315144392326255</v>
      </c>
      <c r="AJ9" s="18">
        <v>0.35167758738286292</v>
      </c>
      <c r="AK9" s="18">
        <v>0.36086148017841979</v>
      </c>
      <c r="AL9" s="18">
        <v>0.35424333259476459</v>
      </c>
      <c r="AM9" s="18">
        <v>0.29493164319902693</v>
      </c>
      <c r="AN9" s="18">
        <v>0.22508412066629879</v>
      </c>
      <c r="AO9" s="18">
        <v>0.2703146206659921</v>
      </c>
      <c r="AP9" s="18">
        <v>0.30165363346700008</v>
      </c>
      <c r="AQ9" s="18">
        <v>0.35001254896061818</v>
      </c>
      <c r="AR9" s="18">
        <v>0.29280635699730462</v>
      </c>
      <c r="AS9" s="18">
        <v>0.39726672406986407</v>
      </c>
      <c r="AT9" s="18">
        <v>0.3330202333324343</v>
      </c>
      <c r="AU9" s="18">
        <v>8.7135351829008958E-2</v>
      </c>
      <c r="AV9" s="18">
        <v>0.53158500572592293</v>
      </c>
      <c r="AX9" s="18">
        <v>0.35436066936949467</v>
      </c>
      <c r="AY9" s="18">
        <v>0.22600756863874771</v>
      </c>
      <c r="BA9" s="18">
        <v>0.32956713465330228</v>
      </c>
      <c r="BB9" s="18">
        <v>0.32443999606104929</v>
      </c>
      <c r="BD9" s="18">
        <v>0.42977570928455272</v>
      </c>
      <c r="BE9" s="18">
        <v>0.37967923836160838</v>
      </c>
      <c r="BF9" s="18">
        <v>0.31336069687880441</v>
      </c>
      <c r="BG9" s="18">
        <v>0.27932509333362943</v>
      </c>
      <c r="BH9" s="18">
        <v>0.20871682041749559</v>
      </c>
      <c r="BI9" s="18">
        <v>6.4351831734536874E-2</v>
      </c>
      <c r="BJ9" s="18">
        <v>0.49957128310199378</v>
      </c>
      <c r="BL9" s="18">
        <v>0.29557178540398871</v>
      </c>
      <c r="BM9" s="18">
        <v>0.28295130018531789</v>
      </c>
      <c r="BN9" s="18">
        <v>0.34913451555804331</v>
      </c>
      <c r="BO9" s="18">
        <v>0.28020311041406393</v>
      </c>
      <c r="BP9" s="18">
        <v>0.27609883917476891</v>
      </c>
      <c r="BQ9" s="18">
        <v>0.52060850418010696</v>
      </c>
      <c r="BR9" s="18">
        <v>0.32307324742016041</v>
      </c>
      <c r="BS9" s="18">
        <v>0.49574973961287788</v>
      </c>
      <c r="BU9" s="18">
        <v>0.32213648677908602</v>
      </c>
      <c r="BV9" s="18">
        <v>0.27096362072973518</v>
      </c>
      <c r="BW9" s="18">
        <v>0.42729146641700788</v>
      </c>
      <c r="BX9" s="18">
        <v>0.32524375323160559</v>
      </c>
      <c r="BY9" s="18">
        <v>0.28279452142346512</v>
      </c>
      <c r="BZ9" s="18">
        <v>0.32748923270076857</v>
      </c>
      <c r="CA9" s="18">
        <v>0.56246312965417156</v>
      </c>
      <c r="CB9" s="18">
        <v>0.52879464118779851</v>
      </c>
      <c r="CC9" s="18">
        <v>0.31780824571110872</v>
      </c>
    </row>
    <row r="10" spans="2:83" ht="19" customHeight="1" x14ac:dyDescent="0.35">
      <c r="B10" s="21" t="s">
        <v>223</v>
      </c>
      <c r="C10" s="18">
        <v>0.28331688118206938</v>
      </c>
      <c r="D10" s="18">
        <v>0.24935833493283241</v>
      </c>
      <c r="E10" s="18">
        <v>0.238774174764224</v>
      </c>
      <c r="F10" s="18">
        <v>0.2530025665936726</v>
      </c>
      <c r="G10" s="18">
        <v>0.36865014990513362</v>
      </c>
      <c r="H10" s="18">
        <v>0.34254579497649451</v>
      </c>
      <c r="I10" s="18">
        <v>0.29837929631321691</v>
      </c>
      <c r="K10" s="18">
        <v>0.31256403450884329</v>
      </c>
      <c r="L10" s="18">
        <v>0.25942817844552729</v>
      </c>
      <c r="N10" s="18">
        <v>0.28903599389093182</v>
      </c>
      <c r="O10" s="18">
        <v>0.2499836078742034</v>
      </c>
      <c r="P10" s="18">
        <v>0.26396026875502199</v>
      </c>
      <c r="Q10" s="18">
        <v>0.35701118594889097</v>
      </c>
      <c r="R10" s="18">
        <v>0.30362647312561042</v>
      </c>
      <c r="S10" s="18">
        <v>0.32384644979757182</v>
      </c>
      <c r="T10" s="18">
        <v>0.177329752188183</v>
      </c>
      <c r="U10" s="18">
        <v>0.28867108393737212</v>
      </c>
      <c r="V10" s="18">
        <v>0.25230921588448901</v>
      </c>
      <c r="W10" s="18">
        <v>0.30841334250937291</v>
      </c>
      <c r="X10" s="18">
        <v>0.34283282935437809</v>
      </c>
      <c r="Y10" s="18">
        <v>0.26310406645880241</v>
      </c>
      <c r="AA10" s="18">
        <v>0.26234236760400592</v>
      </c>
      <c r="AB10" s="18">
        <v>0.35228818473647749</v>
      </c>
      <c r="AC10" s="18">
        <v>0.30755037660594697</v>
      </c>
      <c r="AD10" s="18">
        <v>0.20889703776003171</v>
      </c>
      <c r="AF10" s="18">
        <v>0.16028253863436209</v>
      </c>
      <c r="AG10" s="18">
        <v>0.24686216158578331</v>
      </c>
      <c r="AH10" s="18">
        <v>0.28693580174755789</v>
      </c>
      <c r="AI10" s="18">
        <v>0.25176275337974607</v>
      </c>
      <c r="AJ10" s="18">
        <v>0.1824822584791318</v>
      </c>
      <c r="AK10" s="18">
        <v>0.24042227251299339</v>
      </c>
      <c r="AL10" s="18">
        <v>0.3381755747630425</v>
      </c>
      <c r="AM10" s="18">
        <v>0.44252303348169397</v>
      </c>
      <c r="AN10" s="18">
        <v>0.40554482907440531</v>
      </c>
      <c r="AO10" s="18">
        <v>0.27685788765268549</v>
      </c>
      <c r="AP10" s="18">
        <v>0.33526834122040777</v>
      </c>
      <c r="AQ10" s="18">
        <v>0.30474505664779578</v>
      </c>
      <c r="AR10" s="18">
        <v>0.30967257429269779</v>
      </c>
      <c r="AS10" s="18">
        <v>0.1649561739611547</v>
      </c>
      <c r="AT10" s="18">
        <v>0.24403158846762571</v>
      </c>
      <c r="AU10" s="18">
        <v>0.21693175550924229</v>
      </c>
      <c r="AV10" s="18">
        <v>0.18960952132839221</v>
      </c>
      <c r="AX10" s="18">
        <v>0.29255703097487329</v>
      </c>
      <c r="AY10" s="18">
        <v>0.25107012656800171</v>
      </c>
      <c r="BA10" s="18">
        <v>0.27185658244389588</v>
      </c>
      <c r="BB10" s="18">
        <v>0.3054047967573591</v>
      </c>
      <c r="BD10" s="18">
        <v>0.27655168437755978</v>
      </c>
      <c r="BE10" s="18">
        <v>0.29301447833938471</v>
      </c>
      <c r="BF10" s="18">
        <v>0.3131247019173084</v>
      </c>
      <c r="BG10" s="18">
        <v>0.26254178131841649</v>
      </c>
      <c r="BH10" s="18">
        <v>0.29040390604081401</v>
      </c>
      <c r="BI10" s="18">
        <v>0.348357991387654</v>
      </c>
      <c r="BJ10" s="18">
        <v>9.5810539062397199E-2</v>
      </c>
      <c r="BL10" s="18">
        <v>0.29922130106409761</v>
      </c>
      <c r="BM10" s="18">
        <v>0.31442807132135092</v>
      </c>
      <c r="BN10" s="18">
        <v>0.26236362270642422</v>
      </c>
      <c r="BO10" s="18">
        <v>0.34710599120642871</v>
      </c>
      <c r="BP10" s="18">
        <v>0.2309223922787326</v>
      </c>
      <c r="BQ10" s="18">
        <v>0.2172279028599679</v>
      </c>
      <c r="BR10" s="18">
        <v>0.2557026910447065</v>
      </c>
      <c r="BS10" s="18">
        <v>0.23940224379153791</v>
      </c>
      <c r="BU10" s="18">
        <v>0.30025007923073588</v>
      </c>
      <c r="BV10" s="18">
        <v>0.2834872820511935</v>
      </c>
      <c r="BW10" s="18">
        <v>0.35393064243423578</v>
      </c>
      <c r="BX10" s="18">
        <v>0.28213445984482038</v>
      </c>
      <c r="BY10" s="18">
        <v>0.31309492989184728</v>
      </c>
      <c r="BZ10" s="18">
        <v>0.25027805864528219</v>
      </c>
      <c r="CA10" s="18">
        <v>0.2151935305905282</v>
      </c>
      <c r="CB10" s="18">
        <v>0.20266475154578481</v>
      </c>
      <c r="CC10" s="18">
        <v>0.2066783528062589</v>
      </c>
    </row>
    <row r="11" spans="2:83" ht="19" customHeight="1" x14ac:dyDescent="0.35">
      <c r="B11" s="21" t="s">
        <v>224</v>
      </c>
      <c r="C11" s="18">
        <v>0.12753622814891691</v>
      </c>
      <c r="D11" s="18">
        <v>0.11064615796939201</v>
      </c>
      <c r="E11" s="18">
        <v>0.15431479977464749</v>
      </c>
      <c r="F11" s="18">
        <v>0.15473471754908411</v>
      </c>
      <c r="G11" s="18">
        <v>0.1133087146693329</v>
      </c>
      <c r="H11" s="18">
        <v>9.3508263564790708E-2</v>
      </c>
      <c r="I11" s="18">
        <v>0.1084460312786079</v>
      </c>
      <c r="K11" s="18">
        <v>0.1504957058259955</v>
      </c>
      <c r="L11" s="18">
        <v>0.10842848569305701</v>
      </c>
      <c r="N11" s="18">
        <v>0.1614615009099874</v>
      </c>
      <c r="O11" s="18">
        <v>0.14811377306000159</v>
      </c>
      <c r="P11" s="18">
        <v>7.1281675786364462E-2</v>
      </c>
      <c r="Q11" s="18">
        <v>0.14425224144727469</v>
      </c>
      <c r="R11" s="18">
        <v>0.12778542898411249</v>
      </c>
      <c r="S11" s="18">
        <v>0.1886441694564312</v>
      </c>
      <c r="T11" s="18">
        <v>0.1173797068344492</v>
      </c>
      <c r="U11" s="18">
        <v>0.15792368180936989</v>
      </c>
      <c r="V11" s="18">
        <v>9.4400439351126825E-2</v>
      </c>
      <c r="W11" s="18">
        <v>0.10363538140402399</v>
      </c>
      <c r="X11" s="18">
        <v>0.12382564339952019</v>
      </c>
      <c r="Y11" s="18">
        <v>0.12909014721008669</v>
      </c>
      <c r="AA11" s="18">
        <v>0.1158391239405951</v>
      </c>
      <c r="AB11" s="18">
        <v>0.1038051902039127</v>
      </c>
      <c r="AC11" s="18">
        <v>0.17126299189387911</v>
      </c>
      <c r="AD11" s="18">
        <v>0.1229833308628574</v>
      </c>
      <c r="AF11" s="18">
        <v>0.23809921037762519</v>
      </c>
      <c r="AG11" s="18">
        <v>0.1077392252230399</v>
      </c>
      <c r="AH11" s="18">
        <v>6.0849782871965748E-2</v>
      </c>
      <c r="AI11" s="18">
        <v>0.1025378417248162</v>
      </c>
      <c r="AJ11" s="18">
        <v>0.14693335397417329</v>
      </c>
      <c r="AK11" s="18">
        <v>0.16057419556722929</v>
      </c>
      <c r="AL11" s="18">
        <v>0.110900742665326</v>
      </c>
      <c r="AM11" s="18">
        <v>9.4572925828448631E-2</v>
      </c>
      <c r="AN11" s="18">
        <v>0.19177552058172381</v>
      </c>
      <c r="AO11" s="18">
        <v>0.17950860527387771</v>
      </c>
      <c r="AP11" s="18">
        <v>0.16507673210952531</v>
      </c>
      <c r="AQ11" s="18">
        <v>0.15485034566260891</v>
      </c>
      <c r="AR11" s="18">
        <v>0.122298737118248</v>
      </c>
      <c r="AS11" s="18">
        <v>6.8100339573253704E-2</v>
      </c>
      <c r="AT11" s="18">
        <v>0.1304792158309474</v>
      </c>
      <c r="AU11" s="18">
        <v>7.4846914191654706E-2</v>
      </c>
      <c r="AV11" s="18">
        <v>0</v>
      </c>
      <c r="AX11" s="18">
        <v>0.12951696668286089</v>
      </c>
      <c r="AY11" s="18">
        <v>0.1230722987157328</v>
      </c>
      <c r="BA11" s="18">
        <v>0.12550762076338129</v>
      </c>
      <c r="BB11" s="18">
        <v>0.13144604845036059</v>
      </c>
      <c r="BD11" s="18">
        <v>0.11490780938015591</v>
      </c>
      <c r="BE11" s="18">
        <v>0.13934361065971171</v>
      </c>
      <c r="BF11" s="18">
        <v>0.1164249817333894</v>
      </c>
      <c r="BG11" s="18">
        <v>0.14451738541048789</v>
      </c>
      <c r="BH11" s="18">
        <v>0.1335328116696218</v>
      </c>
      <c r="BI11" s="18">
        <v>3.0831759868467049E-2</v>
      </c>
      <c r="BJ11" s="18">
        <v>8.9211126827430487E-2</v>
      </c>
      <c r="BL11" s="18">
        <v>0.1667511630208077</v>
      </c>
      <c r="BM11" s="18">
        <v>0.12955200239898659</v>
      </c>
      <c r="BN11" s="18">
        <v>4.5466167351629283E-2</v>
      </c>
      <c r="BO11" s="18">
        <v>5.3787088942143568E-2</v>
      </c>
      <c r="BP11" s="18">
        <v>0.21488324702808989</v>
      </c>
      <c r="BQ11" s="18">
        <v>0</v>
      </c>
      <c r="BR11" s="18">
        <v>5.8470777567213431E-2</v>
      </c>
      <c r="BS11" s="18">
        <v>8.9764566869602602E-2</v>
      </c>
      <c r="BU11" s="18">
        <v>0.14161449386779651</v>
      </c>
      <c r="BV11" s="18">
        <v>0.13120812778145</v>
      </c>
      <c r="BW11" s="18">
        <v>7.480823286171441E-2</v>
      </c>
      <c r="BX11" s="18">
        <v>7.8841726059194595E-2</v>
      </c>
      <c r="BY11" s="18">
        <v>0.18665689438847061</v>
      </c>
      <c r="BZ11" s="18">
        <v>8.3884292657151902E-2</v>
      </c>
      <c r="CA11" s="18">
        <v>7.0279820045468955E-2</v>
      </c>
      <c r="CB11" s="18">
        <v>6.846778504818761E-2</v>
      </c>
      <c r="CC11" s="18">
        <v>9.7775934793217292E-2</v>
      </c>
    </row>
    <row r="12" spans="2:83" ht="19" customHeight="1" x14ac:dyDescent="0.35">
      <c r="B12" s="21" t="s">
        <v>225</v>
      </c>
      <c r="C12" s="18">
        <v>0.104893280232755</v>
      </c>
      <c r="D12" s="18">
        <v>0.17564475197180399</v>
      </c>
      <c r="E12" s="18">
        <v>0.15467374349303359</v>
      </c>
      <c r="F12" s="18">
        <v>0.1017084952436445</v>
      </c>
      <c r="G12" s="18">
        <v>7.0285068040995158E-2</v>
      </c>
      <c r="H12" s="18">
        <v>5.8016064923849343E-2</v>
      </c>
      <c r="I12" s="18">
        <v>3.2751858799261083E-2</v>
      </c>
      <c r="K12" s="18">
        <v>0.13423294642761049</v>
      </c>
      <c r="L12" s="18">
        <v>8.0258524721954522E-2</v>
      </c>
      <c r="N12" s="18">
        <v>8.831930542635838E-2</v>
      </c>
      <c r="O12" s="18">
        <v>0.1460159937721611</v>
      </c>
      <c r="P12" s="18">
        <v>0.11505319438842029</v>
      </c>
      <c r="Q12" s="18">
        <v>0.15530512993933049</v>
      </c>
      <c r="R12" s="18">
        <v>9.1273443338939692E-2</v>
      </c>
      <c r="S12" s="18">
        <v>9.9409686980063319E-2</v>
      </c>
      <c r="T12" s="18">
        <v>0.1061290403224619</v>
      </c>
      <c r="U12" s="18">
        <v>0.1170913642540158</v>
      </c>
      <c r="V12" s="18">
        <v>0.12620546035167529</v>
      </c>
      <c r="W12" s="18">
        <v>7.8151145196913671E-2</v>
      </c>
      <c r="X12" s="18">
        <v>7.5945413795302313E-2</v>
      </c>
      <c r="Y12" s="18">
        <v>0.11754672600464219</v>
      </c>
      <c r="AA12" s="18">
        <v>0.1096217495693146</v>
      </c>
      <c r="AB12" s="18">
        <v>7.1889551157096179E-2</v>
      </c>
      <c r="AC12" s="18">
        <v>9.0569376113575184E-2</v>
      </c>
      <c r="AD12" s="18">
        <v>0.14978910940768439</v>
      </c>
      <c r="AF12" s="18">
        <v>0.145644567063937</v>
      </c>
      <c r="AG12" s="18">
        <v>0.11246829412119309</v>
      </c>
      <c r="AH12" s="18">
        <v>0.11095116024549639</v>
      </c>
      <c r="AI12" s="18">
        <v>0.1141460591296862</v>
      </c>
      <c r="AJ12" s="18">
        <v>0.14218268627435579</v>
      </c>
      <c r="AK12" s="18">
        <v>0.1057840466425362</v>
      </c>
      <c r="AL12" s="18">
        <v>0.1133875648324499</v>
      </c>
      <c r="AM12" s="18">
        <v>8.4016927166870994E-2</v>
      </c>
      <c r="AN12" s="18">
        <v>9.0905363699789216E-2</v>
      </c>
      <c r="AO12" s="18">
        <v>9.6944132240455796E-2</v>
      </c>
      <c r="AP12" s="18">
        <v>4.5573717723410317E-2</v>
      </c>
      <c r="AQ12" s="18">
        <v>0.11251626572588901</v>
      </c>
      <c r="AR12" s="18">
        <v>0.12830617775406181</v>
      </c>
      <c r="AS12" s="18">
        <v>0.19453826756558729</v>
      </c>
      <c r="AT12" s="18">
        <v>5.6187290875354963E-2</v>
      </c>
      <c r="AU12" s="18">
        <v>0.1033225176602082</v>
      </c>
      <c r="AV12" s="18">
        <v>9.3135490063649698E-2</v>
      </c>
      <c r="AX12" s="18">
        <v>9.0835302886649136E-2</v>
      </c>
      <c r="AY12" s="18">
        <v>0.16010184981725609</v>
      </c>
      <c r="BA12" s="18">
        <v>0.10350025879560699</v>
      </c>
      <c r="BB12" s="18">
        <v>0.10757810901438219</v>
      </c>
      <c r="BD12" s="18">
        <v>8.8560833160999358E-2</v>
      </c>
      <c r="BE12" s="18">
        <v>9.2594950784115393E-2</v>
      </c>
      <c r="BF12" s="18">
        <v>8.9855001159499376E-2</v>
      </c>
      <c r="BG12" s="18">
        <v>0.13025519357533741</v>
      </c>
      <c r="BH12" s="18">
        <v>0.13892688256340571</v>
      </c>
      <c r="BI12" s="18">
        <v>0</v>
      </c>
      <c r="BJ12" s="18">
        <v>0.17278921092634489</v>
      </c>
      <c r="BL12" s="18">
        <v>8.1194928671850436E-2</v>
      </c>
      <c r="BM12" s="18">
        <v>0.1161213863180499</v>
      </c>
      <c r="BN12" s="18">
        <v>0.11672771418434021</v>
      </c>
      <c r="BO12" s="18">
        <v>0.1188345148304321</v>
      </c>
      <c r="BP12" s="18">
        <v>0.1266197434561481</v>
      </c>
      <c r="BQ12" s="18">
        <v>0.2048819775026596</v>
      </c>
      <c r="BR12" s="18">
        <v>5.1842172575402988E-2</v>
      </c>
      <c r="BS12" s="18">
        <v>7.0574079323950226E-2</v>
      </c>
      <c r="BU12" s="18">
        <v>7.3912643487818924E-2</v>
      </c>
      <c r="BV12" s="18">
        <v>0.14540276389367521</v>
      </c>
      <c r="BW12" s="18">
        <v>7.5801274358166637E-2</v>
      </c>
      <c r="BX12" s="18">
        <v>0.1079664790708396</v>
      </c>
      <c r="BY12" s="18">
        <v>9.1515632049038204E-2</v>
      </c>
      <c r="BZ12" s="18">
        <v>0.13835736492093301</v>
      </c>
      <c r="CA12" s="18">
        <v>6.2925164734266403E-2</v>
      </c>
      <c r="CB12" s="18">
        <v>4.6226336215572823E-2</v>
      </c>
      <c r="CC12" s="18">
        <v>0.14550792806447829</v>
      </c>
    </row>
    <row r="13" spans="2:83" ht="19" customHeight="1" x14ac:dyDescent="0.35">
      <c r="B13" s="21" t="s">
        <v>226</v>
      </c>
      <c r="C13" s="18">
        <v>6.7959761821973053E-2</v>
      </c>
      <c r="D13" s="18">
        <v>9.3972093158161726E-2</v>
      </c>
      <c r="E13" s="18">
        <v>0.14253405244453091</v>
      </c>
      <c r="F13" s="18">
        <v>7.6587020435846906E-2</v>
      </c>
      <c r="G13" s="18">
        <v>3.2596707265218149E-2</v>
      </c>
      <c r="H13" s="18">
        <v>0</v>
      </c>
      <c r="I13" s="18">
        <v>5.7077903597383024E-3</v>
      </c>
      <c r="K13" s="18">
        <v>8.1925861169182601E-2</v>
      </c>
      <c r="L13" s="18">
        <v>5.6300678991979311E-2</v>
      </c>
      <c r="N13" s="18">
        <v>9.4918572649738325E-2</v>
      </c>
      <c r="O13" s="18">
        <v>3.100615364718734E-2</v>
      </c>
      <c r="P13" s="18">
        <v>2.0407348623481172E-2</v>
      </c>
      <c r="Q13" s="18">
        <v>4.7521391338536133E-2</v>
      </c>
      <c r="R13" s="18">
        <v>6.6204770227838688E-2</v>
      </c>
      <c r="S13" s="18">
        <v>7.4221635895272128E-2</v>
      </c>
      <c r="T13" s="18">
        <v>4.7192635244053142E-2</v>
      </c>
      <c r="U13" s="18">
        <v>3.9080652236214063E-2</v>
      </c>
      <c r="V13" s="18">
        <v>0.15774545396828341</v>
      </c>
      <c r="W13" s="18">
        <v>3.928238761475087E-2</v>
      </c>
      <c r="X13" s="18">
        <v>4.584224399950039E-2</v>
      </c>
      <c r="Y13" s="18">
        <v>5.1335673286587419E-2</v>
      </c>
      <c r="AA13" s="18">
        <v>0.1071054434002905</v>
      </c>
      <c r="AB13" s="18">
        <v>3.7642801092846692E-2</v>
      </c>
      <c r="AC13" s="18">
        <v>6.6577829790541013E-2</v>
      </c>
      <c r="AD13" s="18">
        <v>5.8019111282427323E-2</v>
      </c>
      <c r="AF13" s="18">
        <v>6.2002239397502948E-2</v>
      </c>
      <c r="AG13" s="18">
        <v>0</v>
      </c>
      <c r="AH13" s="18">
        <v>8.728622012072898E-2</v>
      </c>
      <c r="AI13" s="18">
        <v>3.7031126646719113E-2</v>
      </c>
      <c r="AJ13" s="18">
        <v>0.10083341586082829</v>
      </c>
      <c r="AK13" s="18">
        <v>6.3945085021035727E-2</v>
      </c>
      <c r="AL13" s="18">
        <v>4.6564802434617372E-2</v>
      </c>
      <c r="AM13" s="18">
        <v>4.1954423756776722E-2</v>
      </c>
      <c r="AN13" s="18">
        <v>6.6889644828026007E-2</v>
      </c>
      <c r="AO13" s="18">
        <v>5.8538218012191931E-2</v>
      </c>
      <c r="AP13" s="18">
        <v>7.955059666899629E-2</v>
      </c>
      <c r="AQ13" s="18">
        <v>1.7700197044303201E-2</v>
      </c>
      <c r="AR13" s="18">
        <v>6.0724446182467071E-2</v>
      </c>
      <c r="AS13" s="18">
        <v>0.1751384948301401</v>
      </c>
      <c r="AT13" s="18">
        <v>5.3150170408750023E-2</v>
      </c>
      <c r="AU13" s="18">
        <v>0.16715801931497681</v>
      </c>
      <c r="AV13" s="18">
        <v>0</v>
      </c>
      <c r="AX13" s="18">
        <v>4.9969713678418133E-2</v>
      </c>
      <c r="AY13" s="18">
        <v>0.13290901383213091</v>
      </c>
      <c r="BA13" s="18">
        <v>7.4950751543814809E-2</v>
      </c>
      <c r="BB13" s="18">
        <v>5.4485733413847139E-2</v>
      </c>
      <c r="BD13" s="18">
        <v>2.5916686240945438E-2</v>
      </c>
      <c r="BE13" s="18">
        <v>3.6734807558340812E-2</v>
      </c>
      <c r="BF13" s="18">
        <v>5.8782345780304397E-2</v>
      </c>
      <c r="BG13" s="18">
        <v>9.6442732114537882E-2</v>
      </c>
      <c r="BH13" s="18">
        <v>0.11426687733183449</v>
      </c>
      <c r="BI13" s="18">
        <v>0.2329755165037265</v>
      </c>
      <c r="BJ13" s="18">
        <v>6.6302647887649904E-2</v>
      </c>
      <c r="BL13" s="18">
        <v>7.0324213535302577E-2</v>
      </c>
      <c r="BM13" s="18">
        <v>6.6964857263251937E-2</v>
      </c>
      <c r="BN13" s="18">
        <v>8.3982073113490444E-2</v>
      </c>
      <c r="BO13" s="18">
        <v>0.1155387908956783</v>
      </c>
      <c r="BP13" s="18">
        <v>7.0279559220834106E-2</v>
      </c>
      <c r="BQ13" s="18">
        <v>0</v>
      </c>
      <c r="BR13" s="18">
        <v>8.966519547246192E-2</v>
      </c>
      <c r="BS13" s="18">
        <v>4.3916832385070888E-2</v>
      </c>
      <c r="BU13" s="18">
        <v>7.4544615054210187E-2</v>
      </c>
      <c r="BV13" s="18">
        <v>7.6607921279964658E-2</v>
      </c>
      <c r="BW13" s="18">
        <v>1.531564994057422E-2</v>
      </c>
      <c r="BX13" s="18">
        <v>0.15233361254661121</v>
      </c>
      <c r="BY13" s="18">
        <v>4.6260391814952749E-2</v>
      </c>
      <c r="BZ13" s="18">
        <v>5.6087352333218578E-2</v>
      </c>
      <c r="CA13" s="18">
        <v>2.217694429261376E-2</v>
      </c>
      <c r="CB13" s="18">
        <v>3.0383893796059939E-2</v>
      </c>
      <c r="CC13" s="18">
        <v>7.7785573358242377E-2</v>
      </c>
    </row>
    <row r="14" spans="2:83" ht="19" customHeight="1" x14ac:dyDescent="0.35">
      <c r="B14" s="21" t="s">
        <v>227</v>
      </c>
      <c r="C14" s="18">
        <v>3.4824161810429258E-2</v>
      </c>
      <c r="D14" s="18">
        <v>5.4330122725922622E-2</v>
      </c>
      <c r="E14" s="18">
        <v>5.938584704004303E-2</v>
      </c>
      <c r="F14" s="18">
        <v>4.8003145797469067E-2</v>
      </c>
      <c r="G14" s="18">
        <v>1.359115655054585E-2</v>
      </c>
      <c r="H14" s="18">
        <v>1.035166306066328E-2</v>
      </c>
      <c r="I14" s="18">
        <v>0</v>
      </c>
      <c r="K14" s="18">
        <v>3.3891790418579509E-2</v>
      </c>
      <c r="L14" s="18">
        <v>3.5749691746249597E-2</v>
      </c>
      <c r="N14" s="18">
        <v>1.390512699845188E-2</v>
      </c>
      <c r="O14" s="18">
        <v>0</v>
      </c>
      <c r="P14" s="18">
        <v>6.8220626175439572E-2</v>
      </c>
      <c r="Q14" s="18">
        <v>4.4734455528182608E-2</v>
      </c>
      <c r="R14" s="18">
        <v>1.902154917422854E-2</v>
      </c>
      <c r="S14" s="18">
        <v>2.1902136188032911E-2</v>
      </c>
      <c r="T14" s="18">
        <v>1.0309974384975501E-2</v>
      </c>
      <c r="U14" s="18">
        <v>3.9848204707095027E-2</v>
      </c>
      <c r="V14" s="18">
        <v>6.1625100879868597E-2</v>
      </c>
      <c r="W14" s="18">
        <v>3.2920448173519842E-2</v>
      </c>
      <c r="X14" s="18">
        <v>5.4248747365801507E-2</v>
      </c>
      <c r="Y14" s="18">
        <v>3.3055793131704488E-2</v>
      </c>
      <c r="AA14" s="18">
        <v>5.1996316420829809E-2</v>
      </c>
      <c r="AB14" s="18">
        <v>1.9460046487701239E-2</v>
      </c>
      <c r="AC14" s="18">
        <v>2.681893675084011E-2</v>
      </c>
      <c r="AD14" s="18">
        <v>4.0105473706691062E-2</v>
      </c>
      <c r="AF14" s="18">
        <v>9.6938946997376263E-2</v>
      </c>
      <c r="AG14" s="18">
        <v>2.4028240561874421E-2</v>
      </c>
      <c r="AH14" s="18">
        <v>3.1099903560683428E-2</v>
      </c>
      <c r="AI14" s="18">
        <v>0</v>
      </c>
      <c r="AJ14" s="18">
        <v>3.8052416259098928E-2</v>
      </c>
      <c r="AK14" s="18">
        <v>1.677300189973812E-2</v>
      </c>
      <c r="AL14" s="18">
        <v>2.6903378805575549E-2</v>
      </c>
      <c r="AM14" s="18">
        <v>2.542245923782438E-2</v>
      </c>
      <c r="AN14" s="18">
        <v>0</v>
      </c>
      <c r="AO14" s="18">
        <v>1.521958399884344E-2</v>
      </c>
      <c r="AP14" s="18">
        <v>1.158031959311233E-2</v>
      </c>
      <c r="AQ14" s="18">
        <v>1.9506833752839049E-2</v>
      </c>
      <c r="AR14" s="18">
        <v>6.1661051410169518E-2</v>
      </c>
      <c r="AS14" s="18">
        <v>0</v>
      </c>
      <c r="AT14" s="18">
        <v>0.12615272807176681</v>
      </c>
      <c r="AU14" s="18">
        <v>0.17220079449428699</v>
      </c>
      <c r="AV14" s="18">
        <v>0</v>
      </c>
      <c r="AX14" s="18">
        <v>2.5933761895388239E-2</v>
      </c>
      <c r="AY14" s="18">
        <v>6.3843242156496782E-2</v>
      </c>
      <c r="BA14" s="18">
        <v>3.5330275058450718E-2</v>
      </c>
      <c r="BB14" s="18">
        <v>3.3848708469357329E-2</v>
      </c>
      <c r="BD14" s="18">
        <v>1.2267218530836191E-2</v>
      </c>
      <c r="BE14" s="18">
        <v>1.207720783715335E-2</v>
      </c>
      <c r="BF14" s="18">
        <v>6.7434729025666315E-2</v>
      </c>
      <c r="BG14" s="18">
        <v>2.825368343858075E-2</v>
      </c>
      <c r="BH14" s="18">
        <v>6.4332585162468509E-2</v>
      </c>
      <c r="BI14" s="18">
        <v>0.18001864995240649</v>
      </c>
      <c r="BJ14" s="18">
        <v>0</v>
      </c>
      <c r="BL14" s="18">
        <v>3.4971627173488208E-2</v>
      </c>
      <c r="BM14" s="18">
        <v>3.7039776807639917E-2</v>
      </c>
      <c r="BN14" s="18">
        <v>9.811325781047868E-2</v>
      </c>
      <c r="BO14" s="18">
        <v>1.1488274668857349E-2</v>
      </c>
      <c r="BP14" s="18">
        <v>3.7992758353141129E-2</v>
      </c>
      <c r="BQ14" s="18">
        <v>0</v>
      </c>
      <c r="BR14" s="18">
        <v>4.9073985990193247E-2</v>
      </c>
      <c r="BS14" s="18">
        <v>1.253521109943564E-2</v>
      </c>
      <c r="BU14" s="18">
        <v>1.422495876184572E-2</v>
      </c>
      <c r="BV14" s="18">
        <v>3.7920693331793771E-2</v>
      </c>
      <c r="BW14" s="18">
        <v>1.667368047377394E-2</v>
      </c>
      <c r="BX14" s="18">
        <v>1.482641887058482E-2</v>
      </c>
      <c r="BY14" s="18">
        <v>2.867408060771812E-2</v>
      </c>
      <c r="BZ14" s="18">
        <v>0.1153276127223888</v>
      </c>
      <c r="CA14" s="18">
        <v>2.2541282069215379E-2</v>
      </c>
      <c r="CB14" s="18">
        <v>1.563313839907297E-2</v>
      </c>
      <c r="CC14" s="18">
        <v>0.13542881184443431</v>
      </c>
    </row>
    <row r="15" spans="2:83" ht="19" customHeight="1" x14ac:dyDescent="0.35">
      <c r="B15" s="21" t="s">
        <v>228</v>
      </c>
      <c r="C15" s="18">
        <v>1.6520780136216578E-2</v>
      </c>
      <c r="D15" s="18">
        <v>1.0207320355844131E-2</v>
      </c>
      <c r="E15" s="18">
        <v>2.6829655546359219E-2</v>
      </c>
      <c r="F15" s="18">
        <v>2.8391510604703549E-2</v>
      </c>
      <c r="G15" s="18">
        <v>5.7376528511968779E-3</v>
      </c>
      <c r="H15" s="18">
        <v>1.8778450475477489E-2</v>
      </c>
      <c r="I15" s="18">
        <v>0</v>
      </c>
      <c r="K15" s="18">
        <v>2.2694710448588961E-2</v>
      </c>
      <c r="L15" s="18">
        <v>1.1316142880660889E-2</v>
      </c>
      <c r="N15" s="18">
        <v>0</v>
      </c>
      <c r="O15" s="18">
        <v>0</v>
      </c>
      <c r="P15" s="18">
        <v>0</v>
      </c>
      <c r="Q15" s="18">
        <v>2.2814919408631139E-2</v>
      </c>
      <c r="R15" s="18">
        <v>3.7584783187562289E-2</v>
      </c>
      <c r="S15" s="18">
        <v>0</v>
      </c>
      <c r="T15" s="18">
        <v>1.222098402103931E-2</v>
      </c>
      <c r="U15" s="18">
        <v>3.0625695497570039E-2</v>
      </c>
      <c r="V15" s="18">
        <v>4.4473187025516128E-2</v>
      </c>
      <c r="W15" s="18">
        <v>8.6271164097691307E-3</v>
      </c>
      <c r="X15" s="18">
        <v>0</v>
      </c>
      <c r="Y15" s="18">
        <v>0</v>
      </c>
      <c r="AA15" s="18">
        <v>4.2535492761067432E-2</v>
      </c>
      <c r="AB15" s="18">
        <v>8.1429097097357687E-3</v>
      </c>
      <c r="AC15" s="18">
        <v>1.272805344513445E-2</v>
      </c>
      <c r="AD15" s="18">
        <v>0</v>
      </c>
      <c r="AF15" s="18">
        <v>0</v>
      </c>
      <c r="AG15" s="18">
        <v>0</v>
      </c>
      <c r="AH15" s="18">
        <v>0</v>
      </c>
      <c r="AI15" s="18">
        <v>0</v>
      </c>
      <c r="AJ15" s="18">
        <v>0</v>
      </c>
      <c r="AK15" s="18">
        <v>0</v>
      </c>
      <c r="AL15" s="18">
        <v>0</v>
      </c>
      <c r="AM15" s="18">
        <v>0</v>
      </c>
      <c r="AN15" s="18">
        <v>1.9800521149757021E-2</v>
      </c>
      <c r="AO15" s="18">
        <v>1.676625824870236E-2</v>
      </c>
      <c r="AP15" s="18">
        <v>8.4142637590070291E-3</v>
      </c>
      <c r="AQ15" s="18">
        <v>1.620768610304579E-2</v>
      </c>
      <c r="AR15" s="18">
        <v>2.4530656245051422E-2</v>
      </c>
      <c r="AS15" s="18">
        <v>0</v>
      </c>
      <c r="AT15" s="18">
        <v>0</v>
      </c>
      <c r="AU15" s="18">
        <v>0.17840464700062211</v>
      </c>
      <c r="AV15" s="18">
        <v>0</v>
      </c>
      <c r="AX15" s="18">
        <v>1.9986698264506862E-2</v>
      </c>
      <c r="AY15" s="18">
        <v>3.896567803228041E-3</v>
      </c>
      <c r="BA15" s="18">
        <v>2.378699940116235E-2</v>
      </c>
      <c r="BB15" s="18">
        <v>2.5162902583859628E-3</v>
      </c>
      <c r="BD15" s="18">
        <v>1.290099649633957E-2</v>
      </c>
      <c r="BE15" s="18">
        <v>3.852469623426101E-3</v>
      </c>
      <c r="BF15" s="18">
        <v>0</v>
      </c>
      <c r="BG15" s="18">
        <v>1.9284370403941351E-2</v>
      </c>
      <c r="BH15" s="18">
        <v>2.8830628954385259E-2</v>
      </c>
      <c r="BI15" s="18">
        <v>0.14346425055320911</v>
      </c>
      <c r="BJ15" s="18">
        <v>0</v>
      </c>
      <c r="BL15" s="18">
        <v>1.14334746049069E-2</v>
      </c>
      <c r="BM15" s="18">
        <v>2.440213032991204E-2</v>
      </c>
      <c r="BN15" s="18">
        <v>3.1115882714069849E-2</v>
      </c>
      <c r="BO15" s="18">
        <v>1.703111463191562E-2</v>
      </c>
      <c r="BP15" s="18">
        <v>5.55815769378011E-3</v>
      </c>
      <c r="BQ15" s="18">
        <v>0</v>
      </c>
      <c r="BR15" s="18">
        <v>0</v>
      </c>
      <c r="BS15" s="18">
        <v>1.205926480297397E-2</v>
      </c>
      <c r="BU15" s="18">
        <v>2.662078110926239E-2</v>
      </c>
      <c r="BV15" s="18">
        <v>2.794583796575659E-2</v>
      </c>
      <c r="BW15" s="18">
        <v>1.955461760111038E-2</v>
      </c>
      <c r="BX15" s="18">
        <v>1.1044221795269361E-2</v>
      </c>
      <c r="BY15" s="18">
        <v>3.4485905003792039E-3</v>
      </c>
      <c r="BZ15" s="18">
        <v>0</v>
      </c>
      <c r="CA15" s="18">
        <v>2.519319032193474E-2</v>
      </c>
      <c r="CB15" s="18">
        <v>0</v>
      </c>
      <c r="CC15" s="18">
        <v>1.9015153422260071E-2</v>
      </c>
    </row>
    <row r="16" spans="2:83" ht="19" customHeight="1" x14ac:dyDescent="0.35">
      <c r="B16" s="21" t="s">
        <v>71</v>
      </c>
      <c r="C16" s="18">
        <v>8.6963956247773384E-3</v>
      </c>
      <c r="D16" s="18">
        <v>5.1121053655641619E-3</v>
      </c>
      <c r="E16" s="18">
        <v>8.3564449765591454E-3</v>
      </c>
      <c r="F16" s="18">
        <v>0</v>
      </c>
      <c r="G16" s="18">
        <v>0</v>
      </c>
      <c r="H16" s="18">
        <v>1.9732185664772171E-2</v>
      </c>
      <c r="I16" s="18">
        <v>2.389185624630745E-2</v>
      </c>
      <c r="K16" s="18">
        <v>2.3224363465594901E-3</v>
      </c>
      <c r="L16" s="18">
        <v>1.416594793537277E-2</v>
      </c>
      <c r="N16" s="18">
        <v>0</v>
      </c>
      <c r="O16" s="18">
        <v>0</v>
      </c>
      <c r="P16" s="18">
        <v>0</v>
      </c>
      <c r="Q16" s="18">
        <v>0</v>
      </c>
      <c r="R16" s="18">
        <v>2.2063739590802541E-2</v>
      </c>
      <c r="S16" s="18">
        <v>0</v>
      </c>
      <c r="T16" s="18">
        <v>0</v>
      </c>
      <c r="U16" s="18">
        <v>0</v>
      </c>
      <c r="V16" s="18">
        <v>3.4226927728349558E-2</v>
      </c>
      <c r="W16" s="18">
        <v>0</v>
      </c>
      <c r="X16" s="18">
        <v>0</v>
      </c>
      <c r="Y16" s="18">
        <v>1.4028953736744889E-2</v>
      </c>
      <c r="AA16" s="18">
        <v>7.8132266484090464E-3</v>
      </c>
      <c r="AB16" s="18">
        <v>1.0159533266959619E-2</v>
      </c>
      <c r="AC16" s="18">
        <v>8.5202332804603497E-3</v>
      </c>
      <c r="AD16" s="18">
        <v>8.3094534712613195E-3</v>
      </c>
      <c r="AF16" s="18">
        <v>0</v>
      </c>
      <c r="AG16" s="18">
        <v>2.6299766820411481E-2</v>
      </c>
      <c r="AH16" s="18">
        <v>0</v>
      </c>
      <c r="AI16" s="18">
        <v>0</v>
      </c>
      <c r="AJ16" s="18">
        <v>1.0111448190832321E-2</v>
      </c>
      <c r="AK16" s="18">
        <v>0</v>
      </c>
      <c r="AL16" s="18">
        <v>0</v>
      </c>
      <c r="AM16" s="18">
        <v>0</v>
      </c>
      <c r="AN16" s="18">
        <v>0</v>
      </c>
      <c r="AO16" s="18">
        <v>3.7445631531075649E-2</v>
      </c>
      <c r="AP16" s="18">
        <v>9.6829245508313153E-3</v>
      </c>
      <c r="AQ16" s="18">
        <v>2.446106610290022E-2</v>
      </c>
      <c r="AR16" s="18">
        <v>0</v>
      </c>
      <c r="AS16" s="18">
        <v>0</v>
      </c>
      <c r="AT16" s="18">
        <v>2.542180089832086E-2</v>
      </c>
      <c r="AU16" s="18">
        <v>0</v>
      </c>
      <c r="AV16" s="18">
        <v>4.3713894556131012E-2</v>
      </c>
      <c r="AX16" s="18">
        <v>6.9066071038007132E-3</v>
      </c>
      <c r="AY16" s="18">
        <v>1.5616766752299961E-2</v>
      </c>
      <c r="BA16" s="18">
        <v>1.025167940173715E-2</v>
      </c>
      <c r="BB16" s="18">
        <v>5.6988318137504539E-3</v>
      </c>
      <c r="BD16" s="18">
        <v>0</v>
      </c>
      <c r="BE16" s="18">
        <v>4.2072305083092759E-3</v>
      </c>
      <c r="BF16" s="18">
        <v>2.7655957124831348E-2</v>
      </c>
      <c r="BG16" s="18">
        <v>1.3908156078677949E-2</v>
      </c>
      <c r="BH16" s="18">
        <v>5.9891233210474879E-3</v>
      </c>
      <c r="BI16" s="18">
        <v>0</v>
      </c>
      <c r="BJ16" s="18">
        <v>0</v>
      </c>
      <c r="BL16" s="18">
        <v>1.391460650808287E-2</v>
      </c>
      <c r="BM16" s="18">
        <v>9.0022913915787667E-3</v>
      </c>
      <c r="BN16" s="18">
        <v>0</v>
      </c>
      <c r="BO16" s="18">
        <v>1.419620417805178E-2</v>
      </c>
      <c r="BP16" s="18">
        <v>8.8393141835093562E-3</v>
      </c>
      <c r="BQ16" s="18">
        <v>0</v>
      </c>
      <c r="BR16" s="18">
        <v>4.9489905533212628E-2</v>
      </c>
      <c r="BS16" s="18">
        <v>0</v>
      </c>
      <c r="BU16" s="18">
        <v>1.6030878447579871E-2</v>
      </c>
      <c r="BV16" s="18">
        <v>7.8432578434375292E-3</v>
      </c>
      <c r="BW16" s="18">
        <v>0</v>
      </c>
      <c r="BX16" s="18">
        <v>9.2058582765641665E-3</v>
      </c>
      <c r="BY16" s="18">
        <v>9.9949763061748017E-3</v>
      </c>
      <c r="BZ16" s="18">
        <v>0</v>
      </c>
      <c r="CA16" s="18">
        <v>0</v>
      </c>
      <c r="CB16" s="18">
        <v>1.5765634825595169E-2</v>
      </c>
      <c r="CC16" s="18">
        <v>0</v>
      </c>
    </row>
    <row r="17" spans="2:81" ht="19" customHeight="1" x14ac:dyDescent="0.35">
      <c r="B17" s="21" t="s">
        <v>151</v>
      </c>
      <c r="C17" s="18">
        <v>2.8436841889041529E-2</v>
      </c>
      <c r="D17" s="18">
        <v>2.744625230015537E-2</v>
      </c>
      <c r="E17" s="18">
        <v>9.0242204795049803E-3</v>
      </c>
      <c r="F17" s="18">
        <v>3.0341450264997509E-2</v>
      </c>
      <c r="G17" s="18">
        <v>3.7836645578670072E-2</v>
      </c>
      <c r="H17" s="18">
        <v>3.9573827488269403E-2</v>
      </c>
      <c r="I17" s="18">
        <v>3.8207636771476858E-2</v>
      </c>
      <c r="K17" s="18">
        <v>1.4869916233718E-2</v>
      </c>
      <c r="L17" s="18">
        <v>4.0115860304984881E-2</v>
      </c>
      <c r="N17" s="18">
        <v>4.3541289319014319E-2</v>
      </c>
      <c r="O17" s="18">
        <v>0</v>
      </c>
      <c r="P17" s="18">
        <v>0</v>
      </c>
      <c r="Q17" s="18">
        <v>2.168847523503625E-2</v>
      </c>
      <c r="R17" s="18">
        <v>1.157981419612439E-2</v>
      </c>
      <c r="S17" s="18">
        <v>1.0618748628990871E-2</v>
      </c>
      <c r="T17" s="18">
        <v>5.1771855086261573E-2</v>
      </c>
      <c r="U17" s="18">
        <v>3.6577390808035952E-2</v>
      </c>
      <c r="V17" s="18">
        <v>3.3632448635955631E-2</v>
      </c>
      <c r="W17" s="18">
        <v>1.792980564261773E-2</v>
      </c>
      <c r="X17" s="18">
        <v>2.330654187987977E-2</v>
      </c>
      <c r="Y17" s="18">
        <v>5.6667388078283573E-2</v>
      </c>
      <c r="AA17" s="18">
        <v>3.5169398972699349E-2</v>
      </c>
      <c r="AB17" s="18">
        <v>2.6122431497200432E-2</v>
      </c>
      <c r="AC17" s="18">
        <v>1.8197231869403609E-2</v>
      </c>
      <c r="AD17" s="18">
        <v>3.3632576012791432E-2</v>
      </c>
      <c r="AF17" s="18">
        <v>0</v>
      </c>
      <c r="AG17" s="18">
        <v>1.817112073039677E-2</v>
      </c>
      <c r="AH17" s="18">
        <v>4.1099681264820769E-2</v>
      </c>
      <c r="AI17" s="18">
        <v>6.3007779886406975E-2</v>
      </c>
      <c r="AJ17" s="18">
        <v>2.7726833578716699E-2</v>
      </c>
      <c r="AK17" s="18">
        <v>5.1639918178047382E-2</v>
      </c>
      <c r="AL17" s="18">
        <v>9.8246039042240094E-3</v>
      </c>
      <c r="AM17" s="18">
        <v>1.6578587329358348E-2</v>
      </c>
      <c r="AN17" s="18">
        <v>0</v>
      </c>
      <c r="AO17" s="18">
        <v>4.8405062376175492E-2</v>
      </c>
      <c r="AP17" s="18">
        <v>4.3199470907709467E-2</v>
      </c>
      <c r="AQ17" s="18">
        <v>0</v>
      </c>
      <c r="AR17" s="18">
        <v>0</v>
      </c>
      <c r="AS17" s="18">
        <v>0</v>
      </c>
      <c r="AT17" s="18">
        <v>3.1556972114800103E-2</v>
      </c>
      <c r="AU17" s="18">
        <v>0</v>
      </c>
      <c r="AV17" s="18">
        <v>0.14195608832590409</v>
      </c>
      <c r="AX17" s="18">
        <v>2.9933249144008089E-2</v>
      </c>
      <c r="AY17" s="18">
        <v>2.3482565716105991E-2</v>
      </c>
      <c r="BA17" s="18">
        <v>2.524869793864859E-2</v>
      </c>
      <c r="BB17" s="18">
        <v>3.4581485761507699E-2</v>
      </c>
      <c r="BD17" s="18">
        <v>3.9119062528611193E-2</v>
      </c>
      <c r="BE17" s="18">
        <v>3.8496006327950437E-2</v>
      </c>
      <c r="BF17" s="18">
        <v>1.33615863801963E-2</v>
      </c>
      <c r="BG17" s="18">
        <v>2.547160432639101E-2</v>
      </c>
      <c r="BH17" s="18">
        <v>1.5000364538927049E-2</v>
      </c>
      <c r="BI17" s="18">
        <v>0</v>
      </c>
      <c r="BJ17" s="18">
        <v>7.631519219418359E-2</v>
      </c>
      <c r="BL17" s="18">
        <v>2.6616900017475228E-2</v>
      </c>
      <c r="BM17" s="18">
        <v>1.9538183983911932E-2</v>
      </c>
      <c r="BN17" s="18">
        <v>1.309676656152421E-2</v>
      </c>
      <c r="BO17" s="18">
        <v>4.1814910232428851E-2</v>
      </c>
      <c r="BP17" s="18">
        <v>2.880598861099596E-2</v>
      </c>
      <c r="BQ17" s="18">
        <v>5.7281615457265567E-2</v>
      </c>
      <c r="BR17" s="18">
        <v>0.1226820243966491</v>
      </c>
      <c r="BS17" s="18">
        <v>3.5998062114550783E-2</v>
      </c>
      <c r="BU17" s="18">
        <v>3.0665063261664662E-2</v>
      </c>
      <c r="BV17" s="18">
        <v>1.8620495122993661E-2</v>
      </c>
      <c r="BW17" s="18">
        <v>1.66244359134168E-2</v>
      </c>
      <c r="BX17" s="18">
        <v>1.8403470304510099E-2</v>
      </c>
      <c r="BY17" s="18">
        <v>3.7559983017953942E-2</v>
      </c>
      <c r="BZ17" s="18">
        <v>2.8576086020256981E-2</v>
      </c>
      <c r="CA17" s="18">
        <v>1.9226938291801041E-2</v>
      </c>
      <c r="CB17" s="18">
        <v>9.2063818981928142E-2</v>
      </c>
      <c r="CC17" s="18">
        <v>0</v>
      </c>
    </row>
    <row r="19" spans="2:81" x14ac:dyDescent="0.35">
      <c r="B19" s="24" t="s">
        <v>18</v>
      </c>
    </row>
    <row r="20" spans="2:81" x14ac:dyDescent="0.35">
      <c r="B20" t="s">
        <v>435</v>
      </c>
    </row>
    <row r="21" spans="2:81" x14ac:dyDescent="0.35">
      <c r="B21"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229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995</v>
      </c>
      <c r="D7" s="27">
        <v>183</v>
      </c>
      <c r="E7" s="27">
        <v>220</v>
      </c>
      <c r="F7" s="27">
        <v>202</v>
      </c>
      <c r="G7" s="27">
        <v>159</v>
      </c>
      <c r="H7" s="27">
        <v>104</v>
      </c>
      <c r="I7" s="27">
        <v>127</v>
      </c>
      <c r="K7" s="27">
        <v>466</v>
      </c>
      <c r="L7" s="27">
        <v>527</v>
      </c>
      <c r="N7" s="27">
        <v>74</v>
      </c>
      <c r="O7" s="27">
        <v>33</v>
      </c>
      <c r="P7" s="27">
        <v>44</v>
      </c>
      <c r="Q7" s="27">
        <v>38</v>
      </c>
      <c r="R7" s="27">
        <v>106</v>
      </c>
      <c r="S7" s="27">
        <v>80</v>
      </c>
      <c r="T7" s="27">
        <v>83</v>
      </c>
      <c r="U7" s="27">
        <v>100</v>
      </c>
      <c r="V7" s="27">
        <v>158</v>
      </c>
      <c r="W7" s="27">
        <v>115</v>
      </c>
      <c r="X7" s="27">
        <v>80</v>
      </c>
      <c r="Y7" s="27">
        <v>84</v>
      </c>
      <c r="AA7" s="27">
        <v>274</v>
      </c>
      <c r="AB7" s="27">
        <v>246</v>
      </c>
      <c r="AC7" s="27">
        <v>244</v>
      </c>
      <c r="AD7" s="27">
        <v>230</v>
      </c>
      <c r="AF7" s="27">
        <v>13</v>
      </c>
      <c r="AG7" s="27">
        <v>45</v>
      </c>
      <c r="AH7" s="27">
        <v>56</v>
      </c>
      <c r="AI7" s="27">
        <v>53</v>
      </c>
      <c r="AJ7" s="27">
        <v>95</v>
      </c>
      <c r="AK7" s="27">
        <v>100</v>
      </c>
      <c r="AL7" s="27">
        <v>102</v>
      </c>
      <c r="AM7" s="27">
        <v>66</v>
      </c>
      <c r="AN7" s="27">
        <v>54</v>
      </c>
      <c r="AO7" s="27">
        <v>65</v>
      </c>
      <c r="AP7" s="27">
        <v>96</v>
      </c>
      <c r="AQ7" s="27">
        <v>52</v>
      </c>
      <c r="AR7" s="27">
        <v>46</v>
      </c>
      <c r="AS7" s="27">
        <v>30</v>
      </c>
      <c r="AT7" s="27">
        <v>32</v>
      </c>
      <c r="AU7" s="27">
        <v>66</v>
      </c>
      <c r="AV7" s="27">
        <v>24</v>
      </c>
      <c r="AX7" s="27">
        <v>771</v>
      </c>
      <c r="AY7" s="27">
        <v>219</v>
      </c>
      <c r="BA7" s="27">
        <v>645</v>
      </c>
      <c r="BB7" s="27">
        <v>350</v>
      </c>
      <c r="BD7" s="27">
        <v>221</v>
      </c>
      <c r="BE7" s="27">
        <v>226</v>
      </c>
      <c r="BF7" s="27">
        <v>127</v>
      </c>
      <c r="BG7" s="27">
        <v>249</v>
      </c>
      <c r="BH7" s="27">
        <v>133</v>
      </c>
      <c r="BI7" s="27">
        <v>28</v>
      </c>
      <c r="BJ7" s="27">
        <v>11</v>
      </c>
      <c r="BL7" s="27">
        <v>161</v>
      </c>
      <c r="BM7" s="27">
        <v>351</v>
      </c>
      <c r="BN7" s="27">
        <v>66</v>
      </c>
      <c r="BO7" s="27">
        <v>70</v>
      </c>
      <c r="BP7" s="27">
        <v>146</v>
      </c>
      <c r="BQ7" s="27">
        <v>18</v>
      </c>
      <c r="BR7" s="27">
        <v>19</v>
      </c>
      <c r="BS7" s="27">
        <v>164</v>
      </c>
      <c r="BU7" s="27">
        <v>139</v>
      </c>
      <c r="BV7" s="27">
        <v>270</v>
      </c>
      <c r="BW7" s="27">
        <v>53</v>
      </c>
      <c r="BX7" s="27">
        <v>108</v>
      </c>
      <c r="BY7" s="27">
        <v>230</v>
      </c>
      <c r="BZ7" s="27">
        <v>35</v>
      </c>
      <c r="CA7" s="27">
        <v>43</v>
      </c>
      <c r="CB7" s="27">
        <v>58</v>
      </c>
      <c r="CC7" s="27">
        <v>59</v>
      </c>
    </row>
    <row r="8" spans="2:83" x14ac:dyDescent="0.35">
      <c r="B8" s="7" t="s">
        <v>96</v>
      </c>
      <c r="C8" s="13">
        <v>977</v>
      </c>
      <c r="D8" s="13">
        <v>151</v>
      </c>
      <c r="E8" s="13">
        <v>221</v>
      </c>
      <c r="F8" s="13">
        <v>200</v>
      </c>
      <c r="G8" s="13">
        <v>139</v>
      </c>
      <c r="H8" s="13">
        <v>117</v>
      </c>
      <c r="I8" s="13">
        <v>149</v>
      </c>
      <c r="K8" s="13">
        <v>449</v>
      </c>
      <c r="L8" s="13">
        <v>526</v>
      </c>
      <c r="N8" s="13">
        <v>70</v>
      </c>
      <c r="O8" s="13">
        <v>27</v>
      </c>
      <c r="P8" s="13">
        <v>40</v>
      </c>
      <c r="Q8" s="13">
        <v>37</v>
      </c>
      <c r="R8" s="13">
        <v>105</v>
      </c>
      <c r="S8" s="13">
        <v>77</v>
      </c>
      <c r="T8" s="13">
        <v>84</v>
      </c>
      <c r="U8" s="13">
        <v>92</v>
      </c>
      <c r="V8" s="13">
        <v>143</v>
      </c>
      <c r="W8" s="13">
        <v>129</v>
      </c>
      <c r="X8" s="13">
        <v>81</v>
      </c>
      <c r="Y8" s="13">
        <v>90</v>
      </c>
      <c r="AA8" s="13">
        <v>262</v>
      </c>
      <c r="AB8" s="13">
        <v>251</v>
      </c>
      <c r="AC8" s="13">
        <v>232</v>
      </c>
      <c r="AD8" s="13">
        <v>232</v>
      </c>
      <c r="AF8" s="13">
        <v>11</v>
      </c>
      <c r="AG8" s="13">
        <v>44</v>
      </c>
      <c r="AH8" s="13">
        <v>55</v>
      </c>
      <c r="AI8" s="13">
        <v>54</v>
      </c>
      <c r="AJ8" s="13">
        <v>92</v>
      </c>
      <c r="AK8" s="13">
        <v>99</v>
      </c>
      <c r="AL8" s="13">
        <v>99</v>
      </c>
      <c r="AM8" s="13">
        <v>67</v>
      </c>
      <c r="AN8" s="13">
        <v>52</v>
      </c>
      <c r="AO8" s="13">
        <v>64</v>
      </c>
      <c r="AP8" s="13">
        <v>95</v>
      </c>
      <c r="AQ8" s="13">
        <v>52</v>
      </c>
      <c r="AR8" s="13">
        <v>46</v>
      </c>
      <c r="AS8" s="13">
        <v>29</v>
      </c>
      <c r="AT8" s="13">
        <v>30</v>
      </c>
      <c r="AU8" s="13">
        <v>63</v>
      </c>
      <c r="AV8" s="13">
        <v>24</v>
      </c>
      <c r="AX8" s="13">
        <v>768</v>
      </c>
      <c r="AY8" s="13">
        <v>205</v>
      </c>
      <c r="BA8" s="13">
        <v>643</v>
      </c>
      <c r="BB8" s="13">
        <v>334</v>
      </c>
      <c r="BD8" s="13">
        <v>225</v>
      </c>
      <c r="BE8" s="13">
        <v>218</v>
      </c>
      <c r="BF8" s="13">
        <v>126</v>
      </c>
      <c r="BG8" s="13">
        <v>240</v>
      </c>
      <c r="BH8" s="13">
        <v>129</v>
      </c>
      <c r="BI8" s="13">
        <v>28</v>
      </c>
      <c r="BJ8" s="13">
        <v>11</v>
      </c>
      <c r="BL8" s="13">
        <v>164</v>
      </c>
      <c r="BM8" s="13">
        <v>344</v>
      </c>
      <c r="BN8" s="13">
        <v>66</v>
      </c>
      <c r="BO8" s="13">
        <v>66</v>
      </c>
      <c r="BP8" s="13">
        <v>143</v>
      </c>
      <c r="BQ8" s="13">
        <v>17</v>
      </c>
      <c r="BR8" s="13">
        <v>19</v>
      </c>
      <c r="BS8" s="13">
        <v>159</v>
      </c>
      <c r="BU8" s="13">
        <v>143</v>
      </c>
      <c r="BV8" s="13">
        <v>261</v>
      </c>
      <c r="BW8" s="13">
        <v>52</v>
      </c>
      <c r="BX8" s="13">
        <v>101</v>
      </c>
      <c r="BY8" s="13">
        <v>231</v>
      </c>
      <c r="BZ8" s="13">
        <v>34</v>
      </c>
      <c r="CA8" s="13">
        <v>43</v>
      </c>
      <c r="CB8" s="13">
        <v>58</v>
      </c>
      <c r="CC8" s="13">
        <v>54</v>
      </c>
    </row>
    <row r="9" spans="2:83" ht="32.15" customHeight="1" x14ac:dyDescent="0.35">
      <c r="B9" s="21" t="s">
        <v>230</v>
      </c>
      <c r="C9" s="18">
        <v>0.42350090150298508</v>
      </c>
      <c r="D9" s="18">
        <v>0.35741155113954021</v>
      </c>
      <c r="E9" s="18">
        <v>0.29281126027292242</v>
      </c>
      <c r="F9" s="18">
        <v>0.37027423738188159</v>
      </c>
      <c r="G9" s="18">
        <v>0.50383914324797485</v>
      </c>
      <c r="H9" s="18">
        <v>0.51657470119091875</v>
      </c>
      <c r="I9" s="18">
        <v>0.60760572836161497</v>
      </c>
      <c r="K9" s="18">
        <v>0.42294385537442852</v>
      </c>
      <c r="L9" s="18">
        <v>0.42358704487930499</v>
      </c>
      <c r="N9" s="18">
        <v>0.42440920791086401</v>
      </c>
      <c r="O9" s="18">
        <v>0.4655681384364494</v>
      </c>
      <c r="P9" s="18">
        <v>0.51544452540104813</v>
      </c>
      <c r="Q9" s="18">
        <v>0.41716209924861092</v>
      </c>
      <c r="R9" s="18">
        <v>0.38746945344797279</v>
      </c>
      <c r="S9" s="18">
        <v>0.44945895009967829</v>
      </c>
      <c r="T9" s="18">
        <v>0.50414103395388354</v>
      </c>
      <c r="U9" s="18">
        <v>0.40171966519123459</v>
      </c>
      <c r="V9" s="18">
        <v>0.2929850245437674</v>
      </c>
      <c r="W9" s="18">
        <v>0.50892532290580728</v>
      </c>
      <c r="X9" s="18">
        <v>0.44963946273555011</v>
      </c>
      <c r="Y9" s="18">
        <v>0.40017550493188342</v>
      </c>
      <c r="AA9" s="18">
        <v>0.42457612839172593</v>
      </c>
      <c r="AB9" s="18">
        <v>0.43768983663011263</v>
      </c>
      <c r="AC9" s="18">
        <v>0.40855641469230702</v>
      </c>
      <c r="AD9" s="18">
        <v>0.42287188355259142</v>
      </c>
      <c r="AF9" s="18">
        <v>0.40152451888188079</v>
      </c>
      <c r="AG9" s="18">
        <v>0.32444851464511099</v>
      </c>
      <c r="AH9" s="18">
        <v>0.38347709089720222</v>
      </c>
      <c r="AI9" s="18">
        <v>0.32933683693463972</v>
      </c>
      <c r="AJ9" s="18">
        <v>0.43195420152518132</v>
      </c>
      <c r="AK9" s="18">
        <v>0.49156264918947212</v>
      </c>
      <c r="AL9" s="18">
        <v>0.41853963574216718</v>
      </c>
      <c r="AM9" s="18">
        <v>0.43706422984796539</v>
      </c>
      <c r="AN9" s="18">
        <v>0.38836813665638059</v>
      </c>
      <c r="AO9" s="18">
        <v>0.50344491562436944</v>
      </c>
      <c r="AP9" s="18">
        <v>0.50073776221978494</v>
      </c>
      <c r="AQ9" s="18">
        <v>0.50461045030497775</v>
      </c>
      <c r="AR9" s="18">
        <v>0.40745804544895758</v>
      </c>
      <c r="AS9" s="18">
        <v>0.31151418403724312</v>
      </c>
      <c r="AT9" s="18">
        <v>0.41593195109015257</v>
      </c>
      <c r="AU9" s="18">
        <v>0.27372503052530323</v>
      </c>
      <c r="AV9" s="18">
        <v>0.54177833557695976</v>
      </c>
      <c r="AX9" s="18">
        <v>0.4624030223315842</v>
      </c>
      <c r="AY9" s="18">
        <v>0.28318575206275148</v>
      </c>
      <c r="BA9" s="18">
        <v>0.43588411140445682</v>
      </c>
      <c r="BB9" s="18">
        <v>0.39963422044137148</v>
      </c>
      <c r="BD9" s="18">
        <v>0.53177749571790112</v>
      </c>
      <c r="BE9" s="18">
        <v>0.46545783818127212</v>
      </c>
      <c r="BF9" s="18">
        <v>0.40704311451640501</v>
      </c>
      <c r="BG9" s="18">
        <v>0.36641058969831591</v>
      </c>
      <c r="BH9" s="18">
        <v>0.33320440160131592</v>
      </c>
      <c r="BI9" s="18">
        <v>0.2992028890272378</v>
      </c>
      <c r="BJ9" s="18">
        <v>0.18717336046217459</v>
      </c>
      <c r="BL9" s="18">
        <v>0.44947418419586849</v>
      </c>
      <c r="BM9" s="18">
        <v>0.3934467991811067</v>
      </c>
      <c r="BN9" s="18">
        <v>0.43258448386123588</v>
      </c>
      <c r="BO9" s="18">
        <v>0.37426828444590249</v>
      </c>
      <c r="BP9" s="18">
        <v>0.39118728006980891</v>
      </c>
      <c r="BQ9" s="18">
        <v>0.33388995982807129</v>
      </c>
      <c r="BR9" s="18">
        <v>0.28148085878252233</v>
      </c>
      <c r="BS9" s="18">
        <v>0.53322864969718309</v>
      </c>
      <c r="BU9" s="18">
        <v>0.50469612897844363</v>
      </c>
      <c r="BV9" s="18">
        <v>0.35905410523237602</v>
      </c>
      <c r="BW9" s="18">
        <v>0.50331244519256002</v>
      </c>
      <c r="BX9" s="18">
        <v>0.32683646343886491</v>
      </c>
      <c r="BY9" s="18">
        <v>0.42983679630084631</v>
      </c>
      <c r="BZ9" s="18">
        <v>0.24631264233423761</v>
      </c>
      <c r="CA9" s="18">
        <v>0.628156519131293</v>
      </c>
      <c r="CB9" s="18">
        <v>0.54414866245373117</v>
      </c>
      <c r="CC9" s="18">
        <v>0.41650353166752052</v>
      </c>
    </row>
    <row r="10" spans="2:83" ht="32.15" customHeight="1" x14ac:dyDescent="0.35">
      <c r="B10" s="21" t="s">
        <v>231</v>
      </c>
      <c r="C10" s="18">
        <v>0.31565184445434857</v>
      </c>
      <c r="D10" s="18">
        <v>0.26162311332476029</v>
      </c>
      <c r="E10" s="18">
        <v>0.33550131650340059</v>
      </c>
      <c r="F10" s="18">
        <v>0.34009733473996712</v>
      </c>
      <c r="G10" s="18">
        <v>0.35685171933890941</v>
      </c>
      <c r="H10" s="18">
        <v>0.33006709902188952</v>
      </c>
      <c r="I10" s="18">
        <v>0.25847278686529401</v>
      </c>
      <c r="K10" s="18">
        <v>0.29064695700674081</v>
      </c>
      <c r="L10" s="18">
        <v>0.33639489880870038</v>
      </c>
      <c r="N10" s="18">
        <v>0.29601320570138262</v>
      </c>
      <c r="O10" s="18">
        <v>0.44971917293400759</v>
      </c>
      <c r="P10" s="18">
        <v>0.27152080810059881</v>
      </c>
      <c r="Q10" s="18">
        <v>0.25057403715617771</v>
      </c>
      <c r="R10" s="18">
        <v>0.29324287138473432</v>
      </c>
      <c r="S10" s="18">
        <v>0.32531222502559859</v>
      </c>
      <c r="T10" s="18">
        <v>0.23586896136728749</v>
      </c>
      <c r="U10" s="18">
        <v>0.31286584210828189</v>
      </c>
      <c r="V10" s="18">
        <v>0.31241831102902412</v>
      </c>
      <c r="W10" s="18">
        <v>0.33155614315705589</v>
      </c>
      <c r="X10" s="18">
        <v>0.37967435878669531</v>
      </c>
      <c r="Y10" s="18">
        <v>0.35667994437902578</v>
      </c>
      <c r="AA10" s="18">
        <v>0.32731238278512931</v>
      </c>
      <c r="AB10" s="18">
        <v>0.34527673767780842</v>
      </c>
      <c r="AC10" s="18">
        <v>0.32034600115811612</v>
      </c>
      <c r="AD10" s="18">
        <v>0.26416888361240232</v>
      </c>
      <c r="AF10" s="18">
        <v>0.29524540050102382</v>
      </c>
      <c r="AG10" s="18">
        <v>0.2413495775448633</v>
      </c>
      <c r="AH10" s="18">
        <v>0.29194479769642068</v>
      </c>
      <c r="AI10" s="18">
        <v>0.32623307641639909</v>
      </c>
      <c r="AJ10" s="18">
        <v>0.28858788959268339</v>
      </c>
      <c r="AK10" s="18">
        <v>0.27381252122235489</v>
      </c>
      <c r="AL10" s="18">
        <v>0.37238968522706378</v>
      </c>
      <c r="AM10" s="18">
        <v>0.41811359508732537</v>
      </c>
      <c r="AN10" s="18">
        <v>0.29320053101999061</v>
      </c>
      <c r="AO10" s="18">
        <v>0.18728281835016619</v>
      </c>
      <c r="AP10" s="18">
        <v>0.28194086240361271</v>
      </c>
      <c r="AQ10" s="18">
        <v>0.37053792285825599</v>
      </c>
      <c r="AR10" s="18">
        <v>0.29616657634845922</v>
      </c>
      <c r="AS10" s="18">
        <v>0.44412132460094322</v>
      </c>
      <c r="AT10" s="18">
        <v>0.4396313560001176</v>
      </c>
      <c r="AU10" s="18">
        <v>0.33480656173020051</v>
      </c>
      <c r="AV10" s="18">
        <v>0.3323870317722431</v>
      </c>
      <c r="AX10" s="18">
        <v>0.31061105945922862</v>
      </c>
      <c r="AY10" s="18">
        <v>0.33183113993052388</v>
      </c>
      <c r="BA10" s="18">
        <v>0.31989898969458891</v>
      </c>
      <c r="BB10" s="18">
        <v>0.30746614287312002</v>
      </c>
      <c r="BD10" s="18">
        <v>0.2443564210281228</v>
      </c>
      <c r="BE10" s="18">
        <v>0.3030136645128545</v>
      </c>
      <c r="BF10" s="18">
        <v>0.36975015468691558</v>
      </c>
      <c r="BG10" s="18">
        <v>0.32874075575273592</v>
      </c>
      <c r="BH10" s="18">
        <v>0.41050319566239801</v>
      </c>
      <c r="BI10" s="18">
        <v>0.21715945732034081</v>
      </c>
      <c r="BJ10" s="18">
        <v>0.26817845403062462</v>
      </c>
      <c r="BL10" s="18">
        <v>0.33635664962571299</v>
      </c>
      <c r="BM10" s="18">
        <v>0.3363276274751853</v>
      </c>
      <c r="BN10" s="18">
        <v>0.29068824103845708</v>
      </c>
      <c r="BO10" s="18">
        <v>0.28751993117582159</v>
      </c>
      <c r="BP10" s="18">
        <v>0.3059469500569455</v>
      </c>
      <c r="BQ10" s="18">
        <v>0.34813382291263723</v>
      </c>
      <c r="BR10" s="18">
        <v>0.35505648707985021</v>
      </c>
      <c r="BS10" s="18">
        <v>0.27230359305741952</v>
      </c>
      <c r="BU10" s="18">
        <v>0.31797201248755369</v>
      </c>
      <c r="BV10" s="18">
        <v>0.32576219795165151</v>
      </c>
      <c r="BW10" s="18">
        <v>0.36295878932521047</v>
      </c>
      <c r="BX10" s="18">
        <v>0.36910459866252859</v>
      </c>
      <c r="BY10" s="18">
        <v>0.31897044918899659</v>
      </c>
      <c r="BZ10" s="18">
        <v>0.29093652555280092</v>
      </c>
      <c r="CA10" s="18">
        <v>0.16775547580205519</v>
      </c>
      <c r="CB10" s="18">
        <v>0.32015791204884259</v>
      </c>
      <c r="CC10" s="18">
        <v>0.22894656683475281</v>
      </c>
    </row>
    <row r="11" spans="2:83" ht="32.15" customHeight="1" x14ac:dyDescent="0.35">
      <c r="B11" s="21" t="s">
        <v>232</v>
      </c>
      <c r="C11" s="18">
        <v>0.145138445948752</v>
      </c>
      <c r="D11" s="18">
        <v>0.19429210953566201</v>
      </c>
      <c r="E11" s="18">
        <v>0.24489037408616821</v>
      </c>
      <c r="F11" s="18">
        <v>0.13002022305920641</v>
      </c>
      <c r="G11" s="18">
        <v>8.859643557960406E-2</v>
      </c>
      <c r="H11" s="18">
        <v>5.793632705648611E-2</v>
      </c>
      <c r="I11" s="18">
        <v>8.8698507141188807E-2</v>
      </c>
      <c r="K11" s="18">
        <v>0.15881457926144241</v>
      </c>
      <c r="L11" s="18">
        <v>0.13401528297159551</v>
      </c>
      <c r="N11" s="18">
        <v>0.17407704376504551</v>
      </c>
      <c r="O11" s="18">
        <v>5.370653498235553E-2</v>
      </c>
      <c r="P11" s="18">
        <v>0.14060776570288039</v>
      </c>
      <c r="Q11" s="18">
        <v>0.15669269228617769</v>
      </c>
      <c r="R11" s="18">
        <v>0.13844859492383621</v>
      </c>
      <c r="S11" s="18">
        <v>0.13370626422393689</v>
      </c>
      <c r="T11" s="18">
        <v>0.122927482396351</v>
      </c>
      <c r="U11" s="18">
        <v>0.15362298110227651</v>
      </c>
      <c r="V11" s="18">
        <v>0.2448912312373798</v>
      </c>
      <c r="W11" s="18">
        <v>8.8240133925385641E-2</v>
      </c>
      <c r="X11" s="18">
        <v>9.7125293225376386E-2</v>
      </c>
      <c r="Y11" s="18">
        <v>0.14335583223814721</v>
      </c>
      <c r="AA11" s="18">
        <v>0.14386543834941101</v>
      </c>
      <c r="AB11" s="18">
        <v>0.1379748862757342</v>
      </c>
      <c r="AC11" s="18">
        <v>0.13866086564027569</v>
      </c>
      <c r="AD11" s="18">
        <v>0.16113407326817639</v>
      </c>
      <c r="AF11" s="18">
        <v>0.13969284219029099</v>
      </c>
      <c r="AG11" s="18">
        <v>0.1832565011007031</v>
      </c>
      <c r="AH11" s="18">
        <v>0.1644053628660487</v>
      </c>
      <c r="AI11" s="18">
        <v>0.21594314357717989</v>
      </c>
      <c r="AJ11" s="18">
        <v>0.1712055655306074</v>
      </c>
      <c r="AK11" s="18">
        <v>0.13538275730088789</v>
      </c>
      <c r="AL11" s="18">
        <v>0.10581484081604089</v>
      </c>
      <c r="AM11" s="18">
        <v>4.3172236124380377E-2</v>
      </c>
      <c r="AN11" s="18">
        <v>0.16871728029332619</v>
      </c>
      <c r="AO11" s="18">
        <v>0.174851808048827</v>
      </c>
      <c r="AP11" s="18">
        <v>0.15339674280406951</v>
      </c>
      <c r="AQ11" s="18">
        <v>5.2344167796163889E-2</v>
      </c>
      <c r="AR11" s="18">
        <v>0.18333983239158541</v>
      </c>
      <c r="AS11" s="18">
        <v>0.1759302801952308</v>
      </c>
      <c r="AT11" s="18">
        <v>6.3449014257709851E-2</v>
      </c>
      <c r="AU11" s="18">
        <v>0.25449112368189358</v>
      </c>
      <c r="AV11" s="18">
        <v>0</v>
      </c>
      <c r="AX11" s="18">
        <v>0.1210181632257039</v>
      </c>
      <c r="AY11" s="18">
        <v>0.23905238751426761</v>
      </c>
      <c r="BA11" s="18">
        <v>0.11753633949744589</v>
      </c>
      <c r="BB11" s="18">
        <v>0.19833714616812989</v>
      </c>
      <c r="BD11" s="18">
        <v>0.11274228978592681</v>
      </c>
      <c r="BE11" s="18">
        <v>0.12947321567137071</v>
      </c>
      <c r="BF11" s="18">
        <v>9.0171552987345652E-2</v>
      </c>
      <c r="BG11" s="18">
        <v>0.20128754063115059</v>
      </c>
      <c r="BH11" s="18">
        <v>0.1221094326844146</v>
      </c>
      <c r="BI11" s="18">
        <v>0.30731536047057773</v>
      </c>
      <c r="BJ11" s="18">
        <v>0.37160913643156479</v>
      </c>
      <c r="BL11" s="18">
        <v>0.11178173942722359</v>
      </c>
      <c r="BM11" s="18">
        <v>0.1671943434716785</v>
      </c>
      <c r="BN11" s="18">
        <v>0.1448389740621259</v>
      </c>
      <c r="BO11" s="18">
        <v>0.15586292837259219</v>
      </c>
      <c r="BP11" s="18">
        <v>0.1829064076646188</v>
      </c>
      <c r="BQ11" s="18">
        <v>0.20883099344607961</v>
      </c>
      <c r="BR11" s="18">
        <v>4.9519494101760993E-2</v>
      </c>
      <c r="BS11" s="18">
        <v>9.80683361671945E-2</v>
      </c>
      <c r="BU11" s="18">
        <v>9.8605142724469588E-2</v>
      </c>
      <c r="BV11" s="18">
        <v>0.2195602588555762</v>
      </c>
      <c r="BW11" s="18">
        <v>3.026957234984242E-2</v>
      </c>
      <c r="BX11" s="18">
        <v>0.12569223862603901</v>
      </c>
      <c r="BY11" s="18">
        <v>0.15081973724606301</v>
      </c>
      <c r="BZ11" s="18">
        <v>0.25578000519238447</v>
      </c>
      <c r="CA11" s="18">
        <v>6.0199711629338307E-2</v>
      </c>
      <c r="CB11" s="18">
        <v>3.6171680162166042E-2</v>
      </c>
      <c r="CC11" s="18">
        <v>0.14618826500689769</v>
      </c>
    </row>
    <row r="12" spans="2:83" ht="32.15" customHeight="1" x14ac:dyDescent="0.35">
      <c r="B12" s="21" t="s">
        <v>233</v>
      </c>
      <c r="C12" s="18">
        <v>8.6286035809120504E-2</v>
      </c>
      <c r="D12" s="18">
        <v>0.14253687118007949</v>
      </c>
      <c r="E12" s="18">
        <v>9.9509915634324791E-2</v>
      </c>
      <c r="F12" s="18">
        <v>0.1182148548364636</v>
      </c>
      <c r="G12" s="18">
        <v>4.4849640443992943E-2</v>
      </c>
      <c r="H12" s="18">
        <v>7.5550760138556244E-2</v>
      </c>
      <c r="I12" s="18">
        <v>1.409100019163647E-2</v>
      </c>
      <c r="K12" s="18">
        <v>0.1039053296749633</v>
      </c>
      <c r="L12" s="18">
        <v>7.1579273446845629E-2</v>
      </c>
      <c r="N12" s="18">
        <v>4.8646731440878672E-2</v>
      </c>
      <c r="O12" s="18">
        <v>3.100615364718734E-2</v>
      </c>
      <c r="P12" s="18">
        <v>4.6555481152537923E-2</v>
      </c>
      <c r="Q12" s="18">
        <v>0.12752669198618599</v>
      </c>
      <c r="R12" s="18">
        <v>0.13754033577607669</v>
      </c>
      <c r="S12" s="18">
        <v>8.0903812021795307E-2</v>
      </c>
      <c r="T12" s="18">
        <v>0.1044305166826925</v>
      </c>
      <c r="U12" s="18">
        <v>8.2652594273398799E-2</v>
      </c>
      <c r="V12" s="18">
        <v>0.136783549633817</v>
      </c>
      <c r="W12" s="18">
        <v>5.4678465911444533E-2</v>
      </c>
      <c r="X12" s="18">
        <v>4.779596253624141E-2</v>
      </c>
      <c r="Y12" s="18">
        <v>6.4230584854729336E-2</v>
      </c>
      <c r="AA12" s="18">
        <v>8.4860043484403583E-2</v>
      </c>
      <c r="AB12" s="18">
        <v>6.2229048920110587E-2</v>
      </c>
      <c r="AC12" s="18">
        <v>0.1099843578276427</v>
      </c>
      <c r="AD12" s="18">
        <v>9.0405988160546347E-2</v>
      </c>
      <c r="AF12" s="18">
        <v>0.16353723842680451</v>
      </c>
      <c r="AG12" s="18">
        <v>0.1710232875006413</v>
      </c>
      <c r="AH12" s="18">
        <v>0.14175935254827951</v>
      </c>
      <c r="AI12" s="18">
        <v>9.0751508064884703E-2</v>
      </c>
      <c r="AJ12" s="18">
        <v>7.9467500568088573E-2</v>
      </c>
      <c r="AK12" s="18">
        <v>7.0025632584401351E-2</v>
      </c>
      <c r="AL12" s="18">
        <v>8.267260726732846E-2</v>
      </c>
      <c r="AM12" s="18">
        <v>8.5071351610970403E-2</v>
      </c>
      <c r="AN12" s="18">
        <v>0.1083160941389433</v>
      </c>
      <c r="AO12" s="18">
        <v>9.962626847561451E-2</v>
      </c>
      <c r="AP12" s="18">
        <v>2.9476976331844471E-2</v>
      </c>
      <c r="AQ12" s="18">
        <v>3.6481890353872143E-2</v>
      </c>
      <c r="AR12" s="18">
        <v>9.1232882173139893E-2</v>
      </c>
      <c r="AS12" s="18">
        <v>3.4909271121618457E-2</v>
      </c>
      <c r="AT12" s="18">
        <v>8.0987678652019945E-2</v>
      </c>
      <c r="AU12" s="18">
        <v>0.119302816496226</v>
      </c>
      <c r="AV12" s="18">
        <v>8.9697342745331837E-2</v>
      </c>
      <c r="AX12" s="18">
        <v>7.3663448425446393E-2</v>
      </c>
      <c r="AY12" s="18">
        <v>0.13151585714916331</v>
      </c>
      <c r="BA12" s="18">
        <v>9.375148904595007E-2</v>
      </c>
      <c r="BB12" s="18">
        <v>7.1897553921025786E-2</v>
      </c>
      <c r="BD12" s="18">
        <v>6.3645915018857635E-2</v>
      </c>
      <c r="BE12" s="18">
        <v>7.9114146839754151E-2</v>
      </c>
      <c r="BF12" s="18">
        <v>8.508478448368316E-2</v>
      </c>
      <c r="BG12" s="18">
        <v>9.1294839419854626E-2</v>
      </c>
      <c r="BH12" s="18">
        <v>0.11027346676997531</v>
      </c>
      <c r="BI12" s="18">
        <v>0.1763222931818437</v>
      </c>
      <c r="BJ12" s="18">
        <v>8.4560222036671961E-2</v>
      </c>
      <c r="BL12" s="18">
        <v>8.3448269968591018E-2</v>
      </c>
      <c r="BM12" s="18">
        <v>7.9425191334255282E-2</v>
      </c>
      <c r="BN12" s="18">
        <v>0.13188830103818111</v>
      </c>
      <c r="BO12" s="18">
        <v>0.1411013294388245</v>
      </c>
      <c r="BP12" s="18">
        <v>7.0956739126081567E-2</v>
      </c>
      <c r="BQ12" s="18">
        <v>4.9452118098405759E-2</v>
      </c>
      <c r="BR12" s="18">
        <v>0.1415073680478649</v>
      </c>
      <c r="BS12" s="18">
        <v>7.3808610622220175E-2</v>
      </c>
      <c r="BU12" s="18">
        <v>6.5068606672210441E-2</v>
      </c>
      <c r="BV12" s="18">
        <v>7.213096671769588E-2</v>
      </c>
      <c r="BW12" s="18">
        <v>0.10345919313238711</v>
      </c>
      <c r="BX12" s="18">
        <v>0.15322068315757151</v>
      </c>
      <c r="BY12" s="18">
        <v>6.1065558413162357E-2</v>
      </c>
      <c r="BZ12" s="18">
        <v>8.286023904243528E-2</v>
      </c>
      <c r="CA12" s="18">
        <v>7.4663627701084173E-2</v>
      </c>
      <c r="CB12" s="18">
        <v>8.5522287725736404E-2</v>
      </c>
      <c r="CC12" s="18">
        <v>0.1883178690080346</v>
      </c>
    </row>
    <row r="13" spans="2:83" ht="19" customHeight="1" x14ac:dyDescent="0.35">
      <c r="B13" s="21" t="s">
        <v>151</v>
      </c>
      <c r="C13" s="18">
        <v>2.942277228479389E-2</v>
      </c>
      <c r="D13" s="18">
        <v>4.4136354819957868E-2</v>
      </c>
      <c r="E13" s="18">
        <v>2.7287133503183771E-2</v>
      </c>
      <c r="F13" s="18">
        <v>4.1393349982481308E-2</v>
      </c>
      <c r="G13" s="18">
        <v>5.863061389518788E-3</v>
      </c>
      <c r="H13" s="18">
        <v>1.9871112592149551E-2</v>
      </c>
      <c r="I13" s="18">
        <v>3.1131977440266009E-2</v>
      </c>
      <c r="K13" s="18">
        <v>2.3689278682425059E-2</v>
      </c>
      <c r="L13" s="18">
        <v>3.4423499893553533E-2</v>
      </c>
      <c r="N13" s="18">
        <v>5.6853811181829243E-2</v>
      </c>
      <c r="O13" s="18">
        <v>0</v>
      </c>
      <c r="P13" s="18">
        <v>2.587141964293499E-2</v>
      </c>
      <c r="Q13" s="18">
        <v>4.8044479322847611E-2</v>
      </c>
      <c r="R13" s="18">
        <v>4.3298744467380107E-2</v>
      </c>
      <c r="S13" s="18">
        <v>1.0618748628990871E-2</v>
      </c>
      <c r="T13" s="18">
        <v>3.2632005599785331E-2</v>
      </c>
      <c r="U13" s="18">
        <v>4.9138917324808018E-2</v>
      </c>
      <c r="V13" s="18">
        <v>1.2921883556011661E-2</v>
      </c>
      <c r="W13" s="18">
        <v>1.6599934100306881E-2</v>
      </c>
      <c r="X13" s="18">
        <v>2.576492271613693E-2</v>
      </c>
      <c r="Y13" s="18">
        <v>3.5558133596214077E-2</v>
      </c>
      <c r="AA13" s="18">
        <v>1.938600698933006E-2</v>
      </c>
      <c r="AB13" s="18">
        <v>1.682949049623424E-2</v>
      </c>
      <c r="AC13" s="18">
        <v>2.2452360681658609E-2</v>
      </c>
      <c r="AD13" s="18">
        <v>6.141917140628364E-2</v>
      </c>
      <c r="AF13" s="18">
        <v>0</v>
      </c>
      <c r="AG13" s="18">
        <v>7.9922119208681364E-2</v>
      </c>
      <c r="AH13" s="18">
        <v>1.8413395992048932E-2</v>
      </c>
      <c r="AI13" s="18">
        <v>3.7735435006896592E-2</v>
      </c>
      <c r="AJ13" s="18">
        <v>2.8784842783439211E-2</v>
      </c>
      <c r="AK13" s="18">
        <v>2.9216439702883519E-2</v>
      </c>
      <c r="AL13" s="18">
        <v>2.0583230947399511E-2</v>
      </c>
      <c r="AM13" s="18">
        <v>1.6578587329358348E-2</v>
      </c>
      <c r="AN13" s="18">
        <v>4.1397957891359409E-2</v>
      </c>
      <c r="AO13" s="18">
        <v>3.4794189501022907E-2</v>
      </c>
      <c r="AP13" s="18">
        <v>3.444765624068824E-2</v>
      </c>
      <c r="AQ13" s="18">
        <v>3.6025568686730368E-2</v>
      </c>
      <c r="AR13" s="18">
        <v>2.1802663637857989E-2</v>
      </c>
      <c r="AS13" s="18">
        <v>3.3524940044964327E-2</v>
      </c>
      <c r="AT13" s="18">
        <v>0</v>
      </c>
      <c r="AU13" s="18">
        <v>1.767446756637675E-2</v>
      </c>
      <c r="AV13" s="18">
        <v>3.613728990546549E-2</v>
      </c>
      <c r="AX13" s="18">
        <v>3.2304306558037003E-2</v>
      </c>
      <c r="AY13" s="18">
        <v>1.441486334329372E-2</v>
      </c>
      <c r="BA13" s="18">
        <v>3.2929070357558522E-2</v>
      </c>
      <c r="BB13" s="18">
        <v>2.2664936596352759E-2</v>
      </c>
      <c r="BD13" s="18">
        <v>4.7477878449191643E-2</v>
      </c>
      <c r="BE13" s="18">
        <v>2.2941134794748689E-2</v>
      </c>
      <c r="BF13" s="18">
        <v>4.79503933256505E-2</v>
      </c>
      <c r="BG13" s="18">
        <v>1.226627449794312E-2</v>
      </c>
      <c r="BH13" s="18">
        <v>2.3909503281896231E-2</v>
      </c>
      <c r="BI13" s="18">
        <v>0</v>
      </c>
      <c r="BJ13" s="18">
        <v>8.847882703896387E-2</v>
      </c>
      <c r="BL13" s="18">
        <v>1.8939156782603949E-2</v>
      </c>
      <c r="BM13" s="18">
        <v>2.3606038537774099E-2</v>
      </c>
      <c r="BN13" s="18">
        <v>0</v>
      </c>
      <c r="BO13" s="18">
        <v>4.1247526566859358E-2</v>
      </c>
      <c r="BP13" s="18">
        <v>4.900262308254541E-2</v>
      </c>
      <c r="BQ13" s="18">
        <v>5.9693105714806002E-2</v>
      </c>
      <c r="BR13" s="18">
        <v>0.1724357919880018</v>
      </c>
      <c r="BS13" s="18">
        <v>2.2590810455982879E-2</v>
      </c>
      <c r="BU13" s="18">
        <v>1.365810913732284E-2</v>
      </c>
      <c r="BV13" s="18">
        <v>2.3492471242700749E-2</v>
      </c>
      <c r="BW13" s="18">
        <v>0</v>
      </c>
      <c r="BX13" s="18">
        <v>2.5146016114996061E-2</v>
      </c>
      <c r="BY13" s="18">
        <v>3.9307458850931773E-2</v>
      </c>
      <c r="BZ13" s="18">
        <v>0.124110587878142</v>
      </c>
      <c r="CA13" s="18">
        <v>6.9224665736229415E-2</v>
      </c>
      <c r="CB13" s="18">
        <v>1.399945760952373E-2</v>
      </c>
      <c r="CC13" s="18">
        <v>2.0043767482794281E-2</v>
      </c>
    </row>
    <row r="15" spans="2:83" x14ac:dyDescent="0.35">
      <c r="B15" s="24" t="s">
        <v>18</v>
      </c>
    </row>
    <row r="16" spans="2:83" x14ac:dyDescent="0.35">
      <c r="B16" t="s">
        <v>435</v>
      </c>
    </row>
    <row r="17" spans="2:2" x14ac:dyDescent="0.35">
      <c r="B17"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E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234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995</v>
      </c>
      <c r="D7" s="27">
        <v>183</v>
      </c>
      <c r="E7" s="27">
        <v>220</v>
      </c>
      <c r="F7" s="27">
        <v>202</v>
      </c>
      <c r="G7" s="27">
        <v>159</v>
      </c>
      <c r="H7" s="27">
        <v>104</v>
      </c>
      <c r="I7" s="27">
        <v>127</v>
      </c>
      <c r="K7" s="27">
        <v>466</v>
      </c>
      <c r="L7" s="27">
        <v>527</v>
      </c>
      <c r="N7" s="27">
        <v>74</v>
      </c>
      <c r="O7" s="27">
        <v>33</v>
      </c>
      <c r="P7" s="27">
        <v>44</v>
      </c>
      <c r="Q7" s="27">
        <v>38</v>
      </c>
      <c r="R7" s="27">
        <v>106</v>
      </c>
      <c r="S7" s="27">
        <v>80</v>
      </c>
      <c r="T7" s="27">
        <v>83</v>
      </c>
      <c r="U7" s="27">
        <v>100</v>
      </c>
      <c r="V7" s="27">
        <v>158</v>
      </c>
      <c r="W7" s="27">
        <v>115</v>
      </c>
      <c r="X7" s="27">
        <v>80</v>
      </c>
      <c r="Y7" s="27">
        <v>84</v>
      </c>
      <c r="AA7" s="27">
        <v>274</v>
      </c>
      <c r="AB7" s="27">
        <v>246</v>
      </c>
      <c r="AC7" s="27">
        <v>244</v>
      </c>
      <c r="AD7" s="27">
        <v>230</v>
      </c>
      <c r="AF7" s="27">
        <v>13</v>
      </c>
      <c r="AG7" s="27">
        <v>45</v>
      </c>
      <c r="AH7" s="27">
        <v>56</v>
      </c>
      <c r="AI7" s="27">
        <v>53</v>
      </c>
      <c r="AJ7" s="27">
        <v>95</v>
      </c>
      <c r="AK7" s="27">
        <v>100</v>
      </c>
      <c r="AL7" s="27">
        <v>102</v>
      </c>
      <c r="AM7" s="27">
        <v>66</v>
      </c>
      <c r="AN7" s="27">
        <v>54</v>
      </c>
      <c r="AO7" s="27">
        <v>65</v>
      </c>
      <c r="AP7" s="27">
        <v>96</v>
      </c>
      <c r="AQ7" s="27">
        <v>52</v>
      </c>
      <c r="AR7" s="27">
        <v>46</v>
      </c>
      <c r="AS7" s="27">
        <v>30</v>
      </c>
      <c r="AT7" s="27">
        <v>32</v>
      </c>
      <c r="AU7" s="27">
        <v>66</v>
      </c>
      <c r="AV7" s="27">
        <v>24</v>
      </c>
      <c r="AX7" s="27">
        <v>771</v>
      </c>
      <c r="AY7" s="27">
        <v>219</v>
      </c>
      <c r="BA7" s="27">
        <v>645</v>
      </c>
      <c r="BB7" s="27">
        <v>350</v>
      </c>
      <c r="BD7" s="27">
        <v>221</v>
      </c>
      <c r="BE7" s="27">
        <v>226</v>
      </c>
      <c r="BF7" s="27">
        <v>127</v>
      </c>
      <c r="BG7" s="27">
        <v>249</v>
      </c>
      <c r="BH7" s="27">
        <v>133</v>
      </c>
      <c r="BI7" s="27">
        <v>28</v>
      </c>
      <c r="BJ7" s="27">
        <v>11</v>
      </c>
      <c r="BL7" s="27">
        <v>161</v>
      </c>
      <c r="BM7" s="27">
        <v>351</v>
      </c>
      <c r="BN7" s="27">
        <v>66</v>
      </c>
      <c r="BO7" s="27">
        <v>70</v>
      </c>
      <c r="BP7" s="27">
        <v>146</v>
      </c>
      <c r="BQ7" s="27">
        <v>18</v>
      </c>
      <c r="BR7" s="27">
        <v>19</v>
      </c>
      <c r="BS7" s="27">
        <v>164</v>
      </c>
      <c r="BU7" s="27">
        <v>139</v>
      </c>
      <c r="BV7" s="27">
        <v>270</v>
      </c>
      <c r="BW7" s="27">
        <v>53</v>
      </c>
      <c r="BX7" s="27">
        <v>108</v>
      </c>
      <c r="BY7" s="27">
        <v>230</v>
      </c>
      <c r="BZ7" s="27">
        <v>35</v>
      </c>
      <c r="CA7" s="27">
        <v>43</v>
      </c>
      <c r="CB7" s="27">
        <v>58</v>
      </c>
      <c r="CC7" s="27">
        <v>59</v>
      </c>
    </row>
    <row r="8" spans="2:83" x14ac:dyDescent="0.35">
      <c r="B8" s="7" t="s">
        <v>96</v>
      </c>
      <c r="C8" s="13">
        <v>977</v>
      </c>
      <c r="D8" s="13">
        <v>151</v>
      </c>
      <c r="E8" s="13">
        <v>221</v>
      </c>
      <c r="F8" s="13">
        <v>200</v>
      </c>
      <c r="G8" s="13">
        <v>139</v>
      </c>
      <c r="H8" s="13">
        <v>117</v>
      </c>
      <c r="I8" s="13">
        <v>149</v>
      </c>
      <c r="K8" s="13">
        <v>449</v>
      </c>
      <c r="L8" s="13">
        <v>526</v>
      </c>
      <c r="N8" s="13">
        <v>70</v>
      </c>
      <c r="O8" s="13">
        <v>27</v>
      </c>
      <c r="P8" s="13">
        <v>40</v>
      </c>
      <c r="Q8" s="13">
        <v>37</v>
      </c>
      <c r="R8" s="13">
        <v>105</v>
      </c>
      <c r="S8" s="13">
        <v>77</v>
      </c>
      <c r="T8" s="13">
        <v>84</v>
      </c>
      <c r="U8" s="13">
        <v>92</v>
      </c>
      <c r="V8" s="13">
        <v>143</v>
      </c>
      <c r="W8" s="13">
        <v>129</v>
      </c>
      <c r="X8" s="13">
        <v>81</v>
      </c>
      <c r="Y8" s="13">
        <v>90</v>
      </c>
      <c r="AA8" s="13">
        <v>262</v>
      </c>
      <c r="AB8" s="13">
        <v>251</v>
      </c>
      <c r="AC8" s="13">
        <v>232</v>
      </c>
      <c r="AD8" s="13">
        <v>232</v>
      </c>
      <c r="AF8" s="13">
        <v>11</v>
      </c>
      <c r="AG8" s="13">
        <v>44</v>
      </c>
      <c r="AH8" s="13">
        <v>55</v>
      </c>
      <c r="AI8" s="13">
        <v>54</v>
      </c>
      <c r="AJ8" s="13">
        <v>92</v>
      </c>
      <c r="AK8" s="13">
        <v>99</v>
      </c>
      <c r="AL8" s="13">
        <v>99</v>
      </c>
      <c r="AM8" s="13">
        <v>67</v>
      </c>
      <c r="AN8" s="13">
        <v>52</v>
      </c>
      <c r="AO8" s="13">
        <v>64</v>
      </c>
      <c r="AP8" s="13">
        <v>95</v>
      </c>
      <c r="AQ8" s="13">
        <v>52</v>
      </c>
      <c r="AR8" s="13">
        <v>46</v>
      </c>
      <c r="AS8" s="13">
        <v>29</v>
      </c>
      <c r="AT8" s="13">
        <v>30</v>
      </c>
      <c r="AU8" s="13">
        <v>63</v>
      </c>
      <c r="AV8" s="13">
        <v>24</v>
      </c>
      <c r="AX8" s="13">
        <v>768</v>
      </c>
      <c r="AY8" s="13">
        <v>205</v>
      </c>
      <c r="BA8" s="13">
        <v>643</v>
      </c>
      <c r="BB8" s="13">
        <v>334</v>
      </c>
      <c r="BD8" s="13">
        <v>225</v>
      </c>
      <c r="BE8" s="13">
        <v>218</v>
      </c>
      <c r="BF8" s="13">
        <v>126</v>
      </c>
      <c r="BG8" s="13">
        <v>240</v>
      </c>
      <c r="BH8" s="13">
        <v>129</v>
      </c>
      <c r="BI8" s="13">
        <v>28</v>
      </c>
      <c r="BJ8" s="13">
        <v>11</v>
      </c>
      <c r="BL8" s="13">
        <v>164</v>
      </c>
      <c r="BM8" s="13">
        <v>344</v>
      </c>
      <c r="BN8" s="13">
        <v>66</v>
      </c>
      <c r="BO8" s="13">
        <v>66</v>
      </c>
      <c r="BP8" s="13">
        <v>143</v>
      </c>
      <c r="BQ8" s="13">
        <v>17</v>
      </c>
      <c r="BR8" s="13">
        <v>19</v>
      </c>
      <c r="BS8" s="13">
        <v>159</v>
      </c>
      <c r="BU8" s="13">
        <v>143</v>
      </c>
      <c r="BV8" s="13">
        <v>261</v>
      </c>
      <c r="BW8" s="13">
        <v>52</v>
      </c>
      <c r="BX8" s="13">
        <v>101</v>
      </c>
      <c r="BY8" s="13">
        <v>231</v>
      </c>
      <c r="BZ8" s="13">
        <v>34</v>
      </c>
      <c r="CA8" s="13">
        <v>43</v>
      </c>
      <c r="CB8" s="13">
        <v>58</v>
      </c>
      <c r="CC8" s="13">
        <v>54</v>
      </c>
    </row>
    <row r="9" spans="2:83" ht="19" customHeight="1" x14ac:dyDescent="0.35">
      <c r="B9" s="21" t="s">
        <v>74</v>
      </c>
      <c r="C9" s="18">
        <v>0.19388162779470591</v>
      </c>
      <c r="D9" s="18">
        <v>0.14126741169471019</v>
      </c>
      <c r="E9" s="18">
        <v>0.27258369192568171</v>
      </c>
      <c r="F9" s="18">
        <v>0.2496329450185524</v>
      </c>
      <c r="G9" s="18">
        <v>0.15553769608837939</v>
      </c>
      <c r="H9" s="18">
        <v>0.16376267665545571</v>
      </c>
      <c r="I9" s="18">
        <v>0.115067205473043</v>
      </c>
      <c r="K9" s="18">
        <v>0.19768626662962879</v>
      </c>
      <c r="L9" s="18">
        <v>0.18938865776840591</v>
      </c>
      <c r="N9" s="18">
        <v>0.2006785059427765</v>
      </c>
      <c r="O9" s="18">
        <v>0.18323611077117771</v>
      </c>
      <c r="P9" s="18">
        <v>0.16686077124721141</v>
      </c>
      <c r="Q9" s="18">
        <v>0.32323633307489857</v>
      </c>
      <c r="R9" s="18">
        <v>0.26072134220404541</v>
      </c>
      <c r="S9" s="18">
        <v>0.22051749979073559</v>
      </c>
      <c r="T9" s="18">
        <v>0.1857130989917401</v>
      </c>
      <c r="U9" s="18">
        <v>0.21558319741575099</v>
      </c>
      <c r="V9" s="18">
        <v>0.2205576683037665</v>
      </c>
      <c r="W9" s="18">
        <v>0.13105345841928151</v>
      </c>
      <c r="X9" s="18">
        <v>0.10150676621780159</v>
      </c>
      <c r="Y9" s="18">
        <v>0.16605870834827041</v>
      </c>
      <c r="AA9" s="18">
        <v>0.23145589056834931</v>
      </c>
      <c r="AB9" s="18">
        <v>0.163129089240139</v>
      </c>
      <c r="AC9" s="18">
        <v>0.20483595564096099</v>
      </c>
      <c r="AD9" s="18">
        <v>0.1741446139833363</v>
      </c>
      <c r="AF9" s="18">
        <v>0</v>
      </c>
      <c r="AG9" s="18">
        <v>0.2678273062697662</v>
      </c>
      <c r="AH9" s="18">
        <v>0.37181019054681991</v>
      </c>
      <c r="AI9" s="18">
        <v>0.16564342473220081</v>
      </c>
      <c r="AJ9" s="18">
        <v>0.22122572259927881</v>
      </c>
      <c r="AK9" s="18">
        <v>0.21649846883546359</v>
      </c>
      <c r="AL9" s="18">
        <v>0.16693021092746421</v>
      </c>
      <c r="AM9" s="18">
        <v>0.11990276050894789</v>
      </c>
      <c r="AN9" s="18">
        <v>0.20679126613394069</v>
      </c>
      <c r="AO9" s="18">
        <v>0.125505985987513</v>
      </c>
      <c r="AP9" s="18">
        <v>0.1739642860802452</v>
      </c>
      <c r="AQ9" s="18">
        <v>0.15488598698695141</v>
      </c>
      <c r="AR9" s="18">
        <v>4.0702634294044443E-2</v>
      </c>
      <c r="AS9" s="18">
        <v>0.19083883093391851</v>
      </c>
      <c r="AT9" s="18">
        <v>0.15657311825035619</v>
      </c>
      <c r="AU9" s="18">
        <v>0.38088050323847011</v>
      </c>
      <c r="AV9" s="18">
        <v>8.8738444652510434E-2</v>
      </c>
      <c r="AX9" s="18">
        <v>0.1830495488901922</v>
      </c>
      <c r="AY9" s="18">
        <v>0.23905480583404981</v>
      </c>
      <c r="BA9" s="18">
        <v>0.20435764204387169</v>
      </c>
      <c r="BB9" s="18">
        <v>0.17369076509665499</v>
      </c>
      <c r="BD9" s="18">
        <v>0.1492387792646323</v>
      </c>
      <c r="BE9" s="18">
        <v>0.1702259011002131</v>
      </c>
      <c r="BF9" s="18">
        <v>0.14975802197342691</v>
      </c>
      <c r="BG9" s="18">
        <v>0.22401744290042711</v>
      </c>
      <c r="BH9" s="18">
        <v>0.27992896433816838</v>
      </c>
      <c r="BI9" s="18">
        <v>0.27993663356427478</v>
      </c>
      <c r="BJ9" s="18">
        <v>0.19678301048082439</v>
      </c>
      <c r="BL9" s="18">
        <v>0.2481076521101257</v>
      </c>
      <c r="BM9" s="18">
        <v>0.19310772895061759</v>
      </c>
      <c r="BN9" s="18">
        <v>0.16105430791203279</v>
      </c>
      <c r="BO9" s="18">
        <v>0.19945945669656259</v>
      </c>
      <c r="BP9" s="18">
        <v>0.2097888577244208</v>
      </c>
      <c r="BQ9" s="18">
        <v>0.2057752489744922</v>
      </c>
      <c r="BR9" s="18">
        <v>0.1756789553023522</v>
      </c>
      <c r="BS9" s="18">
        <v>0.13734256443069989</v>
      </c>
      <c r="BU9" s="18">
        <v>0.23933607613697899</v>
      </c>
      <c r="BV9" s="18">
        <v>0.1961278675619785</v>
      </c>
      <c r="BW9" s="18">
        <v>0.2316635168452684</v>
      </c>
      <c r="BX9" s="18">
        <v>0.18211056771451711</v>
      </c>
      <c r="BY9" s="18">
        <v>0.20481916666005859</v>
      </c>
      <c r="BZ9" s="18">
        <v>0.10866154689906179</v>
      </c>
      <c r="CA9" s="18">
        <v>0.14526110075997289</v>
      </c>
      <c r="CB9" s="18">
        <v>0.12718348809738211</v>
      </c>
      <c r="CC9" s="18">
        <v>0.16546376808251209</v>
      </c>
    </row>
    <row r="10" spans="2:83" ht="19" customHeight="1" x14ac:dyDescent="0.35">
      <c r="B10" s="21" t="s">
        <v>75</v>
      </c>
      <c r="C10" s="18">
        <v>0.42576474173903411</v>
      </c>
      <c r="D10" s="18">
        <v>0.48451607665797308</v>
      </c>
      <c r="E10" s="18">
        <v>0.40250040744541421</v>
      </c>
      <c r="F10" s="18">
        <v>0.43170694979707341</v>
      </c>
      <c r="G10" s="18">
        <v>0.43289367005592022</v>
      </c>
      <c r="H10" s="18">
        <v>0.39516697579781418</v>
      </c>
      <c r="I10" s="18">
        <v>0.4103061477593743</v>
      </c>
      <c r="K10" s="18">
        <v>0.43739551480283489</v>
      </c>
      <c r="L10" s="18">
        <v>0.41566901831944048</v>
      </c>
      <c r="N10" s="18">
        <v>0.45788453598840251</v>
      </c>
      <c r="O10" s="18">
        <v>0.37131417413952161</v>
      </c>
      <c r="P10" s="18">
        <v>0.44507486949463959</v>
      </c>
      <c r="Q10" s="18">
        <v>0.29223272635538072</v>
      </c>
      <c r="R10" s="18">
        <v>0.34791542768659428</v>
      </c>
      <c r="S10" s="18">
        <v>0.51543707291223118</v>
      </c>
      <c r="T10" s="18">
        <v>0.44725000320688318</v>
      </c>
      <c r="U10" s="18">
        <v>0.39987276176865938</v>
      </c>
      <c r="V10" s="18">
        <v>0.43776455337075559</v>
      </c>
      <c r="W10" s="18">
        <v>0.39525625466593101</v>
      </c>
      <c r="X10" s="18">
        <v>0.51338089230999417</v>
      </c>
      <c r="Y10" s="18">
        <v>0.43027588813198081</v>
      </c>
      <c r="AA10" s="18">
        <v>0.39312077850773269</v>
      </c>
      <c r="AB10" s="18">
        <v>0.45626796829399202</v>
      </c>
      <c r="AC10" s="18">
        <v>0.43741975743258249</v>
      </c>
      <c r="AD10" s="18">
        <v>0.41902562086190598</v>
      </c>
      <c r="AF10" s="18">
        <v>0.52101962389243062</v>
      </c>
      <c r="AG10" s="18">
        <v>0.39530784197584889</v>
      </c>
      <c r="AH10" s="18">
        <v>0.35819264724699251</v>
      </c>
      <c r="AI10" s="18">
        <v>0.34916571582445888</v>
      </c>
      <c r="AJ10" s="18">
        <v>0.37269539900687892</v>
      </c>
      <c r="AK10" s="18">
        <v>0.47740585506887551</v>
      </c>
      <c r="AL10" s="18">
        <v>0.45926524437191901</v>
      </c>
      <c r="AM10" s="18">
        <v>0.47190758771707098</v>
      </c>
      <c r="AN10" s="18">
        <v>0.35525826398176952</v>
      </c>
      <c r="AO10" s="18">
        <v>0.44505659746593529</v>
      </c>
      <c r="AP10" s="18">
        <v>0.42491675494650433</v>
      </c>
      <c r="AQ10" s="18">
        <v>0.46980623776143587</v>
      </c>
      <c r="AR10" s="18">
        <v>0.62868270935248727</v>
      </c>
      <c r="AS10" s="18">
        <v>0.31873499899292362</v>
      </c>
      <c r="AT10" s="18">
        <v>0.39112500277252421</v>
      </c>
      <c r="AU10" s="18">
        <v>0.33089906146628562</v>
      </c>
      <c r="AV10" s="18">
        <v>0.53755024193647594</v>
      </c>
      <c r="AX10" s="18">
        <v>0.42722591156849371</v>
      </c>
      <c r="AY10" s="18">
        <v>0.41183686133998032</v>
      </c>
      <c r="BA10" s="18">
        <v>0.41811290454432798</v>
      </c>
      <c r="BB10" s="18">
        <v>0.44051244926515287</v>
      </c>
      <c r="BD10" s="18">
        <v>0.44006501718648572</v>
      </c>
      <c r="BE10" s="18">
        <v>0.48586281697753719</v>
      </c>
      <c r="BF10" s="18">
        <v>0.43212382976848562</v>
      </c>
      <c r="BG10" s="18">
        <v>0.39785598536829181</v>
      </c>
      <c r="BH10" s="18">
        <v>0.38433074314284471</v>
      </c>
      <c r="BI10" s="18">
        <v>0.37981392750629162</v>
      </c>
      <c r="BJ10" s="18">
        <v>8.847882703896387E-2</v>
      </c>
      <c r="BL10" s="18">
        <v>0.35959885911249911</v>
      </c>
      <c r="BM10" s="18">
        <v>0.45226545341395702</v>
      </c>
      <c r="BN10" s="18">
        <v>0.37100566962712361</v>
      </c>
      <c r="BO10" s="18">
        <v>0.29140678124127462</v>
      </c>
      <c r="BP10" s="18">
        <v>0.45727833424082359</v>
      </c>
      <c r="BQ10" s="18">
        <v>0.56238257875545228</v>
      </c>
      <c r="BR10" s="18">
        <v>0.52505296395630929</v>
      </c>
      <c r="BS10" s="18">
        <v>0.46066944449207692</v>
      </c>
      <c r="BU10" s="18">
        <v>0.41351344167598802</v>
      </c>
      <c r="BV10" s="18">
        <v>0.47730576977031042</v>
      </c>
      <c r="BW10" s="18">
        <v>0.40476637212641559</v>
      </c>
      <c r="BX10" s="18">
        <v>0.4342131867913967</v>
      </c>
      <c r="BY10" s="18">
        <v>0.38966792970177638</v>
      </c>
      <c r="BZ10" s="18">
        <v>0.43311442535176559</v>
      </c>
      <c r="CA10" s="18">
        <v>0.45030924330425509</v>
      </c>
      <c r="CB10" s="18">
        <v>0.43660084895975138</v>
      </c>
      <c r="CC10" s="18">
        <v>0.33218658465157219</v>
      </c>
    </row>
    <row r="11" spans="2:83" ht="19" customHeight="1" x14ac:dyDescent="0.35">
      <c r="B11" s="21" t="s">
        <v>235</v>
      </c>
      <c r="C11" s="18">
        <v>0.3359400856287339</v>
      </c>
      <c r="D11" s="18">
        <v>0.32077424401972371</v>
      </c>
      <c r="E11" s="18">
        <v>0.28048602445497711</v>
      </c>
      <c r="F11" s="18">
        <v>0.29393066457956379</v>
      </c>
      <c r="G11" s="18">
        <v>0.36938571502920331</v>
      </c>
      <c r="H11" s="18">
        <v>0.37586026941807149</v>
      </c>
      <c r="I11" s="18">
        <v>0.4272802126104599</v>
      </c>
      <c r="K11" s="18">
        <v>0.31751559170560728</v>
      </c>
      <c r="L11" s="18">
        <v>0.35291242341579437</v>
      </c>
      <c r="N11" s="18">
        <v>0.29091737230374121</v>
      </c>
      <c r="O11" s="18">
        <v>0.37945738294609788</v>
      </c>
      <c r="P11" s="18">
        <v>0.339122437980928</v>
      </c>
      <c r="Q11" s="18">
        <v>0.29226533803034133</v>
      </c>
      <c r="R11" s="18">
        <v>0.35297317631962888</v>
      </c>
      <c r="S11" s="18">
        <v>0.25342667866804242</v>
      </c>
      <c r="T11" s="18">
        <v>0.3219249850567929</v>
      </c>
      <c r="U11" s="18">
        <v>0.34407214499418959</v>
      </c>
      <c r="V11" s="18">
        <v>0.27842512851850498</v>
      </c>
      <c r="W11" s="18">
        <v>0.4363189585906147</v>
      </c>
      <c r="X11" s="18">
        <v>0.36242888689701708</v>
      </c>
      <c r="Y11" s="18">
        <v>0.35330944340307818</v>
      </c>
      <c r="AA11" s="18">
        <v>0.33483263016630122</v>
      </c>
      <c r="AB11" s="18">
        <v>0.3482481816395373</v>
      </c>
      <c r="AC11" s="18">
        <v>0.30815064698641459</v>
      </c>
      <c r="AD11" s="18">
        <v>0.35013664614269518</v>
      </c>
      <c r="AF11" s="18">
        <v>0.39908546534719902</v>
      </c>
      <c r="AG11" s="18">
        <v>0.2781923641312895</v>
      </c>
      <c r="AH11" s="18">
        <v>0.22559158957647019</v>
      </c>
      <c r="AI11" s="18">
        <v>0.43607896245659961</v>
      </c>
      <c r="AJ11" s="18">
        <v>0.3361654471440384</v>
      </c>
      <c r="AK11" s="18">
        <v>0.29555005675587259</v>
      </c>
      <c r="AL11" s="18">
        <v>0.34753610594594009</v>
      </c>
      <c r="AM11" s="18">
        <v>0.38171479757580712</v>
      </c>
      <c r="AN11" s="18">
        <v>0.43795046988428998</v>
      </c>
      <c r="AO11" s="18">
        <v>0.369856052910155</v>
      </c>
      <c r="AP11" s="18">
        <v>0.33948627654951241</v>
      </c>
      <c r="AQ11" s="18">
        <v>0.31544631506010617</v>
      </c>
      <c r="AR11" s="18">
        <v>0.28513723639096389</v>
      </c>
      <c r="AS11" s="18">
        <v>0.3510891491636457</v>
      </c>
      <c r="AT11" s="18">
        <v>0.4204098368342099</v>
      </c>
      <c r="AU11" s="18">
        <v>0.27054596772886758</v>
      </c>
      <c r="AV11" s="18">
        <v>0.29386012894941732</v>
      </c>
      <c r="AX11" s="18">
        <v>0.35085530700725648</v>
      </c>
      <c r="AY11" s="18">
        <v>0.2828502131094352</v>
      </c>
      <c r="BA11" s="18">
        <v>0.33178435741052748</v>
      </c>
      <c r="BB11" s="18">
        <v>0.34394959534001562</v>
      </c>
      <c r="BD11" s="18">
        <v>0.3671078877674922</v>
      </c>
      <c r="BE11" s="18">
        <v>0.28641394730773412</v>
      </c>
      <c r="BF11" s="18">
        <v>0.36766709542884818</v>
      </c>
      <c r="BG11" s="18">
        <v>0.33790505234878498</v>
      </c>
      <c r="BH11" s="18">
        <v>0.31216593014229282</v>
      </c>
      <c r="BI11" s="18">
        <v>0.30593701859049122</v>
      </c>
      <c r="BJ11" s="18">
        <v>0.621695677489851</v>
      </c>
      <c r="BL11" s="18">
        <v>0.35441604472206961</v>
      </c>
      <c r="BM11" s="18">
        <v>0.30591997090674611</v>
      </c>
      <c r="BN11" s="18">
        <v>0.44095664956138497</v>
      </c>
      <c r="BO11" s="18">
        <v>0.42809064102605782</v>
      </c>
      <c r="BP11" s="18">
        <v>0.30454069797997618</v>
      </c>
      <c r="BQ11" s="18">
        <v>0.17004704021918859</v>
      </c>
      <c r="BR11" s="18">
        <v>0.2075909673566855</v>
      </c>
      <c r="BS11" s="18">
        <v>0.36091903563854938</v>
      </c>
      <c r="BU11" s="18">
        <v>0.32074084396178631</v>
      </c>
      <c r="BV11" s="18">
        <v>0.2883932216028669</v>
      </c>
      <c r="BW11" s="18">
        <v>0.36357011102831599</v>
      </c>
      <c r="BX11" s="18">
        <v>0.34484617191614442</v>
      </c>
      <c r="BY11" s="18">
        <v>0.35746258103871881</v>
      </c>
      <c r="BZ11" s="18">
        <v>0.36928537613078188</v>
      </c>
      <c r="CA11" s="18">
        <v>0.34152556375927301</v>
      </c>
      <c r="CB11" s="18">
        <v>0.35818556920118227</v>
      </c>
      <c r="CC11" s="18">
        <v>0.42138968492576678</v>
      </c>
    </row>
    <row r="12" spans="2:83" ht="19" customHeight="1" x14ac:dyDescent="0.35">
      <c r="B12" s="21" t="s">
        <v>236</v>
      </c>
      <c r="C12" s="18">
        <v>4.4413544837526221E-2</v>
      </c>
      <c r="D12" s="18">
        <v>5.3442267627592917E-2</v>
      </c>
      <c r="E12" s="18">
        <v>4.4429876173926908E-2</v>
      </c>
      <c r="F12" s="18">
        <v>2.4729440604810408E-2</v>
      </c>
      <c r="G12" s="18">
        <v>4.2182918826497252E-2</v>
      </c>
      <c r="H12" s="18">
        <v>6.5210078128658713E-2</v>
      </c>
      <c r="I12" s="18">
        <v>4.7346434157122932E-2</v>
      </c>
      <c r="K12" s="18">
        <v>4.7402626861928913E-2</v>
      </c>
      <c r="L12" s="18">
        <v>4.2029900496359109E-2</v>
      </c>
      <c r="N12" s="18">
        <v>5.0519585765079943E-2</v>
      </c>
      <c r="O12" s="18">
        <v>6.5992332143202798E-2</v>
      </c>
      <c r="P12" s="18">
        <v>4.8941921277221127E-2</v>
      </c>
      <c r="Q12" s="18">
        <v>9.2265602539379307E-2</v>
      </c>
      <c r="R12" s="18">
        <v>3.839005378973126E-2</v>
      </c>
      <c r="S12" s="18">
        <v>1.0618748628990871E-2</v>
      </c>
      <c r="T12" s="18">
        <v>4.5111912744583663E-2</v>
      </c>
      <c r="U12" s="18">
        <v>4.0471895821399803E-2</v>
      </c>
      <c r="V12" s="18">
        <v>6.3252649806972761E-2</v>
      </c>
      <c r="W12" s="18">
        <v>3.7371328324173017E-2</v>
      </c>
      <c r="X12" s="18">
        <v>2.2683454575187289E-2</v>
      </c>
      <c r="Y12" s="18">
        <v>5.0355960116670581E-2</v>
      </c>
      <c r="AA12" s="18">
        <v>4.0590700757616713E-2</v>
      </c>
      <c r="AB12" s="18">
        <v>3.2354760826331687E-2</v>
      </c>
      <c r="AC12" s="18">
        <v>4.9593639940041893E-2</v>
      </c>
      <c r="AD12" s="18">
        <v>5.6693119012062372E-2</v>
      </c>
      <c r="AF12" s="18">
        <v>7.9894910760370377E-2</v>
      </c>
      <c r="AG12" s="18">
        <v>5.8672487623095612E-2</v>
      </c>
      <c r="AH12" s="18">
        <v>4.4405572629717512E-2</v>
      </c>
      <c r="AI12" s="18">
        <v>4.9111896986740761E-2</v>
      </c>
      <c r="AJ12" s="18">
        <v>6.9913431249803912E-2</v>
      </c>
      <c r="AK12" s="18">
        <v>1.0545619339788041E-2</v>
      </c>
      <c r="AL12" s="18">
        <v>2.6268438754676601E-2</v>
      </c>
      <c r="AM12" s="18">
        <v>2.6474854198174021E-2</v>
      </c>
      <c r="AN12" s="18">
        <v>0</v>
      </c>
      <c r="AO12" s="18">
        <v>5.958136363639676E-2</v>
      </c>
      <c r="AP12" s="18">
        <v>6.1632682423738087E-2</v>
      </c>
      <c r="AQ12" s="18">
        <v>5.9861460191506607E-2</v>
      </c>
      <c r="AR12" s="18">
        <v>4.5477419962504533E-2</v>
      </c>
      <c r="AS12" s="18">
        <v>0.13933702090951219</v>
      </c>
      <c r="AT12" s="18">
        <v>3.1892042142909763E-2</v>
      </c>
      <c r="AU12" s="18">
        <v>1.767446756637675E-2</v>
      </c>
      <c r="AV12" s="18">
        <v>7.9851184461596489E-2</v>
      </c>
      <c r="AX12" s="18">
        <v>3.8869232534057621E-2</v>
      </c>
      <c r="AY12" s="18">
        <v>6.6258119716534725E-2</v>
      </c>
      <c r="BA12" s="18">
        <v>4.5745096001272918E-2</v>
      </c>
      <c r="BB12" s="18">
        <v>4.1847190298176483E-2</v>
      </c>
      <c r="BD12" s="18">
        <v>4.358831578138974E-2</v>
      </c>
      <c r="BE12" s="18">
        <v>5.7497334614515623E-2</v>
      </c>
      <c r="BF12" s="18">
        <v>5.0451052829239083E-2</v>
      </c>
      <c r="BG12" s="18">
        <v>4.0221519382496088E-2</v>
      </c>
      <c r="BH12" s="18">
        <v>2.3574362376694139E-2</v>
      </c>
      <c r="BI12" s="18">
        <v>3.4312420338942357E-2</v>
      </c>
      <c r="BJ12" s="18">
        <v>9.3042484990360691E-2</v>
      </c>
      <c r="BL12" s="18">
        <v>3.787744405530577E-2</v>
      </c>
      <c r="BM12" s="18">
        <v>4.870684672867924E-2</v>
      </c>
      <c r="BN12" s="18">
        <v>2.6983372899458659E-2</v>
      </c>
      <c r="BO12" s="18">
        <v>8.1043121036105198E-2</v>
      </c>
      <c r="BP12" s="18">
        <v>2.839211005477962E-2</v>
      </c>
      <c r="BQ12" s="18">
        <v>6.1795132050866917E-2</v>
      </c>
      <c r="BR12" s="18">
        <v>9.16771133846533E-2</v>
      </c>
      <c r="BS12" s="18">
        <v>4.1068955438673782E-2</v>
      </c>
      <c r="BU12" s="18">
        <v>2.64096382252469E-2</v>
      </c>
      <c r="BV12" s="18">
        <v>3.8173141064844422E-2</v>
      </c>
      <c r="BW12" s="18">
        <v>0</v>
      </c>
      <c r="BX12" s="18">
        <v>3.8830073577941673E-2</v>
      </c>
      <c r="BY12" s="18">
        <v>4.8050322599446117E-2</v>
      </c>
      <c r="BZ12" s="18">
        <v>8.8938651618390832E-2</v>
      </c>
      <c r="CA12" s="18">
        <v>6.2904092176499213E-2</v>
      </c>
      <c r="CB12" s="18">
        <v>7.8030093741684001E-2</v>
      </c>
      <c r="CC12" s="18">
        <v>8.0959962340148628E-2</v>
      </c>
    </row>
    <row r="14" spans="2:83" x14ac:dyDescent="0.35">
      <c r="B14" s="24" t="s">
        <v>18</v>
      </c>
    </row>
    <row r="15" spans="2:83" x14ac:dyDescent="0.35">
      <c r="B15" t="s">
        <v>435</v>
      </c>
    </row>
    <row r="16" spans="2:83" x14ac:dyDescent="0.35">
      <c r="B16" t="s">
        <v>10</v>
      </c>
    </row>
    <row r="17" spans="2:2" x14ac:dyDescent="0.35">
      <c r="B17"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1"/>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9" t="s">
        <v>453</v>
      </c>
    </row>
    <row r="6" spans="2:12" ht="74.150000000000006" customHeight="1" x14ac:dyDescent="0.35">
      <c r="C6" s="20" t="s">
        <v>136</v>
      </c>
      <c r="D6" s="20" t="s">
        <v>138</v>
      </c>
      <c r="E6" s="20" t="s">
        <v>139</v>
      </c>
      <c r="F6" s="20" t="s">
        <v>142</v>
      </c>
      <c r="G6" s="20" t="s">
        <v>140</v>
      </c>
      <c r="H6" s="20" t="s">
        <v>143</v>
      </c>
      <c r="I6" s="20" t="s">
        <v>454</v>
      </c>
      <c r="J6" s="20" t="s">
        <v>455</v>
      </c>
      <c r="K6" s="20" t="s">
        <v>456</v>
      </c>
      <c r="L6" s="20" t="s">
        <v>457</v>
      </c>
    </row>
    <row r="7" spans="2:12" x14ac:dyDescent="0.35">
      <c r="B7" s="21" t="s">
        <v>238</v>
      </c>
      <c r="C7" s="18">
        <v>0.41329325860945698</v>
      </c>
      <c r="D7" s="18">
        <v>0.14385401760561639</v>
      </c>
      <c r="E7" s="18">
        <v>0.12805594827944969</v>
      </c>
      <c r="F7" s="18">
        <v>0.10801026906010409</v>
      </c>
      <c r="G7" s="18">
        <v>0.25982580159276369</v>
      </c>
      <c r="H7" s="18">
        <v>0.14244868703191099</v>
      </c>
      <c r="I7" s="18">
        <v>0.4664619232560539</v>
      </c>
      <c r="J7" s="18">
        <v>0.50083532446704004</v>
      </c>
      <c r="K7" s="18">
        <v>0.2170195255815891</v>
      </c>
      <c r="L7" s="18">
        <v>0.27316436901951341</v>
      </c>
    </row>
    <row r="8" spans="2:12" x14ac:dyDescent="0.35">
      <c r="B8" s="21" t="s">
        <v>239</v>
      </c>
      <c r="C8" s="18">
        <v>0.37652036837161568</v>
      </c>
      <c r="D8" s="18">
        <v>0.32368040471340731</v>
      </c>
      <c r="E8" s="18">
        <v>0.36669999463264341</v>
      </c>
      <c r="F8" s="18">
        <v>0.27137503484672248</v>
      </c>
      <c r="G8" s="18">
        <v>0.4197751741946194</v>
      </c>
      <c r="H8" s="18">
        <v>0.4319587655369172</v>
      </c>
      <c r="I8" s="18">
        <v>0.36649236891332482</v>
      </c>
      <c r="J8" s="18">
        <v>0.3367877674485632</v>
      </c>
      <c r="K8" s="18">
        <v>0.49218497179832649</v>
      </c>
      <c r="L8" s="18">
        <v>0.45106459415224781</v>
      </c>
    </row>
    <row r="9" spans="2:12" x14ac:dyDescent="0.35">
      <c r="B9" s="21" t="s">
        <v>240</v>
      </c>
      <c r="C9" s="18">
        <v>0.14282546407065261</v>
      </c>
      <c r="D9" s="18">
        <v>0.23268661112614519</v>
      </c>
      <c r="E9" s="18">
        <v>0.29977694827531409</v>
      </c>
      <c r="F9" s="18">
        <v>0.25277397270491442</v>
      </c>
      <c r="G9" s="18">
        <v>0.20684527533381589</v>
      </c>
      <c r="H9" s="18">
        <v>0.29385160801433757</v>
      </c>
      <c r="I9" s="18">
        <v>0.1214234480303223</v>
      </c>
      <c r="J9" s="18">
        <v>0.1131837310443319</v>
      </c>
      <c r="K9" s="18">
        <v>0.21732073576574271</v>
      </c>
      <c r="L9" s="18">
        <v>0.2039506017632064</v>
      </c>
    </row>
    <row r="10" spans="2:12" x14ac:dyDescent="0.35">
      <c r="B10" s="21" t="s">
        <v>241</v>
      </c>
      <c r="C10" s="18">
        <v>3.4902184828606048E-2</v>
      </c>
      <c r="D10" s="18">
        <v>0.1681803314375088</v>
      </c>
      <c r="E10" s="18">
        <v>0.1184711990197265</v>
      </c>
      <c r="F10" s="18">
        <v>0.1846231035236521</v>
      </c>
      <c r="G10" s="18">
        <v>5.3628440303393372E-2</v>
      </c>
      <c r="H10" s="18">
        <v>7.753344911490663E-2</v>
      </c>
      <c r="I10" s="18">
        <v>2.3509983958145748E-2</v>
      </c>
      <c r="J10" s="18">
        <v>2.4451071352461811E-2</v>
      </c>
      <c r="K10" s="18">
        <v>4.0025868062553163E-2</v>
      </c>
      <c r="L10" s="18">
        <v>3.8712372000785242E-2</v>
      </c>
    </row>
    <row r="11" spans="2:12" x14ac:dyDescent="0.35">
      <c r="B11" s="21" t="s">
        <v>242</v>
      </c>
      <c r="C11" s="18">
        <v>1.439322855827577E-2</v>
      </c>
      <c r="D11" s="18">
        <v>0.10042705219254169</v>
      </c>
      <c r="E11" s="18">
        <v>2.9992913426688209E-2</v>
      </c>
      <c r="F11" s="18">
        <v>0.12966475393647051</v>
      </c>
      <c r="G11" s="18">
        <v>1.6388829598900059E-2</v>
      </c>
      <c r="H11" s="18">
        <v>2.0942772027429751E-2</v>
      </c>
      <c r="I11" s="18">
        <v>8.7896949898759041E-3</v>
      </c>
      <c r="J11" s="18">
        <v>7.0239291992797133E-3</v>
      </c>
      <c r="K11" s="18">
        <v>6.102470489189043E-3</v>
      </c>
      <c r="L11" s="18">
        <v>1.0026559416878539E-2</v>
      </c>
    </row>
    <row r="12" spans="2:12" x14ac:dyDescent="0.35">
      <c r="B12" s="21" t="s">
        <v>151</v>
      </c>
      <c r="C12" s="18">
        <v>1.8065495561392801E-2</v>
      </c>
      <c r="D12" s="18">
        <v>3.1171582924780571E-2</v>
      </c>
      <c r="E12" s="18">
        <v>5.7002996366178157E-2</v>
      </c>
      <c r="F12" s="18">
        <v>5.3552865928136337E-2</v>
      </c>
      <c r="G12" s="18">
        <v>4.3536478976507559E-2</v>
      </c>
      <c r="H12" s="18">
        <v>3.326471827449777E-2</v>
      </c>
      <c r="I12" s="18">
        <v>1.332258085227743E-2</v>
      </c>
      <c r="J12" s="18">
        <v>1.7718176488323269E-2</v>
      </c>
      <c r="K12" s="18">
        <v>2.73464283025995E-2</v>
      </c>
      <c r="L12" s="18">
        <v>2.308150364736869E-2</v>
      </c>
    </row>
    <row r="13" spans="2:12" x14ac:dyDescent="0.35">
      <c r="B13" s="22" t="s">
        <v>117</v>
      </c>
      <c r="C13" s="23">
        <v>0.78981362698107271</v>
      </c>
      <c r="D13" s="23">
        <v>0.46753442231902359</v>
      </c>
      <c r="E13" s="23">
        <v>0.49475594291209313</v>
      </c>
      <c r="F13" s="23">
        <v>0.37938530390682662</v>
      </c>
      <c r="G13" s="23">
        <v>0.6796009757873831</v>
      </c>
      <c r="H13" s="23">
        <v>0.5744074525688283</v>
      </c>
      <c r="I13" s="23">
        <v>0.83295429216937866</v>
      </c>
      <c r="J13" s="23">
        <v>0.83762309191560325</v>
      </c>
      <c r="K13" s="23">
        <v>0.70920449737991553</v>
      </c>
      <c r="L13" s="23">
        <v>0.72422896317176111</v>
      </c>
    </row>
    <row r="14" spans="2:12" x14ac:dyDescent="0.35">
      <c r="B14" s="22" t="s">
        <v>118</v>
      </c>
      <c r="C14" s="23">
        <v>4.9295413386881828E-2</v>
      </c>
      <c r="D14" s="23">
        <v>0.26860738363005049</v>
      </c>
      <c r="E14" s="23">
        <v>0.14846411244641469</v>
      </c>
      <c r="F14" s="23">
        <v>0.31428785746012261</v>
      </c>
      <c r="G14" s="23">
        <v>7.0017269902293428E-2</v>
      </c>
      <c r="H14" s="23">
        <v>9.8476221142336381E-2</v>
      </c>
      <c r="I14" s="23">
        <v>3.2299678948021653E-2</v>
      </c>
      <c r="J14" s="23">
        <v>3.1475000551741517E-2</v>
      </c>
      <c r="K14" s="23">
        <v>4.6128338551742198E-2</v>
      </c>
      <c r="L14" s="23">
        <v>4.8738931417663778E-2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237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0.41329325860945698</v>
      </c>
      <c r="D9" s="18">
        <v>0.29768587334099311</v>
      </c>
      <c r="E9" s="18">
        <v>0.37930131120806843</v>
      </c>
      <c r="F9" s="18">
        <v>0.38969941507542982</v>
      </c>
      <c r="G9" s="18">
        <v>0.42363448924167091</v>
      </c>
      <c r="H9" s="18">
        <v>0.43583706508776088</v>
      </c>
      <c r="I9" s="18">
        <v>0.48340381255019138</v>
      </c>
      <c r="K9" s="18">
        <v>0.4334855656592303</v>
      </c>
      <c r="L9" s="18">
        <v>0.39641536608384298</v>
      </c>
      <c r="N9" s="18">
        <v>0.42167487851507762</v>
      </c>
      <c r="O9" s="18">
        <v>0.4061213262073084</v>
      </c>
      <c r="P9" s="18">
        <v>0.36828133111554562</v>
      </c>
      <c r="Q9" s="18">
        <v>0.35458464416659891</v>
      </c>
      <c r="R9" s="18">
        <v>0.42652778390874752</v>
      </c>
      <c r="S9" s="18">
        <v>0.40190189892524719</v>
      </c>
      <c r="T9" s="18">
        <v>0.44374692008693578</v>
      </c>
      <c r="U9" s="18">
        <v>0.37465174073357183</v>
      </c>
      <c r="V9" s="18">
        <v>0.40733213897433018</v>
      </c>
      <c r="W9" s="18">
        <v>0.43849067653140927</v>
      </c>
      <c r="X9" s="18">
        <v>0.38106744266233827</v>
      </c>
      <c r="Y9" s="18">
        <v>0.46260794268806171</v>
      </c>
      <c r="AA9" s="18">
        <v>0.46188193717979281</v>
      </c>
      <c r="AB9" s="18">
        <v>0.42983318732157821</v>
      </c>
      <c r="AC9" s="18">
        <v>0.38240566593148889</v>
      </c>
      <c r="AD9" s="18">
        <v>0.37255808970159521</v>
      </c>
      <c r="AF9" s="18">
        <v>0.14908555674978161</v>
      </c>
      <c r="AG9" s="18">
        <v>0.40293597711168277</v>
      </c>
      <c r="AH9" s="18">
        <v>0.4286190500246802</v>
      </c>
      <c r="AI9" s="18">
        <v>0.33443510018741029</v>
      </c>
      <c r="AJ9" s="18">
        <v>0.38604111548517472</v>
      </c>
      <c r="AK9" s="18">
        <v>0.43870128775098211</v>
      </c>
      <c r="AL9" s="18">
        <v>0.34509852744797309</v>
      </c>
      <c r="AM9" s="18">
        <v>0.41317663648306402</v>
      </c>
      <c r="AN9" s="18">
        <v>0.32657700152986607</v>
      </c>
      <c r="AO9" s="18">
        <v>0.50101134441506345</v>
      </c>
      <c r="AP9" s="18">
        <v>0.44462500746628603</v>
      </c>
      <c r="AQ9" s="18">
        <v>0.4305250646099022</v>
      </c>
      <c r="AR9" s="18">
        <v>0.4625557057999673</v>
      </c>
      <c r="AS9" s="18">
        <v>0.52174836429475924</v>
      </c>
      <c r="AT9" s="18">
        <v>0.4812494020539223</v>
      </c>
      <c r="AU9" s="18">
        <v>0.50831256103695932</v>
      </c>
      <c r="AV9" s="18">
        <v>0.28112017205084261</v>
      </c>
      <c r="AX9" s="18">
        <v>0.41885099883276927</v>
      </c>
      <c r="AY9" s="18">
        <v>0.39089028420461591</v>
      </c>
      <c r="BA9" s="18">
        <v>0.43564504449187452</v>
      </c>
      <c r="BB9" s="18">
        <v>0.37182315888757811</v>
      </c>
      <c r="BD9" s="18">
        <v>0.405945189346272</v>
      </c>
      <c r="BE9" s="18">
        <v>0.43105838477456609</v>
      </c>
      <c r="BF9" s="18">
        <v>0.35961629389516703</v>
      </c>
      <c r="BG9" s="18">
        <v>0.42986896275341729</v>
      </c>
      <c r="BH9" s="18">
        <v>0.44327257486427502</v>
      </c>
      <c r="BI9" s="18">
        <v>0.45278185330866849</v>
      </c>
      <c r="BJ9" s="18">
        <v>0.29224700144567672</v>
      </c>
      <c r="BL9" s="18">
        <v>0.4989872229844724</v>
      </c>
      <c r="BM9" s="18">
        <v>0.42492006885438882</v>
      </c>
      <c r="BN9" s="18">
        <v>0.35893575709840242</v>
      </c>
      <c r="BO9" s="18">
        <v>0.37468204215500051</v>
      </c>
      <c r="BP9" s="18">
        <v>0.40884097126977992</v>
      </c>
      <c r="BQ9" s="18">
        <v>0.43519685245448642</v>
      </c>
      <c r="BR9" s="18">
        <v>0.21249563042349021</v>
      </c>
      <c r="BS9" s="18">
        <v>0.3693165007254548</v>
      </c>
      <c r="BU9" s="18">
        <v>0.51471712294620575</v>
      </c>
      <c r="BV9" s="18">
        <v>0.41596674403286282</v>
      </c>
      <c r="BW9" s="18">
        <v>0.42472166703372188</v>
      </c>
      <c r="BX9" s="18">
        <v>0.31650871101840983</v>
      </c>
      <c r="BY9" s="18">
        <v>0.46081774389167662</v>
      </c>
      <c r="BZ9" s="18">
        <v>0.39486355936508599</v>
      </c>
      <c r="CA9" s="18">
        <v>0.31725084153933658</v>
      </c>
      <c r="CB9" s="18">
        <v>0.29947162828605661</v>
      </c>
      <c r="CC9" s="18">
        <v>0.340947435089692</v>
      </c>
    </row>
    <row r="10" spans="2:83" ht="19" customHeight="1" x14ac:dyDescent="0.35">
      <c r="B10" s="21" t="s">
        <v>239</v>
      </c>
      <c r="C10" s="18">
        <v>0.37652036837161568</v>
      </c>
      <c r="D10" s="18">
        <v>0.34441716347561691</v>
      </c>
      <c r="E10" s="18">
        <v>0.33331911806036568</v>
      </c>
      <c r="F10" s="18">
        <v>0.37579245935980288</v>
      </c>
      <c r="G10" s="18">
        <v>0.38436341650470751</v>
      </c>
      <c r="H10" s="18">
        <v>0.4034237454143022</v>
      </c>
      <c r="I10" s="18">
        <v>0.39870541066437248</v>
      </c>
      <c r="K10" s="18">
        <v>0.36219874874343982</v>
      </c>
      <c r="L10" s="18">
        <v>0.39085469919845961</v>
      </c>
      <c r="N10" s="18">
        <v>0.40988794620229962</v>
      </c>
      <c r="O10" s="18">
        <v>0.47732625624074843</v>
      </c>
      <c r="P10" s="18">
        <v>0.36421006857689892</v>
      </c>
      <c r="Q10" s="18">
        <v>0.37312706768356108</v>
      </c>
      <c r="R10" s="18">
        <v>0.37820889846022437</v>
      </c>
      <c r="S10" s="18">
        <v>0.41835103072393509</v>
      </c>
      <c r="T10" s="18">
        <v>0.37768768559868138</v>
      </c>
      <c r="U10" s="18">
        <v>0.32594456123726567</v>
      </c>
      <c r="V10" s="18">
        <v>0.37599032159415618</v>
      </c>
      <c r="W10" s="18">
        <v>0.38108596267420641</v>
      </c>
      <c r="X10" s="18">
        <v>0.41625995317665521</v>
      </c>
      <c r="Y10" s="18">
        <v>0.29144530817092812</v>
      </c>
      <c r="AA10" s="18">
        <v>0.38491108303396521</v>
      </c>
      <c r="AB10" s="18">
        <v>0.39489923740378507</v>
      </c>
      <c r="AC10" s="18">
        <v>0.38489743242139618</v>
      </c>
      <c r="AD10" s="18">
        <v>0.34030212456163611</v>
      </c>
      <c r="AF10" s="18">
        <v>0.2685519589364127</v>
      </c>
      <c r="AG10" s="18">
        <v>0.28059666100717728</v>
      </c>
      <c r="AH10" s="18">
        <v>0.36698534763640328</v>
      </c>
      <c r="AI10" s="18">
        <v>0.36508318037609599</v>
      </c>
      <c r="AJ10" s="18">
        <v>0.38190481151497901</v>
      </c>
      <c r="AK10" s="18">
        <v>0.36607395283199801</v>
      </c>
      <c r="AL10" s="18">
        <v>0.3980962672034371</v>
      </c>
      <c r="AM10" s="18">
        <v>0.37804495771744789</v>
      </c>
      <c r="AN10" s="18">
        <v>0.45238626262301751</v>
      </c>
      <c r="AO10" s="18">
        <v>0.36801922366404538</v>
      </c>
      <c r="AP10" s="18">
        <v>0.38086219395446458</v>
      </c>
      <c r="AQ10" s="18">
        <v>0.38740452242807621</v>
      </c>
      <c r="AR10" s="18">
        <v>0.39965109970884732</v>
      </c>
      <c r="AS10" s="18">
        <v>0.32399014066737158</v>
      </c>
      <c r="AT10" s="18">
        <v>0.39111798597430691</v>
      </c>
      <c r="AU10" s="18">
        <v>0.37590291499351608</v>
      </c>
      <c r="AV10" s="18">
        <v>0.43558655017713432</v>
      </c>
      <c r="AX10" s="18">
        <v>0.38887666843631569</v>
      </c>
      <c r="AY10" s="18">
        <v>0.31093996980131988</v>
      </c>
      <c r="BA10" s="18">
        <v>0.3874228378478568</v>
      </c>
      <c r="BB10" s="18">
        <v>0.35629261123521111</v>
      </c>
      <c r="BD10" s="18">
        <v>0.38377077371208912</v>
      </c>
      <c r="BE10" s="18">
        <v>0.37569600120034219</v>
      </c>
      <c r="BF10" s="18">
        <v>0.42009688188712041</v>
      </c>
      <c r="BG10" s="18">
        <v>0.38508384263096052</v>
      </c>
      <c r="BH10" s="18">
        <v>0.34511453030873218</v>
      </c>
      <c r="BI10" s="18">
        <v>0.30476300380976767</v>
      </c>
      <c r="BJ10" s="18">
        <v>0.28943241133480602</v>
      </c>
      <c r="BL10" s="18">
        <v>0.34942148406114693</v>
      </c>
      <c r="BM10" s="18">
        <v>0.39861892930258702</v>
      </c>
      <c r="BN10" s="18">
        <v>0.41998128485825248</v>
      </c>
      <c r="BO10" s="18">
        <v>0.26553736649459447</v>
      </c>
      <c r="BP10" s="18">
        <v>0.34801206039146598</v>
      </c>
      <c r="BQ10" s="18">
        <v>0.45301187220797978</v>
      </c>
      <c r="BR10" s="18">
        <v>0.40965473424850252</v>
      </c>
      <c r="BS10" s="18">
        <v>0.38630767387675691</v>
      </c>
      <c r="BU10" s="18">
        <v>0.35490715809865392</v>
      </c>
      <c r="BV10" s="18">
        <v>0.41344825373322192</v>
      </c>
      <c r="BW10" s="18">
        <v>0.4162389115418515</v>
      </c>
      <c r="BX10" s="18">
        <v>0.34985937940342737</v>
      </c>
      <c r="BY10" s="18">
        <v>0.3496471071366587</v>
      </c>
      <c r="BZ10" s="18">
        <v>0.3521362471305276</v>
      </c>
      <c r="CA10" s="18">
        <v>0.30531253573440897</v>
      </c>
      <c r="CB10" s="18">
        <v>0.43420189170298962</v>
      </c>
      <c r="CC10" s="18">
        <v>0.37950687724776089</v>
      </c>
    </row>
    <row r="11" spans="2:83" ht="19" customHeight="1" x14ac:dyDescent="0.35">
      <c r="B11" s="21" t="s">
        <v>240</v>
      </c>
      <c r="C11" s="18">
        <v>0.14282546407065261</v>
      </c>
      <c r="D11" s="18">
        <v>0.20771042685479019</v>
      </c>
      <c r="E11" s="18">
        <v>0.18863286294829401</v>
      </c>
      <c r="F11" s="18">
        <v>0.1475788768148262</v>
      </c>
      <c r="G11" s="18">
        <v>0.14060715559087281</v>
      </c>
      <c r="H11" s="18">
        <v>0.13189162636896931</v>
      </c>
      <c r="I11" s="18">
        <v>8.7021691189738945E-2</v>
      </c>
      <c r="K11" s="18">
        <v>0.13645748088932261</v>
      </c>
      <c r="L11" s="18">
        <v>0.14742300180739409</v>
      </c>
      <c r="N11" s="18">
        <v>0.11999098176139231</v>
      </c>
      <c r="O11" s="18">
        <v>9.8942420988018961E-2</v>
      </c>
      <c r="P11" s="18">
        <v>0.18179047626509051</v>
      </c>
      <c r="Q11" s="18">
        <v>0.16660674638062831</v>
      </c>
      <c r="R11" s="18">
        <v>0.1402713861258004</v>
      </c>
      <c r="S11" s="18">
        <v>0.114905546917207</v>
      </c>
      <c r="T11" s="18">
        <v>0.1103195133121139</v>
      </c>
      <c r="U11" s="18">
        <v>0.1973541058344768</v>
      </c>
      <c r="V11" s="18">
        <v>0.15726248431082929</v>
      </c>
      <c r="W11" s="18">
        <v>0.1197181255907043</v>
      </c>
      <c r="X11" s="18">
        <v>0.1419824941185748</v>
      </c>
      <c r="Y11" s="18">
        <v>0.1624948683005103</v>
      </c>
      <c r="AA11" s="18">
        <v>0.1157835910183905</v>
      </c>
      <c r="AB11" s="18">
        <v>0.1219049548133944</v>
      </c>
      <c r="AC11" s="18">
        <v>0.15268772866934699</v>
      </c>
      <c r="AD11" s="18">
        <v>0.1849845412170916</v>
      </c>
      <c r="AF11" s="18">
        <v>0.21369286247979871</v>
      </c>
      <c r="AG11" s="18">
        <v>0.1714349478606112</v>
      </c>
      <c r="AH11" s="18">
        <v>0.16758977760285421</v>
      </c>
      <c r="AI11" s="18">
        <v>0.20258414536960501</v>
      </c>
      <c r="AJ11" s="18">
        <v>0.1630326687583199</v>
      </c>
      <c r="AK11" s="18">
        <v>0.1366953510048432</v>
      </c>
      <c r="AL11" s="18">
        <v>0.1759708091996359</v>
      </c>
      <c r="AM11" s="18">
        <v>0.1551175375930563</v>
      </c>
      <c r="AN11" s="18">
        <v>0.1271745738457051</v>
      </c>
      <c r="AO11" s="18">
        <v>0.1041572784085727</v>
      </c>
      <c r="AP11" s="18">
        <v>0.1320331708423568</v>
      </c>
      <c r="AQ11" s="18">
        <v>0.1050487827094197</v>
      </c>
      <c r="AR11" s="18">
        <v>0.1153592738174207</v>
      </c>
      <c r="AS11" s="18">
        <v>0.1050258486151117</v>
      </c>
      <c r="AT11" s="18">
        <v>0.105618848590374</v>
      </c>
      <c r="AU11" s="18">
        <v>8.3785847091753976E-2</v>
      </c>
      <c r="AV11" s="18">
        <v>0.1593367715952235</v>
      </c>
      <c r="AX11" s="18">
        <v>0.13330581520333809</v>
      </c>
      <c r="AY11" s="18">
        <v>0.18993872562869821</v>
      </c>
      <c r="BA11" s="18">
        <v>0.11740978259076711</v>
      </c>
      <c r="BB11" s="18">
        <v>0.18998012325604979</v>
      </c>
      <c r="BD11" s="18">
        <v>0.14340590985258511</v>
      </c>
      <c r="BE11" s="18">
        <v>0.13492072078444931</v>
      </c>
      <c r="BF11" s="18">
        <v>0.13546937034114409</v>
      </c>
      <c r="BG11" s="18">
        <v>0.13230688154407069</v>
      </c>
      <c r="BH11" s="18">
        <v>0.14576484556838021</v>
      </c>
      <c r="BI11" s="18">
        <v>0.12955181794990769</v>
      </c>
      <c r="BJ11" s="18">
        <v>0.28407807750294001</v>
      </c>
      <c r="BL11" s="18">
        <v>0.109804955180348</v>
      </c>
      <c r="BM11" s="18">
        <v>0.12847430636843671</v>
      </c>
      <c r="BN11" s="18">
        <v>0.14184062478974069</v>
      </c>
      <c r="BO11" s="18">
        <v>0.2385655311510633</v>
      </c>
      <c r="BP11" s="18">
        <v>0.1571654308080116</v>
      </c>
      <c r="BQ11" s="18">
        <v>4.6686177633937877E-2</v>
      </c>
      <c r="BR11" s="18">
        <v>0.20031681573256721</v>
      </c>
      <c r="BS11" s="18">
        <v>0.1664543237646586</v>
      </c>
      <c r="BU11" s="18">
        <v>0.1007677871168336</v>
      </c>
      <c r="BV11" s="18">
        <v>0.12707131256623039</v>
      </c>
      <c r="BW11" s="18">
        <v>0.1214935593569919</v>
      </c>
      <c r="BX11" s="18">
        <v>0.245233011774736</v>
      </c>
      <c r="BY11" s="18">
        <v>0.1186501792347285</v>
      </c>
      <c r="BZ11" s="18">
        <v>0.1569321332583713</v>
      </c>
      <c r="CA11" s="18">
        <v>0.25473996613097027</v>
      </c>
      <c r="CB11" s="18">
        <v>0.168675463730148</v>
      </c>
      <c r="CC11" s="18">
        <v>0.13693518831972851</v>
      </c>
    </row>
    <row r="12" spans="2:83" ht="19" customHeight="1" x14ac:dyDescent="0.35">
      <c r="B12" s="21" t="s">
        <v>241</v>
      </c>
      <c r="C12" s="18">
        <v>3.4902184828606048E-2</v>
      </c>
      <c r="D12" s="18">
        <v>8.3546941275962558E-2</v>
      </c>
      <c r="E12" s="18">
        <v>6.7383909405321782E-2</v>
      </c>
      <c r="F12" s="18">
        <v>4.0200399918316081E-2</v>
      </c>
      <c r="G12" s="18">
        <v>2.1274542959537689E-2</v>
      </c>
      <c r="H12" s="18">
        <v>1.288980456471941E-2</v>
      </c>
      <c r="I12" s="18">
        <v>1.019909447714681E-2</v>
      </c>
      <c r="K12" s="18">
        <v>3.7535897492738911E-2</v>
      </c>
      <c r="L12" s="18">
        <v>3.157816762678984E-2</v>
      </c>
      <c r="N12" s="18">
        <v>3.7887891725446973E-2</v>
      </c>
      <c r="O12" s="18">
        <v>1.7609996563924351E-2</v>
      </c>
      <c r="P12" s="18">
        <v>6.359490980613286E-2</v>
      </c>
      <c r="Q12" s="18">
        <v>4.2585916022197683E-2</v>
      </c>
      <c r="R12" s="18">
        <v>3.085879200745029E-2</v>
      </c>
      <c r="S12" s="18">
        <v>3.4704644469733641E-2</v>
      </c>
      <c r="T12" s="18">
        <v>2.0454365800085771E-2</v>
      </c>
      <c r="U12" s="18">
        <v>5.4384990303836783E-2</v>
      </c>
      <c r="V12" s="18">
        <v>3.3995079756239333E-2</v>
      </c>
      <c r="W12" s="18">
        <v>2.660904265994354E-2</v>
      </c>
      <c r="X12" s="18">
        <v>1.323902498739978E-2</v>
      </c>
      <c r="Y12" s="18">
        <v>5.1184138286669643E-2</v>
      </c>
      <c r="AA12" s="18">
        <v>2.1257155707663039E-2</v>
      </c>
      <c r="AB12" s="18">
        <v>2.428365803389114E-2</v>
      </c>
      <c r="AC12" s="18">
        <v>5.3539098870875747E-2</v>
      </c>
      <c r="AD12" s="18">
        <v>4.3119865361370267E-2</v>
      </c>
      <c r="AF12" s="18">
        <v>0.17634829024663939</v>
      </c>
      <c r="AG12" s="18">
        <v>3.6411658810284173E-2</v>
      </c>
      <c r="AH12" s="18">
        <v>7.7065518029439681E-3</v>
      </c>
      <c r="AI12" s="18">
        <v>5.3193584844485012E-2</v>
      </c>
      <c r="AJ12" s="18">
        <v>5.8086344641942449E-2</v>
      </c>
      <c r="AK12" s="18">
        <v>2.6123637474420029E-2</v>
      </c>
      <c r="AL12" s="18">
        <v>4.5290715530320352E-2</v>
      </c>
      <c r="AM12" s="18">
        <v>5.2230938610464952E-3</v>
      </c>
      <c r="AN12" s="18">
        <v>4.0819942068360399E-2</v>
      </c>
      <c r="AO12" s="18">
        <v>2.681215351231854E-2</v>
      </c>
      <c r="AP12" s="18">
        <v>2.2328269217080358E-2</v>
      </c>
      <c r="AQ12" s="18">
        <v>4.2056888051141252E-2</v>
      </c>
      <c r="AR12" s="18">
        <v>2.2433920673764741E-2</v>
      </c>
      <c r="AS12" s="18">
        <v>4.9235646422757517E-2</v>
      </c>
      <c r="AT12" s="18">
        <v>2.201376338139667E-2</v>
      </c>
      <c r="AU12" s="18">
        <v>2.3613571434715149E-2</v>
      </c>
      <c r="AV12" s="18">
        <v>6.6170177846924652E-2</v>
      </c>
      <c r="AX12" s="18">
        <v>3.1369683561324323E-2</v>
      </c>
      <c r="AY12" s="18">
        <v>5.372129685827183E-2</v>
      </c>
      <c r="BA12" s="18">
        <v>2.965473314449206E-2</v>
      </c>
      <c r="BB12" s="18">
        <v>4.4637977117003472E-2</v>
      </c>
      <c r="BD12" s="18">
        <v>2.9326923051821011E-2</v>
      </c>
      <c r="BE12" s="18">
        <v>3.0975468307909121E-2</v>
      </c>
      <c r="BF12" s="18">
        <v>5.1730173913634298E-2</v>
      </c>
      <c r="BG12" s="18">
        <v>3.923936416240998E-2</v>
      </c>
      <c r="BH12" s="18">
        <v>2.401662518296524E-2</v>
      </c>
      <c r="BI12" s="18">
        <v>3.2318806120380447E-2</v>
      </c>
      <c r="BJ12" s="18">
        <v>5.6429157617917877E-2</v>
      </c>
      <c r="BL12" s="18">
        <v>2.9719078031589949E-2</v>
      </c>
      <c r="BM12" s="18">
        <v>2.4958156254687381E-2</v>
      </c>
      <c r="BN12" s="18">
        <v>3.413547986546029E-2</v>
      </c>
      <c r="BO12" s="18">
        <v>7.8791088419233143E-2</v>
      </c>
      <c r="BP12" s="18">
        <v>5.2037350777816613E-2</v>
      </c>
      <c r="BQ12" s="18">
        <v>4.4758324351604102E-2</v>
      </c>
      <c r="BR12" s="18">
        <v>7.6764891390905532E-2</v>
      </c>
      <c r="BS12" s="18">
        <v>2.5830552562817109E-2</v>
      </c>
      <c r="BU12" s="18">
        <v>2.9607931838306741E-2</v>
      </c>
      <c r="BV12" s="18">
        <v>2.706184797774883E-2</v>
      </c>
      <c r="BW12" s="18">
        <v>2.89086210530041E-2</v>
      </c>
      <c r="BX12" s="18">
        <v>4.3917009329753343E-2</v>
      </c>
      <c r="BY12" s="18">
        <v>3.1505530401763328E-2</v>
      </c>
      <c r="BZ12" s="18">
        <v>4.7040435331786777E-2</v>
      </c>
      <c r="CA12" s="18">
        <v>5.7602696963927967E-2</v>
      </c>
      <c r="CB12" s="18">
        <v>2.5048263037133339E-2</v>
      </c>
      <c r="CC12" s="18">
        <v>7.4397432125372212E-2</v>
      </c>
    </row>
    <row r="13" spans="2:83" ht="19" customHeight="1" x14ac:dyDescent="0.35">
      <c r="B13" s="21" t="s">
        <v>242</v>
      </c>
      <c r="C13" s="18">
        <v>1.439322855827577E-2</v>
      </c>
      <c r="D13" s="18">
        <v>4.2993852405158163E-2</v>
      </c>
      <c r="E13" s="18">
        <v>2.2421899717678339E-2</v>
      </c>
      <c r="F13" s="18">
        <v>1.5141836311052981E-2</v>
      </c>
      <c r="G13" s="18">
        <v>5.7161315024602602E-3</v>
      </c>
      <c r="H13" s="18">
        <v>4.2348271724308639E-3</v>
      </c>
      <c r="I13" s="18">
        <v>7.9625700275611534E-3</v>
      </c>
      <c r="K13" s="18">
        <v>1.437917698549618E-2</v>
      </c>
      <c r="L13" s="18">
        <v>1.447751488762984E-2</v>
      </c>
      <c r="N13" s="18">
        <v>1.055830179578341E-2</v>
      </c>
      <c r="O13" s="18">
        <v>0</v>
      </c>
      <c r="P13" s="18">
        <v>2.2123214236332251E-2</v>
      </c>
      <c r="Q13" s="18">
        <v>4.3144724266677398E-2</v>
      </c>
      <c r="R13" s="18">
        <v>9.4200208942515542E-3</v>
      </c>
      <c r="S13" s="18">
        <v>1.722647289476063E-2</v>
      </c>
      <c r="T13" s="18">
        <v>1.387862762787446E-2</v>
      </c>
      <c r="U13" s="18">
        <v>2.081369108752187E-2</v>
      </c>
      <c r="V13" s="18">
        <v>1.0793014669942331E-2</v>
      </c>
      <c r="W13" s="18">
        <v>8.6011487217601077E-3</v>
      </c>
      <c r="X13" s="18">
        <v>1.874122739907956E-2</v>
      </c>
      <c r="Y13" s="18">
        <v>1.310582836975281E-2</v>
      </c>
      <c r="AA13" s="18">
        <v>4.5607697897521518E-3</v>
      </c>
      <c r="AB13" s="18">
        <v>1.2294291681381049E-2</v>
      </c>
      <c r="AC13" s="18">
        <v>9.9329155227171895E-3</v>
      </c>
      <c r="AD13" s="18">
        <v>3.119775990332849E-2</v>
      </c>
      <c r="AF13" s="18">
        <v>0.11415125595762619</v>
      </c>
      <c r="AG13" s="18">
        <v>4.885533067521175E-2</v>
      </c>
      <c r="AH13" s="18">
        <v>2.218553969388052E-2</v>
      </c>
      <c r="AI13" s="18">
        <v>1.7604111303855509E-2</v>
      </c>
      <c r="AJ13" s="18">
        <v>5.4693508533461607E-3</v>
      </c>
      <c r="AK13" s="18">
        <v>1.7727054503575489E-2</v>
      </c>
      <c r="AL13" s="18">
        <v>1.1385293626920409E-2</v>
      </c>
      <c r="AM13" s="18">
        <v>2.6725694893596809E-2</v>
      </c>
      <c r="AN13" s="18">
        <v>3.0620413835785551E-2</v>
      </c>
      <c r="AO13" s="18">
        <v>0</v>
      </c>
      <c r="AP13" s="18">
        <v>0</v>
      </c>
      <c r="AQ13" s="18">
        <v>1.0542721011184071E-2</v>
      </c>
      <c r="AR13" s="18">
        <v>0</v>
      </c>
      <c r="AS13" s="18">
        <v>0</v>
      </c>
      <c r="AT13" s="18">
        <v>0</v>
      </c>
      <c r="AU13" s="18">
        <v>0</v>
      </c>
      <c r="AV13" s="18">
        <v>1.7807119482047291E-2</v>
      </c>
      <c r="AX13" s="18">
        <v>1.121686909847899E-2</v>
      </c>
      <c r="AY13" s="18">
        <v>2.741812964408525E-2</v>
      </c>
      <c r="BA13" s="18">
        <v>1.354356223419151E-2</v>
      </c>
      <c r="BB13" s="18">
        <v>1.5969646092671281E-2</v>
      </c>
      <c r="BD13" s="18">
        <v>1.9750907087663371E-2</v>
      </c>
      <c r="BE13" s="18">
        <v>9.3995789179489794E-3</v>
      </c>
      <c r="BF13" s="18">
        <v>2.044615823485214E-2</v>
      </c>
      <c r="BG13" s="18">
        <v>5.5748980532684712E-3</v>
      </c>
      <c r="BH13" s="18">
        <v>2.1106169207880731E-2</v>
      </c>
      <c r="BI13" s="18">
        <v>1.823261361827096E-2</v>
      </c>
      <c r="BJ13" s="18">
        <v>1.530035623009105E-2</v>
      </c>
      <c r="BL13" s="18">
        <v>5.4599940850552121E-3</v>
      </c>
      <c r="BM13" s="18">
        <v>1.190618879663448E-2</v>
      </c>
      <c r="BN13" s="18">
        <v>2.851446637933714E-2</v>
      </c>
      <c r="BO13" s="18">
        <v>3.4533342019962332E-2</v>
      </c>
      <c r="BP13" s="18">
        <v>1.396111847662455E-2</v>
      </c>
      <c r="BQ13" s="18">
        <v>2.034677335199201E-2</v>
      </c>
      <c r="BR13" s="18">
        <v>2.205526877693878E-2</v>
      </c>
      <c r="BS13" s="18">
        <v>1.4643074643318221E-2</v>
      </c>
      <c r="BU13" s="18">
        <v>0</v>
      </c>
      <c r="BV13" s="18">
        <v>4.5133771203176359E-3</v>
      </c>
      <c r="BW13" s="18">
        <v>0</v>
      </c>
      <c r="BX13" s="18">
        <v>3.7839761022606382E-2</v>
      </c>
      <c r="BY13" s="18">
        <v>1.6125508469076011E-2</v>
      </c>
      <c r="BZ13" s="18">
        <v>3.0198086436739029E-2</v>
      </c>
      <c r="CA13" s="18">
        <v>6.9386341711394081E-3</v>
      </c>
      <c r="CB13" s="18">
        <v>1.9256977462510989E-2</v>
      </c>
      <c r="CC13" s="18">
        <v>6.8213067217446327E-2</v>
      </c>
    </row>
    <row r="14" spans="2:83" ht="19" customHeight="1" x14ac:dyDescent="0.35">
      <c r="B14" s="21" t="s">
        <v>151</v>
      </c>
      <c r="C14" s="18">
        <v>1.8065495561392801E-2</v>
      </c>
      <c r="D14" s="18">
        <v>2.3645742647478811E-2</v>
      </c>
      <c r="E14" s="18">
        <v>8.9408986602719526E-3</v>
      </c>
      <c r="F14" s="18">
        <v>3.1587012520571972E-2</v>
      </c>
      <c r="G14" s="18">
        <v>2.440426420075088E-2</v>
      </c>
      <c r="H14" s="18">
        <v>1.172293139181718E-2</v>
      </c>
      <c r="I14" s="18">
        <v>1.2707421090989201E-2</v>
      </c>
      <c r="K14" s="18">
        <v>1.5943130229772329E-2</v>
      </c>
      <c r="L14" s="18">
        <v>1.9251250395883511E-2</v>
      </c>
      <c r="N14" s="18">
        <v>0</v>
      </c>
      <c r="O14" s="18">
        <v>0</v>
      </c>
      <c r="P14" s="18">
        <v>0</v>
      </c>
      <c r="Q14" s="18">
        <v>1.995090148033694E-2</v>
      </c>
      <c r="R14" s="18">
        <v>1.4713118603526009E-2</v>
      </c>
      <c r="S14" s="18">
        <v>1.2910406069116391E-2</v>
      </c>
      <c r="T14" s="18">
        <v>3.3912887574308583E-2</v>
      </c>
      <c r="U14" s="18">
        <v>2.6850910803326841E-2</v>
      </c>
      <c r="V14" s="18">
        <v>1.4626960694502681E-2</v>
      </c>
      <c r="W14" s="18">
        <v>2.5495043821976301E-2</v>
      </c>
      <c r="X14" s="18">
        <v>2.8709857655952509E-2</v>
      </c>
      <c r="Y14" s="18">
        <v>1.9161914184077321E-2</v>
      </c>
      <c r="AA14" s="18">
        <v>1.160546327043621E-2</v>
      </c>
      <c r="AB14" s="18">
        <v>1.6784670745970069E-2</v>
      </c>
      <c r="AC14" s="18">
        <v>1.6537158584174771E-2</v>
      </c>
      <c r="AD14" s="18">
        <v>2.78376192549784E-2</v>
      </c>
      <c r="AF14" s="18">
        <v>7.8170075629741431E-2</v>
      </c>
      <c r="AG14" s="18">
        <v>5.9765424535032738E-2</v>
      </c>
      <c r="AH14" s="18">
        <v>6.9137332392378544E-3</v>
      </c>
      <c r="AI14" s="18">
        <v>2.7099877918548239E-2</v>
      </c>
      <c r="AJ14" s="18">
        <v>5.4657087462378221E-3</v>
      </c>
      <c r="AK14" s="18">
        <v>1.467871643418134E-2</v>
      </c>
      <c r="AL14" s="18">
        <v>2.4158386991713281E-2</v>
      </c>
      <c r="AM14" s="18">
        <v>2.1712079451788591E-2</v>
      </c>
      <c r="AN14" s="18">
        <v>2.2421806097265101E-2</v>
      </c>
      <c r="AO14" s="18">
        <v>0</v>
      </c>
      <c r="AP14" s="18">
        <v>2.015135851981217E-2</v>
      </c>
      <c r="AQ14" s="18">
        <v>2.4422021190276699E-2</v>
      </c>
      <c r="AR14" s="18">
        <v>0</v>
      </c>
      <c r="AS14" s="18">
        <v>0</v>
      </c>
      <c r="AT14" s="18">
        <v>0</v>
      </c>
      <c r="AU14" s="18">
        <v>8.385105443055544E-3</v>
      </c>
      <c r="AV14" s="18">
        <v>3.9979208847827803E-2</v>
      </c>
      <c r="AX14" s="18">
        <v>1.637996486777352E-2</v>
      </c>
      <c r="AY14" s="18">
        <v>2.7091593863009088E-2</v>
      </c>
      <c r="BA14" s="18">
        <v>1.6324039690818162E-2</v>
      </c>
      <c r="BB14" s="18">
        <v>2.1296483411486308E-2</v>
      </c>
      <c r="BD14" s="18">
        <v>1.7800296949569281E-2</v>
      </c>
      <c r="BE14" s="18">
        <v>1.7949846014784311E-2</v>
      </c>
      <c r="BF14" s="18">
        <v>1.264112172808216E-2</v>
      </c>
      <c r="BG14" s="18">
        <v>7.9260508558730326E-3</v>
      </c>
      <c r="BH14" s="18">
        <v>2.072525486776685E-2</v>
      </c>
      <c r="BI14" s="18">
        <v>6.2351905193004493E-2</v>
      </c>
      <c r="BJ14" s="18">
        <v>6.2512995868568302E-2</v>
      </c>
      <c r="BL14" s="18">
        <v>6.6072656573873054E-3</v>
      </c>
      <c r="BM14" s="18">
        <v>1.112235042326557E-2</v>
      </c>
      <c r="BN14" s="18">
        <v>1.6592387008806851E-2</v>
      </c>
      <c r="BO14" s="18">
        <v>7.890629760146194E-3</v>
      </c>
      <c r="BP14" s="18">
        <v>1.9983068276301339E-2</v>
      </c>
      <c r="BQ14" s="18">
        <v>0</v>
      </c>
      <c r="BR14" s="18">
        <v>7.8712659427595796E-2</v>
      </c>
      <c r="BS14" s="18">
        <v>3.7447874426994543E-2</v>
      </c>
      <c r="BU14" s="18">
        <v>0</v>
      </c>
      <c r="BV14" s="18">
        <v>1.193846456961848E-2</v>
      </c>
      <c r="BW14" s="18">
        <v>8.6372410144306393E-3</v>
      </c>
      <c r="BX14" s="18">
        <v>6.6421274510670468E-3</v>
      </c>
      <c r="BY14" s="18">
        <v>2.3253930866096648E-2</v>
      </c>
      <c r="BZ14" s="18">
        <v>1.882953847748943E-2</v>
      </c>
      <c r="CA14" s="18">
        <v>5.8155325460216803E-2</v>
      </c>
      <c r="CB14" s="18">
        <v>5.3345775781161529E-2</v>
      </c>
      <c r="CC14" s="18">
        <v>0</v>
      </c>
    </row>
    <row r="15" spans="2:83" ht="19" customHeight="1" x14ac:dyDescent="0.35">
      <c r="B15" s="22" t="s">
        <v>117</v>
      </c>
      <c r="C15" s="23">
        <v>0.78981362698107271</v>
      </c>
      <c r="D15" s="23">
        <v>0.64210303681661007</v>
      </c>
      <c r="E15" s="23">
        <v>0.71262042926843416</v>
      </c>
      <c r="F15" s="23">
        <v>0.7654918744352327</v>
      </c>
      <c r="G15" s="23">
        <v>0.80799790574637842</v>
      </c>
      <c r="H15" s="23">
        <v>0.83926081050206314</v>
      </c>
      <c r="I15" s="23">
        <v>0.88210922321456398</v>
      </c>
      <c r="K15" s="23">
        <v>0.79568431440267007</v>
      </c>
      <c r="L15" s="23">
        <v>0.78727006528230259</v>
      </c>
      <c r="N15" s="23">
        <v>0.83156282471737719</v>
      </c>
      <c r="O15" s="23">
        <v>0.88344758244805677</v>
      </c>
      <c r="P15" s="23">
        <v>0.73249139969244448</v>
      </c>
      <c r="Q15" s="23">
        <v>0.72771171185015993</v>
      </c>
      <c r="R15" s="23">
        <v>0.80473668236897189</v>
      </c>
      <c r="S15" s="23">
        <v>0.82025292964918228</v>
      </c>
      <c r="T15" s="23">
        <v>0.82143460568561721</v>
      </c>
      <c r="U15" s="23">
        <v>0.70059630197083744</v>
      </c>
      <c r="V15" s="23">
        <v>0.78332246056848642</v>
      </c>
      <c r="W15" s="23">
        <v>0.81957663920561563</v>
      </c>
      <c r="X15" s="23">
        <v>0.79732739583899348</v>
      </c>
      <c r="Y15" s="23">
        <v>0.75405325085898989</v>
      </c>
      <c r="AA15" s="23">
        <v>0.84679302021375802</v>
      </c>
      <c r="AB15" s="23">
        <v>0.82473242472536334</v>
      </c>
      <c r="AC15" s="23">
        <v>0.76730309835288513</v>
      </c>
      <c r="AD15" s="23">
        <v>0.71286021426323121</v>
      </c>
      <c r="AF15" s="23">
        <v>0.41763751568619428</v>
      </c>
      <c r="AG15" s="23">
        <v>0.68353263811886011</v>
      </c>
      <c r="AH15" s="23">
        <v>0.7956043976610836</v>
      </c>
      <c r="AI15" s="23">
        <v>0.69951828056350629</v>
      </c>
      <c r="AJ15" s="23">
        <v>0.76794592700015363</v>
      </c>
      <c r="AK15" s="23">
        <v>0.80477524058298</v>
      </c>
      <c r="AL15" s="23">
        <v>0.74319479465141014</v>
      </c>
      <c r="AM15" s="23">
        <v>0.79122159420051186</v>
      </c>
      <c r="AN15" s="23">
        <v>0.77896326415288364</v>
      </c>
      <c r="AO15" s="23">
        <v>0.86903056807910883</v>
      </c>
      <c r="AP15" s="23">
        <v>0.8254872014207506</v>
      </c>
      <c r="AQ15" s="23">
        <v>0.81792958703797836</v>
      </c>
      <c r="AR15" s="23">
        <v>0.86220680550881457</v>
      </c>
      <c r="AS15" s="23">
        <v>0.84573850496213088</v>
      </c>
      <c r="AT15" s="23">
        <v>0.87236738802822922</v>
      </c>
      <c r="AU15" s="23">
        <v>0.88421547603047546</v>
      </c>
      <c r="AV15" s="23">
        <v>0.71670672222797682</v>
      </c>
      <c r="AX15" s="23">
        <v>0.80772766726908496</v>
      </c>
      <c r="AY15" s="23">
        <v>0.70183025400593579</v>
      </c>
      <c r="BA15" s="23">
        <v>0.82306788233973127</v>
      </c>
      <c r="BB15" s="23">
        <v>0.72811577012278916</v>
      </c>
      <c r="BD15" s="23">
        <v>0.78971596305836111</v>
      </c>
      <c r="BE15" s="23">
        <v>0.80675438597490823</v>
      </c>
      <c r="BF15" s="23">
        <v>0.77971317578228738</v>
      </c>
      <c r="BG15" s="23">
        <v>0.81495280538437787</v>
      </c>
      <c r="BH15" s="23">
        <v>0.78838710517300714</v>
      </c>
      <c r="BI15" s="23">
        <v>0.75754485711843622</v>
      </c>
      <c r="BJ15" s="23">
        <v>0.58167941278048274</v>
      </c>
      <c r="BL15" s="23">
        <v>0.84840870704561921</v>
      </c>
      <c r="BM15" s="23">
        <v>0.82353899815697573</v>
      </c>
      <c r="BN15" s="23">
        <v>0.7789170419566549</v>
      </c>
      <c r="BO15" s="23">
        <v>0.64021940864959503</v>
      </c>
      <c r="BP15" s="23">
        <v>0.75685303166124585</v>
      </c>
      <c r="BQ15" s="23">
        <v>0.88820872466246614</v>
      </c>
      <c r="BR15" s="23">
        <v>0.62215036467199269</v>
      </c>
      <c r="BS15" s="23">
        <v>0.75562417460221165</v>
      </c>
      <c r="BU15" s="23">
        <v>0.86962428104485967</v>
      </c>
      <c r="BV15" s="23">
        <v>0.82941499776608474</v>
      </c>
      <c r="BW15" s="23">
        <v>0.84096057857557338</v>
      </c>
      <c r="BX15" s="23">
        <v>0.6663680904218372</v>
      </c>
      <c r="BY15" s="23">
        <v>0.81046485102833521</v>
      </c>
      <c r="BZ15" s="23">
        <v>0.74699980649561359</v>
      </c>
      <c r="CA15" s="23">
        <v>0.62256337727374556</v>
      </c>
      <c r="CB15" s="23">
        <v>0.73367351998904617</v>
      </c>
      <c r="CC15" s="23">
        <v>0.72045431233745294</v>
      </c>
    </row>
    <row r="16" spans="2:83" ht="19" customHeight="1" x14ac:dyDescent="0.35">
      <c r="B16" s="22" t="s">
        <v>118</v>
      </c>
      <c r="C16" s="23">
        <v>4.9295413386881828E-2</v>
      </c>
      <c r="D16" s="23">
        <v>0.1265407936811207</v>
      </c>
      <c r="E16" s="23">
        <v>8.9805809123000124E-2</v>
      </c>
      <c r="F16" s="23">
        <v>5.5342236229369068E-2</v>
      </c>
      <c r="G16" s="23">
        <v>2.699067446199795E-2</v>
      </c>
      <c r="H16" s="23">
        <v>1.7124631737150269E-2</v>
      </c>
      <c r="I16" s="23">
        <v>1.816166450470796E-2</v>
      </c>
      <c r="K16" s="23">
        <v>5.1915074478235103E-2</v>
      </c>
      <c r="L16" s="23">
        <v>4.6055682514419681E-2</v>
      </c>
      <c r="N16" s="23">
        <v>4.8446193521230391E-2</v>
      </c>
      <c r="O16" s="23">
        <v>1.7609996563924351E-2</v>
      </c>
      <c r="P16" s="23">
        <v>8.5718124042465108E-2</v>
      </c>
      <c r="Q16" s="23">
        <v>8.5730640288875087E-2</v>
      </c>
      <c r="R16" s="23">
        <v>4.0278812901701842E-2</v>
      </c>
      <c r="S16" s="23">
        <v>5.1931117364494267E-2</v>
      </c>
      <c r="T16" s="23">
        <v>3.4332993427960229E-2</v>
      </c>
      <c r="U16" s="23">
        <v>7.5198681391358657E-2</v>
      </c>
      <c r="V16" s="23">
        <v>4.4788094426181653E-2</v>
      </c>
      <c r="W16" s="23">
        <v>3.521019138170365E-2</v>
      </c>
      <c r="X16" s="23">
        <v>3.1980252386479342E-2</v>
      </c>
      <c r="Y16" s="23">
        <v>6.4289966656422448E-2</v>
      </c>
      <c r="AA16" s="23">
        <v>2.5817925497415191E-2</v>
      </c>
      <c r="AB16" s="23">
        <v>3.6577949715272187E-2</v>
      </c>
      <c r="AC16" s="23">
        <v>6.3472014393592943E-2</v>
      </c>
      <c r="AD16" s="23">
        <v>7.4317625264698761E-2</v>
      </c>
      <c r="AF16" s="23">
        <v>0.2904995462042656</v>
      </c>
      <c r="AG16" s="23">
        <v>8.5266989485495923E-2</v>
      </c>
      <c r="AH16" s="23">
        <v>2.989209149682449E-2</v>
      </c>
      <c r="AI16" s="23">
        <v>7.0797696148340528E-2</v>
      </c>
      <c r="AJ16" s="23">
        <v>6.3555695495288611E-2</v>
      </c>
      <c r="AK16" s="23">
        <v>4.3850691977995529E-2</v>
      </c>
      <c r="AL16" s="23">
        <v>5.6676009157240761E-2</v>
      </c>
      <c r="AM16" s="23">
        <v>3.1948788754643298E-2</v>
      </c>
      <c r="AN16" s="23">
        <v>7.144035590414595E-2</v>
      </c>
      <c r="AO16" s="23">
        <v>2.681215351231854E-2</v>
      </c>
      <c r="AP16" s="23">
        <v>2.2328269217080358E-2</v>
      </c>
      <c r="AQ16" s="23">
        <v>5.2599609062325317E-2</v>
      </c>
      <c r="AR16" s="23">
        <v>2.2433920673764741E-2</v>
      </c>
      <c r="AS16" s="23">
        <v>4.9235646422757517E-2</v>
      </c>
      <c r="AT16" s="23">
        <v>2.201376338139667E-2</v>
      </c>
      <c r="AU16" s="23">
        <v>2.3613571434715149E-2</v>
      </c>
      <c r="AV16" s="23">
        <v>8.3977297328971939E-2</v>
      </c>
      <c r="AX16" s="23">
        <v>4.2586552659803309E-2</v>
      </c>
      <c r="AY16" s="23">
        <v>8.1139426502357073E-2</v>
      </c>
      <c r="BA16" s="23">
        <v>4.3198295378683568E-2</v>
      </c>
      <c r="BB16" s="23">
        <v>6.0607623209674749E-2</v>
      </c>
      <c r="BD16" s="23">
        <v>4.9077830139484392E-2</v>
      </c>
      <c r="BE16" s="23">
        <v>4.0375047225858093E-2</v>
      </c>
      <c r="BF16" s="23">
        <v>7.2176332148486455E-2</v>
      </c>
      <c r="BG16" s="23">
        <v>4.4814262215678448E-2</v>
      </c>
      <c r="BH16" s="23">
        <v>4.5122794390845967E-2</v>
      </c>
      <c r="BI16" s="23">
        <v>5.0551419738651411E-2</v>
      </c>
      <c r="BJ16" s="23">
        <v>7.1729513848008936E-2</v>
      </c>
      <c r="BL16" s="23">
        <v>3.5179072116645158E-2</v>
      </c>
      <c r="BM16" s="23">
        <v>3.6864345051321863E-2</v>
      </c>
      <c r="BN16" s="23">
        <v>6.264994624479743E-2</v>
      </c>
      <c r="BO16" s="23">
        <v>0.1133244304391955</v>
      </c>
      <c r="BP16" s="23">
        <v>6.5998469254441167E-2</v>
      </c>
      <c r="BQ16" s="23">
        <v>6.5105097703596113E-2</v>
      </c>
      <c r="BR16" s="23">
        <v>9.8820160167844312E-2</v>
      </c>
      <c r="BS16" s="23">
        <v>4.0473627206135329E-2</v>
      </c>
      <c r="BU16" s="23">
        <v>2.9607931838306741E-2</v>
      </c>
      <c r="BV16" s="23">
        <v>3.1575225098066463E-2</v>
      </c>
      <c r="BW16" s="23">
        <v>2.89086210530041E-2</v>
      </c>
      <c r="BX16" s="23">
        <v>8.1756770352359731E-2</v>
      </c>
      <c r="BY16" s="23">
        <v>4.7631038870839353E-2</v>
      </c>
      <c r="BZ16" s="23">
        <v>7.7238521768525803E-2</v>
      </c>
      <c r="CA16" s="23">
        <v>6.4541331135067381E-2</v>
      </c>
      <c r="CB16" s="23">
        <v>4.4305240499644322E-2</v>
      </c>
      <c r="CC16" s="23">
        <v>0.14261049934281861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0.14385401760561639</v>
      </c>
      <c r="D9" s="18">
        <v>0.16633911292304229</v>
      </c>
      <c r="E9" s="18">
        <v>0.2367331355774219</v>
      </c>
      <c r="F9" s="18">
        <v>0.18480709857567751</v>
      </c>
      <c r="G9" s="18">
        <v>0.14139575560175491</v>
      </c>
      <c r="H9" s="18">
        <v>0.10322438472073479</v>
      </c>
      <c r="I9" s="18">
        <v>6.7890361168984253E-2</v>
      </c>
      <c r="K9" s="18">
        <v>0.1345402435048311</v>
      </c>
      <c r="L9" s="18">
        <v>0.1532917796984801</v>
      </c>
      <c r="N9" s="18">
        <v>8.3401950911347972E-2</v>
      </c>
      <c r="O9" s="18">
        <v>9.0449057006006472E-2</v>
      </c>
      <c r="P9" s="18">
        <v>0.16796793067487911</v>
      </c>
      <c r="Q9" s="18">
        <v>0.1484073186260656</v>
      </c>
      <c r="R9" s="18">
        <v>0.15636039001371749</v>
      </c>
      <c r="S9" s="18">
        <v>0.1104844671303374</v>
      </c>
      <c r="T9" s="18">
        <v>0.15639729131387101</v>
      </c>
      <c r="U9" s="18">
        <v>0.1181636787583947</v>
      </c>
      <c r="V9" s="18">
        <v>0.23073850669125959</v>
      </c>
      <c r="W9" s="18">
        <v>0.13262268287073931</v>
      </c>
      <c r="X9" s="18">
        <v>9.6796146757064508E-2</v>
      </c>
      <c r="Y9" s="18">
        <v>0.16612468929031529</v>
      </c>
      <c r="AA9" s="18">
        <v>0.16868248365930061</v>
      </c>
      <c r="AB9" s="18">
        <v>9.5653403084158525E-2</v>
      </c>
      <c r="AC9" s="18">
        <v>0.1574971119491288</v>
      </c>
      <c r="AD9" s="18">
        <v>0.1563241899978991</v>
      </c>
      <c r="AF9" s="18">
        <v>0.1719352134003346</v>
      </c>
      <c r="AG9" s="18">
        <v>0.22134725314458081</v>
      </c>
      <c r="AH9" s="18">
        <v>0.18429442650266889</v>
      </c>
      <c r="AI9" s="18">
        <v>0.14584322080122811</v>
      </c>
      <c r="AJ9" s="18">
        <v>0.1578120045973973</v>
      </c>
      <c r="AK9" s="18">
        <v>9.6731580866080649E-2</v>
      </c>
      <c r="AL9" s="18">
        <v>7.2259376206710454E-2</v>
      </c>
      <c r="AM9" s="18">
        <v>0.14654831311082089</v>
      </c>
      <c r="AN9" s="18">
        <v>9.5985521242680921E-2</v>
      </c>
      <c r="AO9" s="18">
        <v>0.148611880452694</v>
      </c>
      <c r="AP9" s="18">
        <v>0.1138772065462676</v>
      </c>
      <c r="AQ9" s="18">
        <v>0.1082150512077438</v>
      </c>
      <c r="AR9" s="18">
        <v>0.14976186342920589</v>
      </c>
      <c r="AS9" s="18">
        <v>0.19203262677688701</v>
      </c>
      <c r="AT9" s="18">
        <v>0.28208343838000521</v>
      </c>
      <c r="AU9" s="18">
        <v>0.26110347418761137</v>
      </c>
      <c r="AV9" s="18">
        <v>8.9341437438752738E-2</v>
      </c>
      <c r="AX9" s="18">
        <v>0.12616830750080449</v>
      </c>
      <c r="AY9" s="18">
        <v>0.231488840610277</v>
      </c>
      <c r="BA9" s="18">
        <v>0.15781227380018689</v>
      </c>
      <c r="BB9" s="18">
        <v>0.1179567457107691</v>
      </c>
      <c r="BD9" s="18">
        <v>0.13613450697183091</v>
      </c>
      <c r="BE9" s="18">
        <v>0.13502627723093991</v>
      </c>
      <c r="BF9" s="18">
        <v>0.10273174434268011</v>
      </c>
      <c r="BG9" s="18">
        <v>0.1321980590827132</v>
      </c>
      <c r="BH9" s="18">
        <v>0.22861010300197529</v>
      </c>
      <c r="BI9" s="18">
        <v>0.25746144142147842</v>
      </c>
      <c r="BJ9" s="18">
        <v>7.8690408110392948E-2</v>
      </c>
      <c r="BL9" s="18">
        <v>0.14805456920020049</v>
      </c>
      <c r="BM9" s="18">
        <v>0.18278191075450859</v>
      </c>
      <c r="BN9" s="18">
        <v>9.9920168688862068E-2</v>
      </c>
      <c r="BO9" s="18">
        <v>0.11366770010831841</v>
      </c>
      <c r="BP9" s="18">
        <v>0.1438139551117332</v>
      </c>
      <c r="BQ9" s="18">
        <v>8.3538871450012361E-2</v>
      </c>
      <c r="BR9" s="18">
        <v>0.17154693573651769</v>
      </c>
      <c r="BS9" s="18">
        <v>0.1021865235758944</v>
      </c>
      <c r="BU9" s="18">
        <v>0.11522946864232859</v>
      </c>
      <c r="BV9" s="18">
        <v>0.20480265168646239</v>
      </c>
      <c r="BW9" s="18">
        <v>9.1535532808389816E-2</v>
      </c>
      <c r="BX9" s="18">
        <v>0.10478544594828169</v>
      </c>
      <c r="BY9" s="18">
        <v>0.15137641547921271</v>
      </c>
      <c r="BZ9" s="18">
        <v>0.11794342509904231</v>
      </c>
      <c r="CA9" s="18">
        <v>0.1120497886964751</v>
      </c>
      <c r="CB9" s="18">
        <v>0.1121153531153149</v>
      </c>
      <c r="CC9" s="18">
        <v>0.1342841691090321</v>
      </c>
    </row>
    <row r="10" spans="2:83" ht="19" customHeight="1" x14ac:dyDescent="0.35">
      <c r="B10" s="21" t="s">
        <v>239</v>
      </c>
      <c r="C10" s="18">
        <v>0.32368040471340731</v>
      </c>
      <c r="D10" s="18">
        <v>0.30355276143949622</v>
      </c>
      <c r="E10" s="18">
        <v>0.3694570015646137</v>
      </c>
      <c r="F10" s="18">
        <v>0.37894741883182392</v>
      </c>
      <c r="G10" s="18">
        <v>0.3526775853071607</v>
      </c>
      <c r="H10" s="18">
        <v>0.37329749952577351</v>
      </c>
      <c r="I10" s="18">
        <v>0.20862560256938359</v>
      </c>
      <c r="K10" s="18">
        <v>0.29438843650225632</v>
      </c>
      <c r="L10" s="18">
        <v>0.35072512806431022</v>
      </c>
      <c r="N10" s="18">
        <v>0.34182285473021051</v>
      </c>
      <c r="O10" s="18">
        <v>0.45415515946333479</v>
      </c>
      <c r="P10" s="18">
        <v>0.29833521974117733</v>
      </c>
      <c r="Q10" s="18">
        <v>0.3839618311400354</v>
      </c>
      <c r="R10" s="18">
        <v>0.36399835812992037</v>
      </c>
      <c r="S10" s="18">
        <v>0.31333016484220411</v>
      </c>
      <c r="T10" s="18">
        <v>0.34291446640731132</v>
      </c>
      <c r="U10" s="18">
        <v>0.28946497960403489</v>
      </c>
      <c r="V10" s="18">
        <v>0.31611348901192882</v>
      </c>
      <c r="W10" s="18">
        <v>0.27290690341787022</v>
      </c>
      <c r="X10" s="18">
        <v>0.37316401993508619</v>
      </c>
      <c r="Y10" s="18">
        <v>0.27465356025105919</v>
      </c>
      <c r="AA10" s="18">
        <v>0.27636375249829498</v>
      </c>
      <c r="AB10" s="18">
        <v>0.30893020301969021</v>
      </c>
      <c r="AC10" s="18">
        <v>0.38503390384193942</v>
      </c>
      <c r="AD10" s="18">
        <v>0.33380933138668928</v>
      </c>
      <c r="AF10" s="18">
        <v>0.27367520441978099</v>
      </c>
      <c r="AG10" s="18">
        <v>0.3113475019699164</v>
      </c>
      <c r="AH10" s="18">
        <v>0.38674339752494419</v>
      </c>
      <c r="AI10" s="18">
        <v>0.27826137515408828</v>
      </c>
      <c r="AJ10" s="18">
        <v>0.30152581173263521</v>
      </c>
      <c r="AK10" s="18">
        <v>0.35392834471567691</v>
      </c>
      <c r="AL10" s="18">
        <v>0.3715934127525598</v>
      </c>
      <c r="AM10" s="18">
        <v>0.2378584637382222</v>
      </c>
      <c r="AN10" s="18">
        <v>0.37692482068210248</v>
      </c>
      <c r="AO10" s="18">
        <v>0.34521598300258172</v>
      </c>
      <c r="AP10" s="18">
        <v>0.28095367877342448</v>
      </c>
      <c r="AQ10" s="18">
        <v>0.28470609308564843</v>
      </c>
      <c r="AR10" s="18">
        <v>0.31945760143495289</v>
      </c>
      <c r="AS10" s="18">
        <v>0.27499412286017011</v>
      </c>
      <c r="AT10" s="18">
        <v>0.30717771326387477</v>
      </c>
      <c r="AU10" s="18">
        <v>0.39043904747724267</v>
      </c>
      <c r="AV10" s="18">
        <v>0.33307614448933021</v>
      </c>
      <c r="AX10" s="18">
        <v>0.31385568604409392</v>
      </c>
      <c r="AY10" s="18">
        <v>0.37482025970169508</v>
      </c>
      <c r="BA10" s="18">
        <v>0.3438000524285752</v>
      </c>
      <c r="BB10" s="18">
        <v>0.28635167395756073</v>
      </c>
      <c r="BD10" s="18">
        <v>0.33767631617575722</v>
      </c>
      <c r="BE10" s="18">
        <v>0.31713841409927013</v>
      </c>
      <c r="BF10" s="18">
        <v>0.29784919921010089</v>
      </c>
      <c r="BG10" s="18">
        <v>0.34737420299773841</v>
      </c>
      <c r="BH10" s="18">
        <v>0.26917020933149732</v>
      </c>
      <c r="BI10" s="18">
        <v>0.40884223736450892</v>
      </c>
      <c r="BJ10" s="18">
        <v>0.32449385311004658</v>
      </c>
      <c r="BL10" s="18">
        <v>0.27997076843952029</v>
      </c>
      <c r="BM10" s="18">
        <v>0.34263372714426238</v>
      </c>
      <c r="BN10" s="18">
        <v>0.26668814992938827</v>
      </c>
      <c r="BO10" s="18">
        <v>0.32003301073457829</v>
      </c>
      <c r="BP10" s="18">
        <v>0.32635740854560408</v>
      </c>
      <c r="BQ10" s="18">
        <v>0.35054779374683842</v>
      </c>
      <c r="BR10" s="18">
        <v>0.31088848734483437</v>
      </c>
      <c r="BS10" s="18">
        <v>0.35444134821031292</v>
      </c>
      <c r="BU10" s="18">
        <v>0.31553816516972738</v>
      </c>
      <c r="BV10" s="18">
        <v>0.37081854064808389</v>
      </c>
      <c r="BW10" s="18">
        <v>0.29766761310158918</v>
      </c>
      <c r="BX10" s="18">
        <v>0.29974917363846892</v>
      </c>
      <c r="BY10" s="18">
        <v>0.31795251387728202</v>
      </c>
      <c r="BZ10" s="18">
        <v>0.2859053707125408</v>
      </c>
      <c r="CA10" s="18">
        <v>0.29853032261910739</v>
      </c>
      <c r="CB10" s="18">
        <v>0.29392190023339432</v>
      </c>
      <c r="CC10" s="18">
        <v>0.31876797615931202</v>
      </c>
    </row>
    <row r="11" spans="2:83" ht="19" customHeight="1" x14ac:dyDescent="0.35">
      <c r="B11" s="21" t="s">
        <v>240</v>
      </c>
      <c r="C11" s="18">
        <v>0.23268661112614519</v>
      </c>
      <c r="D11" s="18">
        <v>0.24121009531008961</v>
      </c>
      <c r="E11" s="18">
        <v>0.18222332996028731</v>
      </c>
      <c r="F11" s="18">
        <v>0.22932549115213671</v>
      </c>
      <c r="G11" s="18">
        <v>0.2161429614406814</v>
      </c>
      <c r="H11" s="18">
        <v>0.2282035436739917</v>
      </c>
      <c r="I11" s="18">
        <v>0.28085781502238671</v>
      </c>
      <c r="K11" s="18">
        <v>0.25813115753790078</v>
      </c>
      <c r="L11" s="18">
        <v>0.20999498628259189</v>
      </c>
      <c r="N11" s="18">
        <v>0.203384864148307</v>
      </c>
      <c r="O11" s="18">
        <v>0.19735037501051911</v>
      </c>
      <c r="P11" s="18">
        <v>0.26216512730614261</v>
      </c>
      <c r="Q11" s="18">
        <v>0.26600871512259011</v>
      </c>
      <c r="R11" s="18">
        <v>0.2291873948092803</v>
      </c>
      <c r="S11" s="18">
        <v>0.26149365542558067</v>
      </c>
      <c r="T11" s="18">
        <v>0.21039892964170859</v>
      </c>
      <c r="U11" s="18">
        <v>0.27800276275540731</v>
      </c>
      <c r="V11" s="18">
        <v>0.20599769288657799</v>
      </c>
      <c r="W11" s="18">
        <v>0.21360158602977411</v>
      </c>
      <c r="X11" s="18">
        <v>0.22783629602886629</v>
      </c>
      <c r="Y11" s="18">
        <v>0.26343816626414113</v>
      </c>
      <c r="AA11" s="18">
        <v>0.2109521305894243</v>
      </c>
      <c r="AB11" s="18">
        <v>0.22671832535222611</v>
      </c>
      <c r="AC11" s="18">
        <v>0.25826638908708371</v>
      </c>
      <c r="AD11" s="18">
        <v>0.24021063205528331</v>
      </c>
      <c r="AF11" s="18">
        <v>0.36489622611308542</v>
      </c>
      <c r="AG11" s="18">
        <v>0.21652346605842759</v>
      </c>
      <c r="AH11" s="18">
        <v>0.17049096426767629</v>
      </c>
      <c r="AI11" s="18">
        <v>0.29014056716344078</v>
      </c>
      <c r="AJ11" s="18">
        <v>0.24925110454858571</v>
      </c>
      <c r="AK11" s="18">
        <v>0.28482781674444518</v>
      </c>
      <c r="AL11" s="18">
        <v>0.23715227729088351</v>
      </c>
      <c r="AM11" s="18">
        <v>0.23209974987075141</v>
      </c>
      <c r="AN11" s="18">
        <v>0.1781563449908756</v>
      </c>
      <c r="AO11" s="18">
        <v>0.21834733493478989</v>
      </c>
      <c r="AP11" s="18">
        <v>0.26604296838580471</v>
      </c>
      <c r="AQ11" s="18">
        <v>0.22460977226031881</v>
      </c>
      <c r="AR11" s="18">
        <v>0.19055289220533811</v>
      </c>
      <c r="AS11" s="18">
        <v>0.22805413272081129</v>
      </c>
      <c r="AT11" s="18">
        <v>0.17048889059448319</v>
      </c>
      <c r="AU11" s="18">
        <v>0.15580627814022291</v>
      </c>
      <c r="AV11" s="18">
        <v>0.25066178253501992</v>
      </c>
      <c r="AX11" s="18">
        <v>0.2399361455055159</v>
      </c>
      <c r="AY11" s="18">
        <v>0.1920167351366816</v>
      </c>
      <c r="BA11" s="18">
        <v>0.212868485717502</v>
      </c>
      <c r="BB11" s="18">
        <v>0.26945591633158028</v>
      </c>
      <c r="BD11" s="18">
        <v>0.25550660705187522</v>
      </c>
      <c r="BE11" s="18">
        <v>0.2275593604327055</v>
      </c>
      <c r="BF11" s="18">
        <v>0.30634016979591761</v>
      </c>
      <c r="BG11" s="18">
        <v>0.18234882852436851</v>
      </c>
      <c r="BH11" s="18">
        <v>0.21071822492698941</v>
      </c>
      <c r="BI11" s="18">
        <v>9.5656781472953589E-2</v>
      </c>
      <c r="BJ11" s="18">
        <v>0.35878168711980418</v>
      </c>
      <c r="BL11" s="18">
        <v>0.23168213587334421</v>
      </c>
      <c r="BM11" s="18">
        <v>0.22702646818380459</v>
      </c>
      <c r="BN11" s="18">
        <v>0.21208085505173249</v>
      </c>
      <c r="BO11" s="18">
        <v>0.2112419793015039</v>
      </c>
      <c r="BP11" s="18">
        <v>0.25311414141736949</v>
      </c>
      <c r="BQ11" s="18">
        <v>0.23755097128596719</v>
      </c>
      <c r="BR11" s="18">
        <v>0.2452241730736259</v>
      </c>
      <c r="BS11" s="18">
        <v>0.24080024511423609</v>
      </c>
      <c r="BU11" s="18">
        <v>0.21499583695453531</v>
      </c>
      <c r="BV11" s="18">
        <v>0.1969307357091693</v>
      </c>
      <c r="BW11" s="18">
        <v>0.25280213920980071</v>
      </c>
      <c r="BX11" s="18">
        <v>0.20042231765118959</v>
      </c>
      <c r="BY11" s="18">
        <v>0.25136724463871513</v>
      </c>
      <c r="BZ11" s="18">
        <v>0.25090817912555752</v>
      </c>
      <c r="CA11" s="18">
        <v>0.33895873150671219</v>
      </c>
      <c r="CB11" s="18">
        <v>0.27197143526000261</v>
      </c>
      <c r="CC11" s="18">
        <v>0.1899431217689723</v>
      </c>
    </row>
    <row r="12" spans="2:83" ht="19" customHeight="1" x14ac:dyDescent="0.35">
      <c r="B12" s="21" t="s">
        <v>241</v>
      </c>
      <c r="C12" s="18">
        <v>0.1681803314375088</v>
      </c>
      <c r="D12" s="18">
        <v>0.21046092481457601</v>
      </c>
      <c r="E12" s="18">
        <v>0.15490031232938201</v>
      </c>
      <c r="F12" s="18">
        <v>0.1187122241521299</v>
      </c>
      <c r="G12" s="18">
        <v>0.17000251421637691</v>
      </c>
      <c r="H12" s="18">
        <v>0.15532173918561801</v>
      </c>
      <c r="I12" s="18">
        <v>0.20153617086976869</v>
      </c>
      <c r="K12" s="18">
        <v>0.19536615902028809</v>
      </c>
      <c r="L12" s="18">
        <v>0.1435383974101154</v>
      </c>
      <c r="N12" s="18">
        <v>0.21526811265954929</v>
      </c>
      <c r="O12" s="18">
        <v>9.0341471903432155E-2</v>
      </c>
      <c r="P12" s="18">
        <v>0.1064260173445305</v>
      </c>
      <c r="Q12" s="18">
        <v>7.9695820552097008E-2</v>
      </c>
      <c r="R12" s="18">
        <v>0.1455980310413551</v>
      </c>
      <c r="S12" s="18">
        <v>0.20788871452487009</v>
      </c>
      <c r="T12" s="18">
        <v>0.1547615220401094</v>
      </c>
      <c r="U12" s="18">
        <v>0.1901244856112326</v>
      </c>
      <c r="V12" s="18">
        <v>0.16721900517913121</v>
      </c>
      <c r="W12" s="18">
        <v>0.21920774917204819</v>
      </c>
      <c r="X12" s="18">
        <v>0.16110495458480739</v>
      </c>
      <c r="Y12" s="18">
        <v>0.13343287690301719</v>
      </c>
      <c r="AA12" s="18">
        <v>0.1995279158014536</v>
      </c>
      <c r="AB12" s="18">
        <v>0.1804138057218041</v>
      </c>
      <c r="AC12" s="18">
        <v>0.124631644152128</v>
      </c>
      <c r="AD12" s="18">
        <v>0.1612060511947363</v>
      </c>
      <c r="AF12" s="18">
        <v>0.1113232804370575</v>
      </c>
      <c r="AG12" s="18">
        <v>0.1309434659941027</v>
      </c>
      <c r="AH12" s="18">
        <v>8.9748530620698666E-2</v>
      </c>
      <c r="AI12" s="18">
        <v>0.1459623612827434</v>
      </c>
      <c r="AJ12" s="18">
        <v>0.22393907908697949</v>
      </c>
      <c r="AK12" s="18">
        <v>0.14991821053400639</v>
      </c>
      <c r="AL12" s="18">
        <v>0.17354545631010421</v>
      </c>
      <c r="AM12" s="18">
        <v>0.23708784966943741</v>
      </c>
      <c r="AN12" s="18">
        <v>0.2393004472328901</v>
      </c>
      <c r="AO12" s="18">
        <v>0.1301626088375204</v>
      </c>
      <c r="AP12" s="18">
        <v>0.1612399901739274</v>
      </c>
      <c r="AQ12" s="18">
        <v>0.18875443970352099</v>
      </c>
      <c r="AR12" s="18">
        <v>0.24061216313679881</v>
      </c>
      <c r="AS12" s="18">
        <v>0.1903149532758811</v>
      </c>
      <c r="AT12" s="18">
        <v>0.1093546161932105</v>
      </c>
      <c r="AU12" s="18">
        <v>0.13064348275525661</v>
      </c>
      <c r="AV12" s="18">
        <v>0.14028492142884241</v>
      </c>
      <c r="AX12" s="18">
        <v>0.1724831248480882</v>
      </c>
      <c r="AY12" s="18">
        <v>0.15220701556931021</v>
      </c>
      <c r="BA12" s="18">
        <v>0.15679744630224829</v>
      </c>
      <c r="BB12" s="18">
        <v>0.18929942161514321</v>
      </c>
      <c r="BD12" s="18">
        <v>0.1666365296744089</v>
      </c>
      <c r="BE12" s="18">
        <v>0.1996133252229039</v>
      </c>
      <c r="BF12" s="18">
        <v>0.12922243273859871</v>
      </c>
      <c r="BG12" s="18">
        <v>0.1842189701593423</v>
      </c>
      <c r="BH12" s="18">
        <v>0.16296907299290139</v>
      </c>
      <c r="BI12" s="18">
        <v>0.1015837195675819</v>
      </c>
      <c r="BJ12" s="18">
        <v>8.1599385691658533E-2</v>
      </c>
      <c r="BL12" s="18">
        <v>0.19161953521448569</v>
      </c>
      <c r="BM12" s="18">
        <v>0.15184701199172429</v>
      </c>
      <c r="BN12" s="18">
        <v>0.2114400832607051</v>
      </c>
      <c r="BO12" s="18">
        <v>0.1962560431714552</v>
      </c>
      <c r="BP12" s="18">
        <v>0.1714844887048709</v>
      </c>
      <c r="BQ12" s="18">
        <v>0.17980711241321881</v>
      </c>
      <c r="BR12" s="18">
        <v>0.13892559837394911</v>
      </c>
      <c r="BS12" s="18">
        <v>0.1481214611867154</v>
      </c>
      <c r="BU12" s="18">
        <v>0.20182657169005269</v>
      </c>
      <c r="BV12" s="18">
        <v>0.13687710661486399</v>
      </c>
      <c r="BW12" s="18">
        <v>0.16882316016086951</v>
      </c>
      <c r="BX12" s="18">
        <v>0.2340261931148756</v>
      </c>
      <c r="BY12" s="18">
        <v>0.16621320899341799</v>
      </c>
      <c r="BZ12" s="18">
        <v>0.2417152093450855</v>
      </c>
      <c r="CA12" s="18">
        <v>0.1208423643700902</v>
      </c>
      <c r="CB12" s="18">
        <v>0.15931609675753711</v>
      </c>
      <c r="CC12" s="18">
        <v>0.1590690968626858</v>
      </c>
    </row>
    <row r="13" spans="2:83" ht="19" customHeight="1" x14ac:dyDescent="0.35">
      <c r="B13" s="21" t="s">
        <v>242</v>
      </c>
      <c r="C13" s="18">
        <v>0.10042705219254169</v>
      </c>
      <c r="D13" s="18">
        <v>5.0277179237764799E-2</v>
      </c>
      <c r="E13" s="18">
        <v>3.8089829878737061E-2</v>
      </c>
      <c r="F13" s="18">
        <v>6.3192142320236969E-2</v>
      </c>
      <c r="G13" s="18">
        <v>8.3927987423478512E-2</v>
      </c>
      <c r="H13" s="18">
        <v>0.1148611780037448</v>
      </c>
      <c r="I13" s="18">
        <v>0.19418104700941671</v>
      </c>
      <c r="K13" s="18">
        <v>8.4739777752957129E-2</v>
      </c>
      <c r="L13" s="18">
        <v>0.11357413956814109</v>
      </c>
      <c r="N13" s="18">
        <v>0.12584601655936009</v>
      </c>
      <c r="O13" s="18">
        <v>0.1372335862379663</v>
      </c>
      <c r="P13" s="18">
        <v>0.12232276732854309</v>
      </c>
      <c r="Q13" s="18">
        <v>9.6829319186175669E-2</v>
      </c>
      <c r="R13" s="18">
        <v>7.050573860120958E-2</v>
      </c>
      <c r="S13" s="18">
        <v>7.4385729034337239E-2</v>
      </c>
      <c r="T13" s="18">
        <v>9.5107475018528481E-2</v>
      </c>
      <c r="U13" s="18">
        <v>9.1767926948764997E-2</v>
      </c>
      <c r="V13" s="18">
        <v>6.526700975810143E-2</v>
      </c>
      <c r="W13" s="18">
        <v>0.1271085505922859</v>
      </c>
      <c r="X13" s="18">
        <v>0.11052551554743011</v>
      </c>
      <c r="Y13" s="18">
        <v>0.12822500577218179</v>
      </c>
      <c r="AA13" s="18">
        <v>0.11341787601610739</v>
      </c>
      <c r="AB13" s="18">
        <v>0.14473772414264041</v>
      </c>
      <c r="AC13" s="18">
        <v>6.1539324752171783E-2</v>
      </c>
      <c r="AD13" s="18">
        <v>7.3851318206085578E-2</v>
      </c>
      <c r="AF13" s="18">
        <v>0</v>
      </c>
      <c r="AG13" s="18">
        <v>6.2736626601246376E-2</v>
      </c>
      <c r="AH13" s="18">
        <v>0.1407894266467194</v>
      </c>
      <c r="AI13" s="18">
        <v>0.10668926977450149</v>
      </c>
      <c r="AJ13" s="18">
        <v>5.5508430021555977E-2</v>
      </c>
      <c r="AK13" s="18">
        <v>7.3751403642914493E-2</v>
      </c>
      <c r="AL13" s="18">
        <v>0.12189381893173019</v>
      </c>
      <c r="AM13" s="18">
        <v>0.1171353390872801</v>
      </c>
      <c r="AN13" s="18">
        <v>9.19614989082643E-2</v>
      </c>
      <c r="AO13" s="18">
        <v>0.1235919804529184</v>
      </c>
      <c r="AP13" s="18">
        <v>0.13724424470059779</v>
      </c>
      <c r="AQ13" s="18">
        <v>0.14492083656799429</v>
      </c>
      <c r="AR13" s="18">
        <v>8.8872844766718015E-2</v>
      </c>
      <c r="AS13" s="18">
        <v>8.9583617348627478E-2</v>
      </c>
      <c r="AT13" s="18">
        <v>0.108647583399132</v>
      </c>
      <c r="AU13" s="18">
        <v>3.6319411275054649E-2</v>
      </c>
      <c r="AV13" s="18">
        <v>0.1597837504096716</v>
      </c>
      <c r="AX13" s="18">
        <v>0.1130078452539762</v>
      </c>
      <c r="AY13" s="18">
        <v>3.4159109898507921E-2</v>
      </c>
      <c r="BA13" s="18">
        <v>9.8867884365405723E-2</v>
      </c>
      <c r="BB13" s="18">
        <v>0.1033198342554435</v>
      </c>
      <c r="BD13" s="18">
        <v>7.6410605107688032E-2</v>
      </c>
      <c r="BE13" s="18">
        <v>9.4196944874281319E-2</v>
      </c>
      <c r="BF13" s="18">
        <v>0.1171415884860964</v>
      </c>
      <c r="BG13" s="18">
        <v>0.1245487472093421</v>
      </c>
      <c r="BH13" s="18">
        <v>0.103555306038193</v>
      </c>
      <c r="BI13" s="18">
        <v>9.5832015640042276E-2</v>
      </c>
      <c r="BJ13" s="18">
        <v>9.5247807975128274E-2</v>
      </c>
      <c r="BL13" s="18">
        <v>0.1144982949056951</v>
      </c>
      <c r="BM13" s="18">
        <v>7.0587079632148803E-2</v>
      </c>
      <c r="BN13" s="18">
        <v>0.18588834454902309</v>
      </c>
      <c r="BO13" s="18">
        <v>0.15880126668414429</v>
      </c>
      <c r="BP13" s="18">
        <v>8.8188941015712188E-2</v>
      </c>
      <c r="BQ13" s="18">
        <v>9.9726942959754705E-2</v>
      </c>
      <c r="BR13" s="18">
        <v>5.4702146043476993E-2</v>
      </c>
      <c r="BS13" s="18">
        <v>0.1022081137947899</v>
      </c>
      <c r="BU13" s="18">
        <v>0.124409654447221</v>
      </c>
      <c r="BV13" s="18">
        <v>6.41517587775665E-2</v>
      </c>
      <c r="BW13" s="18">
        <v>0.1562145126735357</v>
      </c>
      <c r="BX13" s="18">
        <v>0.15437474219611719</v>
      </c>
      <c r="BY13" s="18">
        <v>8.5795874645682488E-2</v>
      </c>
      <c r="BZ13" s="18">
        <v>5.2589373114984503E-2</v>
      </c>
      <c r="CA13" s="18">
        <v>5.6709197601385368E-2</v>
      </c>
      <c r="CB13" s="18">
        <v>0.1115079013838047</v>
      </c>
      <c r="CC13" s="18">
        <v>0.18068410854096301</v>
      </c>
    </row>
    <row r="14" spans="2:83" ht="19" customHeight="1" x14ac:dyDescent="0.35">
      <c r="B14" s="21" t="s">
        <v>151</v>
      </c>
      <c r="C14" s="18">
        <v>3.1171582924780571E-2</v>
      </c>
      <c r="D14" s="18">
        <v>2.815992627503093E-2</v>
      </c>
      <c r="E14" s="18">
        <v>1.859639068955812E-2</v>
      </c>
      <c r="F14" s="18">
        <v>2.5015624967995049E-2</v>
      </c>
      <c r="G14" s="18">
        <v>3.585319601054765E-2</v>
      </c>
      <c r="H14" s="18">
        <v>2.5091654890137219E-2</v>
      </c>
      <c r="I14" s="18">
        <v>4.690900336006007E-2</v>
      </c>
      <c r="K14" s="18">
        <v>3.2834225681766492E-2</v>
      </c>
      <c r="L14" s="18">
        <v>2.887556897636127E-2</v>
      </c>
      <c r="N14" s="18">
        <v>3.0276200991225029E-2</v>
      </c>
      <c r="O14" s="18">
        <v>3.047035037874106E-2</v>
      </c>
      <c r="P14" s="18">
        <v>4.2782937604727497E-2</v>
      </c>
      <c r="Q14" s="18">
        <v>2.5096995373036481E-2</v>
      </c>
      <c r="R14" s="18">
        <v>3.4350087404517157E-2</v>
      </c>
      <c r="S14" s="18">
        <v>3.2417269042670442E-2</v>
      </c>
      <c r="T14" s="18">
        <v>4.0420315578471318E-2</v>
      </c>
      <c r="U14" s="18">
        <v>3.2476166322165372E-2</v>
      </c>
      <c r="V14" s="18">
        <v>1.4664296473001119E-2</v>
      </c>
      <c r="W14" s="18">
        <v>3.4552527917282382E-2</v>
      </c>
      <c r="X14" s="18">
        <v>3.0573067146745549E-2</v>
      </c>
      <c r="Y14" s="18">
        <v>3.4125701519285401E-2</v>
      </c>
      <c r="AA14" s="18">
        <v>3.1055841435418979E-2</v>
      </c>
      <c r="AB14" s="18">
        <v>4.354653867948071E-2</v>
      </c>
      <c r="AC14" s="18">
        <v>1.303162621754822E-2</v>
      </c>
      <c r="AD14" s="18">
        <v>3.4598477159306668E-2</v>
      </c>
      <c r="AF14" s="18">
        <v>7.8170075629741431E-2</v>
      </c>
      <c r="AG14" s="18">
        <v>5.7101686231726172E-2</v>
      </c>
      <c r="AH14" s="18">
        <v>2.7933254437292662E-2</v>
      </c>
      <c r="AI14" s="18">
        <v>3.3103205823997887E-2</v>
      </c>
      <c r="AJ14" s="18">
        <v>1.196357001284625E-2</v>
      </c>
      <c r="AK14" s="18">
        <v>4.0842643496876267E-2</v>
      </c>
      <c r="AL14" s="18">
        <v>2.3555658508011969E-2</v>
      </c>
      <c r="AM14" s="18">
        <v>2.9270284523488111E-2</v>
      </c>
      <c r="AN14" s="18">
        <v>1.767136694318645E-2</v>
      </c>
      <c r="AO14" s="18">
        <v>3.4070212319495898E-2</v>
      </c>
      <c r="AP14" s="18">
        <v>4.0641911419977951E-2</v>
      </c>
      <c r="AQ14" s="18">
        <v>4.8793807174773593E-2</v>
      </c>
      <c r="AR14" s="18">
        <v>1.074263502698627E-2</v>
      </c>
      <c r="AS14" s="18">
        <v>2.5020547017623081E-2</v>
      </c>
      <c r="AT14" s="18">
        <v>2.2247758169294161E-2</v>
      </c>
      <c r="AU14" s="18">
        <v>2.5688306164611919E-2</v>
      </c>
      <c r="AV14" s="18">
        <v>2.685196369838333E-2</v>
      </c>
      <c r="AX14" s="18">
        <v>3.4548890847521253E-2</v>
      </c>
      <c r="AY14" s="18">
        <v>1.5308039083528289E-2</v>
      </c>
      <c r="BA14" s="18">
        <v>2.9853857386081942E-2</v>
      </c>
      <c r="BB14" s="18">
        <v>3.3616408129503277E-2</v>
      </c>
      <c r="BD14" s="18">
        <v>2.763543501843977E-2</v>
      </c>
      <c r="BE14" s="18">
        <v>2.6465678139899348E-2</v>
      </c>
      <c r="BF14" s="18">
        <v>4.6714865426606349E-2</v>
      </c>
      <c r="BG14" s="18">
        <v>2.9311192026495479E-2</v>
      </c>
      <c r="BH14" s="18">
        <v>2.497708370844353E-2</v>
      </c>
      <c r="BI14" s="18">
        <v>4.0623804533434983E-2</v>
      </c>
      <c r="BJ14" s="18">
        <v>6.1186857992969287E-2</v>
      </c>
      <c r="BL14" s="18">
        <v>3.4174696366754187E-2</v>
      </c>
      <c r="BM14" s="18">
        <v>2.512380229355117E-2</v>
      </c>
      <c r="BN14" s="18">
        <v>2.398239852028879E-2</v>
      </c>
      <c r="BO14" s="18">
        <v>0</v>
      </c>
      <c r="BP14" s="18">
        <v>1.7041065204710229E-2</v>
      </c>
      <c r="BQ14" s="18">
        <v>4.8828308144208757E-2</v>
      </c>
      <c r="BR14" s="18">
        <v>7.8712659427595796E-2</v>
      </c>
      <c r="BS14" s="18">
        <v>5.2242308118051438E-2</v>
      </c>
      <c r="BU14" s="18">
        <v>2.8000303096135139E-2</v>
      </c>
      <c r="BV14" s="18">
        <v>2.6419206563853988E-2</v>
      </c>
      <c r="BW14" s="18">
        <v>3.2957042045814927E-2</v>
      </c>
      <c r="BX14" s="18">
        <v>6.6421274510670468E-3</v>
      </c>
      <c r="BY14" s="18">
        <v>2.7294742365689659E-2</v>
      </c>
      <c r="BZ14" s="18">
        <v>5.0938442602789548E-2</v>
      </c>
      <c r="CA14" s="18">
        <v>7.2909595206229666E-2</v>
      </c>
      <c r="CB14" s="18">
        <v>5.1167313249946389E-2</v>
      </c>
      <c r="CC14" s="18">
        <v>1.7251527559034769E-2</v>
      </c>
    </row>
    <row r="15" spans="2:83" ht="19" customHeight="1" x14ac:dyDescent="0.35">
      <c r="B15" s="22" t="s">
        <v>117</v>
      </c>
      <c r="C15" s="23">
        <v>0.46753442231902359</v>
      </c>
      <c r="D15" s="23">
        <v>0.46989187436253849</v>
      </c>
      <c r="E15" s="23">
        <v>0.60619013714203551</v>
      </c>
      <c r="F15" s="23">
        <v>0.56375451740750138</v>
      </c>
      <c r="G15" s="23">
        <v>0.49407334090891553</v>
      </c>
      <c r="H15" s="23">
        <v>0.47652188424650821</v>
      </c>
      <c r="I15" s="23">
        <v>0.2765159637383679</v>
      </c>
      <c r="K15" s="23">
        <v>0.42892868000708739</v>
      </c>
      <c r="L15" s="23">
        <v>0.50401690776279029</v>
      </c>
      <c r="N15" s="23">
        <v>0.42522480564155851</v>
      </c>
      <c r="O15" s="23">
        <v>0.54460421646934132</v>
      </c>
      <c r="P15" s="23">
        <v>0.46630315041605641</v>
      </c>
      <c r="Q15" s="23">
        <v>0.53236914976610106</v>
      </c>
      <c r="R15" s="23">
        <v>0.52035874814363792</v>
      </c>
      <c r="S15" s="23">
        <v>0.42381463197254149</v>
      </c>
      <c r="T15" s="23">
        <v>0.4993117577211823</v>
      </c>
      <c r="U15" s="23">
        <v>0.40762865836242962</v>
      </c>
      <c r="V15" s="23">
        <v>0.54685199570318843</v>
      </c>
      <c r="W15" s="23">
        <v>0.40552958628860952</v>
      </c>
      <c r="X15" s="23">
        <v>0.46996016669215068</v>
      </c>
      <c r="Y15" s="23">
        <v>0.44077824954137462</v>
      </c>
      <c r="AA15" s="23">
        <v>0.44504623615759559</v>
      </c>
      <c r="AB15" s="23">
        <v>0.40458360610384869</v>
      </c>
      <c r="AC15" s="23">
        <v>0.54253101579106822</v>
      </c>
      <c r="AD15" s="23">
        <v>0.49013352138458832</v>
      </c>
      <c r="AF15" s="23">
        <v>0.44561041782011568</v>
      </c>
      <c r="AG15" s="23">
        <v>0.53269475511449715</v>
      </c>
      <c r="AH15" s="23">
        <v>0.57103782402761305</v>
      </c>
      <c r="AI15" s="23">
        <v>0.42410459595531641</v>
      </c>
      <c r="AJ15" s="23">
        <v>0.45933781633003251</v>
      </c>
      <c r="AK15" s="23">
        <v>0.45065992558175749</v>
      </c>
      <c r="AL15" s="23">
        <v>0.44385278895927027</v>
      </c>
      <c r="AM15" s="23">
        <v>0.38440677684904312</v>
      </c>
      <c r="AN15" s="23">
        <v>0.47291034192478337</v>
      </c>
      <c r="AO15" s="23">
        <v>0.49382786345527557</v>
      </c>
      <c r="AP15" s="23">
        <v>0.39483088531969213</v>
      </c>
      <c r="AQ15" s="23">
        <v>0.3929211442933922</v>
      </c>
      <c r="AR15" s="23">
        <v>0.46921946486415878</v>
      </c>
      <c r="AS15" s="23">
        <v>0.46702674963705698</v>
      </c>
      <c r="AT15" s="23">
        <v>0.58926115164388004</v>
      </c>
      <c r="AU15" s="23">
        <v>0.65154252166485405</v>
      </c>
      <c r="AV15" s="23">
        <v>0.42241758192808287</v>
      </c>
      <c r="AX15" s="23">
        <v>0.4400239935448983</v>
      </c>
      <c r="AY15" s="23">
        <v>0.60630910031197205</v>
      </c>
      <c r="BA15" s="23">
        <v>0.50161232622876206</v>
      </c>
      <c r="BB15" s="23">
        <v>0.40430841966832992</v>
      </c>
      <c r="BD15" s="23">
        <v>0.4738108231475881</v>
      </c>
      <c r="BE15" s="23">
        <v>0.45216469133021009</v>
      </c>
      <c r="BF15" s="23">
        <v>0.40058094355278101</v>
      </c>
      <c r="BG15" s="23">
        <v>0.47957226208045162</v>
      </c>
      <c r="BH15" s="23">
        <v>0.49778031233347259</v>
      </c>
      <c r="BI15" s="23">
        <v>0.66630367878598729</v>
      </c>
      <c r="BJ15" s="23">
        <v>0.4031842612204396</v>
      </c>
      <c r="BL15" s="23">
        <v>0.42802533763972073</v>
      </c>
      <c r="BM15" s="23">
        <v>0.52541563789877099</v>
      </c>
      <c r="BN15" s="23">
        <v>0.36660831861825038</v>
      </c>
      <c r="BO15" s="23">
        <v>0.43370071084289669</v>
      </c>
      <c r="BP15" s="23">
        <v>0.4701713636573373</v>
      </c>
      <c r="BQ15" s="23">
        <v>0.43408666519685069</v>
      </c>
      <c r="BR15" s="23">
        <v>0.48243542308135218</v>
      </c>
      <c r="BS15" s="23">
        <v>0.45662787178620728</v>
      </c>
      <c r="BU15" s="23">
        <v>0.43076763381205602</v>
      </c>
      <c r="BV15" s="23">
        <v>0.57562119233454623</v>
      </c>
      <c r="BW15" s="23">
        <v>0.38920314590997912</v>
      </c>
      <c r="BX15" s="23">
        <v>0.40453461958675058</v>
      </c>
      <c r="BY15" s="23">
        <v>0.46932892935649467</v>
      </c>
      <c r="BZ15" s="23">
        <v>0.40384879581158312</v>
      </c>
      <c r="CA15" s="23">
        <v>0.41058011131558247</v>
      </c>
      <c r="CB15" s="23">
        <v>0.40603725334870922</v>
      </c>
      <c r="CC15" s="23">
        <v>0.45305214526834409</v>
      </c>
    </row>
    <row r="16" spans="2:83" ht="19" customHeight="1" x14ac:dyDescent="0.35">
      <c r="B16" s="22" t="s">
        <v>118</v>
      </c>
      <c r="C16" s="23">
        <v>0.26860738363005049</v>
      </c>
      <c r="D16" s="23">
        <v>0.26073810405234082</v>
      </c>
      <c r="E16" s="23">
        <v>0.19299014220811911</v>
      </c>
      <c r="F16" s="23">
        <v>0.1819043664723668</v>
      </c>
      <c r="G16" s="23">
        <v>0.25393050163985542</v>
      </c>
      <c r="H16" s="23">
        <v>0.27018291718936271</v>
      </c>
      <c r="I16" s="23">
        <v>0.3957172178791854</v>
      </c>
      <c r="K16" s="23">
        <v>0.28010593677324519</v>
      </c>
      <c r="L16" s="23">
        <v>0.25711253697825642</v>
      </c>
      <c r="N16" s="23">
        <v>0.34111412921890938</v>
      </c>
      <c r="O16" s="23">
        <v>0.22757505814139839</v>
      </c>
      <c r="P16" s="23">
        <v>0.22874878467307361</v>
      </c>
      <c r="Q16" s="23">
        <v>0.17652513973827269</v>
      </c>
      <c r="R16" s="23">
        <v>0.2161037696425647</v>
      </c>
      <c r="S16" s="23">
        <v>0.28227444355920728</v>
      </c>
      <c r="T16" s="23">
        <v>0.24986899705863791</v>
      </c>
      <c r="U16" s="23">
        <v>0.28189241255999758</v>
      </c>
      <c r="V16" s="23">
        <v>0.23248601493723259</v>
      </c>
      <c r="W16" s="23">
        <v>0.34631629976433409</v>
      </c>
      <c r="X16" s="23">
        <v>0.2716304701322374</v>
      </c>
      <c r="Y16" s="23">
        <v>0.26165788267519902</v>
      </c>
      <c r="AA16" s="23">
        <v>0.31294579181756099</v>
      </c>
      <c r="AB16" s="23">
        <v>0.32515152986444451</v>
      </c>
      <c r="AC16" s="23">
        <v>0.18617096890429979</v>
      </c>
      <c r="AD16" s="23">
        <v>0.23505736940082181</v>
      </c>
      <c r="AF16" s="23">
        <v>0.1113232804370575</v>
      </c>
      <c r="AG16" s="23">
        <v>0.1936800925953491</v>
      </c>
      <c r="AH16" s="23">
        <v>0.23053795726741799</v>
      </c>
      <c r="AI16" s="23">
        <v>0.25265163105724492</v>
      </c>
      <c r="AJ16" s="23">
        <v>0.2794475091085355</v>
      </c>
      <c r="AK16" s="23">
        <v>0.22366961417692091</v>
      </c>
      <c r="AL16" s="23">
        <v>0.29543927524183439</v>
      </c>
      <c r="AM16" s="23">
        <v>0.35422318875671749</v>
      </c>
      <c r="AN16" s="23">
        <v>0.33126194614115428</v>
      </c>
      <c r="AO16" s="23">
        <v>0.2537545892904387</v>
      </c>
      <c r="AP16" s="23">
        <v>0.29848423487452519</v>
      </c>
      <c r="AQ16" s="23">
        <v>0.33367527627151528</v>
      </c>
      <c r="AR16" s="23">
        <v>0.32948500790351681</v>
      </c>
      <c r="AS16" s="23">
        <v>0.27989857062450862</v>
      </c>
      <c r="AT16" s="23">
        <v>0.21800219959234249</v>
      </c>
      <c r="AU16" s="23">
        <v>0.1669628940303112</v>
      </c>
      <c r="AV16" s="23">
        <v>0.30006867183851399</v>
      </c>
      <c r="AX16" s="23">
        <v>0.28549097010206448</v>
      </c>
      <c r="AY16" s="23">
        <v>0.18636612546781811</v>
      </c>
      <c r="BA16" s="23">
        <v>0.25566533066765401</v>
      </c>
      <c r="BB16" s="23">
        <v>0.29261925587058668</v>
      </c>
      <c r="BD16" s="23">
        <v>0.24304713478209691</v>
      </c>
      <c r="BE16" s="23">
        <v>0.29381027009718519</v>
      </c>
      <c r="BF16" s="23">
        <v>0.24636402122469511</v>
      </c>
      <c r="BG16" s="23">
        <v>0.30876771736868441</v>
      </c>
      <c r="BH16" s="23">
        <v>0.26652437903109449</v>
      </c>
      <c r="BI16" s="23">
        <v>0.1974157352076242</v>
      </c>
      <c r="BJ16" s="23">
        <v>0.17684719366678681</v>
      </c>
      <c r="BL16" s="23">
        <v>0.30611783012018079</v>
      </c>
      <c r="BM16" s="23">
        <v>0.22243409162387309</v>
      </c>
      <c r="BN16" s="23">
        <v>0.3973284278097281</v>
      </c>
      <c r="BO16" s="23">
        <v>0.35505730985559952</v>
      </c>
      <c r="BP16" s="23">
        <v>0.25967342972058299</v>
      </c>
      <c r="BQ16" s="23">
        <v>0.27953405537297349</v>
      </c>
      <c r="BR16" s="23">
        <v>0.19362774441742611</v>
      </c>
      <c r="BS16" s="23">
        <v>0.25032957498150532</v>
      </c>
      <c r="BU16" s="23">
        <v>0.32623622613727371</v>
      </c>
      <c r="BV16" s="23">
        <v>0.20102886539243051</v>
      </c>
      <c r="BW16" s="23">
        <v>0.32503767283440532</v>
      </c>
      <c r="BX16" s="23">
        <v>0.38840093531099279</v>
      </c>
      <c r="BY16" s="23">
        <v>0.25200908363910052</v>
      </c>
      <c r="BZ16" s="23">
        <v>0.29430458246007002</v>
      </c>
      <c r="CA16" s="23">
        <v>0.17755156197147559</v>
      </c>
      <c r="CB16" s="23">
        <v>0.27082399814134178</v>
      </c>
      <c r="CC16" s="23">
        <v>0.33975320540364867</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0.12805594827944969</v>
      </c>
      <c r="D9" s="18">
        <v>0.14965427318052321</v>
      </c>
      <c r="E9" s="18">
        <v>0.20974885356885201</v>
      </c>
      <c r="F9" s="18">
        <v>0.14378279815560849</v>
      </c>
      <c r="G9" s="18">
        <v>0.1080204304913957</v>
      </c>
      <c r="H9" s="18">
        <v>0.1240021370218766</v>
      </c>
      <c r="I9" s="18">
        <v>6.4903230265008174E-2</v>
      </c>
      <c r="K9" s="18">
        <v>0.1207362102869026</v>
      </c>
      <c r="L9" s="18">
        <v>0.13554724933067061</v>
      </c>
      <c r="N9" s="18">
        <v>7.2972717803444317E-2</v>
      </c>
      <c r="O9" s="18">
        <v>7.5507385220483128E-2</v>
      </c>
      <c r="P9" s="18">
        <v>0.122267608807931</v>
      </c>
      <c r="Q9" s="18">
        <v>9.3243057070539384E-2</v>
      </c>
      <c r="R9" s="18">
        <v>0.14025236798566179</v>
      </c>
      <c r="S9" s="18">
        <v>0.15359440606726971</v>
      </c>
      <c r="T9" s="18">
        <v>0.14580923914501179</v>
      </c>
      <c r="U9" s="18">
        <v>0.1122063319744373</v>
      </c>
      <c r="V9" s="18">
        <v>0.1385054467372841</v>
      </c>
      <c r="W9" s="18">
        <v>0.1403449255629147</v>
      </c>
      <c r="X9" s="18">
        <v>0.132304365776717</v>
      </c>
      <c r="Y9" s="18">
        <v>0.13726120228474831</v>
      </c>
      <c r="AA9" s="18">
        <v>0.13931855942414839</v>
      </c>
      <c r="AB9" s="18">
        <v>9.1762542477738268E-2</v>
      </c>
      <c r="AC9" s="18">
        <v>0.1693815640287312</v>
      </c>
      <c r="AD9" s="18">
        <v>0.1183267384430524</v>
      </c>
      <c r="AF9" s="18">
        <v>6.4578798470759813E-2</v>
      </c>
      <c r="AG9" s="18">
        <v>0.21737273256248091</v>
      </c>
      <c r="AH9" s="18">
        <v>0.14429866023525231</v>
      </c>
      <c r="AI9" s="18">
        <v>9.6505558458720109E-2</v>
      </c>
      <c r="AJ9" s="18">
        <v>0.12686197836790081</v>
      </c>
      <c r="AK9" s="18">
        <v>0.10415266008183791</v>
      </c>
      <c r="AL9" s="18">
        <v>9.2983304321071006E-2</v>
      </c>
      <c r="AM9" s="18">
        <v>0.1472231679251822</v>
      </c>
      <c r="AN9" s="18">
        <v>7.8727987336743063E-2</v>
      </c>
      <c r="AO9" s="18">
        <v>0.13232110269947439</v>
      </c>
      <c r="AP9" s="18">
        <v>0.14101597996288781</v>
      </c>
      <c r="AQ9" s="18">
        <v>0.1219042082183445</v>
      </c>
      <c r="AR9" s="18">
        <v>0.1028379555088713</v>
      </c>
      <c r="AS9" s="18">
        <v>0.14077601405754309</v>
      </c>
      <c r="AT9" s="18">
        <v>0.2495543041392885</v>
      </c>
      <c r="AU9" s="18">
        <v>0.15155253682911851</v>
      </c>
      <c r="AV9" s="18">
        <v>0.1112053743415564</v>
      </c>
      <c r="AX9" s="18">
        <v>0.1170858557020914</v>
      </c>
      <c r="AY9" s="18">
        <v>0.18714694953942859</v>
      </c>
      <c r="BA9" s="18">
        <v>0.13424422807306829</v>
      </c>
      <c r="BB9" s="18">
        <v>0.1165746026054057</v>
      </c>
      <c r="BD9" s="18">
        <v>0.1125243591402575</v>
      </c>
      <c r="BE9" s="18">
        <v>0.1333941455646924</v>
      </c>
      <c r="BF9" s="18">
        <v>8.7052906557882379E-2</v>
      </c>
      <c r="BG9" s="18">
        <v>0.13964829424783901</v>
      </c>
      <c r="BH9" s="18">
        <v>0.18014902646486591</v>
      </c>
      <c r="BI9" s="18">
        <v>0.16202445096391299</v>
      </c>
      <c r="BJ9" s="18">
        <v>5.9975268676219162E-2</v>
      </c>
      <c r="BL9" s="18">
        <v>0.12379459633058749</v>
      </c>
      <c r="BM9" s="18">
        <v>0.15553535251093439</v>
      </c>
      <c r="BN9" s="18">
        <v>0.1191375905026941</v>
      </c>
      <c r="BO9" s="18">
        <v>0.1057171987023121</v>
      </c>
      <c r="BP9" s="18">
        <v>0.15081338466256849</v>
      </c>
      <c r="BQ9" s="18">
        <v>2.201902288869521E-2</v>
      </c>
      <c r="BR9" s="18">
        <v>0.1290803980217026</v>
      </c>
      <c r="BS9" s="18">
        <v>9.0590347847128466E-2</v>
      </c>
      <c r="BU9" s="18">
        <v>0.1186476146343501</v>
      </c>
      <c r="BV9" s="18">
        <v>0.15361706219117019</v>
      </c>
      <c r="BW9" s="18">
        <v>0.1037066627598409</v>
      </c>
      <c r="BX9" s="18">
        <v>0.13451604322378891</v>
      </c>
      <c r="BY9" s="18">
        <v>0.15341111062803889</v>
      </c>
      <c r="BZ9" s="18">
        <v>7.4734646600672236E-2</v>
      </c>
      <c r="CA9" s="18">
        <v>9.8988952722459667E-2</v>
      </c>
      <c r="CB9" s="18">
        <v>9.0810452816507972E-2</v>
      </c>
      <c r="CC9" s="18">
        <v>7.8160794603013575E-2</v>
      </c>
    </row>
    <row r="10" spans="2:83" ht="19" customHeight="1" x14ac:dyDescent="0.35">
      <c r="B10" s="21" t="s">
        <v>239</v>
      </c>
      <c r="C10" s="18">
        <v>0.36669999463264341</v>
      </c>
      <c r="D10" s="18">
        <v>0.37710608430107428</v>
      </c>
      <c r="E10" s="18">
        <v>0.35805026109090121</v>
      </c>
      <c r="F10" s="18">
        <v>0.43214741274990709</v>
      </c>
      <c r="G10" s="18">
        <v>0.36432381793868179</v>
      </c>
      <c r="H10" s="18">
        <v>0.36541164471421528</v>
      </c>
      <c r="I10" s="18">
        <v>0.32423494986230827</v>
      </c>
      <c r="K10" s="18">
        <v>0.34232472014115639</v>
      </c>
      <c r="L10" s="18">
        <v>0.38832167173302651</v>
      </c>
      <c r="N10" s="18">
        <v>0.32482242096142439</v>
      </c>
      <c r="O10" s="18">
        <v>0.46240592883090759</v>
      </c>
      <c r="P10" s="18">
        <v>0.29134049708014031</v>
      </c>
      <c r="Q10" s="18">
        <v>0.37779463314902489</v>
      </c>
      <c r="R10" s="18">
        <v>0.42366357289714102</v>
      </c>
      <c r="S10" s="18">
        <v>0.33752953213117182</v>
      </c>
      <c r="T10" s="18">
        <v>0.47749754622805279</v>
      </c>
      <c r="U10" s="18">
        <v>0.30314265094464721</v>
      </c>
      <c r="V10" s="18">
        <v>0.35765168007628301</v>
      </c>
      <c r="W10" s="18">
        <v>0.35883114273007871</v>
      </c>
      <c r="X10" s="18">
        <v>0.42087494772754558</v>
      </c>
      <c r="Y10" s="18">
        <v>0.31326101061306799</v>
      </c>
      <c r="AA10" s="18">
        <v>0.35937209138751491</v>
      </c>
      <c r="AB10" s="18">
        <v>0.40190846206120401</v>
      </c>
      <c r="AC10" s="18">
        <v>0.37747902092338598</v>
      </c>
      <c r="AD10" s="18">
        <v>0.32730934420551328</v>
      </c>
      <c r="AF10" s="18">
        <v>0.1750505041909006</v>
      </c>
      <c r="AG10" s="18">
        <v>0.22433180371110101</v>
      </c>
      <c r="AH10" s="18">
        <v>0.34757141496236083</v>
      </c>
      <c r="AI10" s="18">
        <v>0.28961430344032729</v>
      </c>
      <c r="AJ10" s="18">
        <v>0.36065765716919429</v>
      </c>
      <c r="AK10" s="18">
        <v>0.38319695204206222</v>
      </c>
      <c r="AL10" s="18">
        <v>0.41760607367901281</v>
      </c>
      <c r="AM10" s="18">
        <v>0.41068655342600691</v>
      </c>
      <c r="AN10" s="18">
        <v>0.38387757524784422</v>
      </c>
      <c r="AO10" s="18">
        <v>0.34553376708886369</v>
      </c>
      <c r="AP10" s="18">
        <v>0.34751257095641253</v>
      </c>
      <c r="AQ10" s="18">
        <v>0.36500137039448283</v>
      </c>
      <c r="AR10" s="18">
        <v>0.49800833958453289</v>
      </c>
      <c r="AS10" s="18">
        <v>0.42006897086789741</v>
      </c>
      <c r="AT10" s="18">
        <v>0.242731822173305</v>
      </c>
      <c r="AU10" s="18">
        <v>0.5112666148123165</v>
      </c>
      <c r="AV10" s="18">
        <v>0.25537074958013478</v>
      </c>
      <c r="AX10" s="18">
        <v>0.37208781517288558</v>
      </c>
      <c r="AY10" s="18">
        <v>0.34012223836187733</v>
      </c>
      <c r="BA10" s="18">
        <v>0.38177138997689442</v>
      </c>
      <c r="BB10" s="18">
        <v>0.33873747427020551</v>
      </c>
      <c r="BD10" s="18">
        <v>0.37222945394214602</v>
      </c>
      <c r="BE10" s="18">
        <v>0.35826958370228418</v>
      </c>
      <c r="BF10" s="18">
        <v>0.37443972667633851</v>
      </c>
      <c r="BG10" s="18">
        <v>0.3831706279662882</v>
      </c>
      <c r="BH10" s="18">
        <v>0.31935710015871932</v>
      </c>
      <c r="BI10" s="18">
        <v>0.57204415585539303</v>
      </c>
      <c r="BJ10" s="18">
        <v>0.2530562762132969</v>
      </c>
      <c r="BL10" s="18">
        <v>0.33710890575891622</v>
      </c>
      <c r="BM10" s="18">
        <v>0.41660749506714312</v>
      </c>
      <c r="BN10" s="18">
        <v>0.32457395218964719</v>
      </c>
      <c r="BO10" s="18">
        <v>0.37411039325139789</v>
      </c>
      <c r="BP10" s="18">
        <v>0.34335399470339262</v>
      </c>
      <c r="BQ10" s="18">
        <v>0.42896111011156862</v>
      </c>
      <c r="BR10" s="18">
        <v>0.21081735458831211</v>
      </c>
      <c r="BS10" s="18">
        <v>0.3547741602487624</v>
      </c>
      <c r="BU10" s="18">
        <v>0.35747016542324211</v>
      </c>
      <c r="BV10" s="18">
        <v>0.40956602997706559</v>
      </c>
      <c r="BW10" s="18">
        <v>0.35177233223091497</v>
      </c>
      <c r="BX10" s="18">
        <v>0.3941772735058684</v>
      </c>
      <c r="BY10" s="18">
        <v>0.37278196628381188</v>
      </c>
      <c r="BZ10" s="18">
        <v>0.33191841637735109</v>
      </c>
      <c r="CA10" s="18">
        <v>0.30014263558309612</v>
      </c>
      <c r="CB10" s="18">
        <v>0.30454406866752348</v>
      </c>
      <c r="CC10" s="18">
        <v>0.34813723033508548</v>
      </c>
    </row>
    <row r="11" spans="2:83" ht="19" customHeight="1" x14ac:dyDescent="0.35">
      <c r="B11" s="21" t="s">
        <v>240</v>
      </c>
      <c r="C11" s="18">
        <v>0.29977694827531409</v>
      </c>
      <c r="D11" s="18">
        <v>0.21751099403413501</v>
      </c>
      <c r="E11" s="18">
        <v>0.27431970745112128</v>
      </c>
      <c r="F11" s="18">
        <v>0.27696551332220981</v>
      </c>
      <c r="G11" s="18">
        <v>0.29975138278495123</v>
      </c>
      <c r="H11" s="18">
        <v>0.31769784094572429</v>
      </c>
      <c r="I11" s="18">
        <v>0.35832105213637561</v>
      </c>
      <c r="K11" s="18">
        <v>0.32374441861347247</v>
      </c>
      <c r="L11" s="18">
        <v>0.2788008424907617</v>
      </c>
      <c r="N11" s="18">
        <v>0.35833224192472263</v>
      </c>
      <c r="O11" s="18">
        <v>0.29420613591349898</v>
      </c>
      <c r="P11" s="18">
        <v>0.35548296688446368</v>
      </c>
      <c r="Q11" s="18">
        <v>0.2822595279557451</v>
      </c>
      <c r="R11" s="18">
        <v>0.24485664061439741</v>
      </c>
      <c r="S11" s="18">
        <v>0.31563345032657469</v>
      </c>
      <c r="T11" s="18">
        <v>0.22373734548497881</v>
      </c>
      <c r="U11" s="18">
        <v>0.35614746424648819</v>
      </c>
      <c r="V11" s="18">
        <v>0.29246689761521849</v>
      </c>
      <c r="W11" s="18">
        <v>0.28919054404973671</v>
      </c>
      <c r="X11" s="18">
        <v>0.26544564466112069</v>
      </c>
      <c r="Y11" s="18">
        <v>0.34520328014822937</v>
      </c>
      <c r="AA11" s="18">
        <v>0.32233012691568302</v>
      </c>
      <c r="AB11" s="18">
        <v>0.28704505852902251</v>
      </c>
      <c r="AC11" s="18">
        <v>0.26191813099477179</v>
      </c>
      <c r="AD11" s="18">
        <v>0.3220741085001354</v>
      </c>
      <c r="AF11" s="18">
        <v>0.42667840407924379</v>
      </c>
      <c r="AG11" s="18">
        <v>0.29585174407271009</v>
      </c>
      <c r="AH11" s="18">
        <v>0.30716731948891429</v>
      </c>
      <c r="AI11" s="18">
        <v>0.35029706838851749</v>
      </c>
      <c r="AJ11" s="18">
        <v>0.26930335532369831</v>
      </c>
      <c r="AK11" s="18">
        <v>0.38655265278561679</v>
      </c>
      <c r="AL11" s="18">
        <v>0.22905956258780849</v>
      </c>
      <c r="AM11" s="18">
        <v>0.26905563163311791</v>
      </c>
      <c r="AN11" s="18">
        <v>0.36401929618560291</v>
      </c>
      <c r="AO11" s="18">
        <v>0.31072420569796683</v>
      </c>
      <c r="AP11" s="18">
        <v>0.30321913158257119</v>
      </c>
      <c r="AQ11" s="18">
        <v>0.26990606150593283</v>
      </c>
      <c r="AR11" s="18">
        <v>0.20238571855029461</v>
      </c>
      <c r="AS11" s="18">
        <v>0.2811593052566474</v>
      </c>
      <c r="AT11" s="18">
        <v>0.34656070794353999</v>
      </c>
      <c r="AU11" s="18">
        <v>0.19776984372509179</v>
      </c>
      <c r="AV11" s="18">
        <v>0.4039059707255605</v>
      </c>
      <c r="AX11" s="18">
        <v>0.30240534230581928</v>
      </c>
      <c r="AY11" s="18">
        <v>0.29651874550758278</v>
      </c>
      <c r="BA11" s="18">
        <v>0.28706692951494311</v>
      </c>
      <c r="BB11" s="18">
        <v>0.32335831883032468</v>
      </c>
      <c r="BD11" s="18">
        <v>0.33177788405564829</v>
      </c>
      <c r="BE11" s="18">
        <v>0.26052549364207239</v>
      </c>
      <c r="BF11" s="18">
        <v>0.32110003328967018</v>
      </c>
      <c r="BG11" s="18">
        <v>0.29868644185369209</v>
      </c>
      <c r="BH11" s="18">
        <v>0.2915327969150357</v>
      </c>
      <c r="BI11" s="18">
        <v>0.16878917517453609</v>
      </c>
      <c r="BJ11" s="18">
        <v>0.37271688822684101</v>
      </c>
      <c r="BL11" s="18">
        <v>0.33201834951300752</v>
      </c>
      <c r="BM11" s="18">
        <v>0.28256581493007982</v>
      </c>
      <c r="BN11" s="18">
        <v>0.28308073305805798</v>
      </c>
      <c r="BO11" s="18">
        <v>0.27083525863333652</v>
      </c>
      <c r="BP11" s="18">
        <v>0.27631868800381609</v>
      </c>
      <c r="BQ11" s="18">
        <v>0.24450160088534939</v>
      </c>
      <c r="BR11" s="18">
        <v>0.38197847056809309</v>
      </c>
      <c r="BS11" s="18">
        <v>0.32531086598790299</v>
      </c>
      <c r="BU11" s="18">
        <v>0.32259610100660768</v>
      </c>
      <c r="BV11" s="18">
        <v>0.28459082956840348</v>
      </c>
      <c r="BW11" s="18">
        <v>0.35620453932872082</v>
      </c>
      <c r="BX11" s="18">
        <v>0.2518654076994547</v>
      </c>
      <c r="BY11" s="18">
        <v>0.27092269365293398</v>
      </c>
      <c r="BZ11" s="18">
        <v>0.2934945304201439</v>
      </c>
      <c r="CA11" s="18">
        <v>0.40419202700528378</v>
      </c>
      <c r="CB11" s="18">
        <v>0.30784667074933481</v>
      </c>
      <c r="CC11" s="18">
        <v>0.29056780960712802</v>
      </c>
    </row>
    <row r="12" spans="2:83" ht="19" customHeight="1" x14ac:dyDescent="0.35">
      <c r="B12" s="21" t="s">
        <v>241</v>
      </c>
      <c r="C12" s="18">
        <v>0.1184711990197265</v>
      </c>
      <c r="D12" s="18">
        <v>0.15836540621237191</v>
      </c>
      <c r="E12" s="18">
        <v>0.1269489917815653</v>
      </c>
      <c r="F12" s="18">
        <v>0.104432945610282</v>
      </c>
      <c r="G12" s="18">
        <v>0.13275844901749631</v>
      </c>
      <c r="H12" s="18">
        <v>9.7180662483537822E-2</v>
      </c>
      <c r="I12" s="18">
        <v>0.1099674474992834</v>
      </c>
      <c r="K12" s="18">
        <v>0.12909342508125229</v>
      </c>
      <c r="L12" s="18">
        <v>0.10808431388119299</v>
      </c>
      <c r="N12" s="18">
        <v>0.15000680037142919</v>
      </c>
      <c r="O12" s="18">
        <v>7.2597474330768144E-2</v>
      </c>
      <c r="P12" s="18">
        <v>0.1247840462954687</v>
      </c>
      <c r="Q12" s="18">
        <v>0.14955018443108789</v>
      </c>
      <c r="R12" s="18">
        <v>8.0456718247579398E-2</v>
      </c>
      <c r="S12" s="18">
        <v>0.10120611196882449</v>
      </c>
      <c r="T12" s="18">
        <v>9.1517800224344345E-2</v>
      </c>
      <c r="U12" s="18">
        <v>0.13171531244133999</v>
      </c>
      <c r="V12" s="18">
        <v>0.14521864792325101</v>
      </c>
      <c r="W12" s="18">
        <v>0.11317837378171711</v>
      </c>
      <c r="X12" s="18">
        <v>0.1162260783536241</v>
      </c>
      <c r="Y12" s="18">
        <v>0.12908611352668151</v>
      </c>
      <c r="AA12" s="18">
        <v>0.10465342620614849</v>
      </c>
      <c r="AB12" s="18">
        <v>0.11920315025002171</v>
      </c>
      <c r="AC12" s="18">
        <v>0.1255319897217623</v>
      </c>
      <c r="AD12" s="18">
        <v>0.12729359960891859</v>
      </c>
      <c r="AF12" s="18">
        <v>0.15291059902180981</v>
      </c>
      <c r="AG12" s="18">
        <v>0.14075093104306019</v>
      </c>
      <c r="AH12" s="18">
        <v>0.11515712286658621</v>
      </c>
      <c r="AI12" s="18">
        <v>0.15706981221864741</v>
      </c>
      <c r="AJ12" s="18">
        <v>0.18008037215512671</v>
      </c>
      <c r="AK12" s="18">
        <v>6.7442697156147854E-2</v>
      </c>
      <c r="AL12" s="18">
        <v>0.14087637650021431</v>
      </c>
      <c r="AM12" s="18">
        <v>0.10454863760333701</v>
      </c>
      <c r="AN12" s="18">
        <v>9.0263310241443837E-2</v>
      </c>
      <c r="AO12" s="18">
        <v>0.12657153473286181</v>
      </c>
      <c r="AP12" s="18">
        <v>0.1091408122354046</v>
      </c>
      <c r="AQ12" s="18">
        <v>0.12959994430013219</v>
      </c>
      <c r="AR12" s="18">
        <v>0.1266127500714489</v>
      </c>
      <c r="AS12" s="18">
        <v>0.15799570981791211</v>
      </c>
      <c r="AT12" s="18">
        <v>8.4958476011035886E-2</v>
      </c>
      <c r="AU12" s="18">
        <v>7.5199093885566379E-2</v>
      </c>
      <c r="AV12" s="18">
        <v>7.9865085284375803E-2</v>
      </c>
      <c r="AX12" s="18">
        <v>0.11701232332970959</v>
      </c>
      <c r="AY12" s="18">
        <v>0.116930147700502</v>
      </c>
      <c r="BA12" s="18">
        <v>0.11158282380965399</v>
      </c>
      <c r="BB12" s="18">
        <v>0.13125145775995239</v>
      </c>
      <c r="BD12" s="18">
        <v>0.1045345815635398</v>
      </c>
      <c r="BE12" s="18">
        <v>0.14314679799578059</v>
      </c>
      <c r="BF12" s="18">
        <v>0.1260527386740741</v>
      </c>
      <c r="BG12" s="18">
        <v>0.1043736135810463</v>
      </c>
      <c r="BH12" s="18">
        <v>0.13846969929694669</v>
      </c>
      <c r="BI12" s="18">
        <v>5.651841347272283E-2</v>
      </c>
      <c r="BJ12" s="18">
        <v>0.1104478299248625</v>
      </c>
      <c r="BL12" s="18">
        <v>0.1172954504254658</v>
      </c>
      <c r="BM12" s="18">
        <v>8.6930763491967836E-2</v>
      </c>
      <c r="BN12" s="18">
        <v>0.14696531333405979</v>
      </c>
      <c r="BO12" s="18">
        <v>0.16051109260404389</v>
      </c>
      <c r="BP12" s="18">
        <v>0.16184205186138259</v>
      </c>
      <c r="BQ12" s="18">
        <v>0.16305747176215471</v>
      </c>
      <c r="BR12" s="18">
        <v>0.1451213366794831</v>
      </c>
      <c r="BS12" s="18">
        <v>0.1104659061779821</v>
      </c>
      <c r="BU12" s="18">
        <v>0.1372254570370372</v>
      </c>
      <c r="BV12" s="18">
        <v>8.2374408251117345E-2</v>
      </c>
      <c r="BW12" s="18">
        <v>9.6930190272681419E-2</v>
      </c>
      <c r="BX12" s="18">
        <v>0.16687798616119431</v>
      </c>
      <c r="BY12" s="18">
        <v>0.1342081439795399</v>
      </c>
      <c r="BZ12" s="18">
        <v>0.1687004718495263</v>
      </c>
      <c r="CA12" s="18">
        <v>9.2301093183537491E-2</v>
      </c>
      <c r="CB12" s="18">
        <v>9.6400004013571391E-2</v>
      </c>
      <c r="CC12" s="18">
        <v>0.15827201600282759</v>
      </c>
    </row>
    <row r="13" spans="2:83" ht="19" customHeight="1" x14ac:dyDescent="0.35">
      <c r="B13" s="21" t="s">
        <v>242</v>
      </c>
      <c r="C13" s="18">
        <v>2.9992913426688209E-2</v>
      </c>
      <c r="D13" s="18">
        <v>4.4229845356286712E-2</v>
      </c>
      <c r="E13" s="18">
        <v>2.0916565285435309E-2</v>
      </c>
      <c r="F13" s="18">
        <v>1.2020476043734719E-2</v>
      </c>
      <c r="G13" s="18">
        <v>3.5464778958971627E-2</v>
      </c>
      <c r="H13" s="18">
        <v>2.7178452077447249E-2</v>
      </c>
      <c r="I13" s="18">
        <v>4.1280657541141838E-2</v>
      </c>
      <c r="K13" s="18">
        <v>2.7330334407904729E-2</v>
      </c>
      <c r="L13" s="18">
        <v>3.174378107979952E-2</v>
      </c>
      <c r="N13" s="18">
        <v>7.3742540924306363E-2</v>
      </c>
      <c r="O13" s="18">
        <v>3.1338220131005012E-2</v>
      </c>
      <c r="P13" s="18">
        <v>1.9325493434955269E-2</v>
      </c>
      <c r="Q13" s="18">
        <v>1.620536500693651E-2</v>
      </c>
      <c r="R13" s="18">
        <v>4.4061759309842248E-2</v>
      </c>
      <c r="S13" s="18">
        <v>1.1850187140375459E-2</v>
      </c>
      <c r="T13" s="18">
        <v>1.5041064042881519E-2</v>
      </c>
      <c r="U13" s="18">
        <v>3.5928721776717187E-2</v>
      </c>
      <c r="V13" s="18">
        <v>3.6191757550863242E-2</v>
      </c>
      <c r="W13" s="18">
        <v>2.825418329339581E-2</v>
      </c>
      <c r="X13" s="18">
        <v>1.8815658744655329E-2</v>
      </c>
      <c r="Y13" s="18">
        <v>1.2047345881705959E-2</v>
      </c>
      <c r="AA13" s="18">
        <v>3.015333813705055E-2</v>
      </c>
      <c r="AB13" s="18">
        <v>3.1735237710974397E-2</v>
      </c>
      <c r="AC13" s="18">
        <v>2.8524508178071201E-2</v>
      </c>
      <c r="AD13" s="18">
        <v>2.8104576550784958E-2</v>
      </c>
      <c r="AF13" s="18">
        <v>6.6962674077334319E-2</v>
      </c>
      <c r="AG13" s="18">
        <v>2.924598811137653E-2</v>
      </c>
      <c r="AH13" s="18">
        <v>0</v>
      </c>
      <c r="AI13" s="18">
        <v>4.4513231972908483E-2</v>
      </c>
      <c r="AJ13" s="18">
        <v>9.1290476695775578E-3</v>
      </c>
      <c r="AK13" s="18">
        <v>2.3112401845339279E-2</v>
      </c>
      <c r="AL13" s="18">
        <v>4.7438072868831213E-2</v>
      </c>
      <c r="AM13" s="18">
        <v>2.373903247907095E-2</v>
      </c>
      <c r="AN13" s="18">
        <v>3.2887987350088813E-2</v>
      </c>
      <c r="AO13" s="18">
        <v>4.0455301771497053E-2</v>
      </c>
      <c r="AP13" s="18">
        <v>3.5304325065940681E-2</v>
      </c>
      <c r="AQ13" s="18">
        <v>2.7101158563967311E-2</v>
      </c>
      <c r="AR13" s="18">
        <v>4.3430985601245642E-2</v>
      </c>
      <c r="AS13" s="18">
        <v>0</v>
      </c>
      <c r="AT13" s="18">
        <v>5.3946931563536263E-2</v>
      </c>
      <c r="AU13" s="18">
        <v>3.8523604583295047E-2</v>
      </c>
      <c r="AV13" s="18">
        <v>2.4587634899090591E-2</v>
      </c>
      <c r="AX13" s="18">
        <v>2.9509895430910409E-2</v>
      </c>
      <c r="AY13" s="18">
        <v>2.4885087622200399E-2</v>
      </c>
      <c r="BA13" s="18">
        <v>3.5561886606269993E-2</v>
      </c>
      <c r="BB13" s="18">
        <v>1.9660590348763839E-2</v>
      </c>
      <c r="BD13" s="18">
        <v>3.295291427019964E-2</v>
      </c>
      <c r="BE13" s="18">
        <v>3.2274164755340097E-2</v>
      </c>
      <c r="BF13" s="18">
        <v>3.2969621025834138E-2</v>
      </c>
      <c r="BG13" s="18">
        <v>2.602006950400626E-2</v>
      </c>
      <c r="BH13" s="18">
        <v>2.591625334801902E-2</v>
      </c>
      <c r="BI13" s="18">
        <v>1.7171357766796298E-2</v>
      </c>
      <c r="BJ13" s="18">
        <v>3.4213872420964998E-2</v>
      </c>
      <c r="BL13" s="18">
        <v>2.5214197490297061E-2</v>
      </c>
      <c r="BM13" s="18">
        <v>2.456567370226885E-2</v>
      </c>
      <c r="BN13" s="18">
        <v>5.3172359669544762E-2</v>
      </c>
      <c r="BO13" s="18">
        <v>2.7941323510974551E-2</v>
      </c>
      <c r="BP13" s="18">
        <v>1.4669368130746169E-2</v>
      </c>
      <c r="BQ13" s="18">
        <v>0.1171957189310439</v>
      </c>
      <c r="BR13" s="18">
        <v>5.3127964426738797E-2</v>
      </c>
      <c r="BS13" s="18">
        <v>3.3070411218617438E-2</v>
      </c>
      <c r="BU13" s="18">
        <v>2.4559972494462991E-2</v>
      </c>
      <c r="BV13" s="18">
        <v>2.07883474737495E-2</v>
      </c>
      <c r="BW13" s="18">
        <v>1.515020576788955E-2</v>
      </c>
      <c r="BX13" s="18">
        <v>2.766915115151097E-2</v>
      </c>
      <c r="BY13" s="18">
        <v>1.526284584024753E-2</v>
      </c>
      <c r="BZ13" s="18">
        <v>9.6365976527668443E-2</v>
      </c>
      <c r="CA13" s="18">
        <v>4.526325717873575E-2</v>
      </c>
      <c r="CB13" s="18">
        <v>6.0094806552324402E-2</v>
      </c>
      <c r="CC13" s="18">
        <v>6.4059683476343068E-2</v>
      </c>
    </row>
    <row r="14" spans="2:83" ht="19" customHeight="1" x14ac:dyDescent="0.35">
      <c r="B14" s="21" t="s">
        <v>151</v>
      </c>
      <c r="C14" s="18">
        <v>5.7002996366178157E-2</v>
      </c>
      <c r="D14" s="18">
        <v>5.313339691560879E-2</v>
      </c>
      <c r="E14" s="18">
        <v>1.00156208221251E-2</v>
      </c>
      <c r="F14" s="18">
        <v>3.0650854118257929E-2</v>
      </c>
      <c r="G14" s="18">
        <v>5.9681140808503431E-2</v>
      </c>
      <c r="H14" s="18">
        <v>6.8529262757198658E-2</v>
      </c>
      <c r="I14" s="18">
        <v>0.10129266269588259</v>
      </c>
      <c r="K14" s="18">
        <v>5.6770891469311503E-2</v>
      </c>
      <c r="L14" s="18">
        <v>5.7502141484548547E-2</v>
      </c>
      <c r="N14" s="18">
        <v>2.0123278014673011E-2</v>
      </c>
      <c r="O14" s="18">
        <v>6.3944855573337095E-2</v>
      </c>
      <c r="P14" s="18">
        <v>8.6799387497041011E-2</v>
      </c>
      <c r="Q14" s="18">
        <v>8.0947232386666484E-2</v>
      </c>
      <c r="R14" s="18">
        <v>6.6708940945378256E-2</v>
      </c>
      <c r="S14" s="18">
        <v>8.0186312365783718E-2</v>
      </c>
      <c r="T14" s="18">
        <v>4.6397004874730759E-2</v>
      </c>
      <c r="U14" s="18">
        <v>6.0859518616370047E-2</v>
      </c>
      <c r="V14" s="18">
        <v>2.9965570097100061E-2</v>
      </c>
      <c r="W14" s="18">
        <v>7.0200830582157106E-2</v>
      </c>
      <c r="X14" s="18">
        <v>4.6333304736337427E-2</v>
      </c>
      <c r="Y14" s="18">
        <v>6.3141047545566625E-2</v>
      </c>
      <c r="AA14" s="18">
        <v>4.4172457929454623E-2</v>
      </c>
      <c r="AB14" s="18">
        <v>6.8345548971039116E-2</v>
      </c>
      <c r="AC14" s="18">
        <v>3.7164786153277611E-2</v>
      </c>
      <c r="AD14" s="18">
        <v>7.6891632691595213E-2</v>
      </c>
      <c r="AF14" s="18">
        <v>0.1138190201599516</v>
      </c>
      <c r="AG14" s="18">
        <v>9.2446800499271231E-2</v>
      </c>
      <c r="AH14" s="18">
        <v>8.5805482446886447E-2</v>
      </c>
      <c r="AI14" s="18">
        <v>6.2000025520879132E-2</v>
      </c>
      <c r="AJ14" s="18">
        <v>5.3967589314502309E-2</v>
      </c>
      <c r="AK14" s="18">
        <v>3.554263608899582E-2</v>
      </c>
      <c r="AL14" s="18">
        <v>7.2036610043062249E-2</v>
      </c>
      <c r="AM14" s="18">
        <v>4.4746976933285228E-2</v>
      </c>
      <c r="AN14" s="18">
        <v>5.0223843638277033E-2</v>
      </c>
      <c r="AO14" s="18">
        <v>4.4394088009336273E-2</v>
      </c>
      <c r="AP14" s="18">
        <v>6.3807180196783192E-2</v>
      </c>
      <c r="AQ14" s="18">
        <v>8.6487257017140481E-2</v>
      </c>
      <c r="AR14" s="18">
        <v>2.6724250683606551E-2</v>
      </c>
      <c r="AS14" s="18">
        <v>0</v>
      </c>
      <c r="AT14" s="18">
        <v>2.2247758169294161E-2</v>
      </c>
      <c r="AU14" s="18">
        <v>2.5688306164611919E-2</v>
      </c>
      <c r="AV14" s="18">
        <v>0.125065185169282</v>
      </c>
      <c r="AX14" s="18">
        <v>6.1898768058583672E-2</v>
      </c>
      <c r="AY14" s="18">
        <v>3.4396831268408971E-2</v>
      </c>
      <c r="BA14" s="18">
        <v>4.9772742019170327E-2</v>
      </c>
      <c r="BB14" s="18">
        <v>7.0417556185348007E-2</v>
      </c>
      <c r="BD14" s="18">
        <v>4.5980807028208698E-2</v>
      </c>
      <c r="BE14" s="18">
        <v>7.2389814339830397E-2</v>
      </c>
      <c r="BF14" s="18">
        <v>5.8384973776200659E-2</v>
      </c>
      <c r="BG14" s="18">
        <v>4.8100952847128113E-2</v>
      </c>
      <c r="BH14" s="18">
        <v>4.4575123816413292E-2</v>
      </c>
      <c r="BI14" s="18">
        <v>2.3452446766638681E-2</v>
      </c>
      <c r="BJ14" s="18">
        <v>0.16958986453781541</v>
      </c>
      <c r="BL14" s="18">
        <v>6.4568500481725841E-2</v>
      </c>
      <c r="BM14" s="18">
        <v>3.3794900297605963E-2</v>
      </c>
      <c r="BN14" s="18">
        <v>7.3070051245995971E-2</v>
      </c>
      <c r="BO14" s="18">
        <v>6.0884733297935097E-2</v>
      </c>
      <c r="BP14" s="18">
        <v>5.3002512638093982E-2</v>
      </c>
      <c r="BQ14" s="18">
        <v>2.4265075421188401E-2</v>
      </c>
      <c r="BR14" s="18">
        <v>7.9874475715670357E-2</v>
      </c>
      <c r="BS14" s="18">
        <v>8.5788308519606712E-2</v>
      </c>
      <c r="BU14" s="18">
        <v>3.9500689404299953E-2</v>
      </c>
      <c r="BV14" s="18">
        <v>4.9063322538493812E-2</v>
      </c>
      <c r="BW14" s="18">
        <v>7.6236069639952331E-2</v>
      </c>
      <c r="BX14" s="18">
        <v>2.489413825818278E-2</v>
      </c>
      <c r="BY14" s="18">
        <v>5.3413239615427648E-2</v>
      </c>
      <c r="BZ14" s="18">
        <v>3.478595822463814E-2</v>
      </c>
      <c r="CA14" s="18">
        <v>5.9112034326887157E-2</v>
      </c>
      <c r="CB14" s="18">
        <v>0.14030399720073791</v>
      </c>
      <c r="CC14" s="18">
        <v>6.0802465975602238E-2</v>
      </c>
    </row>
    <row r="15" spans="2:83" ht="19" customHeight="1" x14ac:dyDescent="0.35">
      <c r="B15" s="22" t="s">
        <v>117</v>
      </c>
      <c r="C15" s="23">
        <v>0.49475594291209313</v>
      </c>
      <c r="D15" s="23">
        <v>0.52676035748159744</v>
      </c>
      <c r="E15" s="23">
        <v>0.56779911465975319</v>
      </c>
      <c r="F15" s="23">
        <v>0.57593021090551555</v>
      </c>
      <c r="G15" s="23">
        <v>0.4723442484300775</v>
      </c>
      <c r="H15" s="23">
        <v>0.4894137817360919</v>
      </c>
      <c r="I15" s="23">
        <v>0.38913818012731649</v>
      </c>
      <c r="K15" s="23">
        <v>0.46306093042805901</v>
      </c>
      <c r="L15" s="23">
        <v>0.52386892106369709</v>
      </c>
      <c r="N15" s="23">
        <v>0.39779513876486883</v>
      </c>
      <c r="O15" s="23">
        <v>0.53791331405139076</v>
      </c>
      <c r="P15" s="23">
        <v>0.41360810588807129</v>
      </c>
      <c r="Q15" s="23">
        <v>0.47103769021956432</v>
      </c>
      <c r="R15" s="23">
        <v>0.56391594088280284</v>
      </c>
      <c r="S15" s="23">
        <v>0.49112393819844152</v>
      </c>
      <c r="T15" s="23">
        <v>0.62330678537306461</v>
      </c>
      <c r="U15" s="23">
        <v>0.41534898291908451</v>
      </c>
      <c r="V15" s="23">
        <v>0.49615712681356711</v>
      </c>
      <c r="W15" s="23">
        <v>0.49917606829299332</v>
      </c>
      <c r="X15" s="23">
        <v>0.55317931350426264</v>
      </c>
      <c r="Y15" s="23">
        <v>0.45052221289781641</v>
      </c>
      <c r="AA15" s="23">
        <v>0.49869065081166331</v>
      </c>
      <c r="AB15" s="23">
        <v>0.4936710045389423</v>
      </c>
      <c r="AC15" s="23">
        <v>0.5468605849521172</v>
      </c>
      <c r="AD15" s="23">
        <v>0.44563608264856569</v>
      </c>
      <c r="AF15" s="23">
        <v>0.23962930266166041</v>
      </c>
      <c r="AG15" s="23">
        <v>0.44170453627358192</v>
      </c>
      <c r="AH15" s="23">
        <v>0.49187007519761322</v>
      </c>
      <c r="AI15" s="23">
        <v>0.38611986189904751</v>
      </c>
      <c r="AJ15" s="23">
        <v>0.48751963553709521</v>
      </c>
      <c r="AK15" s="23">
        <v>0.4873496121239001</v>
      </c>
      <c r="AL15" s="23">
        <v>0.51058937800008386</v>
      </c>
      <c r="AM15" s="23">
        <v>0.5579097213511891</v>
      </c>
      <c r="AN15" s="23">
        <v>0.46260556258458718</v>
      </c>
      <c r="AO15" s="23">
        <v>0.47785486978833802</v>
      </c>
      <c r="AP15" s="23">
        <v>0.48852855091930031</v>
      </c>
      <c r="AQ15" s="23">
        <v>0.48690557861282718</v>
      </c>
      <c r="AR15" s="23">
        <v>0.60084629509340415</v>
      </c>
      <c r="AS15" s="23">
        <v>0.56084498492544044</v>
      </c>
      <c r="AT15" s="23">
        <v>0.49228612631259361</v>
      </c>
      <c r="AU15" s="23">
        <v>0.66281915164143501</v>
      </c>
      <c r="AV15" s="23">
        <v>0.3665761239216912</v>
      </c>
      <c r="AX15" s="23">
        <v>0.48917367087497698</v>
      </c>
      <c r="AY15" s="23">
        <v>0.52726918790130595</v>
      </c>
      <c r="BA15" s="23">
        <v>0.51601561804996265</v>
      </c>
      <c r="BB15" s="23">
        <v>0.45531207687561109</v>
      </c>
      <c r="BD15" s="23">
        <v>0.48475381308240351</v>
      </c>
      <c r="BE15" s="23">
        <v>0.49166372926697649</v>
      </c>
      <c r="BF15" s="23">
        <v>0.46149263323422091</v>
      </c>
      <c r="BG15" s="23">
        <v>0.52281892221412729</v>
      </c>
      <c r="BH15" s="23">
        <v>0.49950612662358529</v>
      </c>
      <c r="BI15" s="23">
        <v>0.73406860681930608</v>
      </c>
      <c r="BJ15" s="23">
        <v>0.31303154488951612</v>
      </c>
      <c r="BL15" s="23">
        <v>0.46090350208950381</v>
      </c>
      <c r="BM15" s="23">
        <v>0.57214284757807743</v>
      </c>
      <c r="BN15" s="23">
        <v>0.44371154269234142</v>
      </c>
      <c r="BO15" s="23">
        <v>0.47982759195371</v>
      </c>
      <c r="BP15" s="23">
        <v>0.49416737936596111</v>
      </c>
      <c r="BQ15" s="23">
        <v>0.45098013300026379</v>
      </c>
      <c r="BR15" s="23">
        <v>0.33989775261001459</v>
      </c>
      <c r="BS15" s="23">
        <v>0.4453645080958909</v>
      </c>
      <c r="BU15" s="23">
        <v>0.47611778005759231</v>
      </c>
      <c r="BV15" s="23">
        <v>0.56318309216823581</v>
      </c>
      <c r="BW15" s="23">
        <v>0.45547899499075578</v>
      </c>
      <c r="BX15" s="23">
        <v>0.52869331672965725</v>
      </c>
      <c r="BY15" s="23">
        <v>0.5261930769118508</v>
      </c>
      <c r="BZ15" s="23">
        <v>0.40665306297802328</v>
      </c>
      <c r="CA15" s="23">
        <v>0.39913158830555578</v>
      </c>
      <c r="CB15" s="23">
        <v>0.3953545214840315</v>
      </c>
      <c r="CC15" s="23">
        <v>0.4262980249380991</v>
      </c>
    </row>
    <row r="16" spans="2:83" ht="19" customHeight="1" x14ac:dyDescent="0.35">
      <c r="B16" s="22" t="s">
        <v>118</v>
      </c>
      <c r="C16" s="23">
        <v>0.14846411244641469</v>
      </c>
      <c r="D16" s="23">
        <v>0.2025952515686586</v>
      </c>
      <c r="E16" s="23">
        <v>0.14786555706700061</v>
      </c>
      <c r="F16" s="23">
        <v>0.1164534216540167</v>
      </c>
      <c r="G16" s="23">
        <v>0.16822322797646791</v>
      </c>
      <c r="H16" s="23">
        <v>0.1243591145609851</v>
      </c>
      <c r="I16" s="23">
        <v>0.15124810504042521</v>
      </c>
      <c r="K16" s="23">
        <v>0.15642375948915699</v>
      </c>
      <c r="L16" s="23">
        <v>0.13982809496099249</v>
      </c>
      <c r="N16" s="23">
        <v>0.22374934129573551</v>
      </c>
      <c r="O16" s="23">
        <v>0.1039356944617731</v>
      </c>
      <c r="P16" s="23">
        <v>0.14410953973042401</v>
      </c>
      <c r="Q16" s="23">
        <v>0.16575554943802451</v>
      </c>
      <c r="R16" s="23">
        <v>0.12451847755742169</v>
      </c>
      <c r="S16" s="23">
        <v>0.1130562991092</v>
      </c>
      <c r="T16" s="23">
        <v>0.1065588642672259</v>
      </c>
      <c r="U16" s="23">
        <v>0.16764403421805721</v>
      </c>
      <c r="V16" s="23">
        <v>0.1814104054741143</v>
      </c>
      <c r="W16" s="23">
        <v>0.14143255707511301</v>
      </c>
      <c r="X16" s="23">
        <v>0.13504173709827941</v>
      </c>
      <c r="Y16" s="23">
        <v>0.14113345940838751</v>
      </c>
      <c r="AA16" s="23">
        <v>0.13480676434319899</v>
      </c>
      <c r="AB16" s="23">
        <v>0.1509383879609961</v>
      </c>
      <c r="AC16" s="23">
        <v>0.1540564978998335</v>
      </c>
      <c r="AD16" s="23">
        <v>0.15539817615970361</v>
      </c>
      <c r="AF16" s="23">
        <v>0.21987327309914409</v>
      </c>
      <c r="AG16" s="23">
        <v>0.16999691915443679</v>
      </c>
      <c r="AH16" s="23">
        <v>0.11515712286658621</v>
      </c>
      <c r="AI16" s="23">
        <v>0.2015830441915559</v>
      </c>
      <c r="AJ16" s="23">
        <v>0.18920941982470429</v>
      </c>
      <c r="AK16" s="23">
        <v>9.055509900148713E-2</v>
      </c>
      <c r="AL16" s="23">
        <v>0.18831444936904551</v>
      </c>
      <c r="AM16" s="23">
        <v>0.12828767008240791</v>
      </c>
      <c r="AN16" s="23">
        <v>0.12315129759153259</v>
      </c>
      <c r="AO16" s="23">
        <v>0.1670268365043589</v>
      </c>
      <c r="AP16" s="23">
        <v>0.14444513730134531</v>
      </c>
      <c r="AQ16" s="23">
        <v>0.1567011028640995</v>
      </c>
      <c r="AR16" s="23">
        <v>0.17004373567269451</v>
      </c>
      <c r="AS16" s="23">
        <v>0.15799570981791211</v>
      </c>
      <c r="AT16" s="23">
        <v>0.13890540757457209</v>
      </c>
      <c r="AU16" s="23">
        <v>0.11372269846886141</v>
      </c>
      <c r="AV16" s="23">
        <v>0.10445272018346639</v>
      </c>
      <c r="AX16" s="23">
        <v>0.14652221876061999</v>
      </c>
      <c r="AY16" s="23">
        <v>0.14181523532270229</v>
      </c>
      <c r="BA16" s="23">
        <v>0.147144710415924</v>
      </c>
      <c r="BB16" s="23">
        <v>0.1509120481087162</v>
      </c>
      <c r="BD16" s="23">
        <v>0.1374874958337394</v>
      </c>
      <c r="BE16" s="23">
        <v>0.17542096275112071</v>
      </c>
      <c r="BF16" s="23">
        <v>0.1590223596999083</v>
      </c>
      <c r="BG16" s="23">
        <v>0.13039368308505259</v>
      </c>
      <c r="BH16" s="23">
        <v>0.16438595264496569</v>
      </c>
      <c r="BI16" s="23">
        <v>7.3689771239519128E-2</v>
      </c>
      <c r="BJ16" s="23">
        <v>0.14466170234582751</v>
      </c>
      <c r="BL16" s="23">
        <v>0.1425096479157629</v>
      </c>
      <c r="BM16" s="23">
        <v>0.1114964371942367</v>
      </c>
      <c r="BN16" s="23">
        <v>0.2001376730036046</v>
      </c>
      <c r="BO16" s="23">
        <v>0.18845241611501851</v>
      </c>
      <c r="BP16" s="23">
        <v>0.1765114199921288</v>
      </c>
      <c r="BQ16" s="23">
        <v>0.28025319069319848</v>
      </c>
      <c r="BR16" s="23">
        <v>0.19824930110622191</v>
      </c>
      <c r="BS16" s="23">
        <v>0.1435363173965995</v>
      </c>
      <c r="BU16" s="23">
        <v>0.16178542953150021</v>
      </c>
      <c r="BV16" s="23">
        <v>0.1031627557248668</v>
      </c>
      <c r="BW16" s="23">
        <v>0.112080396040571</v>
      </c>
      <c r="BX16" s="23">
        <v>0.1945471373127052</v>
      </c>
      <c r="BY16" s="23">
        <v>0.14947098981978749</v>
      </c>
      <c r="BZ16" s="23">
        <v>0.26506644837719467</v>
      </c>
      <c r="CA16" s="23">
        <v>0.13756435036227321</v>
      </c>
      <c r="CB16" s="23">
        <v>0.15649481056589579</v>
      </c>
      <c r="CC16" s="23">
        <v>0.22233169947917061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0.10801026906010409</v>
      </c>
      <c r="D9" s="18">
        <v>0.13767097188886959</v>
      </c>
      <c r="E9" s="18">
        <v>0.20038152647259261</v>
      </c>
      <c r="F9" s="18">
        <v>0.12798151121361401</v>
      </c>
      <c r="G9" s="18">
        <v>0.1070134786447046</v>
      </c>
      <c r="H9" s="18">
        <v>7.1166243620551073E-2</v>
      </c>
      <c r="I9" s="18">
        <v>4.0615225659849423E-2</v>
      </c>
      <c r="K9" s="18">
        <v>0.1118055534314298</v>
      </c>
      <c r="L9" s="18">
        <v>0.10498781380659809</v>
      </c>
      <c r="N9" s="18">
        <v>9.5409970016704565E-2</v>
      </c>
      <c r="O9" s="18">
        <v>7.3611931796857821E-2</v>
      </c>
      <c r="P9" s="18">
        <v>8.3918093724341225E-2</v>
      </c>
      <c r="Q9" s="18">
        <v>0.13854391998009249</v>
      </c>
      <c r="R9" s="18">
        <v>0.1027120060605638</v>
      </c>
      <c r="S9" s="18">
        <v>0.1005642608405419</v>
      </c>
      <c r="T9" s="18">
        <v>0.1206998612984365</v>
      </c>
      <c r="U9" s="18">
        <v>8.4835305737316666E-2</v>
      </c>
      <c r="V9" s="18">
        <v>0.16521884233490891</v>
      </c>
      <c r="W9" s="18">
        <v>0.10557614788532529</v>
      </c>
      <c r="X9" s="18">
        <v>9.7779509753447638E-2</v>
      </c>
      <c r="Y9" s="18">
        <v>8.6200036583316209E-2</v>
      </c>
      <c r="AA9" s="18">
        <v>0.1165057487347724</v>
      </c>
      <c r="AB9" s="18">
        <v>8.0519383221791099E-2</v>
      </c>
      <c r="AC9" s="18">
        <v>0.13139299929801929</v>
      </c>
      <c r="AD9" s="18">
        <v>0.10771920530773341</v>
      </c>
      <c r="AF9" s="18">
        <v>0.12965049257720371</v>
      </c>
      <c r="AG9" s="18">
        <v>0.20279167454527</v>
      </c>
      <c r="AH9" s="18">
        <v>0.1311441292280586</v>
      </c>
      <c r="AI9" s="18">
        <v>0.1033416689847786</v>
      </c>
      <c r="AJ9" s="18">
        <v>7.621690320555316E-2</v>
      </c>
      <c r="AK9" s="18">
        <v>0.1056237534597123</v>
      </c>
      <c r="AL9" s="18">
        <v>8.6410527474069215E-2</v>
      </c>
      <c r="AM9" s="18">
        <v>7.242158824601197E-2</v>
      </c>
      <c r="AN9" s="18">
        <v>0.11049844529365579</v>
      </c>
      <c r="AO9" s="18">
        <v>7.4702865154287659E-2</v>
      </c>
      <c r="AP9" s="18">
        <v>6.9894126779940696E-2</v>
      </c>
      <c r="AQ9" s="18">
        <v>9.1051533909874277E-2</v>
      </c>
      <c r="AR9" s="18">
        <v>0.1248458407317644</v>
      </c>
      <c r="AS9" s="18">
        <v>0.21579442542633701</v>
      </c>
      <c r="AT9" s="18">
        <v>0.18145573697015649</v>
      </c>
      <c r="AU9" s="18">
        <v>0.18853757172055599</v>
      </c>
      <c r="AV9" s="18">
        <v>5.2093525398951429E-2</v>
      </c>
      <c r="AX9" s="18">
        <v>9.0337255569906016E-2</v>
      </c>
      <c r="AY9" s="18">
        <v>0.19121131478586079</v>
      </c>
      <c r="BA9" s="18">
        <v>0.1175004126892772</v>
      </c>
      <c r="BB9" s="18">
        <v>9.0402852599196254E-2</v>
      </c>
      <c r="BD9" s="18">
        <v>0.1000480258899533</v>
      </c>
      <c r="BE9" s="18">
        <v>9.6597797661522128E-2</v>
      </c>
      <c r="BF9" s="18">
        <v>8.9294879975393565E-2</v>
      </c>
      <c r="BG9" s="18">
        <v>0.102403636328721</v>
      </c>
      <c r="BH9" s="18">
        <v>0.14468527484163951</v>
      </c>
      <c r="BI9" s="18">
        <v>0.24001669602611689</v>
      </c>
      <c r="BJ9" s="18">
        <v>0.1045385679712908</v>
      </c>
      <c r="BL9" s="18">
        <v>9.3586805169263557E-2</v>
      </c>
      <c r="BM9" s="18">
        <v>0.1484309393606103</v>
      </c>
      <c r="BN9" s="18">
        <v>7.477364577926951E-2</v>
      </c>
      <c r="BO9" s="18">
        <v>0.12644589294053929</v>
      </c>
      <c r="BP9" s="18">
        <v>0.10514082549442751</v>
      </c>
      <c r="BQ9" s="18">
        <v>0.1311603115464593</v>
      </c>
      <c r="BR9" s="18">
        <v>0.1010451305668298</v>
      </c>
      <c r="BS9" s="18">
        <v>6.0766465112475673E-2</v>
      </c>
      <c r="BU9" s="18">
        <v>8.6205224005019329E-2</v>
      </c>
      <c r="BV9" s="18">
        <v>0.15916821964319661</v>
      </c>
      <c r="BW9" s="18">
        <v>7.1651989433128851E-2</v>
      </c>
      <c r="BX9" s="18">
        <v>0.1074211357431505</v>
      </c>
      <c r="BY9" s="18">
        <v>0.13407034380325991</v>
      </c>
      <c r="BZ9" s="18">
        <v>0.10197514855016181</v>
      </c>
      <c r="CA9" s="18">
        <v>4.3357938646730272E-2</v>
      </c>
      <c r="CB9" s="18">
        <v>4.5038233804442003E-2</v>
      </c>
      <c r="CC9" s="18">
        <v>5.0046269043967001E-2</v>
      </c>
    </row>
    <row r="10" spans="2:83" ht="19" customHeight="1" x14ac:dyDescent="0.35">
      <c r="B10" s="21" t="s">
        <v>239</v>
      </c>
      <c r="C10" s="18">
        <v>0.27137503484672248</v>
      </c>
      <c r="D10" s="18">
        <v>0.35029719085796979</v>
      </c>
      <c r="E10" s="18">
        <v>0.33744705640406442</v>
      </c>
      <c r="F10" s="18">
        <v>0.35509152623119672</v>
      </c>
      <c r="G10" s="18">
        <v>0.25952614175594663</v>
      </c>
      <c r="H10" s="18">
        <v>0.22366535536658921</v>
      </c>
      <c r="I10" s="18">
        <v>0.17002364614068899</v>
      </c>
      <c r="K10" s="18">
        <v>0.26193661275945268</v>
      </c>
      <c r="L10" s="18">
        <v>0.27955865776399541</v>
      </c>
      <c r="N10" s="18">
        <v>0.30997938721839008</v>
      </c>
      <c r="O10" s="18">
        <v>0.2304403040163884</v>
      </c>
      <c r="P10" s="18">
        <v>0.26962992269669089</v>
      </c>
      <c r="Q10" s="18">
        <v>0.23181039464910921</v>
      </c>
      <c r="R10" s="18">
        <v>0.29535486796528959</v>
      </c>
      <c r="S10" s="18">
        <v>0.32806817755786061</v>
      </c>
      <c r="T10" s="18">
        <v>0.30092666852082539</v>
      </c>
      <c r="U10" s="18">
        <v>0.24189296587365311</v>
      </c>
      <c r="V10" s="18">
        <v>0.29928568884700429</v>
      </c>
      <c r="W10" s="18">
        <v>0.23330355930275989</v>
      </c>
      <c r="X10" s="18">
        <v>0.23668066493234999</v>
      </c>
      <c r="Y10" s="18">
        <v>0.24380945569774379</v>
      </c>
      <c r="AA10" s="18">
        <v>0.27360838808401677</v>
      </c>
      <c r="AB10" s="18">
        <v>0.23084351530994171</v>
      </c>
      <c r="AC10" s="18">
        <v>0.28854051937008651</v>
      </c>
      <c r="AD10" s="18">
        <v>0.29298146749372339</v>
      </c>
      <c r="AF10" s="18">
        <v>0.10646351618294179</v>
      </c>
      <c r="AG10" s="18">
        <v>0.25423712746994709</v>
      </c>
      <c r="AH10" s="18">
        <v>0.34470906672940421</v>
      </c>
      <c r="AI10" s="18">
        <v>0.24565798221968391</v>
      </c>
      <c r="AJ10" s="18">
        <v>0.26908920303636591</v>
      </c>
      <c r="AK10" s="18">
        <v>0.2558955552967066</v>
      </c>
      <c r="AL10" s="18">
        <v>0.26269052198305792</v>
      </c>
      <c r="AM10" s="18">
        <v>0.21910783062487699</v>
      </c>
      <c r="AN10" s="18">
        <v>0.27887464183687699</v>
      </c>
      <c r="AO10" s="18">
        <v>0.3154412366147083</v>
      </c>
      <c r="AP10" s="18">
        <v>0.2266481917879945</v>
      </c>
      <c r="AQ10" s="18">
        <v>0.33497868370912692</v>
      </c>
      <c r="AR10" s="18">
        <v>0.24792444240937991</v>
      </c>
      <c r="AS10" s="18">
        <v>0.22184938245351801</v>
      </c>
      <c r="AT10" s="18">
        <v>0.34101219736688798</v>
      </c>
      <c r="AU10" s="18">
        <v>0.39413368701523599</v>
      </c>
      <c r="AV10" s="18">
        <v>0.1881264000538089</v>
      </c>
      <c r="AX10" s="18">
        <v>0.26015647042081691</v>
      </c>
      <c r="AY10" s="18">
        <v>0.32762324426000622</v>
      </c>
      <c r="BA10" s="18">
        <v>0.28281108244784969</v>
      </c>
      <c r="BB10" s="18">
        <v>0.25015731036878891</v>
      </c>
      <c r="BD10" s="18">
        <v>0.23973781404464781</v>
      </c>
      <c r="BE10" s="18">
        <v>0.24909141601947971</v>
      </c>
      <c r="BF10" s="18">
        <v>0.27529912462538769</v>
      </c>
      <c r="BG10" s="18">
        <v>0.31833630921986039</v>
      </c>
      <c r="BH10" s="18">
        <v>0.27434960031254779</v>
      </c>
      <c r="BI10" s="18">
        <v>0.31939004935822762</v>
      </c>
      <c r="BJ10" s="18">
        <v>0.27753003580399999</v>
      </c>
      <c r="BL10" s="18">
        <v>0.29215419228331468</v>
      </c>
      <c r="BM10" s="18">
        <v>0.31423507657711502</v>
      </c>
      <c r="BN10" s="18">
        <v>0.20854700972425319</v>
      </c>
      <c r="BO10" s="18">
        <v>0.2036879122880437</v>
      </c>
      <c r="BP10" s="18">
        <v>0.26085115944863652</v>
      </c>
      <c r="BQ10" s="18">
        <v>0.28768713037075722</v>
      </c>
      <c r="BR10" s="18">
        <v>0.23380038370239981</v>
      </c>
      <c r="BS10" s="18">
        <v>0.23218218156118059</v>
      </c>
      <c r="BU10" s="18">
        <v>0.30742552703174553</v>
      </c>
      <c r="BV10" s="18">
        <v>0.33040653729765829</v>
      </c>
      <c r="BW10" s="18">
        <v>0.2403954950170977</v>
      </c>
      <c r="BX10" s="18">
        <v>0.2252093122091236</v>
      </c>
      <c r="BY10" s="18">
        <v>0.25786324191709292</v>
      </c>
      <c r="BZ10" s="18">
        <v>0.26310557490978659</v>
      </c>
      <c r="CA10" s="18">
        <v>0.26816951166371622</v>
      </c>
      <c r="CB10" s="18">
        <v>0.16915611386416901</v>
      </c>
      <c r="CC10" s="18">
        <v>0.22613712588040821</v>
      </c>
    </row>
    <row r="11" spans="2:83" ht="19" customHeight="1" x14ac:dyDescent="0.35">
      <c r="B11" s="21" t="s">
        <v>240</v>
      </c>
      <c r="C11" s="18">
        <v>0.25277397270491442</v>
      </c>
      <c r="D11" s="18">
        <v>0.28827444845707267</v>
      </c>
      <c r="E11" s="18">
        <v>0.24453150085376371</v>
      </c>
      <c r="F11" s="18">
        <v>0.22497465693493829</v>
      </c>
      <c r="G11" s="18">
        <v>0.25079980780568811</v>
      </c>
      <c r="H11" s="18">
        <v>0.2964259046453232</v>
      </c>
      <c r="I11" s="18">
        <v>0.2344057275599005</v>
      </c>
      <c r="K11" s="18">
        <v>0.24881767743940039</v>
      </c>
      <c r="L11" s="18">
        <v>0.257730008091336</v>
      </c>
      <c r="N11" s="18">
        <v>0.26844481699487382</v>
      </c>
      <c r="O11" s="18">
        <v>0.34969203975333629</v>
      </c>
      <c r="P11" s="18">
        <v>0.33255200223222497</v>
      </c>
      <c r="Q11" s="18">
        <v>0.25621865332781252</v>
      </c>
      <c r="R11" s="18">
        <v>0.258608696754761</v>
      </c>
      <c r="S11" s="18">
        <v>0.2266332866404307</v>
      </c>
      <c r="T11" s="18">
        <v>0.2433904964825275</v>
      </c>
      <c r="U11" s="18">
        <v>0.30084952013238098</v>
      </c>
      <c r="V11" s="18">
        <v>0.18798243982188201</v>
      </c>
      <c r="W11" s="18">
        <v>0.24363226094003029</v>
      </c>
      <c r="X11" s="18">
        <v>0.23637908843276439</v>
      </c>
      <c r="Y11" s="18">
        <v>0.26622456327156241</v>
      </c>
      <c r="AA11" s="18">
        <v>0.19587322098756951</v>
      </c>
      <c r="AB11" s="18">
        <v>0.24894996621805179</v>
      </c>
      <c r="AC11" s="18">
        <v>0.31340342930998699</v>
      </c>
      <c r="AD11" s="18">
        <v>0.26568305607736042</v>
      </c>
      <c r="AF11" s="18">
        <v>0.39403122940545371</v>
      </c>
      <c r="AG11" s="18">
        <v>0.19990261548462321</v>
      </c>
      <c r="AH11" s="18">
        <v>0.19362886178434091</v>
      </c>
      <c r="AI11" s="18">
        <v>0.28420551751965789</v>
      </c>
      <c r="AJ11" s="18">
        <v>0.29305564576975218</v>
      </c>
      <c r="AK11" s="18">
        <v>0.30663059717161778</v>
      </c>
      <c r="AL11" s="18">
        <v>0.26386443057980358</v>
      </c>
      <c r="AM11" s="18">
        <v>0.26751779192891639</v>
      </c>
      <c r="AN11" s="18">
        <v>0.23189800872110949</v>
      </c>
      <c r="AO11" s="18">
        <v>0.26955871502036621</v>
      </c>
      <c r="AP11" s="18">
        <v>0.23035197046139319</v>
      </c>
      <c r="AQ11" s="18">
        <v>0.21415503012162621</v>
      </c>
      <c r="AR11" s="18">
        <v>0.25157673148113002</v>
      </c>
      <c r="AS11" s="18">
        <v>0.2078868995698229</v>
      </c>
      <c r="AT11" s="18">
        <v>0.2102163127709592</v>
      </c>
      <c r="AU11" s="18">
        <v>0.1587739501128457</v>
      </c>
      <c r="AV11" s="18">
        <v>0.34287613887918561</v>
      </c>
      <c r="AX11" s="18">
        <v>0.25320948993025533</v>
      </c>
      <c r="AY11" s="18">
        <v>0.25641429298306001</v>
      </c>
      <c r="BA11" s="18">
        <v>0.2466180752611366</v>
      </c>
      <c r="BB11" s="18">
        <v>0.26419523820083801</v>
      </c>
      <c r="BD11" s="18">
        <v>0.29370485543058322</v>
      </c>
      <c r="BE11" s="18">
        <v>0.25722508799739052</v>
      </c>
      <c r="BF11" s="18">
        <v>0.23849013171269881</v>
      </c>
      <c r="BG11" s="18">
        <v>0.23202753778034241</v>
      </c>
      <c r="BH11" s="18">
        <v>0.20385437587002969</v>
      </c>
      <c r="BI11" s="18">
        <v>0.15746992075295541</v>
      </c>
      <c r="BJ11" s="18">
        <v>0.35716342444883842</v>
      </c>
      <c r="BL11" s="18">
        <v>0.20749179052831199</v>
      </c>
      <c r="BM11" s="18">
        <v>0.2398940584818593</v>
      </c>
      <c r="BN11" s="18">
        <v>0.18692556428964549</v>
      </c>
      <c r="BO11" s="18">
        <v>0.26804528841131092</v>
      </c>
      <c r="BP11" s="18">
        <v>0.24868358354050291</v>
      </c>
      <c r="BQ11" s="18">
        <v>0.26260127088011059</v>
      </c>
      <c r="BR11" s="18">
        <v>0.34225791721199722</v>
      </c>
      <c r="BS11" s="18">
        <v>0.33149749747377771</v>
      </c>
      <c r="BU11" s="18">
        <v>0.202715884566122</v>
      </c>
      <c r="BV11" s="18">
        <v>0.21921826620443591</v>
      </c>
      <c r="BW11" s="18">
        <v>0.2183866446048171</v>
      </c>
      <c r="BX11" s="18">
        <v>0.28194867623796072</v>
      </c>
      <c r="BY11" s="18">
        <v>0.25037988302094483</v>
      </c>
      <c r="BZ11" s="18">
        <v>0.28200122201069738</v>
      </c>
      <c r="CA11" s="18">
        <v>0.37940343597589882</v>
      </c>
      <c r="CB11" s="18">
        <v>0.32367936881974929</v>
      </c>
      <c r="CC11" s="18">
        <v>0.2793795720714789</v>
      </c>
    </row>
    <row r="12" spans="2:83" ht="19" customHeight="1" x14ac:dyDescent="0.35">
      <c r="B12" s="21" t="s">
        <v>241</v>
      </c>
      <c r="C12" s="18">
        <v>0.1846231035236521</v>
      </c>
      <c r="D12" s="18">
        <v>0.1446941728295951</v>
      </c>
      <c r="E12" s="18">
        <v>0.1411843856324812</v>
      </c>
      <c r="F12" s="18">
        <v>0.1789853964429087</v>
      </c>
      <c r="G12" s="18">
        <v>0.200472408269873</v>
      </c>
      <c r="H12" s="18">
        <v>0.20277267245771691</v>
      </c>
      <c r="I12" s="18">
        <v>0.2146869692496135</v>
      </c>
      <c r="K12" s="18">
        <v>0.19307049736242959</v>
      </c>
      <c r="L12" s="18">
        <v>0.1766008935766753</v>
      </c>
      <c r="N12" s="18">
        <v>0.15012363499520409</v>
      </c>
      <c r="O12" s="18">
        <v>0.18975632600580519</v>
      </c>
      <c r="P12" s="18">
        <v>0.1269215722092823</v>
      </c>
      <c r="Q12" s="18">
        <v>0.14272988839719181</v>
      </c>
      <c r="R12" s="18">
        <v>0.18446293842491679</v>
      </c>
      <c r="S12" s="18">
        <v>0.22102773240671661</v>
      </c>
      <c r="T12" s="18">
        <v>0.16249199663347849</v>
      </c>
      <c r="U12" s="18">
        <v>0.16895722121746351</v>
      </c>
      <c r="V12" s="18">
        <v>0.20368430652261271</v>
      </c>
      <c r="W12" s="18">
        <v>0.2034426892360682</v>
      </c>
      <c r="X12" s="18">
        <v>0.23010091189765691</v>
      </c>
      <c r="Y12" s="18">
        <v>0.16471847979645329</v>
      </c>
      <c r="AA12" s="18">
        <v>0.2089735273483459</v>
      </c>
      <c r="AB12" s="18">
        <v>0.2236576452980063</v>
      </c>
      <c r="AC12" s="18">
        <v>0.1176683784794756</v>
      </c>
      <c r="AD12" s="18">
        <v>0.17800452524795971</v>
      </c>
      <c r="AF12" s="18">
        <v>0.14514205633722091</v>
      </c>
      <c r="AG12" s="18">
        <v>0.16498009098597671</v>
      </c>
      <c r="AH12" s="18">
        <v>0.12987627655792541</v>
      </c>
      <c r="AI12" s="18">
        <v>0.1834074376656793</v>
      </c>
      <c r="AJ12" s="18">
        <v>0.2120851592224208</v>
      </c>
      <c r="AK12" s="18">
        <v>0.18504385652729891</v>
      </c>
      <c r="AL12" s="18">
        <v>0.2114644853056476</v>
      </c>
      <c r="AM12" s="18">
        <v>0.2463674063109246</v>
      </c>
      <c r="AN12" s="18">
        <v>0.15281032173195841</v>
      </c>
      <c r="AO12" s="18">
        <v>0.14991146217643969</v>
      </c>
      <c r="AP12" s="18">
        <v>0.24178664315703041</v>
      </c>
      <c r="AQ12" s="18">
        <v>0.12955522204061329</v>
      </c>
      <c r="AR12" s="18">
        <v>0.19509535211196141</v>
      </c>
      <c r="AS12" s="18">
        <v>0.20308911427805909</v>
      </c>
      <c r="AT12" s="18">
        <v>0.1444863640661746</v>
      </c>
      <c r="AU12" s="18">
        <v>0.15285093386887241</v>
      </c>
      <c r="AV12" s="18">
        <v>0.13992152528278581</v>
      </c>
      <c r="AX12" s="18">
        <v>0.19555977763599741</v>
      </c>
      <c r="AY12" s="18">
        <v>0.13601259057208201</v>
      </c>
      <c r="BA12" s="18">
        <v>0.1736822917980593</v>
      </c>
      <c r="BB12" s="18">
        <v>0.20492199846141829</v>
      </c>
      <c r="BD12" s="18">
        <v>0.18666343259321869</v>
      </c>
      <c r="BE12" s="18">
        <v>0.21586825590128381</v>
      </c>
      <c r="BF12" s="18">
        <v>0.1742180787946829</v>
      </c>
      <c r="BG12" s="18">
        <v>0.16646454138038849</v>
      </c>
      <c r="BH12" s="18">
        <v>0.1901726794877952</v>
      </c>
      <c r="BI12" s="18">
        <v>0.19641843959732899</v>
      </c>
      <c r="BJ12" s="18">
        <v>9.8383668211730863E-2</v>
      </c>
      <c r="BL12" s="18">
        <v>0.2142283115989205</v>
      </c>
      <c r="BM12" s="18">
        <v>0.16808598901821489</v>
      </c>
      <c r="BN12" s="18">
        <v>0.2118835069371843</v>
      </c>
      <c r="BO12" s="18">
        <v>0.23042705803888899</v>
      </c>
      <c r="BP12" s="18">
        <v>0.20316709116157239</v>
      </c>
      <c r="BQ12" s="18">
        <v>0.1160940304014268</v>
      </c>
      <c r="BR12" s="18">
        <v>8.3449378436013993E-2</v>
      </c>
      <c r="BS12" s="18">
        <v>0.1682395029024906</v>
      </c>
      <c r="BU12" s="18">
        <v>0.22456718027504169</v>
      </c>
      <c r="BV12" s="18">
        <v>0.1652951940354499</v>
      </c>
      <c r="BW12" s="18">
        <v>0.20325013463988351</v>
      </c>
      <c r="BX12" s="18">
        <v>0.28431654416773988</v>
      </c>
      <c r="BY12" s="18">
        <v>0.16764810174762829</v>
      </c>
      <c r="BZ12" s="18">
        <v>0.18335657454065721</v>
      </c>
      <c r="CA12" s="18">
        <v>0.1132101516933272</v>
      </c>
      <c r="CB12" s="18">
        <v>0.18900992844180409</v>
      </c>
      <c r="CC12" s="18">
        <v>0.15233547301039671</v>
      </c>
    </row>
    <row r="13" spans="2:83" ht="19" customHeight="1" x14ac:dyDescent="0.35">
      <c r="B13" s="21" t="s">
        <v>242</v>
      </c>
      <c r="C13" s="18">
        <v>0.12966475393647051</v>
      </c>
      <c r="D13" s="18">
        <v>3.7724575769537423E-2</v>
      </c>
      <c r="E13" s="18">
        <v>6.0355029381069313E-2</v>
      </c>
      <c r="F13" s="18">
        <v>6.1264812205252157E-2</v>
      </c>
      <c r="G13" s="18">
        <v>0.13196739381968089</v>
      </c>
      <c r="H13" s="18">
        <v>0.14150030769896951</v>
      </c>
      <c r="I13" s="18">
        <v>0.25861300811764731</v>
      </c>
      <c r="K13" s="18">
        <v>0.1343908654129837</v>
      </c>
      <c r="L13" s="18">
        <v>0.12484841477908649</v>
      </c>
      <c r="N13" s="18">
        <v>0.1515513363917102</v>
      </c>
      <c r="O13" s="18">
        <v>7.933776749292594E-2</v>
      </c>
      <c r="P13" s="18">
        <v>0.1228601642571092</v>
      </c>
      <c r="Q13" s="18">
        <v>0.16920582487378061</v>
      </c>
      <c r="R13" s="18">
        <v>0.1036846827101013</v>
      </c>
      <c r="S13" s="18">
        <v>6.2707809404231582E-2</v>
      </c>
      <c r="T13" s="18">
        <v>9.3018948152511646E-2</v>
      </c>
      <c r="U13" s="18">
        <v>0.14350156248223231</v>
      </c>
      <c r="V13" s="18">
        <v>0.11321484821330451</v>
      </c>
      <c r="W13" s="18">
        <v>0.15813278335392431</v>
      </c>
      <c r="X13" s="18">
        <v>0.13949989512607039</v>
      </c>
      <c r="Y13" s="18">
        <v>0.18737990100546639</v>
      </c>
      <c r="AA13" s="18">
        <v>0.15691602472108859</v>
      </c>
      <c r="AB13" s="18">
        <v>0.1614723162510075</v>
      </c>
      <c r="AC13" s="18">
        <v>0.10146937925120079</v>
      </c>
      <c r="AD13" s="18">
        <v>9.1552484532245099E-2</v>
      </c>
      <c r="AF13" s="18">
        <v>3.5193957097596158E-2</v>
      </c>
      <c r="AG13" s="18">
        <v>0.11333438081279749</v>
      </c>
      <c r="AH13" s="18">
        <v>0.11845965453742199</v>
      </c>
      <c r="AI13" s="18">
        <v>0.14629590948509849</v>
      </c>
      <c r="AJ13" s="18">
        <v>0.10367352493746509</v>
      </c>
      <c r="AK13" s="18">
        <v>9.2391806901552159E-2</v>
      </c>
      <c r="AL13" s="18">
        <v>0.14305309451576639</v>
      </c>
      <c r="AM13" s="18">
        <v>0.1423685355247101</v>
      </c>
      <c r="AN13" s="18">
        <v>0.16209776419082839</v>
      </c>
      <c r="AO13" s="18">
        <v>0.13292102475708831</v>
      </c>
      <c r="AP13" s="18">
        <v>0.1717680098184913</v>
      </c>
      <c r="AQ13" s="18">
        <v>0.17390077988064159</v>
      </c>
      <c r="AR13" s="18">
        <v>0.16981499823877791</v>
      </c>
      <c r="AS13" s="18">
        <v>0.1336093785286557</v>
      </c>
      <c r="AT13" s="18">
        <v>0.1005816306565275</v>
      </c>
      <c r="AU13" s="18">
        <v>7.8530324249117586E-2</v>
      </c>
      <c r="AV13" s="18">
        <v>0.12706235148409639</v>
      </c>
      <c r="AX13" s="18">
        <v>0.14397980587171871</v>
      </c>
      <c r="AY13" s="18">
        <v>5.3015083905843877E-2</v>
      </c>
      <c r="BA13" s="18">
        <v>0.13331629951019511</v>
      </c>
      <c r="BB13" s="18">
        <v>0.12288990561437479</v>
      </c>
      <c r="BD13" s="18">
        <v>0.1241818496783206</v>
      </c>
      <c r="BE13" s="18">
        <v>0.13330414611191849</v>
      </c>
      <c r="BF13" s="18">
        <v>0.1592772127778283</v>
      </c>
      <c r="BG13" s="18">
        <v>0.14134125282344059</v>
      </c>
      <c r="BH13" s="18">
        <v>0.12628330760381079</v>
      </c>
      <c r="BI13" s="18">
        <v>2.6472903382419099E-2</v>
      </c>
      <c r="BJ13" s="18">
        <v>6.08606816396184E-2</v>
      </c>
      <c r="BL13" s="18">
        <v>0.14466793288687729</v>
      </c>
      <c r="BM13" s="18">
        <v>9.854961793551173E-2</v>
      </c>
      <c r="BN13" s="18">
        <v>0.24860474407254499</v>
      </c>
      <c r="BO13" s="18">
        <v>0.1331594548612724</v>
      </c>
      <c r="BP13" s="18">
        <v>0.1226059149561057</v>
      </c>
      <c r="BQ13" s="18">
        <v>0.14983265261653639</v>
      </c>
      <c r="BR13" s="18">
        <v>0.1172604000970265</v>
      </c>
      <c r="BS13" s="18">
        <v>0.12423960658758321</v>
      </c>
      <c r="BU13" s="18">
        <v>0.14081607473089519</v>
      </c>
      <c r="BV13" s="18">
        <v>9.2292936061095773E-2</v>
      </c>
      <c r="BW13" s="18">
        <v>0.23231964042586251</v>
      </c>
      <c r="BX13" s="18">
        <v>8.2531815769895003E-2</v>
      </c>
      <c r="BY13" s="18">
        <v>0.12920699975398181</v>
      </c>
      <c r="BZ13" s="18">
        <v>0.1161266390827817</v>
      </c>
      <c r="CA13" s="18">
        <v>0.10765246386097189</v>
      </c>
      <c r="CB13" s="18">
        <v>0.16225436712536931</v>
      </c>
      <c r="CC13" s="18">
        <v>0.19346222976706681</v>
      </c>
    </row>
    <row r="14" spans="2:83" ht="19" customHeight="1" x14ac:dyDescent="0.35">
      <c r="B14" s="21" t="s">
        <v>151</v>
      </c>
      <c r="C14" s="18">
        <v>5.3552865928136337E-2</v>
      </c>
      <c r="D14" s="18">
        <v>4.1338640196955177E-2</v>
      </c>
      <c r="E14" s="18">
        <v>1.6100501256029021E-2</v>
      </c>
      <c r="F14" s="18">
        <v>5.1702096972090127E-2</v>
      </c>
      <c r="G14" s="18">
        <v>5.0220769704106757E-2</v>
      </c>
      <c r="H14" s="18">
        <v>6.446951621085005E-2</v>
      </c>
      <c r="I14" s="18">
        <v>8.1655423272300381E-2</v>
      </c>
      <c r="K14" s="18">
        <v>4.9978793594303739E-2</v>
      </c>
      <c r="L14" s="18">
        <v>5.6274211982308781E-2</v>
      </c>
      <c r="N14" s="18">
        <v>2.449085438311709E-2</v>
      </c>
      <c r="O14" s="18">
        <v>7.7161630934686365E-2</v>
      </c>
      <c r="P14" s="18">
        <v>6.4118244880351283E-2</v>
      </c>
      <c r="Q14" s="18">
        <v>6.1491318772013658E-2</v>
      </c>
      <c r="R14" s="18">
        <v>5.5176808084367403E-2</v>
      </c>
      <c r="S14" s="18">
        <v>6.0998733150218802E-2</v>
      </c>
      <c r="T14" s="18">
        <v>7.9472028912220438E-2</v>
      </c>
      <c r="U14" s="18">
        <v>5.9963424556953353E-2</v>
      </c>
      <c r="V14" s="18">
        <v>3.061387426028778E-2</v>
      </c>
      <c r="W14" s="18">
        <v>5.5912559281892017E-2</v>
      </c>
      <c r="X14" s="18">
        <v>5.9559929857710622E-2</v>
      </c>
      <c r="Y14" s="18">
        <v>5.1667563645457902E-2</v>
      </c>
      <c r="AA14" s="18">
        <v>4.812309012420668E-2</v>
      </c>
      <c r="AB14" s="18">
        <v>5.4557173701201722E-2</v>
      </c>
      <c r="AC14" s="18">
        <v>4.7525294291230938E-2</v>
      </c>
      <c r="AD14" s="18">
        <v>6.405926134097803E-2</v>
      </c>
      <c r="AF14" s="18">
        <v>0.18951874839958369</v>
      </c>
      <c r="AG14" s="18">
        <v>6.4754110701385467E-2</v>
      </c>
      <c r="AH14" s="18">
        <v>8.2182011162848956E-2</v>
      </c>
      <c r="AI14" s="18">
        <v>3.7091484125101812E-2</v>
      </c>
      <c r="AJ14" s="18">
        <v>4.5879563828442799E-2</v>
      </c>
      <c r="AK14" s="18">
        <v>5.441443064311214E-2</v>
      </c>
      <c r="AL14" s="18">
        <v>3.2516940141655307E-2</v>
      </c>
      <c r="AM14" s="18">
        <v>5.2216847364559997E-2</v>
      </c>
      <c r="AN14" s="18">
        <v>6.3820818225570883E-2</v>
      </c>
      <c r="AO14" s="18">
        <v>5.7464696277110039E-2</v>
      </c>
      <c r="AP14" s="18">
        <v>5.9551057995149911E-2</v>
      </c>
      <c r="AQ14" s="18">
        <v>5.6358750338117811E-2</v>
      </c>
      <c r="AR14" s="18">
        <v>1.074263502698627E-2</v>
      </c>
      <c r="AS14" s="18">
        <v>1.7770799743607339E-2</v>
      </c>
      <c r="AT14" s="18">
        <v>2.2247758169294161E-2</v>
      </c>
      <c r="AU14" s="18">
        <v>2.7173533033372551E-2</v>
      </c>
      <c r="AV14" s="18">
        <v>0.14992005890117199</v>
      </c>
      <c r="AX14" s="18">
        <v>5.6757200571305781E-2</v>
      </c>
      <c r="AY14" s="18">
        <v>3.5723473493147341E-2</v>
      </c>
      <c r="BA14" s="18">
        <v>4.607183829348209E-2</v>
      </c>
      <c r="BB14" s="18">
        <v>6.7432694755384021E-2</v>
      </c>
      <c r="BD14" s="18">
        <v>5.5664022363276451E-2</v>
      </c>
      <c r="BE14" s="18">
        <v>4.7913296308405261E-2</v>
      </c>
      <c r="BF14" s="18">
        <v>6.3420572114008769E-2</v>
      </c>
      <c r="BG14" s="18">
        <v>3.9426722467246857E-2</v>
      </c>
      <c r="BH14" s="18">
        <v>6.0654761884176817E-2</v>
      </c>
      <c r="BI14" s="18">
        <v>6.0231990882952002E-2</v>
      </c>
      <c r="BJ14" s="18">
        <v>0.1015236219245215</v>
      </c>
      <c r="BL14" s="18">
        <v>4.7870967533311833E-2</v>
      </c>
      <c r="BM14" s="18">
        <v>3.080431862668875E-2</v>
      </c>
      <c r="BN14" s="18">
        <v>6.9265529197102382E-2</v>
      </c>
      <c r="BO14" s="18">
        <v>3.8234393459944872E-2</v>
      </c>
      <c r="BP14" s="18">
        <v>5.9551425398755159E-2</v>
      </c>
      <c r="BQ14" s="18">
        <v>5.2624604184709871E-2</v>
      </c>
      <c r="BR14" s="18">
        <v>0.12218678998573269</v>
      </c>
      <c r="BS14" s="18">
        <v>8.3074746362492458E-2</v>
      </c>
      <c r="BU14" s="18">
        <v>3.82701093911764E-2</v>
      </c>
      <c r="BV14" s="18">
        <v>3.3618846758163692E-2</v>
      </c>
      <c r="BW14" s="18">
        <v>3.399609587921034E-2</v>
      </c>
      <c r="BX14" s="18">
        <v>1.8572515872130262E-2</v>
      </c>
      <c r="BY14" s="18">
        <v>6.0831429757092298E-2</v>
      </c>
      <c r="BZ14" s="18">
        <v>5.3434840905915361E-2</v>
      </c>
      <c r="CA14" s="18">
        <v>8.8206498159355606E-2</v>
      </c>
      <c r="CB14" s="18">
        <v>0.11086198794446619</v>
      </c>
      <c r="CC14" s="18">
        <v>9.8639330226682295E-2</v>
      </c>
    </row>
    <row r="15" spans="2:83" ht="19" customHeight="1" x14ac:dyDescent="0.35">
      <c r="B15" s="22" t="s">
        <v>117</v>
      </c>
      <c r="C15" s="23">
        <v>0.37938530390682662</v>
      </c>
      <c r="D15" s="23">
        <v>0.48796816274683941</v>
      </c>
      <c r="E15" s="23">
        <v>0.53782858287665691</v>
      </c>
      <c r="F15" s="23">
        <v>0.48307303744481073</v>
      </c>
      <c r="G15" s="23">
        <v>0.36653962040065119</v>
      </c>
      <c r="H15" s="23">
        <v>0.29483159898714029</v>
      </c>
      <c r="I15" s="23">
        <v>0.21063887180053839</v>
      </c>
      <c r="K15" s="23">
        <v>0.37374216619088252</v>
      </c>
      <c r="L15" s="23">
        <v>0.38454647157059352</v>
      </c>
      <c r="N15" s="23">
        <v>0.40538935723509473</v>
      </c>
      <c r="O15" s="23">
        <v>0.30405223581324631</v>
      </c>
      <c r="P15" s="23">
        <v>0.35354801642103217</v>
      </c>
      <c r="Q15" s="23">
        <v>0.37035431462920182</v>
      </c>
      <c r="R15" s="23">
        <v>0.39806687402585339</v>
      </c>
      <c r="S15" s="23">
        <v>0.42863243839840243</v>
      </c>
      <c r="T15" s="23">
        <v>0.42162652981926202</v>
      </c>
      <c r="U15" s="23">
        <v>0.32672827161096968</v>
      </c>
      <c r="V15" s="23">
        <v>0.46450453118191309</v>
      </c>
      <c r="W15" s="23">
        <v>0.33887970718808519</v>
      </c>
      <c r="X15" s="23">
        <v>0.33446017468579758</v>
      </c>
      <c r="Y15" s="23">
        <v>0.33000949228106002</v>
      </c>
      <c r="AA15" s="23">
        <v>0.3901141368187892</v>
      </c>
      <c r="AB15" s="23">
        <v>0.31136289853173282</v>
      </c>
      <c r="AC15" s="23">
        <v>0.4199335186681058</v>
      </c>
      <c r="AD15" s="23">
        <v>0.40070067280145683</v>
      </c>
      <c r="AF15" s="23">
        <v>0.23611400876014549</v>
      </c>
      <c r="AG15" s="23">
        <v>0.45702880201521712</v>
      </c>
      <c r="AH15" s="23">
        <v>0.47585319595746278</v>
      </c>
      <c r="AI15" s="23">
        <v>0.34899965120446252</v>
      </c>
      <c r="AJ15" s="23">
        <v>0.34530610624191899</v>
      </c>
      <c r="AK15" s="23">
        <v>0.36151930875641891</v>
      </c>
      <c r="AL15" s="23">
        <v>0.34910104945712722</v>
      </c>
      <c r="AM15" s="23">
        <v>0.2915294188708889</v>
      </c>
      <c r="AN15" s="23">
        <v>0.38937308713053281</v>
      </c>
      <c r="AO15" s="23">
        <v>0.39014410176899589</v>
      </c>
      <c r="AP15" s="23">
        <v>0.29654231856793523</v>
      </c>
      <c r="AQ15" s="23">
        <v>0.42603021761900117</v>
      </c>
      <c r="AR15" s="23">
        <v>0.37277028314114419</v>
      </c>
      <c r="AS15" s="23">
        <v>0.43764380787985502</v>
      </c>
      <c r="AT15" s="23">
        <v>0.52246793433704442</v>
      </c>
      <c r="AU15" s="23">
        <v>0.58267125873579195</v>
      </c>
      <c r="AV15" s="23">
        <v>0.24021992545276041</v>
      </c>
      <c r="AX15" s="23">
        <v>0.35049372599072293</v>
      </c>
      <c r="AY15" s="23">
        <v>0.51883455904586695</v>
      </c>
      <c r="BA15" s="23">
        <v>0.40031149513712688</v>
      </c>
      <c r="BB15" s="23">
        <v>0.34056016296798508</v>
      </c>
      <c r="BD15" s="23">
        <v>0.33978583993460099</v>
      </c>
      <c r="BE15" s="23">
        <v>0.34568921368100192</v>
      </c>
      <c r="BF15" s="23">
        <v>0.36459400460078129</v>
      </c>
      <c r="BG15" s="23">
        <v>0.42073994554858152</v>
      </c>
      <c r="BH15" s="23">
        <v>0.41903487515418741</v>
      </c>
      <c r="BI15" s="23">
        <v>0.55940674538434454</v>
      </c>
      <c r="BJ15" s="23">
        <v>0.38206860377529078</v>
      </c>
      <c r="BL15" s="23">
        <v>0.38574099745257828</v>
      </c>
      <c r="BM15" s="23">
        <v>0.46266601593772527</v>
      </c>
      <c r="BN15" s="23">
        <v>0.2833206555035227</v>
      </c>
      <c r="BO15" s="23">
        <v>0.33013380522858299</v>
      </c>
      <c r="BP15" s="23">
        <v>0.36599198494306401</v>
      </c>
      <c r="BQ15" s="23">
        <v>0.41884744191721662</v>
      </c>
      <c r="BR15" s="23">
        <v>0.33484551426922959</v>
      </c>
      <c r="BS15" s="23">
        <v>0.29294864667365622</v>
      </c>
      <c r="BU15" s="23">
        <v>0.39363075103676493</v>
      </c>
      <c r="BV15" s="23">
        <v>0.48957475694085489</v>
      </c>
      <c r="BW15" s="23">
        <v>0.31204748445022662</v>
      </c>
      <c r="BX15" s="23">
        <v>0.33263044795227409</v>
      </c>
      <c r="BY15" s="23">
        <v>0.39193358572035281</v>
      </c>
      <c r="BZ15" s="23">
        <v>0.36508072345994852</v>
      </c>
      <c r="CA15" s="23">
        <v>0.31152745031044637</v>
      </c>
      <c r="CB15" s="23">
        <v>0.21419434766861101</v>
      </c>
      <c r="CC15" s="23">
        <v>0.27618339492437533</v>
      </c>
    </row>
    <row r="16" spans="2:83" ht="19" customHeight="1" x14ac:dyDescent="0.35">
      <c r="B16" s="22" t="s">
        <v>118</v>
      </c>
      <c r="C16" s="23">
        <v>0.31428785746012261</v>
      </c>
      <c r="D16" s="23">
        <v>0.18241874859913251</v>
      </c>
      <c r="E16" s="23">
        <v>0.20153941501355049</v>
      </c>
      <c r="F16" s="23">
        <v>0.2402502086481608</v>
      </c>
      <c r="G16" s="23">
        <v>0.33243980208955393</v>
      </c>
      <c r="H16" s="23">
        <v>0.34427298015668639</v>
      </c>
      <c r="I16" s="23">
        <v>0.47329997736726082</v>
      </c>
      <c r="K16" s="23">
        <v>0.32746136277541332</v>
      </c>
      <c r="L16" s="23">
        <v>0.30144930835576178</v>
      </c>
      <c r="N16" s="23">
        <v>0.30167497138691429</v>
      </c>
      <c r="O16" s="23">
        <v>0.26909409349873109</v>
      </c>
      <c r="P16" s="23">
        <v>0.24978173646639151</v>
      </c>
      <c r="Q16" s="23">
        <v>0.31193571327097241</v>
      </c>
      <c r="R16" s="23">
        <v>0.28814762113501807</v>
      </c>
      <c r="S16" s="23">
        <v>0.28373554181094818</v>
      </c>
      <c r="T16" s="23">
        <v>0.25551094478599018</v>
      </c>
      <c r="U16" s="23">
        <v>0.31245878369969582</v>
      </c>
      <c r="V16" s="23">
        <v>0.31689915473591718</v>
      </c>
      <c r="W16" s="23">
        <v>0.36157547258999251</v>
      </c>
      <c r="X16" s="23">
        <v>0.36960080702372727</v>
      </c>
      <c r="Y16" s="23">
        <v>0.35209838080191969</v>
      </c>
      <c r="AA16" s="23">
        <v>0.36588955206943452</v>
      </c>
      <c r="AB16" s="23">
        <v>0.3851299615490138</v>
      </c>
      <c r="AC16" s="23">
        <v>0.21913775773067631</v>
      </c>
      <c r="AD16" s="23">
        <v>0.2695570097802048</v>
      </c>
      <c r="AF16" s="23">
        <v>0.18033601343481709</v>
      </c>
      <c r="AG16" s="23">
        <v>0.27831447179877422</v>
      </c>
      <c r="AH16" s="23">
        <v>0.24833593109534741</v>
      </c>
      <c r="AI16" s="23">
        <v>0.32970334715077781</v>
      </c>
      <c r="AJ16" s="23">
        <v>0.31575868415988589</v>
      </c>
      <c r="AK16" s="23">
        <v>0.27743566342885112</v>
      </c>
      <c r="AL16" s="23">
        <v>0.35451757982141402</v>
      </c>
      <c r="AM16" s="23">
        <v>0.38873594183563481</v>
      </c>
      <c r="AN16" s="23">
        <v>0.31490808592278668</v>
      </c>
      <c r="AO16" s="23">
        <v>0.28283248693352792</v>
      </c>
      <c r="AP16" s="23">
        <v>0.41355465297552169</v>
      </c>
      <c r="AQ16" s="23">
        <v>0.30345600192125488</v>
      </c>
      <c r="AR16" s="23">
        <v>0.36491035035073932</v>
      </c>
      <c r="AS16" s="23">
        <v>0.33669849280671482</v>
      </c>
      <c r="AT16" s="23">
        <v>0.2450679947227021</v>
      </c>
      <c r="AU16" s="23">
        <v>0.2313812581179899</v>
      </c>
      <c r="AV16" s="23">
        <v>0.26698387676688218</v>
      </c>
      <c r="AX16" s="23">
        <v>0.33953958350771613</v>
      </c>
      <c r="AY16" s="23">
        <v>0.18902767447792579</v>
      </c>
      <c r="BA16" s="23">
        <v>0.30699859130825441</v>
      </c>
      <c r="BB16" s="23">
        <v>0.32781190407579303</v>
      </c>
      <c r="BD16" s="23">
        <v>0.31084528227153929</v>
      </c>
      <c r="BE16" s="23">
        <v>0.34917240201320232</v>
      </c>
      <c r="BF16" s="23">
        <v>0.33349529157251118</v>
      </c>
      <c r="BG16" s="23">
        <v>0.30780579420382909</v>
      </c>
      <c r="BH16" s="23">
        <v>0.31645598709160599</v>
      </c>
      <c r="BI16" s="23">
        <v>0.22289134297974811</v>
      </c>
      <c r="BJ16" s="23">
        <v>0.1592443498513493</v>
      </c>
      <c r="BL16" s="23">
        <v>0.35889624448579788</v>
      </c>
      <c r="BM16" s="23">
        <v>0.26663560695372668</v>
      </c>
      <c r="BN16" s="23">
        <v>0.46048825100972929</v>
      </c>
      <c r="BO16" s="23">
        <v>0.36358651290016131</v>
      </c>
      <c r="BP16" s="23">
        <v>0.32577300611767812</v>
      </c>
      <c r="BQ16" s="23">
        <v>0.26592668301796318</v>
      </c>
      <c r="BR16" s="23">
        <v>0.20070977853304051</v>
      </c>
      <c r="BS16" s="23">
        <v>0.29247910949007377</v>
      </c>
      <c r="BU16" s="23">
        <v>0.36538325500593688</v>
      </c>
      <c r="BV16" s="23">
        <v>0.25758813009654569</v>
      </c>
      <c r="BW16" s="23">
        <v>0.4355697750657459</v>
      </c>
      <c r="BX16" s="23">
        <v>0.36684835993763493</v>
      </c>
      <c r="BY16" s="23">
        <v>0.2968551015016101</v>
      </c>
      <c r="BZ16" s="23">
        <v>0.29948321362343883</v>
      </c>
      <c r="CA16" s="23">
        <v>0.22086261555429909</v>
      </c>
      <c r="CB16" s="23">
        <v>0.35126429556717342</v>
      </c>
      <c r="CC16" s="23">
        <v>0.34579770277746352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0.25982580159276369</v>
      </c>
      <c r="D9" s="18">
        <v>0.22708721399454079</v>
      </c>
      <c r="E9" s="18">
        <v>0.34827524374509589</v>
      </c>
      <c r="F9" s="18">
        <v>0.30903413016357401</v>
      </c>
      <c r="G9" s="18">
        <v>0.25309792108301882</v>
      </c>
      <c r="H9" s="18">
        <v>0.21470374376407589</v>
      </c>
      <c r="I9" s="18">
        <v>0.21135603006368581</v>
      </c>
      <c r="K9" s="18">
        <v>0.26706881734184762</v>
      </c>
      <c r="L9" s="18">
        <v>0.25432299745837772</v>
      </c>
      <c r="N9" s="18">
        <v>0.25714704840500457</v>
      </c>
      <c r="O9" s="18">
        <v>0.27185124895543827</v>
      </c>
      <c r="P9" s="18">
        <v>0.20699432746626301</v>
      </c>
      <c r="Q9" s="18">
        <v>0.25445252703524063</v>
      </c>
      <c r="R9" s="18">
        <v>0.25890704384193658</v>
      </c>
      <c r="S9" s="18">
        <v>0.2260909161426361</v>
      </c>
      <c r="T9" s="18">
        <v>0.30903830075605587</v>
      </c>
      <c r="U9" s="18">
        <v>0.20283747824071841</v>
      </c>
      <c r="V9" s="18">
        <v>0.27672222550424602</v>
      </c>
      <c r="W9" s="18">
        <v>0.27016047797773313</v>
      </c>
      <c r="X9" s="18">
        <v>0.2320450634836031</v>
      </c>
      <c r="Y9" s="18">
        <v>0.31886542444016941</v>
      </c>
      <c r="AA9" s="18">
        <v>0.28678692072416118</v>
      </c>
      <c r="AB9" s="18">
        <v>0.23825925022620051</v>
      </c>
      <c r="AC9" s="18">
        <v>0.2830966479228495</v>
      </c>
      <c r="AD9" s="18">
        <v>0.23472310913325301</v>
      </c>
      <c r="AF9" s="18">
        <v>0.14802375408981569</v>
      </c>
      <c r="AG9" s="18">
        <v>0.29485911212535493</v>
      </c>
      <c r="AH9" s="18">
        <v>0.25294883759781361</v>
      </c>
      <c r="AI9" s="18">
        <v>0.2045020958092339</v>
      </c>
      <c r="AJ9" s="18">
        <v>0.24259573854277861</v>
      </c>
      <c r="AK9" s="18">
        <v>0.22730326729113759</v>
      </c>
      <c r="AL9" s="18">
        <v>0.22324512585328921</v>
      </c>
      <c r="AM9" s="18">
        <v>0.27560369917626643</v>
      </c>
      <c r="AN9" s="18">
        <v>0.24174815139512959</v>
      </c>
      <c r="AO9" s="18">
        <v>0.27931506004084677</v>
      </c>
      <c r="AP9" s="18">
        <v>0.25920434032627909</v>
      </c>
      <c r="AQ9" s="18">
        <v>0.32815638451534201</v>
      </c>
      <c r="AR9" s="18">
        <v>0.309057423847859</v>
      </c>
      <c r="AS9" s="18">
        <v>0.41703485543978069</v>
      </c>
      <c r="AT9" s="18">
        <v>0.35411820355915302</v>
      </c>
      <c r="AU9" s="18">
        <v>0.33222941688939078</v>
      </c>
      <c r="AV9" s="18">
        <v>8.5185925764512033E-2</v>
      </c>
      <c r="AX9" s="18">
        <v>0.25062722468861021</v>
      </c>
      <c r="AY9" s="18">
        <v>0.30854262309956432</v>
      </c>
      <c r="BA9" s="18">
        <v>0.26804286657864229</v>
      </c>
      <c r="BB9" s="18">
        <v>0.2445803752908951</v>
      </c>
      <c r="BD9" s="18">
        <v>0.2448103473082833</v>
      </c>
      <c r="BE9" s="18">
        <v>0.26553471641045068</v>
      </c>
      <c r="BF9" s="18">
        <v>0.22096016679322841</v>
      </c>
      <c r="BG9" s="18">
        <v>0.29088094282359572</v>
      </c>
      <c r="BH9" s="18">
        <v>0.27339931524958633</v>
      </c>
      <c r="BI9" s="18">
        <v>0.33881362233233431</v>
      </c>
      <c r="BJ9" s="18">
        <v>0.15430365856417791</v>
      </c>
      <c r="BL9" s="18">
        <v>0.2717305672284871</v>
      </c>
      <c r="BM9" s="18">
        <v>0.28492114352406162</v>
      </c>
      <c r="BN9" s="18">
        <v>0.2327152723156419</v>
      </c>
      <c r="BO9" s="18">
        <v>0.2402611661309165</v>
      </c>
      <c r="BP9" s="18">
        <v>0.26019933857362648</v>
      </c>
      <c r="BQ9" s="18">
        <v>0.26836403381618412</v>
      </c>
      <c r="BR9" s="18">
        <v>0.1540052420547203</v>
      </c>
      <c r="BS9" s="18">
        <v>0.23410067827523179</v>
      </c>
      <c r="BU9" s="18">
        <v>0.2634455617112324</v>
      </c>
      <c r="BV9" s="18">
        <v>0.29113394097127138</v>
      </c>
      <c r="BW9" s="18">
        <v>0.2055199115744025</v>
      </c>
      <c r="BX9" s="18">
        <v>0.28428402238951272</v>
      </c>
      <c r="BY9" s="18">
        <v>0.29864215251231829</v>
      </c>
      <c r="BZ9" s="18">
        <v>0.27019307413487381</v>
      </c>
      <c r="CA9" s="18">
        <v>0.23496576134948011</v>
      </c>
      <c r="CB9" s="18">
        <v>0.1646835039782277</v>
      </c>
      <c r="CC9" s="18">
        <v>0.14902631435607019</v>
      </c>
    </row>
    <row r="10" spans="2:83" ht="19" customHeight="1" x14ac:dyDescent="0.35">
      <c r="B10" s="21" t="s">
        <v>239</v>
      </c>
      <c r="C10" s="18">
        <v>0.4197751741946194</v>
      </c>
      <c r="D10" s="18">
        <v>0.36438709657779761</v>
      </c>
      <c r="E10" s="18">
        <v>0.41264219274524322</v>
      </c>
      <c r="F10" s="18">
        <v>0.3916549789517158</v>
      </c>
      <c r="G10" s="18">
        <v>0.45469448534041312</v>
      </c>
      <c r="H10" s="18">
        <v>0.46378705673740628</v>
      </c>
      <c r="I10" s="18">
        <v>0.41704489976942161</v>
      </c>
      <c r="K10" s="18">
        <v>0.42553242838073979</v>
      </c>
      <c r="L10" s="18">
        <v>0.41445382136989228</v>
      </c>
      <c r="N10" s="18">
        <v>0.48953930634100851</v>
      </c>
      <c r="O10" s="18">
        <v>0.42562195327080249</v>
      </c>
      <c r="P10" s="18">
        <v>0.43535743302032243</v>
      </c>
      <c r="Q10" s="18">
        <v>0.35094578428704343</v>
      </c>
      <c r="R10" s="18">
        <v>0.45469426792466339</v>
      </c>
      <c r="S10" s="18">
        <v>0.42499211703908762</v>
      </c>
      <c r="T10" s="18">
        <v>0.44025445050095602</v>
      </c>
      <c r="U10" s="18">
        <v>0.4274205407316593</v>
      </c>
      <c r="V10" s="18">
        <v>0.41829386527272938</v>
      </c>
      <c r="W10" s="18">
        <v>0.41624566438753902</v>
      </c>
      <c r="X10" s="18">
        <v>0.41303331211660838</v>
      </c>
      <c r="Y10" s="18">
        <v>0.32373168934906138</v>
      </c>
      <c r="AA10" s="18">
        <v>0.46956789582084962</v>
      </c>
      <c r="AB10" s="18">
        <v>0.41545369015018663</v>
      </c>
      <c r="AC10" s="18">
        <v>0.39668164794887362</v>
      </c>
      <c r="AD10" s="18">
        <v>0.3904041053455875</v>
      </c>
      <c r="AF10" s="18">
        <v>0.30818067863931248</v>
      </c>
      <c r="AG10" s="18">
        <v>0.33335928593032338</v>
      </c>
      <c r="AH10" s="18">
        <v>0.39570778662214079</v>
      </c>
      <c r="AI10" s="18">
        <v>0.3933517307501056</v>
      </c>
      <c r="AJ10" s="18">
        <v>0.387817293345664</v>
      </c>
      <c r="AK10" s="18">
        <v>0.46736223994683862</v>
      </c>
      <c r="AL10" s="18">
        <v>0.44261303709601901</v>
      </c>
      <c r="AM10" s="18">
        <v>0.40052264110192498</v>
      </c>
      <c r="AN10" s="18">
        <v>0.41157782542106103</v>
      </c>
      <c r="AO10" s="18">
        <v>0.44204904456494748</v>
      </c>
      <c r="AP10" s="18">
        <v>0.45180564263321921</v>
      </c>
      <c r="AQ10" s="18">
        <v>0.39963455080684529</v>
      </c>
      <c r="AR10" s="18">
        <v>0.50397589510140828</v>
      </c>
      <c r="AS10" s="18">
        <v>0.33615373961171402</v>
      </c>
      <c r="AT10" s="18">
        <v>0.37205900196107727</v>
      </c>
      <c r="AU10" s="18">
        <v>0.43437875089728939</v>
      </c>
      <c r="AV10" s="18">
        <v>0.45890287849201661</v>
      </c>
      <c r="AX10" s="18">
        <v>0.42307552970097267</v>
      </c>
      <c r="AY10" s="18">
        <v>0.39917165083223621</v>
      </c>
      <c r="BA10" s="18">
        <v>0.44326833513553998</v>
      </c>
      <c r="BB10" s="18">
        <v>0.37618743887327699</v>
      </c>
      <c r="BD10" s="18">
        <v>0.40854771887756269</v>
      </c>
      <c r="BE10" s="18">
        <v>0.41652438605100689</v>
      </c>
      <c r="BF10" s="18">
        <v>0.41961299630807819</v>
      </c>
      <c r="BG10" s="18">
        <v>0.4372270040123295</v>
      </c>
      <c r="BH10" s="18">
        <v>0.4345804980492633</v>
      </c>
      <c r="BI10" s="18">
        <v>0.47872065625226179</v>
      </c>
      <c r="BJ10" s="18">
        <v>0.30894132467554358</v>
      </c>
      <c r="BL10" s="18">
        <v>0.46646141718703299</v>
      </c>
      <c r="BM10" s="18">
        <v>0.45273419167300899</v>
      </c>
      <c r="BN10" s="18">
        <v>0.4048378144147371</v>
      </c>
      <c r="BO10" s="18">
        <v>0.37439794546295391</v>
      </c>
      <c r="BP10" s="18">
        <v>0.3782745612675838</v>
      </c>
      <c r="BQ10" s="18">
        <v>0.48247493065818869</v>
      </c>
      <c r="BR10" s="18">
        <v>0.37213884181545648</v>
      </c>
      <c r="BS10" s="18">
        <v>0.36494211291680678</v>
      </c>
      <c r="BU10" s="18">
        <v>0.50193088076541414</v>
      </c>
      <c r="BV10" s="18">
        <v>0.45321629901994659</v>
      </c>
      <c r="BW10" s="18">
        <v>0.44588401888610851</v>
      </c>
      <c r="BX10" s="18">
        <v>0.36752090906239948</v>
      </c>
      <c r="BY10" s="18">
        <v>0.37259673787055653</v>
      </c>
      <c r="BZ10" s="18">
        <v>0.39355399456315421</v>
      </c>
      <c r="CA10" s="18">
        <v>0.30524935703641448</v>
      </c>
      <c r="CB10" s="18">
        <v>0.395394316381459</v>
      </c>
      <c r="CC10" s="18">
        <v>0.46413095520690612</v>
      </c>
    </row>
    <row r="11" spans="2:83" ht="19" customHeight="1" x14ac:dyDescent="0.35">
      <c r="B11" s="21" t="s">
        <v>240</v>
      </c>
      <c r="C11" s="18">
        <v>0.20684527533381589</v>
      </c>
      <c r="D11" s="18">
        <v>0.24789687272606831</v>
      </c>
      <c r="E11" s="18">
        <v>0.15946243701072979</v>
      </c>
      <c r="F11" s="18">
        <v>0.19164153364213329</v>
      </c>
      <c r="G11" s="18">
        <v>0.18556711077719701</v>
      </c>
      <c r="H11" s="18">
        <v>0.2173528212280533</v>
      </c>
      <c r="I11" s="18">
        <v>0.23975357691181509</v>
      </c>
      <c r="K11" s="18">
        <v>0.20203970958462639</v>
      </c>
      <c r="L11" s="18">
        <v>0.21135080998266009</v>
      </c>
      <c r="N11" s="18">
        <v>0.17910360988130081</v>
      </c>
      <c r="O11" s="18">
        <v>0.19303454273764151</v>
      </c>
      <c r="P11" s="18">
        <v>0.21621556796027919</v>
      </c>
      <c r="Q11" s="18">
        <v>0.31921561567755852</v>
      </c>
      <c r="R11" s="18">
        <v>0.17251391760356241</v>
      </c>
      <c r="S11" s="18">
        <v>0.26019662498981372</v>
      </c>
      <c r="T11" s="18">
        <v>0.1463181505348749</v>
      </c>
      <c r="U11" s="18">
        <v>0.21763790826105411</v>
      </c>
      <c r="V11" s="18">
        <v>0.16514097187379009</v>
      </c>
      <c r="W11" s="18">
        <v>0.2285123989017766</v>
      </c>
      <c r="X11" s="18">
        <v>0.22674928443952611</v>
      </c>
      <c r="Y11" s="18">
        <v>0.22132234129113831</v>
      </c>
      <c r="AA11" s="18">
        <v>0.18129169148540519</v>
      </c>
      <c r="AB11" s="18">
        <v>0.20816852820255341</v>
      </c>
      <c r="AC11" s="18">
        <v>0.21404306991562849</v>
      </c>
      <c r="AD11" s="18">
        <v>0.22435321120883281</v>
      </c>
      <c r="AF11" s="18">
        <v>0.29263527415549812</v>
      </c>
      <c r="AG11" s="18">
        <v>0.26388711574187201</v>
      </c>
      <c r="AH11" s="18">
        <v>0.18037915316777561</v>
      </c>
      <c r="AI11" s="18">
        <v>0.2371211762927265</v>
      </c>
      <c r="AJ11" s="18">
        <v>0.21724028818471861</v>
      </c>
      <c r="AK11" s="18">
        <v>0.22348346333383121</v>
      </c>
      <c r="AL11" s="18">
        <v>0.26685281616625228</v>
      </c>
      <c r="AM11" s="18">
        <v>0.16071765041371419</v>
      </c>
      <c r="AN11" s="18">
        <v>0.1918947495407691</v>
      </c>
      <c r="AO11" s="18">
        <v>0.21137533711138681</v>
      </c>
      <c r="AP11" s="18">
        <v>0.20406880401469679</v>
      </c>
      <c r="AQ11" s="18">
        <v>0.13724551596382911</v>
      </c>
      <c r="AR11" s="18">
        <v>0.14282410782747759</v>
      </c>
      <c r="AS11" s="18">
        <v>0.16271323780008259</v>
      </c>
      <c r="AT11" s="18">
        <v>0.23207538457990831</v>
      </c>
      <c r="AU11" s="18">
        <v>0.14306941089799891</v>
      </c>
      <c r="AV11" s="18">
        <v>0.2741518861939532</v>
      </c>
      <c r="AX11" s="18">
        <v>0.2125716637772774</v>
      </c>
      <c r="AY11" s="18">
        <v>0.17853755364461751</v>
      </c>
      <c r="BA11" s="18">
        <v>0.18469106709077501</v>
      </c>
      <c r="BB11" s="18">
        <v>0.2479488019124633</v>
      </c>
      <c r="BD11" s="18">
        <v>0.2324877531776039</v>
      </c>
      <c r="BE11" s="18">
        <v>0.2013043174648404</v>
      </c>
      <c r="BF11" s="18">
        <v>0.207285347655394</v>
      </c>
      <c r="BG11" s="18">
        <v>0.17818525440374611</v>
      </c>
      <c r="BH11" s="18">
        <v>0.20209561774186821</v>
      </c>
      <c r="BI11" s="18">
        <v>0.10400111691418081</v>
      </c>
      <c r="BJ11" s="18">
        <v>0.33556015025347941</v>
      </c>
      <c r="BL11" s="18">
        <v>0.1679466546906388</v>
      </c>
      <c r="BM11" s="18">
        <v>0.18219601997656959</v>
      </c>
      <c r="BN11" s="18">
        <v>0.22012480797225981</v>
      </c>
      <c r="BO11" s="18">
        <v>0.26234558128848329</v>
      </c>
      <c r="BP11" s="18">
        <v>0.2108085187847725</v>
      </c>
      <c r="BQ11" s="18">
        <v>0.14462465561737201</v>
      </c>
      <c r="BR11" s="18">
        <v>0.27405674254728751</v>
      </c>
      <c r="BS11" s="18">
        <v>0.26197739061608272</v>
      </c>
      <c r="BU11" s="18">
        <v>0.1449166985741964</v>
      </c>
      <c r="BV11" s="18">
        <v>0.17385699304818969</v>
      </c>
      <c r="BW11" s="18">
        <v>0.26737881371705557</v>
      </c>
      <c r="BX11" s="18">
        <v>0.2177266271575595</v>
      </c>
      <c r="BY11" s="18">
        <v>0.22268416975552119</v>
      </c>
      <c r="BZ11" s="18">
        <v>0.12855727752032459</v>
      </c>
      <c r="CA11" s="18">
        <v>0.3255649409440699</v>
      </c>
      <c r="CB11" s="18">
        <v>0.26224060560653778</v>
      </c>
      <c r="CC11" s="18">
        <v>0.1969980117070054</v>
      </c>
    </row>
    <row r="12" spans="2:83" ht="19" customHeight="1" x14ac:dyDescent="0.35">
      <c r="B12" s="21" t="s">
        <v>241</v>
      </c>
      <c r="C12" s="18">
        <v>5.3628440303393372E-2</v>
      </c>
      <c r="D12" s="18">
        <v>0.102457225055329</v>
      </c>
      <c r="E12" s="18">
        <v>5.2189752636363933E-2</v>
      </c>
      <c r="F12" s="18">
        <v>5.2267558433878938E-2</v>
      </c>
      <c r="G12" s="18">
        <v>4.7317129488389877E-2</v>
      </c>
      <c r="H12" s="18">
        <v>4.0439278547186548E-2</v>
      </c>
      <c r="I12" s="18">
        <v>4.7009814586892497E-2</v>
      </c>
      <c r="K12" s="18">
        <v>5.4162435947033863E-2</v>
      </c>
      <c r="L12" s="18">
        <v>5.2364375303826233E-2</v>
      </c>
      <c r="N12" s="18">
        <v>4.8976809788745752E-2</v>
      </c>
      <c r="O12" s="18">
        <v>6.4516488319650719E-2</v>
      </c>
      <c r="P12" s="18">
        <v>4.0569408560557151E-2</v>
      </c>
      <c r="Q12" s="18">
        <v>1.0801424105727471E-2</v>
      </c>
      <c r="R12" s="18">
        <v>5.5295507132444778E-2</v>
      </c>
      <c r="S12" s="18">
        <v>5.0630382325177983E-2</v>
      </c>
      <c r="T12" s="18">
        <v>2.3606791289621318E-2</v>
      </c>
      <c r="U12" s="18">
        <v>8.8452537464462744E-2</v>
      </c>
      <c r="V12" s="18">
        <v>8.4868668729272623E-2</v>
      </c>
      <c r="W12" s="18">
        <v>3.101621936298319E-2</v>
      </c>
      <c r="X12" s="18">
        <v>6.4499150558613244E-2</v>
      </c>
      <c r="Y12" s="18">
        <v>5.1134328559519847E-2</v>
      </c>
      <c r="AA12" s="18">
        <v>2.2146308751883888E-2</v>
      </c>
      <c r="AB12" s="18">
        <v>7.8154088049501177E-2</v>
      </c>
      <c r="AC12" s="18">
        <v>4.4874014886132192E-2</v>
      </c>
      <c r="AD12" s="18">
        <v>7.0145633724233533E-2</v>
      </c>
      <c r="AF12" s="18">
        <v>0.1729902174856322</v>
      </c>
      <c r="AG12" s="18">
        <v>3.9510748162498492E-2</v>
      </c>
      <c r="AH12" s="18">
        <v>5.4878909008175471E-2</v>
      </c>
      <c r="AI12" s="18">
        <v>0.10063454704722739</v>
      </c>
      <c r="AJ12" s="18">
        <v>9.4543437857843277E-2</v>
      </c>
      <c r="AK12" s="18">
        <v>3.6306267708343179E-2</v>
      </c>
      <c r="AL12" s="18">
        <v>3.2201438017335812E-2</v>
      </c>
      <c r="AM12" s="18">
        <v>8.6636730793637609E-2</v>
      </c>
      <c r="AN12" s="18">
        <v>6.249933332223967E-2</v>
      </c>
      <c r="AO12" s="18">
        <v>3.2547493439721853E-2</v>
      </c>
      <c r="AP12" s="18">
        <v>3.3833198137817842E-2</v>
      </c>
      <c r="AQ12" s="18">
        <v>6.1820674184170393E-2</v>
      </c>
      <c r="AR12" s="18">
        <v>2.0852243799016588E-2</v>
      </c>
      <c r="AS12" s="18">
        <v>6.244432821320068E-2</v>
      </c>
      <c r="AT12" s="18">
        <v>1.9499651730567211E-2</v>
      </c>
      <c r="AU12" s="18">
        <v>4.7871204788454413E-2</v>
      </c>
      <c r="AV12" s="18">
        <v>1.7054268068214529E-2</v>
      </c>
      <c r="AX12" s="18">
        <v>5.1287456892356371E-2</v>
      </c>
      <c r="AY12" s="18">
        <v>6.4414221390223861E-2</v>
      </c>
      <c r="BA12" s="18">
        <v>4.3569784476762158E-2</v>
      </c>
      <c r="BB12" s="18">
        <v>7.2290638590045045E-2</v>
      </c>
      <c r="BD12" s="18">
        <v>4.5255335837591323E-2</v>
      </c>
      <c r="BE12" s="18">
        <v>5.8111801209829013E-2</v>
      </c>
      <c r="BF12" s="18">
        <v>8.6801890875190246E-2</v>
      </c>
      <c r="BG12" s="18">
        <v>5.7394332466915762E-2</v>
      </c>
      <c r="BH12" s="18">
        <v>3.5146957994175422E-2</v>
      </c>
      <c r="BI12" s="18">
        <v>1.9608186349517019E-2</v>
      </c>
      <c r="BJ12" s="18">
        <v>4.2395811195822287E-2</v>
      </c>
      <c r="BL12" s="18">
        <v>5.0318531363899223E-2</v>
      </c>
      <c r="BM12" s="18">
        <v>4.7017364489295062E-2</v>
      </c>
      <c r="BN12" s="18">
        <v>6.3136886191214464E-2</v>
      </c>
      <c r="BO12" s="18">
        <v>8.253204667358631E-2</v>
      </c>
      <c r="BP12" s="18">
        <v>6.7244040324836468E-2</v>
      </c>
      <c r="BQ12" s="18">
        <v>7.425201073838418E-2</v>
      </c>
      <c r="BR12" s="18">
        <v>2.382800316174476E-2</v>
      </c>
      <c r="BS12" s="18">
        <v>4.7935758070150297E-2</v>
      </c>
      <c r="BU12" s="18">
        <v>5.2814798869348208E-2</v>
      </c>
      <c r="BV12" s="18">
        <v>4.095518957609643E-2</v>
      </c>
      <c r="BW12" s="18">
        <v>3.0262162805461509E-2</v>
      </c>
      <c r="BX12" s="18">
        <v>9.7891206585161844E-2</v>
      </c>
      <c r="BY12" s="18">
        <v>4.8570530999328558E-2</v>
      </c>
      <c r="BZ12" s="18">
        <v>0.1521331862017693</v>
      </c>
      <c r="CA12" s="18">
        <v>4.5199639004695508E-2</v>
      </c>
      <c r="CB12" s="18">
        <v>3.2358270800292382E-2</v>
      </c>
      <c r="CC12" s="18">
        <v>8.395760540584811E-2</v>
      </c>
    </row>
    <row r="13" spans="2:83" ht="19" customHeight="1" x14ac:dyDescent="0.35">
      <c r="B13" s="21" t="s">
        <v>242</v>
      </c>
      <c r="C13" s="18">
        <v>1.6388829598900059E-2</v>
      </c>
      <c r="D13" s="18">
        <v>2.6572247743511669E-2</v>
      </c>
      <c r="E13" s="18">
        <v>1.212641916541179E-2</v>
      </c>
      <c r="F13" s="18">
        <v>3.0106808833011561E-3</v>
      </c>
      <c r="G13" s="18">
        <v>1.3615968070905669E-2</v>
      </c>
      <c r="H13" s="18">
        <v>1.1600150617713859E-2</v>
      </c>
      <c r="I13" s="18">
        <v>2.9427556801518481E-2</v>
      </c>
      <c r="K13" s="18">
        <v>1.174168288001174E-2</v>
      </c>
      <c r="L13" s="18">
        <v>2.0824157711828301E-2</v>
      </c>
      <c r="N13" s="18">
        <v>1.3738432494327881E-2</v>
      </c>
      <c r="O13" s="18">
        <v>1.4659976568790881E-2</v>
      </c>
      <c r="P13" s="18">
        <v>3.496388388008894E-2</v>
      </c>
      <c r="Q13" s="18">
        <v>1.5507060066323949E-2</v>
      </c>
      <c r="R13" s="18">
        <v>9.6915831989504275E-3</v>
      </c>
      <c r="S13" s="18">
        <v>5.9984845296771547E-3</v>
      </c>
      <c r="T13" s="18">
        <v>1.430699399229414E-2</v>
      </c>
      <c r="U13" s="18">
        <v>1.7246543028047099E-2</v>
      </c>
      <c r="V13" s="18">
        <v>2.258946467426844E-2</v>
      </c>
      <c r="W13" s="18">
        <v>5.1135375097718962E-3</v>
      </c>
      <c r="X13" s="18">
        <v>1.902010195773559E-2</v>
      </c>
      <c r="Y13" s="18">
        <v>3.3633330519495262E-2</v>
      </c>
      <c r="AA13" s="18">
        <v>1.464159834570658E-2</v>
      </c>
      <c r="AB13" s="18">
        <v>1.720544987423249E-2</v>
      </c>
      <c r="AC13" s="18">
        <v>1.439669877492218E-2</v>
      </c>
      <c r="AD13" s="18">
        <v>1.929631463507513E-2</v>
      </c>
      <c r="AF13" s="18">
        <v>0</v>
      </c>
      <c r="AG13" s="18">
        <v>1.6457624485091589E-2</v>
      </c>
      <c r="AH13" s="18">
        <v>4.8715999554927017E-2</v>
      </c>
      <c r="AI13" s="18">
        <v>2.5905719514976829E-2</v>
      </c>
      <c r="AJ13" s="18">
        <v>4.6679512032449296E-3</v>
      </c>
      <c r="AK13" s="18">
        <v>9.806014974897732E-3</v>
      </c>
      <c r="AL13" s="18">
        <v>7.2571131567341811E-3</v>
      </c>
      <c r="AM13" s="18">
        <v>2.5720657333542181E-2</v>
      </c>
      <c r="AN13" s="18">
        <v>4.2953896869768637E-2</v>
      </c>
      <c r="AO13" s="18">
        <v>5.8177181177208274E-3</v>
      </c>
      <c r="AP13" s="18">
        <v>1.081109882985757E-2</v>
      </c>
      <c r="AQ13" s="18">
        <v>2.6332986926480319E-2</v>
      </c>
      <c r="AR13" s="18">
        <v>1.254769439725213E-2</v>
      </c>
      <c r="AS13" s="18">
        <v>0</v>
      </c>
      <c r="AT13" s="18">
        <v>0</v>
      </c>
      <c r="AU13" s="18">
        <v>1.515964790086646E-2</v>
      </c>
      <c r="AV13" s="18">
        <v>1.897546019726476E-2</v>
      </c>
      <c r="AX13" s="18">
        <v>1.6314706687009579E-2</v>
      </c>
      <c r="AY13" s="18">
        <v>1.7300123404273789E-2</v>
      </c>
      <c r="BA13" s="18">
        <v>1.7617067176938461E-2</v>
      </c>
      <c r="BB13" s="18">
        <v>1.4110034736093201E-2</v>
      </c>
      <c r="BD13" s="18">
        <v>2.5492422418274919E-2</v>
      </c>
      <c r="BE13" s="18">
        <v>1.007602820905576E-2</v>
      </c>
      <c r="BF13" s="18">
        <v>2.277378395750192E-2</v>
      </c>
      <c r="BG13" s="18">
        <v>1.2706077560735701E-2</v>
      </c>
      <c r="BH13" s="18">
        <v>8.2713698326135829E-3</v>
      </c>
      <c r="BI13" s="18">
        <v>1.823261361827096E-2</v>
      </c>
      <c r="BJ13" s="18">
        <v>1.7950590198036308E-2</v>
      </c>
      <c r="BL13" s="18">
        <v>9.4105653989445433E-3</v>
      </c>
      <c r="BM13" s="18">
        <v>6.5107434948347169E-3</v>
      </c>
      <c r="BN13" s="18">
        <v>3.8614495973475431E-2</v>
      </c>
      <c r="BO13" s="18">
        <v>1.8040120822189469E-2</v>
      </c>
      <c r="BP13" s="18">
        <v>4.0382823023521842E-2</v>
      </c>
      <c r="BQ13" s="18">
        <v>3.028436916987132E-2</v>
      </c>
      <c r="BR13" s="18">
        <v>0</v>
      </c>
      <c r="BS13" s="18">
        <v>1.407246734027765E-2</v>
      </c>
      <c r="BU13" s="18">
        <v>8.1775014391008566E-3</v>
      </c>
      <c r="BV13" s="18">
        <v>1.198752079407631E-2</v>
      </c>
      <c r="BW13" s="18">
        <v>1.9032943466417072E-2</v>
      </c>
      <c r="BX13" s="18">
        <v>1.8117205876934311E-2</v>
      </c>
      <c r="BY13" s="18">
        <v>2.4877312429950438E-2</v>
      </c>
      <c r="BZ13" s="18">
        <v>3.673292910238881E-2</v>
      </c>
      <c r="CA13" s="18">
        <v>0</v>
      </c>
      <c r="CB13" s="18">
        <v>6.5153239683554661E-3</v>
      </c>
      <c r="CC13" s="18">
        <v>3.9866143190994838E-2</v>
      </c>
    </row>
    <row r="14" spans="2:83" ht="19" customHeight="1" x14ac:dyDescent="0.35">
      <c r="B14" s="21" t="s">
        <v>151</v>
      </c>
      <c r="C14" s="18">
        <v>4.3536478976507559E-2</v>
      </c>
      <c r="D14" s="18">
        <v>3.1599343902752493E-2</v>
      </c>
      <c r="E14" s="18">
        <v>1.530395469715547E-2</v>
      </c>
      <c r="F14" s="18">
        <v>5.2391117925396753E-2</v>
      </c>
      <c r="G14" s="18">
        <v>4.5707385240075699E-2</v>
      </c>
      <c r="H14" s="18">
        <v>5.211694910556397E-2</v>
      </c>
      <c r="I14" s="18">
        <v>5.5408121866666528E-2</v>
      </c>
      <c r="K14" s="18">
        <v>3.9454925865740488E-2</v>
      </c>
      <c r="L14" s="18">
        <v>4.6683838173415287E-2</v>
      </c>
      <c r="N14" s="18">
        <v>1.149479308961248E-2</v>
      </c>
      <c r="O14" s="18">
        <v>3.0315790147676099E-2</v>
      </c>
      <c r="P14" s="18">
        <v>6.589937911248929E-2</v>
      </c>
      <c r="Q14" s="18">
        <v>4.9077588828106318E-2</v>
      </c>
      <c r="R14" s="18">
        <v>4.8897680298442291E-2</v>
      </c>
      <c r="S14" s="18">
        <v>3.2091474973607412E-2</v>
      </c>
      <c r="T14" s="18">
        <v>6.6475312926197738E-2</v>
      </c>
      <c r="U14" s="18">
        <v>4.6404992274058303E-2</v>
      </c>
      <c r="V14" s="18">
        <v>3.2384803945693597E-2</v>
      </c>
      <c r="W14" s="18">
        <v>4.8951701860196303E-2</v>
      </c>
      <c r="X14" s="18">
        <v>4.4653087443913587E-2</v>
      </c>
      <c r="Y14" s="18">
        <v>5.1312885840615663E-2</v>
      </c>
      <c r="AA14" s="18">
        <v>2.5565584871993379E-2</v>
      </c>
      <c r="AB14" s="18">
        <v>4.2758993497325912E-2</v>
      </c>
      <c r="AC14" s="18">
        <v>4.6907920551594012E-2</v>
      </c>
      <c r="AD14" s="18">
        <v>6.1077625953018022E-2</v>
      </c>
      <c r="AF14" s="18">
        <v>7.8170075629741431E-2</v>
      </c>
      <c r="AG14" s="18">
        <v>5.19261135548598E-2</v>
      </c>
      <c r="AH14" s="18">
        <v>6.7369314049167531E-2</v>
      </c>
      <c r="AI14" s="18">
        <v>3.8484730585729827E-2</v>
      </c>
      <c r="AJ14" s="18">
        <v>5.3135290865750563E-2</v>
      </c>
      <c r="AK14" s="18">
        <v>3.573874674495172E-2</v>
      </c>
      <c r="AL14" s="18">
        <v>2.7830469710369791E-2</v>
      </c>
      <c r="AM14" s="18">
        <v>5.0798621180914667E-2</v>
      </c>
      <c r="AN14" s="18">
        <v>4.9326043451031809E-2</v>
      </c>
      <c r="AO14" s="18">
        <v>2.88953467253763E-2</v>
      </c>
      <c r="AP14" s="18">
        <v>4.0276916058129497E-2</v>
      </c>
      <c r="AQ14" s="18">
        <v>4.6809887603332989E-2</v>
      </c>
      <c r="AR14" s="18">
        <v>1.074263502698627E-2</v>
      </c>
      <c r="AS14" s="18">
        <v>2.1653838935222051E-2</v>
      </c>
      <c r="AT14" s="18">
        <v>2.2247758169294161E-2</v>
      </c>
      <c r="AU14" s="18">
        <v>2.7291568626000101E-2</v>
      </c>
      <c r="AV14" s="18">
        <v>0.14572958128403901</v>
      </c>
      <c r="AX14" s="18">
        <v>4.6123418253773793E-2</v>
      </c>
      <c r="AY14" s="18">
        <v>3.2033827629084681E-2</v>
      </c>
      <c r="BA14" s="18">
        <v>4.2810879541342148E-2</v>
      </c>
      <c r="BB14" s="18">
        <v>4.4882710597226483E-2</v>
      </c>
      <c r="BD14" s="18">
        <v>4.34064223806837E-2</v>
      </c>
      <c r="BE14" s="18">
        <v>4.8448750654817248E-2</v>
      </c>
      <c r="BF14" s="18">
        <v>4.2565814410607417E-2</v>
      </c>
      <c r="BG14" s="18">
        <v>2.3606388732677161E-2</v>
      </c>
      <c r="BH14" s="18">
        <v>4.6506241132493131E-2</v>
      </c>
      <c r="BI14" s="18">
        <v>4.0623804533434983E-2</v>
      </c>
      <c r="BJ14" s="18">
        <v>0.1408484651129405</v>
      </c>
      <c r="BL14" s="18">
        <v>3.4132264130997167E-2</v>
      </c>
      <c r="BM14" s="18">
        <v>2.662053684222981E-2</v>
      </c>
      <c r="BN14" s="18">
        <v>4.0570723132671127E-2</v>
      </c>
      <c r="BO14" s="18">
        <v>2.242313962187055E-2</v>
      </c>
      <c r="BP14" s="18">
        <v>4.3090718025658947E-2</v>
      </c>
      <c r="BQ14" s="18">
        <v>0</v>
      </c>
      <c r="BR14" s="18">
        <v>0.17597117042079091</v>
      </c>
      <c r="BS14" s="18">
        <v>7.6971592781450882E-2</v>
      </c>
      <c r="BU14" s="18">
        <v>2.8714558640708029E-2</v>
      </c>
      <c r="BV14" s="18">
        <v>2.8850056590419459E-2</v>
      </c>
      <c r="BW14" s="18">
        <v>3.1922149550554807E-2</v>
      </c>
      <c r="BX14" s="18">
        <v>1.446002892843215E-2</v>
      </c>
      <c r="BY14" s="18">
        <v>3.2629096432324971E-2</v>
      </c>
      <c r="BZ14" s="18">
        <v>1.882953847748943E-2</v>
      </c>
      <c r="CA14" s="18">
        <v>8.9020301665339849E-2</v>
      </c>
      <c r="CB14" s="18">
        <v>0.1388079792651277</v>
      </c>
      <c r="CC14" s="18">
        <v>6.60209701331754E-2</v>
      </c>
    </row>
    <row r="15" spans="2:83" ht="19" customHeight="1" x14ac:dyDescent="0.35">
      <c r="B15" s="22" t="s">
        <v>117</v>
      </c>
      <c r="C15" s="23">
        <v>0.6796009757873831</v>
      </c>
      <c r="D15" s="23">
        <v>0.59147431057233835</v>
      </c>
      <c r="E15" s="23">
        <v>0.76091743649033905</v>
      </c>
      <c r="F15" s="23">
        <v>0.70068910911528981</v>
      </c>
      <c r="G15" s="23">
        <v>0.70779240642343189</v>
      </c>
      <c r="H15" s="23">
        <v>0.67849080050148225</v>
      </c>
      <c r="I15" s="23">
        <v>0.62840092983310747</v>
      </c>
      <c r="K15" s="23">
        <v>0.69260124572258741</v>
      </c>
      <c r="L15" s="23">
        <v>0.66877681882827011</v>
      </c>
      <c r="N15" s="23">
        <v>0.74668635474601308</v>
      </c>
      <c r="O15" s="23">
        <v>0.69747320222624087</v>
      </c>
      <c r="P15" s="23">
        <v>0.64235176048658538</v>
      </c>
      <c r="Q15" s="23">
        <v>0.60539831132228406</v>
      </c>
      <c r="R15" s="23">
        <v>0.71360131176660002</v>
      </c>
      <c r="S15" s="23">
        <v>0.65108303318172367</v>
      </c>
      <c r="T15" s="23">
        <v>0.749292751257012</v>
      </c>
      <c r="U15" s="23">
        <v>0.63025801897237765</v>
      </c>
      <c r="V15" s="23">
        <v>0.69501609077697535</v>
      </c>
      <c r="W15" s="23">
        <v>0.68640614236527209</v>
      </c>
      <c r="X15" s="23">
        <v>0.64507837560021153</v>
      </c>
      <c r="Y15" s="23">
        <v>0.64259711378923079</v>
      </c>
      <c r="AA15" s="23">
        <v>0.7563548165450108</v>
      </c>
      <c r="AB15" s="23">
        <v>0.65371294037638705</v>
      </c>
      <c r="AC15" s="23">
        <v>0.67977829587172311</v>
      </c>
      <c r="AD15" s="23">
        <v>0.62512721447884045</v>
      </c>
      <c r="AF15" s="23">
        <v>0.45620443272912808</v>
      </c>
      <c r="AG15" s="23">
        <v>0.62821839805567825</v>
      </c>
      <c r="AH15" s="23">
        <v>0.64865662421995451</v>
      </c>
      <c r="AI15" s="23">
        <v>0.5978538265593395</v>
      </c>
      <c r="AJ15" s="23">
        <v>0.63041303188844267</v>
      </c>
      <c r="AK15" s="23">
        <v>0.69466550723797615</v>
      </c>
      <c r="AL15" s="23">
        <v>0.66585816294930822</v>
      </c>
      <c r="AM15" s="23">
        <v>0.67612634027819141</v>
      </c>
      <c r="AN15" s="23">
        <v>0.65332597681619053</v>
      </c>
      <c r="AO15" s="23">
        <v>0.72136410460579437</v>
      </c>
      <c r="AP15" s="23">
        <v>0.71100998295949824</v>
      </c>
      <c r="AQ15" s="23">
        <v>0.72779093532218719</v>
      </c>
      <c r="AR15" s="23">
        <v>0.81303331894926734</v>
      </c>
      <c r="AS15" s="23">
        <v>0.75318859505149471</v>
      </c>
      <c r="AT15" s="23">
        <v>0.72617720552023024</v>
      </c>
      <c r="AU15" s="23">
        <v>0.76660816778668028</v>
      </c>
      <c r="AV15" s="23">
        <v>0.54408880425652861</v>
      </c>
      <c r="AX15" s="23">
        <v>0.67370275438958283</v>
      </c>
      <c r="AY15" s="23">
        <v>0.70771427393180042</v>
      </c>
      <c r="BA15" s="23">
        <v>0.71131120171418227</v>
      </c>
      <c r="BB15" s="23">
        <v>0.62076781416417215</v>
      </c>
      <c r="BD15" s="23">
        <v>0.65335806618584602</v>
      </c>
      <c r="BE15" s="23">
        <v>0.68205910246145762</v>
      </c>
      <c r="BF15" s="23">
        <v>0.64057316310130663</v>
      </c>
      <c r="BG15" s="23">
        <v>0.72810794683592528</v>
      </c>
      <c r="BH15" s="23">
        <v>0.70797981329884963</v>
      </c>
      <c r="BI15" s="23">
        <v>0.81753427858459615</v>
      </c>
      <c r="BJ15" s="23">
        <v>0.46324498323972141</v>
      </c>
      <c r="BL15" s="23">
        <v>0.73819198441552014</v>
      </c>
      <c r="BM15" s="23">
        <v>0.73765533519707072</v>
      </c>
      <c r="BN15" s="23">
        <v>0.63755308673037892</v>
      </c>
      <c r="BO15" s="23">
        <v>0.61465911159387032</v>
      </c>
      <c r="BP15" s="23">
        <v>0.63847389984121028</v>
      </c>
      <c r="BQ15" s="23">
        <v>0.75083896447437271</v>
      </c>
      <c r="BR15" s="23">
        <v>0.52614408387017675</v>
      </c>
      <c r="BS15" s="23">
        <v>0.59904279119203863</v>
      </c>
      <c r="BU15" s="23">
        <v>0.76537644247664649</v>
      </c>
      <c r="BV15" s="23">
        <v>0.74435023999121808</v>
      </c>
      <c r="BW15" s="23">
        <v>0.65140393046051104</v>
      </c>
      <c r="BX15" s="23">
        <v>0.65180493145191221</v>
      </c>
      <c r="BY15" s="23">
        <v>0.67123889038287476</v>
      </c>
      <c r="BZ15" s="23">
        <v>0.66374706869802802</v>
      </c>
      <c r="CA15" s="23">
        <v>0.54021511838589464</v>
      </c>
      <c r="CB15" s="23">
        <v>0.56007782035968667</v>
      </c>
      <c r="CC15" s="23">
        <v>0.61315726956297634</v>
      </c>
    </row>
    <row r="16" spans="2:83" ht="19" customHeight="1" x14ac:dyDescent="0.35">
      <c r="B16" s="22" t="s">
        <v>118</v>
      </c>
      <c r="C16" s="23">
        <v>7.0017269902293428E-2</v>
      </c>
      <c r="D16" s="23">
        <v>0.12902947279884069</v>
      </c>
      <c r="E16" s="23">
        <v>6.4316171801775721E-2</v>
      </c>
      <c r="F16" s="23">
        <v>5.5278239317180088E-2</v>
      </c>
      <c r="G16" s="23">
        <v>6.0933097559295553E-2</v>
      </c>
      <c r="H16" s="23">
        <v>5.2039429164900411E-2</v>
      </c>
      <c r="I16" s="23">
        <v>7.6437371388410974E-2</v>
      </c>
      <c r="K16" s="23">
        <v>6.5904118827045596E-2</v>
      </c>
      <c r="L16" s="23">
        <v>7.3188533015654533E-2</v>
      </c>
      <c r="N16" s="23">
        <v>6.2715242283073624E-2</v>
      </c>
      <c r="O16" s="23">
        <v>7.91764648884416E-2</v>
      </c>
      <c r="P16" s="23">
        <v>7.5533292440646091E-2</v>
      </c>
      <c r="Q16" s="23">
        <v>2.6308484172051429E-2</v>
      </c>
      <c r="R16" s="23">
        <v>6.49870903313952E-2</v>
      </c>
      <c r="S16" s="23">
        <v>5.6628866854855131E-2</v>
      </c>
      <c r="T16" s="23">
        <v>3.7913785281915448E-2</v>
      </c>
      <c r="U16" s="23">
        <v>0.1056990804925098</v>
      </c>
      <c r="V16" s="23">
        <v>0.1074581334035411</v>
      </c>
      <c r="W16" s="23">
        <v>3.6129756872755089E-2</v>
      </c>
      <c r="X16" s="23">
        <v>8.3519252516348827E-2</v>
      </c>
      <c r="Y16" s="23">
        <v>8.4767659079015095E-2</v>
      </c>
      <c r="AA16" s="23">
        <v>3.6787907097590472E-2</v>
      </c>
      <c r="AB16" s="23">
        <v>9.5359537923733667E-2</v>
      </c>
      <c r="AC16" s="23">
        <v>5.927071366105436E-2</v>
      </c>
      <c r="AD16" s="23">
        <v>8.9441948359308659E-2</v>
      </c>
      <c r="AF16" s="23">
        <v>0.1729902174856322</v>
      </c>
      <c r="AG16" s="23">
        <v>5.5968372647590067E-2</v>
      </c>
      <c r="AH16" s="23">
        <v>0.10359490856310249</v>
      </c>
      <c r="AI16" s="23">
        <v>0.12654026656220421</v>
      </c>
      <c r="AJ16" s="23">
        <v>9.9211389061088201E-2</v>
      </c>
      <c r="AK16" s="23">
        <v>4.6112282683240913E-2</v>
      </c>
      <c r="AL16" s="23">
        <v>3.9458551174070003E-2</v>
      </c>
      <c r="AM16" s="23">
        <v>0.1123573881271798</v>
      </c>
      <c r="AN16" s="23">
        <v>0.10545323019200829</v>
      </c>
      <c r="AO16" s="23">
        <v>3.8365211557442679E-2</v>
      </c>
      <c r="AP16" s="23">
        <v>4.4644296967675412E-2</v>
      </c>
      <c r="AQ16" s="23">
        <v>8.8153661110650705E-2</v>
      </c>
      <c r="AR16" s="23">
        <v>3.3399938196268707E-2</v>
      </c>
      <c r="AS16" s="23">
        <v>6.244432821320068E-2</v>
      </c>
      <c r="AT16" s="23">
        <v>1.9499651730567211E-2</v>
      </c>
      <c r="AU16" s="23">
        <v>6.3030852689320876E-2</v>
      </c>
      <c r="AV16" s="23">
        <v>3.6029728265479288E-2</v>
      </c>
      <c r="AX16" s="23">
        <v>6.7602163579365951E-2</v>
      </c>
      <c r="AY16" s="23">
        <v>8.1714344794497656E-2</v>
      </c>
      <c r="BA16" s="23">
        <v>6.1186851653700622E-2</v>
      </c>
      <c r="BB16" s="23">
        <v>8.6400673326138239E-2</v>
      </c>
      <c r="BD16" s="23">
        <v>7.0747758255866239E-2</v>
      </c>
      <c r="BE16" s="23">
        <v>6.8187829418884779E-2</v>
      </c>
      <c r="BF16" s="23">
        <v>0.1095756748326922</v>
      </c>
      <c r="BG16" s="23">
        <v>7.0100410027651452E-2</v>
      </c>
      <c r="BH16" s="23">
        <v>4.3418327826788998E-2</v>
      </c>
      <c r="BI16" s="23">
        <v>3.7840799967787983E-2</v>
      </c>
      <c r="BJ16" s="23">
        <v>6.0346401393858613E-2</v>
      </c>
      <c r="BL16" s="23">
        <v>5.972909676284377E-2</v>
      </c>
      <c r="BM16" s="23">
        <v>5.3528107984129783E-2</v>
      </c>
      <c r="BN16" s="23">
        <v>0.1017513821646899</v>
      </c>
      <c r="BO16" s="23">
        <v>0.1005721674957758</v>
      </c>
      <c r="BP16" s="23">
        <v>0.1076268633483583</v>
      </c>
      <c r="BQ16" s="23">
        <v>0.1045363799082555</v>
      </c>
      <c r="BR16" s="23">
        <v>2.382800316174476E-2</v>
      </c>
      <c r="BS16" s="23">
        <v>6.2008225410427949E-2</v>
      </c>
      <c r="BU16" s="23">
        <v>6.0992300308449057E-2</v>
      </c>
      <c r="BV16" s="23">
        <v>5.2942710370172737E-2</v>
      </c>
      <c r="BW16" s="23">
        <v>4.929510627187858E-2</v>
      </c>
      <c r="BX16" s="23">
        <v>0.1160084124620962</v>
      </c>
      <c r="BY16" s="23">
        <v>7.3447843429278986E-2</v>
      </c>
      <c r="BZ16" s="23">
        <v>0.18886611530415809</v>
      </c>
      <c r="CA16" s="23">
        <v>4.5199639004695508E-2</v>
      </c>
      <c r="CB16" s="23">
        <v>3.8873594768647851E-2</v>
      </c>
      <c r="CC16" s="23">
        <v>0.12382374859684291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0.14244868703191099</v>
      </c>
      <c r="D9" s="18">
        <v>0.14425858083372139</v>
      </c>
      <c r="E9" s="18">
        <v>0.18871908926962119</v>
      </c>
      <c r="F9" s="18">
        <v>0.17608247688801781</v>
      </c>
      <c r="G9" s="18">
        <v>0.14760198581851711</v>
      </c>
      <c r="H9" s="18">
        <v>0.12871094229998811</v>
      </c>
      <c r="I9" s="18">
        <v>9.0871855719735009E-2</v>
      </c>
      <c r="K9" s="18">
        <v>0.1438574068141496</v>
      </c>
      <c r="L9" s="18">
        <v>0.14183259558783101</v>
      </c>
      <c r="N9" s="18">
        <v>0.1626839693954478</v>
      </c>
      <c r="O9" s="18">
        <v>8.949892694428159E-2</v>
      </c>
      <c r="P9" s="18">
        <v>0.13033374166742701</v>
      </c>
      <c r="Q9" s="18">
        <v>0.20472272940958891</v>
      </c>
      <c r="R9" s="18">
        <v>0.18195661704608579</v>
      </c>
      <c r="S9" s="18">
        <v>0.12368205282815931</v>
      </c>
      <c r="T9" s="18">
        <v>0.16639327141123461</v>
      </c>
      <c r="U9" s="18">
        <v>0.1015075211076457</v>
      </c>
      <c r="V9" s="18">
        <v>0.14836923918325459</v>
      </c>
      <c r="W9" s="18">
        <v>0.1152412183669082</v>
      </c>
      <c r="X9" s="18">
        <v>0.139920520399823</v>
      </c>
      <c r="Y9" s="18">
        <v>0.14250055700055481</v>
      </c>
      <c r="AA9" s="18">
        <v>0.1570747839231379</v>
      </c>
      <c r="AB9" s="18">
        <v>0.14211695416751741</v>
      </c>
      <c r="AC9" s="18">
        <v>0.15094835298209761</v>
      </c>
      <c r="AD9" s="18">
        <v>0.1192239121337386</v>
      </c>
      <c r="AF9" s="18">
        <v>0.109526271732431</v>
      </c>
      <c r="AG9" s="18">
        <v>0.24346627894853931</v>
      </c>
      <c r="AH9" s="18">
        <v>0.1699174863672395</v>
      </c>
      <c r="AI9" s="18">
        <v>0.11209999341542549</v>
      </c>
      <c r="AJ9" s="18">
        <v>0.1021478935138309</v>
      </c>
      <c r="AK9" s="18">
        <v>0.13803481608237761</v>
      </c>
      <c r="AL9" s="18">
        <v>8.02739059502416E-2</v>
      </c>
      <c r="AM9" s="18">
        <v>9.2282034786859868E-2</v>
      </c>
      <c r="AN9" s="18">
        <v>0.1025995035761034</v>
      </c>
      <c r="AO9" s="18">
        <v>0.17399321144165619</v>
      </c>
      <c r="AP9" s="18">
        <v>0.1550586923339122</v>
      </c>
      <c r="AQ9" s="18">
        <v>0.2105701853930505</v>
      </c>
      <c r="AR9" s="18">
        <v>0.16881115009602651</v>
      </c>
      <c r="AS9" s="18">
        <v>0.13144351841070659</v>
      </c>
      <c r="AT9" s="18">
        <v>0.1983005603778247</v>
      </c>
      <c r="AU9" s="18">
        <v>0.20833906854820461</v>
      </c>
      <c r="AV9" s="18">
        <v>7.1223225682825769E-2</v>
      </c>
      <c r="AX9" s="18">
        <v>0.13097902604075509</v>
      </c>
      <c r="AY9" s="18">
        <v>0.20182531797288991</v>
      </c>
      <c r="BA9" s="18">
        <v>0.15068739033429651</v>
      </c>
      <c r="BB9" s="18">
        <v>0.12716311435659031</v>
      </c>
      <c r="BD9" s="18">
        <v>0.13023415274695449</v>
      </c>
      <c r="BE9" s="18">
        <v>0.13450299972236629</v>
      </c>
      <c r="BF9" s="18">
        <v>0.1224154652673901</v>
      </c>
      <c r="BG9" s="18">
        <v>0.14751869952360319</v>
      </c>
      <c r="BH9" s="18">
        <v>0.17811760927091999</v>
      </c>
      <c r="BI9" s="18">
        <v>0.28119340935560461</v>
      </c>
      <c r="BJ9" s="18">
        <v>8.110857643160406E-2</v>
      </c>
      <c r="BL9" s="18">
        <v>0.14248824858958889</v>
      </c>
      <c r="BM9" s="18">
        <v>0.17505496321894021</v>
      </c>
      <c r="BN9" s="18">
        <v>0.1741003761332974</v>
      </c>
      <c r="BO9" s="18">
        <v>0.12545101659506469</v>
      </c>
      <c r="BP9" s="18">
        <v>0.11115123743929919</v>
      </c>
      <c r="BQ9" s="18">
        <v>0.17928695039189829</v>
      </c>
      <c r="BR9" s="18">
        <v>0.108620937874519</v>
      </c>
      <c r="BS9" s="18">
        <v>0.10104761057790319</v>
      </c>
      <c r="BU9" s="18">
        <v>0.14803541685010951</v>
      </c>
      <c r="BV9" s="18">
        <v>0.1854416033722798</v>
      </c>
      <c r="BW9" s="18">
        <v>0.124086078984845</v>
      </c>
      <c r="BX9" s="18">
        <v>0.13323199656455689</v>
      </c>
      <c r="BY9" s="18">
        <v>0.15604945461811459</v>
      </c>
      <c r="BZ9" s="18">
        <v>0.15479327164247519</v>
      </c>
      <c r="CA9" s="18">
        <v>9.6517256358118225E-2</v>
      </c>
      <c r="CB9" s="18">
        <v>7.2354936671784456E-2</v>
      </c>
      <c r="CC9" s="18">
        <v>6.5173647910829677E-2</v>
      </c>
    </row>
    <row r="10" spans="2:83" ht="19" customHeight="1" x14ac:dyDescent="0.35">
      <c r="B10" s="21" t="s">
        <v>239</v>
      </c>
      <c r="C10" s="18">
        <v>0.4319587655369172</v>
      </c>
      <c r="D10" s="18">
        <v>0.34520752539668409</v>
      </c>
      <c r="E10" s="18">
        <v>0.41587141093540608</v>
      </c>
      <c r="F10" s="18">
        <v>0.4321773082744888</v>
      </c>
      <c r="G10" s="18">
        <v>0.45025883002129252</v>
      </c>
      <c r="H10" s="18">
        <v>0.46898787851858442</v>
      </c>
      <c r="I10" s="18">
        <v>0.44477807164923561</v>
      </c>
      <c r="K10" s="18">
        <v>0.43125691902260638</v>
      </c>
      <c r="L10" s="18">
        <v>0.43267583971915108</v>
      </c>
      <c r="N10" s="18">
        <v>0.42165959655074448</v>
      </c>
      <c r="O10" s="18">
        <v>0.52710068138729105</v>
      </c>
      <c r="P10" s="18">
        <v>0.40956404758725512</v>
      </c>
      <c r="Q10" s="18">
        <v>0.27875124670020762</v>
      </c>
      <c r="R10" s="18">
        <v>0.50162893541266496</v>
      </c>
      <c r="S10" s="18">
        <v>0.47262334122812882</v>
      </c>
      <c r="T10" s="18">
        <v>0.5071315365061686</v>
      </c>
      <c r="U10" s="18">
        <v>0.40525170855391668</v>
      </c>
      <c r="V10" s="18">
        <v>0.39496393192251322</v>
      </c>
      <c r="W10" s="18">
        <v>0.40540755856811311</v>
      </c>
      <c r="X10" s="18">
        <v>0.49029064977177711</v>
      </c>
      <c r="Y10" s="18">
        <v>0.37574707954971032</v>
      </c>
      <c r="AA10" s="18">
        <v>0.48762724497621412</v>
      </c>
      <c r="AB10" s="18">
        <v>0.44731344841590293</v>
      </c>
      <c r="AC10" s="18">
        <v>0.41444276394557361</v>
      </c>
      <c r="AD10" s="18">
        <v>0.3695520980679019</v>
      </c>
      <c r="AF10" s="18">
        <v>0.35809685835228361</v>
      </c>
      <c r="AG10" s="18">
        <v>0.30830126270901731</v>
      </c>
      <c r="AH10" s="18">
        <v>0.38948242970402819</v>
      </c>
      <c r="AI10" s="18">
        <v>0.39523344775430669</v>
      </c>
      <c r="AJ10" s="18">
        <v>0.45425250553392088</v>
      </c>
      <c r="AK10" s="18">
        <v>0.43768171877172291</v>
      </c>
      <c r="AL10" s="18">
        <v>0.46412809536864968</v>
      </c>
      <c r="AM10" s="18">
        <v>0.43860987571769872</v>
      </c>
      <c r="AN10" s="18">
        <v>0.47158660202837172</v>
      </c>
      <c r="AO10" s="18">
        <v>0.46252514553702873</v>
      </c>
      <c r="AP10" s="18">
        <v>0.39477529777693648</v>
      </c>
      <c r="AQ10" s="18">
        <v>0.41221710171073872</v>
      </c>
      <c r="AR10" s="18">
        <v>0.4933022631368546</v>
      </c>
      <c r="AS10" s="18">
        <v>0.47969886335363648</v>
      </c>
      <c r="AT10" s="18">
        <v>0.39716046170192909</v>
      </c>
      <c r="AU10" s="18">
        <v>0.54223462654327192</v>
      </c>
      <c r="AV10" s="18">
        <v>0.33186239077725999</v>
      </c>
      <c r="AX10" s="18">
        <v>0.44442412082983629</v>
      </c>
      <c r="AY10" s="18">
        <v>0.36961612583455328</v>
      </c>
      <c r="BA10" s="18">
        <v>0.45357060945123118</v>
      </c>
      <c r="BB10" s="18">
        <v>0.39186150767058731</v>
      </c>
      <c r="BD10" s="18">
        <v>0.42152945306136053</v>
      </c>
      <c r="BE10" s="18">
        <v>0.44486397172103093</v>
      </c>
      <c r="BF10" s="18">
        <v>0.41894908059515618</v>
      </c>
      <c r="BG10" s="18">
        <v>0.44349556756679281</v>
      </c>
      <c r="BH10" s="18">
        <v>0.45028031485994968</v>
      </c>
      <c r="BI10" s="18">
        <v>0.46604656340291561</v>
      </c>
      <c r="BJ10" s="18">
        <v>0.30356712571550448</v>
      </c>
      <c r="BL10" s="18">
        <v>0.45226734780230238</v>
      </c>
      <c r="BM10" s="18">
        <v>0.46173065259664359</v>
      </c>
      <c r="BN10" s="18">
        <v>0.35807619355945469</v>
      </c>
      <c r="BO10" s="18">
        <v>0.47329526411998318</v>
      </c>
      <c r="BP10" s="18">
        <v>0.4615226478251358</v>
      </c>
      <c r="BQ10" s="18">
        <v>0.34666708882714847</v>
      </c>
      <c r="BR10" s="18">
        <v>0.27861273154244331</v>
      </c>
      <c r="BS10" s="18">
        <v>0.38761975741671451</v>
      </c>
      <c r="BU10" s="18">
        <v>0.47317702046532512</v>
      </c>
      <c r="BV10" s="18">
        <v>0.46517595463293138</v>
      </c>
      <c r="BW10" s="18">
        <v>0.45493140078185829</v>
      </c>
      <c r="BX10" s="18">
        <v>0.4517850646341896</v>
      </c>
      <c r="BY10" s="18">
        <v>0.42174354053256868</v>
      </c>
      <c r="BZ10" s="18">
        <v>0.34768731782957218</v>
      </c>
      <c r="CA10" s="18">
        <v>0.32802021157395039</v>
      </c>
      <c r="CB10" s="18">
        <v>0.3832749844746674</v>
      </c>
      <c r="CC10" s="18">
        <v>0.40366636281212342</v>
      </c>
    </row>
    <row r="11" spans="2:83" ht="19" customHeight="1" x14ac:dyDescent="0.35">
      <c r="B11" s="21" t="s">
        <v>240</v>
      </c>
      <c r="C11" s="18">
        <v>0.29385160801433757</v>
      </c>
      <c r="D11" s="18">
        <v>0.2749159541920207</v>
      </c>
      <c r="E11" s="18">
        <v>0.25824665561338822</v>
      </c>
      <c r="F11" s="18">
        <v>0.2718543359080125</v>
      </c>
      <c r="G11" s="18">
        <v>0.2795300346114068</v>
      </c>
      <c r="H11" s="18">
        <v>0.32136063055867448</v>
      </c>
      <c r="I11" s="18">
        <v>0.3337501675368717</v>
      </c>
      <c r="K11" s="18">
        <v>0.29298503983026392</v>
      </c>
      <c r="L11" s="18">
        <v>0.29414145131693908</v>
      </c>
      <c r="N11" s="18">
        <v>0.27183666151360592</v>
      </c>
      <c r="O11" s="18">
        <v>0.3067695967217739</v>
      </c>
      <c r="P11" s="18">
        <v>0.34040736894305779</v>
      </c>
      <c r="Q11" s="18">
        <v>0.35190813715554692</v>
      </c>
      <c r="R11" s="18">
        <v>0.2007457462200247</v>
      </c>
      <c r="S11" s="18">
        <v>0.31896623568491828</v>
      </c>
      <c r="T11" s="18">
        <v>0.18260135427263649</v>
      </c>
      <c r="U11" s="18">
        <v>0.30710354402786788</v>
      </c>
      <c r="V11" s="18">
        <v>0.30251027197601649</v>
      </c>
      <c r="W11" s="18">
        <v>0.37786693092318158</v>
      </c>
      <c r="X11" s="18">
        <v>0.22413214059811021</v>
      </c>
      <c r="Y11" s="18">
        <v>0.35248917824437459</v>
      </c>
      <c r="AA11" s="18">
        <v>0.25483688403807597</v>
      </c>
      <c r="AB11" s="18">
        <v>0.30482856147514681</v>
      </c>
      <c r="AC11" s="18">
        <v>0.29997487138333739</v>
      </c>
      <c r="AD11" s="18">
        <v>0.32028609455013562</v>
      </c>
      <c r="AF11" s="18">
        <v>0.27403690448813067</v>
      </c>
      <c r="AG11" s="18">
        <v>0.33150317570036841</v>
      </c>
      <c r="AH11" s="18">
        <v>0.27059769972746628</v>
      </c>
      <c r="AI11" s="18">
        <v>0.32942179914659298</v>
      </c>
      <c r="AJ11" s="18">
        <v>0.33095054387859701</v>
      </c>
      <c r="AK11" s="18">
        <v>0.32467269074642252</v>
      </c>
      <c r="AL11" s="18">
        <v>0.27556101413250972</v>
      </c>
      <c r="AM11" s="18">
        <v>0.34144008225813549</v>
      </c>
      <c r="AN11" s="18">
        <v>0.31348414214657272</v>
      </c>
      <c r="AO11" s="18">
        <v>0.26537651745413271</v>
      </c>
      <c r="AP11" s="18">
        <v>0.30532396525720029</v>
      </c>
      <c r="AQ11" s="18">
        <v>0.26328981521419598</v>
      </c>
      <c r="AR11" s="18">
        <v>0.2264216152082574</v>
      </c>
      <c r="AS11" s="18">
        <v>0.25491352299420139</v>
      </c>
      <c r="AT11" s="18">
        <v>0.28320333532336339</v>
      </c>
      <c r="AU11" s="18">
        <v>0.15142788848670691</v>
      </c>
      <c r="AV11" s="18">
        <v>0.39427701435968399</v>
      </c>
      <c r="AX11" s="18">
        <v>0.30317967476923913</v>
      </c>
      <c r="AY11" s="18">
        <v>0.25355286785246978</v>
      </c>
      <c r="BA11" s="18">
        <v>0.27421867434616148</v>
      </c>
      <c r="BB11" s="18">
        <v>0.33027732009548078</v>
      </c>
      <c r="BD11" s="18">
        <v>0.32336517527728942</v>
      </c>
      <c r="BE11" s="18">
        <v>0.28789599015432388</v>
      </c>
      <c r="BF11" s="18">
        <v>0.30143864759409839</v>
      </c>
      <c r="BG11" s="18">
        <v>0.29455321342976948</v>
      </c>
      <c r="BH11" s="18">
        <v>0.22233669699386269</v>
      </c>
      <c r="BI11" s="18">
        <v>0.1791797738973098</v>
      </c>
      <c r="BJ11" s="18">
        <v>0.42994004848636858</v>
      </c>
      <c r="BL11" s="18">
        <v>0.27502713257929051</v>
      </c>
      <c r="BM11" s="18">
        <v>0.28368006547063462</v>
      </c>
      <c r="BN11" s="18">
        <v>0.30936050638836649</v>
      </c>
      <c r="BO11" s="18">
        <v>0.2314804935083562</v>
      </c>
      <c r="BP11" s="18">
        <v>0.27694644608398222</v>
      </c>
      <c r="BQ11" s="18">
        <v>0.28981729086397973</v>
      </c>
      <c r="BR11" s="18">
        <v>0.39531711333902331</v>
      </c>
      <c r="BS11" s="18">
        <v>0.34060777718199281</v>
      </c>
      <c r="BU11" s="18">
        <v>0.27234728234982719</v>
      </c>
      <c r="BV11" s="18">
        <v>0.24957319280251289</v>
      </c>
      <c r="BW11" s="18">
        <v>0.28246895509657871</v>
      </c>
      <c r="BX11" s="18">
        <v>0.2628634346455434</v>
      </c>
      <c r="BY11" s="18">
        <v>0.30389921493189881</v>
      </c>
      <c r="BZ11" s="18">
        <v>0.27764313510019623</v>
      </c>
      <c r="CA11" s="18">
        <v>0.37923384204302368</v>
      </c>
      <c r="CB11" s="18">
        <v>0.3903493439208694</v>
      </c>
      <c r="CC11" s="18">
        <v>0.32998923217153692</v>
      </c>
    </row>
    <row r="12" spans="2:83" ht="19" customHeight="1" x14ac:dyDescent="0.35">
      <c r="B12" s="21" t="s">
        <v>241</v>
      </c>
      <c r="C12" s="18">
        <v>7.753344911490663E-2</v>
      </c>
      <c r="D12" s="18">
        <v>0.15216473037903649</v>
      </c>
      <c r="E12" s="18">
        <v>9.7748214780182155E-2</v>
      </c>
      <c r="F12" s="18">
        <v>5.8331276657881348E-2</v>
      </c>
      <c r="G12" s="18">
        <v>7.7631489590938296E-2</v>
      </c>
      <c r="H12" s="18">
        <v>4.5019813834366623E-2</v>
      </c>
      <c r="I12" s="18">
        <v>6.5709313024683358E-2</v>
      </c>
      <c r="K12" s="18">
        <v>7.9874851831990182E-2</v>
      </c>
      <c r="L12" s="18">
        <v>7.572267920864291E-2</v>
      </c>
      <c r="N12" s="18">
        <v>0.1118941538068033</v>
      </c>
      <c r="O12" s="18">
        <v>3.1976924199116401E-2</v>
      </c>
      <c r="P12" s="18">
        <v>5.8383511913834452E-2</v>
      </c>
      <c r="Q12" s="18">
        <v>9.1171214966901268E-2</v>
      </c>
      <c r="R12" s="18">
        <v>5.6314242384082218E-2</v>
      </c>
      <c r="S12" s="18">
        <v>7.1523233002414158E-2</v>
      </c>
      <c r="T12" s="18">
        <v>5.8093328571197908E-2</v>
      </c>
      <c r="U12" s="18">
        <v>0.100888339505518</v>
      </c>
      <c r="V12" s="18">
        <v>0.11306461805893959</v>
      </c>
      <c r="W12" s="18">
        <v>5.9956254135955053E-2</v>
      </c>
      <c r="X12" s="18">
        <v>6.6440372307084425E-2</v>
      </c>
      <c r="Y12" s="18">
        <v>7.4972064915159717E-2</v>
      </c>
      <c r="AA12" s="18">
        <v>6.1418341822697023E-2</v>
      </c>
      <c r="AB12" s="18">
        <v>6.6850242627191012E-2</v>
      </c>
      <c r="AC12" s="18">
        <v>8.4000451626382713E-2</v>
      </c>
      <c r="AD12" s="18">
        <v>0.1009131524335513</v>
      </c>
      <c r="AF12" s="18">
        <v>0.1801698897974133</v>
      </c>
      <c r="AG12" s="18">
        <v>6.1326857488219783E-2</v>
      </c>
      <c r="AH12" s="18">
        <v>7.1952256895244773E-2</v>
      </c>
      <c r="AI12" s="18">
        <v>0.1195648965039799</v>
      </c>
      <c r="AJ12" s="18">
        <v>6.9435049853129149E-2</v>
      </c>
      <c r="AK12" s="18">
        <v>4.6820160805115009E-2</v>
      </c>
      <c r="AL12" s="18">
        <v>0.1180635636258805</v>
      </c>
      <c r="AM12" s="18">
        <v>8.3057104404690579E-2</v>
      </c>
      <c r="AN12" s="18">
        <v>4.9796511624208138E-2</v>
      </c>
      <c r="AO12" s="18">
        <v>5.2487425709866073E-2</v>
      </c>
      <c r="AP12" s="18">
        <v>8.0140456015565339E-2</v>
      </c>
      <c r="AQ12" s="18">
        <v>6.672521673593676E-2</v>
      </c>
      <c r="AR12" s="18">
        <v>6.4064873935795491E-2</v>
      </c>
      <c r="AS12" s="18">
        <v>0.11082327877537521</v>
      </c>
      <c r="AT12" s="18">
        <v>0.1213356425968827</v>
      </c>
      <c r="AU12" s="18">
        <v>7.2554618301298723E-2</v>
      </c>
      <c r="AV12" s="18">
        <v>7.3179843870836342E-2</v>
      </c>
      <c r="AX12" s="18">
        <v>7.1277248782921604E-2</v>
      </c>
      <c r="AY12" s="18">
        <v>0.1055561292724241</v>
      </c>
      <c r="BA12" s="18">
        <v>6.9494890205047663E-2</v>
      </c>
      <c r="BB12" s="18">
        <v>9.2447686454406278E-2</v>
      </c>
      <c r="BD12" s="18">
        <v>7.6799780584011046E-2</v>
      </c>
      <c r="BE12" s="18">
        <v>6.2938929329558066E-2</v>
      </c>
      <c r="BF12" s="18">
        <v>0.1036407616873934</v>
      </c>
      <c r="BG12" s="18">
        <v>7.7022408958031127E-2</v>
      </c>
      <c r="BH12" s="18">
        <v>9.9781747049732819E-2</v>
      </c>
      <c r="BI12" s="18">
        <v>1.3941272066183031E-2</v>
      </c>
      <c r="BJ12" s="18">
        <v>5.6397554240542262E-2</v>
      </c>
      <c r="BL12" s="18">
        <v>7.3953467940120504E-2</v>
      </c>
      <c r="BM12" s="18">
        <v>5.3494050618508399E-2</v>
      </c>
      <c r="BN12" s="18">
        <v>0.1064471011683841</v>
      </c>
      <c r="BO12" s="18">
        <v>0.1216538817885814</v>
      </c>
      <c r="BP12" s="18">
        <v>9.3318715055476953E-2</v>
      </c>
      <c r="BQ12" s="18">
        <v>0.1539443007471025</v>
      </c>
      <c r="BR12" s="18">
        <v>5.2051128099985737E-2</v>
      </c>
      <c r="BS12" s="18">
        <v>8.1359174868813916E-2</v>
      </c>
      <c r="BU12" s="18">
        <v>6.1527678877874137E-2</v>
      </c>
      <c r="BV12" s="18">
        <v>6.2459854816794523E-2</v>
      </c>
      <c r="BW12" s="18">
        <v>0.1156469238962716</v>
      </c>
      <c r="BX12" s="18">
        <v>0.1110420092153951</v>
      </c>
      <c r="BY12" s="18">
        <v>6.7178017797635256E-2</v>
      </c>
      <c r="BZ12" s="18">
        <v>0.1635634326371537</v>
      </c>
      <c r="CA12" s="18">
        <v>7.4470105411270054E-2</v>
      </c>
      <c r="CB12" s="18">
        <v>4.8806117827532712E-2</v>
      </c>
      <c r="CC12" s="18">
        <v>0.13502155715852199</v>
      </c>
    </row>
    <row r="13" spans="2:83" ht="19" customHeight="1" x14ac:dyDescent="0.35">
      <c r="B13" s="21" t="s">
        <v>242</v>
      </c>
      <c r="C13" s="18">
        <v>2.0942772027429751E-2</v>
      </c>
      <c r="D13" s="18">
        <v>5.4895837319733867E-2</v>
      </c>
      <c r="E13" s="18">
        <v>2.4008390430211531E-2</v>
      </c>
      <c r="F13" s="18">
        <v>2.4092863917151552E-2</v>
      </c>
      <c r="G13" s="18">
        <v>1.455741090269223E-2</v>
      </c>
      <c r="H13" s="18">
        <v>7.0490483932710369E-3</v>
      </c>
      <c r="I13" s="18">
        <v>1.5022930596962339E-2</v>
      </c>
      <c r="K13" s="18">
        <v>2.0855344680205869E-2</v>
      </c>
      <c r="L13" s="18">
        <v>2.023601999163676E-2</v>
      </c>
      <c r="N13" s="18">
        <v>3.1925618733398338E-2</v>
      </c>
      <c r="O13" s="18">
        <v>1.4183520368796E-2</v>
      </c>
      <c r="P13" s="18">
        <v>2.7487172322797768E-2</v>
      </c>
      <c r="Q13" s="18">
        <v>2.3399249722589669E-2</v>
      </c>
      <c r="R13" s="18">
        <v>1.886206168708748E-2</v>
      </c>
      <c r="S13" s="18">
        <v>0</v>
      </c>
      <c r="T13" s="18">
        <v>2.7796578188433341E-2</v>
      </c>
      <c r="U13" s="18">
        <v>2.6968941831158541E-2</v>
      </c>
      <c r="V13" s="18">
        <v>2.6817248103802351E-2</v>
      </c>
      <c r="W13" s="18">
        <v>1.200552602832698E-2</v>
      </c>
      <c r="X13" s="18">
        <v>3.5280749902580497E-2</v>
      </c>
      <c r="Y13" s="18">
        <v>1.0463387522433721E-2</v>
      </c>
      <c r="AA13" s="18">
        <v>1.480618528540543E-2</v>
      </c>
      <c r="AB13" s="18">
        <v>1.117532165939494E-2</v>
      </c>
      <c r="AC13" s="18">
        <v>2.1813473349218009E-2</v>
      </c>
      <c r="AD13" s="18">
        <v>3.7105461826845591E-2</v>
      </c>
      <c r="AF13" s="18">
        <v>0</v>
      </c>
      <c r="AG13" s="18">
        <v>1.881993697652655E-2</v>
      </c>
      <c r="AH13" s="18">
        <v>5.2805127957186122E-2</v>
      </c>
      <c r="AI13" s="18">
        <v>1.7793627556554711E-2</v>
      </c>
      <c r="AJ13" s="18">
        <v>1.3199600680604009E-2</v>
      </c>
      <c r="AK13" s="18">
        <v>2.6709898400585842E-2</v>
      </c>
      <c r="AL13" s="18">
        <v>1.207218003987095E-2</v>
      </c>
      <c r="AM13" s="18">
        <v>1.332022764830138E-2</v>
      </c>
      <c r="AN13" s="18">
        <v>1.80137507328995E-2</v>
      </c>
      <c r="AO13" s="18">
        <v>3.1397892890259217E-2</v>
      </c>
      <c r="AP13" s="18">
        <v>2.7508826219266931E-2</v>
      </c>
      <c r="AQ13" s="18">
        <v>2.241362591933084E-2</v>
      </c>
      <c r="AR13" s="18">
        <v>3.6657462596079743E-2</v>
      </c>
      <c r="AS13" s="18">
        <v>2.3120816466080388E-2</v>
      </c>
      <c r="AT13" s="18">
        <v>0</v>
      </c>
      <c r="AU13" s="18">
        <v>7.5740882607036502E-3</v>
      </c>
      <c r="AV13" s="18">
        <v>0</v>
      </c>
      <c r="AX13" s="18">
        <v>1.606615234447175E-2</v>
      </c>
      <c r="AY13" s="18">
        <v>4.2703374338340039E-2</v>
      </c>
      <c r="BA13" s="18">
        <v>2.1038726159752611E-2</v>
      </c>
      <c r="BB13" s="18">
        <v>2.076474475671913E-2</v>
      </c>
      <c r="BD13" s="18">
        <v>2.33017286285493E-2</v>
      </c>
      <c r="BE13" s="18">
        <v>1.7850350846916711E-2</v>
      </c>
      <c r="BF13" s="18">
        <v>2.6060053256337309E-2</v>
      </c>
      <c r="BG13" s="18">
        <v>1.7612742782719789E-2</v>
      </c>
      <c r="BH13" s="18">
        <v>1.592866988185284E-2</v>
      </c>
      <c r="BI13" s="18">
        <v>3.6186534511348317E-2</v>
      </c>
      <c r="BJ13" s="18">
        <v>3.3321268403806739E-2</v>
      </c>
      <c r="BL13" s="18">
        <v>2.9947816543545839E-2</v>
      </c>
      <c r="BM13" s="18">
        <v>7.5963458718914202E-3</v>
      </c>
      <c r="BN13" s="18">
        <v>2.7993107926128111E-2</v>
      </c>
      <c r="BO13" s="18">
        <v>2.634923315030905E-2</v>
      </c>
      <c r="BP13" s="18">
        <v>2.8893121778326449E-2</v>
      </c>
      <c r="BQ13" s="18">
        <v>3.028436916987132E-2</v>
      </c>
      <c r="BR13" s="18">
        <v>1.849775309920295E-2</v>
      </c>
      <c r="BS13" s="18">
        <v>2.4243502048175651E-2</v>
      </c>
      <c r="BU13" s="18">
        <v>3.6868990611104532E-2</v>
      </c>
      <c r="BV13" s="18">
        <v>1.385344324165284E-2</v>
      </c>
      <c r="BW13" s="18">
        <v>0</v>
      </c>
      <c r="BX13" s="18">
        <v>1.2196477395671959E-2</v>
      </c>
      <c r="BY13" s="18">
        <v>2.440624260766423E-2</v>
      </c>
      <c r="BZ13" s="18">
        <v>3.7483304313113253E-2</v>
      </c>
      <c r="CA13" s="18">
        <v>2.0860595676023289E-2</v>
      </c>
      <c r="CB13" s="18">
        <v>1.7671838494516982E-2</v>
      </c>
      <c r="CC13" s="18">
        <v>2.6928269274678989E-2</v>
      </c>
    </row>
    <row r="14" spans="2:83" ht="19" customHeight="1" x14ac:dyDescent="0.35">
      <c r="B14" s="21" t="s">
        <v>151</v>
      </c>
      <c r="C14" s="18">
        <v>3.326471827449777E-2</v>
      </c>
      <c r="D14" s="18">
        <v>2.8557371878803309E-2</v>
      </c>
      <c r="E14" s="18">
        <v>1.5406238971190899E-2</v>
      </c>
      <c r="F14" s="18">
        <v>3.7461738354447889E-2</v>
      </c>
      <c r="G14" s="18">
        <v>3.0420249055153059E-2</v>
      </c>
      <c r="H14" s="18">
        <v>2.8871686395115431E-2</v>
      </c>
      <c r="I14" s="18">
        <v>4.9867661472512009E-2</v>
      </c>
      <c r="K14" s="18">
        <v>3.117043782078394E-2</v>
      </c>
      <c r="L14" s="18">
        <v>3.5391414175799087E-2</v>
      </c>
      <c r="N14" s="18">
        <v>0</v>
      </c>
      <c r="O14" s="18">
        <v>3.047035037874106E-2</v>
      </c>
      <c r="P14" s="18">
        <v>3.3824157565627767E-2</v>
      </c>
      <c r="Q14" s="18">
        <v>5.0047422045165983E-2</v>
      </c>
      <c r="R14" s="18">
        <v>4.0492397250054747E-2</v>
      </c>
      <c r="S14" s="18">
        <v>1.320513725637955E-2</v>
      </c>
      <c r="T14" s="18">
        <v>5.7983931050329222E-2</v>
      </c>
      <c r="U14" s="18">
        <v>5.8279944973893098E-2</v>
      </c>
      <c r="V14" s="18">
        <v>1.427469075547359E-2</v>
      </c>
      <c r="W14" s="18">
        <v>2.9522511977515091E-2</v>
      </c>
      <c r="X14" s="18">
        <v>4.3935567020624983E-2</v>
      </c>
      <c r="Y14" s="18">
        <v>4.3827732767766872E-2</v>
      </c>
      <c r="AA14" s="18">
        <v>2.4236559954469598E-2</v>
      </c>
      <c r="AB14" s="18">
        <v>2.7715471654847019E-2</v>
      </c>
      <c r="AC14" s="18">
        <v>2.882008671339064E-2</v>
      </c>
      <c r="AD14" s="18">
        <v>5.2919280987827097E-2</v>
      </c>
      <c r="AF14" s="18">
        <v>7.8170075629741431E-2</v>
      </c>
      <c r="AG14" s="18">
        <v>3.6582488177328537E-2</v>
      </c>
      <c r="AH14" s="18">
        <v>4.5244999348835142E-2</v>
      </c>
      <c r="AI14" s="18">
        <v>2.588623562314022E-2</v>
      </c>
      <c r="AJ14" s="18">
        <v>3.0014406539917871E-2</v>
      </c>
      <c r="AK14" s="18">
        <v>2.608071519377617E-2</v>
      </c>
      <c r="AL14" s="18">
        <v>4.9901240882847621E-2</v>
      </c>
      <c r="AM14" s="18">
        <v>3.1290675184314137E-2</v>
      </c>
      <c r="AN14" s="18">
        <v>4.4519489891844469E-2</v>
      </c>
      <c r="AO14" s="18">
        <v>1.42198069670572E-2</v>
      </c>
      <c r="AP14" s="18">
        <v>3.7192762397118627E-2</v>
      </c>
      <c r="AQ14" s="18">
        <v>2.4784055026747159E-2</v>
      </c>
      <c r="AR14" s="18">
        <v>1.074263502698627E-2</v>
      </c>
      <c r="AS14" s="18">
        <v>0</v>
      </c>
      <c r="AT14" s="18">
        <v>0</v>
      </c>
      <c r="AU14" s="18">
        <v>1.7869709859814339E-2</v>
      </c>
      <c r="AV14" s="18">
        <v>0.12945752530939389</v>
      </c>
      <c r="AX14" s="18">
        <v>3.4073777232776242E-2</v>
      </c>
      <c r="AY14" s="18">
        <v>2.6746184729323021E-2</v>
      </c>
      <c r="BA14" s="18">
        <v>3.0989709503510571E-2</v>
      </c>
      <c r="BB14" s="18">
        <v>3.7485626666216187E-2</v>
      </c>
      <c r="BD14" s="18">
        <v>2.4769709701835181E-2</v>
      </c>
      <c r="BE14" s="18">
        <v>5.1947758225804087E-2</v>
      </c>
      <c r="BF14" s="18">
        <v>2.7495991599624531E-2</v>
      </c>
      <c r="BG14" s="18">
        <v>1.9797367739083631E-2</v>
      </c>
      <c r="BH14" s="18">
        <v>3.3554961943681932E-2</v>
      </c>
      <c r="BI14" s="18">
        <v>2.3452446766638681E-2</v>
      </c>
      <c r="BJ14" s="18">
        <v>9.5665426722173832E-2</v>
      </c>
      <c r="BL14" s="18">
        <v>2.631598654515175E-2</v>
      </c>
      <c r="BM14" s="18">
        <v>1.8443922223381651E-2</v>
      </c>
      <c r="BN14" s="18">
        <v>2.4022714824368949E-2</v>
      </c>
      <c r="BO14" s="18">
        <v>2.1770110837705511E-2</v>
      </c>
      <c r="BP14" s="18">
        <v>2.8167831817779519E-2</v>
      </c>
      <c r="BQ14" s="18">
        <v>0</v>
      </c>
      <c r="BR14" s="18">
        <v>0.14690033604482569</v>
      </c>
      <c r="BS14" s="18">
        <v>6.5122177906400069E-2</v>
      </c>
      <c r="BU14" s="18">
        <v>8.0436108457596703E-3</v>
      </c>
      <c r="BV14" s="18">
        <v>2.3495951133828508E-2</v>
      </c>
      <c r="BW14" s="18">
        <v>2.2866641240446298E-2</v>
      </c>
      <c r="BX14" s="18">
        <v>2.8881017544642909E-2</v>
      </c>
      <c r="BY14" s="18">
        <v>2.67235295121185E-2</v>
      </c>
      <c r="BZ14" s="18">
        <v>1.882953847748943E-2</v>
      </c>
      <c r="CA14" s="18">
        <v>0.1008979889376143</v>
      </c>
      <c r="CB14" s="18">
        <v>8.754277861062898E-2</v>
      </c>
      <c r="CC14" s="18">
        <v>3.922093067230898E-2</v>
      </c>
    </row>
    <row r="15" spans="2:83" ht="19" customHeight="1" x14ac:dyDescent="0.35">
      <c r="B15" s="22" t="s">
        <v>117</v>
      </c>
      <c r="C15" s="23">
        <v>0.5744074525688283</v>
      </c>
      <c r="D15" s="23">
        <v>0.48946610623040537</v>
      </c>
      <c r="E15" s="23">
        <v>0.60459050020502725</v>
      </c>
      <c r="F15" s="23">
        <v>0.60825978516250667</v>
      </c>
      <c r="G15" s="23">
        <v>0.59786081583980966</v>
      </c>
      <c r="H15" s="23">
        <v>0.59769882081857251</v>
      </c>
      <c r="I15" s="23">
        <v>0.53564992736897055</v>
      </c>
      <c r="K15" s="23">
        <v>0.57511432583675604</v>
      </c>
      <c r="L15" s="23">
        <v>0.57450843530698203</v>
      </c>
      <c r="N15" s="23">
        <v>0.5843435659461923</v>
      </c>
      <c r="O15" s="23">
        <v>0.61659960833157268</v>
      </c>
      <c r="P15" s="23">
        <v>0.53989778925468213</v>
      </c>
      <c r="Q15" s="23">
        <v>0.48347397610979648</v>
      </c>
      <c r="R15" s="23">
        <v>0.68358555245875074</v>
      </c>
      <c r="S15" s="23">
        <v>0.59630539405628813</v>
      </c>
      <c r="T15" s="23">
        <v>0.67352480791740321</v>
      </c>
      <c r="U15" s="23">
        <v>0.50675922966156239</v>
      </c>
      <c r="V15" s="23">
        <v>0.54333317110576784</v>
      </c>
      <c r="W15" s="23">
        <v>0.52064877693502132</v>
      </c>
      <c r="X15" s="23">
        <v>0.63021117017160011</v>
      </c>
      <c r="Y15" s="23">
        <v>0.51824763655026507</v>
      </c>
      <c r="AA15" s="23">
        <v>0.64470202889935202</v>
      </c>
      <c r="AB15" s="23">
        <v>0.58943040258342028</v>
      </c>
      <c r="AC15" s="23">
        <v>0.56539111692767108</v>
      </c>
      <c r="AD15" s="23">
        <v>0.48877601020164052</v>
      </c>
      <c r="AF15" s="23">
        <v>0.46762313008471468</v>
      </c>
      <c r="AG15" s="23">
        <v>0.5517675416575567</v>
      </c>
      <c r="AH15" s="23">
        <v>0.55939991607126771</v>
      </c>
      <c r="AI15" s="23">
        <v>0.50733344116973211</v>
      </c>
      <c r="AJ15" s="23">
        <v>0.55640039904775185</v>
      </c>
      <c r="AK15" s="23">
        <v>0.57571653485410046</v>
      </c>
      <c r="AL15" s="23">
        <v>0.54440200131889127</v>
      </c>
      <c r="AM15" s="23">
        <v>0.53089191050455853</v>
      </c>
      <c r="AN15" s="23">
        <v>0.57418610560447514</v>
      </c>
      <c r="AO15" s="23">
        <v>0.63651835697868497</v>
      </c>
      <c r="AP15" s="23">
        <v>0.54983399011084866</v>
      </c>
      <c r="AQ15" s="23">
        <v>0.62278728710378928</v>
      </c>
      <c r="AR15" s="23">
        <v>0.66211341323288109</v>
      </c>
      <c r="AS15" s="23">
        <v>0.6111423817643431</v>
      </c>
      <c r="AT15" s="23">
        <v>0.59546102207975382</v>
      </c>
      <c r="AU15" s="23">
        <v>0.75057369509147653</v>
      </c>
      <c r="AV15" s="23">
        <v>0.40308561646008578</v>
      </c>
      <c r="AX15" s="23">
        <v>0.57540314687059135</v>
      </c>
      <c r="AY15" s="23">
        <v>0.57144144380744322</v>
      </c>
      <c r="BA15" s="23">
        <v>0.60425799978552774</v>
      </c>
      <c r="BB15" s="23">
        <v>0.51902462202717758</v>
      </c>
      <c r="BD15" s="23">
        <v>0.55176360580831507</v>
      </c>
      <c r="BE15" s="23">
        <v>0.57936697144339722</v>
      </c>
      <c r="BF15" s="23">
        <v>0.54136454586254634</v>
      </c>
      <c r="BG15" s="23">
        <v>0.59101426709039595</v>
      </c>
      <c r="BH15" s="23">
        <v>0.6283979241308697</v>
      </c>
      <c r="BI15" s="23">
        <v>0.74723997275852017</v>
      </c>
      <c r="BJ15" s="23">
        <v>0.38467570214710861</v>
      </c>
      <c r="BL15" s="23">
        <v>0.59475559639189135</v>
      </c>
      <c r="BM15" s="23">
        <v>0.63678561581558379</v>
      </c>
      <c r="BN15" s="23">
        <v>0.53217656969275218</v>
      </c>
      <c r="BO15" s="23">
        <v>0.59874628071504787</v>
      </c>
      <c r="BP15" s="23">
        <v>0.57267388526443497</v>
      </c>
      <c r="BQ15" s="23">
        <v>0.52595403921904671</v>
      </c>
      <c r="BR15" s="23">
        <v>0.3872336694169623</v>
      </c>
      <c r="BS15" s="23">
        <v>0.48866736799461769</v>
      </c>
      <c r="BU15" s="23">
        <v>0.62121243731543463</v>
      </c>
      <c r="BV15" s="23">
        <v>0.65061755800521126</v>
      </c>
      <c r="BW15" s="23">
        <v>0.57901747976670337</v>
      </c>
      <c r="BX15" s="23">
        <v>0.58501706119874652</v>
      </c>
      <c r="BY15" s="23">
        <v>0.57779299515068328</v>
      </c>
      <c r="BZ15" s="23">
        <v>0.50248058947204743</v>
      </c>
      <c r="CA15" s="23">
        <v>0.42453746793206859</v>
      </c>
      <c r="CB15" s="23">
        <v>0.45562992114645179</v>
      </c>
      <c r="CC15" s="23">
        <v>0.46884001072295312</v>
      </c>
    </row>
    <row r="16" spans="2:83" ht="19" customHeight="1" x14ac:dyDescent="0.35">
      <c r="B16" s="22" t="s">
        <v>118</v>
      </c>
      <c r="C16" s="23">
        <v>9.8476221142336381E-2</v>
      </c>
      <c r="D16" s="23">
        <v>0.20706056769877029</v>
      </c>
      <c r="E16" s="23">
        <v>0.12175660521039371</v>
      </c>
      <c r="F16" s="23">
        <v>8.2424140575032903E-2</v>
      </c>
      <c r="G16" s="23">
        <v>9.2188900493630516E-2</v>
      </c>
      <c r="H16" s="23">
        <v>5.2068862227637652E-2</v>
      </c>
      <c r="I16" s="23">
        <v>8.0732243621645702E-2</v>
      </c>
      <c r="K16" s="23">
        <v>0.1007301965121961</v>
      </c>
      <c r="L16" s="23">
        <v>9.5958699200279662E-2</v>
      </c>
      <c r="N16" s="23">
        <v>0.14381977254020159</v>
      </c>
      <c r="O16" s="23">
        <v>4.6160444567912413E-2</v>
      </c>
      <c r="P16" s="23">
        <v>8.5870684236632217E-2</v>
      </c>
      <c r="Q16" s="23">
        <v>0.11457046468949091</v>
      </c>
      <c r="R16" s="23">
        <v>7.5176304071169708E-2</v>
      </c>
      <c r="S16" s="23">
        <v>7.1523233002414158E-2</v>
      </c>
      <c r="T16" s="23">
        <v>8.5889906759631263E-2</v>
      </c>
      <c r="U16" s="23">
        <v>0.12785728133667651</v>
      </c>
      <c r="V16" s="23">
        <v>0.13988186616274201</v>
      </c>
      <c r="W16" s="23">
        <v>7.1961780164282022E-2</v>
      </c>
      <c r="X16" s="23">
        <v>0.10172112220966489</v>
      </c>
      <c r="Y16" s="23">
        <v>8.5435452437593429E-2</v>
      </c>
      <c r="AA16" s="23">
        <v>7.6224527108102444E-2</v>
      </c>
      <c r="AB16" s="23">
        <v>7.8025564286585955E-2</v>
      </c>
      <c r="AC16" s="23">
        <v>0.1058139249756007</v>
      </c>
      <c r="AD16" s="23">
        <v>0.13801861426039691</v>
      </c>
      <c r="AF16" s="23">
        <v>0.1801698897974133</v>
      </c>
      <c r="AG16" s="23">
        <v>8.0146794464746332E-2</v>
      </c>
      <c r="AH16" s="23">
        <v>0.1247573848524309</v>
      </c>
      <c r="AI16" s="23">
        <v>0.13735852406053459</v>
      </c>
      <c r="AJ16" s="23">
        <v>8.2634650533733159E-2</v>
      </c>
      <c r="AK16" s="23">
        <v>7.3530059205700854E-2</v>
      </c>
      <c r="AL16" s="23">
        <v>0.13013574366575151</v>
      </c>
      <c r="AM16" s="23">
        <v>9.6377332052991954E-2</v>
      </c>
      <c r="AN16" s="23">
        <v>6.7810262357107631E-2</v>
      </c>
      <c r="AO16" s="23">
        <v>8.3885318600125297E-2</v>
      </c>
      <c r="AP16" s="23">
        <v>0.10764928223483231</v>
      </c>
      <c r="AQ16" s="23">
        <v>8.91388426552676E-2</v>
      </c>
      <c r="AR16" s="23">
        <v>0.10072233653187521</v>
      </c>
      <c r="AS16" s="23">
        <v>0.13394409524145559</v>
      </c>
      <c r="AT16" s="23">
        <v>0.1213356425968827</v>
      </c>
      <c r="AU16" s="23">
        <v>8.0128706562002369E-2</v>
      </c>
      <c r="AV16" s="23">
        <v>7.3179843870836342E-2</v>
      </c>
      <c r="AX16" s="23">
        <v>8.7343401127393361E-2</v>
      </c>
      <c r="AY16" s="23">
        <v>0.14825950361076409</v>
      </c>
      <c r="BA16" s="23">
        <v>9.0533616364800271E-2</v>
      </c>
      <c r="BB16" s="23">
        <v>0.1132124312111254</v>
      </c>
      <c r="BD16" s="23">
        <v>0.10010150921256029</v>
      </c>
      <c r="BE16" s="23">
        <v>8.078928017647477E-2</v>
      </c>
      <c r="BF16" s="23">
        <v>0.1297008149437307</v>
      </c>
      <c r="BG16" s="23">
        <v>9.463515174075092E-2</v>
      </c>
      <c r="BH16" s="23">
        <v>0.11571041693158569</v>
      </c>
      <c r="BI16" s="23">
        <v>5.0127806577531353E-2</v>
      </c>
      <c r="BJ16" s="23">
        <v>8.9718822644348994E-2</v>
      </c>
      <c r="BL16" s="23">
        <v>0.1039012844836663</v>
      </c>
      <c r="BM16" s="23">
        <v>6.1090396490399823E-2</v>
      </c>
      <c r="BN16" s="23">
        <v>0.13444020909451229</v>
      </c>
      <c r="BO16" s="23">
        <v>0.1480031149388904</v>
      </c>
      <c r="BP16" s="23">
        <v>0.12221183683380341</v>
      </c>
      <c r="BQ16" s="23">
        <v>0.18422866991697379</v>
      </c>
      <c r="BR16" s="23">
        <v>7.0548881199188687E-2</v>
      </c>
      <c r="BS16" s="23">
        <v>0.1056026769169896</v>
      </c>
      <c r="BU16" s="23">
        <v>9.8396669488978683E-2</v>
      </c>
      <c r="BV16" s="23">
        <v>7.631329805844736E-2</v>
      </c>
      <c r="BW16" s="23">
        <v>0.1156469238962716</v>
      </c>
      <c r="BX16" s="23">
        <v>0.12323848661106709</v>
      </c>
      <c r="BY16" s="23">
        <v>9.1584260405299489E-2</v>
      </c>
      <c r="BZ16" s="23">
        <v>0.20104673695026701</v>
      </c>
      <c r="CA16" s="23">
        <v>9.5330701087293343E-2</v>
      </c>
      <c r="CB16" s="23">
        <v>6.6477956322049697E-2</v>
      </c>
      <c r="CC16" s="23">
        <v>0.16194982643320091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0.4664619232560539</v>
      </c>
      <c r="D9" s="18">
        <v>0.36448024649655408</v>
      </c>
      <c r="E9" s="18">
        <v>0.46178410046837998</v>
      </c>
      <c r="F9" s="18">
        <v>0.4655489299808373</v>
      </c>
      <c r="G9" s="18">
        <v>0.44752948590909958</v>
      </c>
      <c r="H9" s="18">
        <v>0.48047313026163541</v>
      </c>
      <c r="I9" s="18">
        <v>0.51822680780730446</v>
      </c>
      <c r="K9" s="18">
        <v>0.44575340703570471</v>
      </c>
      <c r="L9" s="18">
        <v>0.48817056351899191</v>
      </c>
      <c r="N9" s="18">
        <v>0.51899983937048388</v>
      </c>
      <c r="O9" s="18">
        <v>0.49142520356968761</v>
      </c>
      <c r="P9" s="18">
        <v>0.42829359176280979</v>
      </c>
      <c r="Q9" s="18">
        <v>0.48193325761834832</v>
      </c>
      <c r="R9" s="18">
        <v>0.49577792774214802</v>
      </c>
      <c r="S9" s="18">
        <v>0.42648933729260852</v>
      </c>
      <c r="T9" s="18">
        <v>0.50727682944546704</v>
      </c>
      <c r="U9" s="18">
        <v>0.42883944378552957</v>
      </c>
      <c r="V9" s="18">
        <v>0.42026764866352923</v>
      </c>
      <c r="W9" s="18">
        <v>0.47682551167737802</v>
      </c>
      <c r="X9" s="18">
        <v>0.4914750822896834</v>
      </c>
      <c r="Y9" s="18">
        <v>0.45424977498170971</v>
      </c>
      <c r="AA9" s="18">
        <v>0.55015324550236389</v>
      </c>
      <c r="AB9" s="18">
        <v>0.48550231112109449</v>
      </c>
      <c r="AC9" s="18">
        <v>0.41445209826631341</v>
      </c>
      <c r="AD9" s="18">
        <v>0.40209495510110232</v>
      </c>
      <c r="AF9" s="18">
        <v>0.2443770669425698</v>
      </c>
      <c r="AG9" s="18">
        <v>0.45558711092715848</v>
      </c>
      <c r="AH9" s="18">
        <v>0.44196903971537349</v>
      </c>
      <c r="AI9" s="18">
        <v>0.50448706063444193</v>
      </c>
      <c r="AJ9" s="18">
        <v>0.40880255293860551</v>
      </c>
      <c r="AK9" s="18">
        <v>0.42401709547789762</v>
      </c>
      <c r="AL9" s="18">
        <v>0.42048924385198683</v>
      </c>
      <c r="AM9" s="18">
        <v>0.48738907017755262</v>
      </c>
      <c r="AN9" s="18">
        <v>0.40246887510232682</v>
      </c>
      <c r="AO9" s="18">
        <v>0.47603157994094669</v>
      </c>
      <c r="AP9" s="18">
        <v>0.5343655377542037</v>
      </c>
      <c r="AQ9" s="18">
        <v>0.53989761646853307</v>
      </c>
      <c r="AR9" s="18">
        <v>0.52697473210168799</v>
      </c>
      <c r="AS9" s="18">
        <v>0.6112220255277816</v>
      </c>
      <c r="AT9" s="18">
        <v>0.53748524203781489</v>
      </c>
      <c r="AU9" s="18">
        <v>0.56540002850500826</v>
      </c>
      <c r="AV9" s="18">
        <v>0.25933256089488921</v>
      </c>
      <c r="AX9" s="18">
        <v>0.47229473341403788</v>
      </c>
      <c r="AY9" s="18">
        <v>0.44412677890257862</v>
      </c>
      <c r="BA9" s="18">
        <v>0.49242001726211299</v>
      </c>
      <c r="BB9" s="18">
        <v>0.41830090593582381</v>
      </c>
      <c r="BD9" s="18">
        <v>0.43535448399377341</v>
      </c>
      <c r="BE9" s="18">
        <v>0.46313353465520879</v>
      </c>
      <c r="BF9" s="18">
        <v>0.42967112875970481</v>
      </c>
      <c r="BG9" s="18">
        <v>0.50858427132627348</v>
      </c>
      <c r="BH9" s="18">
        <v>0.53489315054391162</v>
      </c>
      <c r="BI9" s="18">
        <v>0.52183948373800226</v>
      </c>
      <c r="BJ9" s="18">
        <v>0.27658263850550141</v>
      </c>
      <c r="BL9" s="18">
        <v>0.51282220510641463</v>
      </c>
      <c r="BM9" s="18">
        <v>0.48639106871741439</v>
      </c>
      <c r="BN9" s="18">
        <v>0.4588048945753832</v>
      </c>
      <c r="BO9" s="18">
        <v>0.37713747502398931</v>
      </c>
      <c r="BP9" s="18">
        <v>0.44837411371106012</v>
      </c>
      <c r="BQ9" s="18">
        <v>0.51570704849021398</v>
      </c>
      <c r="BR9" s="18">
        <v>0.34789354854865279</v>
      </c>
      <c r="BS9" s="18">
        <v>0.43812616218982409</v>
      </c>
      <c r="BU9" s="18">
        <v>0.53668938993103321</v>
      </c>
      <c r="BV9" s="18">
        <v>0.49962996160412221</v>
      </c>
      <c r="BW9" s="18">
        <v>0.51499428573173545</v>
      </c>
      <c r="BX9" s="18">
        <v>0.40708741366946932</v>
      </c>
      <c r="BY9" s="18">
        <v>0.50314275253953589</v>
      </c>
      <c r="BZ9" s="18">
        <v>0.45979558869885129</v>
      </c>
      <c r="CA9" s="18">
        <v>0.37738031369387048</v>
      </c>
      <c r="CB9" s="18">
        <v>0.32957968690715839</v>
      </c>
      <c r="CC9" s="18">
        <v>0.31191715003605841</v>
      </c>
    </row>
    <row r="10" spans="2:83" ht="19" customHeight="1" x14ac:dyDescent="0.35">
      <c r="B10" s="21" t="s">
        <v>239</v>
      </c>
      <c r="C10" s="18">
        <v>0.36649236891332482</v>
      </c>
      <c r="D10" s="18">
        <v>0.32756660028248602</v>
      </c>
      <c r="E10" s="18">
        <v>0.30043248533372829</v>
      </c>
      <c r="F10" s="18">
        <v>0.35931953879474782</v>
      </c>
      <c r="G10" s="18">
        <v>0.38944726934696577</v>
      </c>
      <c r="H10" s="18">
        <v>0.38791549236035089</v>
      </c>
      <c r="I10" s="18">
        <v>0.40649946398533621</v>
      </c>
      <c r="K10" s="18">
        <v>0.37282232696717799</v>
      </c>
      <c r="L10" s="18">
        <v>0.36032413457528961</v>
      </c>
      <c r="N10" s="18">
        <v>0.33583401677156632</v>
      </c>
      <c r="O10" s="18">
        <v>0.39512936962345541</v>
      </c>
      <c r="P10" s="18">
        <v>0.37277549630151252</v>
      </c>
      <c r="Q10" s="18">
        <v>0.28027873825785621</v>
      </c>
      <c r="R10" s="18">
        <v>0.36745216125789609</v>
      </c>
      <c r="S10" s="18">
        <v>0.39909670233862993</v>
      </c>
      <c r="T10" s="18">
        <v>0.31652043762146082</v>
      </c>
      <c r="U10" s="18">
        <v>0.35905991678281363</v>
      </c>
      <c r="V10" s="18">
        <v>0.3831401933081231</v>
      </c>
      <c r="W10" s="18">
        <v>0.38198289139842673</v>
      </c>
      <c r="X10" s="18">
        <v>0.35703911388605669</v>
      </c>
      <c r="Y10" s="18">
        <v>0.39829876277535142</v>
      </c>
      <c r="AA10" s="18">
        <v>0.3379363638203573</v>
      </c>
      <c r="AB10" s="18">
        <v>0.36357416389494329</v>
      </c>
      <c r="AC10" s="18">
        <v>0.41596718066232852</v>
      </c>
      <c r="AD10" s="18">
        <v>0.35706656330257802</v>
      </c>
      <c r="AF10" s="18">
        <v>0.32338831668097739</v>
      </c>
      <c r="AG10" s="18">
        <v>0.32314074121234332</v>
      </c>
      <c r="AH10" s="18">
        <v>0.39208727205823618</v>
      </c>
      <c r="AI10" s="18">
        <v>0.29706588019313768</v>
      </c>
      <c r="AJ10" s="18">
        <v>0.34666207730326859</v>
      </c>
      <c r="AK10" s="18">
        <v>0.41038740894529779</v>
      </c>
      <c r="AL10" s="18">
        <v>0.37954947189209531</v>
      </c>
      <c r="AM10" s="18">
        <v>0.35295634322395858</v>
      </c>
      <c r="AN10" s="18">
        <v>0.4118978425746736</v>
      </c>
      <c r="AO10" s="18">
        <v>0.3848162561788378</v>
      </c>
      <c r="AP10" s="18">
        <v>0.35312966518797978</v>
      </c>
      <c r="AQ10" s="18">
        <v>0.33790705286674311</v>
      </c>
      <c r="AR10" s="18">
        <v>0.37111424567796569</v>
      </c>
      <c r="AS10" s="18">
        <v>0.30721787354737118</v>
      </c>
      <c r="AT10" s="18">
        <v>0.3198298021092485</v>
      </c>
      <c r="AU10" s="18">
        <v>0.35891753128234899</v>
      </c>
      <c r="AV10" s="18">
        <v>0.50016145223185138</v>
      </c>
      <c r="AX10" s="18">
        <v>0.37019277511474658</v>
      </c>
      <c r="AY10" s="18">
        <v>0.34166513646464619</v>
      </c>
      <c r="BA10" s="18">
        <v>0.37379546059676583</v>
      </c>
      <c r="BB10" s="18">
        <v>0.35294267127468698</v>
      </c>
      <c r="BD10" s="18">
        <v>0.38593676691918871</v>
      </c>
      <c r="BE10" s="18">
        <v>0.40396007739251327</v>
      </c>
      <c r="BF10" s="18">
        <v>0.34504068993063419</v>
      </c>
      <c r="BG10" s="18">
        <v>0.34331290296954708</v>
      </c>
      <c r="BH10" s="18">
        <v>0.32692704933974959</v>
      </c>
      <c r="BI10" s="18">
        <v>0.34284222594372171</v>
      </c>
      <c r="BJ10" s="18">
        <v>0.3745456345242909</v>
      </c>
      <c r="BL10" s="18">
        <v>0.35879161480095428</v>
      </c>
      <c r="BM10" s="18">
        <v>0.37854752757820198</v>
      </c>
      <c r="BN10" s="18">
        <v>0.44744274743384821</v>
      </c>
      <c r="BO10" s="18">
        <v>0.36994967829997699</v>
      </c>
      <c r="BP10" s="18">
        <v>0.35189524786859411</v>
      </c>
      <c r="BQ10" s="18">
        <v>0.37294297202631638</v>
      </c>
      <c r="BR10" s="18">
        <v>0.25002975625444629</v>
      </c>
      <c r="BS10" s="18">
        <v>0.34505066054665828</v>
      </c>
      <c r="BU10" s="18">
        <v>0.35530295328483991</v>
      </c>
      <c r="BV10" s="18">
        <v>0.36871784224595422</v>
      </c>
      <c r="BW10" s="18">
        <v>0.39585530149572079</v>
      </c>
      <c r="BX10" s="18">
        <v>0.31371361736811482</v>
      </c>
      <c r="BY10" s="18">
        <v>0.34696690545895931</v>
      </c>
      <c r="BZ10" s="18">
        <v>0.27266831198180841</v>
      </c>
      <c r="CA10" s="18">
        <v>0.30992537561908889</v>
      </c>
      <c r="CB10" s="18">
        <v>0.46672431186641927</v>
      </c>
      <c r="CC10" s="18">
        <v>0.47454415839247099</v>
      </c>
    </row>
    <row r="11" spans="2:83" ht="19" customHeight="1" x14ac:dyDescent="0.35">
      <c r="B11" s="21" t="s">
        <v>240</v>
      </c>
      <c r="C11" s="18">
        <v>0.1214234480303223</v>
      </c>
      <c r="D11" s="18">
        <v>0.18419308729570649</v>
      </c>
      <c r="E11" s="18">
        <v>0.1799797225139598</v>
      </c>
      <c r="F11" s="18">
        <v>0.1133935590805337</v>
      </c>
      <c r="G11" s="18">
        <v>0.1180576070522084</v>
      </c>
      <c r="H11" s="18">
        <v>0.1169906066582615</v>
      </c>
      <c r="I11" s="18">
        <v>6.2898243452069069E-2</v>
      </c>
      <c r="K11" s="18">
        <v>0.1259288069867941</v>
      </c>
      <c r="L11" s="18">
        <v>0.1158008919752451</v>
      </c>
      <c r="N11" s="18">
        <v>0.1095783275047218</v>
      </c>
      <c r="O11" s="18">
        <v>9.8132770447640696E-2</v>
      </c>
      <c r="P11" s="18">
        <v>0.1457975196240632</v>
      </c>
      <c r="Q11" s="18">
        <v>0.20703567853773139</v>
      </c>
      <c r="R11" s="18">
        <v>8.8064052069054655E-2</v>
      </c>
      <c r="S11" s="18">
        <v>0.15040183861365819</v>
      </c>
      <c r="T11" s="18">
        <v>7.9030565295040475E-2</v>
      </c>
      <c r="U11" s="18">
        <v>0.15850964772369699</v>
      </c>
      <c r="V11" s="18">
        <v>0.12648844939580989</v>
      </c>
      <c r="W11" s="18">
        <v>0.1137233556412227</v>
      </c>
      <c r="X11" s="18">
        <v>0.1090118100533056</v>
      </c>
      <c r="Y11" s="18">
        <v>0.1184024121189424</v>
      </c>
      <c r="AA11" s="18">
        <v>8.3192005442133898E-2</v>
      </c>
      <c r="AB11" s="18">
        <v>0.1067522210691314</v>
      </c>
      <c r="AC11" s="18">
        <v>0.12995585598500789</v>
      </c>
      <c r="AD11" s="18">
        <v>0.1698791385119762</v>
      </c>
      <c r="AF11" s="18">
        <v>0.25351772501081388</v>
      </c>
      <c r="AG11" s="18">
        <v>0.1604441897020974</v>
      </c>
      <c r="AH11" s="18">
        <v>8.2409203728212005E-2</v>
      </c>
      <c r="AI11" s="18">
        <v>0.16817416547387551</v>
      </c>
      <c r="AJ11" s="18">
        <v>0.18696143678322891</v>
      </c>
      <c r="AK11" s="18">
        <v>0.13202788259876391</v>
      </c>
      <c r="AL11" s="18">
        <v>0.1306188602879233</v>
      </c>
      <c r="AM11" s="18">
        <v>0.1091760764180611</v>
      </c>
      <c r="AN11" s="18">
        <v>0.12786523889051191</v>
      </c>
      <c r="AO11" s="18">
        <v>0.1052465545406695</v>
      </c>
      <c r="AP11" s="18">
        <v>8.7454730508829001E-2</v>
      </c>
      <c r="AQ11" s="18">
        <v>8.8853495605947935E-2</v>
      </c>
      <c r="AR11" s="18">
        <v>7.6957426745204685E-2</v>
      </c>
      <c r="AS11" s="18">
        <v>5.843928445876681E-2</v>
      </c>
      <c r="AT11" s="18">
        <v>0.1274083750321427</v>
      </c>
      <c r="AU11" s="18">
        <v>5.1580270789610867E-2</v>
      </c>
      <c r="AV11" s="18">
        <v>0.18629609408571321</v>
      </c>
      <c r="AX11" s="18">
        <v>0.118932384990649</v>
      </c>
      <c r="AY11" s="18">
        <v>0.1318594997673001</v>
      </c>
      <c r="BA11" s="18">
        <v>8.9571433310273674E-2</v>
      </c>
      <c r="BB11" s="18">
        <v>0.18051967567548069</v>
      </c>
      <c r="BD11" s="18">
        <v>0.14043243555617169</v>
      </c>
      <c r="BE11" s="18">
        <v>9.2261220424703444E-2</v>
      </c>
      <c r="BF11" s="18">
        <v>0.16533849998477429</v>
      </c>
      <c r="BG11" s="18">
        <v>0.1031911521593549</v>
      </c>
      <c r="BH11" s="18">
        <v>8.9495781643802105E-2</v>
      </c>
      <c r="BI11" s="18">
        <v>7.6418209420110295E-2</v>
      </c>
      <c r="BJ11" s="18">
        <v>0.28304212990883959</v>
      </c>
      <c r="BL11" s="18">
        <v>8.7138271307853898E-2</v>
      </c>
      <c r="BM11" s="18">
        <v>0.10630522769785559</v>
      </c>
      <c r="BN11" s="18">
        <v>7.1760341690050009E-2</v>
      </c>
      <c r="BO11" s="18">
        <v>0.17119770903567749</v>
      </c>
      <c r="BP11" s="18">
        <v>0.14251168221407731</v>
      </c>
      <c r="BQ11" s="18">
        <v>4.6686177633937877E-2</v>
      </c>
      <c r="BR11" s="18">
        <v>0.28724172754898109</v>
      </c>
      <c r="BS11" s="18">
        <v>0.15841858348674639</v>
      </c>
      <c r="BU11" s="18">
        <v>8.4448708826602492E-2</v>
      </c>
      <c r="BV11" s="18">
        <v>0.1046341492805769</v>
      </c>
      <c r="BW11" s="18">
        <v>7.4536395785577567E-2</v>
      </c>
      <c r="BX11" s="18">
        <v>0.2089511385652352</v>
      </c>
      <c r="BY11" s="18">
        <v>0.1121065891112167</v>
      </c>
      <c r="BZ11" s="18">
        <v>0.10864017197167949</v>
      </c>
      <c r="CA11" s="18">
        <v>0.21328803907536001</v>
      </c>
      <c r="CB11" s="18">
        <v>0.15489270625436211</v>
      </c>
      <c r="CC11" s="18">
        <v>0.12423923419127141</v>
      </c>
    </row>
    <row r="12" spans="2:83" ht="19" customHeight="1" x14ac:dyDescent="0.35">
      <c r="B12" s="21" t="s">
        <v>241</v>
      </c>
      <c r="C12" s="18">
        <v>2.3509983958145748E-2</v>
      </c>
      <c r="D12" s="18">
        <v>7.0161557866963237E-2</v>
      </c>
      <c r="E12" s="18">
        <v>3.7052178561870222E-2</v>
      </c>
      <c r="F12" s="18">
        <v>3.3462652339264251E-2</v>
      </c>
      <c r="G12" s="18">
        <v>1.5226119921539679E-2</v>
      </c>
      <c r="H12" s="18">
        <v>3.4510981927473191E-3</v>
      </c>
      <c r="I12" s="18">
        <v>5.0938182127221619E-3</v>
      </c>
      <c r="K12" s="18">
        <v>3.0027547817393831E-2</v>
      </c>
      <c r="L12" s="18">
        <v>1.7519235494466361E-2</v>
      </c>
      <c r="N12" s="18">
        <v>1.7092763945243152E-2</v>
      </c>
      <c r="O12" s="18">
        <v>0</v>
      </c>
      <c r="P12" s="18">
        <v>2.1173103722560128E-2</v>
      </c>
      <c r="Q12" s="18">
        <v>1.0801424105727471E-2</v>
      </c>
      <c r="R12" s="18">
        <v>3.052489791514559E-2</v>
      </c>
      <c r="S12" s="18">
        <v>1.7646727697930142E-2</v>
      </c>
      <c r="T12" s="18">
        <v>4.9853022961963978E-2</v>
      </c>
      <c r="U12" s="18">
        <v>2.7897070520848392E-2</v>
      </c>
      <c r="V12" s="18">
        <v>4.246825995192658E-2</v>
      </c>
      <c r="W12" s="18">
        <v>1.101382250060284E-2</v>
      </c>
      <c r="X12" s="18">
        <v>1.842804939527817E-2</v>
      </c>
      <c r="Y12" s="18">
        <v>1.158439775688481E-2</v>
      </c>
      <c r="AA12" s="18">
        <v>1.060760878524839E-2</v>
      </c>
      <c r="AB12" s="18">
        <v>2.0143909349196919E-2</v>
      </c>
      <c r="AC12" s="18">
        <v>2.6272457005876781E-2</v>
      </c>
      <c r="AD12" s="18">
        <v>3.8664588985327347E-2</v>
      </c>
      <c r="AF12" s="18">
        <v>2.9865294475401261E-2</v>
      </c>
      <c r="AG12" s="18">
        <v>1.8748505412257681E-2</v>
      </c>
      <c r="AH12" s="18">
        <v>5.7987863828206948E-2</v>
      </c>
      <c r="AI12" s="18">
        <v>6.4471134848074381E-3</v>
      </c>
      <c r="AJ12" s="18">
        <v>4.1800694374140503E-2</v>
      </c>
      <c r="AK12" s="18">
        <v>1.8888896543859491E-2</v>
      </c>
      <c r="AL12" s="18">
        <v>2.8177859030565251E-2</v>
      </c>
      <c r="AM12" s="18">
        <v>3.5778982842695761E-2</v>
      </c>
      <c r="AN12" s="18">
        <v>3.8837981630317722E-2</v>
      </c>
      <c r="AO12" s="18">
        <v>2.153250485542748E-2</v>
      </c>
      <c r="AP12" s="18">
        <v>4.9475655647587989E-3</v>
      </c>
      <c r="AQ12" s="18">
        <v>1.0512167097306719E-2</v>
      </c>
      <c r="AR12" s="18">
        <v>2.4953595475141449E-2</v>
      </c>
      <c r="AS12" s="18">
        <v>0</v>
      </c>
      <c r="AT12" s="18">
        <v>1.527658082079388E-2</v>
      </c>
      <c r="AU12" s="18">
        <v>1.571706397997661E-2</v>
      </c>
      <c r="AV12" s="18">
        <v>1.46293682468392E-2</v>
      </c>
      <c r="AX12" s="18">
        <v>1.915284526452591E-2</v>
      </c>
      <c r="AY12" s="18">
        <v>4.6077785304965202E-2</v>
      </c>
      <c r="BA12" s="18">
        <v>2.1643827750663439E-2</v>
      </c>
      <c r="BB12" s="18">
        <v>2.6972332981530591E-2</v>
      </c>
      <c r="BD12" s="18">
        <v>1.5832892226758571E-2</v>
      </c>
      <c r="BE12" s="18">
        <v>2.7055860830360878E-2</v>
      </c>
      <c r="BF12" s="18">
        <v>3.0288589379271359E-2</v>
      </c>
      <c r="BG12" s="18">
        <v>2.9504576128678291E-2</v>
      </c>
      <c r="BH12" s="18">
        <v>2.0294201695883359E-2</v>
      </c>
      <c r="BI12" s="18">
        <v>1.8276276364730629E-2</v>
      </c>
      <c r="BJ12" s="18">
        <v>1.1573174618196571E-2</v>
      </c>
      <c r="BL12" s="18">
        <v>2.7134980058597859E-2</v>
      </c>
      <c r="BM12" s="18">
        <v>2.1125616666860018E-2</v>
      </c>
      <c r="BN12" s="18">
        <v>0</v>
      </c>
      <c r="BO12" s="18">
        <v>5.5316939481250389E-2</v>
      </c>
      <c r="BP12" s="18">
        <v>3.8480327536092769E-2</v>
      </c>
      <c r="BQ12" s="18">
        <v>2.034677335199201E-2</v>
      </c>
      <c r="BR12" s="18">
        <v>2.035716266693461E-2</v>
      </c>
      <c r="BS12" s="18">
        <v>1.441913022593613E-2</v>
      </c>
      <c r="BU12" s="18">
        <v>2.036910750819939E-2</v>
      </c>
      <c r="BV12" s="18">
        <v>1.5102531297455091E-2</v>
      </c>
      <c r="BW12" s="18">
        <v>5.9767759725356823E-3</v>
      </c>
      <c r="BX12" s="18">
        <v>4.3508142667584841E-2</v>
      </c>
      <c r="BY12" s="18">
        <v>2.0534504818902101E-2</v>
      </c>
      <c r="BZ12" s="18">
        <v>9.5682677149722409E-2</v>
      </c>
      <c r="CA12" s="18">
        <v>2.1821515720571071E-2</v>
      </c>
      <c r="CB12" s="18">
        <v>1.1610757594735141E-2</v>
      </c>
      <c r="CC12" s="18">
        <v>5.2224202301642812E-2</v>
      </c>
    </row>
    <row r="13" spans="2:83" ht="19" customHeight="1" x14ac:dyDescent="0.35">
      <c r="B13" s="21" t="s">
        <v>242</v>
      </c>
      <c r="C13" s="18">
        <v>8.7896949898759041E-3</v>
      </c>
      <c r="D13" s="18">
        <v>2.5368704059859169E-2</v>
      </c>
      <c r="E13" s="18">
        <v>1.8049334219868589E-2</v>
      </c>
      <c r="F13" s="18">
        <v>9.6988932287346546E-3</v>
      </c>
      <c r="G13" s="18">
        <v>5.5304302236983986E-3</v>
      </c>
      <c r="H13" s="18">
        <v>0</v>
      </c>
      <c r="I13" s="18">
        <v>2.273001839115274E-3</v>
      </c>
      <c r="K13" s="18">
        <v>1.2411137405215751E-2</v>
      </c>
      <c r="L13" s="18">
        <v>5.439857976707459E-3</v>
      </c>
      <c r="N13" s="18">
        <v>1.324002623727305E-2</v>
      </c>
      <c r="O13" s="18">
        <v>1.531265635921642E-2</v>
      </c>
      <c r="P13" s="18">
        <v>3.1960288589054517E-2</v>
      </c>
      <c r="Q13" s="18">
        <v>0</v>
      </c>
      <c r="R13" s="18">
        <v>0</v>
      </c>
      <c r="S13" s="18">
        <v>0</v>
      </c>
      <c r="T13" s="18">
        <v>1.971257546435198E-2</v>
      </c>
      <c r="U13" s="18">
        <v>4.9219785548986839E-3</v>
      </c>
      <c r="V13" s="18">
        <v>1.359360821015068E-2</v>
      </c>
      <c r="W13" s="18">
        <v>3.994982355990653E-3</v>
      </c>
      <c r="X13" s="18">
        <v>1.25058121134386E-2</v>
      </c>
      <c r="Y13" s="18">
        <v>5.3481404066908324E-3</v>
      </c>
      <c r="AA13" s="18">
        <v>5.6591545173763497E-3</v>
      </c>
      <c r="AB13" s="18">
        <v>7.5358376006000108E-3</v>
      </c>
      <c r="AC13" s="18">
        <v>6.6434734851150926E-3</v>
      </c>
      <c r="AD13" s="18">
        <v>1.541861101527141E-2</v>
      </c>
      <c r="AF13" s="18">
        <v>3.6660408589427568E-2</v>
      </c>
      <c r="AG13" s="18">
        <v>1.6457624485091589E-2</v>
      </c>
      <c r="AH13" s="18">
        <v>9.0026180119600462E-3</v>
      </c>
      <c r="AI13" s="18">
        <v>1.5806734763909772E-2</v>
      </c>
      <c r="AJ13" s="18">
        <v>5.4693508533461607E-3</v>
      </c>
      <c r="AK13" s="18">
        <v>0</v>
      </c>
      <c r="AL13" s="18">
        <v>2.9911320527819581E-2</v>
      </c>
      <c r="AM13" s="18">
        <v>7.1947751845391102E-3</v>
      </c>
      <c r="AN13" s="18">
        <v>9.4204462368823998E-3</v>
      </c>
      <c r="AO13" s="18">
        <v>6.076729926096593E-3</v>
      </c>
      <c r="AP13" s="18">
        <v>0</v>
      </c>
      <c r="AQ13" s="18">
        <v>9.346080484644817E-3</v>
      </c>
      <c r="AR13" s="18">
        <v>0</v>
      </c>
      <c r="AS13" s="18">
        <v>2.3120816466080388E-2</v>
      </c>
      <c r="AT13" s="18">
        <v>0</v>
      </c>
      <c r="AU13" s="18">
        <v>0</v>
      </c>
      <c r="AV13" s="18">
        <v>1.272856084232374E-2</v>
      </c>
      <c r="AX13" s="18">
        <v>6.8230153189654669E-3</v>
      </c>
      <c r="AY13" s="18">
        <v>1.8916016668251021E-2</v>
      </c>
      <c r="BA13" s="18">
        <v>9.3078634250987127E-3</v>
      </c>
      <c r="BB13" s="18">
        <v>7.8283178187424207E-3</v>
      </c>
      <c r="BD13" s="18">
        <v>7.0184278556606264E-3</v>
      </c>
      <c r="BE13" s="18">
        <v>7.2466111577920416E-3</v>
      </c>
      <c r="BF13" s="18">
        <v>1.3006221551012271E-2</v>
      </c>
      <c r="BG13" s="18">
        <v>8.4753630257455789E-3</v>
      </c>
      <c r="BH13" s="18">
        <v>8.4671908549627199E-3</v>
      </c>
      <c r="BI13" s="18">
        <v>0</v>
      </c>
      <c r="BJ13" s="18">
        <v>2.7507100770547101E-2</v>
      </c>
      <c r="BL13" s="18">
        <v>8.3676103335544195E-3</v>
      </c>
      <c r="BM13" s="18">
        <v>1.67656941715712E-3</v>
      </c>
      <c r="BN13" s="18">
        <v>1.4358154795877241E-2</v>
      </c>
      <c r="BO13" s="18">
        <v>1.8507568398959711E-2</v>
      </c>
      <c r="BP13" s="18">
        <v>1.381480217246531E-2</v>
      </c>
      <c r="BQ13" s="18">
        <v>2.456323272302036E-2</v>
      </c>
      <c r="BR13" s="18">
        <v>1.5765145553389211E-2</v>
      </c>
      <c r="BS13" s="18">
        <v>1.005823336858248E-2</v>
      </c>
      <c r="BU13" s="18">
        <v>0</v>
      </c>
      <c r="BV13" s="18">
        <v>3.8322248206548301E-3</v>
      </c>
      <c r="BW13" s="18">
        <v>0</v>
      </c>
      <c r="BX13" s="18">
        <v>2.0097560278528881E-2</v>
      </c>
      <c r="BY13" s="18">
        <v>1.04656738867783E-2</v>
      </c>
      <c r="BZ13" s="18">
        <v>4.4383711720448971E-2</v>
      </c>
      <c r="CA13" s="18">
        <v>1.382915685581269E-2</v>
      </c>
      <c r="CB13" s="18">
        <v>0</v>
      </c>
      <c r="CC13" s="18">
        <v>2.924023206341381E-2</v>
      </c>
    </row>
    <row r="14" spans="2:83" ht="19" customHeight="1" x14ac:dyDescent="0.35">
      <c r="B14" s="21" t="s">
        <v>151</v>
      </c>
      <c r="C14" s="18">
        <v>1.332258085227743E-2</v>
      </c>
      <c r="D14" s="18">
        <v>2.822980399843086E-2</v>
      </c>
      <c r="E14" s="18">
        <v>2.702178902193147E-3</v>
      </c>
      <c r="F14" s="18">
        <v>1.8576426575882359E-2</v>
      </c>
      <c r="G14" s="18">
        <v>2.4209087546488171E-2</v>
      </c>
      <c r="H14" s="18">
        <v>1.1169672527004831E-2</v>
      </c>
      <c r="I14" s="18">
        <v>5.0086647034528918E-3</v>
      </c>
      <c r="K14" s="18">
        <v>1.305677378771364E-2</v>
      </c>
      <c r="L14" s="18">
        <v>1.274531645929956E-2</v>
      </c>
      <c r="N14" s="18">
        <v>5.255026170711768E-3</v>
      </c>
      <c r="O14" s="18">
        <v>0</v>
      </c>
      <c r="P14" s="18">
        <v>0</v>
      </c>
      <c r="Q14" s="18">
        <v>1.995090148033694E-2</v>
      </c>
      <c r="R14" s="18">
        <v>1.8180961015755781E-2</v>
      </c>
      <c r="S14" s="18">
        <v>6.3653940571733918E-3</v>
      </c>
      <c r="T14" s="18">
        <v>2.7606569211715781E-2</v>
      </c>
      <c r="U14" s="18">
        <v>2.0771942632212499E-2</v>
      </c>
      <c r="V14" s="18">
        <v>1.4041840470460519E-2</v>
      </c>
      <c r="W14" s="18">
        <v>1.245943642637908E-2</v>
      </c>
      <c r="X14" s="18">
        <v>1.154013226223762E-2</v>
      </c>
      <c r="Y14" s="18">
        <v>1.2116511960420771E-2</v>
      </c>
      <c r="AA14" s="18">
        <v>1.2451621932520101E-2</v>
      </c>
      <c r="AB14" s="18">
        <v>1.6491556965033839E-2</v>
      </c>
      <c r="AC14" s="18">
        <v>6.7089345953582112E-3</v>
      </c>
      <c r="AD14" s="18">
        <v>1.6876143083744761E-2</v>
      </c>
      <c r="AF14" s="18">
        <v>0.1121911883008101</v>
      </c>
      <c r="AG14" s="18">
        <v>2.5621828261051541E-2</v>
      </c>
      <c r="AH14" s="18">
        <v>1.654400265801145E-2</v>
      </c>
      <c r="AI14" s="18">
        <v>8.0190454498275734E-3</v>
      </c>
      <c r="AJ14" s="18">
        <v>1.030388774741021E-2</v>
      </c>
      <c r="AK14" s="18">
        <v>1.467871643418134E-2</v>
      </c>
      <c r="AL14" s="18">
        <v>1.125324440960998E-2</v>
      </c>
      <c r="AM14" s="18">
        <v>7.5047521531928793E-3</v>
      </c>
      <c r="AN14" s="18">
        <v>9.5096155652876733E-3</v>
      </c>
      <c r="AO14" s="18">
        <v>6.2963745580219294E-3</v>
      </c>
      <c r="AP14" s="18">
        <v>2.0102500984228569E-2</v>
      </c>
      <c r="AQ14" s="18">
        <v>1.3483587476824399E-2</v>
      </c>
      <c r="AR14" s="18">
        <v>0</v>
      </c>
      <c r="AS14" s="18">
        <v>0</v>
      </c>
      <c r="AT14" s="18">
        <v>0</v>
      </c>
      <c r="AU14" s="18">
        <v>8.385105443055544E-3</v>
      </c>
      <c r="AV14" s="18">
        <v>2.685196369838333E-2</v>
      </c>
      <c r="AX14" s="18">
        <v>1.260424589707514E-2</v>
      </c>
      <c r="AY14" s="18">
        <v>1.7354782892258939E-2</v>
      </c>
      <c r="BA14" s="18">
        <v>1.3261397655085419E-2</v>
      </c>
      <c r="BB14" s="18">
        <v>1.3436096313735549E-2</v>
      </c>
      <c r="BD14" s="18">
        <v>1.5424993448447E-2</v>
      </c>
      <c r="BE14" s="18">
        <v>6.342695539421522E-3</v>
      </c>
      <c r="BF14" s="18">
        <v>1.665487039460313E-2</v>
      </c>
      <c r="BG14" s="18">
        <v>6.9317343904006807E-3</v>
      </c>
      <c r="BH14" s="18">
        <v>1.9922625921690619E-2</v>
      </c>
      <c r="BI14" s="18">
        <v>4.0623804533434983E-2</v>
      </c>
      <c r="BJ14" s="18">
        <v>2.674932167262447E-2</v>
      </c>
      <c r="BL14" s="18">
        <v>5.7453183926247948E-3</v>
      </c>
      <c r="BM14" s="18">
        <v>5.9539899225107516E-3</v>
      </c>
      <c r="BN14" s="18">
        <v>7.6338615048412699E-3</v>
      </c>
      <c r="BO14" s="18">
        <v>7.890629760146194E-3</v>
      </c>
      <c r="BP14" s="18">
        <v>4.9238264977104103E-3</v>
      </c>
      <c r="BQ14" s="18">
        <v>1.9753795774519571E-2</v>
      </c>
      <c r="BR14" s="18">
        <v>7.8712659427595796E-2</v>
      </c>
      <c r="BS14" s="18">
        <v>3.3927230182252618E-2</v>
      </c>
      <c r="BU14" s="18">
        <v>3.1898404493252491E-3</v>
      </c>
      <c r="BV14" s="18">
        <v>8.0832907512368071E-3</v>
      </c>
      <c r="BW14" s="18">
        <v>8.6372410144306393E-3</v>
      </c>
      <c r="BX14" s="18">
        <v>6.6421274510670468E-3</v>
      </c>
      <c r="BY14" s="18">
        <v>6.7835741846076674E-3</v>
      </c>
      <c r="BZ14" s="18">
        <v>1.882953847748943E-2</v>
      </c>
      <c r="CA14" s="18">
        <v>6.37555990352969E-2</v>
      </c>
      <c r="CB14" s="18">
        <v>3.7192537377325037E-2</v>
      </c>
      <c r="CC14" s="18">
        <v>7.8350230151426371E-3</v>
      </c>
    </row>
    <row r="15" spans="2:83" ht="19" customHeight="1" x14ac:dyDescent="0.35">
      <c r="B15" s="22" t="s">
        <v>117</v>
      </c>
      <c r="C15" s="23">
        <v>0.83295429216937866</v>
      </c>
      <c r="D15" s="23">
        <v>0.69204684677904016</v>
      </c>
      <c r="E15" s="23">
        <v>0.76221658580210838</v>
      </c>
      <c r="F15" s="23">
        <v>0.82486846877558517</v>
      </c>
      <c r="G15" s="23">
        <v>0.83697675525606541</v>
      </c>
      <c r="H15" s="23">
        <v>0.86838862262198635</v>
      </c>
      <c r="I15" s="23">
        <v>0.92472627179264055</v>
      </c>
      <c r="K15" s="23">
        <v>0.81857573400288275</v>
      </c>
      <c r="L15" s="23">
        <v>0.84849469809428146</v>
      </c>
      <c r="N15" s="23">
        <v>0.8548338561420501</v>
      </c>
      <c r="O15" s="23">
        <v>0.88655457319314301</v>
      </c>
      <c r="P15" s="23">
        <v>0.80106908806432231</v>
      </c>
      <c r="Q15" s="23">
        <v>0.76221199587620447</v>
      </c>
      <c r="R15" s="23">
        <v>0.86323008900004405</v>
      </c>
      <c r="S15" s="23">
        <v>0.82558603963123833</v>
      </c>
      <c r="T15" s="23">
        <v>0.8237972670669278</v>
      </c>
      <c r="U15" s="23">
        <v>0.78789936056834309</v>
      </c>
      <c r="V15" s="23">
        <v>0.80340784197165238</v>
      </c>
      <c r="W15" s="23">
        <v>0.85880840307580475</v>
      </c>
      <c r="X15" s="23">
        <v>0.84851419617574009</v>
      </c>
      <c r="Y15" s="23">
        <v>0.85254853775706108</v>
      </c>
      <c r="AA15" s="23">
        <v>0.88808960932272119</v>
      </c>
      <c r="AB15" s="23">
        <v>0.84907647501603778</v>
      </c>
      <c r="AC15" s="23">
        <v>0.83041927892864187</v>
      </c>
      <c r="AD15" s="23">
        <v>0.7591615184036804</v>
      </c>
      <c r="AF15" s="23">
        <v>0.56776538362354723</v>
      </c>
      <c r="AG15" s="23">
        <v>0.7787278521395018</v>
      </c>
      <c r="AH15" s="23">
        <v>0.83405631177360973</v>
      </c>
      <c r="AI15" s="23">
        <v>0.80155294082757966</v>
      </c>
      <c r="AJ15" s="23">
        <v>0.75546463024187416</v>
      </c>
      <c r="AK15" s="23">
        <v>0.83440450442319536</v>
      </c>
      <c r="AL15" s="23">
        <v>0.80003871574408203</v>
      </c>
      <c r="AM15" s="23">
        <v>0.84034541340151125</v>
      </c>
      <c r="AN15" s="23">
        <v>0.81436671767700042</v>
      </c>
      <c r="AO15" s="23">
        <v>0.86084783611978444</v>
      </c>
      <c r="AP15" s="23">
        <v>0.88749520294218354</v>
      </c>
      <c r="AQ15" s="23">
        <v>0.87780466933527612</v>
      </c>
      <c r="AR15" s="23">
        <v>0.89808897777965369</v>
      </c>
      <c r="AS15" s="23">
        <v>0.91843989907515278</v>
      </c>
      <c r="AT15" s="23">
        <v>0.85731504414706339</v>
      </c>
      <c r="AU15" s="23">
        <v>0.92431755978735719</v>
      </c>
      <c r="AV15" s="23">
        <v>0.75949401312674047</v>
      </c>
      <c r="AX15" s="23">
        <v>0.8424875085287844</v>
      </c>
      <c r="AY15" s="23">
        <v>0.78579191536722481</v>
      </c>
      <c r="BA15" s="23">
        <v>0.86621547785887876</v>
      </c>
      <c r="BB15" s="23">
        <v>0.77124357721051084</v>
      </c>
      <c r="BD15" s="23">
        <v>0.82129125091296207</v>
      </c>
      <c r="BE15" s="23">
        <v>0.86709361204772206</v>
      </c>
      <c r="BF15" s="23">
        <v>0.774711818690339</v>
      </c>
      <c r="BG15" s="23">
        <v>0.85189717429582057</v>
      </c>
      <c r="BH15" s="23">
        <v>0.86182019988366121</v>
      </c>
      <c r="BI15" s="23">
        <v>0.86468170968172398</v>
      </c>
      <c r="BJ15" s="23">
        <v>0.65112827302979226</v>
      </c>
      <c r="BL15" s="23">
        <v>0.87161381990736897</v>
      </c>
      <c r="BM15" s="23">
        <v>0.86493859629561642</v>
      </c>
      <c r="BN15" s="23">
        <v>0.90624764200923136</v>
      </c>
      <c r="BO15" s="23">
        <v>0.74708715332396625</v>
      </c>
      <c r="BP15" s="23">
        <v>0.80026936157965411</v>
      </c>
      <c r="BQ15" s="23">
        <v>0.88865002051653041</v>
      </c>
      <c r="BR15" s="23">
        <v>0.59792330480309919</v>
      </c>
      <c r="BS15" s="23">
        <v>0.78317682273648237</v>
      </c>
      <c r="BU15" s="23">
        <v>0.89199234321587306</v>
      </c>
      <c r="BV15" s="23">
        <v>0.86834780385007637</v>
      </c>
      <c r="BW15" s="23">
        <v>0.91084958722745624</v>
      </c>
      <c r="BX15" s="23">
        <v>0.72080103103758408</v>
      </c>
      <c r="BY15" s="23">
        <v>0.85010965799849525</v>
      </c>
      <c r="BZ15" s="23">
        <v>0.7324639006806597</v>
      </c>
      <c r="CA15" s="23">
        <v>0.68730568931295943</v>
      </c>
      <c r="CB15" s="23">
        <v>0.79630399877357783</v>
      </c>
      <c r="CC15" s="23">
        <v>0.78646130842852935</v>
      </c>
    </row>
    <row r="16" spans="2:83" ht="19" customHeight="1" x14ac:dyDescent="0.35">
      <c r="B16" s="22" t="s">
        <v>118</v>
      </c>
      <c r="C16" s="23">
        <v>3.2299678948021653E-2</v>
      </c>
      <c r="D16" s="23">
        <v>9.5530261926822402E-2</v>
      </c>
      <c r="E16" s="23">
        <v>5.5101512781738797E-2</v>
      </c>
      <c r="F16" s="23">
        <v>4.3161545567998907E-2</v>
      </c>
      <c r="G16" s="23">
        <v>2.0756550145238081E-2</v>
      </c>
      <c r="H16" s="23">
        <v>3.4510981927473191E-3</v>
      </c>
      <c r="I16" s="23">
        <v>7.366820051837435E-3</v>
      </c>
      <c r="K16" s="23">
        <v>4.2438685222609587E-2</v>
      </c>
      <c r="L16" s="23">
        <v>2.2959093471173819E-2</v>
      </c>
      <c r="N16" s="23">
        <v>3.0332790182516191E-2</v>
      </c>
      <c r="O16" s="23">
        <v>1.531265635921642E-2</v>
      </c>
      <c r="P16" s="23">
        <v>5.3133392311614652E-2</v>
      </c>
      <c r="Q16" s="23">
        <v>1.0801424105727471E-2</v>
      </c>
      <c r="R16" s="23">
        <v>3.052489791514559E-2</v>
      </c>
      <c r="S16" s="23">
        <v>1.7646727697930142E-2</v>
      </c>
      <c r="T16" s="23">
        <v>6.9565598426315961E-2</v>
      </c>
      <c r="U16" s="23">
        <v>3.2819049075747078E-2</v>
      </c>
      <c r="V16" s="23">
        <v>5.6061868162077262E-2</v>
      </c>
      <c r="W16" s="23">
        <v>1.5008804856593489E-2</v>
      </c>
      <c r="X16" s="23">
        <v>3.093386150871677E-2</v>
      </c>
      <c r="Y16" s="23">
        <v>1.693253816357565E-2</v>
      </c>
      <c r="AA16" s="23">
        <v>1.6266763302624741E-2</v>
      </c>
      <c r="AB16" s="23">
        <v>2.767974694979693E-2</v>
      </c>
      <c r="AC16" s="23">
        <v>3.2915930490991882E-2</v>
      </c>
      <c r="AD16" s="23">
        <v>5.4083200000598762E-2</v>
      </c>
      <c r="AF16" s="23">
        <v>6.6525703064828828E-2</v>
      </c>
      <c r="AG16" s="23">
        <v>3.5206129897349267E-2</v>
      </c>
      <c r="AH16" s="23">
        <v>6.6990481840166996E-2</v>
      </c>
      <c r="AI16" s="23">
        <v>2.225384824871721E-2</v>
      </c>
      <c r="AJ16" s="23">
        <v>4.7270045227486658E-2</v>
      </c>
      <c r="AK16" s="23">
        <v>1.8888896543859491E-2</v>
      </c>
      <c r="AL16" s="23">
        <v>5.8089179558384829E-2</v>
      </c>
      <c r="AM16" s="23">
        <v>4.2973758027234868E-2</v>
      </c>
      <c r="AN16" s="23">
        <v>4.8258427867200117E-2</v>
      </c>
      <c r="AO16" s="23">
        <v>2.7609234781524071E-2</v>
      </c>
      <c r="AP16" s="23">
        <v>4.9475655647587989E-3</v>
      </c>
      <c r="AQ16" s="23">
        <v>1.9858247581951531E-2</v>
      </c>
      <c r="AR16" s="23">
        <v>2.4953595475141449E-2</v>
      </c>
      <c r="AS16" s="23">
        <v>2.3120816466080388E-2</v>
      </c>
      <c r="AT16" s="23">
        <v>1.527658082079388E-2</v>
      </c>
      <c r="AU16" s="23">
        <v>1.571706397997661E-2</v>
      </c>
      <c r="AV16" s="23">
        <v>2.7357929089162941E-2</v>
      </c>
      <c r="AX16" s="23">
        <v>2.597586058349137E-2</v>
      </c>
      <c r="AY16" s="23">
        <v>6.499380197321622E-2</v>
      </c>
      <c r="BA16" s="23">
        <v>3.0951691175762151E-2</v>
      </c>
      <c r="BB16" s="23">
        <v>3.480065080027301E-2</v>
      </c>
      <c r="BD16" s="23">
        <v>2.2851320082419191E-2</v>
      </c>
      <c r="BE16" s="23">
        <v>3.4302471988152922E-2</v>
      </c>
      <c r="BF16" s="23">
        <v>4.3294810930283617E-2</v>
      </c>
      <c r="BG16" s="23">
        <v>3.7979939154423867E-2</v>
      </c>
      <c r="BH16" s="23">
        <v>2.8761392550846081E-2</v>
      </c>
      <c r="BI16" s="23">
        <v>1.8276276364730629E-2</v>
      </c>
      <c r="BJ16" s="23">
        <v>3.9080275388743667E-2</v>
      </c>
      <c r="BL16" s="23">
        <v>3.5502590392152283E-2</v>
      </c>
      <c r="BM16" s="23">
        <v>2.2802186084017139E-2</v>
      </c>
      <c r="BN16" s="23">
        <v>1.4358154795877241E-2</v>
      </c>
      <c r="BO16" s="23">
        <v>7.3824507880210097E-2</v>
      </c>
      <c r="BP16" s="23">
        <v>5.2295129708558083E-2</v>
      </c>
      <c r="BQ16" s="23">
        <v>4.4910006075012367E-2</v>
      </c>
      <c r="BR16" s="23">
        <v>3.6122308220323827E-2</v>
      </c>
      <c r="BS16" s="23">
        <v>2.447736359451862E-2</v>
      </c>
      <c r="BU16" s="23">
        <v>2.036910750819939E-2</v>
      </c>
      <c r="BV16" s="23">
        <v>1.8934756118109922E-2</v>
      </c>
      <c r="BW16" s="23">
        <v>5.9767759725356823E-3</v>
      </c>
      <c r="BX16" s="23">
        <v>6.3605702946113729E-2</v>
      </c>
      <c r="BY16" s="23">
        <v>3.1000178705680399E-2</v>
      </c>
      <c r="BZ16" s="23">
        <v>0.14006638887017139</v>
      </c>
      <c r="CA16" s="23">
        <v>3.5650672576383768E-2</v>
      </c>
      <c r="CB16" s="23">
        <v>1.1610757594735141E-2</v>
      </c>
      <c r="CC16" s="23">
        <v>8.1464434365056612E-2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249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0.50083532446704004</v>
      </c>
      <c r="D9" s="18">
        <v>0.39210255356565932</v>
      </c>
      <c r="E9" s="18">
        <v>0.44446397168950458</v>
      </c>
      <c r="F9" s="18">
        <v>0.47854621810886788</v>
      </c>
      <c r="G9" s="18">
        <v>0.49332770438540591</v>
      </c>
      <c r="H9" s="18">
        <v>0.52859572028072233</v>
      </c>
      <c r="I9" s="18">
        <v>0.590849812463354</v>
      </c>
      <c r="K9" s="18">
        <v>0.48404353224607471</v>
      </c>
      <c r="L9" s="18">
        <v>0.51699584301965051</v>
      </c>
      <c r="N9" s="18">
        <v>0.54785517637466008</v>
      </c>
      <c r="O9" s="18">
        <v>0.6052356384405172</v>
      </c>
      <c r="P9" s="18">
        <v>0.46352971875438692</v>
      </c>
      <c r="Q9" s="18">
        <v>0.5554750132229519</v>
      </c>
      <c r="R9" s="18">
        <v>0.50470174723036121</v>
      </c>
      <c r="S9" s="18">
        <v>0.46293208643113681</v>
      </c>
      <c r="T9" s="18">
        <v>0.52425414099576251</v>
      </c>
      <c r="U9" s="18">
        <v>0.41749920758888931</v>
      </c>
      <c r="V9" s="18">
        <v>0.44122248255360969</v>
      </c>
      <c r="W9" s="18">
        <v>0.51297157293674311</v>
      </c>
      <c r="X9" s="18">
        <v>0.51525493162974945</v>
      </c>
      <c r="Y9" s="18">
        <v>0.5630388745792515</v>
      </c>
      <c r="AA9" s="18">
        <v>0.55933415119112895</v>
      </c>
      <c r="AB9" s="18">
        <v>0.51888806258131093</v>
      </c>
      <c r="AC9" s="18">
        <v>0.45677714467802277</v>
      </c>
      <c r="AD9" s="18">
        <v>0.4589536481066529</v>
      </c>
      <c r="AF9" s="18">
        <v>0.2562795322512913</v>
      </c>
      <c r="AG9" s="18">
        <v>0.47115570610679541</v>
      </c>
      <c r="AH9" s="18">
        <v>0.551242957517593</v>
      </c>
      <c r="AI9" s="18">
        <v>0.45629281396795579</v>
      </c>
      <c r="AJ9" s="18">
        <v>0.47999153680054651</v>
      </c>
      <c r="AK9" s="18">
        <v>0.45007593937602758</v>
      </c>
      <c r="AL9" s="18">
        <v>0.45805564190179382</v>
      </c>
      <c r="AM9" s="18">
        <v>0.51716438979739865</v>
      </c>
      <c r="AN9" s="18">
        <v>0.42185421071543278</v>
      </c>
      <c r="AO9" s="18">
        <v>0.56655629629849091</v>
      </c>
      <c r="AP9" s="18">
        <v>0.55301958216256031</v>
      </c>
      <c r="AQ9" s="18">
        <v>0.51495448461660931</v>
      </c>
      <c r="AR9" s="18">
        <v>0.51746961089978116</v>
      </c>
      <c r="AS9" s="18">
        <v>0.59993823891787523</v>
      </c>
      <c r="AT9" s="18">
        <v>0.63372517189566846</v>
      </c>
      <c r="AU9" s="18">
        <v>0.62963518912211758</v>
      </c>
      <c r="AV9" s="18">
        <v>0.30665670794070121</v>
      </c>
      <c r="AX9" s="18">
        <v>0.51362473868711223</v>
      </c>
      <c r="AY9" s="18">
        <v>0.44484029337719172</v>
      </c>
      <c r="BA9" s="18">
        <v>0.52392617860199764</v>
      </c>
      <c r="BB9" s="18">
        <v>0.45799400392659462</v>
      </c>
      <c r="BD9" s="18">
        <v>0.50152412569006499</v>
      </c>
      <c r="BE9" s="18">
        <v>0.51541359338299508</v>
      </c>
      <c r="BF9" s="18">
        <v>0.46989720007255809</v>
      </c>
      <c r="BG9" s="18">
        <v>0.508387119886473</v>
      </c>
      <c r="BH9" s="18">
        <v>0.52656236391996791</v>
      </c>
      <c r="BI9" s="18">
        <v>0.50769989052526232</v>
      </c>
      <c r="BJ9" s="18">
        <v>0.3610279469004074</v>
      </c>
      <c r="BL9" s="18">
        <v>0.55056767639985815</v>
      </c>
      <c r="BM9" s="18">
        <v>0.50041613413607877</v>
      </c>
      <c r="BN9" s="18">
        <v>0.51250238651953262</v>
      </c>
      <c r="BO9" s="18">
        <v>0.38109562379401379</v>
      </c>
      <c r="BP9" s="18">
        <v>0.5013214036643161</v>
      </c>
      <c r="BQ9" s="18">
        <v>0.44078280522048191</v>
      </c>
      <c r="BR9" s="18">
        <v>0.25408913010698969</v>
      </c>
      <c r="BS9" s="18">
        <v>0.52173191567354449</v>
      </c>
      <c r="BU9" s="18">
        <v>0.57030237399502937</v>
      </c>
      <c r="BV9" s="18">
        <v>0.52001195476421425</v>
      </c>
      <c r="BW9" s="18">
        <v>0.5221488856851747</v>
      </c>
      <c r="BX9" s="18">
        <v>0.43223740196481653</v>
      </c>
      <c r="BY9" s="18">
        <v>0.5412103708970547</v>
      </c>
      <c r="BZ9" s="18">
        <v>0.3829244912545845</v>
      </c>
      <c r="CA9" s="18">
        <v>0.42303417468377491</v>
      </c>
      <c r="CB9" s="18">
        <v>0.37344941701736079</v>
      </c>
      <c r="CC9" s="18">
        <v>0.48049375367115621</v>
      </c>
    </row>
    <row r="10" spans="2:83" ht="19" customHeight="1" x14ac:dyDescent="0.35">
      <c r="B10" s="21" t="s">
        <v>239</v>
      </c>
      <c r="C10" s="18">
        <v>0.3367877674485632</v>
      </c>
      <c r="D10" s="18">
        <v>0.31835898067887042</v>
      </c>
      <c r="E10" s="18">
        <v>0.34636797143900411</v>
      </c>
      <c r="F10" s="18">
        <v>0.29587107231486193</v>
      </c>
      <c r="G10" s="18">
        <v>0.34364719605344979</v>
      </c>
      <c r="H10" s="18">
        <v>0.37013891617585343</v>
      </c>
      <c r="I10" s="18">
        <v>0.34017397835840252</v>
      </c>
      <c r="K10" s="18">
        <v>0.33284498372405341</v>
      </c>
      <c r="L10" s="18">
        <v>0.3412008666739888</v>
      </c>
      <c r="N10" s="18">
        <v>0.34193470884050498</v>
      </c>
      <c r="O10" s="18">
        <v>0.26931111576864192</v>
      </c>
      <c r="P10" s="18">
        <v>0.29826372160286202</v>
      </c>
      <c r="Q10" s="18">
        <v>0.25627124039554089</v>
      </c>
      <c r="R10" s="18">
        <v>0.37617092742346131</v>
      </c>
      <c r="S10" s="18">
        <v>0.35839465698414191</v>
      </c>
      <c r="T10" s="18">
        <v>0.33772679930724109</v>
      </c>
      <c r="U10" s="18">
        <v>0.35942560311422878</v>
      </c>
      <c r="V10" s="18">
        <v>0.35843830168751289</v>
      </c>
      <c r="W10" s="18">
        <v>0.35476916143380471</v>
      </c>
      <c r="X10" s="18">
        <v>0.32531000400650678</v>
      </c>
      <c r="Y10" s="18">
        <v>0.27287779498227699</v>
      </c>
      <c r="AA10" s="18">
        <v>0.31880576180922238</v>
      </c>
      <c r="AB10" s="18">
        <v>0.34926500775623259</v>
      </c>
      <c r="AC10" s="18">
        <v>0.37289897218932688</v>
      </c>
      <c r="AD10" s="18">
        <v>0.30901614657846499</v>
      </c>
      <c r="AF10" s="18">
        <v>0.1535677546893775</v>
      </c>
      <c r="AG10" s="18">
        <v>0.30425992592408291</v>
      </c>
      <c r="AH10" s="18">
        <v>0.31827224273149091</v>
      </c>
      <c r="AI10" s="18">
        <v>0.37940765989851771</v>
      </c>
      <c r="AJ10" s="18">
        <v>0.28521984127477129</v>
      </c>
      <c r="AK10" s="18">
        <v>0.37936461659974258</v>
      </c>
      <c r="AL10" s="18">
        <v>0.35551215945281039</v>
      </c>
      <c r="AM10" s="18">
        <v>0.32617419597127739</v>
      </c>
      <c r="AN10" s="18">
        <v>0.40824034694227068</v>
      </c>
      <c r="AO10" s="18">
        <v>0.31294754500660282</v>
      </c>
      <c r="AP10" s="18">
        <v>0.32983796868489151</v>
      </c>
      <c r="AQ10" s="18">
        <v>0.37080159139857988</v>
      </c>
      <c r="AR10" s="18">
        <v>0.41379499837587652</v>
      </c>
      <c r="AS10" s="18">
        <v>0.2675992194746552</v>
      </c>
      <c r="AT10" s="18">
        <v>0.27151527530506347</v>
      </c>
      <c r="AU10" s="18">
        <v>0.25770385871280838</v>
      </c>
      <c r="AV10" s="18">
        <v>0.44862678227992953</v>
      </c>
      <c r="AX10" s="18">
        <v>0.34517908751227272</v>
      </c>
      <c r="AY10" s="18">
        <v>0.28798051956453358</v>
      </c>
      <c r="BA10" s="18">
        <v>0.3398179014679244</v>
      </c>
      <c r="BB10" s="18">
        <v>0.33116584709666802</v>
      </c>
      <c r="BD10" s="18">
        <v>0.33987124029948929</v>
      </c>
      <c r="BE10" s="18">
        <v>0.33897991236028258</v>
      </c>
      <c r="BF10" s="18">
        <v>0.34245410200138687</v>
      </c>
      <c r="BG10" s="18">
        <v>0.34219655496188089</v>
      </c>
      <c r="BH10" s="18">
        <v>0.32234532253535442</v>
      </c>
      <c r="BI10" s="18">
        <v>0.34219621336750961</v>
      </c>
      <c r="BJ10" s="18">
        <v>0.29242062280800679</v>
      </c>
      <c r="BL10" s="18">
        <v>0.33156619140032167</v>
      </c>
      <c r="BM10" s="18">
        <v>0.36460914353478141</v>
      </c>
      <c r="BN10" s="18">
        <v>0.33421079102785378</v>
      </c>
      <c r="BO10" s="18">
        <v>0.40228232632913868</v>
      </c>
      <c r="BP10" s="18">
        <v>0.3269013593729152</v>
      </c>
      <c r="BQ10" s="18">
        <v>0.42184490803503832</v>
      </c>
      <c r="BR10" s="18">
        <v>0.33774422105040219</v>
      </c>
      <c r="BS10" s="18">
        <v>0.27328085584297201</v>
      </c>
      <c r="BU10" s="18">
        <v>0.32887237059773777</v>
      </c>
      <c r="BV10" s="18">
        <v>0.34138461968057587</v>
      </c>
      <c r="BW10" s="18">
        <v>0.35909070164620899</v>
      </c>
      <c r="BX10" s="18">
        <v>0.35875121951390909</v>
      </c>
      <c r="BY10" s="18">
        <v>0.32471011045939141</v>
      </c>
      <c r="BZ10" s="18">
        <v>0.3198730181365097</v>
      </c>
      <c r="CA10" s="18">
        <v>0.29328806036879279</v>
      </c>
      <c r="CB10" s="18">
        <v>0.42051627795036117</v>
      </c>
      <c r="CC10" s="18">
        <v>0.2659171847582158</v>
      </c>
    </row>
    <row r="11" spans="2:83" ht="19" customHeight="1" x14ac:dyDescent="0.35">
      <c r="B11" s="21" t="s">
        <v>240</v>
      </c>
      <c r="C11" s="18">
        <v>0.1131837310443319</v>
      </c>
      <c r="D11" s="18">
        <v>0.16055873248128599</v>
      </c>
      <c r="E11" s="18">
        <v>0.1602069649232489</v>
      </c>
      <c r="F11" s="18">
        <v>0.14377889659699089</v>
      </c>
      <c r="G11" s="18">
        <v>0.111632375462482</v>
      </c>
      <c r="H11" s="18">
        <v>8.6283314549635157E-2</v>
      </c>
      <c r="I11" s="18">
        <v>5.6297949788647147E-2</v>
      </c>
      <c r="K11" s="18">
        <v>0.1245368683296223</v>
      </c>
      <c r="L11" s="18">
        <v>0.10204954190247439</v>
      </c>
      <c r="N11" s="18">
        <v>9.8530124550261472E-2</v>
      </c>
      <c r="O11" s="18">
        <v>9.2530592867700281E-2</v>
      </c>
      <c r="P11" s="18">
        <v>0.1695107815653627</v>
      </c>
      <c r="Q11" s="18">
        <v>0.1234894996953621</v>
      </c>
      <c r="R11" s="18">
        <v>8.8280462385229824E-2</v>
      </c>
      <c r="S11" s="18">
        <v>0.14740213867325971</v>
      </c>
      <c r="T11" s="18">
        <v>5.5923509282757328E-2</v>
      </c>
      <c r="U11" s="18">
        <v>0.13941316249113661</v>
      </c>
      <c r="V11" s="18">
        <v>0.12997929131773081</v>
      </c>
      <c r="W11" s="18">
        <v>0.10394304850023479</v>
      </c>
      <c r="X11" s="18">
        <v>0.1063755470660232</v>
      </c>
      <c r="Y11" s="18">
        <v>0.1163907184561344</v>
      </c>
      <c r="AA11" s="18">
        <v>9.5621325956445485E-2</v>
      </c>
      <c r="AB11" s="18">
        <v>0.1005458224909077</v>
      </c>
      <c r="AC11" s="18">
        <v>0.1243368439803935</v>
      </c>
      <c r="AD11" s="18">
        <v>0.13630892016738211</v>
      </c>
      <c r="AF11" s="18">
        <v>0.34289131343311602</v>
      </c>
      <c r="AG11" s="18">
        <v>0.1526074997049762</v>
      </c>
      <c r="AH11" s="18">
        <v>7.9849911092118822E-2</v>
      </c>
      <c r="AI11" s="18">
        <v>9.963871461938878E-2</v>
      </c>
      <c r="AJ11" s="18">
        <v>0.137284438562192</v>
      </c>
      <c r="AK11" s="18">
        <v>0.1212472873221233</v>
      </c>
      <c r="AL11" s="18">
        <v>0.13969883871065969</v>
      </c>
      <c r="AM11" s="18">
        <v>0.1143576609564378</v>
      </c>
      <c r="AN11" s="18">
        <v>0.12360689380034549</v>
      </c>
      <c r="AO11" s="18">
        <v>0.1086731603849959</v>
      </c>
      <c r="AP11" s="18">
        <v>8.7796981969718954E-2</v>
      </c>
      <c r="AQ11" s="18">
        <v>9.1826230674331821E-2</v>
      </c>
      <c r="AR11" s="18">
        <v>4.523289775394039E-2</v>
      </c>
      <c r="AS11" s="18">
        <v>0.1075607911351832</v>
      </c>
      <c r="AT11" s="18">
        <v>5.8085623315143872E-2</v>
      </c>
      <c r="AU11" s="18">
        <v>8.3961499688430197E-2</v>
      </c>
      <c r="AV11" s="18">
        <v>0.17110646249915001</v>
      </c>
      <c r="AX11" s="18">
        <v>0.1022953321341963</v>
      </c>
      <c r="AY11" s="18">
        <v>0.1682225190787387</v>
      </c>
      <c r="BA11" s="18">
        <v>9.2713395445859714E-2</v>
      </c>
      <c r="BB11" s="18">
        <v>0.1511631060739016</v>
      </c>
      <c r="BD11" s="18">
        <v>0.10971631262232601</v>
      </c>
      <c r="BE11" s="18">
        <v>0.100628076071292</v>
      </c>
      <c r="BF11" s="18">
        <v>0.13199963288126379</v>
      </c>
      <c r="BG11" s="18">
        <v>0.1147353483909896</v>
      </c>
      <c r="BH11" s="18">
        <v>8.8378940751275725E-2</v>
      </c>
      <c r="BI11" s="18">
        <v>7.7306205889339147E-2</v>
      </c>
      <c r="BJ11" s="18">
        <v>0.26256248485794992</v>
      </c>
      <c r="BL11" s="18">
        <v>8.0881934804756112E-2</v>
      </c>
      <c r="BM11" s="18">
        <v>0.10066958841051039</v>
      </c>
      <c r="BN11" s="18">
        <v>0.107698617816918</v>
      </c>
      <c r="BO11" s="18">
        <v>0.11019887170000681</v>
      </c>
      <c r="BP11" s="18">
        <v>0.1213019507778445</v>
      </c>
      <c r="BQ11" s="18">
        <v>0.1128090540214597</v>
      </c>
      <c r="BR11" s="18">
        <v>0.27015796943435239</v>
      </c>
      <c r="BS11" s="18">
        <v>0.14280584122372489</v>
      </c>
      <c r="BU11" s="18">
        <v>7.0221687874042898E-2</v>
      </c>
      <c r="BV11" s="18">
        <v>0.1010095299457418</v>
      </c>
      <c r="BW11" s="18">
        <v>0.1101231716541856</v>
      </c>
      <c r="BX11" s="18">
        <v>0.12041674514762191</v>
      </c>
      <c r="BY11" s="18">
        <v>9.6433794710921603E-2</v>
      </c>
      <c r="BZ11" s="18">
        <v>0.1845971171881611</v>
      </c>
      <c r="CA11" s="18">
        <v>0.1962520923943972</v>
      </c>
      <c r="CB11" s="18">
        <v>0.15087062309524721</v>
      </c>
      <c r="CC11" s="18">
        <v>0.15080075224645489</v>
      </c>
    </row>
    <row r="12" spans="2:83" ht="19" customHeight="1" x14ac:dyDescent="0.35">
      <c r="B12" s="21" t="s">
        <v>241</v>
      </c>
      <c r="C12" s="18">
        <v>2.4451071352461811E-2</v>
      </c>
      <c r="D12" s="18">
        <v>5.7218058177567269E-2</v>
      </c>
      <c r="E12" s="18">
        <v>3.07213810717838E-2</v>
      </c>
      <c r="F12" s="18">
        <v>5.1350954255727749E-2</v>
      </c>
      <c r="G12" s="18">
        <v>2.1118725532905318E-2</v>
      </c>
      <c r="H12" s="18">
        <v>3.8123764667841531E-3</v>
      </c>
      <c r="I12" s="18">
        <v>2.530796299910547E-3</v>
      </c>
      <c r="K12" s="18">
        <v>3.4879157255340867E-2</v>
      </c>
      <c r="L12" s="18">
        <v>1.4800838389066239E-2</v>
      </c>
      <c r="N12" s="18">
        <v>1.167999023457339E-2</v>
      </c>
      <c r="O12" s="18">
        <v>1.7609996563924351E-2</v>
      </c>
      <c r="P12" s="18">
        <v>6.86957780773884E-2</v>
      </c>
      <c r="Q12" s="18">
        <v>1.088769216333791E-2</v>
      </c>
      <c r="R12" s="18">
        <v>1.309142062748276E-2</v>
      </c>
      <c r="S12" s="18">
        <v>1.8981453954017308E-2</v>
      </c>
      <c r="T12" s="18">
        <v>2.7597948234807788E-2</v>
      </c>
      <c r="U12" s="18">
        <v>2.097832605007522E-2</v>
      </c>
      <c r="V12" s="18">
        <v>4.3201807505589683E-2</v>
      </c>
      <c r="W12" s="18">
        <v>1.236916949085011E-2</v>
      </c>
      <c r="X12" s="18">
        <v>2.9013572922044178E-2</v>
      </c>
      <c r="Y12" s="18">
        <v>2.8059049357591129E-2</v>
      </c>
      <c r="AA12" s="18">
        <v>1.371506770012901E-2</v>
      </c>
      <c r="AB12" s="18">
        <v>1.4561886087757259E-2</v>
      </c>
      <c r="AC12" s="18">
        <v>3.0261033519611812E-2</v>
      </c>
      <c r="AD12" s="18">
        <v>4.1384388378865079E-2</v>
      </c>
      <c r="AF12" s="18">
        <v>0.1049921639501654</v>
      </c>
      <c r="AG12" s="18">
        <v>1.944105097522424E-2</v>
      </c>
      <c r="AH12" s="18">
        <v>1.002365768566414E-2</v>
      </c>
      <c r="AI12" s="18">
        <v>4.2030736252789622E-2</v>
      </c>
      <c r="AJ12" s="18">
        <v>7.4858847016880045E-2</v>
      </c>
      <c r="AK12" s="18">
        <v>2.105316918942042E-2</v>
      </c>
      <c r="AL12" s="18">
        <v>2.921071635018142E-2</v>
      </c>
      <c r="AM12" s="18">
        <v>1.4598372567233189E-2</v>
      </c>
      <c r="AN12" s="18">
        <v>2.6789779241786479E-2</v>
      </c>
      <c r="AO12" s="18">
        <v>0</v>
      </c>
      <c r="AP12" s="18">
        <v>9.190704220486302E-3</v>
      </c>
      <c r="AQ12" s="18">
        <v>8.9341058336544956E-3</v>
      </c>
      <c r="AR12" s="18">
        <v>2.350249297040188E-2</v>
      </c>
      <c r="AS12" s="18">
        <v>2.4901750472286401E-2</v>
      </c>
      <c r="AT12" s="18">
        <v>1.6828919642736421E-2</v>
      </c>
      <c r="AU12" s="18">
        <v>6.7681069534877682E-3</v>
      </c>
      <c r="AV12" s="18">
        <v>3.088521870834627E-2</v>
      </c>
      <c r="AX12" s="18">
        <v>1.880379225959573E-2</v>
      </c>
      <c r="AY12" s="18">
        <v>5.0166092912974081E-2</v>
      </c>
      <c r="BA12" s="18">
        <v>2.2515109615999729E-2</v>
      </c>
      <c r="BB12" s="18">
        <v>2.8042933170178079E-2</v>
      </c>
      <c r="BD12" s="18">
        <v>1.688218807060176E-2</v>
      </c>
      <c r="BE12" s="18">
        <v>2.9672667103879599E-2</v>
      </c>
      <c r="BF12" s="18">
        <v>3.3962407701079347E-2</v>
      </c>
      <c r="BG12" s="18">
        <v>1.723348294706218E-2</v>
      </c>
      <c r="BH12" s="18">
        <v>3.59266611966415E-2</v>
      </c>
      <c r="BI12" s="18">
        <v>1.823261361827096E-2</v>
      </c>
      <c r="BJ12" s="18">
        <v>2.628718324153767E-2</v>
      </c>
      <c r="BL12" s="18">
        <v>2.196224796563713E-2</v>
      </c>
      <c r="BM12" s="18">
        <v>2.335452386968552E-2</v>
      </c>
      <c r="BN12" s="18">
        <v>2.6064307004217011E-2</v>
      </c>
      <c r="BO12" s="18">
        <v>7.2946536813295104E-2</v>
      </c>
      <c r="BP12" s="18">
        <v>2.3536010388800901E-2</v>
      </c>
      <c r="BQ12" s="18">
        <v>2.456323272302036E-2</v>
      </c>
      <c r="BR12" s="18">
        <v>0</v>
      </c>
      <c r="BS12" s="18">
        <v>1.8249001799154011E-2</v>
      </c>
      <c r="BU12" s="18">
        <v>2.0555799921051131E-2</v>
      </c>
      <c r="BV12" s="18">
        <v>2.3057500710916279E-2</v>
      </c>
      <c r="BW12" s="18">
        <v>0</v>
      </c>
      <c r="BX12" s="18">
        <v>5.287154548196496E-2</v>
      </c>
      <c r="BY12" s="18">
        <v>1.8645955330321349E-2</v>
      </c>
      <c r="BZ12" s="18">
        <v>6.3305057832216349E-2</v>
      </c>
      <c r="CA12" s="18">
        <v>7.7729616527968332E-3</v>
      </c>
      <c r="CB12" s="18">
        <v>6.3565136682509757E-3</v>
      </c>
      <c r="CC12" s="18">
        <v>7.9248916170974459E-2</v>
      </c>
    </row>
    <row r="13" spans="2:83" ht="19" customHeight="1" x14ac:dyDescent="0.35">
      <c r="B13" s="21" t="s">
        <v>242</v>
      </c>
      <c r="C13" s="18">
        <v>7.0239291992797133E-3</v>
      </c>
      <c r="D13" s="18">
        <v>3.6206857398868218E-2</v>
      </c>
      <c r="E13" s="18">
        <v>1.2548933477378871E-2</v>
      </c>
      <c r="F13" s="18">
        <v>3.0623526700026141E-3</v>
      </c>
      <c r="G13" s="18">
        <v>0</v>
      </c>
      <c r="H13" s="18">
        <v>0</v>
      </c>
      <c r="I13" s="18">
        <v>2.273001839115274E-3</v>
      </c>
      <c r="K13" s="18">
        <v>9.3055097131976485E-3</v>
      </c>
      <c r="L13" s="18">
        <v>4.920809345475001E-3</v>
      </c>
      <c r="N13" s="18">
        <v>0</v>
      </c>
      <c r="O13" s="18">
        <v>1.531265635921642E-2</v>
      </c>
      <c r="P13" s="18">
        <v>0</v>
      </c>
      <c r="Q13" s="18">
        <v>9.5577159912269248E-3</v>
      </c>
      <c r="R13" s="18">
        <v>3.551681990262236E-3</v>
      </c>
      <c r="S13" s="18">
        <v>0</v>
      </c>
      <c r="T13" s="18">
        <v>1.504074580199586E-2</v>
      </c>
      <c r="U13" s="18">
        <v>2.1205812106386879E-2</v>
      </c>
      <c r="V13" s="18">
        <v>1.0225879569571911E-2</v>
      </c>
      <c r="W13" s="18">
        <v>3.487611211988212E-3</v>
      </c>
      <c r="X13" s="18">
        <v>6.2785802224122273E-3</v>
      </c>
      <c r="Y13" s="18">
        <v>5.3481404066908324E-3</v>
      </c>
      <c r="AA13" s="18">
        <v>1.92939255851643E-3</v>
      </c>
      <c r="AB13" s="18">
        <v>1.9445382926830479E-3</v>
      </c>
      <c r="AC13" s="18">
        <v>1.120672916989233E-2</v>
      </c>
      <c r="AD13" s="18">
        <v>1.417428632121789E-2</v>
      </c>
      <c r="AF13" s="18">
        <v>2.8450215516098089E-2</v>
      </c>
      <c r="AG13" s="18">
        <v>0</v>
      </c>
      <c r="AH13" s="18">
        <v>1.7376973292349732E-2</v>
      </c>
      <c r="AI13" s="18">
        <v>0</v>
      </c>
      <c r="AJ13" s="18">
        <v>4.127791180797368E-3</v>
      </c>
      <c r="AK13" s="18">
        <v>1.35802710785048E-2</v>
      </c>
      <c r="AL13" s="18">
        <v>5.6083194124468428E-3</v>
      </c>
      <c r="AM13" s="18">
        <v>2.020062855446025E-2</v>
      </c>
      <c r="AN13" s="18">
        <v>9.9991537348767378E-3</v>
      </c>
      <c r="AO13" s="18">
        <v>1.1822998309910539E-2</v>
      </c>
      <c r="AP13" s="18">
        <v>0</v>
      </c>
      <c r="AQ13" s="18">
        <v>0</v>
      </c>
      <c r="AR13" s="18">
        <v>0</v>
      </c>
      <c r="AS13" s="18">
        <v>0</v>
      </c>
      <c r="AT13" s="18">
        <v>0</v>
      </c>
      <c r="AU13" s="18">
        <v>7.4606897282376407E-3</v>
      </c>
      <c r="AV13" s="18">
        <v>0</v>
      </c>
      <c r="AX13" s="18">
        <v>3.9146479291220001E-3</v>
      </c>
      <c r="AY13" s="18">
        <v>2.280676347245968E-2</v>
      </c>
      <c r="BA13" s="18">
        <v>4.3960362696971534E-3</v>
      </c>
      <c r="BB13" s="18">
        <v>1.189955669595932E-2</v>
      </c>
      <c r="BD13" s="18">
        <v>7.6436435708105554E-3</v>
      </c>
      <c r="BE13" s="18">
        <v>3.5964958561073E-3</v>
      </c>
      <c r="BF13" s="18">
        <v>8.8361938451754669E-3</v>
      </c>
      <c r="BG13" s="18">
        <v>8.7229826440231514E-3</v>
      </c>
      <c r="BH13" s="18">
        <v>7.2845552146758976E-3</v>
      </c>
      <c r="BI13" s="18">
        <v>1.3941272066183031E-2</v>
      </c>
      <c r="BJ13" s="18">
        <v>0</v>
      </c>
      <c r="BL13" s="18">
        <v>5.6921685154543086E-3</v>
      </c>
      <c r="BM13" s="18">
        <v>3.1975250524744381E-3</v>
      </c>
      <c r="BN13" s="18">
        <v>1.189003612663711E-2</v>
      </c>
      <c r="BO13" s="18">
        <v>1.850327829787796E-2</v>
      </c>
      <c r="BP13" s="18">
        <v>1.538084651154575E-2</v>
      </c>
      <c r="BQ13" s="18">
        <v>0</v>
      </c>
      <c r="BR13" s="18">
        <v>0</v>
      </c>
      <c r="BS13" s="18">
        <v>5.4287025300613382E-3</v>
      </c>
      <c r="BU13" s="18">
        <v>2.505824773766002E-3</v>
      </c>
      <c r="BV13" s="18">
        <v>2.2073275704335271E-3</v>
      </c>
      <c r="BW13" s="18">
        <v>0</v>
      </c>
      <c r="BX13" s="18">
        <v>1.860155374172728E-2</v>
      </c>
      <c r="BY13" s="18">
        <v>8.2588610247258058E-3</v>
      </c>
      <c r="BZ13" s="18">
        <v>3.0470777111038919E-2</v>
      </c>
      <c r="CA13" s="18">
        <v>1.5603337315689631E-2</v>
      </c>
      <c r="CB13" s="18">
        <v>0</v>
      </c>
      <c r="CC13" s="18">
        <v>1.507977140789481E-2</v>
      </c>
    </row>
    <row r="14" spans="2:83" ht="19" customHeight="1" x14ac:dyDescent="0.35">
      <c r="B14" s="21" t="s">
        <v>151</v>
      </c>
      <c r="C14" s="18">
        <v>1.7718176488323269E-2</v>
      </c>
      <c r="D14" s="18">
        <v>3.555481769774882E-2</v>
      </c>
      <c r="E14" s="18">
        <v>5.6907773990798457E-3</v>
      </c>
      <c r="F14" s="18">
        <v>2.73905060535489E-2</v>
      </c>
      <c r="G14" s="18">
        <v>3.0273998565757031E-2</v>
      </c>
      <c r="H14" s="18">
        <v>1.1169672527004831E-2</v>
      </c>
      <c r="I14" s="18">
        <v>7.8744612505706052E-3</v>
      </c>
      <c r="K14" s="18">
        <v>1.438994873171112E-2</v>
      </c>
      <c r="L14" s="18">
        <v>2.003210066934492E-2</v>
      </c>
      <c r="N14" s="18">
        <v>0</v>
      </c>
      <c r="O14" s="18">
        <v>0</v>
      </c>
      <c r="P14" s="18">
        <v>0</v>
      </c>
      <c r="Q14" s="18">
        <v>4.4318838531580577E-2</v>
      </c>
      <c r="R14" s="18">
        <v>1.420376034320271E-2</v>
      </c>
      <c r="S14" s="18">
        <v>1.228966395744437E-2</v>
      </c>
      <c r="T14" s="18">
        <v>3.9456856377435477E-2</v>
      </c>
      <c r="U14" s="18">
        <v>4.147788864928309E-2</v>
      </c>
      <c r="V14" s="18">
        <v>1.693223736598503E-2</v>
      </c>
      <c r="W14" s="18">
        <v>1.245943642637908E-2</v>
      </c>
      <c r="X14" s="18">
        <v>1.7767364153263999E-2</v>
      </c>
      <c r="Y14" s="18">
        <v>1.428542221805516E-2</v>
      </c>
      <c r="AA14" s="18">
        <v>1.059430078455771E-2</v>
      </c>
      <c r="AB14" s="18">
        <v>1.479468279110833E-2</v>
      </c>
      <c r="AC14" s="18">
        <v>4.5192764627526661E-3</v>
      </c>
      <c r="AD14" s="18">
        <v>4.0162610447417119E-2</v>
      </c>
      <c r="AF14" s="18">
        <v>0.1138190201599516</v>
      </c>
      <c r="AG14" s="18">
        <v>5.2535817288921413E-2</v>
      </c>
      <c r="AH14" s="18">
        <v>2.323425768078358E-2</v>
      </c>
      <c r="AI14" s="18">
        <v>2.263007526134812E-2</v>
      </c>
      <c r="AJ14" s="18">
        <v>1.851754516481274E-2</v>
      </c>
      <c r="AK14" s="18">
        <v>1.467871643418134E-2</v>
      </c>
      <c r="AL14" s="18">
        <v>1.1914324172107971E-2</v>
      </c>
      <c r="AM14" s="18">
        <v>7.5047521531928793E-3</v>
      </c>
      <c r="AN14" s="18">
        <v>9.5096155652876733E-3</v>
      </c>
      <c r="AO14" s="18">
        <v>0</v>
      </c>
      <c r="AP14" s="18">
        <v>2.0154762962342861E-2</v>
      </c>
      <c r="AQ14" s="18">
        <v>1.3483587476824399E-2</v>
      </c>
      <c r="AR14" s="18">
        <v>0</v>
      </c>
      <c r="AS14" s="18">
        <v>0</v>
      </c>
      <c r="AT14" s="18">
        <v>1.9845009841387699E-2</v>
      </c>
      <c r="AU14" s="18">
        <v>1.4470655794918449E-2</v>
      </c>
      <c r="AV14" s="18">
        <v>4.2724828571873208E-2</v>
      </c>
      <c r="AX14" s="18">
        <v>1.6182401477701079E-2</v>
      </c>
      <c r="AY14" s="18">
        <v>2.5983811594102381E-2</v>
      </c>
      <c r="BA14" s="18">
        <v>1.6631378598521439E-2</v>
      </c>
      <c r="BB14" s="18">
        <v>1.9734553036698441E-2</v>
      </c>
      <c r="BD14" s="18">
        <v>2.4362489746707409E-2</v>
      </c>
      <c r="BE14" s="18">
        <v>1.170925522544331E-2</v>
      </c>
      <c r="BF14" s="18">
        <v>1.285046349853638E-2</v>
      </c>
      <c r="BG14" s="18">
        <v>8.7245111695710854E-3</v>
      </c>
      <c r="BH14" s="18">
        <v>1.95021563820846E-2</v>
      </c>
      <c r="BI14" s="18">
        <v>4.0623804533434983E-2</v>
      </c>
      <c r="BJ14" s="18">
        <v>5.7701762192098258E-2</v>
      </c>
      <c r="BL14" s="18">
        <v>9.3297809139724856E-3</v>
      </c>
      <c r="BM14" s="18">
        <v>7.7530849964694767E-3</v>
      </c>
      <c r="BN14" s="18">
        <v>7.6338615048412699E-3</v>
      </c>
      <c r="BO14" s="18">
        <v>1.497336306566774E-2</v>
      </c>
      <c r="BP14" s="18">
        <v>1.155842928457757E-2</v>
      </c>
      <c r="BQ14" s="18">
        <v>0</v>
      </c>
      <c r="BR14" s="18">
        <v>0.13800867940825551</v>
      </c>
      <c r="BS14" s="18">
        <v>3.8503682930543348E-2</v>
      </c>
      <c r="BU14" s="18">
        <v>7.541942838372841E-3</v>
      </c>
      <c r="BV14" s="18">
        <v>1.232906732811832E-2</v>
      </c>
      <c r="BW14" s="18">
        <v>8.6372410144306393E-3</v>
      </c>
      <c r="BX14" s="18">
        <v>1.712153414996035E-2</v>
      </c>
      <c r="BY14" s="18">
        <v>1.0740907577585029E-2</v>
      </c>
      <c r="BZ14" s="18">
        <v>1.882953847748943E-2</v>
      </c>
      <c r="CA14" s="18">
        <v>6.4049373584548736E-2</v>
      </c>
      <c r="CB14" s="18">
        <v>4.8807168268779837E-2</v>
      </c>
      <c r="CC14" s="18">
        <v>8.4596217453037619E-3</v>
      </c>
    </row>
    <row r="15" spans="2:83" ht="19" customHeight="1" x14ac:dyDescent="0.35">
      <c r="B15" s="22" t="s">
        <v>117</v>
      </c>
      <c r="C15" s="23">
        <v>0.83762309191560325</v>
      </c>
      <c r="D15" s="23">
        <v>0.71046153424452974</v>
      </c>
      <c r="E15" s="23">
        <v>0.79083194312850869</v>
      </c>
      <c r="F15" s="23">
        <v>0.77441729042372986</v>
      </c>
      <c r="G15" s="23">
        <v>0.8369749004388557</v>
      </c>
      <c r="H15" s="23">
        <v>0.89873463645657581</v>
      </c>
      <c r="I15" s="23">
        <v>0.93102379082175646</v>
      </c>
      <c r="K15" s="23">
        <v>0.81688851597012813</v>
      </c>
      <c r="L15" s="23">
        <v>0.85819670969363937</v>
      </c>
      <c r="N15" s="23">
        <v>0.88978988521516511</v>
      </c>
      <c r="O15" s="23">
        <v>0.87454675420915906</v>
      </c>
      <c r="P15" s="23">
        <v>0.76179344035724883</v>
      </c>
      <c r="Q15" s="23">
        <v>0.81174625361849273</v>
      </c>
      <c r="R15" s="23">
        <v>0.88087267465382246</v>
      </c>
      <c r="S15" s="23">
        <v>0.82132674341527867</v>
      </c>
      <c r="T15" s="23">
        <v>0.86198094030300365</v>
      </c>
      <c r="U15" s="23">
        <v>0.77692481070311814</v>
      </c>
      <c r="V15" s="23">
        <v>0.79966078424112264</v>
      </c>
      <c r="W15" s="23">
        <v>0.86774073437054788</v>
      </c>
      <c r="X15" s="23">
        <v>0.84056493563625634</v>
      </c>
      <c r="Y15" s="23">
        <v>0.83591666956152855</v>
      </c>
      <c r="AA15" s="23">
        <v>0.87813991300035132</v>
      </c>
      <c r="AB15" s="23">
        <v>0.86815307033754352</v>
      </c>
      <c r="AC15" s="23">
        <v>0.82967611686734966</v>
      </c>
      <c r="AD15" s="23">
        <v>0.76796979468511783</v>
      </c>
      <c r="AF15" s="23">
        <v>0.4098472869406688</v>
      </c>
      <c r="AG15" s="23">
        <v>0.77541563203087827</v>
      </c>
      <c r="AH15" s="23">
        <v>0.86951520024908391</v>
      </c>
      <c r="AI15" s="23">
        <v>0.8357004738664735</v>
      </c>
      <c r="AJ15" s="23">
        <v>0.76521137807531781</v>
      </c>
      <c r="AK15" s="23">
        <v>0.82944055597577027</v>
      </c>
      <c r="AL15" s="23">
        <v>0.81356780135460416</v>
      </c>
      <c r="AM15" s="23">
        <v>0.84333858576867604</v>
      </c>
      <c r="AN15" s="23">
        <v>0.83009455765770346</v>
      </c>
      <c r="AO15" s="23">
        <v>0.87950384130509374</v>
      </c>
      <c r="AP15" s="23">
        <v>0.88285755084745177</v>
      </c>
      <c r="AQ15" s="23">
        <v>0.88575607601518924</v>
      </c>
      <c r="AR15" s="23">
        <v>0.93126460927565768</v>
      </c>
      <c r="AS15" s="23">
        <v>0.86753745839253038</v>
      </c>
      <c r="AT15" s="23">
        <v>0.90524044720073193</v>
      </c>
      <c r="AU15" s="23">
        <v>0.8873390478349259</v>
      </c>
      <c r="AV15" s="23">
        <v>0.75528349022063068</v>
      </c>
      <c r="AX15" s="23">
        <v>0.85880382619938489</v>
      </c>
      <c r="AY15" s="23">
        <v>0.7328208129417253</v>
      </c>
      <c r="BA15" s="23">
        <v>0.86374408006992209</v>
      </c>
      <c r="BB15" s="23">
        <v>0.78915985102326258</v>
      </c>
      <c r="BD15" s="23">
        <v>0.84139536598955433</v>
      </c>
      <c r="BE15" s="23">
        <v>0.85439350574327766</v>
      </c>
      <c r="BF15" s="23">
        <v>0.81235130207394501</v>
      </c>
      <c r="BG15" s="23">
        <v>0.85058367484835395</v>
      </c>
      <c r="BH15" s="23">
        <v>0.84890768645532222</v>
      </c>
      <c r="BI15" s="23">
        <v>0.84989610389277193</v>
      </c>
      <c r="BJ15" s="23">
        <v>0.65344856970841425</v>
      </c>
      <c r="BL15" s="23">
        <v>0.88213386780017988</v>
      </c>
      <c r="BM15" s="23">
        <v>0.86502527767086013</v>
      </c>
      <c r="BN15" s="23">
        <v>0.8467131775473864</v>
      </c>
      <c r="BO15" s="23">
        <v>0.78337795012315248</v>
      </c>
      <c r="BP15" s="23">
        <v>0.8282227630372313</v>
      </c>
      <c r="BQ15" s="23">
        <v>0.86262771325552012</v>
      </c>
      <c r="BR15" s="23">
        <v>0.59183335115739188</v>
      </c>
      <c r="BS15" s="23">
        <v>0.7950127715165165</v>
      </c>
      <c r="BU15" s="23">
        <v>0.89917474459276714</v>
      </c>
      <c r="BV15" s="23">
        <v>0.86139657444479012</v>
      </c>
      <c r="BW15" s="23">
        <v>0.88123958733138363</v>
      </c>
      <c r="BX15" s="23">
        <v>0.79098862147872562</v>
      </c>
      <c r="BY15" s="23">
        <v>0.86592048135644606</v>
      </c>
      <c r="BZ15" s="23">
        <v>0.7027975093910942</v>
      </c>
      <c r="CA15" s="23">
        <v>0.71632223505256765</v>
      </c>
      <c r="CB15" s="23">
        <v>0.79396569496772196</v>
      </c>
      <c r="CC15" s="23">
        <v>0.74641093842937201</v>
      </c>
    </row>
    <row r="16" spans="2:83" ht="19" customHeight="1" x14ac:dyDescent="0.35">
      <c r="B16" s="22" t="s">
        <v>118</v>
      </c>
      <c r="C16" s="23">
        <v>3.1475000551741517E-2</v>
      </c>
      <c r="D16" s="23">
        <v>9.342491557643548E-2</v>
      </c>
      <c r="E16" s="23">
        <v>4.3270314549162657E-2</v>
      </c>
      <c r="F16" s="23">
        <v>5.4413306925730362E-2</v>
      </c>
      <c r="G16" s="23">
        <v>2.1118725532905318E-2</v>
      </c>
      <c r="H16" s="23">
        <v>3.8123764667841531E-3</v>
      </c>
      <c r="I16" s="23">
        <v>4.8037981390258201E-3</v>
      </c>
      <c r="K16" s="23">
        <v>4.4184666968538518E-2</v>
      </c>
      <c r="L16" s="23">
        <v>1.9721647734541239E-2</v>
      </c>
      <c r="N16" s="23">
        <v>1.167999023457339E-2</v>
      </c>
      <c r="O16" s="23">
        <v>3.2922652923140769E-2</v>
      </c>
      <c r="P16" s="23">
        <v>6.86957780773884E-2</v>
      </c>
      <c r="Q16" s="23">
        <v>2.0445408154564831E-2</v>
      </c>
      <c r="R16" s="23">
        <v>1.664310261774499E-2</v>
      </c>
      <c r="S16" s="23">
        <v>1.8981453954017308E-2</v>
      </c>
      <c r="T16" s="23">
        <v>4.2638694036803662E-2</v>
      </c>
      <c r="U16" s="23">
        <v>4.2184138156462103E-2</v>
      </c>
      <c r="V16" s="23">
        <v>5.3427687075161587E-2</v>
      </c>
      <c r="W16" s="23">
        <v>1.585678070283832E-2</v>
      </c>
      <c r="X16" s="23">
        <v>3.5292153144456398E-2</v>
      </c>
      <c r="Y16" s="23">
        <v>3.3407189764281961E-2</v>
      </c>
      <c r="AA16" s="23">
        <v>1.5644460258645441E-2</v>
      </c>
      <c r="AB16" s="23">
        <v>1.650642438044031E-2</v>
      </c>
      <c r="AC16" s="23">
        <v>4.146776268950414E-2</v>
      </c>
      <c r="AD16" s="23">
        <v>5.5558674700082973E-2</v>
      </c>
      <c r="AF16" s="23">
        <v>0.1334423794662635</v>
      </c>
      <c r="AG16" s="23">
        <v>1.944105097522424E-2</v>
      </c>
      <c r="AH16" s="23">
        <v>2.740063097801387E-2</v>
      </c>
      <c r="AI16" s="23">
        <v>4.2030736252789622E-2</v>
      </c>
      <c r="AJ16" s="23">
        <v>7.8986638197677414E-2</v>
      </c>
      <c r="AK16" s="23">
        <v>3.4633440267925211E-2</v>
      </c>
      <c r="AL16" s="23">
        <v>3.4819035762628257E-2</v>
      </c>
      <c r="AM16" s="23">
        <v>3.4799001121693443E-2</v>
      </c>
      <c r="AN16" s="23">
        <v>3.6788932976663219E-2</v>
      </c>
      <c r="AO16" s="23">
        <v>1.1822998309910539E-2</v>
      </c>
      <c r="AP16" s="23">
        <v>9.190704220486302E-3</v>
      </c>
      <c r="AQ16" s="23">
        <v>8.9341058336544956E-3</v>
      </c>
      <c r="AR16" s="23">
        <v>2.350249297040188E-2</v>
      </c>
      <c r="AS16" s="23">
        <v>2.4901750472286401E-2</v>
      </c>
      <c r="AT16" s="23">
        <v>1.6828919642736421E-2</v>
      </c>
      <c r="AU16" s="23">
        <v>1.4228796681725411E-2</v>
      </c>
      <c r="AV16" s="23">
        <v>3.088521870834627E-2</v>
      </c>
      <c r="AX16" s="23">
        <v>2.2718440188717739E-2</v>
      </c>
      <c r="AY16" s="23">
        <v>7.2972856385433771E-2</v>
      </c>
      <c r="BA16" s="23">
        <v>2.6911145885696881E-2</v>
      </c>
      <c r="BB16" s="23">
        <v>3.9942489866137403E-2</v>
      </c>
      <c r="BD16" s="23">
        <v>2.452583164141231E-2</v>
      </c>
      <c r="BE16" s="23">
        <v>3.32691629599869E-2</v>
      </c>
      <c r="BF16" s="23">
        <v>4.2798601546254811E-2</v>
      </c>
      <c r="BG16" s="23">
        <v>2.5956465591085331E-2</v>
      </c>
      <c r="BH16" s="23">
        <v>4.32112164113174E-2</v>
      </c>
      <c r="BI16" s="23">
        <v>3.2173885684454E-2</v>
      </c>
      <c r="BJ16" s="23">
        <v>2.628718324153767E-2</v>
      </c>
      <c r="BL16" s="23">
        <v>2.7654416481091439E-2</v>
      </c>
      <c r="BM16" s="23">
        <v>2.6552048922159951E-2</v>
      </c>
      <c r="BN16" s="23">
        <v>3.7954343130854121E-2</v>
      </c>
      <c r="BO16" s="23">
        <v>9.1449815111173061E-2</v>
      </c>
      <c r="BP16" s="23">
        <v>3.8916856900346651E-2</v>
      </c>
      <c r="BQ16" s="23">
        <v>2.456323272302036E-2</v>
      </c>
      <c r="BR16" s="23">
        <v>0</v>
      </c>
      <c r="BS16" s="23">
        <v>2.367770432921535E-2</v>
      </c>
      <c r="BU16" s="23">
        <v>2.306162469481713E-2</v>
      </c>
      <c r="BV16" s="23">
        <v>2.5264828281349811E-2</v>
      </c>
      <c r="BW16" s="23">
        <v>0</v>
      </c>
      <c r="BX16" s="23">
        <v>7.1473099223692244E-2</v>
      </c>
      <c r="BY16" s="23">
        <v>2.6904816355047149E-2</v>
      </c>
      <c r="BZ16" s="23">
        <v>9.3775834943255268E-2</v>
      </c>
      <c r="CA16" s="23">
        <v>2.3376298968486461E-2</v>
      </c>
      <c r="CB16" s="23">
        <v>6.3565136682509757E-3</v>
      </c>
      <c r="CC16" s="23">
        <v>9.432868757886928E-2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250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0.2170195255815891</v>
      </c>
      <c r="D9" s="18">
        <v>0.18225380764413229</v>
      </c>
      <c r="E9" s="18">
        <v>0.2462404657743783</v>
      </c>
      <c r="F9" s="18">
        <v>0.2484898435036822</v>
      </c>
      <c r="G9" s="18">
        <v>0.19239710898399509</v>
      </c>
      <c r="H9" s="18">
        <v>0.20632552274380339</v>
      </c>
      <c r="I9" s="18">
        <v>0.21236891950722139</v>
      </c>
      <c r="K9" s="18">
        <v>0.22284011764269451</v>
      </c>
      <c r="L9" s="18">
        <v>0.2105630538958557</v>
      </c>
      <c r="N9" s="18">
        <v>0.26821659549667171</v>
      </c>
      <c r="O9" s="18">
        <v>0.16982946462670359</v>
      </c>
      <c r="P9" s="18">
        <v>0.17349904437749381</v>
      </c>
      <c r="Q9" s="18">
        <v>0.2636732613095365</v>
      </c>
      <c r="R9" s="18">
        <v>0.2390899916522477</v>
      </c>
      <c r="S9" s="18">
        <v>0.17647616908690969</v>
      </c>
      <c r="T9" s="18">
        <v>0.19818479615334059</v>
      </c>
      <c r="U9" s="18">
        <v>0.184652251281998</v>
      </c>
      <c r="V9" s="18">
        <v>0.2000882082650359</v>
      </c>
      <c r="W9" s="18">
        <v>0.22930056263503101</v>
      </c>
      <c r="X9" s="18">
        <v>0.2461576305555816</v>
      </c>
      <c r="Y9" s="18">
        <v>0.21976080845496071</v>
      </c>
      <c r="AA9" s="18">
        <v>0.23008391104818379</v>
      </c>
      <c r="AB9" s="18">
        <v>0.23448225159029981</v>
      </c>
      <c r="AC9" s="18">
        <v>0.1945919012347517</v>
      </c>
      <c r="AD9" s="18">
        <v>0.20326818799059071</v>
      </c>
      <c r="AF9" s="18">
        <v>9.4880450701815944E-2</v>
      </c>
      <c r="AG9" s="18">
        <v>0.25107224056181981</v>
      </c>
      <c r="AH9" s="18">
        <v>0.26923474590768859</v>
      </c>
      <c r="AI9" s="18">
        <v>0.172208136501415</v>
      </c>
      <c r="AJ9" s="18">
        <v>0.18747976465752261</v>
      </c>
      <c r="AK9" s="18">
        <v>0.20298487226702019</v>
      </c>
      <c r="AL9" s="18">
        <v>0.196832023109691</v>
      </c>
      <c r="AM9" s="18">
        <v>0.2109831592035836</v>
      </c>
      <c r="AN9" s="18">
        <v>0.1715634163921049</v>
      </c>
      <c r="AO9" s="18">
        <v>0.24612911228834741</v>
      </c>
      <c r="AP9" s="18">
        <v>0.24271632568520379</v>
      </c>
      <c r="AQ9" s="18">
        <v>0.22861529171398229</v>
      </c>
      <c r="AR9" s="18">
        <v>0.28158706740098871</v>
      </c>
      <c r="AS9" s="18">
        <v>0.29202083155412989</v>
      </c>
      <c r="AT9" s="18">
        <v>0.23543046364780229</v>
      </c>
      <c r="AU9" s="18">
        <v>0.2532660408067326</v>
      </c>
      <c r="AV9" s="18">
        <v>8.7245999506733063E-2</v>
      </c>
      <c r="AX9" s="18">
        <v>0.21308307324889389</v>
      </c>
      <c r="AY9" s="18">
        <v>0.2406779216005272</v>
      </c>
      <c r="BA9" s="18">
        <v>0.22754056169396181</v>
      </c>
      <c r="BB9" s="18">
        <v>0.1974994559525759</v>
      </c>
      <c r="BD9" s="18">
        <v>0.20484533855211901</v>
      </c>
      <c r="BE9" s="18">
        <v>0.21224209707015451</v>
      </c>
      <c r="BF9" s="18">
        <v>0.19726893568241341</v>
      </c>
      <c r="BG9" s="18">
        <v>0.23452593471017699</v>
      </c>
      <c r="BH9" s="18">
        <v>0.24095740152625669</v>
      </c>
      <c r="BI9" s="18">
        <v>0.32767409359867372</v>
      </c>
      <c r="BJ9" s="18">
        <v>0.1167641275431478</v>
      </c>
      <c r="BL9" s="18">
        <v>0.2079846727556468</v>
      </c>
      <c r="BM9" s="18">
        <v>0.25326079941820989</v>
      </c>
      <c r="BN9" s="18">
        <v>0.22793559674540129</v>
      </c>
      <c r="BO9" s="18">
        <v>0.2303811454617114</v>
      </c>
      <c r="BP9" s="18">
        <v>0.2002931043102959</v>
      </c>
      <c r="BQ9" s="18">
        <v>0.27913431406494921</v>
      </c>
      <c r="BR9" s="18">
        <v>0.1146406240218783</v>
      </c>
      <c r="BS9" s="18">
        <v>0.1735686814152079</v>
      </c>
      <c r="BU9" s="18">
        <v>0.19996667406699861</v>
      </c>
      <c r="BV9" s="18">
        <v>0.27212335695346818</v>
      </c>
      <c r="BW9" s="18">
        <v>0.19659204964687199</v>
      </c>
      <c r="BX9" s="18">
        <v>0.22077515468312761</v>
      </c>
      <c r="BY9" s="18">
        <v>0.2321619836844532</v>
      </c>
      <c r="BZ9" s="18">
        <v>0.23678824346746871</v>
      </c>
      <c r="CA9" s="18">
        <v>0.1264426770911779</v>
      </c>
      <c r="CB9" s="18">
        <v>0.13482433205142</v>
      </c>
      <c r="CC9" s="18">
        <v>0.19170036653489669</v>
      </c>
    </row>
    <row r="10" spans="2:83" ht="19" customHeight="1" x14ac:dyDescent="0.35">
      <c r="B10" s="21" t="s">
        <v>239</v>
      </c>
      <c r="C10" s="18">
        <v>0.49218497179832649</v>
      </c>
      <c r="D10" s="18">
        <v>0.3894808616973659</v>
      </c>
      <c r="E10" s="18">
        <v>0.41160286659261258</v>
      </c>
      <c r="F10" s="18">
        <v>0.47442744720591962</v>
      </c>
      <c r="G10" s="18">
        <v>0.55188112659054855</v>
      </c>
      <c r="H10" s="18">
        <v>0.52519378345101098</v>
      </c>
      <c r="I10" s="18">
        <v>0.54674464158080316</v>
      </c>
      <c r="K10" s="18">
        <v>0.47233758047885871</v>
      </c>
      <c r="L10" s="18">
        <v>0.51218514234939927</v>
      </c>
      <c r="N10" s="18">
        <v>0.46904440461504648</v>
      </c>
      <c r="O10" s="18">
        <v>0.65566138851020739</v>
      </c>
      <c r="P10" s="18">
        <v>0.47605653562180489</v>
      </c>
      <c r="Q10" s="18">
        <v>0.3474434645001851</v>
      </c>
      <c r="R10" s="18">
        <v>0.48818118476101641</v>
      </c>
      <c r="S10" s="18">
        <v>0.54512848415876403</v>
      </c>
      <c r="T10" s="18">
        <v>0.60860923090309094</v>
      </c>
      <c r="U10" s="18">
        <v>0.47316742040857351</v>
      </c>
      <c r="V10" s="18">
        <v>0.46046914817531392</v>
      </c>
      <c r="W10" s="18">
        <v>0.49775611760802052</v>
      </c>
      <c r="X10" s="18">
        <v>0.46453035837777629</v>
      </c>
      <c r="Y10" s="18">
        <v>0.48212712478356368</v>
      </c>
      <c r="AA10" s="18">
        <v>0.54339607016118185</v>
      </c>
      <c r="AB10" s="18">
        <v>0.4759953250475637</v>
      </c>
      <c r="AC10" s="18">
        <v>0.51279389878049075</v>
      </c>
      <c r="AD10" s="18">
        <v>0.43474917510133071</v>
      </c>
      <c r="AF10" s="18">
        <v>0.45996670804333423</v>
      </c>
      <c r="AG10" s="18">
        <v>0.32429931298063308</v>
      </c>
      <c r="AH10" s="18">
        <v>0.48272939349553529</v>
      </c>
      <c r="AI10" s="18">
        <v>0.46628241461953068</v>
      </c>
      <c r="AJ10" s="18">
        <v>0.49225575373435632</v>
      </c>
      <c r="AK10" s="18">
        <v>0.5185706738633542</v>
      </c>
      <c r="AL10" s="18">
        <v>0.44795160874762591</v>
      </c>
      <c r="AM10" s="18">
        <v>0.49961318164317858</v>
      </c>
      <c r="AN10" s="18">
        <v>0.54237594957184165</v>
      </c>
      <c r="AO10" s="18">
        <v>0.49964892450186682</v>
      </c>
      <c r="AP10" s="18">
        <v>0.47856534360099717</v>
      </c>
      <c r="AQ10" s="18">
        <v>0.49057456715518721</v>
      </c>
      <c r="AR10" s="18">
        <v>0.56938012410979033</v>
      </c>
      <c r="AS10" s="18">
        <v>0.54223230734119121</v>
      </c>
      <c r="AT10" s="18">
        <v>0.5707584789802318</v>
      </c>
      <c r="AU10" s="18">
        <v>0.56445334923175028</v>
      </c>
      <c r="AV10" s="18">
        <v>0.46158331701601069</v>
      </c>
      <c r="AX10" s="18">
        <v>0.51291016300012093</v>
      </c>
      <c r="AY10" s="18">
        <v>0.39038430832081761</v>
      </c>
      <c r="BA10" s="18">
        <v>0.51269379439085538</v>
      </c>
      <c r="BB10" s="18">
        <v>0.45413419041716069</v>
      </c>
      <c r="BD10" s="18">
        <v>0.50536479523940658</v>
      </c>
      <c r="BE10" s="18">
        <v>0.51121022974615349</v>
      </c>
      <c r="BF10" s="18">
        <v>0.49134063778188242</v>
      </c>
      <c r="BG10" s="18">
        <v>0.49541906384169032</v>
      </c>
      <c r="BH10" s="18">
        <v>0.47374631756242458</v>
      </c>
      <c r="BI10" s="18">
        <v>0.48920226607726391</v>
      </c>
      <c r="BJ10" s="18">
        <v>0.32291803642035938</v>
      </c>
      <c r="BL10" s="18">
        <v>0.53098566725152385</v>
      </c>
      <c r="BM10" s="18">
        <v>0.49803716346290838</v>
      </c>
      <c r="BN10" s="18">
        <v>0.45657138781366002</v>
      </c>
      <c r="BO10" s="18">
        <v>0.48444421778317981</v>
      </c>
      <c r="BP10" s="18">
        <v>0.4884270612426716</v>
      </c>
      <c r="BQ10" s="18">
        <v>0.49997513722511622</v>
      </c>
      <c r="BR10" s="18">
        <v>0.39866260952936111</v>
      </c>
      <c r="BS10" s="18">
        <v>0.47476812369179949</v>
      </c>
      <c r="BU10" s="18">
        <v>0.54965627624633873</v>
      </c>
      <c r="BV10" s="18">
        <v>0.48867283752603591</v>
      </c>
      <c r="BW10" s="18">
        <v>0.53806634677137466</v>
      </c>
      <c r="BX10" s="18">
        <v>0.45697943127843682</v>
      </c>
      <c r="BY10" s="18">
        <v>0.50335124195649616</v>
      </c>
      <c r="BZ10" s="18">
        <v>0.44180765912358011</v>
      </c>
      <c r="CA10" s="18">
        <v>0.43296475099333381</v>
      </c>
      <c r="CB10" s="18">
        <v>0.45061635047574022</v>
      </c>
      <c r="CC10" s="18">
        <v>0.45973398338101662</v>
      </c>
    </row>
    <row r="11" spans="2:83" ht="19" customHeight="1" x14ac:dyDescent="0.35">
      <c r="B11" s="21" t="s">
        <v>240</v>
      </c>
      <c r="C11" s="18">
        <v>0.21732073576574271</v>
      </c>
      <c r="D11" s="18">
        <v>0.26849074313115912</v>
      </c>
      <c r="E11" s="18">
        <v>0.24276498900995869</v>
      </c>
      <c r="F11" s="18">
        <v>0.18984959920288461</v>
      </c>
      <c r="G11" s="18">
        <v>0.18994444571211461</v>
      </c>
      <c r="H11" s="18">
        <v>0.22915040955278221</v>
      </c>
      <c r="I11" s="18">
        <v>0.2057052140064973</v>
      </c>
      <c r="K11" s="18">
        <v>0.23243793006189001</v>
      </c>
      <c r="L11" s="18">
        <v>0.20328444241442689</v>
      </c>
      <c r="N11" s="18">
        <v>0.21602641286129029</v>
      </c>
      <c r="O11" s="18">
        <v>0.11178285119541501</v>
      </c>
      <c r="P11" s="18">
        <v>0.27847665894739032</v>
      </c>
      <c r="Q11" s="18">
        <v>0.28079469165207588</v>
      </c>
      <c r="R11" s="18">
        <v>0.2123923349403164</v>
      </c>
      <c r="S11" s="18">
        <v>0.23057696809150821</v>
      </c>
      <c r="T11" s="18">
        <v>7.590248845847529E-2</v>
      </c>
      <c r="U11" s="18">
        <v>0.25522482231132509</v>
      </c>
      <c r="V11" s="18">
        <v>0.24351841222236781</v>
      </c>
      <c r="W11" s="18">
        <v>0.2151206079116891</v>
      </c>
      <c r="X11" s="18">
        <v>0.19546101576132111</v>
      </c>
      <c r="Y11" s="18">
        <v>0.24793236984789169</v>
      </c>
      <c r="AA11" s="18">
        <v>0.188239530228792</v>
      </c>
      <c r="AB11" s="18">
        <v>0.2322320135334211</v>
      </c>
      <c r="AC11" s="18">
        <v>0.2173340958095159</v>
      </c>
      <c r="AD11" s="18">
        <v>0.23478464954905509</v>
      </c>
      <c r="AF11" s="18">
        <v>0.24409445550518449</v>
      </c>
      <c r="AG11" s="18">
        <v>0.27967618964943181</v>
      </c>
      <c r="AH11" s="18">
        <v>0.156449598910927</v>
      </c>
      <c r="AI11" s="18">
        <v>0.23656369292139739</v>
      </c>
      <c r="AJ11" s="18">
        <v>0.23077354283383969</v>
      </c>
      <c r="AK11" s="18">
        <v>0.2103651237108789</v>
      </c>
      <c r="AL11" s="18">
        <v>0.28059455705075759</v>
      </c>
      <c r="AM11" s="18">
        <v>0.19843369987453799</v>
      </c>
      <c r="AN11" s="18">
        <v>0.22642860772031459</v>
      </c>
      <c r="AO11" s="18">
        <v>0.21599383638427361</v>
      </c>
      <c r="AP11" s="18">
        <v>0.23324773375226121</v>
      </c>
      <c r="AQ11" s="18">
        <v>0.21499287502156991</v>
      </c>
      <c r="AR11" s="18">
        <v>0.12872133632982541</v>
      </c>
      <c r="AS11" s="18">
        <v>0.1657468611046789</v>
      </c>
      <c r="AT11" s="18">
        <v>0.15713712788784159</v>
      </c>
      <c r="AU11" s="18">
        <v>0.13356737526732809</v>
      </c>
      <c r="AV11" s="18">
        <v>0.34455915108529223</v>
      </c>
      <c r="AX11" s="18">
        <v>0.21124100985054201</v>
      </c>
      <c r="AY11" s="18">
        <v>0.243047293377714</v>
      </c>
      <c r="BA11" s="18">
        <v>0.19197767539305391</v>
      </c>
      <c r="BB11" s="18">
        <v>0.26434065830981718</v>
      </c>
      <c r="BD11" s="18">
        <v>0.22606856855811339</v>
      </c>
      <c r="BE11" s="18">
        <v>0.1951233894359666</v>
      </c>
      <c r="BF11" s="18">
        <v>0.23439362729453939</v>
      </c>
      <c r="BG11" s="18">
        <v>0.22267429640021849</v>
      </c>
      <c r="BH11" s="18">
        <v>0.19171354952985289</v>
      </c>
      <c r="BI11" s="18">
        <v>0.12077173513105791</v>
      </c>
      <c r="BJ11" s="18">
        <v>0.36693149370749262</v>
      </c>
      <c r="BL11" s="18">
        <v>0.2126297464796211</v>
      </c>
      <c r="BM11" s="18">
        <v>0.2012612031484653</v>
      </c>
      <c r="BN11" s="18">
        <v>0.25324701925229642</v>
      </c>
      <c r="BO11" s="18">
        <v>0.198585491229467</v>
      </c>
      <c r="BP11" s="18">
        <v>0.21768851864734379</v>
      </c>
      <c r="BQ11" s="18">
        <v>0.174325387791256</v>
      </c>
      <c r="BR11" s="18">
        <v>0.30536985742506989</v>
      </c>
      <c r="BS11" s="18">
        <v>0.23360031018374161</v>
      </c>
      <c r="BU11" s="18">
        <v>0.20165008962427741</v>
      </c>
      <c r="BV11" s="18">
        <v>0.1912416009652414</v>
      </c>
      <c r="BW11" s="18">
        <v>0.21592036531530931</v>
      </c>
      <c r="BX11" s="18">
        <v>0.2016808509016719</v>
      </c>
      <c r="BY11" s="18">
        <v>0.21839059285180579</v>
      </c>
      <c r="BZ11" s="18">
        <v>0.17207591754664381</v>
      </c>
      <c r="CA11" s="18">
        <v>0.30271978719898629</v>
      </c>
      <c r="CB11" s="18">
        <v>0.28618475562985218</v>
      </c>
      <c r="CC11" s="18">
        <v>0.21936295904668229</v>
      </c>
    </row>
    <row r="12" spans="2:83" ht="19" customHeight="1" x14ac:dyDescent="0.35">
      <c r="B12" s="21" t="s">
        <v>241</v>
      </c>
      <c r="C12" s="18">
        <v>4.0025868062553163E-2</v>
      </c>
      <c r="D12" s="18">
        <v>8.2921039575911112E-2</v>
      </c>
      <c r="E12" s="18">
        <v>7.4492788906014878E-2</v>
      </c>
      <c r="F12" s="18">
        <v>5.0716231975585092E-2</v>
      </c>
      <c r="G12" s="18">
        <v>3.8314961814461132E-2</v>
      </c>
      <c r="H12" s="18">
        <v>1.4109063560160111E-2</v>
      </c>
      <c r="I12" s="18">
        <v>7.6019167443571248E-3</v>
      </c>
      <c r="K12" s="18">
        <v>3.997209420551058E-2</v>
      </c>
      <c r="L12" s="18">
        <v>4.0274030407300182E-2</v>
      </c>
      <c r="N12" s="18">
        <v>2.454126307715708E-2</v>
      </c>
      <c r="O12" s="18">
        <v>6.2726295667674001E-2</v>
      </c>
      <c r="P12" s="18">
        <v>4.1115076664119003E-2</v>
      </c>
      <c r="Q12" s="18">
        <v>4.8483444501809921E-2</v>
      </c>
      <c r="R12" s="18">
        <v>3.3005376529544293E-2</v>
      </c>
      <c r="S12" s="18">
        <v>2.4046893756114591E-2</v>
      </c>
      <c r="T12" s="18">
        <v>5.0847494096974637E-2</v>
      </c>
      <c r="U12" s="18">
        <v>3.6595773795338508E-2</v>
      </c>
      <c r="V12" s="18">
        <v>7.8066147486419962E-2</v>
      </c>
      <c r="W12" s="18">
        <v>3.2745746623084653E-2</v>
      </c>
      <c r="X12" s="18">
        <v>2.3678297939038369E-2</v>
      </c>
      <c r="Y12" s="18">
        <v>3.2863088371975463E-2</v>
      </c>
      <c r="AA12" s="18">
        <v>2.3208131027096689E-2</v>
      </c>
      <c r="AB12" s="18">
        <v>3.3892117218216368E-2</v>
      </c>
      <c r="AC12" s="18">
        <v>4.3513341431472841E-2</v>
      </c>
      <c r="AD12" s="18">
        <v>6.1765548675277393E-2</v>
      </c>
      <c r="AF12" s="18">
        <v>0</v>
      </c>
      <c r="AG12" s="18">
        <v>8.3062190159118351E-2</v>
      </c>
      <c r="AH12" s="18">
        <v>6.5671937362428184E-2</v>
      </c>
      <c r="AI12" s="18">
        <v>5.9833321954413328E-2</v>
      </c>
      <c r="AJ12" s="18">
        <v>4.3626788018189137E-2</v>
      </c>
      <c r="AK12" s="18">
        <v>3.5607251711590779E-2</v>
      </c>
      <c r="AL12" s="18">
        <v>3.7718342394916372E-2</v>
      </c>
      <c r="AM12" s="18">
        <v>7.5938656929183224E-2</v>
      </c>
      <c r="AN12" s="18">
        <v>3.8734280489778623E-2</v>
      </c>
      <c r="AO12" s="18">
        <v>1.8071737946491591E-2</v>
      </c>
      <c r="AP12" s="18">
        <v>2.4096295128900189E-2</v>
      </c>
      <c r="AQ12" s="18">
        <v>4.1033211082513427E-2</v>
      </c>
      <c r="AR12" s="18">
        <v>1.0312573973549099E-2</v>
      </c>
      <c r="AS12" s="18">
        <v>0</v>
      </c>
      <c r="AT12" s="18">
        <v>1.9845009841387699E-2</v>
      </c>
      <c r="AU12" s="18">
        <v>4.032812925113366E-2</v>
      </c>
      <c r="AV12" s="18">
        <v>1.5357015149277811E-2</v>
      </c>
      <c r="AX12" s="18">
        <v>3.0133186982723631E-2</v>
      </c>
      <c r="AY12" s="18">
        <v>9.0824598183328151E-2</v>
      </c>
      <c r="BA12" s="18">
        <v>3.931716596738679E-2</v>
      </c>
      <c r="BB12" s="18">
        <v>4.1340749419875637E-2</v>
      </c>
      <c r="BD12" s="18">
        <v>3.7020958463791998E-2</v>
      </c>
      <c r="BE12" s="18">
        <v>3.3649537537947069E-2</v>
      </c>
      <c r="BF12" s="18">
        <v>3.4549868308120159E-2</v>
      </c>
      <c r="BG12" s="18">
        <v>3.3716058010015537E-2</v>
      </c>
      <c r="BH12" s="18">
        <v>6.2135076000003703E-2</v>
      </c>
      <c r="BI12" s="18">
        <v>2.172810065956951E-2</v>
      </c>
      <c r="BJ12" s="18">
        <v>9.7720915606826414E-2</v>
      </c>
      <c r="BL12" s="18">
        <v>2.352141393784837E-2</v>
      </c>
      <c r="BM12" s="18">
        <v>3.6427663534868052E-2</v>
      </c>
      <c r="BN12" s="18">
        <v>2.5643481138598521E-2</v>
      </c>
      <c r="BO12" s="18">
        <v>4.5294498791857672E-2</v>
      </c>
      <c r="BP12" s="18">
        <v>7.0052591351792162E-2</v>
      </c>
      <c r="BQ12" s="18">
        <v>2.200192819565859E-2</v>
      </c>
      <c r="BR12" s="18">
        <v>3.6285982546596519E-2</v>
      </c>
      <c r="BS12" s="18">
        <v>4.7612097746491652E-2</v>
      </c>
      <c r="BU12" s="18">
        <v>2.7405682228420662E-2</v>
      </c>
      <c r="BV12" s="18">
        <v>2.9871139675616821E-2</v>
      </c>
      <c r="BW12" s="18">
        <v>2.8531786206156731E-2</v>
      </c>
      <c r="BX12" s="18">
        <v>7.6225658130274918E-2</v>
      </c>
      <c r="BY12" s="18">
        <v>2.5743142707479238E-2</v>
      </c>
      <c r="BZ12" s="18">
        <v>0.1143461570066666</v>
      </c>
      <c r="CA12" s="18">
        <v>4.9613655963578453E-2</v>
      </c>
      <c r="CB12" s="18">
        <v>4.9595768197284992E-2</v>
      </c>
      <c r="CC12" s="18">
        <v>7.2925943276390612E-2</v>
      </c>
    </row>
    <row r="13" spans="2:83" ht="19" customHeight="1" x14ac:dyDescent="0.35">
      <c r="B13" s="21" t="s">
        <v>242</v>
      </c>
      <c r="C13" s="18">
        <v>6.102470489189043E-3</v>
      </c>
      <c r="D13" s="18">
        <v>2.7844377724032691E-2</v>
      </c>
      <c r="E13" s="18">
        <v>9.8202414328032589E-3</v>
      </c>
      <c r="F13" s="18">
        <v>2.965286868807049E-3</v>
      </c>
      <c r="G13" s="18">
        <v>2.894818232414143E-3</v>
      </c>
      <c r="H13" s="18">
        <v>0</v>
      </c>
      <c r="I13" s="18">
        <v>2.2628089861709091E-3</v>
      </c>
      <c r="K13" s="18">
        <v>5.5250663593003806E-3</v>
      </c>
      <c r="L13" s="18">
        <v>6.6736481788881273E-3</v>
      </c>
      <c r="N13" s="18">
        <v>5.1455280851136573E-3</v>
      </c>
      <c r="O13" s="18">
        <v>0</v>
      </c>
      <c r="P13" s="18">
        <v>0</v>
      </c>
      <c r="Q13" s="18">
        <v>2.3116987650491898E-2</v>
      </c>
      <c r="R13" s="18">
        <v>7.3978288832101261E-3</v>
      </c>
      <c r="S13" s="18">
        <v>4.862594307910079E-3</v>
      </c>
      <c r="T13" s="18">
        <v>1.3654524969215249E-2</v>
      </c>
      <c r="U13" s="18">
        <v>0</v>
      </c>
      <c r="V13" s="18">
        <v>7.562927264745254E-3</v>
      </c>
      <c r="W13" s="18">
        <v>0</v>
      </c>
      <c r="X13" s="18">
        <v>1.2986926831906741E-2</v>
      </c>
      <c r="Y13" s="18">
        <v>4.3964442154289657E-3</v>
      </c>
      <c r="AA13" s="18">
        <v>3.410768332295316E-3</v>
      </c>
      <c r="AB13" s="18">
        <v>1.714753655826042E-3</v>
      </c>
      <c r="AC13" s="18">
        <v>7.828419151439418E-3</v>
      </c>
      <c r="AD13" s="18">
        <v>1.209552911344524E-2</v>
      </c>
      <c r="AF13" s="18">
        <v>4.4481198756347443E-2</v>
      </c>
      <c r="AG13" s="18">
        <v>0</v>
      </c>
      <c r="AH13" s="18">
        <v>0</v>
      </c>
      <c r="AI13" s="18">
        <v>3.1312763369423832E-2</v>
      </c>
      <c r="AJ13" s="18">
        <v>1.0104868301090929E-2</v>
      </c>
      <c r="AK13" s="18">
        <v>3.4573847719363551E-3</v>
      </c>
      <c r="AL13" s="18">
        <v>4.8233273433854846E-3</v>
      </c>
      <c r="AM13" s="18">
        <v>0</v>
      </c>
      <c r="AN13" s="18">
        <v>0</v>
      </c>
      <c r="AO13" s="18">
        <v>1.306082957421084E-2</v>
      </c>
      <c r="AP13" s="18">
        <v>0</v>
      </c>
      <c r="AQ13" s="18">
        <v>0</v>
      </c>
      <c r="AR13" s="18">
        <v>9.9988981858463513E-3</v>
      </c>
      <c r="AS13" s="18">
        <v>0</v>
      </c>
      <c r="AT13" s="18">
        <v>0</v>
      </c>
      <c r="AU13" s="18">
        <v>0</v>
      </c>
      <c r="AV13" s="18">
        <v>1.7807119482047291E-2</v>
      </c>
      <c r="AX13" s="18">
        <v>5.6436869285641129E-3</v>
      </c>
      <c r="AY13" s="18">
        <v>8.5983721627369593E-3</v>
      </c>
      <c r="BA13" s="18">
        <v>5.809609293698126E-3</v>
      </c>
      <c r="BB13" s="18">
        <v>6.645826758149666E-3</v>
      </c>
      <c r="BD13" s="18">
        <v>1.958949046319157E-3</v>
      </c>
      <c r="BE13" s="18">
        <v>6.4874997799908626E-3</v>
      </c>
      <c r="BF13" s="18">
        <v>2.008636834962543E-2</v>
      </c>
      <c r="BG13" s="18">
        <v>4.1863748763422814E-3</v>
      </c>
      <c r="BH13" s="18">
        <v>7.1297800267603731E-3</v>
      </c>
      <c r="BI13" s="18">
        <v>0</v>
      </c>
      <c r="BJ13" s="18">
        <v>0</v>
      </c>
      <c r="BL13" s="18">
        <v>5.6953327050164671E-3</v>
      </c>
      <c r="BM13" s="18">
        <v>0</v>
      </c>
      <c r="BN13" s="18">
        <v>2.0733280363354339E-2</v>
      </c>
      <c r="BO13" s="18">
        <v>3.3296082823911118E-2</v>
      </c>
      <c r="BP13" s="18">
        <v>2.863958133641114E-3</v>
      </c>
      <c r="BQ13" s="18">
        <v>0</v>
      </c>
      <c r="BR13" s="18">
        <v>2.205526877693878E-2</v>
      </c>
      <c r="BS13" s="18">
        <v>4.3542232541888054E-3</v>
      </c>
      <c r="BU13" s="18">
        <v>3.338672746606478E-3</v>
      </c>
      <c r="BV13" s="18">
        <v>0</v>
      </c>
      <c r="BW13" s="18">
        <v>1.2252211045856659E-2</v>
      </c>
      <c r="BX13" s="18">
        <v>3.0971929679742879E-2</v>
      </c>
      <c r="BY13" s="18">
        <v>6.0244119845480467E-3</v>
      </c>
      <c r="BZ13" s="18">
        <v>0</v>
      </c>
      <c r="CA13" s="18">
        <v>0</v>
      </c>
      <c r="CB13" s="18">
        <v>6.5153239683554661E-3</v>
      </c>
      <c r="CC13" s="18">
        <v>1.055554718983309E-2</v>
      </c>
    </row>
    <row r="14" spans="2:83" ht="19" customHeight="1" x14ac:dyDescent="0.35">
      <c r="B14" s="21" t="s">
        <v>151</v>
      </c>
      <c r="C14" s="18">
        <v>2.73464283025995E-2</v>
      </c>
      <c r="D14" s="18">
        <v>4.900917022739866E-2</v>
      </c>
      <c r="E14" s="18">
        <v>1.507864828423231E-2</v>
      </c>
      <c r="F14" s="18">
        <v>3.3551591243121452E-2</v>
      </c>
      <c r="G14" s="18">
        <v>2.4567538666466628E-2</v>
      </c>
      <c r="H14" s="18">
        <v>2.5221220692243331E-2</v>
      </c>
      <c r="I14" s="18">
        <v>2.5316499174950189E-2</v>
      </c>
      <c r="K14" s="18">
        <v>2.6887211251745841E-2</v>
      </c>
      <c r="L14" s="18">
        <v>2.7019682754129769E-2</v>
      </c>
      <c r="N14" s="18">
        <v>1.7025795864720559E-2</v>
      </c>
      <c r="O14" s="18">
        <v>0</v>
      </c>
      <c r="P14" s="18">
        <v>3.0852684389192069E-2</v>
      </c>
      <c r="Q14" s="18">
        <v>3.648815038590101E-2</v>
      </c>
      <c r="R14" s="18">
        <v>1.9933283233665069E-2</v>
      </c>
      <c r="S14" s="18">
        <v>1.8908890598793551E-2</v>
      </c>
      <c r="T14" s="18">
        <v>5.2801465418903341E-2</v>
      </c>
      <c r="U14" s="18">
        <v>5.0359732202764823E-2</v>
      </c>
      <c r="V14" s="18">
        <v>1.02951565861173E-2</v>
      </c>
      <c r="W14" s="18">
        <v>2.5076965222174692E-2</v>
      </c>
      <c r="X14" s="18">
        <v>5.7185770534375908E-2</v>
      </c>
      <c r="Y14" s="18">
        <v>1.292016432617947E-2</v>
      </c>
      <c r="AA14" s="18">
        <v>1.1661589202450249E-2</v>
      </c>
      <c r="AB14" s="18">
        <v>2.1683538954672971E-2</v>
      </c>
      <c r="AC14" s="18">
        <v>2.393834359232936E-2</v>
      </c>
      <c r="AD14" s="18">
        <v>5.3336909570300961E-2</v>
      </c>
      <c r="AF14" s="18">
        <v>0.15657718699331799</v>
      </c>
      <c r="AG14" s="18">
        <v>6.1890066648996947E-2</v>
      </c>
      <c r="AH14" s="18">
        <v>2.5914324323421011E-2</v>
      </c>
      <c r="AI14" s="18">
        <v>3.3799670633819792E-2</v>
      </c>
      <c r="AJ14" s="18">
        <v>3.5759282455001352E-2</v>
      </c>
      <c r="AK14" s="18">
        <v>2.9014693675219441E-2</v>
      </c>
      <c r="AL14" s="18">
        <v>3.2080141353623672E-2</v>
      </c>
      <c r="AM14" s="18">
        <v>1.5031302349516711E-2</v>
      </c>
      <c r="AN14" s="18">
        <v>2.089774582596015E-2</v>
      </c>
      <c r="AO14" s="18">
        <v>7.0955593048099034E-3</v>
      </c>
      <c r="AP14" s="18">
        <v>2.1374301832637499E-2</v>
      </c>
      <c r="AQ14" s="18">
        <v>2.4784055026747159E-2</v>
      </c>
      <c r="AR14" s="18">
        <v>0</v>
      </c>
      <c r="AS14" s="18">
        <v>0</v>
      </c>
      <c r="AT14" s="18">
        <v>1.6828919642736421E-2</v>
      </c>
      <c r="AU14" s="18">
        <v>8.385105443055544E-3</v>
      </c>
      <c r="AV14" s="18">
        <v>7.3447397760638994E-2</v>
      </c>
      <c r="AX14" s="18">
        <v>2.6988879989155379E-2</v>
      </c>
      <c r="AY14" s="18">
        <v>2.6467506354876161E-2</v>
      </c>
      <c r="BA14" s="18">
        <v>2.2661193261044169E-2</v>
      </c>
      <c r="BB14" s="18">
        <v>3.6039119142421007E-2</v>
      </c>
      <c r="BD14" s="18">
        <v>2.4741390140249678E-2</v>
      </c>
      <c r="BE14" s="18">
        <v>4.1287246429787393E-2</v>
      </c>
      <c r="BF14" s="18">
        <v>2.2360562583419331E-2</v>
      </c>
      <c r="BG14" s="18">
        <v>9.4782721615563996E-3</v>
      </c>
      <c r="BH14" s="18">
        <v>2.4317875354701569E-2</v>
      </c>
      <c r="BI14" s="18">
        <v>4.0623804533434983E-2</v>
      </c>
      <c r="BJ14" s="18">
        <v>9.5665426722173832E-2</v>
      </c>
      <c r="BL14" s="18">
        <v>1.918316687034324E-2</v>
      </c>
      <c r="BM14" s="18">
        <v>1.101317043554813E-2</v>
      </c>
      <c r="BN14" s="18">
        <v>1.5869234686689292E-2</v>
      </c>
      <c r="BO14" s="18">
        <v>7.9985639098731996E-3</v>
      </c>
      <c r="BP14" s="18">
        <v>2.0674766314255511E-2</v>
      </c>
      <c r="BQ14" s="18">
        <v>2.456323272302036E-2</v>
      </c>
      <c r="BR14" s="18">
        <v>0.1229856577001552</v>
      </c>
      <c r="BS14" s="18">
        <v>6.6096563708570533E-2</v>
      </c>
      <c r="BU14" s="18">
        <v>1.798260508735821E-2</v>
      </c>
      <c r="BV14" s="18">
        <v>1.809106487963779E-2</v>
      </c>
      <c r="BW14" s="18">
        <v>8.6372410144306393E-3</v>
      </c>
      <c r="BX14" s="18">
        <v>1.336697532674597E-2</v>
      </c>
      <c r="BY14" s="18">
        <v>1.4328626815217601E-2</v>
      </c>
      <c r="BZ14" s="18">
        <v>3.4982022855640851E-2</v>
      </c>
      <c r="CA14" s="18">
        <v>8.8259128752923494E-2</v>
      </c>
      <c r="CB14" s="18">
        <v>7.2263469677347009E-2</v>
      </c>
      <c r="CC14" s="18">
        <v>4.572120057118062E-2</v>
      </c>
    </row>
    <row r="15" spans="2:83" ht="19" customHeight="1" x14ac:dyDescent="0.35">
      <c r="B15" s="22" t="s">
        <v>117</v>
      </c>
      <c r="C15" s="23">
        <v>0.70920449737991553</v>
      </c>
      <c r="D15" s="23">
        <v>0.57173466934149819</v>
      </c>
      <c r="E15" s="23">
        <v>0.65784333236699088</v>
      </c>
      <c r="F15" s="23">
        <v>0.72291729070960187</v>
      </c>
      <c r="G15" s="23">
        <v>0.74427823557454365</v>
      </c>
      <c r="H15" s="23">
        <v>0.73151930619481442</v>
      </c>
      <c r="I15" s="23">
        <v>0.75911356108802452</v>
      </c>
      <c r="K15" s="23">
        <v>0.69517769812155317</v>
      </c>
      <c r="L15" s="23">
        <v>0.72274819624525499</v>
      </c>
      <c r="N15" s="23">
        <v>0.73726100011171813</v>
      </c>
      <c r="O15" s="23">
        <v>0.82549085313691095</v>
      </c>
      <c r="P15" s="23">
        <v>0.64955557999929869</v>
      </c>
      <c r="Q15" s="23">
        <v>0.61111672580972165</v>
      </c>
      <c r="R15" s="23">
        <v>0.72727117641326411</v>
      </c>
      <c r="S15" s="23">
        <v>0.72160465324567369</v>
      </c>
      <c r="T15" s="23">
        <v>0.80679402705643155</v>
      </c>
      <c r="U15" s="23">
        <v>0.65781967169057154</v>
      </c>
      <c r="V15" s="23">
        <v>0.66055735644034974</v>
      </c>
      <c r="W15" s="23">
        <v>0.72705668024305159</v>
      </c>
      <c r="X15" s="23">
        <v>0.71068798893335794</v>
      </c>
      <c r="Y15" s="23">
        <v>0.70188793323852439</v>
      </c>
      <c r="AA15" s="23">
        <v>0.77347998120936567</v>
      </c>
      <c r="AB15" s="23">
        <v>0.71047757663786348</v>
      </c>
      <c r="AC15" s="23">
        <v>0.70738580001524243</v>
      </c>
      <c r="AD15" s="23">
        <v>0.63801736309192147</v>
      </c>
      <c r="AF15" s="23">
        <v>0.55484715874515012</v>
      </c>
      <c r="AG15" s="23">
        <v>0.57537155354245295</v>
      </c>
      <c r="AH15" s="23">
        <v>0.75196413940322393</v>
      </c>
      <c r="AI15" s="23">
        <v>0.63849055112094577</v>
      </c>
      <c r="AJ15" s="23">
        <v>0.67973551839187885</v>
      </c>
      <c r="AK15" s="23">
        <v>0.72155554613037443</v>
      </c>
      <c r="AL15" s="23">
        <v>0.64478363185731691</v>
      </c>
      <c r="AM15" s="23">
        <v>0.71059634084676226</v>
      </c>
      <c r="AN15" s="23">
        <v>0.71393936596394658</v>
      </c>
      <c r="AO15" s="23">
        <v>0.74577803679021415</v>
      </c>
      <c r="AP15" s="23">
        <v>0.72128166928620108</v>
      </c>
      <c r="AQ15" s="23">
        <v>0.71918985886916953</v>
      </c>
      <c r="AR15" s="23">
        <v>0.85096719151077904</v>
      </c>
      <c r="AS15" s="23">
        <v>0.83425313889532116</v>
      </c>
      <c r="AT15" s="23">
        <v>0.80618894262803409</v>
      </c>
      <c r="AU15" s="23">
        <v>0.81771939003848293</v>
      </c>
      <c r="AV15" s="23">
        <v>0.5488293165227438</v>
      </c>
      <c r="AX15" s="23">
        <v>0.72599323624901491</v>
      </c>
      <c r="AY15" s="23">
        <v>0.63106222992134475</v>
      </c>
      <c r="BA15" s="23">
        <v>0.74023435608481714</v>
      </c>
      <c r="BB15" s="23">
        <v>0.65163364636973664</v>
      </c>
      <c r="BD15" s="23">
        <v>0.71021013379152564</v>
      </c>
      <c r="BE15" s="23">
        <v>0.723452326816308</v>
      </c>
      <c r="BF15" s="23">
        <v>0.68860957346429574</v>
      </c>
      <c r="BG15" s="23">
        <v>0.72994499855186734</v>
      </c>
      <c r="BH15" s="23">
        <v>0.71470371908868136</v>
      </c>
      <c r="BI15" s="23">
        <v>0.81687635967593764</v>
      </c>
      <c r="BJ15" s="23">
        <v>0.43968216396350712</v>
      </c>
      <c r="BL15" s="23">
        <v>0.73897034000717066</v>
      </c>
      <c r="BM15" s="23">
        <v>0.75129796288111828</v>
      </c>
      <c r="BN15" s="23">
        <v>0.68450698455906134</v>
      </c>
      <c r="BO15" s="23">
        <v>0.7148253632448911</v>
      </c>
      <c r="BP15" s="23">
        <v>0.68872016555296756</v>
      </c>
      <c r="BQ15" s="23">
        <v>0.77910945129006537</v>
      </c>
      <c r="BR15" s="23">
        <v>0.5133032335512393</v>
      </c>
      <c r="BS15" s="23">
        <v>0.64833680510700742</v>
      </c>
      <c r="BU15" s="23">
        <v>0.74962295031333726</v>
      </c>
      <c r="BV15" s="23">
        <v>0.76079619447950408</v>
      </c>
      <c r="BW15" s="23">
        <v>0.73465839641824671</v>
      </c>
      <c r="BX15" s="23">
        <v>0.67775458596156435</v>
      </c>
      <c r="BY15" s="23">
        <v>0.73551322564094934</v>
      </c>
      <c r="BZ15" s="23">
        <v>0.67859590259104885</v>
      </c>
      <c r="CA15" s="23">
        <v>0.55940742808451172</v>
      </c>
      <c r="CB15" s="23">
        <v>0.58544068252716031</v>
      </c>
      <c r="CC15" s="23">
        <v>0.65143434991591331</v>
      </c>
    </row>
    <row r="16" spans="2:83" ht="19" customHeight="1" x14ac:dyDescent="0.35">
      <c r="B16" s="22" t="s">
        <v>118</v>
      </c>
      <c r="C16" s="23">
        <v>4.6128338551742198E-2</v>
      </c>
      <c r="D16" s="23">
        <v>0.1107654172999438</v>
      </c>
      <c r="E16" s="23">
        <v>8.4313030338818137E-2</v>
      </c>
      <c r="F16" s="23">
        <v>5.3681518844392137E-2</v>
      </c>
      <c r="G16" s="23">
        <v>4.1209780046875283E-2</v>
      </c>
      <c r="H16" s="23">
        <v>1.4109063560160111E-2</v>
      </c>
      <c r="I16" s="23">
        <v>9.8647257305280334E-3</v>
      </c>
      <c r="K16" s="23">
        <v>4.5497160564810957E-2</v>
      </c>
      <c r="L16" s="23">
        <v>4.6947678586188313E-2</v>
      </c>
      <c r="N16" s="23">
        <v>2.9686791162270739E-2</v>
      </c>
      <c r="O16" s="23">
        <v>6.2726295667674001E-2</v>
      </c>
      <c r="P16" s="23">
        <v>4.1115076664119003E-2</v>
      </c>
      <c r="Q16" s="23">
        <v>7.1600432152301829E-2</v>
      </c>
      <c r="R16" s="23">
        <v>4.0403205412754412E-2</v>
      </c>
      <c r="S16" s="23">
        <v>2.8909488064024661E-2</v>
      </c>
      <c r="T16" s="23">
        <v>6.4502019066189895E-2</v>
      </c>
      <c r="U16" s="23">
        <v>3.6595773795338508E-2</v>
      </c>
      <c r="V16" s="23">
        <v>8.5629074751165213E-2</v>
      </c>
      <c r="W16" s="23">
        <v>3.2745746623084653E-2</v>
      </c>
      <c r="X16" s="23">
        <v>3.6665224770945103E-2</v>
      </c>
      <c r="Y16" s="23">
        <v>3.7259532587404422E-2</v>
      </c>
      <c r="AA16" s="23">
        <v>2.6618899359392E-2</v>
      </c>
      <c r="AB16" s="23">
        <v>3.5606870874042407E-2</v>
      </c>
      <c r="AC16" s="23">
        <v>5.134176058291226E-2</v>
      </c>
      <c r="AD16" s="23">
        <v>7.3861077788722626E-2</v>
      </c>
      <c r="AF16" s="23">
        <v>4.4481198756347443E-2</v>
      </c>
      <c r="AG16" s="23">
        <v>8.3062190159118351E-2</v>
      </c>
      <c r="AH16" s="23">
        <v>6.5671937362428184E-2</v>
      </c>
      <c r="AI16" s="23">
        <v>9.1146085323837167E-2</v>
      </c>
      <c r="AJ16" s="23">
        <v>5.373165631928007E-2</v>
      </c>
      <c r="AK16" s="23">
        <v>3.9064636483527128E-2</v>
      </c>
      <c r="AL16" s="23">
        <v>4.2541669738301847E-2</v>
      </c>
      <c r="AM16" s="23">
        <v>7.5938656929183224E-2</v>
      </c>
      <c r="AN16" s="23">
        <v>3.8734280489778623E-2</v>
      </c>
      <c r="AO16" s="23">
        <v>3.1132567520702429E-2</v>
      </c>
      <c r="AP16" s="23">
        <v>2.4096295128900189E-2</v>
      </c>
      <c r="AQ16" s="23">
        <v>4.1033211082513427E-2</v>
      </c>
      <c r="AR16" s="23">
        <v>2.0311472159395449E-2</v>
      </c>
      <c r="AS16" s="23">
        <v>0</v>
      </c>
      <c r="AT16" s="23">
        <v>1.9845009841387699E-2</v>
      </c>
      <c r="AU16" s="23">
        <v>4.032812925113366E-2</v>
      </c>
      <c r="AV16" s="23">
        <v>3.3164134631325101E-2</v>
      </c>
      <c r="AX16" s="23">
        <v>3.577687391128774E-2</v>
      </c>
      <c r="AY16" s="23">
        <v>9.9422970346065107E-2</v>
      </c>
      <c r="BA16" s="23">
        <v>4.5126775261084918E-2</v>
      </c>
      <c r="BB16" s="23">
        <v>4.7986576178025313E-2</v>
      </c>
      <c r="BD16" s="23">
        <v>3.8979907510111163E-2</v>
      </c>
      <c r="BE16" s="23">
        <v>4.0137037317937933E-2</v>
      </c>
      <c r="BF16" s="23">
        <v>5.4636236657745592E-2</v>
      </c>
      <c r="BG16" s="23">
        <v>3.790243288635782E-2</v>
      </c>
      <c r="BH16" s="23">
        <v>6.9264856026764077E-2</v>
      </c>
      <c r="BI16" s="23">
        <v>2.172810065956951E-2</v>
      </c>
      <c r="BJ16" s="23">
        <v>9.7720915606826414E-2</v>
      </c>
      <c r="BL16" s="23">
        <v>2.921674664286484E-2</v>
      </c>
      <c r="BM16" s="23">
        <v>3.6427663534868052E-2</v>
      </c>
      <c r="BN16" s="23">
        <v>4.6376761501952857E-2</v>
      </c>
      <c r="BO16" s="23">
        <v>7.859058161576879E-2</v>
      </c>
      <c r="BP16" s="23">
        <v>7.2916549485433274E-2</v>
      </c>
      <c r="BQ16" s="23">
        <v>2.200192819565859E-2</v>
      </c>
      <c r="BR16" s="23">
        <v>5.8341251323535313E-2</v>
      </c>
      <c r="BS16" s="23">
        <v>5.1966321000680459E-2</v>
      </c>
      <c r="BU16" s="23">
        <v>3.074435497502714E-2</v>
      </c>
      <c r="BV16" s="23">
        <v>2.9871139675616821E-2</v>
      </c>
      <c r="BW16" s="23">
        <v>4.0783997252013399E-2</v>
      </c>
      <c r="BX16" s="23">
        <v>0.1071975878100178</v>
      </c>
      <c r="BY16" s="23">
        <v>3.1767554692027279E-2</v>
      </c>
      <c r="BZ16" s="23">
        <v>0.1143461570066666</v>
      </c>
      <c r="CA16" s="23">
        <v>4.9613655963578453E-2</v>
      </c>
      <c r="CB16" s="23">
        <v>5.6111092165640461E-2</v>
      </c>
      <c r="CC16" s="23">
        <v>8.3481490466223704E-2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251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238</v>
      </c>
      <c r="C9" s="18">
        <v>0.27316436901951341</v>
      </c>
      <c r="D9" s="18">
        <v>0.2029045877074537</v>
      </c>
      <c r="E9" s="18">
        <v>0.27285158312267099</v>
      </c>
      <c r="F9" s="18">
        <v>0.28151665106912033</v>
      </c>
      <c r="G9" s="18">
        <v>0.25841190629769067</v>
      </c>
      <c r="H9" s="18">
        <v>0.30972669714755668</v>
      </c>
      <c r="I9" s="18">
        <v>0.28329131849756062</v>
      </c>
      <c r="K9" s="18">
        <v>0.2622492947203045</v>
      </c>
      <c r="L9" s="18">
        <v>0.28474149011098382</v>
      </c>
      <c r="N9" s="18">
        <v>0.2383416022508936</v>
      </c>
      <c r="O9" s="18">
        <v>0.40685459935235518</v>
      </c>
      <c r="P9" s="18">
        <v>0.26247489530556628</v>
      </c>
      <c r="Q9" s="18">
        <v>0.29705309071143521</v>
      </c>
      <c r="R9" s="18">
        <v>0.2961301698250115</v>
      </c>
      <c r="S9" s="18">
        <v>0.24783996348466511</v>
      </c>
      <c r="T9" s="18">
        <v>0.32007957803637349</v>
      </c>
      <c r="U9" s="18">
        <v>0.27717130117450639</v>
      </c>
      <c r="V9" s="18">
        <v>0.23632763067390269</v>
      </c>
      <c r="W9" s="18">
        <v>0.29813731155668199</v>
      </c>
      <c r="X9" s="18">
        <v>0.24194496607801341</v>
      </c>
      <c r="Y9" s="18">
        <v>0.25727728905858238</v>
      </c>
      <c r="AA9" s="18">
        <v>0.32302540168383381</v>
      </c>
      <c r="AB9" s="18">
        <v>0.27662362022050607</v>
      </c>
      <c r="AC9" s="18">
        <v>0.27121641707653033</v>
      </c>
      <c r="AD9" s="18">
        <v>0.2196160815911071</v>
      </c>
      <c r="AF9" s="18">
        <v>6.6768104899064651E-2</v>
      </c>
      <c r="AG9" s="18">
        <v>0.29083515059233028</v>
      </c>
      <c r="AH9" s="18">
        <v>0.30261429810953189</v>
      </c>
      <c r="AI9" s="18">
        <v>0.21665310435332219</v>
      </c>
      <c r="AJ9" s="18">
        <v>0.23050342186660511</v>
      </c>
      <c r="AK9" s="18">
        <v>0.24579239062159811</v>
      </c>
      <c r="AL9" s="18">
        <v>0.22610972968232099</v>
      </c>
      <c r="AM9" s="18">
        <v>0.29387612270557228</v>
      </c>
      <c r="AN9" s="18">
        <v>0.19538083204671741</v>
      </c>
      <c r="AO9" s="18">
        <v>0.30084626376149032</v>
      </c>
      <c r="AP9" s="18">
        <v>0.28443135388108809</v>
      </c>
      <c r="AQ9" s="18">
        <v>0.35596605212480092</v>
      </c>
      <c r="AR9" s="18">
        <v>0.30320943127052952</v>
      </c>
      <c r="AS9" s="18">
        <v>0.36892688803105661</v>
      </c>
      <c r="AT9" s="18">
        <v>0.32939275917753369</v>
      </c>
      <c r="AU9" s="18">
        <v>0.37384232124956462</v>
      </c>
      <c r="AV9" s="18">
        <v>0.24097096658761599</v>
      </c>
      <c r="AX9" s="18">
        <v>0.27673927186118769</v>
      </c>
      <c r="AY9" s="18">
        <v>0.2584342264023991</v>
      </c>
      <c r="BA9" s="18">
        <v>0.29297386136886749</v>
      </c>
      <c r="BB9" s="18">
        <v>0.2364110810500841</v>
      </c>
      <c r="BD9" s="18">
        <v>0.24648307726611979</v>
      </c>
      <c r="BE9" s="18">
        <v>0.25914286728861241</v>
      </c>
      <c r="BF9" s="18">
        <v>0.28565627342486871</v>
      </c>
      <c r="BG9" s="18">
        <v>0.29877639736866629</v>
      </c>
      <c r="BH9" s="18">
        <v>0.28908746839973809</v>
      </c>
      <c r="BI9" s="18">
        <v>0.37642256986832262</v>
      </c>
      <c r="BJ9" s="18">
        <v>0.21021445624315879</v>
      </c>
      <c r="BL9" s="18">
        <v>0.29690942740006621</v>
      </c>
      <c r="BM9" s="18">
        <v>0.29314501202511389</v>
      </c>
      <c r="BN9" s="18">
        <v>0.28303332603674741</v>
      </c>
      <c r="BO9" s="18">
        <v>0.26397858074599789</v>
      </c>
      <c r="BP9" s="18">
        <v>0.27082809913387412</v>
      </c>
      <c r="BQ9" s="18">
        <v>0.25906661867614988</v>
      </c>
      <c r="BR9" s="18">
        <v>0.2149232966656329</v>
      </c>
      <c r="BS9" s="18">
        <v>0.22509826177844741</v>
      </c>
      <c r="BU9" s="18">
        <v>0.29263396358649402</v>
      </c>
      <c r="BV9" s="18">
        <v>0.28160741939136902</v>
      </c>
      <c r="BW9" s="18">
        <v>0.30804984407249342</v>
      </c>
      <c r="BX9" s="18">
        <v>0.27474714681480311</v>
      </c>
      <c r="BY9" s="18">
        <v>0.28449828915985081</v>
      </c>
      <c r="BZ9" s="18">
        <v>0.22357127262134471</v>
      </c>
      <c r="CA9" s="18">
        <v>0.2276970740699103</v>
      </c>
      <c r="CB9" s="18">
        <v>0.1822896747972696</v>
      </c>
      <c r="CC9" s="18">
        <v>0.31149155998090872</v>
      </c>
    </row>
    <row r="10" spans="2:83" ht="19" customHeight="1" x14ac:dyDescent="0.35">
      <c r="B10" s="21" t="s">
        <v>239</v>
      </c>
      <c r="C10" s="18">
        <v>0.45106459415224781</v>
      </c>
      <c r="D10" s="18">
        <v>0.35269631044659328</v>
      </c>
      <c r="E10" s="18">
        <v>0.4420388299200857</v>
      </c>
      <c r="F10" s="18">
        <v>0.44438586412313202</v>
      </c>
      <c r="G10" s="18">
        <v>0.45898949622197649</v>
      </c>
      <c r="H10" s="18">
        <v>0.45457691014610602</v>
      </c>
      <c r="I10" s="18">
        <v>0.49823165117967438</v>
      </c>
      <c r="K10" s="18">
        <v>0.44869949117015728</v>
      </c>
      <c r="L10" s="18">
        <v>0.4525160608438496</v>
      </c>
      <c r="N10" s="18">
        <v>0.52371101014893917</v>
      </c>
      <c r="O10" s="18">
        <v>0.43283277614955318</v>
      </c>
      <c r="P10" s="18">
        <v>0.41842998954843452</v>
      </c>
      <c r="Q10" s="18">
        <v>0.34855242306922463</v>
      </c>
      <c r="R10" s="18">
        <v>0.45727674482905811</v>
      </c>
      <c r="S10" s="18">
        <v>0.48007101851968709</v>
      </c>
      <c r="T10" s="18">
        <v>0.47638307350274878</v>
      </c>
      <c r="U10" s="18">
        <v>0.39438814841547859</v>
      </c>
      <c r="V10" s="18">
        <v>0.4416267818741107</v>
      </c>
      <c r="W10" s="18">
        <v>0.44307402848996041</v>
      </c>
      <c r="X10" s="18">
        <v>0.47183988884705352</v>
      </c>
      <c r="Y10" s="18">
        <v>0.45923114894860168</v>
      </c>
      <c r="AA10" s="18">
        <v>0.4674048156605099</v>
      </c>
      <c r="AB10" s="18">
        <v>0.47416339803402102</v>
      </c>
      <c r="AC10" s="18">
        <v>0.44478100537747939</v>
      </c>
      <c r="AD10" s="18">
        <v>0.41184163602810492</v>
      </c>
      <c r="AF10" s="18">
        <v>0.44590072120510482</v>
      </c>
      <c r="AG10" s="18">
        <v>0.40157479739473462</v>
      </c>
      <c r="AH10" s="18">
        <v>0.39207976228752572</v>
      </c>
      <c r="AI10" s="18">
        <v>0.48745829902111582</v>
      </c>
      <c r="AJ10" s="18">
        <v>0.42625161062971562</v>
      </c>
      <c r="AK10" s="18">
        <v>0.49108510194137772</v>
      </c>
      <c r="AL10" s="18">
        <v>0.44862279271773542</v>
      </c>
      <c r="AM10" s="18">
        <v>0.43037350938100782</v>
      </c>
      <c r="AN10" s="18">
        <v>0.58446360105696293</v>
      </c>
      <c r="AO10" s="18">
        <v>0.4884385431279108</v>
      </c>
      <c r="AP10" s="18">
        <v>0.43599860965702691</v>
      </c>
      <c r="AQ10" s="18">
        <v>0.39112472903573908</v>
      </c>
      <c r="AR10" s="18">
        <v>0.53282539461613132</v>
      </c>
      <c r="AS10" s="18">
        <v>0.4223716686154495</v>
      </c>
      <c r="AT10" s="18">
        <v>0.41651219962302038</v>
      </c>
      <c r="AU10" s="18">
        <v>0.4501968720624433</v>
      </c>
      <c r="AV10" s="18">
        <v>0.3373546048355936</v>
      </c>
      <c r="AX10" s="18">
        <v>0.46656934141393508</v>
      </c>
      <c r="AY10" s="18">
        <v>0.37324787358928557</v>
      </c>
      <c r="BA10" s="18">
        <v>0.45363461074488592</v>
      </c>
      <c r="BB10" s="18">
        <v>0.4462963467762105</v>
      </c>
      <c r="BD10" s="18">
        <v>0.45767811689535781</v>
      </c>
      <c r="BE10" s="18">
        <v>0.47882731638370218</v>
      </c>
      <c r="BF10" s="18">
        <v>0.43816857903622269</v>
      </c>
      <c r="BG10" s="18">
        <v>0.45604847490757022</v>
      </c>
      <c r="BH10" s="18">
        <v>0.44106307065678108</v>
      </c>
      <c r="BI10" s="18">
        <v>0.34868922417726272</v>
      </c>
      <c r="BJ10" s="18">
        <v>0.35425076854891319</v>
      </c>
      <c r="BL10" s="18">
        <v>0.45387950956230599</v>
      </c>
      <c r="BM10" s="18">
        <v>0.4739189905759062</v>
      </c>
      <c r="BN10" s="18">
        <v>0.46107680212587882</v>
      </c>
      <c r="BO10" s="18">
        <v>0.42467627746105902</v>
      </c>
      <c r="BP10" s="18">
        <v>0.42309263822741527</v>
      </c>
      <c r="BQ10" s="18">
        <v>0.55267113936103451</v>
      </c>
      <c r="BR10" s="18">
        <v>0.3310139598062945</v>
      </c>
      <c r="BS10" s="18">
        <v>0.43662479491079809</v>
      </c>
      <c r="BU10" s="18">
        <v>0.47881366090114508</v>
      </c>
      <c r="BV10" s="18">
        <v>0.49168771282779189</v>
      </c>
      <c r="BW10" s="18">
        <v>0.50866250542063474</v>
      </c>
      <c r="BX10" s="18">
        <v>0.43660032819344269</v>
      </c>
      <c r="BY10" s="18">
        <v>0.4303330536950612</v>
      </c>
      <c r="BZ10" s="18">
        <v>0.50873522601053867</v>
      </c>
      <c r="CA10" s="18">
        <v>0.32926429290860321</v>
      </c>
      <c r="CB10" s="18">
        <v>0.43436784176613968</v>
      </c>
      <c r="CC10" s="18">
        <v>0.3611871145273533</v>
      </c>
    </row>
    <row r="11" spans="2:83" ht="19" customHeight="1" x14ac:dyDescent="0.35">
      <c r="B11" s="21" t="s">
        <v>240</v>
      </c>
      <c r="C11" s="18">
        <v>0.2039506017632064</v>
      </c>
      <c r="D11" s="18">
        <v>0.30636082201030829</v>
      </c>
      <c r="E11" s="18">
        <v>0.19539386079657151</v>
      </c>
      <c r="F11" s="18">
        <v>0.19086962189382711</v>
      </c>
      <c r="G11" s="18">
        <v>0.21483450094374171</v>
      </c>
      <c r="H11" s="18">
        <v>0.19658398529568691</v>
      </c>
      <c r="I11" s="18">
        <v>0.17201567335456419</v>
      </c>
      <c r="K11" s="18">
        <v>0.2120405720262476</v>
      </c>
      <c r="L11" s="18">
        <v>0.19632247862908109</v>
      </c>
      <c r="N11" s="18">
        <v>0.20205226789841541</v>
      </c>
      <c r="O11" s="18">
        <v>0.1027059692357959</v>
      </c>
      <c r="P11" s="18">
        <v>0.2160166905819999</v>
      </c>
      <c r="Q11" s="18">
        <v>0.24509098775403049</v>
      </c>
      <c r="R11" s="18">
        <v>0.18599038375720381</v>
      </c>
      <c r="S11" s="18">
        <v>0.239992205229898</v>
      </c>
      <c r="T11" s="18">
        <v>0.1172469843276254</v>
      </c>
      <c r="U11" s="18">
        <v>0.2065584609113951</v>
      </c>
      <c r="V11" s="18">
        <v>0.22526695809882419</v>
      </c>
      <c r="W11" s="18">
        <v>0.2037180300548346</v>
      </c>
      <c r="X11" s="18">
        <v>0.21599247953206899</v>
      </c>
      <c r="Y11" s="18">
        <v>0.22635753046715101</v>
      </c>
      <c r="AA11" s="18">
        <v>0.16489138575562329</v>
      </c>
      <c r="AB11" s="18">
        <v>0.1798287138573198</v>
      </c>
      <c r="AC11" s="18">
        <v>0.23237573076318641</v>
      </c>
      <c r="AD11" s="18">
        <v>0.2476962222795501</v>
      </c>
      <c r="AF11" s="18">
        <v>0.31519664374437961</v>
      </c>
      <c r="AG11" s="18">
        <v>0.1816077097933248</v>
      </c>
      <c r="AH11" s="18">
        <v>0.18035809765463251</v>
      </c>
      <c r="AI11" s="18">
        <v>0.1931172031300932</v>
      </c>
      <c r="AJ11" s="18">
        <v>0.28322676601898711</v>
      </c>
      <c r="AK11" s="18">
        <v>0.19940300220201429</v>
      </c>
      <c r="AL11" s="18">
        <v>0.25123323856132429</v>
      </c>
      <c r="AM11" s="18">
        <v>0.20400087149164911</v>
      </c>
      <c r="AN11" s="18">
        <v>0.1825987941063256</v>
      </c>
      <c r="AO11" s="18">
        <v>0.16705987445199691</v>
      </c>
      <c r="AP11" s="18">
        <v>0.23911855246827729</v>
      </c>
      <c r="AQ11" s="18">
        <v>0.20324223525530771</v>
      </c>
      <c r="AR11" s="18">
        <v>0.13878140543240891</v>
      </c>
      <c r="AS11" s="18">
        <v>0.12080091388097181</v>
      </c>
      <c r="AT11" s="18">
        <v>0.1613966086439052</v>
      </c>
      <c r="AU11" s="18">
        <v>0.1212639393659273</v>
      </c>
      <c r="AV11" s="18">
        <v>0.26086194645435418</v>
      </c>
      <c r="AX11" s="18">
        <v>0.19674043600432359</v>
      </c>
      <c r="AY11" s="18">
        <v>0.24061836111027701</v>
      </c>
      <c r="BA11" s="18">
        <v>0.1854244105818105</v>
      </c>
      <c r="BB11" s="18">
        <v>0.2383229333433616</v>
      </c>
      <c r="BD11" s="18">
        <v>0.2265042050757223</v>
      </c>
      <c r="BE11" s="18">
        <v>0.19663705072686369</v>
      </c>
      <c r="BF11" s="18">
        <v>0.2132019155634689</v>
      </c>
      <c r="BG11" s="18">
        <v>0.1892687432682206</v>
      </c>
      <c r="BH11" s="18">
        <v>0.15699416638496541</v>
      </c>
      <c r="BI11" s="18">
        <v>0.2123025657650095</v>
      </c>
      <c r="BJ11" s="18">
        <v>0.3105799332683617</v>
      </c>
      <c r="BL11" s="18">
        <v>0.19107628783780611</v>
      </c>
      <c r="BM11" s="18">
        <v>0.1826623378785987</v>
      </c>
      <c r="BN11" s="18">
        <v>0.1795330746704395</v>
      </c>
      <c r="BO11" s="18">
        <v>0.194165319645281</v>
      </c>
      <c r="BP11" s="18">
        <v>0.2447644972251562</v>
      </c>
      <c r="BQ11" s="18">
        <v>0.16850844618829611</v>
      </c>
      <c r="BR11" s="18">
        <v>0.30333572888188581</v>
      </c>
      <c r="BS11" s="18">
        <v>0.22732463500205941</v>
      </c>
      <c r="BU11" s="18">
        <v>0.18303125909342929</v>
      </c>
      <c r="BV11" s="18">
        <v>0.1703893829833199</v>
      </c>
      <c r="BW11" s="18">
        <v>0.14498045331450379</v>
      </c>
      <c r="BX11" s="18">
        <v>0.1556667208278463</v>
      </c>
      <c r="BY11" s="18">
        <v>0.2392970434758287</v>
      </c>
      <c r="BZ11" s="18">
        <v>0.23292669250390291</v>
      </c>
      <c r="CA11" s="18">
        <v>0.29415101422978002</v>
      </c>
      <c r="CB11" s="18">
        <v>0.28467857825545251</v>
      </c>
      <c r="CC11" s="18">
        <v>0.1582030217342551</v>
      </c>
    </row>
    <row r="12" spans="2:83" ht="19" customHeight="1" x14ac:dyDescent="0.35">
      <c r="B12" s="21" t="s">
        <v>241</v>
      </c>
      <c r="C12" s="18">
        <v>3.8712372000785242E-2</v>
      </c>
      <c r="D12" s="18">
        <v>7.1577639995241665E-2</v>
      </c>
      <c r="E12" s="18">
        <v>5.2699109537932727E-2</v>
      </c>
      <c r="F12" s="18">
        <v>4.8564232889736783E-2</v>
      </c>
      <c r="G12" s="18">
        <v>3.6337079905709301E-2</v>
      </c>
      <c r="H12" s="18">
        <v>2.1165700999952838E-2</v>
      </c>
      <c r="I12" s="18">
        <v>2.0645802521201441E-2</v>
      </c>
      <c r="K12" s="18">
        <v>4.5207063345968558E-2</v>
      </c>
      <c r="L12" s="18">
        <v>3.2818173267282313E-2</v>
      </c>
      <c r="N12" s="18">
        <v>1.8362029067112141E-2</v>
      </c>
      <c r="O12" s="18">
        <v>4.4576239551190493E-2</v>
      </c>
      <c r="P12" s="18">
        <v>6.2304438501125471E-2</v>
      </c>
      <c r="Q12" s="18">
        <v>7.1833638235032929E-2</v>
      </c>
      <c r="R12" s="18">
        <v>2.7751419619070669E-2</v>
      </c>
      <c r="S12" s="18">
        <v>3.183529934642478E-3</v>
      </c>
      <c r="T12" s="18">
        <v>3.8411657825286979E-2</v>
      </c>
      <c r="U12" s="18">
        <v>5.4143810270363052E-2</v>
      </c>
      <c r="V12" s="18">
        <v>6.4062389071080139E-2</v>
      </c>
      <c r="W12" s="18">
        <v>3.0148825490493868E-2</v>
      </c>
      <c r="X12" s="18">
        <v>2.9075265287462411E-2</v>
      </c>
      <c r="Y12" s="18">
        <v>4.4822936755846962E-2</v>
      </c>
      <c r="AA12" s="18">
        <v>2.9066593557279499E-2</v>
      </c>
      <c r="AB12" s="18">
        <v>3.3131332627487527E-2</v>
      </c>
      <c r="AC12" s="18">
        <v>2.924736608354549E-2</v>
      </c>
      <c r="AD12" s="18">
        <v>6.2480223989263839E-2</v>
      </c>
      <c r="AF12" s="18">
        <v>6.5514239005611402E-2</v>
      </c>
      <c r="AG12" s="18">
        <v>7.2489079507134735E-2</v>
      </c>
      <c r="AH12" s="18">
        <v>5.4438094435493953E-2</v>
      </c>
      <c r="AI12" s="18">
        <v>5.2833933083665581E-2</v>
      </c>
      <c r="AJ12" s="18">
        <v>3.072271850691596E-2</v>
      </c>
      <c r="AK12" s="18">
        <v>4.3424294566059812E-2</v>
      </c>
      <c r="AL12" s="18">
        <v>3.6351013986661643E-2</v>
      </c>
      <c r="AM12" s="18">
        <v>1.8918776067013639E-2</v>
      </c>
      <c r="AN12" s="18">
        <v>1.8216721529408921E-2</v>
      </c>
      <c r="AO12" s="18">
        <v>2.88283771961024E-2</v>
      </c>
      <c r="AP12" s="18">
        <v>2.0768451776892249E-2</v>
      </c>
      <c r="AQ12" s="18">
        <v>2.788158551974174E-2</v>
      </c>
      <c r="AR12" s="18">
        <v>2.5183768680930099E-2</v>
      </c>
      <c r="AS12" s="18">
        <v>6.4779713006441808E-2</v>
      </c>
      <c r="AT12" s="18">
        <v>7.1121209317093176E-2</v>
      </c>
      <c r="AU12" s="18">
        <v>3.6827157462250633E-2</v>
      </c>
      <c r="AV12" s="18">
        <v>8.1273407603598635E-2</v>
      </c>
      <c r="AX12" s="18">
        <v>3.120040227441373E-2</v>
      </c>
      <c r="AY12" s="18">
        <v>7.1705213119263048E-2</v>
      </c>
      <c r="BA12" s="18">
        <v>3.4152158206747628E-2</v>
      </c>
      <c r="BB12" s="18">
        <v>4.7173106269924332E-2</v>
      </c>
      <c r="BD12" s="18">
        <v>3.8797909391374029E-2</v>
      </c>
      <c r="BE12" s="18">
        <v>2.9366787438025722E-2</v>
      </c>
      <c r="BF12" s="18">
        <v>2.849793005447562E-2</v>
      </c>
      <c r="BG12" s="18">
        <v>4.221756456715621E-2</v>
      </c>
      <c r="BH12" s="18">
        <v>6.0137825274695182E-2</v>
      </c>
      <c r="BI12" s="18">
        <v>2.196183565597017E-2</v>
      </c>
      <c r="BJ12" s="18">
        <v>4.4307929584515737E-2</v>
      </c>
      <c r="BL12" s="18">
        <v>3.4231362021691178E-2</v>
      </c>
      <c r="BM12" s="18">
        <v>2.8233682751746141E-2</v>
      </c>
      <c r="BN12" s="18">
        <v>4.6622066736035368E-2</v>
      </c>
      <c r="BO12" s="18">
        <v>7.4153170950255698E-2</v>
      </c>
      <c r="BP12" s="18">
        <v>3.8188736235671802E-2</v>
      </c>
      <c r="BQ12" s="18">
        <v>1.9753795774519571E-2</v>
      </c>
      <c r="BR12" s="18">
        <v>2.9601923774717522E-2</v>
      </c>
      <c r="BS12" s="18">
        <v>5.1769932764842652E-2</v>
      </c>
      <c r="BU12" s="18">
        <v>3.5774316087966607E-2</v>
      </c>
      <c r="BV12" s="18">
        <v>3.1775437743892188E-2</v>
      </c>
      <c r="BW12" s="18">
        <v>1.521409073124627E-2</v>
      </c>
      <c r="BX12" s="18">
        <v>8.0069093074647726E-2</v>
      </c>
      <c r="BY12" s="18">
        <v>2.2834264949482881E-2</v>
      </c>
      <c r="BZ12" s="18">
        <v>1.5937270386724309E-2</v>
      </c>
      <c r="CA12" s="18">
        <v>6.6759115479262957E-2</v>
      </c>
      <c r="CB12" s="18">
        <v>3.2293061210180628E-2</v>
      </c>
      <c r="CC12" s="18">
        <v>0.1059184969782772</v>
      </c>
    </row>
    <row r="13" spans="2:83" ht="19" customHeight="1" x14ac:dyDescent="0.35">
      <c r="B13" s="21" t="s">
        <v>242</v>
      </c>
      <c r="C13" s="18">
        <v>1.0026559416878539E-2</v>
      </c>
      <c r="D13" s="18">
        <v>2.416423345243476E-2</v>
      </c>
      <c r="E13" s="18">
        <v>2.1570957127275539E-2</v>
      </c>
      <c r="F13" s="18">
        <v>6.2677683905381816E-3</v>
      </c>
      <c r="G13" s="18">
        <v>6.4522423881275617E-3</v>
      </c>
      <c r="H13" s="18">
        <v>0</v>
      </c>
      <c r="I13" s="18">
        <v>7.314324120603787E-3</v>
      </c>
      <c r="K13" s="18">
        <v>1.474679875390103E-2</v>
      </c>
      <c r="L13" s="18">
        <v>5.6532682003721064E-3</v>
      </c>
      <c r="N13" s="18">
        <v>1.2387562549525961E-2</v>
      </c>
      <c r="O13" s="18">
        <v>0</v>
      </c>
      <c r="P13" s="18">
        <v>1.9589394730879419E-2</v>
      </c>
      <c r="Q13" s="18">
        <v>0</v>
      </c>
      <c r="R13" s="18">
        <v>4.6560687794855778E-3</v>
      </c>
      <c r="S13" s="18">
        <v>4.862594307910079E-3</v>
      </c>
      <c r="T13" s="18">
        <v>1.408437208968555E-2</v>
      </c>
      <c r="U13" s="18">
        <v>2.9110621362702479E-2</v>
      </c>
      <c r="V13" s="18">
        <v>1.5256189931471049E-2</v>
      </c>
      <c r="W13" s="18">
        <v>0</v>
      </c>
      <c r="X13" s="18">
        <v>1.281173870781147E-2</v>
      </c>
      <c r="Y13" s="18">
        <v>5.2819719842616243E-3</v>
      </c>
      <c r="AA13" s="18">
        <v>1.9240442346080491E-3</v>
      </c>
      <c r="AB13" s="18">
        <v>1.4086618388732401E-2</v>
      </c>
      <c r="AC13" s="18">
        <v>8.9991913371201531E-3</v>
      </c>
      <c r="AD13" s="18">
        <v>1.551408292081535E-2</v>
      </c>
      <c r="AF13" s="18">
        <v>0</v>
      </c>
      <c r="AG13" s="18">
        <v>1.006329903626231E-2</v>
      </c>
      <c r="AH13" s="18">
        <v>2.1371415107311699E-2</v>
      </c>
      <c r="AI13" s="18">
        <v>1.7604111303855509E-2</v>
      </c>
      <c r="AJ13" s="18">
        <v>5.4555320685481237E-3</v>
      </c>
      <c r="AK13" s="18">
        <v>0</v>
      </c>
      <c r="AL13" s="18">
        <v>1.1703720877221E-2</v>
      </c>
      <c r="AM13" s="18">
        <v>2.4318449963318011E-2</v>
      </c>
      <c r="AN13" s="18">
        <v>1.9340051260584998E-2</v>
      </c>
      <c r="AO13" s="18">
        <v>1.4826941462499811E-2</v>
      </c>
      <c r="AP13" s="18">
        <v>3.9950750732108287E-3</v>
      </c>
      <c r="AQ13" s="18">
        <v>8.3018105875861253E-3</v>
      </c>
      <c r="AR13" s="18">
        <v>0</v>
      </c>
      <c r="AS13" s="18">
        <v>2.3120816466080388E-2</v>
      </c>
      <c r="AT13" s="18">
        <v>2.1577223238447359E-2</v>
      </c>
      <c r="AU13" s="18">
        <v>0</v>
      </c>
      <c r="AV13" s="18">
        <v>0</v>
      </c>
      <c r="AX13" s="18">
        <v>5.9882083144588991E-3</v>
      </c>
      <c r="AY13" s="18">
        <v>3.0555200947402411E-2</v>
      </c>
      <c r="BA13" s="18">
        <v>1.17158031606629E-2</v>
      </c>
      <c r="BB13" s="18">
        <v>6.89244266764807E-3</v>
      </c>
      <c r="BD13" s="18">
        <v>6.2401995738113128E-3</v>
      </c>
      <c r="BE13" s="18">
        <v>6.772259593082525E-3</v>
      </c>
      <c r="BF13" s="18">
        <v>2.5650160699107551E-2</v>
      </c>
      <c r="BG13" s="18">
        <v>2.2077913091252551E-3</v>
      </c>
      <c r="BH13" s="18">
        <v>2.7656235767695068E-2</v>
      </c>
      <c r="BI13" s="18">
        <v>0</v>
      </c>
      <c r="BJ13" s="18">
        <v>0</v>
      </c>
      <c r="BL13" s="18">
        <v>1.334041405806592E-2</v>
      </c>
      <c r="BM13" s="18">
        <v>4.8418622866685558E-3</v>
      </c>
      <c r="BN13" s="18">
        <v>1.4606786657806089E-2</v>
      </c>
      <c r="BO13" s="18">
        <v>3.5028087287533163E-2</v>
      </c>
      <c r="BP13" s="18">
        <v>3.471602326637401E-3</v>
      </c>
      <c r="BQ13" s="18">
        <v>0</v>
      </c>
      <c r="BR13" s="18">
        <v>2.035716266693461E-2</v>
      </c>
      <c r="BS13" s="18">
        <v>1.1316894963478669E-2</v>
      </c>
      <c r="BU13" s="18">
        <v>5.3969274614112644E-3</v>
      </c>
      <c r="BV13" s="18">
        <v>2.0972852159057229E-3</v>
      </c>
      <c r="BW13" s="18">
        <v>0</v>
      </c>
      <c r="BX13" s="18">
        <v>4.7588553179535753E-2</v>
      </c>
      <c r="BY13" s="18">
        <v>6.8938582777796041E-3</v>
      </c>
      <c r="BZ13" s="18">
        <v>0</v>
      </c>
      <c r="CA13" s="18">
        <v>1.5603337315689631E-2</v>
      </c>
      <c r="CB13" s="18">
        <v>6.5153239683554661E-3</v>
      </c>
      <c r="CC13" s="18">
        <v>3.7193743550464807E-2</v>
      </c>
    </row>
    <row r="14" spans="2:83" ht="19" customHeight="1" x14ac:dyDescent="0.35">
      <c r="B14" s="21" t="s">
        <v>151</v>
      </c>
      <c r="C14" s="18">
        <v>2.308150364736869E-2</v>
      </c>
      <c r="D14" s="18">
        <v>4.2296406387968062E-2</v>
      </c>
      <c r="E14" s="18">
        <v>1.544565949546362E-2</v>
      </c>
      <c r="F14" s="18">
        <v>2.839586163364562E-2</v>
      </c>
      <c r="G14" s="18">
        <v>2.4974774242754259E-2</v>
      </c>
      <c r="H14" s="18">
        <v>1.79467064106975E-2</v>
      </c>
      <c r="I14" s="18">
        <v>1.850123032639554E-2</v>
      </c>
      <c r="K14" s="18">
        <v>1.7056779983420971E-2</v>
      </c>
      <c r="L14" s="18">
        <v>2.7948528948431011E-2</v>
      </c>
      <c r="N14" s="18">
        <v>5.1455280851136573E-3</v>
      </c>
      <c r="O14" s="18">
        <v>1.3030415711105039E-2</v>
      </c>
      <c r="P14" s="18">
        <v>2.118459133199449E-2</v>
      </c>
      <c r="Q14" s="18">
        <v>3.7469860230277131E-2</v>
      </c>
      <c r="R14" s="18">
        <v>2.819521319017047E-2</v>
      </c>
      <c r="S14" s="18">
        <v>2.4050688523197299E-2</v>
      </c>
      <c r="T14" s="18">
        <v>3.3794334218279889E-2</v>
      </c>
      <c r="U14" s="18">
        <v>3.8627657865554207E-2</v>
      </c>
      <c r="V14" s="18">
        <v>1.7460050350611201E-2</v>
      </c>
      <c r="W14" s="18">
        <v>2.4921804408029109E-2</v>
      </c>
      <c r="X14" s="18">
        <v>2.833566154759018E-2</v>
      </c>
      <c r="Y14" s="18">
        <v>7.02912278555619E-3</v>
      </c>
      <c r="AA14" s="18">
        <v>1.368775910814542E-2</v>
      </c>
      <c r="AB14" s="18">
        <v>2.216631687193318E-2</v>
      </c>
      <c r="AC14" s="18">
        <v>1.3380289362138311E-2</v>
      </c>
      <c r="AD14" s="18">
        <v>4.2851753191158838E-2</v>
      </c>
      <c r="AF14" s="18">
        <v>0.1066202911458395</v>
      </c>
      <c r="AG14" s="18">
        <v>4.3429963676213157E-2</v>
      </c>
      <c r="AH14" s="18">
        <v>4.9138332405504401E-2</v>
      </c>
      <c r="AI14" s="18">
        <v>3.2333349107947662E-2</v>
      </c>
      <c r="AJ14" s="18">
        <v>2.3839950909228198E-2</v>
      </c>
      <c r="AK14" s="18">
        <v>2.0295210668950021E-2</v>
      </c>
      <c r="AL14" s="18">
        <v>2.5979504174736719E-2</v>
      </c>
      <c r="AM14" s="18">
        <v>2.8512270391439241E-2</v>
      </c>
      <c r="AN14" s="18">
        <v>0</v>
      </c>
      <c r="AO14" s="18">
        <v>0</v>
      </c>
      <c r="AP14" s="18">
        <v>1.5687957143504599E-2</v>
      </c>
      <c r="AQ14" s="18">
        <v>1.3483587476824399E-2</v>
      </c>
      <c r="AR14" s="18">
        <v>0</v>
      </c>
      <c r="AS14" s="18">
        <v>0</v>
      </c>
      <c r="AT14" s="18">
        <v>0</v>
      </c>
      <c r="AU14" s="18">
        <v>1.7869709859814339E-2</v>
      </c>
      <c r="AV14" s="18">
        <v>7.9539074518837724E-2</v>
      </c>
      <c r="AX14" s="18">
        <v>2.2762340131680939E-2</v>
      </c>
      <c r="AY14" s="18">
        <v>2.5439124831373089E-2</v>
      </c>
      <c r="BA14" s="18">
        <v>2.2099155937025661E-2</v>
      </c>
      <c r="BB14" s="18">
        <v>2.490408989277159E-2</v>
      </c>
      <c r="BD14" s="18">
        <v>2.4296491797614669E-2</v>
      </c>
      <c r="BE14" s="18">
        <v>2.9253718569713372E-2</v>
      </c>
      <c r="BF14" s="18">
        <v>8.8251412218565955E-3</v>
      </c>
      <c r="BG14" s="18">
        <v>1.1481028579261421E-2</v>
      </c>
      <c r="BH14" s="18">
        <v>2.5061233516125148E-2</v>
      </c>
      <c r="BI14" s="18">
        <v>4.0623804533434983E-2</v>
      </c>
      <c r="BJ14" s="18">
        <v>8.0646912355050573E-2</v>
      </c>
      <c r="BL14" s="18">
        <v>1.056299912006434E-2</v>
      </c>
      <c r="BM14" s="18">
        <v>1.7198114481966391E-2</v>
      </c>
      <c r="BN14" s="18">
        <v>1.512794377309282E-2</v>
      </c>
      <c r="BO14" s="18">
        <v>7.9985639098731996E-3</v>
      </c>
      <c r="BP14" s="18">
        <v>1.9654426851245362E-2</v>
      </c>
      <c r="BQ14" s="18">
        <v>0</v>
      </c>
      <c r="BR14" s="18">
        <v>0.1007679282045346</v>
      </c>
      <c r="BS14" s="18">
        <v>4.7865480580373751E-2</v>
      </c>
      <c r="BU14" s="18">
        <v>4.3498728695538919E-3</v>
      </c>
      <c r="BV14" s="18">
        <v>2.244276183772119E-2</v>
      </c>
      <c r="BW14" s="18">
        <v>2.3093106461121709E-2</v>
      </c>
      <c r="BX14" s="18">
        <v>5.3281579097244772E-3</v>
      </c>
      <c r="BY14" s="18">
        <v>1.6143490441996759E-2</v>
      </c>
      <c r="BZ14" s="18">
        <v>1.882953847748943E-2</v>
      </c>
      <c r="CA14" s="18">
        <v>6.6525165996754079E-2</v>
      </c>
      <c r="CB14" s="18">
        <v>5.985552000260206E-2</v>
      </c>
      <c r="CC14" s="18">
        <v>2.6006063228740859E-2</v>
      </c>
    </row>
    <row r="15" spans="2:83" ht="19" customHeight="1" x14ac:dyDescent="0.35">
      <c r="B15" s="22" t="s">
        <v>117</v>
      </c>
      <c r="C15" s="23">
        <v>0.72422896317176111</v>
      </c>
      <c r="D15" s="23">
        <v>0.55560089815404701</v>
      </c>
      <c r="E15" s="23">
        <v>0.71489041304275669</v>
      </c>
      <c r="F15" s="23">
        <v>0.72590251519225224</v>
      </c>
      <c r="G15" s="23">
        <v>0.71740140251966722</v>
      </c>
      <c r="H15" s="23">
        <v>0.76430360729366276</v>
      </c>
      <c r="I15" s="23">
        <v>0.781522969677235</v>
      </c>
      <c r="K15" s="23">
        <v>0.71094878589046173</v>
      </c>
      <c r="L15" s="23">
        <v>0.73725755095483336</v>
      </c>
      <c r="N15" s="23">
        <v>0.7620526123998328</v>
      </c>
      <c r="O15" s="23">
        <v>0.83968737550190853</v>
      </c>
      <c r="P15" s="23">
        <v>0.6809048848540008</v>
      </c>
      <c r="Q15" s="23">
        <v>0.64560551378065978</v>
      </c>
      <c r="R15" s="23">
        <v>0.75340691465406961</v>
      </c>
      <c r="S15" s="23">
        <v>0.72791098200435222</v>
      </c>
      <c r="T15" s="23">
        <v>0.79646265153912232</v>
      </c>
      <c r="U15" s="23">
        <v>0.67155944958998504</v>
      </c>
      <c r="V15" s="23">
        <v>0.67795441254801347</v>
      </c>
      <c r="W15" s="23">
        <v>0.74121134004664246</v>
      </c>
      <c r="X15" s="23">
        <v>0.71378485492506694</v>
      </c>
      <c r="Y15" s="23">
        <v>0.71650843800718411</v>
      </c>
      <c r="AA15" s="23">
        <v>0.7904302173443436</v>
      </c>
      <c r="AB15" s="23">
        <v>0.75078701825452709</v>
      </c>
      <c r="AC15" s="23">
        <v>0.71599742245400966</v>
      </c>
      <c r="AD15" s="23">
        <v>0.63145771761921199</v>
      </c>
      <c r="AF15" s="23">
        <v>0.51266882610416942</v>
      </c>
      <c r="AG15" s="23">
        <v>0.6924099479870649</v>
      </c>
      <c r="AH15" s="23">
        <v>0.69469406039705761</v>
      </c>
      <c r="AI15" s="23">
        <v>0.70411140337443801</v>
      </c>
      <c r="AJ15" s="23">
        <v>0.65675503249632072</v>
      </c>
      <c r="AK15" s="23">
        <v>0.73687749256297574</v>
      </c>
      <c r="AL15" s="23">
        <v>0.67473252240005643</v>
      </c>
      <c r="AM15" s="23">
        <v>0.72424963208658011</v>
      </c>
      <c r="AN15" s="23">
        <v>0.77984443310368035</v>
      </c>
      <c r="AO15" s="23">
        <v>0.78928480688940106</v>
      </c>
      <c r="AP15" s="23">
        <v>0.72042996353811506</v>
      </c>
      <c r="AQ15" s="23">
        <v>0.74709078116053995</v>
      </c>
      <c r="AR15" s="23">
        <v>0.83603482588666078</v>
      </c>
      <c r="AS15" s="23">
        <v>0.79129855664650606</v>
      </c>
      <c r="AT15" s="23">
        <v>0.74590495880055419</v>
      </c>
      <c r="AU15" s="23">
        <v>0.82403919331200792</v>
      </c>
      <c r="AV15" s="23">
        <v>0.57832557142320962</v>
      </c>
      <c r="AX15" s="23">
        <v>0.74330861327512276</v>
      </c>
      <c r="AY15" s="23">
        <v>0.63168209999168468</v>
      </c>
      <c r="BA15" s="23">
        <v>0.74660847211375336</v>
      </c>
      <c r="BB15" s="23">
        <v>0.68270742782629457</v>
      </c>
      <c r="BD15" s="23">
        <v>0.7041611941614776</v>
      </c>
      <c r="BE15" s="23">
        <v>0.73797018367231471</v>
      </c>
      <c r="BF15" s="23">
        <v>0.72382485246109141</v>
      </c>
      <c r="BG15" s="23">
        <v>0.75482487227623651</v>
      </c>
      <c r="BH15" s="23">
        <v>0.73015053905651928</v>
      </c>
      <c r="BI15" s="23">
        <v>0.72511179404558523</v>
      </c>
      <c r="BJ15" s="23">
        <v>0.56446522479207195</v>
      </c>
      <c r="BL15" s="23">
        <v>0.75078893696237226</v>
      </c>
      <c r="BM15" s="23">
        <v>0.76706400260102015</v>
      </c>
      <c r="BN15" s="23">
        <v>0.74411012816262612</v>
      </c>
      <c r="BO15" s="23">
        <v>0.68865485820705685</v>
      </c>
      <c r="BP15" s="23">
        <v>0.69392073736128934</v>
      </c>
      <c r="BQ15" s="23">
        <v>0.81173775803718451</v>
      </c>
      <c r="BR15" s="23">
        <v>0.54593725647192737</v>
      </c>
      <c r="BS15" s="23">
        <v>0.66172305668924558</v>
      </c>
      <c r="BU15" s="23">
        <v>0.77144762448763915</v>
      </c>
      <c r="BV15" s="23">
        <v>0.77329513221916091</v>
      </c>
      <c r="BW15" s="23">
        <v>0.8167123494931281</v>
      </c>
      <c r="BX15" s="23">
        <v>0.7113474750082458</v>
      </c>
      <c r="BY15" s="23">
        <v>0.71483134285491201</v>
      </c>
      <c r="BZ15" s="23">
        <v>0.73230649863188335</v>
      </c>
      <c r="CA15" s="23">
        <v>0.55696136697851339</v>
      </c>
      <c r="CB15" s="23">
        <v>0.61665751656340939</v>
      </c>
      <c r="CC15" s="23">
        <v>0.67267867450826202</v>
      </c>
    </row>
    <row r="16" spans="2:83" ht="19" customHeight="1" x14ac:dyDescent="0.35">
      <c r="B16" s="22" t="s">
        <v>118</v>
      </c>
      <c r="C16" s="23">
        <v>4.8738931417663778E-2</v>
      </c>
      <c r="D16" s="23">
        <v>9.5741873447676429E-2</v>
      </c>
      <c r="E16" s="23">
        <v>7.4270066665208259E-2</v>
      </c>
      <c r="F16" s="23">
        <v>5.4832001280274961E-2</v>
      </c>
      <c r="G16" s="23">
        <v>4.2789322293836862E-2</v>
      </c>
      <c r="H16" s="23">
        <v>2.1165700999952838E-2</v>
      </c>
      <c r="I16" s="23">
        <v>2.7960126641805229E-2</v>
      </c>
      <c r="K16" s="23">
        <v>5.9953862099869588E-2</v>
      </c>
      <c r="L16" s="23">
        <v>3.8471441467654417E-2</v>
      </c>
      <c r="N16" s="23">
        <v>3.0749591616638108E-2</v>
      </c>
      <c r="O16" s="23">
        <v>4.4576239551190493E-2</v>
      </c>
      <c r="P16" s="23">
        <v>8.1893833232004887E-2</v>
      </c>
      <c r="Q16" s="23">
        <v>7.1833638235032929E-2</v>
      </c>
      <c r="R16" s="23">
        <v>3.2407488398556242E-2</v>
      </c>
      <c r="S16" s="23">
        <v>8.0461242425525561E-3</v>
      </c>
      <c r="T16" s="23">
        <v>5.2496029914972528E-2</v>
      </c>
      <c r="U16" s="23">
        <v>8.3254431633065534E-2</v>
      </c>
      <c r="V16" s="23">
        <v>7.9318579002551182E-2</v>
      </c>
      <c r="W16" s="23">
        <v>3.0148825490493868E-2</v>
      </c>
      <c r="X16" s="23">
        <v>4.1887003995273883E-2</v>
      </c>
      <c r="Y16" s="23">
        <v>5.0104908740108582E-2</v>
      </c>
      <c r="AA16" s="23">
        <v>3.099063779188755E-2</v>
      </c>
      <c r="AB16" s="23">
        <v>4.7217951016219943E-2</v>
      </c>
      <c r="AC16" s="23">
        <v>3.8246557420665642E-2</v>
      </c>
      <c r="AD16" s="23">
        <v>7.7994306910079192E-2</v>
      </c>
      <c r="AF16" s="23">
        <v>6.5514239005611402E-2</v>
      </c>
      <c r="AG16" s="23">
        <v>8.2552378543397045E-2</v>
      </c>
      <c r="AH16" s="23">
        <v>7.5809509542805645E-2</v>
      </c>
      <c r="AI16" s="23">
        <v>7.043804438752109E-2</v>
      </c>
      <c r="AJ16" s="23">
        <v>3.6178250575464081E-2</v>
      </c>
      <c r="AK16" s="23">
        <v>4.3424294566059812E-2</v>
      </c>
      <c r="AL16" s="23">
        <v>4.8054734863882648E-2</v>
      </c>
      <c r="AM16" s="23">
        <v>4.3237226030331657E-2</v>
      </c>
      <c r="AN16" s="23">
        <v>3.7556772789993913E-2</v>
      </c>
      <c r="AO16" s="23">
        <v>4.365531865860222E-2</v>
      </c>
      <c r="AP16" s="23">
        <v>2.4763526850103079E-2</v>
      </c>
      <c r="AQ16" s="23">
        <v>3.6183396107327861E-2</v>
      </c>
      <c r="AR16" s="23">
        <v>2.5183768680930099E-2</v>
      </c>
      <c r="AS16" s="23">
        <v>8.7900529472522193E-2</v>
      </c>
      <c r="AT16" s="23">
        <v>9.2698432555540528E-2</v>
      </c>
      <c r="AU16" s="23">
        <v>3.6827157462250633E-2</v>
      </c>
      <c r="AV16" s="23">
        <v>8.1273407603598635E-2</v>
      </c>
      <c r="AX16" s="23">
        <v>3.7188610588872642E-2</v>
      </c>
      <c r="AY16" s="23">
        <v>0.1022604140666655</v>
      </c>
      <c r="BA16" s="23">
        <v>4.5867961367410538E-2</v>
      </c>
      <c r="BB16" s="23">
        <v>5.40655489375724E-2</v>
      </c>
      <c r="BD16" s="23">
        <v>4.5038108965185342E-2</v>
      </c>
      <c r="BE16" s="23">
        <v>3.6139047031108242E-2</v>
      </c>
      <c r="BF16" s="23">
        <v>5.4148090753583171E-2</v>
      </c>
      <c r="BG16" s="23">
        <v>4.4425355876281457E-2</v>
      </c>
      <c r="BH16" s="23">
        <v>8.7794061042390251E-2</v>
      </c>
      <c r="BI16" s="23">
        <v>2.196183565597017E-2</v>
      </c>
      <c r="BJ16" s="23">
        <v>4.4307929584515737E-2</v>
      </c>
      <c r="BL16" s="23">
        <v>4.75717760797571E-2</v>
      </c>
      <c r="BM16" s="23">
        <v>3.30755450384147E-2</v>
      </c>
      <c r="BN16" s="23">
        <v>6.1228853393841459E-2</v>
      </c>
      <c r="BO16" s="23">
        <v>0.1091812582377889</v>
      </c>
      <c r="BP16" s="23">
        <v>4.1660338562309197E-2</v>
      </c>
      <c r="BQ16" s="23">
        <v>1.9753795774519571E-2</v>
      </c>
      <c r="BR16" s="23">
        <v>4.9959086441652138E-2</v>
      </c>
      <c r="BS16" s="23">
        <v>6.3086827728321318E-2</v>
      </c>
      <c r="BU16" s="23">
        <v>4.117124354937788E-2</v>
      </c>
      <c r="BV16" s="23">
        <v>3.3872722959797923E-2</v>
      </c>
      <c r="BW16" s="23">
        <v>1.521409073124627E-2</v>
      </c>
      <c r="BX16" s="23">
        <v>0.12765764625418349</v>
      </c>
      <c r="BY16" s="23">
        <v>2.9728123227262489E-2</v>
      </c>
      <c r="BZ16" s="23">
        <v>1.5937270386724309E-2</v>
      </c>
      <c r="CA16" s="23">
        <v>8.2362452794952579E-2</v>
      </c>
      <c r="CB16" s="23">
        <v>3.8808385178536103E-2</v>
      </c>
      <c r="CC16" s="23">
        <v>0.143112240528742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H20"/>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458</v>
      </c>
    </row>
    <row r="6" spans="2:8" ht="74.150000000000006" customHeight="1" x14ac:dyDescent="0.35">
      <c r="C6" s="20" t="s">
        <v>459</v>
      </c>
      <c r="D6" s="20" t="s">
        <v>460</v>
      </c>
      <c r="E6" s="20" t="s">
        <v>461</v>
      </c>
      <c r="F6" s="20" t="s">
        <v>462</v>
      </c>
      <c r="G6" s="20" t="s">
        <v>463</v>
      </c>
      <c r="H6" s="20" t="s">
        <v>464</v>
      </c>
    </row>
    <row r="7" spans="2:8" x14ac:dyDescent="0.35">
      <c r="B7" s="21" t="s">
        <v>254</v>
      </c>
      <c r="C7" s="18">
        <v>0.20708524813154219</v>
      </c>
      <c r="D7" s="18">
        <v>0.17130199665191281</v>
      </c>
      <c r="E7" s="18">
        <v>0.18043225586612199</v>
      </c>
      <c r="F7" s="18">
        <v>0.1704164793007662</v>
      </c>
      <c r="G7" s="18">
        <v>0.20895241224120101</v>
      </c>
      <c r="H7" s="18">
        <v>0.226088042879942</v>
      </c>
    </row>
    <row r="8" spans="2:8" x14ac:dyDescent="0.35">
      <c r="B8" s="21" t="s">
        <v>255</v>
      </c>
      <c r="C8" s="18">
        <v>0.4925167011459004</v>
      </c>
      <c r="D8" s="18">
        <v>0.40787198089292848</v>
      </c>
      <c r="E8" s="18">
        <v>0.47077604811263918</v>
      </c>
      <c r="F8" s="18">
        <v>0.45210590246827859</v>
      </c>
      <c r="G8" s="18">
        <v>0.44099051025918079</v>
      </c>
      <c r="H8" s="18">
        <v>0.50663615770646553</v>
      </c>
    </row>
    <row r="9" spans="2:8" x14ac:dyDescent="0.35">
      <c r="B9" s="21" t="s">
        <v>256</v>
      </c>
      <c r="C9" s="18">
        <v>0.21163350790491081</v>
      </c>
      <c r="D9" s="18">
        <v>0.30553279317796439</v>
      </c>
      <c r="E9" s="18">
        <v>0.24177218072092579</v>
      </c>
      <c r="F9" s="18">
        <v>0.26822011428907389</v>
      </c>
      <c r="G9" s="18">
        <v>0.23589454916774941</v>
      </c>
      <c r="H9" s="18">
        <v>0.19171001062176149</v>
      </c>
    </row>
    <row r="10" spans="2:8" x14ac:dyDescent="0.35">
      <c r="B10" s="21" t="s">
        <v>257</v>
      </c>
      <c r="C10" s="18">
        <v>4.2629776493635842E-2</v>
      </c>
      <c r="D10" s="18">
        <v>5.4802485604943628E-2</v>
      </c>
      <c r="E10" s="18">
        <v>4.6931045416649338E-2</v>
      </c>
      <c r="F10" s="18">
        <v>5.2074249087555743E-2</v>
      </c>
      <c r="G10" s="18">
        <v>5.5916086361130199E-2</v>
      </c>
      <c r="H10" s="18">
        <v>3.7117395539839053E-2</v>
      </c>
    </row>
    <row r="11" spans="2:8" x14ac:dyDescent="0.35">
      <c r="B11" s="21" t="s">
        <v>151</v>
      </c>
      <c r="C11" s="18">
        <v>4.613476632401059E-2</v>
      </c>
      <c r="D11" s="18">
        <v>6.049074367225047E-2</v>
      </c>
      <c r="E11" s="18">
        <v>6.0088469883663682E-2</v>
      </c>
      <c r="F11" s="18">
        <v>5.7183254854325537E-2</v>
      </c>
      <c r="G11" s="18">
        <v>5.8246441970738583E-2</v>
      </c>
      <c r="H11" s="18">
        <v>3.8448393251991737E-2</v>
      </c>
    </row>
    <row r="12" spans="2:8" x14ac:dyDescent="0.35">
      <c r="B12" s="22" t="s">
        <v>117</v>
      </c>
      <c r="C12" s="23">
        <v>0.69960194927744268</v>
      </c>
      <c r="D12" s="23">
        <v>0.57917397754484135</v>
      </c>
      <c r="E12" s="23">
        <v>0.65120830397876117</v>
      </c>
      <c r="F12" s="23">
        <v>0.62252238176904473</v>
      </c>
      <c r="G12" s="23">
        <v>0.64994292250038177</v>
      </c>
      <c r="H12" s="23">
        <v>0.73272420058640753</v>
      </c>
    </row>
    <row r="13" spans="2:8" x14ac:dyDescent="0.35">
      <c r="B13" s="22" t="s">
        <v>118</v>
      </c>
      <c r="C13" s="23">
        <v>0.25426328439854667</v>
      </c>
      <c r="D13" s="23">
        <v>0.36033527878290811</v>
      </c>
      <c r="E13" s="23">
        <v>0.28870322613757521</v>
      </c>
      <c r="F13" s="23">
        <v>0.32029436337662959</v>
      </c>
      <c r="G13" s="23">
        <v>0.29181063552887959</v>
      </c>
      <c r="H13" s="23">
        <v>0.2288274061616006</v>
      </c>
    </row>
    <row r="16" spans="2:8" x14ac:dyDescent="0.35">
      <c r="B16" t="s">
        <v>435</v>
      </c>
    </row>
    <row r="17" spans="2:2" x14ac:dyDescent="0.35">
      <c r="B17" t="s">
        <v>10</v>
      </c>
    </row>
    <row r="20" spans="2:2" x14ac:dyDescent="0.35">
      <c r="B20" t="str">
        <f>HYPERLINK("#Contents!A1", "Return to Contents")</f>
        <v>Return to Contents</v>
      </c>
    </row>
  </sheetData>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253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0.20708524813154219</v>
      </c>
      <c r="D9" s="18">
        <v>0.22451413312690291</v>
      </c>
      <c r="E9" s="18">
        <v>0.335477537058464</v>
      </c>
      <c r="F9" s="18">
        <v>0.25821139025061918</v>
      </c>
      <c r="G9" s="18">
        <v>0.18650689637283721</v>
      </c>
      <c r="H9" s="18">
        <v>0.18479831844463579</v>
      </c>
      <c r="I9" s="18">
        <v>0.1001470238104553</v>
      </c>
      <c r="K9" s="18">
        <v>0.2212739130997928</v>
      </c>
      <c r="L9" s="18">
        <v>0.19375817529852421</v>
      </c>
      <c r="N9" s="18">
        <v>0.21238515373526279</v>
      </c>
      <c r="O9" s="18">
        <v>0.13815218009905861</v>
      </c>
      <c r="P9" s="18">
        <v>0.28807678247978152</v>
      </c>
      <c r="Q9" s="18">
        <v>0.20616720496706081</v>
      </c>
      <c r="R9" s="18">
        <v>0.22959926339282899</v>
      </c>
      <c r="S9" s="18">
        <v>0.1858166312335196</v>
      </c>
      <c r="T9" s="18">
        <v>0.24674192973655609</v>
      </c>
      <c r="U9" s="18">
        <v>0.1480386708672656</v>
      </c>
      <c r="V9" s="18">
        <v>0.27720069368059319</v>
      </c>
      <c r="W9" s="18">
        <v>0.1753764032133249</v>
      </c>
      <c r="X9" s="18">
        <v>0.1559264846623124</v>
      </c>
      <c r="Y9" s="18">
        <v>0.19525786733196951</v>
      </c>
      <c r="AA9" s="18">
        <v>0.23473700487700391</v>
      </c>
      <c r="AB9" s="18">
        <v>0.1814418649131021</v>
      </c>
      <c r="AC9" s="18">
        <v>0.2172351791064428</v>
      </c>
      <c r="AD9" s="18">
        <v>0.19660411836477171</v>
      </c>
      <c r="AF9" s="18">
        <v>6.6768104899064651E-2</v>
      </c>
      <c r="AG9" s="18">
        <v>0.24342658122849961</v>
      </c>
      <c r="AH9" s="18">
        <v>0.19861105090417941</v>
      </c>
      <c r="AI9" s="18">
        <v>0.15958922931897229</v>
      </c>
      <c r="AJ9" s="18">
        <v>0.18291613632737019</v>
      </c>
      <c r="AK9" s="18">
        <v>0.19215147190220419</v>
      </c>
      <c r="AL9" s="18">
        <v>0.20004587315862271</v>
      </c>
      <c r="AM9" s="18">
        <v>0.16017549438116199</v>
      </c>
      <c r="AN9" s="18">
        <v>0.15396493540049291</v>
      </c>
      <c r="AO9" s="18">
        <v>0.27138360481975971</v>
      </c>
      <c r="AP9" s="18">
        <v>0.18080152947660641</v>
      </c>
      <c r="AQ9" s="18">
        <v>0.20047535738658079</v>
      </c>
      <c r="AR9" s="18">
        <v>0.19014044513284359</v>
      </c>
      <c r="AS9" s="18">
        <v>0.3256240175165741</v>
      </c>
      <c r="AT9" s="18">
        <v>0.27198157956810942</v>
      </c>
      <c r="AU9" s="18">
        <v>0.40178300268455652</v>
      </c>
      <c r="AV9" s="18">
        <v>0.10510832034264959</v>
      </c>
      <c r="AX9" s="18">
        <v>0.1860761522961327</v>
      </c>
      <c r="AY9" s="18">
        <v>0.31344323528852203</v>
      </c>
      <c r="BA9" s="18">
        <v>0.2230665408566547</v>
      </c>
      <c r="BB9" s="18">
        <v>0.17743456131477719</v>
      </c>
      <c r="BD9" s="18">
        <v>0.1801823393509516</v>
      </c>
      <c r="BE9" s="18">
        <v>0.19458441427655429</v>
      </c>
      <c r="BF9" s="18">
        <v>0.14800786243825859</v>
      </c>
      <c r="BG9" s="18">
        <v>0.1931497278003057</v>
      </c>
      <c r="BH9" s="18">
        <v>0.31910827354595939</v>
      </c>
      <c r="BI9" s="18">
        <v>0.4186210793132451</v>
      </c>
      <c r="BJ9" s="18">
        <v>0.2111543382633696</v>
      </c>
      <c r="BL9" s="18">
        <v>0.17944748516026571</v>
      </c>
      <c r="BM9" s="18">
        <v>0.2668676115621566</v>
      </c>
      <c r="BN9" s="18">
        <v>0.1461312167091558</v>
      </c>
      <c r="BO9" s="18">
        <v>0.2343476489742197</v>
      </c>
      <c r="BP9" s="18">
        <v>0.21924830982751681</v>
      </c>
      <c r="BQ9" s="18">
        <v>0.24828517501598971</v>
      </c>
      <c r="BR9" s="18">
        <v>0.19795382775829259</v>
      </c>
      <c r="BS9" s="18">
        <v>0.13529298840484391</v>
      </c>
      <c r="BU9" s="18">
        <v>0.20578055723244201</v>
      </c>
      <c r="BV9" s="18">
        <v>0.26748014801723458</v>
      </c>
      <c r="BW9" s="18">
        <v>0.15729284491256171</v>
      </c>
      <c r="BX9" s="18">
        <v>0.19336362894104539</v>
      </c>
      <c r="BY9" s="18">
        <v>0.24132351984014611</v>
      </c>
      <c r="BZ9" s="18">
        <v>0.2012008480894335</v>
      </c>
      <c r="CA9" s="18">
        <v>0.1126599739333857</v>
      </c>
      <c r="CB9" s="18">
        <v>8.8114330666470647E-2</v>
      </c>
      <c r="CC9" s="18">
        <v>0.1709812904606704</v>
      </c>
    </row>
    <row r="10" spans="2:83" ht="19" customHeight="1" x14ac:dyDescent="0.35">
      <c r="B10" s="21" t="s">
        <v>255</v>
      </c>
      <c r="C10" s="18">
        <v>0.4925167011459004</v>
      </c>
      <c r="D10" s="18">
        <v>0.39920600805002587</v>
      </c>
      <c r="E10" s="18">
        <v>0.43315638614000579</v>
      </c>
      <c r="F10" s="18">
        <v>0.46693829952401222</v>
      </c>
      <c r="G10" s="18">
        <v>0.51262773811802942</v>
      </c>
      <c r="H10" s="18">
        <v>0.51945426309066522</v>
      </c>
      <c r="I10" s="18">
        <v>0.56295710432060309</v>
      </c>
      <c r="K10" s="18">
        <v>0.4771506674388139</v>
      </c>
      <c r="L10" s="18">
        <v>0.50649133285451753</v>
      </c>
      <c r="N10" s="18">
        <v>0.54353899690474183</v>
      </c>
      <c r="O10" s="18">
        <v>0.49058051042338868</v>
      </c>
      <c r="P10" s="18">
        <v>0.44360535532426493</v>
      </c>
      <c r="Q10" s="18">
        <v>0.4725569116053065</v>
      </c>
      <c r="R10" s="18">
        <v>0.50290526524520918</v>
      </c>
      <c r="S10" s="18">
        <v>0.54711660229088599</v>
      </c>
      <c r="T10" s="18">
        <v>0.55813211085244629</v>
      </c>
      <c r="U10" s="18">
        <v>0.53793071263256342</v>
      </c>
      <c r="V10" s="18">
        <v>0.39243568139963558</v>
      </c>
      <c r="W10" s="18">
        <v>0.47620849204662041</v>
      </c>
      <c r="X10" s="18">
        <v>0.50342667677807473</v>
      </c>
      <c r="Y10" s="18">
        <v>0.48068244818655981</v>
      </c>
      <c r="AA10" s="18">
        <v>0.49443810827482848</v>
      </c>
      <c r="AB10" s="18">
        <v>0.52604833993635602</v>
      </c>
      <c r="AC10" s="18">
        <v>0.51243106464997923</v>
      </c>
      <c r="AD10" s="18">
        <v>0.43809724073728451</v>
      </c>
      <c r="AF10" s="18">
        <v>0.3569617156532765</v>
      </c>
      <c r="AG10" s="18">
        <v>0.44055904119809491</v>
      </c>
      <c r="AH10" s="18">
        <v>0.49253300229200392</v>
      </c>
      <c r="AI10" s="18">
        <v>0.48451486580691933</v>
      </c>
      <c r="AJ10" s="18">
        <v>0.50470509846414202</v>
      </c>
      <c r="AK10" s="18">
        <v>0.55279069432423411</v>
      </c>
      <c r="AL10" s="18">
        <v>0.45061018394272728</v>
      </c>
      <c r="AM10" s="18">
        <v>0.51167307161451547</v>
      </c>
      <c r="AN10" s="18">
        <v>0.50503879456258161</v>
      </c>
      <c r="AO10" s="18">
        <v>0.54871414970886356</v>
      </c>
      <c r="AP10" s="18">
        <v>0.49659846840012278</v>
      </c>
      <c r="AQ10" s="18">
        <v>0.54649342496612563</v>
      </c>
      <c r="AR10" s="18">
        <v>0.47834077680603421</v>
      </c>
      <c r="AS10" s="18">
        <v>0.44127702618242259</v>
      </c>
      <c r="AT10" s="18">
        <v>0.3940639197989757</v>
      </c>
      <c r="AU10" s="18">
        <v>0.43877270357868642</v>
      </c>
      <c r="AV10" s="18">
        <v>0.47008421121572891</v>
      </c>
      <c r="AX10" s="18">
        <v>0.51071459998950797</v>
      </c>
      <c r="AY10" s="18">
        <v>0.402006875150203</v>
      </c>
      <c r="BA10" s="18">
        <v>0.48976640349643469</v>
      </c>
      <c r="BB10" s="18">
        <v>0.49761943067222059</v>
      </c>
      <c r="BD10" s="18">
        <v>0.49744075995265002</v>
      </c>
      <c r="BE10" s="18">
        <v>0.54182877498748172</v>
      </c>
      <c r="BF10" s="18">
        <v>0.50081011500827999</v>
      </c>
      <c r="BG10" s="18">
        <v>0.49876823737931281</v>
      </c>
      <c r="BH10" s="18">
        <v>0.42306223723824088</v>
      </c>
      <c r="BI10" s="18">
        <v>0.42977038382870092</v>
      </c>
      <c r="BJ10" s="18">
        <v>0.3762481895801944</v>
      </c>
      <c r="BL10" s="18">
        <v>0.53300557398981296</v>
      </c>
      <c r="BM10" s="18">
        <v>0.50478059810978304</v>
      </c>
      <c r="BN10" s="18">
        <v>0.46780661229708392</v>
      </c>
      <c r="BO10" s="18">
        <v>0.46183410645301709</v>
      </c>
      <c r="BP10" s="18">
        <v>0.46646651205938722</v>
      </c>
      <c r="BQ10" s="18">
        <v>0.44202717046442203</v>
      </c>
      <c r="BR10" s="18">
        <v>0.33670363858711527</v>
      </c>
      <c r="BS10" s="18">
        <v>0.49582652186823678</v>
      </c>
      <c r="BU10" s="18">
        <v>0.53776931370734793</v>
      </c>
      <c r="BV10" s="18">
        <v>0.50240828291438244</v>
      </c>
      <c r="BW10" s="18">
        <v>0.55280255295225944</v>
      </c>
      <c r="BX10" s="18">
        <v>0.46255237492604651</v>
      </c>
      <c r="BY10" s="18">
        <v>0.46574839806950752</v>
      </c>
      <c r="BZ10" s="18">
        <v>0.45404179073722561</v>
      </c>
      <c r="CA10" s="18">
        <v>0.47695127047627511</v>
      </c>
      <c r="CB10" s="18">
        <v>0.47191785713313888</v>
      </c>
      <c r="CC10" s="18">
        <v>0.47486620229521348</v>
      </c>
    </row>
    <row r="11" spans="2:83" ht="19" customHeight="1" x14ac:dyDescent="0.35">
      <c r="B11" s="21" t="s">
        <v>256</v>
      </c>
      <c r="C11" s="18">
        <v>0.21163350790491081</v>
      </c>
      <c r="D11" s="18">
        <v>0.2412565035351385</v>
      </c>
      <c r="E11" s="18">
        <v>0.179624478755355</v>
      </c>
      <c r="F11" s="18">
        <v>0.1865370056669049</v>
      </c>
      <c r="G11" s="18">
        <v>0.19393624479408261</v>
      </c>
      <c r="H11" s="18">
        <v>0.2327696319136458</v>
      </c>
      <c r="I11" s="18">
        <v>0.23618774160236539</v>
      </c>
      <c r="K11" s="18">
        <v>0.21718711272348429</v>
      </c>
      <c r="L11" s="18">
        <v>0.20644683823917209</v>
      </c>
      <c r="N11" s="18">
        <v>0.21196705748832051</v>
      </c>
      <c r="O11" s="18">
        <v>0.2984092554154556</v>
      </c>
      <c r="P11" s="18">
        <v>0.16486901339256521</v>
      </c>
      <c r="Q11" s="18">
        <v>0.19917135838692121</v>
      </c>
      <c r="R11" s="18">
        <v>0.21666495774217709</v>
      </c>
      <c r="S11" s="18">
        <v>0.2111878929285336</v>
      </c>
      <c r="T11" s="18">
        <v>0.11302106814428969</v>
      </c>
      <c r="U11" s="18">
        <v>0.2032051860986212</v>
      </c>
      <c r="V11" s="18">
        <v>0.23916663996962539</v>
      </c>
      <c r="W11" s="18">
        <v>0.23573983698198889</v>
      </c>
      <c r="X11" s="18">
        <v>0.22930527695412101</v>
      </c>
      <c r="Y11" s="18">
        <v>0.2042136516662128</v>
      </c>
      <c r="AA11" s="18">
        <v>0.21163006665711559</v>
      </c>
      <c r="AB11" s="18">
        <v>0.21887908248618701</v>
      </c>
      <c r="AC11" s="18">
        <v>0.18813080881297009</v>
      </c>
      <c r="AD11" s="18">
        <v>0.22495577817607409</v>
      </c>
      <c r="AF11" s="18">
        <v>0.28171413586413752</v>
      </c>
      <c r="AG11" s="18">
        <v>0.1794100340471764</v>
      </c>
      <c r="AH11" s="18">
        <v>0.22248885243947569</v>
      </c>
      <c r="AI11" s="18">
        <v>0.24608256646477511</v>
      </c>
      <c r="AJ11" s="18">
        <v>0.19547498014950709</v>
      </c>
      <c r="AK11" s="18">
        <v>0.20266945467111669</v>
      </c>
      <c r="AL11" s="18">
        <v>0.21748168870357021</v>
      </c>
      <c r="AM11" s="18">
        <v>0.25328936022196658</v>
      </c>
      <c r="AN11" s="18">
        <v>0.27070498316997849</v>
      </c>
      <c r="AO11" s="18">
        <v>0.1151156180047368</v>
      </c>
      <c r="AP11" s="18">
        <v>0.25806419333094471</v>
      </c>
      <c r="AQ11" s="18">
        <v>0.17856103736127499</v>
      </c>
      <c r="AR11" s="18">
        <v>0.26518057420104402</v>
      </c>
      <c r="AS11" s="18">
        <v>0.21128904221672179</v>
      </c>
      <c r="AT11" s="18">
        <v>0.30168263666228512</v>
      </c>
      <c r="AU11" s="18">
        <v>0.10849023407120589</v>
      </c>
      <c r="AV11" s="18">
        <v>0.19377290040837761</v>
      </c>
      <c r="AX11" s="18">
        <v>0.21513570803281221</v>
      </c>
      <c r="AY11" s="18">
        <v>0.19589105450681141</v>
      </c>
      <c r="BA11" s="18">
        <v>0.20951672132434929</v>
      </c>
      <c r="BB11" s="18">
        <v>0.2155608607816612</v>
      </c>
      <c r="BD11" s="18">
        <v>0.2288529667066623</v>
      </c>
      <c r="BE11" s="18">
        <v>0.17434472941507609</v>
      </c>
      <c r="BF11" s="18">
        <v>0.26687700524124192</v>
      </c>
      <c r="BG11" s="18">
        <v>0.2410591156454418</v>
      </c>
      <c r="BH11" s="18">
        <v>0.15745816739773119</v>
      </c>
      <c r="BI11" s="18">
        <v>0.11609072253871069</v>
      </c>
      <c r="BJ11" s="18">
        <v>0.20312651790523201</v>
      </c>
      <c r="BL11" s="18">
        <v>0.2285101863657234</v>
      </c>
      <c r="BM11" s="18">
        <v>0.17253481869021201</v>
      </c>
      <c r="BN11" s="18">
        <v>0.24784186425670371</v>
      </c>
      <c r="BO11" s="18">
        <v>0.23223160353679781</v>
      </c>
      <c r="BP11" s="18">
        <v>0.2103851075994167</v>
      </c>
      <c r="BQ11" s="18">
        <v>0.23424397784170831</v>
      </c>
      <c r="BR11" s="18">
        <v>0.23922584964602511</v>
      </c>
      <c r="BS11" s="18">
        <v>0.23672321053719991</v>
      </c>
      <c r="BU11" s="18">
        <v>0.19831943398795299</v>
      </c>
      <c r="BV11" s="18">
        <v>0.1769935802219246</v>
      </c>
      <c r="BW11" s="18">
        <v>0.15901318431870889</v>
      </c>
      <c r="BX11" s="18">
        <v>0.25670242881667238</v>
      </c>
      <c r="BY11" s="18">
        <v>0.21439309617800581</v>
      </c>
      <c r="BZ11" s="18">
        <v>0.27897208683182539</v>
      </c>
      <c r="CA11" s="18">
        <v>0.22823184294508689</v>
      </c>
      <c r="CB11" s="18">
        <v>0.28494440346114119</v>
      </c>
      <c r="CC11" s="18">
        <v>0.22369162880581631</v>
      </c>
    </row>
    <row r="12" spans="2:83" ht="19" customHeight="1" x14ac:dyDescent="0.35">
      <c r="B12" s="21" t="s">
        <v>257</v>
      </c>
      <c r="C12" s="18">
        <v>4.2629776493635842E-2</v>
      </c>
      <c r="D12" s="18">
        <v>7.268844610095819E-2</v>
      </c>
      <c r="E12" s="18">
        <v>3.891994138028583E-2</v>
      </c>
      <c r="F12" s="18">
        <v>5.0385458251821127E-2</v>
      </c>
      <c r="G12" s="18">
        <v>5.2971275665014729E-2</v>
      </c>
      <c r="H12" s="18">
        <v>2.7061207658867222E-2</v>
      </c>
      <c r="I12" s="18">
        <v>3.0352868003321629E-2</v>
      </c>
      <c r="K12" s="18">
        <v>4.7540881891258657E-2</v>
      </c>
      <c r="L12" s="18">
        <v>3.8238744610247913E-2</v>
      </c>
      <c r="N12" s="18">
        <v>3.2108791871674758E-2</v>
      </c>
      <c r="O12" s="18">
        <v>1.396535678516677E-2</v>
      </c>
      <c r="P12" s="18">
        <v>5.4778048236800887E-2</v>
      </c>
      <c r="Q12" s="18">
        <v>5.0365661686110737E-2</v>
      </c>
      <c r="R12" s="18">
        <v>2.4484939067439059E-2</v>
      </c>
      <c r="S12" s="18">
        <v>1.540044851276343E-2</v>
      </c>
      <c r="T12" s="18">
        <v>3.9525979034674051E-2</v>
      </c>
      <c r="U12" s="18">
        <v>4.1278569370999413E-2</v>
      </c>
      <c r="V12" s="18">
        <v>4.6169579303461883E-2</v>
      </c>
      <c r="W12" s="18">
        <v>5.0496162375423419E-2</v>
      </c>
      <c r="X12" s="18">
        <v>6.4425071530142861E-2</v>
      </c>
      <c r="Y12" s="18">
        <v>6.2863789999036426E-2</v>
      </c>
      <c r="AA12" s="18">
        <v>2.9025247042534379E-2</v>
      </c>
      <c r="AB12" s="18">
        <v>3.5022262412905743E-2</v>
      </c>
      <c r="AC12" s="18">
        <v>3.9105076253568641E-2</v>
      </c>
      <c r="AD12" s="18">
        <v>6.6161796486705643E-2</v>
      </c>
      <c r="AF12" s="18">
        <v>0.1498238131632883</v>
      </c>
      <c r="AG12" s="18">
        <v>5.3741862783152239E-2</v>
      </c>
      <c r="AH12" s="18">
        <v>2.4401059448274261E-2</v>
      </c>
      <c r="AI12" s="18">
        <v>9.332108090815687E-2</v>
      </c>
      <c r="AJ12" s="18">
        <v>4.3565805430009263E-2</v>
      </c>
      <c r="AK12" s="18">
        <v>1.8568544179191741E-2</v>
      </c>
      <c r="AL12" s="18">
        <v>7.2551822319940507E-2</v>
      </c>
      <c r="AM12" s="18">
        <v>5.2920565283984908E-2</v>
      </c>
      <c r="AN12" s="18">
        <v>2.9075159939884621E-2</v>
      </c>
      <c r="AO12" s="18">
        <v>1.7007238104650029E-2</v>
      </c>
      <c r="AP12" s="18">
        <v>2.897738885799667E-2</v>
      </c>
      <c r="AQ12" s="18">
        <v>4.1246263670218712E-2</v>
      </c>
      <c r="AR12" s="18">
        <v>5.1107956428047621E-2</v>
      </c>
      <c r="AS12" s="18">
        <v>2.1809914084281581E-2</v>
      </c>
      <c r="AT12" s="18">
        <v>3.2271863970629727E-2</v>
      </c>
      <c r="AU12" s="18">
        <v>9.5273409656452205E-3</v>
      </c>
      <c r="AV12" s="18">
        <v>9.4746095038764869E-2</v>
      </c>
      <c r="AX12" s="18">
        <v>3.9073132898297912E-2</v>
      </c>
      <c r="AY12" s="18">
        <v>5.5334950531847803E-2</v>
      </c>
      <c r="BA12" s="18">
        <v>4.0019288997528969E-2</v>
      </c>
      <c r="BB12" s="18">
        <v>4.7473111042193289E-2</v>
      </c>
      <c r="BD12" s="18">
        <v>4.0906112488035891E-2</v>
      </c>
      <c r="BE12" s="18">
        <v>4.1048408445689757E-2</v>
      </c>
      <c r="BF12" s="18">
        <v>5.3496153860339242E-2</v>
      </c>
      <c r="BG12" s="18">
        <v>3.4425241040155208E-2</v>
      </c>
      <c r="BH12" s="18">
        <v>5.4258182435924361E-2</v>
      </c>
      <c r="BI12" s="18">
        <v>0</v>
      </c>
      <c r="BJ12" s="18">
        <v>7.3370090815438604E-2</v>
      </c>
      <c r="BL12" s="18">
        <v>1.9598876533887071E-2</v>
      </c>
      <c r="BM12" s="18">
        <v>3.1615937222526029E-2</v>
      </c>
      <c r="BN12" s="18">
        <v>5.0708418993720583E-2</v>
      </c>
      <c r="BO12" s="18">
        <v>3.520003571206691E-2</v>
      </c>
      <c r="BP12" s="18">
        <v>5.6093149222950667E-2</v>
      </c>
      <c r="BQ12" s="18">
        <v>7.5443676677880295E-2</v>
      </c>
      <c r="BR12" s="18">
        <v>0.10700260550413709</v>
      </c>
      <c r="BS12" s="18">
        <v>6.0941593553927857E-2</v>
      </c>
      <c r="BU12" s="18">
        <v>2.861674980063017E-2</v>
      </c>
      <c r="BV12" s="18">
        <v>3.5645242915508482E-2</v>
      </c>
      <c r="BW12" s="18">
        <v>4.3423160816903263E-2</v>
      </c>
      <c r="BX12" s="18">
        <v>4.6518399483443058E-2</v>
      </c>
      <c r="BY12" s="18">
        <v>4.4218672187288893E-2</v>
      </c>
      <c r="BZ12" s="18">
        <v>6.5785274341515529E-2</v>
      </c>
      <c r="CA12" s="18">
        <v>6.6595377609072734E-2</v>
      </c>
      <c r="CB12" s="18">
        <v>2.7554994245932961E-2</v>
      </c>
      <c r="CC12" s="18">
        <v>8.01752181991751E-2</v>
      </c>
    </row>
    <row r="13" spans="2:83" ht="19" customHeight="1" x14ac:dyDescent="0.35">
      <c r="B13" s="21" t="s">
        <v>151</v>
      </c>
      <c r="C13" s="18">
        <v>4.613476632401059E-2</v>
      </c>
      <c r="D13" s="18">
        <v>6.2334909186974423E-2</v>
      </c>
      <c r="E13" s="18">
        <v>1.2821656665889339E-2</v>
      </c>
      <c r="F13" s="18">
        <v>3.792784630664249E-2</v>
      </c>
      <c r="G13" s="18">
        <v>5.3957845050036167E-2</v>
      </c>
      <c r="H13" s="18">
        <v>3.5916578892185719E-2</v>
      </c>
      <c r="I13" s="18">
        <v>7.0355262263254406E-2</v>
      </c>
      <c r="K13" s="18">
        <v>3.6847424846650337E-2</v>
      </c>
      <c r="L13" s="18">
        <v>5.5064908997538312E-2</v>
      </c>
      <c r="N13" s="18">
        <v>0</v>
      </c>
      <c r="O13" s="18">
        <v>5.8892697276930257E-2</v>
      </c>
      <c r="P13" s="18">
        <v>4.8670800566587409E-2</v>
      </c>
      <c r="Q13" s="18">
        <v>7.1738863354600974E-2</v>
      </c>
      <c r="R13" s="18">
        <v>2.6345574552345621E-2</v>
      </c>
      <c r="S13" s="18">
        <v>4.0478425034297619E-2</v>
      </c>
      <c r="T13" s="18">
        <v>4.2578912232033951E-2</v>
      </c>
      <c r="U13" s="18">
        <v>6.9546861030550175E-2</v>
      </c>
      <c r="V13" s="18">
        <v>4.5027405646684032E-2</v>
      </c>
      <c r="W13" s="18">
        <v>6.2179105382642472E-2</v>
      </c>
      <c r="X13" s="18">
        <v>4.6916490075348892E-2</v>
      </c>
      <c r="Y13" s="18">
        <v>5.6982242816221287E-2</v>
      </c>
      <c r="AA13" s="18">
        <v>3.0169573148517481E-2</v>
      </c>
      <c r="AB13" s="18">
        <v>3.8608450251449142E-2</v>
      </c>
      <c r="AC13" s="18">
        <v>4.3097871177039143E-2</v>
      </c>
      <c r="AD13" s="18">
        <v>7.4181066235164017E-2</v>
      </c>
      <c r="AF13" s="18">
        <v>0.144732230420233</v>
      </c>
      <c r="AG13" s="18">
        <v>8.286248074307688E-2</v>
      </c>
      <c r="AH13" s="18">
        <v>6.1966034916066913E-2</v>
      </c>
      <c r="AI13" s="18">
        <v>1.649225750117634E-2</v>
      </c>
      <c r="AJ13" s="18">
        <v>7.3337979628971359E-2</v>
      </c>
      <c r="AK13" s="18">
        <v>3.3819834923253231E-2</v>
      </c>
      <c r="AL13" s="18">
        <v>5.9310431875139458E-2</v>
      </c>
      <c r="AM13" s="18">
        <v>2.1941508498371041E-2</v>
      </c>
      <c r="AN13" s="18">
        <v>4.1216126927062093E-2</v>
      </c>
      <c r="AO13" s="18">
        <v>4.7779389361990048E-2</v>
      </c>
      <c r="AP13" s="18">
        <v>3.5558419934329448E-2</v>
      </c>
      <c r="AQ13" s="18">
        <v>3.3223916615799848E-2</v>
      </c>
      <c r="AR13" s="18">
        <v>1.523024743203062E-2</v>
      </c>
      <c r="AS13" s="18">
        <v>0</v>
      </c>
      <c r="AT13" s="18">
        <v>0</v>
      </c>
      <c r="AU13" s="18">
        <v>4.1426718699906162E-2</v>
      </c>
      <c r="AV13" s="18">
        <v>0.1362884729944791</v>
      </c>
      <c r="AX13" s="18">
        <v>4.9000406783249288E-2</v>
      </c>
      <c r="AY13" s="18">
        <v>3.3323884522615817E-2</v>
      </c>
      <c r="BA13" s="18">
        <v>3.7631045325032413E-2</v>
      </c>
      <c r="BB13" s="18">
        <v>6.1912036189147729E-2</v>
      </c>
      <c r="BD13" s="18">
        <v>5.2617821501700239E-2</v>
      </c>
      <c r="BE13" s="18">
        <v>4.8193672875198219E-2</v>
      </c>
      <c r="BF13" s="18">
        <v>3.0808863451880369E-2</v>
      </c>
      <c r="BG13" s="18">
        <v>3.2597678134784563E-2</v>
      </c>
      <c r="BH13" s="18">
        <v>4.6113139382144328E-2</v>
      </c>
      <c r="BI13" s="18">
        <v>3.5517814319343227E-2</v>
      </c>
      <c r="BJ13" s="18">
        <v>0.13610086343576541</v>
      </c>
      <c r="BL13" s="18">
        <v>3.9437877950310792E-2</v>
      </c>
      <c r="BM13" s="18">
        <v>2.4201034415322301E-2</v>
      </c>
      <c r="BN13" s="18">
        <v>8.7511887743335764E-2</v>
      </c>
      <c r="BO13" s="18">
        <v>3.6386605323898549E-2</v>
      </c>
      <c r="BP13" s="18">
        <v>4.7806921290728673E-2</v>
      </c>
      <c r="BQ13" s="18">
        <v>0</v>
      </c>
      <c r="BR13" s="18">
        <v>0.1191140785044298</v>
      </c>
      <c r="BS13" s="18">
        <v>7.1215685635791545E-2</v>
      </c>
      <c r="BU13" s="18">
        <v>2.9513945271627089E-2</v>
      </c>
      <c r="BV13" s="18">
        <v>1.7472745930949871E-2</v>
      </c>
      <c r="BW13" s="18">
        <v>8.7468256999566549E-2</v>
      </c>
      <c r="BX13" s="18">
        <v>4.0863167832792653E-2</v>
      </c>
      <c r="BY13" s="18">
        <v>3.4316313725051603E-2</v>
      </c>
      <c r="BZ13" s="18">
        <v>0</v>
      </c>
      <c r="CA13" s="18">
        <v>0.11556153503617971</v>
      </c>
      <c r="CB13" s="18">
        <v>0.1274684144933162</v>
      </c>
      <c r="CC13" s="18">
        <v>5.0285660239124667E-2</v>
      </c>
    </row>
    <row r="14" spans="2:83" ht="19" customHeight="1" x14ac:dyDescent="0.35">
      <c r="B14" s="22" t="s">
        <v>117</v>
      </c>
      <c r="C14" s="23">
        <v>0.69960194927744268</v>
      </c>
      <c r="D14" s="23">
        <v>0.62372014117692887</v>
      </c>
      <c r="E14" s="23">
        <v>0.76863392319846979</v>
      </c>
      <c r="F14" s="23">
        <v>0.72514968977463146</v>
      </c>
      <c r="G14" s="23">
        <v>0.69913463449086666</v>
      </c>
      <c r="H14" s="23">
        <v>0.70425258153530101</v>
      </c>
      <c r="I14" s="23">
        <v>0.66310412813105846</v>
      </c>
      <c r="K14" s="23">
        <v>0.69842458053860668</v>
      </c>
      <c r="L14" s="23">
        <v>0.70024950815304166</v>
      </c>
      <c r="N14" s="23">
        <v>0.75592415064000462</v>
      </c>
      <c r="O14" s="23">
        <v>0.62873269052244729</v>
      </c>
      <c r="P14" s="23">
        <v>0.73168213780404645</v>
      </c>
      <c r="Q14" s="23">
        <v>0.67872411657236731</v>
      </c>
      <c r="R14" s="23">
        <v>0.73250452863803817</v>
      </c>
      <c r="S14" s="23">
        <v>0.73293323352440554</v>
      </c>
      <c r="T14" s="23">
        <v>0.80487404058900236</v>
      </c>
      <c r="U14" s="23">
        <v>0.68596938349982906</v>
      </c>
      <c r="V14" s="23">
        <v>0.66963637508022877</v>
      </c>
      <c r="W14" s="23">
        <v>0.65158489525994523</v>
      </c>
      <c r="X14" s="23">
        <v>0.65935316144038714</v>
      </c>
      <c r="Y14" s="23">
        <v>0.67594031551852929</v>
      </c>
      <c r="AA14" s="23">
        <v>0.72917511315183248</v>
      </c>
      <c r="AB14" s="23">
        <v>0.70749020484945813</v>
      </c>
      <c r="AC14" s="23">
        <v>0.72966624375642208</v>
      </c>
      <c r="AD14" s="23">
        <v>0.63470135910205627</v>
      </c>
      <c r="AF14" s="23">
        <v>0.42372982055234121</v>
      </c>
      <c r="AG14" s="23">
        <v>0.68398562242659455</v>
      </c>
      <c r="AH14" s="23">
        <v>0.69114405319618333</v>
      </c>
      <c r="AI14" s="23">
        <v>0.64410409512589162</v>
      </c>
      <c r="AJ14" s="23">
        <v>0.68762123479151227</v>
      </c>
      <c r="AK14" s="23">
        <v>0.74494216622643827</v>
      </c>
      <c r="AL14" s="23">
        <v>0.65065605710134999</v>
      </c>
      <c r="AM14" s="23">
        <v>0.67184856599567755</v>
      </c>
      <c r="AN14" s="23">
        <v>0.65900372996307455</v>
      </c>
      <c r="AO14" s="23">
        <v>0.82009775452862321</v>
      </c>
      <c r="AP14" s="23">
        <v>0.67739999787672922</v>
      </c>
      <c r="AQ14" s="23">
        <v>0.74696878235270647</v>
      </c>
      <c r="AR14" s="23">
        <v>0.66848122193887782</v>
      </c>
      <c r="AS14" s="23">
        <v>0.7669010436989967</v>
      </c>
      <c r="AT14" s="23">
        <v>0.66604549936708501</v>
      </c>
      <c r="AU14" s="23">
        <v>0.84055570626324294</v>
      </c>
      <c r="AV14" s="23">
        <v>0.57519253155837846</v>
      </c>
      <c r="AX14" s="23">
        <v>0.69679075228564069</v>
      </c>
      <c r="AY14" s="23">
        <v>0.71545011043872497</v>
      </c>
      <c r="BA14" s="23">
        <v>0.71283294435308941</v>
      </c>
      <c r="BB14" s="23">
        <v>0.67505399198699778</v>
      </c>
      <c r="BD14" s="23">
        <v>0.67762309930360165</v>
      </c>
      <c r="BE14" s="23">
        <v>0.73641318926403598</v>
      </c>
      <c r="BF14" s="23">
        <v>0.64881797744653857</v>
      </c>
      <c r="BG14" s="23">
        <v>0.69191796517961845</v>
      </c>
      <c r="BH14" s="23">
        <v>0.74217051078420027</v>
      </c>
      <c r="BI14" s="23">
        <v>0.84839146314194602</v>
      </c>
      <c r="BJ14" s="23">
        <v>0.58740252784356395</v>
      </c>
      <c r="BL14" s="23">
        <v>0.71245305915007862</v>
      </c>
      <c r="BM14" s="23">
        <v>0.7716482096719397</v>
      </c>
      <c r="BN14" s="23">
        <v>0.61393782900623961</v>
      </c>
      <c r="BO14" s="23">
        <v>0.69618175542723681</v>
      </c>
      <c r="BP14" s="23">
        <v>0.68571482188690402</v>
      </c>
      <c r="BQ14" s="23">
        <v>0.69031234548041165</v>
      </c>
      <c r="BR14" s="23">
        <v>0.53465746634540789</v>
      </c>
      <c r="BS14" s="23">
        <v>0.63111951027308077</v>
      </c>
      <c r="BU14" s="23">
        <v>0.74354987093978986</v>
      </c>
      <c r="BV14" s="23">
        <v>0.76988843093161696</v>
      </c>
      <c r="BW14" s="23">
        <v>0.71009539786482123</v>
      </c>
      <c r="BX14" s="23">
        <v>0.65591600386709192</v>
      </c>
      <c r="BY14" s="23">
        <v>0.70707191790965362</v>
      </c>
      <c r="BZ14" s="23">
        <v>0.65524263882665912</v>
      </c>
      <c r="CA14" s="23">
        <v>0.58961124440966073</v>
      </c>
      <c r="CB14" s="23">
        <v>0.56003218779960962</v>
      </c>
      <c r="CC14" s="23">
        <v>0.64584749275588393</v>
      </c>
    </row>
    <row r="15" spans="2:83" ht="19" customHeight="1" x14ac:dyDescent="0.35">
      <c r="B15" s="22" t="s">
        <v>118</v>
      </c>
      <c r="C15" s="23">
        <v>0.25426328439854667</v>
      </c>
      <c r="D15" s="23">
        <v>0.31394494963609659</v>
      </c>
      <c r="E15" s="23">
        <v>0.21854442013564079</v>
      </c>
      <c r="F15" s="23">
        <v>0.2369224639187261</v>
      </c>
      <c r="G15" s="23">
        <v>0.24690752045909731</v>
      </c>
      <c r="H15" s="23">
        <v>0.25983083957251307</v>
      </c>
      <c r="I15" s="23">
        <v>0.26654060960568698</v>
      </c>
      <c r="K15" s="23">
        <v>0.264727994614743</v>
      </c>
      <c r="L15" s="23">
        <v>0.24468558284941999</v>
      </c>
      <c r="N15" s="23">
        <v>0.24407584935999529</v>
      </c>
      <c r="O15" s="23">
        <v>0.31237461220062229</v>
      </c>
      <c r="P15" s="23">
        <v>0.21964706162936609</v>
      </c>
      <c r="Q15" s="23">
        <v>0.24953702007303191</v>
      </c>
      <c r="R15" s="23">
        <v>0.24114989680961621</v>
      </c>
      <c r="S15" s="23">
        <v>0.226588341441297</v>
      </c>
      <c r="T15" s="23">
        <v>0.15254704717896381</v>
      </c>
      <c r="U15" s="23">
        <v>0.24448375546962059</v>
      </c>
      <c r="V15" s="23">
        <v>0.28533621927308728</v>
      </c>
      <c r="W15" s="23">
        <v>0.28623599935741229</v>
      </c>
      <c r="X15" s="23">
        <v>0.29373034848426388</v>
      </c>
      <c r="Y15" s="23">
        <v>0.26707744166524933</v>
      </c>
      <c r="AA15" s="23">
        <v>0.24065531369964999</v>
      </c>
      <c r="AB15" s="23">
        <v>0.25390134489909272</v>
      </c>
      <c r="AC15" s="23">
        <v>0.22723588506653869</v>
      </c>
      <c r="AD15" s="23">
        <v>0.29111757466277982</v>
      </c>
      <c r="AF15" s="23">
        <v>0.43153794902742582</v>
      </c>
      <c r="AG15" s="23">
        <v>0.23315189683032861</v>
      </c>
      <c r="AH15" s="23">
        <v>0.24688991188775</v>
      </c>
      <c r="AI15" s="23">
        <v>0.33940364737293199</v>
      </c>
      <c r="AJ15" s="23">
        <v>0.23904078557951641</v>
      </c>
      <c r="AK15" s="23">
        <v>0.22123799885030851</v>
      </c>
      <c r="AL15" s="23">
        <v>0.29003351102351071</v>
      </c>
      <c r="AM15" s="23">
        <v>0.30620992550595161</v>
      </c>
      <c r="AN15" s="23">
        <v>0.29978014310986317</v>
      </c>
      <c r="AO15" s="23">
        <v>0.13212285610938679</v>
      </c>
      <c r="AP15" s="23">
        <v>0.28704158218894132</v>
      </c>
      <c r="AQ15" s="23">
        <v>0.21980730103149371</v>
      </c>
      <c r="AR15" s="23">
        <v>0.31628853062909162</v>
      </c>
      <c r="AS15" s="23">
        <v>0.23309895630100341</v>
      </c>
      <c r="AT15" s="23">
        <v>0.33395450063291487</v>
      </c>
      <c r="AU15" s="23">
        <v>0.11801757503685111</v>
      </c>
      <c r="AV15" s="23">
        <v>0.28851899544714249</v>
      </c>
      <c r="AX15" s="23">
        <v>0.25420884093111012</v>
      </c>
      <c r="AY15" s="23">
        <v>0.25122600503865922</v>
      </c>
      <c r="BA15" s="23">
        <v>0.2495360103218783</v>
      </c>
      <c r="BB15" s="23">
        <v>0.26303397182385452</v>
      </c>
      <c r="BD15" s="23">
        <v>0.26975907919469821</v>
      </c>
      <c r="BE15" s="23">
        <v>0.2153931378607658</v>
      </c>
      <c r="BF15" s="23">
        <v>0.3203731591015811</v>
      </c>
      <c r="BG15" s="23">
        <v>0.27548435668559701</v>
      </c>
      <c r="BH15" s="23">
        <v>0.2117163498336555</v>
      </c>
      <c r="BI15" s="23">
        <v>0.11609072253871069</v>
      </c>
      <c r="BJ15" s="23">
        <v>0.27649660872067061</v>
      </c>
      <c r="BL15" s="23">
        <v>0.24810906289961049</v>
      </c>
      <c r="BM15" s="23">
        <v>0.20415075591273801</v>
      </c>
      <c r="BN15" s="23">
        <v>0.29855028325042432</v>
      </c>
      <c r="BO15" s="23">
        <v>0.26743163924886471</v>
      </c>
      <c r="BP15" s="23">
        <v>0.26647825682236742</v>
      </c>
      <c r="BQ15" s="23">
        <v>0.30968765451958857</v>
      </c>
      <c r="BR15" s="23">
        <v>0.34622845515016221</v>
      </c>
      <c r="BS15" s="23">
        <v>0.29766480409112778</v>
      </c>
      <c r="BU15" s="23">
        <v>0.2269361837885831</v>
      </c>
      <c r="BV15" s="23">
        <v>0.2126388231374331</v>
      </c>
      <c r="BW15" s="23">
        <v>0.20243634513561221</v>
      </c>
      <c r="BX15" s="23">
        <v>0.30322082830011537</v>
      </c>
      <c r="BY15" s="23">
        <v>0.2586117683652947</v>
      </c>
      <c r="BZ15" s="23">
        <v>0.34475736117334088</v>
      </c>
      <c r="CA15" s="23">
        <v>0.29482722055415961</v>
      </c>
      <c r="CB15" s="23">
        <v>0.31249939770707419</v>
      </c>
      <c r="CC15" s="23">
        <v>0.30386684700499139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258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0.17130199665191281</v>
      </c>
      <c r="D9" s="18">
        <v>0.1884991964918728</v>
      </c>
      <c r="E9" s="18">
        <v>0.30498501553098811</v>
      </c>
      <c r="F9" s="18">
        <v>0.23078205550780831</v>
      </c>
      <c r="G9" s="18">
        <v>0.14295858620486579</v>
      </c>
      <c r="H9" s="18">
        <v>0.1057883702683059</v>
      </c>
      <c r="I9" s="18">
        <v>8.9008160548532972E-2</v>
      </c>
      <c r="K9" s="18">
        <v>0.18007887425647021</v>
      </c>
      <c r="L9" s="18">
        <v>0.16392455807980871</v>
      </c>
      <c r="N9" s="18">
        <v>0.1299684010765968</v>
      </c>
      <c r="O9" s="18">
        <v>9.2614718952432784E-2</v>
      </c>
      <c r="P9" s="18">
        <v>0.1802199051613422</v>
      </c>
      <c r="Q9" s="18">
        <v>0.1761100597148462</v>
      </c>
      <c r="R9" s="18">
        <v>0.2001628761098872</v>
      </c>
      <c r="S9" s="18">
        <v>0.16725477756804391</v>
      </c>
      <c r="T9" s="18">
        <v>0.19857673507301751</v>
      </c>
      <c r="U9" s="18">
        <v>0.1788856852179091</v>
      </c>
      <c r="V9" s="18">
        <v>0.24520787663769739</v>
      </c>
      <c r="W9" s="18">
        <v>0.1116995467444456</v>
      </c>
      <c r="X9" s="18">
        <v>0.1504642190619048</v>
      </c>
      <c r="Y9" s="18">
        <v>0.16955588711063699</v>
      </c>
      <c r="AA9" s="18">
        <v>0.20862030614503699</v>
      </c>
      <c r="AB9" s="18">
        <v>0.16785092758310971</v>
      </c>
      <c r="AC9" s="18">
        <v>0.16075229420284859</v>
      </c>
      <c r="AD9" s="18">
        <v>0.14524023163781261</v>
      </c>
      <c r="AF9" s="18">
        <v>0.15143346911586661</v>
      </c>
      <c r="AG9" s="18">
        <v>0.24034153712411541</v>
      </c>
      <c r="AH9" s="18">
        <v>0.16890552708625001</v>
      </c>
      <c r="AI9" s="18">
        <v>0.12649860908670929</v>
      </c>
      <c r="AJ9" s="18">
        <v>0.1586348902778783</v>
      </c>
      <c r="AK9" s="18">
        <v>0.14035865836519851</v>
      </c>
      <c r="AL9" s="18">
        <v>0.15160412142466659</v>
      </c>
      <c r="AM9" s="18">
        <v>0.20723884806067699</v>
      </c>
      <c r="AN9" s="18">
        <v>0.14012501461690369</v>
      </c>
      <c r="AO9" s="18">
        <v>0.17648220214226271</v>
      </c>
      <c r="AP9" s="18">
        <v>0.13662450710193649</v>
      </c>
      <c r="AQ9" s="18">
        <v>0.13082864716138981</v>
      </c>
      <c r="AR9" s="18">
        <v>0.21624384284009729</v>
      </c>
      <c r="AS9" s="18">
        <v>0.19467222336179951</v>
      </c>
      <c r="AT9" s="18">
        <v>0.20124789867487139</v>
      </c>
      <c r="AU9" s="18">
        <v>0.33836826092935629</v>
      </c>
      <c r="AV9" s="18">
        <v>6.8570342896911954E-2</v>
      </c>
      <c r="AX9" s="18">
        <v>0.15219176304165341</v>
      </c>
      <c r="AY9" s="18">
        <v>0.26646664471818082</v>
      </c>
      <c r="BA9" s="18">
        <v>0.1876468437527461</v>
      </c>
      <c r="BB9" s="18">
        <v>0.14097679387947501</v>
      </c>
      <c r="BD9" s="18">
        <v>0.1358475390266341</v>
      </c>
      <c r="BE9" s="18">
        <v>0.15965505379215031</v>
      </c>
      <c r="BF9" s="18">
        <v>0.1190767221782246</v>
      </c>
      <c r="BG9" s="18">
        <v>0.16371216673872979</v>
      </c>
      <c r="BH9" s="18">
        <v>0.28666059473117028</v>
      </c>
      <c r="BI9" s="18">
        <v>0.40475387997712492</v>
      </c>
      <c r="BJ9" s="18">
        <v>0.13902498573538541</v>
      </c>
      <c r="BL9" s="18">
        <v>0.16609095637455321</v>
      </c>
      <c r="BM9" s="18">
        <v>0.2169183180346409</v>
      </c>
      <c r="BN9" s="18">
        <v>0.13550728986211061</v>
      </c>
      <c r="BO9" s="18">
        <v>0.22111240111535629</v>
      </c>
      <c r="BP9" s="18">
        <v>0.1975051231377665</v>
      </c>
      <c r="BQ9" s="18">
        <v>6.256001961510621E-2</v>
      </c>
      <c r="BR9" s="18">
        <v>0.16657087329300749</v>
      </c>
      <c r="BS9" s="18">
        <v>9.230662381978684E-2</v>
      </c>
      <c r="BU9" s="18">
        <v>0.17409827135243591</v>
      </c>
      <c r="BV9" s="18">
        <v>0.2353057462137329</v>
      </c>
      <c r="BW9" s="18">
        <v>0.14463845615917209</v>
      </c>
      <c r="BX9" s="18">
        <v>0.1621861548348888</v>
      </c>
      <c r="BY9" s="18">
        <v>0.1878051770289384</v>
      </c>
      <c r="BZ9" s="18">
        <v>7.3016911703116277E-2</v>
      </c>
      <c r="CA9" s="18">
        <v>6.5358809466615167E-2</v>
      </c>
      <c r="CB9" s="18">
        <v>8.0320751348719521E-2</v>
      </c>
      <c r="CC9" s="18">
        <v>0.1736082044614938</v>
      </c>
    </row>
    <row r="10" spans="2:83" ht="19" customHeight="1" x14ac:dyDescent="0.35">
      <c r="B10" s="21" t="s">
        <v>255</v>
      </c>
      <c r="C10" s="18">
        <v>0.40787198089292848</v>
      </c>
      <c r="D10" s="18">
        <v>0.38314686338945653</v>
      </c>
      <c r="E10" s="18">
        <v>0.45919031960086609</v>
      </c>
      <c r="F10" s="18">
        <v>0.41321918703233301</v>
      </c>
      <c r="G10" s="18">
        <v>0.4059121376676042</v>
      </c>
      <c r="H10" s="18">
        <v>0.42844408950283203</v>
      </c>
      <c r="I10" s="18">
        <v>0.36587226993050143</v>
      </c>
      <c r="K10" s="18">
        <v>0.41879454566805002</v>
      </c>
      <c r="L10" s="18">
        <v>0.39574047633559523</v>
      </c>
      <c r="N10" s="18">
        <v>0.47516557816249749</v>
      </c>
      <c r="O10" s="18">
        <v>0.26163647586178068</v>
      </c>
      <c r="P10" s="18">
        <v>0.43583459343830522</v>
      </c>
      <c r="Q10" s="18">
        <v>0.37858254145306419</v>
      </c>
      <c r="R10" s="18">
        <v>0.40436058005700992</v>
      </c>
      <c r="S10" s="18">
        <v>0.40404347357274251</v>
      </c>
      <c r="T10" s="18">
        <v>0.47478284386379321</v>
      </c>
      <c r="U10" s="18">
        <v>0.36527497691951072</v>
      </c>
      <c r="V10" s="18">
        <v>0.40861488689279463</v>
      </c>
      <c r="W10" s="18">
        <v>0.40459355885077708</v>
      </c>
      <c r="X10" s="18">
        <v>0.44077977524650619</v>
      </c>
      <c r="Y10" s="18">
        <v>0.35865709665305928</v>
      </c>
      <c r="AA10" s="18">
        <v>0.39660187752543119</v>
      </c>
      <c r="AB10" s="18">
        <v>0.40129055490875809</v>
      </c>
      <c r="AC10" s="18">
        <v>0.43077842367294639</v>
      </c>
      <c r="AD10" s="18">
        <v>0.40615350534696337</v>
      </c>
      <c r="AF10" s="18">
        <v>0.4567506777181331</v>
      </c>
      <c r="AG10" s="18">
        <v>0.39602263507475199</v>
      </c>
      <c r="AH10" s="18">
        <v>0.46139058820089879</v>
      </c>
      <c r="AI10" s="18">
        <v>0.30263461784818058</v>
      </c>
      <c r="AJ10" s="18">
        <v>0.35404694993720098</v>
      </c>
      <c r="AK10" s="18">
        <v>0.41494810923132869</v>
      </c>
      <c r="AL10" s="18">
        <v>0.3965744416463346</v>
      </c>
      <c r="AM10" s="18">
        <v>0.3739140322577777</v>
      </c>
      <c r="AN10" s="18">
        <v>0.42309049215417321</v>
      </c>
      <c r="AO10" s="18">
        <v>0.50213189873669628</v>
      </c>
      <c r="AP10" s="18">
        <v>0.40189575930407312</v>
      </c>
      <c r="AQ10" s="18">
        <v>0.45779058271015949</v>
      </c>
      <c r="AR10" s="18">
        <v>0.31199612035712998</v>
      </c>
      <c r="AS10" s="18">
        <v>0.46163770892299588</v>
      </c>
      <c r="AT10" s="18">
        <v>0.42589649163859261</v>
      </c>
      <c r="AU10" s="18">
        <v>0.47419884687156999</v>
      </c>
      <c r="AV10" s="18">
        <v>0.39958506577481701</v>
      </c>
      <c r="AX10" s="18">
        <v>0.40010729173829718</v>
      </c>
      <c r="AY10" s="18">
        <v>0.43657907109928551</v>
      </c>
      <c r="BA10" s="18">
        <v>0.41413734552377518</v>
      </c>
      <c r="BB10" s="18">
        <v>0.39624761685320659</v>
      </c>
      <c r="BD10" s="18">
        <v>0.40373554116645061</v>
      </c>
      <c r="BE10" s="18">
        <v>0.38558611563422368</v>
      </c>
      <c r="BF10" s="18">
        <v>0.4281403455824464</v>
      </c>
      <c r="BG10" s="18">
        <v>0.45159026644461198</v>
      </c>
      <c r="BH10" s="18">
        <v>0.36896116594593958</v>
      </c>
      <c r="BI10" s="18">
        <v>0.37952809085395162</v>
      </c>
      <c r="BJ10" s="18">
        <v>0.38407940845919369</v>
      </c>
      <c r="BL10" s="18">
        <v>0.4074227647518468</v>
      </c>
      <c r="BM10" s="18">
        <v>0.4501777362394927</v>
      </c>
      <c r="BN10" s="18">
        <v>0.4170811135120927</v>
      </c>
      <c r="BO10" s="18">
        <v>0.33006251461336888</v>
      </c>
      <c r="BP10" s="18">
        <v>0.37638631997445759</v>
      </c>
      <c r="BQ10" s="18">
        <v>0.45670506105013731</v>
      </c>
      <c r="BR10" s="18">
        <v>0.32786806776090549</v>
      </c>
      <c r="BS10" s="18">
        <v>0.38141654905961769</v>
      </c>
      <c r="BU10" s="18">
        <v>0.40964788170842042</v>
      </c>
      <c r="BV10" s="18">
        <v>0.44442825804508862</v>
      </c>
      <c r="BW10" s="18">
        <v>0.40116945437647461</v>
      </c>
      <c r="BX10" s="18">
        <v>0.37925472813188732</v>
      </c>
      <c r="BY10" s="18">
        <v>0.42849370327014891</v>
      </c>
      <c r="BZ10" s="18">
        <v>0.44911003338998717</v>
      </c>
      <c r="CA10" s="18">
        <v>0.37890191259232192</v>
      </c>
      <c r="CB10" s="18">
        <v>0.33493774276872268</v>
      </c>
      <c r="CC10" s="18">
        <v>0.32028624084967888</v>
      </c>
    </row>
    <row r="11" spans="2:83" ht="19" customHeight="1" x14ac:dyDescent="0.35">
      <c r="B11" s="21" t="s">
        <v>256</v>
      </c>
      <c r="C11" s="18">
        <v>0.30553279317796439</v>
      </c>
      <c r="D11" s="18">
        <v>0.30492305820905979</v>
      </c>
      <c r="E11" s="18">
        <v>0.1621723274692532</v>
      </c>
      <c r="F11" s="18">
        <v>0.25742457843007921</v>
      </c>
      <c r="G11" s="18">
        <v>0.31842475942520299</v>
      </c>
      <c r="H11" s="18">
        <v>0.35598581319702371</v>
      </c>
      <c r="I11" s="18">
        <v>0.39943588932926372</v>
      </c>
      <c r="K11" s="18">
        <v>0.31085613609844193</v>
      </c>
      <c r="L11" s="18">
        <v>0.30102585439455432</v>
      </c>
      <c r="N11" s="18">
        <v>0.32263801496209699</v>
      </c>
      <c r="O11" s="18">
        <v>0.47140257040245709</v>
      </c>
      <c r="P11" s="18">
        <v>0.28218838597951579</v>
      </c>
      <c r="Q11" s="18">
        <v>0.30339853682258539</v>
      </c>
      <c r="R11" s="18">
        <v>0.29453868740942668</v>
      </c>
      <c r="S11" s="18">
        <v>0.33167036274945533</v>
      </c>
      <c r="T11" s="18">
        <v>0.18546560484349031</v>
      </c>
      <c r="U11" s="18">
        <v>0.32237043974500862</v>
      </c>
      <c r="V11" s="18">
        <v>0.26956322271629962</v>
      </c>
      <c r="W11" s="18">
        <v>0.33210249553624771</v>
      </c>
      <c r="X11" s="18">
        <v>0.28866990344422561</v>
      </c>
      <c r="Y11" s="18">
        <v>0.34940217619351532</v>
      </c>
      <c r="AA11" s="18">
        <v>0.29675618676703203</v>
      </c>
      <c r="AB11" s="18">
        <v>0.30715568188102599</v>
      </c>
      <c r="AC11" s="18">
        <v>0.30685552859298842</v>
      </c>
      <c r="AD11" s="18">
        <v>0.31159445946299441</v>
      </c>
      <c r="AF11" s="18">
        <v>0.27698536894683129</v>
      </c>
      <c r="AG11" s="18">
        <v>0.2116844921514795</v>
      </c>
      <c r="AH11" s="18">
        <v>0.26706568605150299</v>
      </c>
      <c r="AI11" s="18">
        <v>0.41573881067815699</v>
      </c>
      <c r="AJ11" s="18">
        <v>0.34964973619523909</v>
      </c>
      <c r="AK11" s="18">
        <v>0.3510671455372309</v>
      </c>
      <c r="AL11" s="18">
        <v>0.33387906247879628</v>
      </c>
      <c r="AM11" s="18">
        <v>0.36585169683658381</v>
      </c>
      <c r="AN11" s="18">
        <v>0.34127749249888228</v>
      </c>
      <c r="AO11" s="18">
        <v>0.20343080606620551</v>
      </c>
      <c r="AP11" s="18">
        <v>0.33625674289945451</v>
      </c>
      <c r="AQ11" s="18">
        <v>0.30626533194182942</v>
      </c>
      <c r="AR11" s="18">
        <v>0.3872463364608007</v>
      </c>
      <c r="AS11" s="18">
        <v>0.2214949804118044</v>
      </c>
      <c r="AT11" s="18">
        <v>0.31113538982803463</v>
      </c>
      <c r="AU11" s="18">
        <v>0.113035441559534</v>
      </c>
      <c r="AV11" s="18">
        <v>0.21305933749120071</v>
      </c>
      <c r="AX11" s="18">
        <v>0.32441921009073688</v>
      </c>
      <c r="AY11" s="18">
        <v>0.22114947802731319</v>
      </c>
      <c r="BA11" s="18">
        <v>0.29046075042926223</v>
      </c>
      <c r="BB11" s="18">
        <v>0.3334965146939613</v>
      </c>
      <c r="BD11" s="18">
        <v>0.33849337947810387</v>
      </c>
      <c r="BE11" s="18">
        <v>0.32183295922510552</v>
      </c>
      <c r="BF11" s="18">
        <v>0.3264028129206677</v>
      </c>
      <c r="BG11" s="18">
        <v>0.2861943548510486</v>
      </c>
      <c r="BH11" s="18">
        <v>0.26119783098920368</v>
      </c>
      <c r="BI11" s="18">
        <v>0.17068904014912459</v>
      </c>
      <c r="BJ11" s="18">
        <v>0.27727074448625599</v>
      </c>
      <c r="BL11" s="18">
        <v>0.33422323525570868</v>
      </c>
      <c r="BM11" s="18">
        <v>0.26275490644148158</v>
      </c>
      <c r="BN11" s="18">
        <v>0.34242797791565288</v>
      </c>
      <c r="BO11" s="18">
        <v>0.2987015721523591</v>
      </c>
      <c r="BP11" s="18">
        <v>0.30656077539381099</v>
      </c>
      <c r="BQ11" s="18">
        <v>0.35687064641794508</v>
      </c>
      <c r="BR11" s="18">
        <v>0.24169063338342769</v>
      </c>
      <c r="BS11" s="18">
        <v>0.34007149499751471</v>
      </c>
      <c r="BU11" s="18">
        <v>0.3400047469622981</v>
      </c>
      <c r="BV11" s="18">
        <v>0.25079407179617241</v>
      </c>
      <c r="BW11" s="18">
        <v>0.31974984952627339</v>
      </c>
      <c r="BX11" s="18">
        <v>0.31558872975020341</v>
      </c>
      <c r="BY11" s="18">
        <v>0.27553631417862762</v>
      </c>
      <c r="BZ11" s="18">
        <v>0.28598551469174027</v>
      </c>
      <c r="CA11" s="18">
        <v>0.33874796547155672</v>
      </c>
      <c r="CB11" s="18">
        <v>0.37781687516720369</v>
      </c>
      <c r="CC11" s="18">
        <v>0.41285713738037699</v>
      </c>
    </row>
    <row r="12" spans="2:83" ht="19" customHeight="1" x14ac:dyDescent="0.35">
      <c r="B12" s="21" t="s">
        <v>257</v>
      </c>
      <c r="C12" s="18">
        <v>5.4802485604943628E-2</v>
      </c>
      <c r="D12" s="18">
        <v>7.5432151318381768E-2</v>
      </c>
      <c r="E12" s="18">
        <v>4.5157160205866707E-2</v>
      </c>
      <c r="F12" s="18">
        <v>4.0810597058552812E-2</v>
      </c>
      <c r="G12" s="18">
        <v>5.0252463905350007E-2</v>
      </c>
      <c r="H12" s="18">
        <v>4.4330261493844308E-2</v>
      </c>
      <c r="I12" s="18">
        <v>7.2472513945914641E-2</v>
      </c>
      <c r="K12" s="18">
        <v>4.7168315560695138E-2</v>
      </c>
      <c r="L12" s="18">
        <v>6.2226446117189242E-2</v>
      </c>
      <c r="N12" s="18">
        <v>3.3181237561041063E-2</v>
      </c>
      <c r="O12" s="18">
        <v>8.2315078038885589E-2</v>
      </c>
      <c r="P12" s="18">
        <v>5.1277752944553182E-2</v>
      </c>
      <c r="Q12" s="18">
        <v>5.3504244291209598E-2</v>
      </c>
      <c r="R12" s="18">
        <v>3.1121463428578109E-2</v>
      </c>
      <c r="S12" s="18">
        <v>3.0766326541191599E-2</v>
      </c>
      <c r="T12" s="18">
        <v>6.1280752001866737E-2</v>
      </c>
      <c r="U12" s="18">
        <v>6.9092365566738964E-2</v>
      </c>
      <c r="V12" s="18">
        <v>5.5941608062961563E-2</v>
      </c>
      <c r="W12" s="18">
        <v>7.4912773180010092E-2</v>
      </c>
      <c r="X12" s="18">
        <v>4.1569471828412502E-2</v>
      </c>
      <c r="Y12" s="18">
        <v>7.9369060751516327E-2</v>
      </c>
      <c r="AA12" s="18">
        <v>5.6439114358015761E-2</v>
      </c>
      <c r="AB12" s="18">
        <v>5.7476661379498167E-2</v>
      </c>
      <c r="AC12" s="18">
        <v>4.9053346297571541E-2</v>
      </c>
      <c r="AD12" s="18">
        <v>5.4686405491686137E-2</v>
      </c>
      <c r="AF12" s="18">
        <v>3.6660408589427568E-2</v>
      </c>
      <c r="AG12" s="18">
        <v>6.2303056475623897E-2</v>
      </c>
      <c r="AH12" s="18">
        <v>4.9425640986786631E-2</v>
      </c>
      <c r="AI12" s="18">
        <v>8.4260364627136486E-2</v>
      </c>
      <c r="AJ12" s="18">
        <v>5.6465920452044571E-2</v>
      </c>
      <c r="AK12" s="18">
        <v>4.5277363304467799E-2</v>
      </c>
      <c r="AL12" s="18">
        <v>4.6548331790652028E-2</v>
      </c>
      <c r="AM12" s="18">
        <v>2.3869512267660001E-2</v>
      </c>
      <c r="AN12" s="18">
        <v>3.3330987010235312E-2</v>
      </c>
      <c r="AO12" s="18">
        <v>5.5616038204691097E-2</v>
      </c>
      <c r="AP12" s="18">
        <v>5.6328984233785073E-2</v>
      </c>
      <c r="AQ12" s="18">
        <v>8.2876536923246175E-2</v>
      </c>
      <c r="AR12" s="18">
        <v>5.3421265146738929E-2</v>
      </c>
      <c r="AS12" s="18">
        <v>8.6453280526128648E-2</v>
      </c>
      <c r="AT12" s="18">
        <v>6.1720219858501207E-2</v>
      </c>
      <c r="AU12" s="18">
        <v>4.5045515549352273E-2</v>
      </c>
      <c r="AV12" s="18">
        <v>0.10205877964161041</v>
      </c>
      <c r="AX12" s="18">
        <v>5.9214816295947229E-2</v>
      </c>
      <c r="AY12" s="18">
        <v>3.4541683153880093E-2</v>
      </c>
      <c r="BA12" s="18">
        <v>5.2800626559640393E-2</v>
      </c>
      <c r="BB12" s="18">
        <v>5.8516609150802042E-2</v>
      </c>
      <c r="BD12" s="18">
        <v>4.8007241601704387E-2</v>
      </c>
      <c r="BE12" s="18">
        <v>5.4152531759682057E-2</v>
      </c>
      <c r="BF12" s="18">
        <v>8.5652959316114052E-2</v>
      </c>
      <c r="BG12" s="18">
        <v>6.4512017388225054E-2</v>
      </c>
      <c r="BH12" s="18">
        <v>3.6818833151773082E-2</v>
      </c>
      <c r="BI12" s="18">
        <v>0</v>
      </c>
      <c r="BJ12" s="18">
        <v>4.7335763375114193E-2</v>
      </c>
      <c r="BL12" s="18">
        <v>4.5580754748576549E-2</v>
      </c>
      <c r="BM12" s="18">
        <v>3.9222690627828828E-2</v>
      </c>
      <c r="BN12" s="18">
        <v>4.9854473512255047E-2</v>
      </c>
      <c r="BO12" s="18">
        <v>0.1025427135489574</v>
      </c>
      <c r="BP12" s="18">
        <v>6.7368986025515526E-2</v>
      </c>
      <c r="BQ12" s="18">
        <v>7.5456451432383026E-2</v>
      </c>
      <c r="BR12" s="18">
        <v>6.6036704724102877E-2</v>
      </c>
      <c r="BS12" s="18">
        <v>6.6140135144237611E-2</v>
      </c>
      <c r="BU12" s="18">
        <v>4.7403489291450648E-2</v>
      </c>
      <c r="BV12" s="18">
        <v>3.8338492429764892E-2</v>
      </c>
      <c r="BW12" s="18">
        <v>5.6068513912822193E-2</v>
      </c>
      <c r="BX12" s="18">
        <v>9.3446747797597873E-2</v>
      </c>
      <c r="BY12" s="18">
        <v>5.4656287809559487E-2</v>
      </c>
      <c r="BZ12" s="18">
        <v>0.1115935720980907</v>
      </c>
      <c r="CA12" s="18">
        <v>7.6722883874312697E-2</v>
      </c>
      <c r="CB12" s="18">
        <v>6.0499922848771578E-2</v>
      </c>
      <c r="CC12" s="18">
        <v>2.730649635301589E-2</v>
      </c>
    </row>
    <row r="13" spans="2:83" ht="19" customHeight="1" x14ac:dyDescent="0.35">
      <c r="B13" s="21" t="s">
        <v>151</v>
      </c>
      <c r="C13" s="18">
        <v>6.049074367225047E-2</v>
      </c>
      <c r="D13" s="18">
        <v>4.799873059122893E-2</v>
      </c>
      <c r="E13" s="18">
        <v>2.8495177193025911E-2</v>
      </c>
      <c r="F13" s="18">
        <v>5.7763581971226823E-2</v>
      </c>
      <c r="G13" s="18">
        <v>8.2452052796976996E-2</v>
      </c>
      <c r="H13" s="18">
        <v>6.5451465537993997E-2</v>
      </c>
      <c r="I13" s="18">
        <v>7.3211166245787301E-2</v>
      </c>
      <c r="K13" s="18">
        <v>4.310212841634263E-2</v>
      </c>
      <c r="L13" s="18">
        <v>7.7082665072852607E-2</v>
      </c>
      <c r="N13" s="18">
        <v>3.9046768237767732E-2</v>
      </c>
      <c r="O13" s="18">
        <v>9.2031156744443732E-2</v>
      </c>
      <c r="P13" s="18">
        <v>5.0479362476283617E-2</v>
      </c>
      <c r="Q13" s="18">
        <v>8.8404617718294873E-2</v>
      </c>
      <c r="R13" s="18">
        <v>6.9816392995098106E-2</v>
      </c>
      <c r="S13" s="18">
        <v>6.6265059568566584E-2</v>
      </c>
      <c r="T13" s="18">
        <v>7.9894064217832253E-2</v>
      </c>
      <c r="U13" s="18">
        <v>6.4376532550832505E-2</v>
      </c>
      <c r="V13" s="18">
        <v>2.0672405690247031E-2</v>
      </c>
      <c r="W13" s="18">
        <v>7.6691625688519408E-2</v>
      </c>
      <c r="X13" s="18">
        <v>7.8516630418951114E-2</v>
      </c>
      <c r="Y13" s="18">
        <v>4.3015779291272087E-2</v>
      </c>
      <c r="AA13" s="18">
        <v>4.158251520448393E-2</v>
      </c>
      <c r="AB13" s="18">
        <v>6.6226174247608099E-2</v>
      </c>
      <c r="AC13" s="18">
        <v>5.2560407233645093E-2</v>
      </c>
      <c r="AD13" s="18">
        <v>8.2325398060543509E-2</v>
      </c>
      <c r="AF13" s="18">
        <v>7.8170075629741431E-2</v>
      </c>
      <c r="AG13" s="18">
        <v>8.9648279174029288E-2</v>
      </c>
      <c r="AH13" s="18">
        <v>5.3212557674561567E-2</v>
      </c>
      <c r="AI13" s="18">
        <v>7.0867597759816631E-2</v>
      </c>
      <c r="AJ13" s="18">
        <v>8.1202503137636911E-2</v>
      </c>
      <c r="AK13" s="18">
        <v>4.8348723561774172E-2</v>
      </c>
      <c r="AL13" s="18">
        <v>7.1394042659550586E-2</v>
      </c>
      <c r="AM13" s="18">
        <v>2.9125910577301659E-2</v>
      </c>
      <c r="AN13" s="18">
        <v>6.2176013719805467E-2</v>
      </c>
      <c r="AO13" s="18">
        <v>6.2339054850144349E-2</v>
      </c>
      <c r="AP13" s="18">
        <v>6.889400646075082E-2</v>
      </c>
      <c r="AQ13" s="18">
        <v>2.223890126337506E-2</v>
      </c>
      <c r="AR13" s="18">
        <v>3.109243519523288E-2</v>
      </c>
      <c r="AS13" s="18">
        <v>3.5741806777271547E-2</v>
      </c>
      <c r="AT13" s="18">
        <v>0</v>
      </c>
      <c r="AU13" s="18">
        <v>2.9351935090187679E-2</v>
      </c>
      <c r="AV13" s="18">
        <v>0.21672647419546021</v>
      </c>
      <c r="AX13" s="18">
        <v>6.4066918833365349E-2</v>
      </c>
      <c r="AY13" s="18">
        <v>4.1263123001340697E-2</v>
      </c>
      <c r="BA13" s="18">
        <v>5.4954433734576258E-2</v>
      </c>
      <c r="BB13" s="18">
        <v>7.0762465422555168E-2</v>
      </c>
      <c r="BD13" s="18">
        <v>7.3916298727106991E-2</v>
      </c>
      <c r="BE13" s="18">
        <v>7.8773339588838462E-2</v>
      </c>
      <c r="BF13" s="18">
        <v>4.0727160002547273E-2</v>
      </c>
      <c r="BG13" s="18">
        <v>3.3991194577384469E-2</v>
      </c>
      <c r="BH13" s="18">
        <v>4.6361575181913278E-2</v>
      </c>
      <c r="BI13" s="18">
        <v>4.5028989019798869E-2</v>
      </c>
      <c r="BJ13" s="18">
        <v>0.15228909794405071</v>
      </c>
      <c r="BL13" s="18">
        <v>4.668228886931463E-2</v>
      </c>
      <c r="BM13" s="18">
        <v>3.0926348656555941E-2</v>
      </c>
      <c r="BN13" s="18">
        <v>5.5129145197888613E-2</v>
      </c>
      <c r="BO13" s="18">
        <v>4.7580798569958269E-2</v>
      </c>
      <c r="BP13" s="18">
        <v>5.2178795468449467E-2</v>
      </c>
      <c r="BQ13" s="18">
        <v>4.8407821484428709E-2</v>
      </c>
      <c r="BR13" s="18">
        <v>0.1978337208385563</v>
      </c>
      <c r="BS13" s="18">
        <v>0.1200651969788431</v>
      </c>
      <c r="BU13" s="18">
        <v>2.884561068539513E-2</v>
      </c>
      <c r="BV13" s="18">
        <v>3.1133431515241079E-2</v>
      </c>
      <c r="BW13" s="18">
        <v>7.8373726025257676E-2</v>
      </c>
      <c r="BX13" s="18">
        <v>4.9523639485422648E-2</v>
      </c>
      <c r="BY13" s="18">
        <v>5.3508517712725592E-2</v>
      </c>
      <c r="BZ13" s="18">
        <v>8.0293968117065587E-2</v>
      </c>
      <c r="CA13" s="18">
        <v>0.14026842859519351</v>
      </c>
      <c r="CB13" s="18">
        <v>0.14642470786658249</v>
      </c>
      <c r="CC13" s="18">
        <v>6.5941920955434455E-2</v>
      </c>
    </row>
    <row r="14" spans="2:83" ht="19" customHeight="1" x14ac:dyDescent="0.35">
      <c r="B14" s="22" t="s">
        <v>117</v>
      </c>
      <c r="C14" s="23">
        <v>0.57917397754484135</v>
      </c>
      <c r="D14" s="23">
        <v>0.57164605988132933</v>
      </c>
      <c r="E14" s="23">
        <v>0.76417533513185409</v>
      </c>
      <c r="F14" s="23">
        <v>0.64400124254014124</v>
      </c>
      <c r="G14" s="23">
        <v>0.54887072387247005</v>
      </c>
      <c r="H14" s="23">
        <v>0.53423245977113798</v>
      </c>
      <c r="I14" s="23">
        <v>0.45488043047903443</v>
      </c>
      <c r="K14" s="23">
        <v>0.59887341992452026</v>
      </c>
      <c r="L14" s="23">
        <v>0.55966503441540383</v>
      </c>
      <c r="N14" s="23">
        <v>0.60513397923909429</v>
      </c>
      <c r="O14" s="23">
        <v>0.35425119481421352</v>
      </c>
      <c r="P14" s="23">
        <v>0.61605449859964745</v>
      </c>
      <c r="Q14" s="23">
        <v>0.5546926011679103</v>
      </c>
      <c r="R14" s="23">
        <v>0.60452345616689707</v>
      </c>
      <c r="S14" s="23">
        <v>0.57129825114078636</v>
      </c>
      <c r="T14" s="23">
        <v>0.67335957893681075</v>
      </c>
      <c r="U14" s="23">
        <v>0.54416066213741987</v>
      </c>
      <c r="V14" s="23">
        <v>0.65382276353049207</v>
      </c>
      <c r="W14" s="23">
        <v>0.51629310559522279</v>
      </c>
      <c r="X14" s="23">
        <v>0.5912439943084109</v>
      </c>
      <c r="Y14" s="23">
        <v>0.52821298376369619</v>
      </c>
      <c r="AA14" s="23">
        <v>0.60522218367046832</v>
      </c>
      <c r="AB14" s="23">
        <v>0.56914148249186769</v>
      </c>
      <c r="AC14" s="23">
        <v>0.59153071787579492</v>
      </c>
      <c r="AD14" s="23">
        <v>0.55139373698477601</v>
      </c>
      <c r="AF14" s="23">
        <v>0.60818414683399968</v>
      </c>
      <c r="AG14" s="23">
        <v>0.63636417219886732</v>
      </c>
      <c r="AH14" s="23">
        <v>0.63029611528714879</v>
      </c>
      <c r="AI14" s="23">
        <v>0.42913322693488998</v>
      </c>
      <c r="AJ14" s="23">
        <v>0.51268184021507934</v>
      </c>
      <c r="AK14" s="23">
        <v>0.5553067675965272</v>
      </c>
      <c r="AL14" s="23">
        <v>0.54817856307100121</v>
      </c>
      <c r="AM14" s="23">
        <v>0.58115288031845469</v>
      </c>
      <c r="AN14" s="23">
        <v>0.5632155067710769</v>
      </c>
      <c r="AO14" s="23">
        <v>0.67861410087895901</v>
      </c>
      <c r="AP14" s="23">
        <v>0.53852026640600958</v>
      </c>
      <c r="AQ14" s="23">
        <v>0.58861922987154935</v>
      </c>
      <c r="AR14" s="23">
        <v>0.52823996319722744</v>
      </c>
      <c r="AS14" s="23">
        <v>0.65630993228479551</v>
      </c>
      <c r="AT14" s="23">
        <v>0.62714439031346403</v>
      </c>
      <c r="AU14" s="23">
        <v>0.81256710780092622</v>
      </c>
      <c r="AV14" s="23">
        <v>0.46815540867172889</v>
      </c>
      <c r="AX14" s="23">
        <v>0.55229905477995056</v>
      </c>
      <c r="AY14" s="23">
        <v>0.70304571581746622</v>
      </c>
      <c r="BA14" s="23">
        <v>0.60178418927652122</v>
      </c>
      <c r="BB14" s="23">
        <v>0.53722441073268157</v>
      </c>
      <c r="BD14" s="23">
        <v>0.53958308019308465</v>
      </c>
      <c r="BE14" s="23">
        <v>0.54524116942637402</v>
      </c>
      <c r="BF14" s="23">
        <v>0.54721706776067092</v>
      </c>
      <c r="BG14" s="23">
        <v>0.61530243318334177</v>
      </c>
      <c r="BH14" s="23">
        <v>0.65562176067710998</v>
      </c>
      <c r="BI14" s="23">
        <v>0.78428197083107642</v>
      </c>
      <c r="BJ14" s="23">
        <v>0.5231043941945791</v>
      </c>
      <c r="BL14" s="23">
        <v>0.57351372112639998</v>
      </c>
      <c r="BM14" s="23">
        <v>0.66709605427413365</v>
      </c>
      <c r="BN14" s="23">
        <v>0.55258840337420323</v>
      </c>
      <c r="BO14" s="23">
        <v>0.55117491572872523</v>
      </c>
      <c r="BP14" s="23">
        <v>0.57389144311222418</v>
      </c>
      <c r="BQ14" s="23">
        <v>0.51926508066524346</v>
      </c>
      <c r="BR14" s="23">
        <v>0.49443894105391301</v>
      </c>
      <c r="BS14" s="23">
        <v>0.47372317287940457</v>
      </c>
      <c r="BU14" s="23">
        <v>0.5837461530608562</v>
      </c>
      <c r="BV14" s="23">
        <v>0.67973400425882147</v>
      </c>
      <c r="BW14" s="23">
        <v>0.5458079105356467</v>
      </c>
      <c r="BX14" s="23">
        <v>0.54144088296677606</v>
      </c>
      <c r="BY14" s="23">
        <v>0.6162988802990873</v>
      </c>
      <c r="BZ14" s="23">
        <v>0.52212694509310353</v>
      </c>
      <c r="CA14" s="23">
        <v>0.44426072205893707</v>
      </c>
      <c r="CB14" s="23">
        <v>0.41525849411744231</v>
      </c>
      <c r="CC14" s="23">
        <v>0.49389444531117271</v>
      </c>
    </row>
    <row r="15" spans="2:83" ht="19" customHeight="1" x14ac:dyDescent="0.35">
      <c r="B15" s="22" t="s">
        <v>118</v>
      </c>
      <c r="C15" s="23">
        <v>0.36033527878290811</v>
      </c>
      <c r="D15" s="23">
        <v>0.38035520952744162</v>
      </c>
      <c r="E15" s="23">
        <v>0.20732948767511991</v>
      </c>
      <c r="F15" s="23">
        <v>0.29823517548863199</v>
      </c>
      <c r="G15" s="23">
        <v>0.36867722333055303</v>
      </c>
      <c r="H15" s="23">
        <v>0.40031607469086811</v>
      </c>
      <c r="I15" s="23">
        <v>0.47190840327517841</v>
      </c>
      <c r="K15" s="23">
        <v>0.35802445165913699</v>
      </c>
      <c r="L15" s="23">
        <v>0.36325230051174351</v>
      </c>
      <c r="N15" s="23">
        <v>0.35581925252313812</v>
      </c>
      <c r="O15" s="23">
        <v>0.55371764844134264</v>
      </c>
      <c r="P15" s="23">
        <v>0.33346613892406901</v>
      </c>
      <c r="Q15" s="23">
        <v>0.35690278111379498</v>
      </c>
      <c r="R15" s="23">
        <v>0.32566015083800492</v>
      </c>
      <c r="S15" s="23">
        <v>0.36243668929064687</v>
      </c>
      <c r="T15" s="23">
        <v>0.24674635684535709</v>
      </c>
      <c r="U15" s="23">
        <v>0.39146280531174749</v>
      </c>
      <c r="V15" s="23">
        <v>0.32550483077926112</v>
      </c>
      <c r="W15" s="23">
        <v>0.40701526871625782</v>
      </c>
      <c r="X15" s="23">
        <v>0.33023937527263802</v>
      </c>
      <c r="Y15" s="23">
        <v>0.42877123694503161</v>
      </c>
      <c r="AA15" s="23">
        <v>0.35319530112504782</v>
      </c>
      <c r="AB15" s="23">
        <v>0.36463234326052418</v>
      </c>
      <c r="AC15" s="23">
        <v>0.35590887489055989</v>
      </c>
      <c r="AD15" s="23">
        <v>0.36628086495468049</v>
      </c>
      <c r="AF15" s="23">
        <v>0.31364577753625889</v>
      </c>
      <c r="AG15" s="23">
        <v>0.27398754862710339</v>
      </c>
      <c r="AH15" s="23">
        <v>0.31649132703828969</v>
      </c>
      <c r="AI15" s="23">
        <v>0.49999917530529348</v>
      </c>
      <c r="AJ15" s="23">
        <v>0.40611565664728372</v>
      </c>
      <c r="AK15" s="23">
        <v>0.3963445088416987</v>
      </c>
      <c r="AL15" s="23">
        <v>0.38042739426944833</v>
      </c>
      <c r="AM15" s="23">
        <v>0.38972120910424379</v>
      </c>
      <c r="AN15" s="23">
        <v>0.37460847950911758</v>
      </c>
      <c r="AO15" s="23">
        <v>0.25904684427089658</v>
      </c>
      <c r="AP15" s="23">
        <v>0.39258572713323953</v>
      </c>
      <c r="AQ15" s="23">
        <v>0.38914186886507551</v>
      </c>
      <c r="AR15" s="23">
        <v>0.44066760160753959</v>
      </c>
      <c r="AS15" s="23">
        <v>0.30794826093793298</v>
      </c>
      <c r="AT15" s="23">
        <v>0.37285560968653592</v>
      </c>
      <c r="AU15" s="23">
        <v>0.15808095710888631</v>
      </c>
      <c r="AV15" s="23">
        <v>0.31511811713281102</v>
      </c>
      <c r="AX15" s="23">
        <v>0.38363402638668409</v>
      </c>
      <c r="AY15" s="23">
        <v>0.25569116118119328</v>
      </c>
      <c r="BA15" s="23">
        <v>0.34326137698890258</v>
      </c>
      <c r="BB15" s="23">
        <v>0.39201312384476328</v>
      </c>
      <c r="BD15" s="23">
        <v>0.38650062107980832</v>
      </c>
      <c r="BE15" s="23">
        <v>0.37598549098478762</v>
      </c>
      <c r="BF15" s="23">
        <v>0.41205577223678169</v>
      </c>
      <c r="BG15" s="23">
        <v>0.35070637223927359</v>
      </c>
      <c r="BH15" s="23">
        <v>0.29801666414097677</v>
      </c>
      <c r="BI15" s="23">
        <v>0.17068904014912459</v>
      </c>
      <c r="BJ15" s="23">
        <v>0.32460650786137019</v>
      </c>
      <c r="BL15" s="23">
        <v>0.37980399000428527</v>
      </c>
      <c r="BM15" s="23">
        <v>0.30197759706931038</v>
      </c>
      <c r="BN15" s="23">
        <v>0.39228245142790802</v>
      </c>
      <c r="BO15" s="23">
        <v>0.40124428570131648</v>
      </c>
      <c r="BP15" s="23">
        <v>0.37392976141932649</v>
      </c>
      <c r="BQ15" s="23">
        <v>0.43232709785032808</v>
      </c>
      <c r="BR15" s="23">
        <v>0.30772733810753061</v>
      </c>
      <c r="BS15" s="23">
        <v>0.40621163014175232</v>
      </c>
      <c r="BU15" s="23">
        <v>0.38740823625374882</v>
      </c>
      <c r="BV15" s="23">
        <v>0.28913256422593731</v>
      </c>
      <c r="BW15" s="23">
        <v>0.37581836343909558</v>
      </c>
      <c r="BX15" s="23">
        <v>0.40903547754780128</v>
      </c>
      <c r="BY15" s="23">
        <v>0.33019260198818712</v>
      </c>
      <c r="BZ15" s="23">
        <v>0.397579086789831</v>
      </c>
      <c r="CA15" s="23">
        <v>0.41547084934586942</v>
      </c>
      <c r="CB15" s="23">
        <v>0.43831679801597528</v>
      </c>
      <c r="CC15" s="23">
        <v>0.4401636337333929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259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0.18043225586612199</v>
      </c>
      <c r="D9" s="18">
        <v>0.2002602187189958</v>
      </c>
      <c r="E9" s="18">
        <v>0.24800763310242591</v>
      </c>
      <c r="F9" s="18">
        <v>0.25176772400243519</v>
      </c>
      <c r="G9" s="18">
        <v>0.17761418728545511</v>
      </c>
      <c r="H9" s="18">
        <v>0.11993010149948879</v>
      </c>
      <c r="I9" s="18">
        <v>0.11575760902671781</v>
      </c>
      <c r="K9" s="18">
        <v>0.19262715824436791</v>
      </c>
      <c r="L9" s="18">
        <v>0.16989726413714909</v>
      </c>
      <c r="N9" s="18">
        <v>0.14039775158272499</v>
      </c>
      <c r="O9" s="18">
        <v>9.6610768416421466E-2</v>
      </c>
      <c r="P9" s="18">
        <v>0.2319333406145079</v>
      </c>
      <c r="Q9" s="18">
        <v>0.17294424217011531</v>
      </c>
      <c r="R9" s="18">
        <v>0.22387074614438479</v>
      </c>
      <c r="S9" s="18">
        <v>0.17247716794800411</v>
      </c>
      <c r="T9" s="18">
        <v>0.23047061719866929</v>
      </c>
      <c r="U9" s="18">
        <v>0.1388436176434861</v>
      </c>
      <c r="V9" s="18">
        <v>0.23803549981355479</v>
      </c>
      <c r="W9" s="18">
        <v>0.13709620086611909</v>
      </c>
      <c r="X9" s="18">
        <v>0.1507170069958981</v>
      </c>
      <c r="Y9" s="18">
        <v>0.18409480128841571</v>
      </c>
      <c r="AA9" s="18">
        <v>0.2239209304427047</v>
      </c>
      <c r="AB9" s="18">
        <v>0.1610039559137264</v>
      </c>
      <c r="AC9" s="18">
        <v>0.17101417641306549</v>
      </c>
      <c r="AD9" s="18">
        <v>0.16341018209512931</v>
      </c>
      <c r="AF9" s="18">
        <v>0.23978195818604059</v>
      </c>
      <c r="AG9" s="18">
        <v>0.25629846004422979</v>
      </c>
      <c r="AH9" s="18">
        <v>0.19607510697404609</v>
      </c>
      <c r="AI9" s="18">
        <v>0.11575067575588301</v>
      </c>
      <c r="AJ9" s="18">
        <v>0.161991063387384</v>
      </c>
      <c r="AK9" s="18">
        <v>0.16330981876946099</v>
      </c>
      <c r="AL9" s="18">
        <v>0.15419336671012179</v>
      </c>
      <c r="AM9" s="18">
        <v>0.15097334261673931</v>
      </c>
      <c r="AN9" s="18">
        <v>8.4913028006268668E-2</v>
      </c>
      <c r="AO9" s="18">
        <v>0.23847482950410401</v>
      </c>
      <c r="AP9" s="18">
        <v>0.2031581440414584</v>
      </c>
      <c r="AQ9" s="18">
        <v>0.12871857222348129</v>
      </c>
      <c r="AR9" s="18">
        <v>0.1186801734730997</v>
      </c>
      <c r="AS9" s="18">
        <v>0.28062722179734328</v>
      </c>
      <c r="AT9" s="18">
        <v>0.17201476826140169</v>
      </c>
      <c r="AU9" s="18">
        <v>0.35057435056219072</v>
      </c>
      <c r="AV9" s="18">
        <v>9.9929629024206226E-2</v>
      </c>
      <c r="AX9" s="18">
        <v>0.15902386911874411</v>
      </c>
      <c r="AY9" s="18">
        <v>0.28759808597845221</v>
      </c>
      <c r="BA9" s="18">
        <v>0.19605444170242151</v>
      </c>
      <c r="BB9" s="18">
        <v>0.15144783341714491</v>
      </c>
      <c r="BD9" s="18">
        <v>0.17596759086301539</v>
      </c>
      <c r="BE9" s="18">
        <v>0.17884590273970741</v>
      </c>
      <c r="BF9" s="18">
        <v>0.1196039670446357</v>
      </c>
      <c r="BG9" s="18">
        <v>0.17259485985466949</v>
      </c>
      <c r="BH9" s="18">
        <v>0.25859049724207928</v>
      </c>
      <c r="BI9" s="18">
        <v>0.23128331371950089</v>
      </c>
      <c r="BJ9" s="18">
        <v>0.16196078673624609</v>
      </c>
      <c r="BL9" s="18">
        <v>0.1611455988942605</v>
      </c>
      <c r="BM9" s="18">
        <v>0.2335924077343241</v>
      </c>
      <c r="BN9" s="18">
        <v>0.12557262356719079</v>
      </c>
      <c r="BO9" s="18">
        <v>0.15828427139699119</v>
      </c>
      <c r="BP9" s="18">
        <v>0.17370801300542499</v>
      </c>
      <c r="BQ9" s="18">
        <v>0.10899446229224639</v>
      </c>
      <c r="BR9" s="18">
        <v>0.1719848297826532</v>
      </c>
      <c r="BS9" s="18">
        <v>0.15033147233903291</v>
      </c>
      <c r="BU9" s="18">
        <v>0.16192005799045731</v>
      </c>
      <c r="BV9" s="18">
        <v>0.25717723667741488</v>
      </c>
      <c r="BW9" s="18">
        <v>0.18347853119115251</v>
      </c>
      <c r="BX9" s="18">
        <v>0.13514551564789129</v>
      </c>
      <c r="BY9" s="18">
        <v>0.17699255832173641</v>
      </c>
      <c r="BZ9" s="18">
        <v>0.1545113103873412</v>
      </c>
      <c r="CA9" s="18">
        <v>0.1163517875410256</v>
      </c>
      <c r="CB9" s="18">
        <v>9.3632148092961859E-2</v>
      </c>
      <c r="CC9" s="18">
        <v>0.1799355526438009</v>
      </c>
    </row>
    <row r="10" spans="2:83" ht="19" customHeight="1" x14ac:dyDescent="0.35">
      <c r="B10" s="21" t="s">
        <v>255</v>
      </c>
      <c r="C10" s="18">
        <v>0.47077604811263918</v>
      </c>
      <c r="D10" s="18">
        <v>0.44540811071614622</v>
      </c>
      <c r="E10" s="18">
        <v>0.49808063260213808</v>
      </c>
      <c r="F10" s="18">
        <v>0.48196630967458148</v>
      </c>
      <c r="G10" s="18">
        <v>0.46970036986367569</v>
      </c>
      <c r="H10" s="18">
        <v>0.49490875494778258</v>
      </c>
      <c r="I10" s="18">
        <v>0.43901373073118122</v>
      </c>
      <c r="K10" s="18">
        <v>0.48391144328163199</v>
      </c>
      <c r="L10" s="18">
        <v>0.4568819581300031</v>
      </c>
      <c r="N10" s="18">
        <v>0.54962522294433458</v>
      </c>
      <c r="O10" s="18">
        <v>0.42757496436697667</v>
      </c>
      <c r="P10" s="18">
        <v>0.48705819497228792</v>
      </c>
      <c r="Q10" s="18">
        <v>0.38412314384398549</v>
      </c>
      <c r="R10" s="18">
        <v>0.44072844575428688</v>
      </c>
      <c r="S10" s="18">
        <v>0.47325136839412318</v>
      </c>
      <c r="T10" s="18">
        <v>0.54918500224404643</v>
      </c>
      <c r="U10" s="18">
        <v>0.46281601511759679</v>
      </c>
      <c r="V10" s="18">
        <v>0.44539711591598979</v>
      </c>
      <c r="W10" s="18">
        <v>0.48462779365600411</v>
      </c>
      <c r="X10" s="18">
        <v>0.48979131988532221</v>
      </c>
      <c r="Y10" s="18">
        <v>0.42037807842266323</v>
      </c>
      <c r="AA10" s="18">
        <v>0.45711652878576919</v>
      </c>
      <c r="AB10" s="18">
        <v>0.49067439747407587</v>
      </c>
      <c r="AC10" s="18">
        <v>0.50892029937829009</v>
      </c>
      <c r="AD10" s="18">
        <v>0.42972424360852413</v>
      </c>
      <c r="AF10" s="18">
        <v>0.31868745893582551</v>
      </c>
      <c r="AG10" s="18">
        <v>0.44313825204924051</v>
      </c>
      <c r="AH10" s="18">
        <v>0.44975086552623361</v>
      </c>
      <c r="AI10" s="18">
        <v>0.42485442235194132</v>
      </c>
      <c r="AJ10" s="18">
        <v>0.45415469326881608</v>
      </c>
      <c r="AK10" s="18">
        <v>0.52696624487624144</v>
      </c>
      <c r="AL10" s="18">
        <v>0.45345483149996579</v>
      </c>
      <c r="AM10" s="18">
        <v>0.47422700126162792</v>
      </c>
      <c r="AN10" s="18">
        <v>0.53516278230095804</v>
      </c>
      <c r="AO10" s="18">
        <v>0.51007416503996794</v>
      </c>
      <c r="AP10" s="18">
        <v>0.4250194244514498</v>
      </c>
      <c r="AQ10" s="18">
        <v>0.51270308323969138</v>
      </c>
      <c r="AR10" s="18">
        <v>0.42988659208997598</v>
      </c>
      <c r="AS10" s="18">
        <v>0.45582578985246991</v>
      </c>
      <c r="AT10" s="18">
        <v>0.516209572007444</v>
      </c>
      <c r="AU10" s="18">
        <v>0.48498272082728872</v>
      </c>
      <c r="AV10" s="18">
        <v>0.49075478253737592</v>
      </c>
      <c r="AX10" s="18">
        <v>0.47999311792849397</v>
      </c>
      <c r="AY10" s="18">
        <v>0.42583131262062451</v>
      </c>
      <c r="BA10" s="18">
        <v>0.47077433451829931</v>
      </c>
      <c r="BB10" s="18">
        <v>0.47077922740795519</v>
      </c>
      <c r="BD10" s="18">
        <v>0.44972155468127378</v>
      </c>
      <c r="BE10" s="18">
        <v>0.47137633285500941</v>
      </c>
      <c r="BF10" s="18">
        <v>0.49046094373112109</v>
      </c>
      <c r="BG10" s="18">
        <v>0.49056710821085608</v>
      </c>
      <c r="BH10" s="18">
        <v>0.45638450616110537</v>
      </c>
      <c r="BI10" s="18">
        <v>0.57908411503154766</v>
      </c>
      <c r="BJ10" s="18">
        <v>0.39329258440990189</v>
      </c>
      <c r="BL10" s="18">
        <v>0.49269474502922611</v>
      </c>
      <c r="BM10" s="18">
        <v>0.47897968643033451</v>
      </c>
      <c r="BN10" s="18">
        <v>0.47514556017865439</v>
      </c>
      <c r="BO10" s="18">
        <v>0.53654301423100614</v>
      </c>
      <c r="BP10" s="18">
        <v>0.47679987654394729</v>
      </c>
      <c r="BQ10" s="18">
        <v>0.47555786516644211</v>
      </c>
      <c r="BR10" s="18">
        <v>0.34986140649982123</v>
      </c>
      <c r="BS10" s="18">
        <v>0.42580620505313138</v>
      </c>
      <c r="BU10" s="18">
        <v>0.49386729678593538</v>
      </c>
      <c r="BV10" s="18">
        <v>0.45322134426841021</v>
      </c>
      <c r="BW10" s="18">
        <v>0.48135701703081479</v>
      </c>
      <c r="BX10" s="18">
        <v>0.55347694915140655</v>
      </c>
      <c r="BY10" s="18">
        <v>0.49855193637185352</v>
      </c>
      <c r="BZ10" s="18">
        <v>0.48970506715650708</v>
      </c>
      <c r="CA10" s="18">
        <v>0.44879420323713032</v>
      </c>
      <c r="CB10" s="18">
        <v>0.37547571662639989</v>
      </c>
      <c r="CC10" s="18">
        <v>0.40608483077269553</v>
      </c>
    </row>
    <row r="11" spans="2:83" ht="19" customHeight="1" x14ac:dyDescent="0.35">
      <c r="B11" s="21" t="s">
        <v>256</v>
      </c>
      <c r="C11" s="18">
        <v>0.24177218072092579</v>
      </c>
      <c r="D11" s="18">
        <v>0.21595479514617499</v>
      </c>
      <c r="E11" s="18">
        <v>0.20007624527118409</v>
      </c>
      <c r="F11" s="18">
        <v>0.18200638753829129</v>
      </c>
      <c r="G11" s="18">
        <v>0.2448332226829717</v>
      </c>
      <c r="H11" s="18">
        <v>0.27789574655853511</v>
      </c>
      <c r="I11" s="18">
        <v>0.29881891633329433</v>
      </c>
      <c r="K11" s="18">
        <v>0.2299656590310247</v>
      </c>
      <c r="L11" s="18">
        <v>0.25402946674818427</v>
      </c>
      <c r="N11" s="18">
        <v>0.231407448258663</v>
      </c>
      <c r="O11" s="18">
        <v>0.33554379001410423</v>
      </c>
      <c r="P11" s="18">
        <v>0.16178162765659851</v>
      </c>
      <c r="Q11" s="18">
        <v>0.30093389061679832</v>
      </c>
      <c r="R11" s="18">
        <v>0.23574391387930929</v>
      </c>
      <c r="S11" s="18">
        <v>0.27060927525006928</v>
      </c>
      <c r="T11" s="18">
        <v>0.14848976823089671</v>
      </c>
      <c r="U11" s="18">
        <v>0.29344635445531059</v>
      </c>
      <c r="V11" s="18">
        <v>0.20621543060842529</v>
      </c>
      <c r="W11" s="18">
        <v>0.27019730004229991</v>
      </c>
      <c r="X11" s="18">
        <v>0.22402921114662511</v>
      </c>
      <c r="Y11" s="18">
        <v>0.26840806201926648</v>
      </c>
      <c r="AA11" s="18">
        <v>0.23084457813047629</v>
      </c>
      <c r="AB11" s="18">
        <v>0.23919579652902509</v>
      </c>
      <c r="AC11" s="18">
        <v>0.22814802113094451</v>
      </c>
      <c r="AD11" s="18">
        <v>0.26759333776970068</v>
      </c>
      <c r="AF11" s="18">
        <v>0.21673355341259279</v>
      </c>
      <c r="AG11" s="18">
        <v>0.1628627426879424</v>
      </c>
      <c r="AH11" s="18">
        <v>0.21200906325514721</v>
      </c>
      <c r="AI11" s="18">
        <v>0.28243602639387738</v>
      </c>
      <c r="AJ11" s="18">
        <v>0.29396885502329728</v>
      </c>
      <c r="AK11" s="18">
        <v>0.23591606024946621</v>
      </c>
      <c r="AL11" s="18">
        <v>0.28314056160744028</v>
      </c>
      <c r="AM11" s="18">
        <v>0.29819532055437242</v>
      </c>
      <c r="AN11" s="18">
        <v>0.29206221508504487</v>
      </c>
      <c r="AO11" s="18">
        <v>0.15658148773038799</v>
      </c>
      <c r="AP11" s="18">
        <v>0.25738879295647271</v>
      </c>
      <c r="AQ11" s="18">
        <v>0.2620582832142212</v>
      </c>
      <c r="AR11" s="18">
        <v>0.33892520337273618</v>
      </c>
      <c r="AS11" s="18">
        <v>0.20530801667480239</v>
      </c>
      <c r="AT11" s="18">
        <v>0.22693448999638871</v>
      </c>
      <c r="AU11" s="18">
        <v>0.1054192975815339</v>
      </c>
      <c r="AV11" s="18">
        <v>0.18051415921368219</v>
      </c>
      <c r="AX11" s="18">
        <v>0.25206016719035579</v>
      </c>
      <c r="AY11" s="18">
        <v>0.19495459723103431</v>
      </c>
      <c r="BA11" s="18">
        <v>0.23439943259005769</v>
      </c>
      <c r="BB11" s="18">
        <v>0.2554511145573452</v>
      </c>
      <c r="BD11" s="18">
        <v>0.2530879595962538</v>
      </c>
      <c r="BE11" s="18">
        <v>0.239862390754703</v>
      </c>
      <c r="BF11" s="18">
        <v>0.27206609608188043</v>
      </c>
      <c r="BG11" s="18">
        <v>0.25621269151155662</v>
      </c>
      <c r="BH11" s="18">
        <v>0.20732700628304229</v>
      </c>
      <c r="BI11" s="18">
        <v>0.1037031871283855</v>
      </c>
      <c r="BJ11" s="18">
        <v>0.20165299286922889</v>
      </c>
      <c r="BL11" s="18">
        <v>0.25119294152995969</v>
      </c>
      <c r="BM11" s="18">
        <v>0.2214111619022178</v>
      </c>
      <c r="BN11" s="18">
        <v>0.22922178780656499</v>
      </c>
      <c r="BO11" s="18">
        <v>0.2039918883379214</v>
      </c>
      <c r="BP11" s="18">
        <v>0.2629586977625219</v>
      </c>
      <c r="BQ11" s="18">
        <v>0.26920992511940589</v>
      </c>
      <c r="BR11" s="18">
        <v>0.25288024087937838</v>
      </c>
      <c r="BS11" s="18">
        <v>0.26342999802260419</v>
      </c>
      <c r="BU11" s="18">
        <v>0.25366094504366371</v>
      </c>
      <c r="BV11" s="18">
        <v>0.21102603728909999</v>
      </c>
      <c r="BW11" s="18">
        <v>0.20155295316062211</v>
      </c>
      <c r="BX11" s="18">
        <v>0.23353243824617509</v>
      </c>
      <c r="BY11" s="18">
        <v>0.228399333106198</v>
      </c>
      <c r="BZ11" s="18">
        <v>0.24078991221170051</v>
      </c>
      <c r="CA11" s="18">
        <v>0.25733419196186802</v>
      </c>
      <c r="CB11" s="18">
        <v>0.34339096076485698</v>
      </c>
      <c r="CC11" s="18">
        <v>0.2904785429219795</v>
      </c>
    </row>
    <row r="12" spans="2:83" ht="19" customHeight="1" x14ac:dyDescent="0.35">
      <c r="B12" s="21" t="s">
        <v>257</v>
      </c>
      <c r="C12" s="18">
        <v>4.6931045416649338E-2</v>
      </c>
      <c r="D12" s="18">
        <v>8.1491602834755844E-2</v>
      </c>
      <c r="E12" s="18">
        <v>2.4669616456585341E-2</v>
      </c>
      <c r="F12" s="18">
        <v>4.6225070313775138E-2</v>
      </c>
      <c r="G12" s="18">
        <v>3.3736241116680263E-2</v>
      </c>
      <c r="H12" s="18">
        <v>3.1797265898463621E-2</v>
      </c>
      <c r="I12" s="18">
        <v>6.670481463599319E-2</v>
      </c>
      <c r="K12" s="18">
        <v>4.475726689358784E-2</v>
      </c>
      <c r="L12" s="18">
        <v>4.8171054526959557E-2</v>
      </c>
      <c r="N12" s="18">
        <v>3.6537449400950842E-2</v>
      </c>
      <c r="O12" s="18">
        <v>6.242284082684986E-2</v>
      </c>
      <c r="P12" s="18">
        <v>3.9033914121740947E-2</v>
      </c>
      <c r="Q12" s="18">
        <v>5.4041803823269438E-2</v>
      </c>
      <c r="R12" s="18">
        <v>3.2494679780630698E-2</v>
      </c>
      <c r="S12" s="18">
        <v>2.3103408748097978E-2</v>
      </c>
      <c r="T12" s="18">
        <v>2.015053245122889E-2</v>
      </c>
      <c r="U12" s="18">
        <v>4.7287563230419639E-2</v>
      </c>
      <c r="V12" s="18">
        <v>7.448124804697713E-2</v>
      </c>
      <c r="W12" s="18">
        <v>5.002515840922972E-2</v>
      </c>
      <c r="X12" s="18">
        <v>4.3455121641181441E-2</v>
      </c>
      <c r="Y12" s="18">
        <v>7.1093731504581661E-2</v>
      </c>
      <c r="AA12" s="18">
        <v>4.3824912743285878E-2</v>
      </c>
      <c r="AB12" s="18">
        <v>4.4377235834471847E-2</v>
      </c>
      <c r="AC12" s="18">
        <v>3.351605004304186E-2</v>
      </c>
      <c r="AD12" s="18">
        <v>6.5072474929162752E-2</v>
      </c>
      <c r="AF12" s="18">
        <v>0</v>
      </c>
      <c r="AG12" s="18">
        <v>4.9808327047270583E-2</v>
      </c>
      <c r="AH12" s="18">
        <v>8.9772875327085208E-2</v>
      </c>
      <c r="AI12" s="18">
        <v>9.64227314876413E-2</v>
      </c>
      <c r="AJ12" s="18">
        <v>2.862312906776002E-2</v>
      </c>
      <c r="AK12" s="18">
        <v>2.8682316118062021E-2</v>
      </c>
      <c r="AL12" s="18">
        <v>5.2018554253771228E-2</v>
      </c>
      <c r="AM12" s="18">
        <v>2.632897895610728E-2</v>
      </c>
      <c r="AN12" s="18">
        <v>3.0856492881267818E-2</v>
      </c>
      <c r="AO12" s="18">
        <v>3.2266665934651828E-2</v>
      </c>
      <c r="AP12" s="18">
        <v>4.2810413037087929E-2</v>
      </c>
      <c r="AQ12" s="18">
        <v>7.1597955294392224E-2</v>
      </c>
      <c r="AR12" s="18">
        <v>5.2703601397113643E-2</v>
      </c>
      <c r="AS12" s="18">
        <v>4.0267964641720333E-2</v>
      </c>
      <c r="AT12" s="18">
        <v>6.567560201464763E-2</v>
      </c>
      <c r="AU12" s="18">
        <v>3.242598641733245E-2</v>
      </c>
      <c r="AV12" s="18">
        <v>7.8308922125827116E-2</v>
      </c>
      <c r="AX12" s="18">
        <v>4.6174349641614147E-2</v>
      </c>
      <c r="AY12" s="18">
        <v>4.6418983720480922E-2</v>
      </c>
      <c r="BA12" s="18">
        <v>4.1094377144956208E-2</v>
      </c>
      <c r="BB12" s="18">
        <v>5.7760033155881553E-2</v>
      </c>
      <c r="BD12" s="18">
        <v>4.760916205692365E-2</v>
      </c>
      <c r="BE12" s="18">
        <v>3.78008673036292E-2</v>
      </c>
      <c r="BF12" s="18">
        <v>7.0829797995784982E-2</v>
      </c>
      <c r="BG12" s="18">
        <v>4.1243694832949547E-2</v>
      </c>
      <c r="BH12" s="18">
        <v>3.331416026934314E-2</v>
      </c>
      <c r="BI12" s="18">
        <v>6.4352841867405738E-2</v>
      </c>
      <c r="BJ12" s="18">
        <v>9.0286906698385294E-2</v>
      </c>
      <c r="BL12" s="18">
        <v>5.3008024041130461E-2</v>
      </c>
      <c r="BM12" s="18">
        <v>3.376837999039968E-2</v>
      </c>
      <c r="BN12" s="18">
        <v>7.2487909270109993E-2</v>
      </c>
      <c r="BO12" s="18">
        <v>4.5985424350433603E-2</v>
      </c>
      <c r="BP12" s="18">
        <v>4.6142155478340247E-2</v>
      </c>
      <c r="BQ12" s="18">
        <v>4.73715627766138E-2</v>
      </c>
      <c r="BR12" s="18">
        <v>3.7868516103675753E-2</v>
      </c>
      <c r="BS12" s="18">
        <v>5.5416404991753911E-2</v>
      </c>
      <c r="BU12" s="18">
        <v>6.2404869463617792E-2</v>
      </c>
      <c r="BV12" s="18">
        <v>4.4801827051103679E-2</v>
      </c>
      <c r="BW12" s="18">
        <v>3.4607048440484962E-2</v>
      </c>
      <c r="BX12" s="18">
        <v>2.308061234273575E-2</v>
      </c>
      <c r="BY12" s="18">
        <v>4.2776906301338298E-2</v>
      </c>
      <c r="BZ12" s="18">
        <v>4.9980504490231191E-2</v>
      </c>
      <c r="CA12" s="18">
        <v>5.0202665196760872E-2</v>
      </c>
      <c r="CB12" s="18">
        <v>3.674062471960178E-2</v>
      </c>
      <c r="CC12" s="18">
        <v>8.7789481386976356E-2</v>
      </c>
    </row>
    <row r="13" spans="2:83" ht="19" customHeight="1" x14ac:dyDescent="0.35">
      <c r="B13" s="21" t="s">
        <v>151</v>
      </c>
      <c r="C13" s="18">
        <v>6.0088469883663682E-2</v>
      </c>
      <c r="D13" s="18">
        <v>5.6885272583926921E-2</v>
      </c>
      <c r="E13" s="18">
        <v>2.916587256766668E-2</v>
      </c>
      <c r="F13" s="18">
        <v>3.8034508470916807E-2</v>
      </c>
      <c r="G13" s="18">
        <v>7.411597905121721E-2</v>
      </c>
      <c r="H13" s="18">
        <v>7.5468131095729918E-2</v>
      </c>
      <c r="I13" s="18">
        <v>7.9704929272813613E-2</v>
      </c>
      <c r="K13" s="18">
        <v>4.8738472549387422E-2</v>
      </c>
      <c r="L13" s="18">
        <v>7.1020256457703893E-2</v>
      </c>
      <c r="N13" s="18">
        <v>4.2032127813326492E-2</v>
      </c>
      <c r="O13" s="18">
        <v>7.7847636375647747E-2</v>
      </c>
      <c r="P13" s="18">
        <v>8.0192922634864897E-2</v>
      </c>
      <c r="Q13" s="18">
        <v>8.7956919545831708E-2</v>
      </c>
      <c r="R13" s="18">
        <v>6.7162214441388285E-2</v>
      </c>
      <c r="S13" s="18">
        <v>6.0558779659705637E-2</v>
      </c>
      <c r="T13" s="18">
        <v>5.170407987515873E-2</v>
      </c>
      <c r="U13" s="18">
        <v>5.7606449553186827E-2</v>
      </c>
      <c r="V13" s="18">
        <v>3.5870705615052963E-2</v>
      </c>
      <c r="W13" s="18">
        <v>5.8053547026347158E-2</v>
      </c>
      <c r="X13" s="18">
        <v>9.2007340330973186E-2</v>
      </c>
      <c r="Y13" s="18">
        <v>5.6025326765072811E-2</v>
      </c>
      <c r="AA13" s="18">
        <v>4.4293049897763809E-2</v>
      </c>
      <c r="AB13" s="18">
        <v>6.4748614248700681E-2</v>
      </c>
      <c r="AC13" s="18">
        <v>5.8401453034658067E-2</v>
      </c>
      <c r="AD13" s="18">
        <v>7.4199761597483274E-2</v>
      </c>
      <c r="AF13" s="18">
        <v>0.22479702946554109</v>
      </c>
      <c r="AG13" s="18">
        <v>8.7892218171316747E-2</v>
      </c>
      <c r="AH13" s="18">
        <v>5.2392088917488013E-2</v>
      </c>
      <c r="AI13" s="18">
        <v>8.0536144010657021E-2</v>
      </c>
      <c r="AJ13" s="18">
        <v>6.1262259252742438E-2</v>
      </c>
      <c r="AK13" s="18">
        <v>4.5125559986769412E-2</v>
      </c>
      <c r="AL13" s="18">
        <v>5.7192685928700991E-2</v>
      </c>
      <c r="AM13" s="18">
        <v>5.027535661115317E-2</v>
      </c>
      <c r="AN13" s="18">
        <v>5.7005481726460458E-2</v>
      </c>
      <c r="AO13" s="18">
        <v>6.2602851790888481E-2</v>
      </c>
      <c r="AP13" s="18">
        <v>7.1623225513531175E-2</v>
      </c>
      <c r="AQ13" s="18">
        <v>2.4922106028213719E-2</v>
      </c>
      <c r="AR13" s="18">
        <v>5.9804429667074402E-2</v>
      </c>
      <c r="AS13" s="18">
        <v>1.7971007033664211E-2</v>
      </c>
      <c r="AT13" s="18">
        <v>1.9165567720117849E-2</v>
      </c>
      <c r="AU13" s="18">
        <v>2.6597644611654508E-2</v>
      </c>
      <c r="AV13" s="18">
        <v>0.1504925070989086</v>
      </c>
      <c r="AX13" s="18">
        <v>6.2748496120791891E-2</v>
      </c>
      <c r="AY13" s="18">
        <v>4.5197020449408237E-2</v>
      </c>
      <c r="BA13" s="18">
        <v>5.7677414044265352E-2</v>
      </c>
      <c r="BB13" s="18">
        <v>6.4561791461673276E-2</v>
      </c>
      <c r="BD13" s="18">
        <v>7.3613732802533194E-2</v>
      </c>
      <c r="BE13" s="18">
        <v>7.2114506346951088E-2</v>
      </c>
      <c r="BF13" s="18">
        <v>4.7039195146577867E-2</v>
      </c>
      <c r="BG13" s="18">
        <v>3.9381645589968123E-2</v>
      </c>
      <c r="BH13" s="18">
        <v>4.4383830044429813E-2</v>
      </c>
      <c r="BI13" s="18">
        <v>2.1576542253160191E-2</v>
      </c>
      <c r="BJ13" s="18">
        <v>0.15280672928623781</v>
      </c>
      <c r="BL13" s="18">
        <v>4.1958690505423127E-2</v>
      </c>
      <c r="BM13" s="18">
        <v>3.2248363942723957E-2</v>
      </c>
      <c r="BN13" s="18">
        <v>9.7572119177479599E-2</v>
      </c>
      <c r="BO13" s="18">
        <v>5.5195401683647727E-2</v>
      </c>
      <c r="BP13" s="18">
        <v>4.0391257209765608E-2</v>
      </c>
      <c r="BQ13" s="18">
        <v>9.8866184645291996E-2</v>
      </c>
      <c r="BR13" s="18">
        <v>0.18740500673447141</v>
      </c>
      <c r="BS13" s="18">
        <v>0.1050159195934777</v>
      </c>
      <c r="BU13" s="18">
        <v>2.8146830716325861E-2</v>
      </c>
      <c r="BV13" s="18">
        <v>3.3773554713971157E-2</v>
      </c>
      <c r="BW13" s="18">
        <v>9.9004450176925635E-2</v>
      </c>
      <c r="BX13" s="18">
        <v>5.4764484611791342E-2</v>
      </c>
      <c r="BY13" s="18">
        <v>5.3279265898873718E-2</v>
      </c>
      <c r="BZ13" s="18">
        <v>6.5013205754219996E-2</v>
      </c>
      <c r="CA13" s="18">
        <v>0.12731715206321509</v>
      </c>
      <c r="CB13" s="18">
        <v>0.15076054979617939</v>
      </c>
      <c r="CC13" s="18">
        <v>3.5711592274547593E-2</v>
      </c>
    </row>
    <row r="14" spans="2:83" ht="19" customHeight="1" x14ac:dyDescent="0.35">
      <c r="B14" s="22" t="s">
        <v>117</v>
      </c>
      <c r="C14" s="23">
        <v>0.65120830397876117</v>
      </c>
      <c r="D14" s="23">
        <v>0.64566832943514196</v>
      </c>
      <c r="E14" s="23">
        <v>0.74608826570456399</v>
      </c>
      <c r="F14" s="23">
        <v>0.73373403367701673</v>
      </c>
      <c r="G14" s="23">
        <v>0.64731455714913089</v>
      </c>
      <c r="H14" s="23">
        <v>0.61483885644727143</v>
      </c>
      <c r="I14" s="23">
        <v>0.55477133975789894</v>
      </c>
      <c r="K14" s="23">
        <v>0.67653860152599998</v>
      </c>
      <c r="L14" s="23">
        <v>0.62677922226715221</v>
      </c>
      <c r="N14" s="23">
        <v>0.69002297452705963</v>
      </c>
      <c r="O14" s="23">
        <v>0.52418573278339819</v>
      </c>
      <c r="P14" s="23">
        <v>0.71899153558679574</v>
      </c>
      <c r="Q14" s="23">
        <v>0.55706738601410088</v>
      </c>
      <c r="R14" s="23">
        <v>0.66459919189867178</v>
      </c>
      <c r="S14" s="23">
        <v>0.64572853634212724</v>
      </c>
      <c r="T14" s="23">
        <v>0.77965561944271577</v>
      </c>
      <c r="U14" s="23">
        <v>0.60165963276108292</v>
      </c>
      <c r="V14" s="23">
        <v>0.68343261572954472</v>
      </c>
      <c r="W14" s="23">
        <v>0.62172399452212312</v>
      </c>
      <c r="X14" s="23">
        <v>0.64050832688122028</v>
      </c>
      <c r="Y14" s="23">
        <v>0.60447287971107888</v>
      </c>
      <c r="AA14" s="23">
        <v>0.68103745922847392</v>
      </c>
      <c r="AB14" s="23">
        <v>0.65167835338780233</v>
      </c>
      <c r="AC14" s="23">
        <v>0.67993447579135557</v>
      </c>
      <c r="AD14" s="23">
        <v>0.59313442570365338</v>
      </c>
      <c r="AF14" s="23">
        <v>0.55846941712186604</v>
      </c>
      <c r="AG14" s="23">
        <v>0.69943671209347025</v>
      </c>
      <c r="AH14" s="23">
        <v>0.64582597250027973</v>
      </c>
      <c r="AI14" s="23">
        <v>0.54060509810782431</v>
      </c>
      <c r="AJ14" s="23">
        <v>0.61614575665620008</v>
      </c>
      <c r="AK14" s="23">
        <v>0.69027606364570249</v>
      </c>
      <c r="AL14" s="23">
        <v>0.60764819821008764</v>
      </c>
      <c r="AM14" s="23">
        <v>0.6252003438783672</v>
      </c>
      <c r="AN14" s="23">
        <v>0.62007581030722669</v>
      </c>
      <c r="AO14" s="23">
        <v>0.74854899454407198</v>
      </c>
      <c r="AP14" s="23">
        <v>0.62817756849290818</v>
      </c>
      <c r="AQ14" s="23">
        <v>0.64142165546317276</v>
      </c>
      <c r="AR14" s="23">
        <v>0.54856676556307571</v>
      </c>
      <c r="AS14" s="23">
        <v>0.73645301164981314</v>
      </c>
      <c r="AT14" s="23">
        <v>0.68822434026884571</v>
      </c>
      <c r="AU14" s="23">
        <v>0.83555707138947932</v>
      </c>
      <c r="AV14" s="23">
        <v>0.59068441156158213</v>
      </c>
      <c r="AX14" s="23">
        <v>0.63901698704723819</v>
      </c>
      <c r="AY14" s="23">
        <v>0.71342939859907673</v>
      </c>
      <c r="BA14" s="23">
        <v>0.66682877622072079</v>
      </c>
      <c r="BB14" s="23">
        <v>0.62222706082510015</v>
      </c>
      <c r="BD14" s="23">
        <v>0.62568914554428923</v>
      </c>
      <c r="BE14" s="23">
        <v>0.6502222355947167</v>
      </c>
      <c r="BF14" s="23">
        <v>0.61006491077575686</v>
      </c>
      <c r="BG14" s="23">
        <v>0.66316196806552563</v>
      </c>
      <c r="BH14" s="23">
        <v>0.71497500340318476</v>
      </c>
      <c r="BI14" s="23">
        <v>0.81036742875104861</v>
      </c>
      <c r="BJ14" s="23">
        <v>0.55525337114614792</v>
      </c>
      <c r="BL14" s="23">
        <v>0.65384034392348667</v>
      </c>
      <c r="BM14" s="23">
        <v>0.7125720941646585</v>
      </c>
      <c r="BN14" s="23">
        <v>0.60071818374584529</v>
      </c>
      <c r="BO14" s="23">
        <v>0.69482728562799734</v>
      </c>
      <c r="BP14" s="23">
        <v>0.65050788954937233</v>
      </c>
      <c r="BQ14" s="23">
        <v>0.58455232745868846</v>
      </c>
      <c r="BR14" s="23">
        <v>0.52184623628247451</v>
      </c>
      <c r="BS14" s="23">
        <v>0.57613767739216426</v>
      </c>
      <c r="BU14" s="23">
        <v>0.65578735477639272</v>
      </c>
      <c r="BV14" s="23">
        <v>0.71039858094582509</v>
      </c>
      <c r="BW14" s="23">
        <v>0.66483554822196733</v>
      </c>
      <c r="BX14" s="23">
        <v>0.68862246479929778</v>
      </c>
      <c r="BY14" s="23">
        <v>0.6755444946935899</v>
      </c>
      <c r="BZ14" s="23">
        <v>0.64421637754384831</v>
      </c>
      <c r="CA14" s="23">
        <v>0.56514599077815597</v>
      </c>
      <c r="CB14" s="23">
        <v>0.46910786471936178</v>
      </c>
      <c r="CC14" s="23">
        <v>0.58602038341649643</v>
      </c>
    </row>
    <row r="15" spans="2:83" ht="19" customHeight="1" x14ac:dyDescent="0.35">
      <c r="B15" s="22" t="s">
        <v>118</v>
      </c>
      <c r="C15" s="23">
        <v>0.28870322613757521</v>
      </c>
      <c r="D15" s="23">
        <v>0.29744639798093092</v>
      </c>
      <c r="E15" s="23">
        <v>0.22474586172776939</v>
      </c>
      <c r="F15" s="23">
        <v>0.22823145785206639</v>
      </c>
      <c r="G15" s="23">
        <v>0.27856946379965192</v>
      </c>
      <c r="H15" s="23">
        <v>0.30969301245699871</v>
      </c>
      <c r="I15" s="23">
        <v>0.36552373096928747</v>
      </c>
      <c r="K15" s="23">
        <v>0.27472292592461262</v>
      </c>
      <c r="L15" s="23">
        <v>0.30220052127514391</v>
      </c>
      <c r="N15" s="23">
        <v>0.26794489765961382</v>
      </c>
      <c r="O15" s="23">
        <v>0.39796663084095402</v>
      </c>
      <c r="P15" s="23">
        <v>0.20081554177833941</v>
      </c>
      <c r="Q15" s="23">
        <v>0.35497569444006771</v>
      </c>
      <c r="R15" s="23">
        <v>0.26823859365994002</v>
      </c>
      <c r="S15" s="23">
        <v>0.29371268399816719</v>
      </c>
      <c r="T15" s="23">
        <v>0.1686403006821256</v>
      </c>
      <c r="U15" s="23">
        <v>0.34073391768573019</v>
      </c>
      <c r="V15" s="23">
        <v>0.28069667865540238</v>
      </c>
      <c r="W15" s="23">
        <v>0.32022245845152958</v>
      </c>
      <c r="X15" s="23">
        <v>0.26748433278780648</v>
      </c>
      <c r="Y15" s="23">
        <v>0.33950179352384813</v>
      </c>
      <c r="AA15" s="23">
        <v>0.27466949087376219</v>
      </c>
      <c r="AB15" s="23">
        <v>0.28357303236349701</v>
      </c>
      <c r="AC15" s="23">
        <v>0.26166407117398632</v>
      </c>
      <c r="AD15" s="23">
        <v>0.33266581269886347</v>
      </c>
      <c r="AF15" s="23">
        <v>0.21673355341259279</v>
      </c>
      <c r="AG15" s="23">
        <v>0.21267106973521299</v>
      </c>
      <c r="AH15" s="23">
        <v>0.30178193858223229</v>
      </c>
      <c r="AI15" s="23">
        <v>0.37885875788151868</v>
      </c>
      <c r="AJ15" s="23">
        <v>0.32259198409105738</v>
      </c>
      <c r="AK15" s="23">
        <v>0.26459837636752809</v>
      </c>
      <c r="AL15" s="23">
        <v>0.33515911586121161</v>
      </c>
      <c r="AM15" s="23">
        <v>0.32452429951047967</v>
      </c>
      <c r="AN15" s="23">
        <v>0.32291870796631272</v>
      </c>
      <c r="AO15" s="23">
        <v>0.18884815366503979</v>
      </c>
      <c r="AP15" s="23">
        <v>0.30019920599356059</v>
      </c>
      <c r="AQ15" s="23">
        <v>0.33365623850861342</v>
      </c>
      <c r="AR15" s="23">
        <v>0.39162880476984979</v>
      </c>
      <c r="AS15" s="23">
        <v>0.2455759813165227</v>
      </c>
      <c r="AT15" s="23">
        <v>0.29261009201103638</v>
      </c>
      <c r="AU15" s="23">
        <v>0.13784528399886631</v>
      </c>
      <c r="AV15" s="23">
        <v>0.25882308133950938</v>
      </c>
      <c r="AX15" s="23">
        <v>0.29823451683197</v>
      </c>
      <c r="AY15" s="23">
        <v>0.2413735809515152</v>
      </c>
      <c r="BA15" s="23">
        <v>0.27549380973501392</v>
      </c>
      <c r="BB15" s="23">
        <v>0.31321114771322678</v>
      </c>
      <c r="BD15" s="23">
        <v>0.30069712165317752</v>
      </c>
      <c r="BE15" s="23">
        <v>0.2776632580583322</v>
      </c>
      <c r="BF15" s="23">
        <v>0.34289589407766541</v>
      </c>
      <c r="BG15" s="23">
        <v>0.29745638634450622</v>
      </c>
      <c r="BH15" s="23">
        <v>0.24064116655238549</v>
      </c>
      <c r="BI15" s="23">
        <v>0.16805602899579131</v>
      </c>
      <c r="BJ15" s="23">
        <v>0.29193989956761418</v>
      </c>
      <c r="BL15" s="23">
        <v>0.30420096557109022</v>
      </c>
      <c r="BM15" s="23">
        <v>0.25517954189261738</v>
      </c>
      <c r="BN15" s="23">
        <v>0.301709697076675</v>
      </c>
      <c r="BO15" s="23">
        <v>0.24997731268835499</v>
      </c>
      <c r="BP15" s="23">
        <v>0.30910085324086217</v>
      </c>
      <c r="BQ15" s="23">
        <v>0.3165814878960197</v>
      </c>
      <c r="BR15" s="23">
        <v>0.29074875698305408</v>
      </c>
      <c r="BS15" s="23">
        <v>0.31884640301435813</v>
      </c>
      <c r="BU15" s="23">
        <v>0.3160658145072815</v>
      </c>
      <c r="BV15" s="23">
        <v>0.25582786434020371</v>
      </c>
      <c r="BW15" s="23">
        <v>0.23616000160110701</v>
      </c>
      <c r="BX15" s="23">
        <v>0.25661305058891087</v>
      </c>
      <c r="BY15" s="23">
        <v>0.27117623940753632</v>
      </c>
      <c r="BZ15" s="23">
        <v>0.29077041670193171</v>
      </c>
      <c r="CA15" s="23">
        <v>0.30753685715862888</v>
      </c>
      <c r="CB15" s="23">
        <v>0.3801315854844588</v>
      </c>
      <c r="CC15" s="23">
        <v>0.37826802430895579</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260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0.1704164793007662</v>
      </c>
      <c r="D9" s="18">
        <v>0.18240196299298461</v>
      </c>
      <c r="E9" s="18">
        <v>0.29967917100345648</v>
      </c>
      <c r="F9" s="18">
        <v>0.2209288528255671</v>
      </c>
      <c r="G9" s="18">
        <v>0.1542923860649679</v>
      </c>
      <c r="H9" s="18">
        <v>7.7424132252343195E-2</v>
      </c>
      <c r="I9" s="18">
        <v>0.1106495832350491</v>
      </c>
      <c r="K9" s="18">
        <v>0.18181250598609061</v>
      </c>
      <c r="L9" s="18">
        <v>0.160580538938524</v>
      </c>
      <c r="N9" s="18">
        <v>0.13697206220973759</v>
      </c>
      <c r="O9" s="18">
        <v>0.12186908580570049</v>
      </c>
      <c r="P9" s="18">
        <v>0.20156597025148501</v>
      </c>
      <c r="Q9" s="18">
        <v>0.24025248430252391</v>
      </c>
      <c r="R9" s="18">
        <v>0.20186593286972629</v>
      </c>
      <c r="S9" s="18">
        <v>0.18808802495757321</v>
      </c>
      <c r="T9" s="18">
        <v>0.21116953046427031</v>
      </c>
      <c r="U9" s="18">
        <v>0.1208876126000497</v>
      </c>
      <c r="V9" s="18">
        <v>0.2306760948541004</v>
      </c>
      <c r="W9" s="18">
        <v>0.1450011395895249</v>
      </c>
      <c r="X9" s="18">
        <v>0.1179882981196155</v>
      </c>
      <c r="Y9" s="18">
        <v>0.1326448578809607</v>
      </c>
      <c r="AA9" s="18">
        <v>0.20380258064686441</v>
      </c>
      <c r="AB9" s="18">
        <v>0.14368316235694639</v>
      </c>
      <c r="AC9" s="18">
        <v>0.16281845393427169</v>
      </c>
      <c r="AD9" s="18">
        <v>0.17020209815121459</v>
      </c>
      <c r="AF9" s="18">
        <v>9.9430676490859321E-2</v>
      </c>
      <c r="AG9" s="18">
        <v>0.27557772422417859</v>
      </c>
      <c r="AH9" s="18">
        <v>0.23213794126744</v>
      </c>
      <c r="AI9" s="18">
        <v>0.14737681137979819</v>
      </c>
      <c r="AJ9" s="18">
        <v>0.1478135554569277</v>
      </c>
      <c r="AK9" s="18">
        <v>0.16388400223477559</v>
      </c>
      <c r="AL9" s="18">
        <v>0.12998816902668511</v>
      </c>
      <c r="AM9" s="18">
        <v>0.1559573512579106</v>
      </c>
      <c r="AN9" s="18">
        <v>0.1067198982012922</v>
      </c>
      <c r="AO9" s="18">
        <v>0.17172128396729339</v>
      </c>
      <c r="AP9" s="18">
        <v>0.12786680015315049</v>
      </c>
      <c r="AQ9" s="18">
        <v>0.12534491233988809</v>
      </c>
      <c r="AR9" s="18">
        <v>0.14829459025764721</v>
      </c>
      <c r="AS9" s="18">
        <v>0.22230981821486129</v>
      </c>
      <c r="AT9" s="18">
        <v>0.17616484182947029</v>
      </c>
      <c r="AU9" s="18">
        <v>0.38154197877395951</v>
      </c>
      <c r="AV9" s="18">
        <v>7.2664778385940668E-2</v>
      </c>
      <c r="AX9" s="18">
        <v>0.15588170738725399</v>
      </c>
      <c r="AY9" s="18">
        <v>0.24337368006434049</v>
      </c>
      <c r="BA9" s="18">
        <v>0.18199222974666279</v>
      </c>
      <c r="BB9" s="18">
        <v>0.14893955893868729</v>
      </c>
      <c r="BD9" s="18">
        <v>0.14817968073041449</v>
      </c>
      <c r="BE9" s="18">
        <v>0.176083025064003</v>
      </c>
      <c r="BF9" s="18">
        <v>0.1049104191511343</v>
      </c>
      <c r="BG9" s="18">
        <v>0.16704294658802141</v>
      </c>
      <c r="BH9" s="18">
        <v>0.2382034644200175</v>
      </c>
      <c r="BI9" s="18">
        <v>0.36136409297982919</v>
      </c>
      <c r="BJ9" s="18">
        <v>0.1546929614924312</v>
      </c>
      <c r="BL9" s="18">
        <v>0.17792301912227429</v>
      </c>
      <c r="BM9" s="18">
        <v>0.21114016248634901</v>
      </c>
      <c r="BN9" s="18">
        <v>0.1101112156857119</v>
      </c>
      <c r="BO9" s="18">
        <v>0.17723881402760761</v>
      </c>
      <c r="BP9" s="18">
        <v>0.2050585192308142</v>
      </c>
      <c r="BQ9" s="18">
        <v>8.4310212853967142E-2</v>
      </c>
      <c r="BR9" s="18">
        <v>0.19173201718714611</v>
      </c>
      <c r="BS9" s="18">
        <v>9.7219971517431572E-2</v>
      </c>
      <c r="BU9" s="18">
        <v>0.15607477381255991</v>
      </c>
      <c r="BV9" s="18">
        <v>0.23508187240512801</v>
      </c>
      <c r="BW9" s="18">
        <v>0.17406435592735431</v>
      </c>
      <c r="BX9" s="18">
        <v>0.1667777982497628</v>
      </c>
      <c r="BY9" s="18">
        <v>0.1879895124863962</v>
      </c>
      <c r="BZ9" s="18">
        <v>0.110724092529077</v>
      </c>
      <c r="CA9" s="18">
        <v>6.9955212103153211E-2</v>
      </c>
      <c r="CB9" s="18">
        <v>7.3222087831486163E-2</v>
      </c>
      <c r="CC9" s="18">
        <v>0.1481228116401265</v>
      </c>
    </row>
    <row r="10" spans="2:83" ht="19" customHeight="1" x14ac:dyDescent="0.35">
      <c r="B10" s="21" t="s">
        <v>255</v>
      </c>
      <c r="C10" s="18">
        <v>0.45210590246827859</v>
      </c>
      <c r="D10" s="18">
        <v>0.43462795061519022</v>
      </c>
      <c r="E10" s="18">
        <v>0.45287832415339702</v>
      </c>
      <c r="F10" s="18">
        <v>0.47358850752584442</v>
      </c>
      <c r="G10" s="18">
        <v>0.42193935315484798</v>
      </c>
      <c r="H10" s="18">
        <v>0.47865751142828228</v>
      </c>
      <c r="I10" s="18">
        <v>0.44550262824689851</v>
      </c>
      <c r="K10" s="18">
        <v>0.46365628545383031</v>
      </c>
      <c r="L10" s="18">
        <v>0.4415524957502488</v>
      </c>
      <c r="N10" s="18">
        <v>0.51940442606157389</v>
      </c>
      <c r="O10" s="18">
        <v>0.38224049311483033</v>
      </c>
      <c r="P10" s="18">
        <v>0.46016175389761799</v>
      </c>
      <c r="Q10" s="18">
        <v>0.3265330039253807</v>
      </c>
      <c r="R10" s="18">
        <v>0.47648516447358091</v>
      </c>
      <c r="S10" s="18">
        <v>0.45407252554233107</v>
      </c>
      <c r="T10" s="18">
        <v>0.5072794080257006</v>
      </c>
      <c r="U10" s="18">
        <v>0.4445636588483961</v>
      </c>
      <c r="V10" s="18">
        <v>0.41098100979915769</v>
      </c>
      <c r="W10" s="18">
        <v>0.43998243418616778</v>
      </c>
      <c r="X10" s="18">
        <v>0.50851448572087632</v>
      </c>
      <c r="Y10" s="18">
        <v>0.41973573376329748</v>
      </c>
      <c r="AA10" s="18">
        <v>0.48208488226062213</v>
      </c>
      <c r="AB10" s="18">
        <v>0.47504000875613223</v>
      </c>
      <c r="AC10" s="18">
        <v>0.46772137132317282</v>
      </c>
      <c r="AD10" s="18">
        <v>0.38056609050558637</v>
      </c>
      <c r="AF10" s="18">
        <v>0.29043465516737171</v>
      </c>
      <c r="AG10" s="18">
        <v>0.32297504472582139</v>
      </c>
      <c r="AH10" s="18">
        <v>0.3748598235673487</v>
      </c>
      <c r="AI10" s="18">
        <v>0.36461644933502441</v>
      </c>
      <c r="AJ10" s="18">
        <v>0.47123542623583559</v>
      </c>
      <c r="AK10" s="18">
        <v>0.45630054368651829</v>
      </c>
      <c r="AL10" s="18">
        <v>0.42177074906681328</v>
      </c>
      <c r="AM10" s="18">
        <v>0.49192711071778239</v>
      </c>
      <c r="AN10" s="18">
        <v>0.55796831967763871</v>
      </c>
      <c r="AO10" s="18">
        <v>0.59260395235760044</v>
      </c>
      <c r="AP10" s="18">
        <v>0.44849158291881219</v>
      </c>
      <c r="AQ10" s="18">
        <v>0.51486914740606127</v>
      </c>
      <c r="AR10" s="18">
        <v>0.45560821279989672</v>
      </c>
      <c r="AS10" s="18">
        <v>0.48733448811361701</v>
      </c>
      <c r="AT10" s="18">
        <v>0.50900006597194636</v>
      </c>
      <c r="AU10" s="18">
        <v>0.39602666695253469</v>
      </c>
      <c r="AV10" s="18">
        <v>0.43712756890411231</v>
      </c>
      <c r="AX10" s="18">
        <v>0.45282399890005592</v>
      </c>
      <c r="AY10" s="18">
        <v>0.4416472088779575</v>
      </c>
      <c r="BA10" s="18">
        <v>0.46213954016536729</v>
      </c>
      <c r="BB10" s="18">
        <v>0.4334901212479163</v>
      </c>
      <c r="BD10" s="18">
        <v>0.40917505915434371</v>
      </c>
      <c r="BE10" s="18">
        <v>0.45877997747480481</v>
      </c>
      <c r="BF10" s="18">
        <v>0.50592643780426361</v>
      </c>
      <c r="BG10" s="18">
        <v>0.49038268592993922</v>
      </c>
      <c r="BH10" s="18">
        <v>0.43913443220640069</v>
      </c>
      <c r="BI10" s="18">
        <v>0.42628277280268839</v>
      </c>
      <c r="BJ10" s="18">
        <v>0.36040961104819841</v>
      </c>
      <c r="BL10" s="18">
        <v>0.42133841521753052</v>
      </c>
      <c r="BM10" s="18">
        <v>0.49135042903099507</v>
      </c>
      <c r="BN10" s="18">
        <v>0.44362804026715991</v>
      </c>
      <c r="BO10" s="18">
        <v>0.48905970419074868</v>
      </c>
      <c r="BP10" s="18">
        <v>0.43714024643636518</v>
      </c>
      <c r="BQ10" s="18">
        <v>0.48403766039136192</v>
      </c>
      <c r="BR10" s="18">
        <v>0.28453497070297551</v>
      </c>
      <c r="BS10" s="18">
        <v>0.4368734746592659</v>
      </c>
      <c r="BU10" s="18">
        <v>0.46669198784324328</v>
      </c>
      <c r="BV10" s="18">
        <v>0.47506947892962531</v>
      </c>
      <c r="BW10" s="18">
        <v>0.44799528660217508</v>
      </c>
      <c r="BX10" s="18">
        <v>0.45368459852777349</v>
      </c>
      <c r="BY10" s="18">
        <v>0.43609323811225109</v>
      </c>
      <c r="BZ10" s="18">
        <v>0.44994636327558851</v>
      </c>
      <c r="CA10" s="18">
        <v>0.43223541755688383</v>
      </c>
      <c r="CB10" s="18">
        <v>0.40380037293010013</v>
      </c>
      <c r="CC10" s="18">
        <v>0.47504849860564602</v>
      </c>
    </row>
    <row r="11" spans="2:83" ht="19" customHeight="1" x14ac:dyDescent="0.35">
      <c r="B11" s="21" t="s">
        <v>256</v>
      </c>
      <c r="C11" s="18">
        <v>0.26822011428907389</v>
      </c>
      <c r="D11" s="18">
        <v>0.25121278733166269</v>
      </c>
      <c r="E11" s="18">
        <v>0.19499345231829951</v>
      </c>
      <c r="F11" s="18">
        <v>0.23042919306293241</v>
      </c>
      <c r="G11" s="18">
        <v>0.29070339353590963</v>
      </c>
      <c r="H11" s="18">
        <v>0.33379764670478118</v>
      </c>
      <c r="I11" s="18">
        <v>0.29579108809181759</v>
      </c>
      <c r="K11" s="18">
        <v>0.25778100721888542</v>
      </c>
      <c r="L11" s="18">
        <v>0.27724248579262062</v>
      </c>
      <c r="N11" s="18">
        <v>0.2446594685561016</v>
      </c>
      <c r="O11" s="18">
        <v>0.41169509851837582</v>
      </c>
      <c r="P11" s="18">
        <v>0.20286151435017599</v>
      </c>
      <c r="Q11" s="18">
        <v>0.2887553820808002</v>
      </c>
      <c r="R11" s="18">
        <v>0.24432031085882711</v>
      </c>
      <c r="S11" s="18">
        <v>0.2746434839166802</v>
      </c>
      <c r="T11" s="18">
        <v>0.1925304574780588</v>
      </c>
      <c r="U11" s="18">
        <v>0.30703094192053793</v>
      </c>
      <c r="V11" s="18">
        <v>0.26579966526788301</v>
      </c>
      <c r="W11" s="18">
        <v>0.26399696651804211</v>
      </c>
      <c r="X11" s="18">
        <v>0.2510640196297908</v>
      </c>
      <c r="Y11" s="18">
        <v>0.34158770765414898</v>
      </c>
      <c r="AA11" s="18">
        <v>0.22143420927585791</v>
      </c>
      <c r="AB11" s="18">
        <v>0.2717642435071228</v>
      </c>
      <c r="AC11" s="18">
        <v>0.29140822487872597</v>
      </c>
      <c r="AD11" s="18">
        <v>0.29557370581242048</v>
      </c>
      <c r="AF11" s="18">
        <v>0.46112169108422119</v>
      </c>
      <c r="AG11" s="18">
        <v>0.2456665223205218</v>
      </c>
      <c r="AH11" s="18">
        <v>0.23598637103041059</v>
      </c>
      <c r="AI11" s="18">
        <v>0.34097611350208917</v>
      </c>
      <c r="AJ11" s="18">
        <v>0.3025714804442225</v>
      </c>
      <c r="AK11" s="18">
        <v>0.30414426404681011</v>
      </c>
      <c r="AL11" s="18">
        <v>0.32960066296032808</v>
      </c>
      <c r="AM11" s="18">
        <v>0.2473925367430706</v>
      </c>
      <c r="AN11" s="18">
        <v>0.28525280825751242</v>
      </c>
      <c r="AO11" s="18">
        <v>0.14814192578706531</v>
      </c>
      <c r="AP11" s="18">
        <v>0.29318226254139779</v>
      </c>
      <c r="AQ11" s="18">
        <v>0.26583834364771652</v>
      </c>
      <c r="AR11" s="18">
        <v>0.29317125713907027</v>
      </c>
      <c r="AS11" s="18">
        <v>0.24853991124555111</v>
      </c>
      <c r="AT11" s="18">
        <v>0.27366461617676258</v>
      </c>
      <c r="AU11" s="18">
        <v>0.13865386736160801</v>
      </c>
      <c r="AV11" s="18">
        <v>0.17750757387796889</v>
      </c>
      <c r="AX11" s="18">
        <v>0.27692366051144318</v>
      </c>
      <c r="AY11" s="18">
        <v>0.23084441746786541</v>
      </c>
      <c r="BA11" s="18">
        <v>0.25323531370258939</v>
      </c>
      <c r="BB11" s="18">
        <v>0.29602197217653742</v>
      </c>
      <c r="BD11" s="18">
        <v>0.31844610161241782</v>
      </c>
      <c r="BE11" s="18">
        <v>0.26600970006050939</v>
      </c>
      <c r="BF11" s="18">
        <v>0.25214871897215951</v>
      </c>
      <c r="BG11" s="18">
        <v>0.24735066887517901</v>
      </c>
      <c r="BH11" s="18">
        <v>0.23248711353323051</v>
      </c>
      <c r="BI11" s="18">
        <v>0.17360523419752569</v>
      </c>
      <c r="BJ11" s="18">
        <v>0.30245414822556188</v>
      </c>
      <c r="BL11" s="18">
        <v>0.28591767278909769</v>
      </c>
      <c r="BM11" s="18">
        <v>0.2445468099567269</v>
      </c>
      <c r="BN11" s="18">
        <v>0.30265565780771059</v>
      </c>
      <c r="BO11" s="18">
        <v>0.25735209084759719</v>
      </c>
      <c r="BP11" s="18">
        <v>0.27187319907576318</v>
      </c>
      <c r="BQ11" s="18">
        <v>0.18914706422376371</v>
      </c>
      <c r="BR11" s="18">
        <v>0.2669503860719718</v>
      </c>
      <c r="BS11" s="18">
        <v>0.28780063028262132</v>
      </c>
      <c r="BU11" s="18">
        <v>0.28922268657255251</v>
      </c>
      <c r="BV11" s="18">
        <v>0.22893056468283329</v>
      </c>
      <c r="BW11" s="18">
        <v>0.26556731747025142</v>
      </c>
      <c r="BX11" s="18">
        <v>0.24907290011641611</v>
      </c>
      <c r="BY11" s="18">
        <v>0.2870427276606286</v>
      </c>
      <c r="BZ11" s="18">
        <v>0.26128943600093929</v>
      </c>
      <c r="CA11" s="18">
        <v>0.29571471949065092</v>
      </c>
      <c r="CB11" s="18">
        <v>0.29882206902914471</v>
      </c>
      <c r="CC11" s="18">
        <v>0.26469751985298667</v>
      </c>
    </row>
    <row r="12" spans="2:83" ht="19" customHeight="1" x14ac:dyDescent="0.35">
      <c r="B12" s="21" t="s">
        <v>257</v>
      </c>
      <c r="C12" s="18">
        <v>5.2074249087555743E-2</v>
      </c>
      <c r="D12" s="18">
        <v>8.8682706784856763E-2</v>
      </c>
      <c r="E12" s="18">
        <v>2.7723239051046091E-2</v>
      </c>
      <c r="F12" s="18">
        <v>2.8168670614104659E-2</v>
      </c>
      <c r="G12" s="18">
        <v>6.0403479250851808E-2</v>
      </c>
      <c r="H12" s="18">
        <v>5.1723664646896102E-2</v>
      </c>
      <c r="I12" s="18">
        <v>6.5035132624606085E-2</v>
      </c>
      <c r="K12" s="18">
        <v>5.3151200057310242E-2</v>
      </c>
      <c r="L12" s="18">
        <v>5.1322463052985337E-2</v>
      </c>
      <c r="N12" s="18">
        <v>5.8383229348258292E-2</v>
      </c>
      <c r="O12" s="18">
        <v>3.2432221000831749E-2</v>
      </c>
      <c r="P12" s="18">
        <v>7.8059513045848655E-2</v>
      </c>
      <c r="Q12" s="18">
        <v>6.2770751417454501E-2</v>
      </c>
      <c r="R12" s="18">
        <v>3.2850649715173208E-2</v>
      </c>
      <c r="S12" s="18">
        <v>3.1990365253163608E-2</v>
      </c>
      <c r="T12" s="18">
        <v>4.3293213453071161E-2</v>
      </c>
      <c r="U12" s="18">
        <v>4.7372748332099333E-2</v>
      </c>
      <c r="V12" s="18">
        <v>5.7573241555695633E-2</v>
      </c>
      <c r="W12" s="18">
        <v>6.2368322482240973E-2</v>
      </c>
      <c r="X12" s="18">
        <v>4.8753227644984361E-2</v>
      </c>
      <c r="Y12" s="18">
        <v>6.6318919863758652E-2</v>
      </c>
      <c r="AA12" s="18">
        <v>5.501998655970089E-2</v>
      </c>
      <c r="AB12" s="18">
        <v>5.2581696062602983E-2</v>
      </c>
      <c r="AC12" s="18">
        <v>3.7372471771242158E-2</v>
      </c>
      <c r="AD12" s="18">
        <v>6.1680405824220103E-2</v>
      </c>
      <c r="AF12" s="18">
        <v>0</v>
      </c>
      <c r="AG12" s="18">
        <v>3.5913515903120648E-2</v>
      </c>
      <c r="AH12" s="18">
        <v>4.6400028432963113E-2</v>
      </c>
      <c r="AI12" s="18">
        <v>6.2946433376407054E-2</v>
      </c>
      <c r="AJ12" s="18">
        <v>4.3216781529029129E-2</v>
      </c>
      <c r="AK12" s="18">
        <v>3.4373106834684572E-2</v>
      </c>
      <c r="AL12" s="18">
        <v>6.3264034953849427E-2</v>
      </c>
      <c r="AM12" s="18">
        <v>5.2658556959776698E-2</v>
      </c>
      <c r="AN12" s="18">
        <v>2.7637167766291319E-2</v>
      </c>
      <c r="AO12" s="18">
        <v>4.8948935466299262E-2</v>
      </c>
      <c r="AP12" s="18">
        <v>6.0059406682219797E-2</v>
      </c>
      <c r="AQ12" s="18">
        <v>6.9025490578120352E-2</v>
      </c>
      <c r="AR12" s="18">
        <v>8.6944324146765631E-2</v>
      </c>
      <c r="AS12" s="18">
        <v>4.1815782425970602E-2</v>
      </c>
      <c r="AT12" s="18">
        <v>4.1170476021820668E-2</v>
      </c>
      <c r="AU12" s="18">
        <v>5.3715903437848593E-2</v>
      </c>
      <c r="AV12" s="18">
        <v>0.1080823412155858</v>
      </c>
      <c r="AX12" s="18">
        <v>5.4166299741553167E-2</v>
      </c>
      <c r="AY12" s="18">
        <v>4.0175327635947118E-2</v>
      </c>
      <c r="BA12" s="18">
        <v>5.0742933587547008E-2</v>
      </c>
      <c r="BB12" s="18">
        <v>5.4544288252975401E-2</v>
      </c>
      <c r="BD12" s="18">
        <v>4.4962107549760967E-2</v>
      </c>
      <c r="BE12" s="18">
        <v>4.2859210607368428E-2</v>
      </c>
      <c r="BF12" s="18">
        <v>7.9377394785045199E-2</v>
      </c>
      <c r="BG12" s="18">
        <v>5.1619615224612503E-2</v>
      </c>
      <c r="BH12" s="18">
        <v>6.0572138604315248E-2</v>
      </c>
      <c r="BI12" s="18">
        <v>0</v>
      </c>
      <c r="BJ12" s="18">
        <v>8.2034062959476212E-2</v>
      </c>
      <c r="BL12" s="18">
        <v>5.287244832006182E-2</v>
      </c>
      <c r="BM12" s="18">
        <v>3.3322319285032292E-2</v>
      </c>
      <c r="BN12" s="18">
        <v>5.6077842168849028E-2</v>
      </c>
      <c r="BO12" s="18">
        <v>3.9279854133961199E-2</v>
      </c>
      <c r="BP12" s="18">
        <v>4.8601046750714173E-2</v>
      </c>
      <c r="BQ12" s="18">
        <v>0.17213147844666199</v>
      </c>
      <c r="BR12" s="18">
        <v>3.8518567491263513E-2</v>
      </c>
      <c r="BS12" s="18">
        <v>7.5901110784892617E-2</v>
      </c>
      <c r="BU12" s="18">
        <v>5.494252150523183E-2</v>
      </c>
      <c r="BV12" s="18">
        <v>3.6065673224807748E-2</v>
      </c>
      <c r="BW12" s="18">
        <v>3.2799179832295682E-2</v>
      </c>
      <c r="BX12" s="18">
        <v>7.5169222701834112E-2</v>
      </c>
      <c r="BY12" s="18">
        <v>4.6720299026119759E-2</v>
      </c>
      <c r="BZ12" s="18">
        <v>0.1317632915240067</v>
      </c>
      <c r="CA12" s="18">
        <v>6.4208498533654818E-2</v>
      </c>
      <c r="CB12" s="18">
        <v>5.6821069381189103E-2</v>
      </c>
      <c r="CC12" s="18">
        <v>6.0389023709008012E-2</v>
      </c>
    </row>
    <row r="13" spans="2:83" ht="19" customHeight="1" x14ac:dyDescent="0.35">
      <c r="B13" s="21" t="s">
        <v>151</v>
      </c>
      <c r="C13" s="18">
        <v>5.7183254854325537E-2</v>
      </c>
      <c r="D13" s="18">
        <v>4.3074592275305558E-2</v>
      </c>
      <c r="E13" s="18">
        <v>2.4725813473800928E-2</v>
      </c>
      <c r="F13" s="18">
        <v>4.6884775971551482E-2</v>
      </c>
      <c r="G13" s="18">
        <v>7.2661387993422671E-2</v>
      </c>
      <c r="H13" s="18">
        <v>5.8397044967697077E-2</v>
      </c>
      <c r="I13" s="18">
        <v>8.3021567801628796E-2</v>
      </c>
      <c r="K13" s="18">
        <v>4.3599001283883512E-2</v>
      </c>
      <c r="L13" s="18">
        <v>6.9302016465621272E-2</v>
      </c>
      <c r="N13" s="18">
        <v>4.0580813824328432E-2</v>
      </c>
      <c r="O13" s="18">
        <v>5.1763101560261718E-2</v>
      </c>
      <c r="P13" s="18">
        <v>5.7351248454872383E-2</v>
      </c>
      <c r="Q13" s="18">
        <v>8.1688378273840984E-2</v>
      </c>
      <c r="R13" s="18">
        <v>4.4477942082692443E-2</v>
      </c>
      <c r="S13" s="18">
        <v>5.1205600330252093E-2</v>
      </c>
      <c r="T13" s="18">
        <v>4.5727390578899282E-2</v>
      </c>
      <c r="U13" s="18">
        <v>8.0145038298916768E-2</v>
      </c>
      <c r="V13" s="18">
        <v>3.4969988523163388E-2</v>
      </c>
      <c r="W13" s="18">
        <v>8.8651137224024262E-2</v>
      </c>
      <c r="X13" s="18">
        <v>7.3679968884733119E-2</v>
      </c>
      <c r="Y13" s="18">
        <v>3.9712780837834132E-2</v>
      </c>
      <c r="AA13" s="18">
        <v>3.7658341256954692E-2</v>
      </c>
      <c r="AB13" s="18">
        <v>5.6930889317195567E-2</v>
      </c>
      <c r="AC13" s="18">
        <v>4.0679478092587408E-2</v>
      </c>
      <c r="AD13" s="18">
        <v>9.1977699706558419E-2</v>
      </c>
      <c r="AF13" s="18">
        <v>0.14901297725754781</v>
      </c>
      <c r="AG13" s="18">
        <v>0.1198671928263576</v>
      </c>
      <c r="AH13" s="18">
        <v>0.11061583570183769</v>
      </c>
      <c r="AI13" s="18">
        <v>8.4084192406681191E-2</v>
      </c>
      <c r="AJ13" s="18">
        <v>3.5162756333984968E-2</v>
      </c>
      <c r="AK13" s="18">
        <v>4.1298083197211427E-2</v>
      </c>
      <c r="AL13" s="18">
        <v>5.537638399232421E-2</v>
      </c>
      <c r="AM13" s="18">
        <v>5.2064444321459839E-2</v>
      </c>
      <c r="AN13" s="18">
        <v>2.2421806097265101E-2</v>
      </c>
      <c r="AO13" s="18">
        <v>3.8583902421741693E-2</v>
      </c>
      <c r="AP13" s="18">
        <v>7.0399947704419555E-2</v>
      </c>
      <c r="AQ13" s="18">
        <v>2.4922106028213719E-2</v>
      </c>
      <c r="AR13" s="18">
        <v>1.598161565662028E-2</v>
      </c>
      <c r="AS13" s="18">
        <v>0</v>
      </c>
      <c r="AT13" s="18">
        <v>0</v>
      </c>
      <c r="AU13" s="18">
        <v>3.0061583474049421E-2</v>
      </c>
      <c r="AV13" s="18">
        <v>0.20461773761639229</v>
      </c>
      <c r="AX13" s="18">
        <v>6.0204333459693782E-2</v>
      </c>
      <c r="AY13" s="18">
        <v>4.395936595388953E-2</v>
      </c>
      <c r="BA13" s="18">
        <v>5.1889982797833523E-2</v>
      </c>
      <c r="BB13" s="18">
        <v>6.7004059383883763E-2</v>
      </c>
      <c r="BD13" s="18">
        <v>7.9237050953063159E-2</v>
      </c>
      <c r="BE13" s="18">
        <v>5.6268086793314347E-2</v>
      </c>
      <c r="BF13" s="18">
        <v>5.7637029287397452E-2</v>
      </c>
      <c r="BG13" s="18">
        <v>4.3604083382247971E-2</v>
      </c>
      <c r="BH13" s="18">
        <v>2.9602851236035999E-2</v>
      </c>
      <c r="BI13" s="18">
        <v>3.8747900019956497E-2</v>
      </c>
      <c r="BJ13" s="18">
        <v>0.1004092162743323</v>
      </c>
      <c r="BL13" s="18">
        <v>6.1948444551035722E-2</v>
      </c>
      <c r="BM13" s="18">
        <v>1.9640279240896581E-2</v>
      </c>
      <c r="BN13" s="18">
        <v>8.7527244070568444E-2</v>
      </c>
      <c r="BO13" s="18">
        <v>3.706953680008538E-2</v>
      </c>
      <c r="BP13" s="18">
        <v>3.7326988506343271E-2</v>
      </c>
      <c r="BQ13" s="18">
        <v>7.0373584084245447E-2</v>
      </c>
      <c r="BR13" s="18">
        <v>0.21826405854664291</v>
      </c>
      <c r="BS13" s="18">
        <v>0.1022048127557888</v>
      </c>
      <c r="BU13" s="18">
        <v>3.3068030266412668E-2</v>
      </c>
      <c r="BV13" s="18">
        <v>2.485241075760573E-2</v>
      </c>
      <c r="BW13" s="18">
        <v>7.9573860167923602E-2</v>
      </c>
      <c r="BX13" s="18">
        <v>5.5295480404213428E-2</v>
      </c>
      <c r="BY13" s="18">
        <v>4.215422271460411E-2</v>
      </c>
      <c r="BZ13" s="18">
        <v>4.6276816670388438E-2</v>
      </c>
      <c r="CA13" s="18">
        <v>0.13788615231565729</v>
      </c>
      <c r="CB13" s="18">
        <v>0.16733440082807999</v>
      </c>
      <c r="CC13" s="18">
        <v>5.1742146192232691E-2</v>
      </c>
    </row>
    <row r="14" spans="2:83" ht="19" customHeight="1" x14ac:dyDescent="0.35">
      <c r="B14" s="22" t="s">
        <v>117</v>
      </c>
      <c r="C14" s="23">
        <v>0.62252238176904473</v>
      </c>
      <c r="D14" s="23">
        <v>0.61702991360817483</v>
      </c>
      <c r="E14" s="23">
        <v>0.75255749515685344</v>
      </c>
      <c r="F14" s="23">
        <v>0.69451736035141143</v>
      </c>
      <c r="G14" s="23">
        <v>0.57623173921981596</v>
      </c>
      <c r="H14" s="23">
        <v>0.55608164368062551</v>
      </c>
      <c r="I14" s="23">
        <v>0.55615221148194749</v>
      </c>
      <c r="K14" s="23">
        <v>0.64546879143992097</v>
      </c>
      <c r="L14" s="23">
        <v>0.60213303468877277</v>
      </c>
      <c r="N14" s="23">
        <v>0.65637648827131145</v>
      </c>
      <c r="O14" s="23">
        <v>0.50410957892053077</v>
      </c>
      <c r="P14" s="23">
        <v>0.66172772414910297</v>
      </c>
      <c r="Q14" s="23">
        <v>0.56678548822790464</v>
      </c>
      <c r="R14" s="23">
        <v>0.67835109734330712</v>
      </c>
      <c r="S14" s="23">
        <v>0.64216055049990428</v>
      </c>
      <c r="T14" s="23">
        <v>0.71844893848997093</v>
      </c>
      <c r="U14" s="23">
        <v>0.56545127144844587</v>
      </c>
      <c r="V14" s="23">
        <v>0.64165710465325809</v>
      </c>
      <c r="W14" s="23">
        <v>0.58498357377569277</v>
      </c>
      <c r="X14" s="23">
        <v>0.62650278384049174</v>
      </c>
      <c r="Y14" s="23">
        <v>0.55238059164425812</v>
      </c>
      <c r="AA14" s="23">
        <v>0.68588746290748648</v>
      </c>
      <c r="AB14" s="23">
        <v>0.61872317111307862</v>
      </c>
      <c r="AC14" s="23">
        <v>0.63053982525744445</v>
      </c>
      <c r="AD14" s="23">
        <v>0.55076818865680099</v>
      </c>
      <c r="AF14" s="23">
        <v>0.38986533165823101</v>
      </c>
      <c r="AG14" s="23">
        <v>0.59855276894999998</v>
      </c>
      <c r="AH14" s="23">
        <v>0.60699776483478873</v>
      </c>
      <c r="AI14" s="23">
        <v>0.51199326071482254</v>
      </c>
      <c r="AJ14" s="23">
        <v>0.61904898169276334</v>
      </c>
      <c r="AK14" s="23">
        <v>0.62018454592129402</v>
      </c>
      <c r="AL14" s="23">
        <v>0.55175891809349842</v>
      </c>
      <c r="AM14" s="23">
        <v>0.64788446197569305</v>
      </c>
      <c r="AN14" s="23">
        <v>0.66468821787893095</v>
      </c>
      <c r="AO14" s="23">
        <v>0.7643252363248938</v>
      </c>
      <c r="AP14" s="23">
        <v>0.57635838307196274</v>
      </c>
      <c r="AQ14" s="23">
        <v>0.64021405974594936</v>
      </c>
      <c r="AR14" s="23">
        <v>0.60390280305754385</v>
      </c>
      <c r="AS14" s="23">
        <v>0.7096443063284783</v>
      </c>
      <c r="AT14" s="23">
        <v>0.6851649078014167</v>
      </c>
      <c r="AU14" s="23">
        <v>0.7775686457264942</v>
      </c>
      <c r="AV14" s="23">
        <v>0.50979234729005296</v>
      </c>
      <c r="AX14" s="23">
        <v>0.6087057062873098</v>
      </c>
      <c r="AY14" s="23">
        <v>0.68502088894229807</v>
      </c>
      <c r="BA14" s="23">
        <v>0.64413176991203014</v>
      </c>
      <c r="BB14" s="23">
        <v>0.58242968018660368</v>
      </c>
      <c r="BD14" s="23">
        <v>0.55735473988475814</v>
      </c>
      <c r="BE14" s="23">
        <v>0.63486300253880779</v>
      </c>
      <c r="BF14" s="23">
        <v>0.61083685695539791</v>
      </c>
      <c r="BG14" s="23">
        <v>0.6574256325179606</v>
      </c>
      <c r="BH14" s="23">
        <v>0.6773378966264183</v>
      </c>
      <c r="BI14" s="23">
        <v>0.78764686578251775</v>
      </c>
      <c r="BJ14" s="23">
        <v>0.51510257254062952</v>
      </c>
      <c r="BL14" s="23">
        <v>0.59926143433980472</v>
      </c>
      <c r="BM14" s="23">
        <v>0.70249059151734405</v>
      </c>
      <c r="BN14" s="23">
        <v>0.55373925595287177</v>
      </c>
      <c r="BO14" s="23">
        <v>0.66629851821835628</v>
      </c>
      <c r="BP14" s="23">
        <v>0.64219876566717948</v>
      </c>
      <c r="BQ14" s="23">
        <v>0.56834787324532909</v>
      </c>
      <c r="BR14" s="23">
        <v>0.47626698789012167</v>
      </c>
      <c r="BS14" s="23">
        <v>0.53409344617669752</v>
      </c>
      <c r="BU14" s="23">
        <v>0.62276676165580314</v>
      </c>
      <c r="BV14" s="23">
        <v>0.71015135133475327</v>
      </c>
      <c r="BW14" s="23">
        <v>0.62205964252952939</v>
      </c>
      <c r="BX14" s="23">
        <v>0.62046239677753623</v>
      </c>
      <c r="BY14" s="23">
        <v>0.62408275059864737</v>
      </c>
      <c r="BZ14" s="23">
        <v>0.56067045580466557</v>
      </c>
      <c r="CA14" s="23">
        <v>0.50219062966003702</v>
      </c>
      <c r="CB14" s="23">
        <v>0.47702246076158628</v>
      </c>
      <c r="CC14" s="23">
        <v>0.62317131024577255</v>
      </c>
    </row>
    <row r="15" spans="2:83" ht="19" customHeight="1" x14ac:dyDescent="0.35">
      <c r="B15" s="22" t="s">
        <v>118</v>
      </c>
      <c r="C15" s="23">
        <v>0.32029436337662959</v>
      </c>
      <c r="D15" s="23">
        <v>0.33989549411651948</v>
      </c>
      <c r="E15" s="23">
        <v>0.2227166913693456</v>
      </c>
      <c r="F15" s="23">
        <v>0.25859786367703702</v>
      </c>
      <c r="G15" s="23">
        <v>0.35110687278676139</v>
      </c>
      <c r="H15" s="23">
        <v>0.38552131135167728</v>
      </c>
      <c r="I15" s="23">
        <v>0.36082622071642367</v>
      </c>
      <c r="K15" s="23">
        <v>0.31093220727619558</v>
      </c>
      <c r="L15" s="23">
        <v>0.32856494884560589</v>
      </c>
      <c r="N15" s="23">
        <v>0.30304269790435989</v>
      </c>
      <c r="O15" s="23">
        <v>0.44412731951920748</v>
      </c>
      <c r="P15" s="23">
        <v>0.28092102739602459</v>
      </c>
      <c r="Q15" s="23">
        <v>0.35152613349825468</v>
      </c>
      <c r="R15" s="23">
        <v>0.27717096057400042</v>
      </c>
      <c r="S15" s="23">
        <v>0.30663384916984382</v>
      </c>
      <c r="T15" s="23">
        <v>0.23582367093112991</v>
      </c>
      <c r="U15" s="23">
        <v>0.35440369025263718</v>
      </c>
      <c r="V15" s="23">
        <v>0.32337290682357861</v>
      </c>
      <c r="W15" s="23">
        <v>0.32636528900028311</v>
      </c>
      <c r="X15" s="23">
        <v>0.29981724727477521</v>
      </c>
      <c r="Y15" s="23">
        <v>0.40790662751790768</v>
      </c>
      <c r="AA15" s="23">
        <v>0.27645419583555869</v>
      </c>
      <c r="AB15" s="23">
        <v>0.32434593956972579</v>
      </c>
      <c r="AC15" s="23">
        <v>0.32878069664996817</v>
      </c>
      <c r="AD15" s="23">
        <v>0.35725411163664073</v>
      </c>
      <c r="AF15" s="23">
        <v>0.46112169108422119</v>
      </c>
      <c r="AG15" s="23">
        <v>0.28158003822364253</v>
      </c>
      <c r="AH15" s="23">
        <v>0.28238639946337368</v>
      </c>
      <c r="AI15" s="23">
        <v>0.40392254687849621</v>
      </c>
      <c r="AJ15" s="23">
        <v>0.34578826197325158</v>
      </c>
      <c r="AK15" s="23">
        <v>0.33851737088149469</v>
      </c>
      <c r="AL15" s="23">
        <v>0.3928646979141775</v>
      </c>
      <c r="AM15" s="23">
        <v>0.30005109370284733</v>
      </c>
      <c r="AN15" s="23">
        <v>0.31288997602380381</v>
      </c>
      <c r="AO15" s="23">
        <v>0.19709086125336461</v>
      </c>
      <c r="AP15" s="23">
        <v>0.3532416692236176</v>
      </c>
      <c r="AQ15" s="23">
        <v>0.33486383422583682</v>
      </c>
      <c r="AR15" s="23">
        <v>0.38011558128583589</v>
      </c>
      <c r="AS15" s="23">
        <v>0.2903556936715217</v>
      </c>
      <c r="AT15" s="23">
        <v>0.31483509219858319</v>
      </c>
      <c r="AU15" s="23">
        <v>0.19236977079945661</v>
      </c>
      <c r="AV15" s="23">
        <v>0.2855899150935548</v>
      </c>
      <c r="AX15" s="23">
        <v>0.33108996025299642</v>
      </c>
      <c r="AY15" s="23">
        <v>0.27101974510381249</v>
      </c>
      <c r="BA15" s="23">
        <v>0.30397824729013639</v>
      </c>
      <c r="BB15" s="23">
        <v>0.35056626042951278</v>
      </c>
      <c r="BD15" s="23">
        <v>0.36340820916217881</v>
      </c>
      <c r="BE15" s="23">
        <v>0.30886891066787792</v>
      </c>
      <c r="BF15" s="23">
        <v>0.33152611375720459</v>
      </c>
      <c r="BG15" s="23">
        <v>0.29897028409979148</v>
      </c>
      <c r="BH15" s="23">
        <v>0.29305925213754569</v>
      </c>
      <c r="BI15" s="23">
        <v>0.17360523419752569</v>
      </c>
      <c r="BJ15" s="23">
        <v>0.38448821118503818</v>
      </c>
      <c r="BL15" s="23">
        <v>0.33879012110915963</v>
      </c>
      <c r="BM15" s="23">
        <v>0.27786912924175922</v>
      </c>
      <c r="BN15" s="23">
        <v>0.35873349997655962</v>
      </c>
      <c r="BO15" s="23">
        <v>0.29663194498155843</v>
      </c>
      <c r="BP15" s="23">
        <v>0.32047424582647732</v>
      </c>
      <c r="BQ15" s="23">
        <v>0.3612785426704257</v>
      </c>
      <c r="BR15" s="23">
        <v>0.30546895356323528</v>
      </c>
      <c r="BS15" s="23">
        <v>0.36370174106751391</v>
      </c>
      <c r="BU15" s="23">
        <v>0.34416520807778428</v>
      </c>
      <c r="BV15" s="23">
        <v>0.26499623790764099</v>
      </c>
      <c r="BW15" s="23">
        <v>0.29836649730254711</v>
      </c>
      <c r="BX15" s="23">
        <v>0.32424212281825021</v>
      </c>
      <c r="BY15" s="23">
        <v>0.33376302668674829</v>
      </c>
      <c r="BZ15" s="23">
        <v>0.39305272752494602</v>
      </c>
      <c r="CA15" s="23">
        <v>0.35992321802430571</v>
      </c>
      <c r="CB15" s="23">
        <v>0.35564313841033379</v>
      </c>
      <c r="CC15" s="23">
        <v>0.32508654356199468</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261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0.20895241224120101</v>
      </c>
      <c r="D9" s="18">
        <v>0.20863439805146611</v>
      </c>
      <c r="E9" s="18">
        <v>0.32362199758603433</v>
      </c>
      <c r="F9" s="18">
        <v>0.2629737684095359</v>
      </c>
      <c r="G9" s="18">
        <v>0.18640688782231829</v>
      </c>
      <c r="H9" s="18">
        <v>0.19121447008480849</v>
      </c>
      <c r="I9" s="18">
        <v>0.1157529615721492</v>
      </c>
      <c r="K9" s="18">
        <v>0.2195082409592535</v>
      </c>
      <c r="L9" s="18">
        <v>0.20009414658495639</v>
      </c>
      <c r="N9" s="18">
        <v>0.16605531061003009</v>
      </c>
      <c r="O9" s="18">
        <v>0.10563899993962771</v>
      </c>
      <c r="P9" s="18">
        <v>0.28093474367802601</v>
      </c>
      <c r="Q9" s="18">
        <v>0.20112421869255351</v>
      </c>
      <c r="R9" s="18">
        <v>0.25381474138015592</v>
      </c>
      <c r="S9" s="18">
        <v>0.18893990360414181</v>
      </c>
      <c r="T9" s="18">
        <v>0.25301804616448847</v>
      </c>
      <c r="U9" s="18">
        <v>0.18888555904684809</v>
      </c>
      <c r="V9" s="18">
        <v>0.26763483108025049</v>
      </c>
      <c r="W9" s="18">
        <v>0.16845894025792901</v>
      </c>
      <c r="X9" s="18">
        <v>0.217128905500416</v>
      </c>
      <c r="Y9" s="18">
        <v>0.1637554013027252</v>
      </c>
      <c r="AA9" s="18">
        <v>0.22838519323981901</v>
      </c>
      <c r="AB9" s="18">
        <v>0.1724375282636591</v>
      </c>
      <c r="AC9" s="18">
        <v>0.22646993062767209</v>
      </c>
      <c r="AD9" s="18">
        <v>0.2111382757786795</v>
      </c>
      <c r="AF9" s="18">
        <v>0.14218884332422571</v>
      </c>
      <c r="AG9" s="18">
        <v>0.32172938087513031</v>
      </c>
      <c r="AH9" s="18">
        <v>0.19708775520886651</v>
      </c>
      <c r="AI9" s="18">
        <v>0.1848314196982932</v>
      </c>
      <c r="AJ9" s="18">
        <v>0.2046652938549946</v>
      </c>
      <c r="AK9" s="18">
        <v>0.16753255980101359</v>
      </c>
      <c r="AL9" s="18">
        <v>0.18736509405462401</v>
      </c>
      <c r="AM9" s="18">
        <v>0.22214579114679631</v>
      </c>
      <c r="AN9" s="18">
        <v>0.15246256268492739</v>
      </c>
      <c r="AO9" s="18">
        <v>0.27230678114498541</v>
      </c>
      <c r="AP9" s="18">
        <v>0.17916941227213021</v>
      </c>
      <c r="AQ9" s="18">
        <v>0.17470205904981079</v>
      </c>
      <c r="AR9" s="18">
        <v>0.16964857592143509</v>
      </c>
      <c r="AS9" s="18">
        <v>0.25411119494321832</v>
      </c>
      <c r="AT9" s="18">
        <v>0.2258302070807241</v>
      </c>
      <c r="AU9" s="18">
        <v>0.36169179117083589</v>
      </c>
      <c r="AV9" s="18">
        <v>0.1249820590091662</v>
      </c>
      <c r="AX9" s="18">
        <v>0.1901567130758467</v>
      </c>
      <c r="AY9" s="18">
        <v>0.30449182307272149</v>
      </c>
      <c r="BA9" s="18">
        <v>0.22945105028950891</v>
      </c>
      <c r="BB9" s="18">
        <v>0.1709205266237421</v>
      </c>
      <c r="BD9" s="18">
        <v>0.20854372406398289</v>
      </c>
      <c r="BE9" s="18">
        <v>0.204819052062477</v>
      </c>
      <c r="BF9" s="18">
        <v>0.1356574208960459</v>
      </c>
      <c r="BG9" s="18">
        <v>0.206337642657696</v>
      </c>
      <c r="BH9" s="18">
        <v>0.25678334216327853</v>
      </c>
      <c r="BI9" s="18">
        <v>0.34440198120241378</v>
      </c>
      <c r="BJ9" s="18">
        <v>0.22921667335689969</v>
      </c>
      <c r="BL9" s="18">
        <v>0.20269390678596791</v>
      </c>
      <c r="BM9" s="18">
        <v>0.25335046598628941</v>
      </c>
      <c r="BN9" s="18">
        <v>0.13907901176076121</v>
      </c>
      <c r="BO9" s="18">
        <v>0.23396827351744739</v>
      </c>
      <c r="BP9" s="18">
        <v>0.2089153662172693</v>
      </c>
      <c r="BQ9" s="18">
        <v>0.23080087352976569</v>
      </c>
      <c r="BR9" s="18">
        <v>0.26220147265889793</v>
      </c>
      <c r="BS9" s="18">
        <v>0.1497465155261766</v>
      </c>
      <c r="BU9" s="18">
        <v>0.2049441208766023</v>
      </c>
      <c r="BV9" s="18">
        <v>0.25540790418836368</v>
      </c>
      <c r="BW9" s="18">
        <v>0.18437590991177549</v>
      </c>
      <c r="BX9" s="18">
        <v>0.21205234214497379</v>
      </c>
      <c r="BY9" s="18">
        <v>0.2237070673121056</v>
      </c>
      <c r="BZ9" s="18">
        <v>0.24847132165085559</v>
      </c>
      <c r="CA9" s="18">
        <v>0.1023335828500599</v>
      </c>
      <c r="CB9" s="18">
        <v>0.14645380102776839</v>
      </c>
      <c r="CC9" s="18">
        <v>0.1713072293571232</v>
      </c>
    </row>
    <row r="10" spans="2:83" ht="19" customHeight="1" x14ac:dyDescent="0.35">
      <c r="B10" s="21" t="s">
        <v>255</v>
      </c>
      <c r="C10" s="18">
        <v>0.44099051025918079</v>
      </c>
      <c r="D10" s="18">
        <v>0.43577413734496828</v>
      </c>
      <c r="E10" s="18">
        <v>0.43102589508502998</v>
      </c>
      <c r="F10" s="18">
        <v>0.42840188404723789</v>
      </c>
      <c r="G10" s="18">
        <v>0.45127153185844732</v>
      </c>
      <c r="H10" s="18">
        <v>0.44944795552186301</v>
      </c>
      <c r="I10" s="18">
        <v>0.44697481610285211</v>
      </c>
      <c r="K10" s="18">
        <v>0.43727026498863197</v>
      </c>
      <c r="L10" s="18">
        <v>0.44363502647832209</v>
      </c>
      <c r="N10" s="18">
        <v>0.54092765221460259</v>
      </c>
      <c r="O10" s="18">
        <v>0.46879553419389358</v>
      </c>
      <c r="P10" s="18">
        <v>0.36189718767747941</v>
      </c>
      <c r="Q10" s="18">
        <v>0.4672434670908312</v>
      </c>
      <c r="R10" s="18">
        <v>0.44453187615339212</v>
      </c>
      <c r="S10" s="18">
        <v>0.50573637137752114</v>
      </c>
      <c r="T10" s="18">
        <v>0.45295511895014429</v>
      </c>
      <c r="U10" s="18">
        <v>0.39703152565557692</v>
      </c>
      <c r="V10" s="18">
        <v>0.40483918351527071</v>
      </c>
      <c r="W10" s="18">
        <v>0.41207714476634733</v>
      </c>
      <c r="X10" s="18">
        <v>0.42931955299713431</v>
      </c>
      <c r="Y10" s="18">
        <v>0.44813464990674812</v>
      </c>
      <c r="AA10" s="18">
        <v>0.44184141879763961</v>
      </c>
      <c r="AB10" s="18">
        <v>0.46780340258609993</v>
      </c>
      <c r="AC10" s="18">
        <v>0.475295919736132</v>
      </c>
      <c r="AD10" s="18">
        <v>0.38311698129266269</v>
      </c>
      <c r="AF10" s="18">
        <v>0.25180425130051842</v>
      </c>
      <c r="AG10" s="18">
        <v>0.34015132195066539</v>
      </c>
      <c r="AH10" s="18">
        <v>0.45811199147429871</v>
      </c>
      <c r="AI10" s="18">
        <v>0.42884518992539561</v>
      </c>
      <c r="AJ10" s="18">
        <v>0.42908853353754173</v>
      </c>
      <c r="AK10" s="18">
        <v>0.49200778867369682</v>
      </c>
      <c r="AL10" s="18">
        <v>0.45884532839220349</v>
      </c>
      <c r="AM10" s="18">
        <v>0.38010792481787747</v>
      </c>
      <c r="AN10" s="18">
        <v>0.50716955527023588</v>
      </c>
      <c r="AO10" s="18">
        <v>0.4397759489393383</v>
      </c>
      <c r="AP10" s="18">
        <v>0.43328520742889198</v>
      </c>
      <c r="AQ10" s="18">
        <v>0.51222251437470967</v>
      </c>
      <c r="AR10" s="18">
        <v>0.40635603820261817</v>
      </c>
      <c r="AS10" s="18">
        <v>0.4289587290416686</v>
      </c>
      <c r="AT10" s="18">
        <v>0.49323752447550018</v>
      </c>
      <c r="AU10" s="18">
        <v>0.46583342367625707</v>
      </c>
      <c r="AV10" s="18">
        <v>0.38239006346718901</v>
      </c>
      <c r="AX10" s="18">
        <v>0.44821622783731702</v>
      </c>
      <c r="AY10" s="18">
        <v>0.40095363139553891</v>
      </c>
      <c r="BA10" s="18">
        <v>0.44010004134599312</v>
      </c>
      <c r="BB10" s="18">
        <v>0.44264263035479162</v>
      </c>
      <c r="BD10" s="18">
        <v>0.43155291816424202</v>
      </c>
      <c r="BE10" s="18">
        <v>0.4323557550224611</v>
      </c>
      <c r="BF10" s="18">
        <v>0.46728642066425002</v>
      </c>
      <c r="BG10" s="18">
        <v>0.4580863579086033</v>
      </c>
      <c r="BH10" s="18">
        <v>0.43629781229422521</v>
      </c>
      <c r="BI10" s="18">
        <v>0.52008965622936931</v>
      </c>
      <c r="BJ10" s="18">
        <v>0.31628551581480968</v>
      </c>
      <c r="BL10" s="18">
        <v>0.43616120430950339</v>
      </c>
      <c r="BM10" s="18">
        <v>0.47725394273765342</v>
      </c>
      <c r="BN10" s="18">
        <v>0.41029350456684638</v>
      </c>
      <c r="BO10" s="18">
        <v>0.44427332656384322</v>
      </c>
      <c r="BP10" s="18">
        <v>0.43758917922646368</v>
      </c>
      <c r="BQ10" s="18">
        <v>0.41746128614993022</v>
      </c>
      <c r="BR10" s="18">
        <v>0.34563542468197139</v>
      </c>
      <c r="BS10" s="18">
        <v>0.41246547684650031</v>
      </c>
      <c r="BU10" s="18">
        <v>0.43773707827330383</v>
      </c>
      <c r="BV10" s="18">
        <v>0.47743971168558352</v>
      </c>
      <c r="BW10" s="18">
        <v>0.45568396084217461</v>
      </c>
      <c r="BX10" s="18">
        <v>0.43340141502404922</v>
      </c>
      <c r="BY10" s="18">
        <v>0.44810386217967069</v>
      </c>
      <c r="BZ10" s="18">
        <v>0.37425879683399899</v>
      </c>
      <c r="CA10" s="18">
        <v>0.43257854843917459</v>
      </c>
      <c r="CB10" s="18">
        <v>0.39285631184101638</v>
      </c>
      <c r="CC10" s="18">
        <v>0.37285846513155713</v>
      </c>
    </row>
    <row r="11" spans="2:83" ht="19" customHeight="1" x14ac:dyDescent="0.35">
      <c r="B11" s="21" t="s">
        <v>256</v>
      </c>
      <c r="C11" s="18">
        <v>0.23589454916774941</v>
      </c>
      <c r="D11" s="18">
        <v>0.22756184275026201</v>
      </c>
      <c r="E11" s="18">
        <v>0.17809184270612971</v>
      </c>
      <c r="F11" s="18">
        <v>0.2157682743392362</v>
      </c>
      <c r="G11" s="18">
        <v>0.22794319616077169</v>
      </c>
      <c r="H11" s="18">
        <v>0.23369266084193219</v>
      </c>
      <c r="I11" s="18">
        <v>0.3015545901227919</v>
      </c>
      <c r="K11" s="18">
        <v>0.238893441162503</v>
      </c>
      <c r="L11" s="18">
        <v>0.23322150850560569</v>
      </c>
      <c r="N11" s="18">
        <v>0.17291853411796879</v>
      </c>
      <c r="O11" s="18">
        <v>0.28410224932099648</v>
      </c>
      <c r="P11" s="18">
        <v>0.25761225821381378</v>
      </c>
      <c r="Q11" s="18">
        <v>0.2207570202681976</v>
      </c>
      <c r="R11" s="18">
        <v>0.2298513460311713</v>
      </c>
      <c r="S11" s="18">
        <v>0.20858480289668749</v>
      </c>
      <c r="T11" s="18">
        <v>0.18704461579158629</v>
      </c>
      <c r="U11" s="18">
        <v>0.2602661525309683</v>
      </c>
      <c r="V11" s="18">
        <v>0.24585532843284799</v>
      </c>
      <c r="W11" s="18">
        <v>0.28376179782197708</v>
      </c>
      <c r="X11" s="18">
        <v>0.22261005487042701</v>
      </c>
      <c r="Y11" s="18">
        <v>0.24689968171140839</v>
      </c>
      <c r="AA11" s="18">
        <v>0.24229847930661649</v>
      </c>
      <c r="AB11" s="18">
        <v>0.24584606251921901</v>
      </c>
      <c r="AC11" s="18">
        <v>0.19679429834649911</v>
      </c>
      <c r="AD11" s="18">
        <v>0.25338323156549902</v>
      </c>
      <c r="AF11" s="18">
        <v>0.39832389651526562</v>
      </c>
      <c r="AG11" s="18">
        <v>0.18712116242618901</v>
      </c>
      <c r="AH11" s="18">
        <v>0.21894807125059321</v>
      </c>
      <c r="AI11" s="18">
        <v>0.25249475234525809</v>
      </c>
      <c r="AJ11" s="18">
        <v>0.2397771445544343</v>
      </c>
      <c r="AK11" s="18">
        <v>0.25824396253008181</v>
      </c>
      <c r="AL11" s="18">
        <v>0.25753837782916972</v>
      </c>
      <c r="AM11" s="18">
        <v>0.25997163565486392</v>
      </c>
      <c r="AN11" s="18">
        <v>0.19503121686776831</v>
      </c>
      <c r="AO11" s="18">
        <v>0.1872942053822052</v>
      </c>
      <c r="AP11" s="18">
        <v>0.29012184281327869</v>
      </c>
      <c r="AQ11" s="18">
        <v>0.19346196818576761</v>
      </c>
      <c r="AR11" s="18">
        <v>0.34233863734900571</v>
      </c>
      <c r="AS11" s="18">
        <v>0.28065270770058431</v>
      </c>
      <c r="AT11" s="18">
        <v>0.28093226844377572</v>
      </c>
      <c r="AU11" s="18">
        <v>9.2632547363146717E-2</v>
      </c>
      <c r="AV11" s="18">
        <v>0.17727951095575309</v>
      </c>
      <c r="AX11" s="18">
        <v>0.24543330936262919</v>
      </c>
      <c r="AY11" s="18">
        <v>0.18993879167329589</v>
      </c>
      <c r="BA11" s="18">
        <v>0.2254117400822169</v>
      </c>
      <c r="BB11" s="18">
        <v>0.25534369477201269</v>
      </c>
      <c r="BD11" s="18">
        <v>0.24290616842425489</v>
      </c>
      <c r="BE11" s="18">
        <v>0.25669675162713679</v>
      </c>
      <c r="BF11" s="18">
        <v>0.24604199612010921</v>
      </c>
      <c r="BG11" s="18">
        <v>0.23642074041422151</v>
      </c>
      <c r="BH11" s="18">
        <v>0.21315741048522491</v>
      </c>
      <c r="BI11" s="18">
        <v>8.2819190482077365E-2</v>
      </c>
      <c r="BJ11" s="18">
        <v>0.21622301962476681</v>
      </c>
      <c r="BL11" s="18">
        <v>0.255609560484508</v>
      </c>
      <c r="BM11" s="18">
        <v>0.1923618536745435</v>
      </c>
      <c r="BN11" s="18">
        <v>0.33186335618634449</v>
      </c>
      <c r="BO11" s="18">
        <v>0.234717335863043</v>
      </c>
      <c r="BP11" s="18">
        <v>0.2329469104239201</v>
      </c>
      <c r="BQ11" s="18">
        <v>0.1883843319866299</v>
      </c>
      <c r="BR11" s="18">
        <v>0.13526493871384879</v>
      </c>
      <c r="BS11" s="18">
        <v>0.27461236313475762</v>
      </c>
      <c r="BU11" s="18">
        <v>0.25714202798854863</v>
      </c>
      <c r="BV11" s="18">
        <v>0.18481599180742231</v>
      </c>
      <c r="BW11" s="18">
        <v>0.26561324447657941</v>
      </c>
      <c r="BX11" s="18">
        <v>0.26362939289410758</v>
      </c>
      <c r="BY11" s="18">
        <v>0.21697160138330229</v>
      </c>
      <c r="BZ11" s="18">
        <v>0.19212069250226671</v>
      </c>
      <c r="CA11" s="18">
        <v>0.28318043293603079</v>
      </c>
      <c r="CB11" s="18">
        <v>0.26186648001101898</v>
      </c>
      <c r="CC11" s="18">
        <v>0.34310821931837149</v>
      </c>
    </row>
    <row r="12" spans="2:83" ht="19" customHeight="1" x14ac:dyDescent="0.35">
      <c r="B12" s="21" t="s">
        <v>257</v>
      </c>
      <c r="C12" s="18">
        <v>5.5916086361130199E-2</v>
      </c>
      <c r="D12" s="18">
        <v>7.1990311235207063E-2</v>
      </c>
      <c r="E12" s="18">
        <v>3.9722504638713123E-2</v>
      </c>
      <c r="F12" s="18">
        <v>4.2428012571416457E-2</v>
      </c>
      <c r="G12" s="18">
        <v>5.612837334285762E-2</v>
      </c>
      <c r="H12" s="18">
        <v>7.0513336709919591E-2</v>
      </c>
      <c r="I12" s="18">
        <v>5.9881167475223443E-2</v>
      </c>
      <c r="K12" s="18">
        <v>5.8143376761272993E-2</v>
      </c>
      <c r="L12" s="18">
        <v>5.4105422857180077E-2</v>
      </c>
      <c r="N12" s="18">
        <v>5.0704970766083511E-2</v>
      </c>
      <c r="O12" s="18">
        <v>9.2395473754857169E-2</v>
      </c>
      <c r="P12" s="18">
        <v>4.0777857446462097E-2</v>
      </c>
      <c r="Q12" s="18">
        <v>3.5962481129859711E-2</v>
      </c>
      <c r="R12" s="18">
        <v>3.4380426797798923E-2</v>
      </c>
      <c r="S12" s="18">
        <v>4.2745459969237377E-2</v>
      </c>
      <c r="T12" s="18">
        <v>2.824655211756082E-2</v>
      </c>
      <c r="U12" s="18">
        <v>8.5420241884996681E-2</v>
      </c>
      <c r="V12" s="18">
        <v>4.8184427362295543E-2</v>
      </c>
      <c r="W12" s="18">
        <v>6.2879106560533291E-2</v>
      </c>
      <c r="X12" s="18">
        <v>7.2207987410122965E-2</v>
      </c>
      <c r="Y12" s="18">
        <v>8.2302200892222566E-2</v>
      </c>
      <c r="AA12" s="18">
        <v>4.5762930750153093E-2</v>
      </c>
      <c r="AB12" s="18">
        <v>4.7064968714049978E-2</v>
      </c>
      <c r="AC12" s="18">
        <v>5.2536549298643348E-2</v>
      </c>
      <c r="AD12" s="18">
        <v>7.6594599815874909E-2</v>
      </c>
      <c r="AF12" s="18">
        <v>0.10106271771415069</v>
      </c>
      <c r="AG12" s="18">
        <v>5.5218533996656487E-2</v>
      </c>
      <c r="AH12" s="18">
        <v>4.0871669813125407E-2</v>
      </c>
      <c r="AI12" s="18">
        <v>9.8170721788632051E-2</v>
      </c>
      <c r="AJ12" s="18">
        <v>4.9497407089942991E-2</v>
      </c>
      <c r="AK12" s="18">
        <v>5.2831849785462369E-2</v>
      </c>
      <c r="AL12" s="18">
        <v>4.8663129044456459E-2</v>
      </c>
      <c r="AM12" s="18">
        <v>7.4328425733150752E-2</v>
      </c>
      <c r="AN12" s="18">
        <v>0.10412053825000631</v>
      </c>
      <c r="AO12" s="18">
        <v>5.0638740392092062E-2</v>
      </c>
      <c r="AP12" s="18">
        <v>4.0722497342726177E-2</v>
      </c>
      <c r="AQ12" s="18">
        <v>7.4630645337217527E-2</v>
      </c>
      <c r="AR12" s="18">
        <v>3.9549599839041188E-2</v>
      </c>
      <c r="AS12" s="18">
        <v>0</v>
      </c>
      <c r="AT12" s="18">
        <v>0</v>
      </c>
      <c r="AU12" s="18">
        <v>2.7392066937252411E-2</v>
      </c>
      <c r="AV12" s="18">
        <v>0.10901561568611839</v>
      </c>
      <c r="AX12" s="18">
        <v>5.7178366888951268E-2</v>
      </c>
      <c r="AY12" s="18">
        <v>4.8294002115619357E-2</v>
      </c>
      <c r="BA12" s="18">
        <v>5.4047679342623847E-2</v>
      </c>
      <c r="BB12" s="18">
        <v>5.9382611397926797E-2</v>
      </c>
      <c r="BD12" s="18">
        <v>6.0939248017738312E-2</v>
      </c>
      <c r="BE12" s="18">
        <v>4.4687102888529832E-2</v>
      </c>
      <c r="BF12" s="18">
        <v>8.9202600473678187E-2</v>
      </c>
      <c r="BG12" s="18">
        <v>4.2615560157022912E-2</v>
      </c>
      <c r="BH12" s="18">
        <v>5.5165987857039217E-2</v>
      </c>
      <c r="BI12" s="18">
        <v>0</v>
      </c>
      <c r="BJ12" s="18">
        <v>0.1082189008454148</v>
      </c>
      <c r="BL12" s="18">
        <v>5.3002429714864019E-2</v>
      </c>
      <c r="BM12" s="18">
        <v>4.0825919161952259E-2</v>
      </c>
      <c r="BN12" s="18">
        <v>5.6018487979142897E-2</v>
      </c>
      <c r="BO12" s="18">
        <v>6.250299486288019E-2</v>
      </c>
      <c r="BP12" s="18">
        <v>7.2272592779228526E-2</v>
      </c>
      <c r="BQ12" s="18">
        <v>9.6939324076718694E-2</v>
      </c>
      <c r="BR12" s="18">
        <v>5.4565721236044681E-2</v>
      </c>
      <c r="BS12" s="18">
        <v>6.6431278398962193E-2</v>
      </c>
      <c r="BU12" s="18">
        <v>5.3861566571841879E-2</v>
      </c>
      <c r="BV12" s="18">
        <v>4.4499372195680557E-2</v>
      </c>
      <c r="BW12" s="18">
        <v>4.0099631420010093E-2</v>
      </c>
      <c r="BX12" s="18">
        <v>5.5129380954470543E-2</v>
      </c>
      <c r="BY12" s="18">
        <v>6.5094866696503023E-2</v>
      </c>
      <c r="BZ12" s="18">
        <v>0.11184399327096479</v>
      </c>
      <c r="CA12" s="18">
        <v>5.188200281700172E-2</v>
      </c>
      <c r="CB12" s="18">
        <v>6.3066816411771295E-2</v>
      </c>
      <c r="CC12" s="18">
        <v>5.5203603320166203E-2</v>
      </c>
    </row>
    <row r="13" spans="2:83" ht="19" customHeight="1" x14ac:dyDescent="0.35">
      <c r="B13" s="21" t="s">
        <v>151</v>
      </c>
      <c r="C13" s="18">
        <v>5.8246441970738583E-2</v>
      </c>
      <c r="D13" s="18">
        <v>5.6039310618096388E-2</v>
      </c>
      <c r="E13" s="18">
        <v>2.7537759984092931E-2</v>
      </c>
      <c r="F13" s="18">
        <v>5.0428060632573428E-2</v>
      </c>
      <c r="G13" s="18">
        <v>7.8250010815605203E-2</v>
      </c>
      <c r="H13" s="18">
        <v>5.5131576841476737E-2</v>
      </c>
      <c r="I13" s="18">
        <v>7.5836464726983341E-2</v>
      </c>
      <c r="K13" s="18">
        <v>4.61846761283385E-2</v>
      </c>
      <c r="L13" s="18">
        <v>6.8943895573935612E-2</v>
      </c>
      <c r="N13" s="18">
        <v>6.9393532291314952E-2</v>
      </c>
      <c r="O13" s="18">
        <v>4.9067742790625118E-2</v>
      </c>
      <c r="P13" s="18">
        <v>5.8777952984218798E-2</v>
      </c>
      <c r="Q13" s="18">
        <v>7.4912812818558203E-2</v>
      </c>
      <c r="R13" s="18">
        <v>3.7421609637481763E-2</v>
      </c>
      <c r="S13" s="18">
        <v>5.3993462152412353E-2</v>
      </c>
      <c r="T13" s="18">
        <v>7.8735666976220087E-2</v>
      </c>
      <c r="U13" s="18">
        <v>6.8396520881609787E-2</v>
      </c>
      <c r="V13" s="18">
        <v>3.3486229609335297E-2</v>
      </c>
      <c r="W13" s="18">
        <v>7.2823010593213167E-2</v>
      </c>
      <c r="X13" s="18">
        <v>5.8733499221899743E-2</v>
      </c>
      <c r="Y13" s="18">
        <v>5.8908066186895668E-2</v>
      </c>
      <c r="AA13" s="18">
        <v>4.1711977905771747E-2</v>
      </c>
      <c r="AB13" s="18">
        <v>6.6848037916971983E-2</v>
      </c>
      <c r="AC13" s="18">
        <v>4.8903301991053527E-2</v>
      </c>
      <c r="AD13" s="18">
        <v>7.5766911547284016E-2</v>
      </c>
      <c r="AF13" s="18">
        <v>0.1066202911458395</v>
      </c>
      <c r="AG13" s="18">
        <v>9.5779600751358843E-2</v>
      </c>
      <c r="AH13" s="18">
        <v>8.4980512253116411E-2</v>
      </c>
      <c r="AI13" s="18">
        <v>3.5657916242421171E-2</v>
      </c>
      <c r="AJ13" s="18">
        <v>7.6971620963086379E-2</v>
      </c>
      <c r="AK13" s="18">
        <v>2.938383920974556E-2</v>
      </c>
      <c r="AL13" s="18">
        <v>4.7588070679546672E-2</v>
      </c>
      <c r="AM13" s="18">
        <v>6.3446222647311812E-2</v>
      </c>
      <c r="AN13" s="18">
        <v>4.1216126927062093E-2</v>
      </c>
      <c r="AO13" s="18">
        <v>4.9984324141379113E-2</v>
      </c>
      <c r="AP13" s="18">
        <v>5.670104014297285E-2</v>
      </c>
      <c r="AQ13" s="18">
        <v>4.4982813052494457E-2</v>
      </c>
      <c r="AR13" s="18">
        <v>4.2107148687899817E-2</v>
      </c>
      <c r="AS13" s="18">
        <v>3.6277368314529011E-2</v>
      </c>
      <c r="AT13" s="18">
        <v>0</v>
      </c>
      <c r="AU13" s="18">
        <v>5.2450170852507992E-2</v>
      </c>
      <c r="AV13" s="18">
        <v>0.20633275088177341</v>
      </c>
      <c r="AX13" s="18">
        <v>5.9015382835255883E-2</v>
      </c>
      <c r="AY13" s="18">
        <v>5.632175174282443E-2</v>
      </c>
      <c r="BA13" s="18">
        <v>5.0989488939657303E-2</v>
      </c>
      <c r="BB13" s="18">
        <v>7.1710536851526924E-2</v>
      </c>
      <c r="BD13" s="18">
        <v>5.6057941329781882E-2</v>
      </c>
      <c r="BE13" s="18">
        <v>6.1441338399395168E-2</v>
      </c>
      <c r="BF13" s="18">
        <v>6.181156184591681E-2</v>
      </c>
      <c r="BG13" s="18">
        <v>5.6539698862456342E-2</v>
      </c>
      <c r="BH13" s="18">
        <v>3.8595447200232363E-2</v>
      </c>
      <c r="BI13" s="18">
        <v>5.2689172086139532E-2</v>
      </c>
      <c r="BJ13" s="18">
        <v>0.13005589035810891</v>
      </c>
      <c r="BL13" s="18">
        <v>5.2532898705156518E-2</v>
      </c>
      <c r="BM13" s="18">
        <v>3.6207818439561369E-2</v>
      </c>
      <c r="BN13" s="18">
        <v>6.2745639506904968E-2</v>
      </c>
      <c r="BO13" s="18">
        <v>2.4538069192786189E-2</v>
      </c>
      <c r="BP13" s="18">
        <v>4.8275951353118483E-2</v>
      </c>
      <c r="BQ13" s="18">
        <v>6.6414184256955805E-2</v>
      </c>
      <c r="BR13" s="18">
        <v>0.20233244270923709</v>
      </c>
      <c r="BS13" s="18">
        <v>9.674436609360354E-2</v>
      </c>
      <c r="BU13" s="18">
        <v>4.6315206289703627E-2</v>
      </c>
      <c r="BV13" s="18">
        <v>3.7837020122949913E-2</v>
      </c>
      <c r="BW13" s="18">
        <v>5.4227253349460429E-2</v>
      </c>
      <c r="BX13" s="18">
        <v>3.5787468982398929E-2</v>
      </c>
      <c r="BY13" s="18">
        <v>4.6122602428418258E-2</v>
      </c>
      <c r="BZ13" s="18">
        <v>7.3305195741913839E-2</v>
      </c>
      <c r="CA13" s="18">
        <v>0.13002543295773281</v>
      </c>
      <c r="CB13" s="18">
        <v>0.13575659070842491</v>
      </c>
      <c r="CC13" s="18">
        <v>5.752248287278193E-2</v>
      </c>
    </row>
    <row r="14" spans="2:83" ht="19" customHeight="1" x14ac:dyDescent="0.35">
      <c r="B14" s="22" t="s">
        <v>117</v>
      </c>
      <c r="C14" s="23">
        <v>0.64994292250038177</v>
      </c>
      <c r="D14" s="23">
        <v>0.6444085353964345</v>
      </c>
      <c r="E14" s="23">
        <v>0.75464789267106425</v>
      </c>
      <c r="F14" s="23">
        <v>0.69137565245677379</v>
      </c>
      <c r="G14" s="23">
        <v>0.63767841968076566</v>
      </c>
      <c r="H14" s="23">
        <v>0.64066242560667153</v>
      </c>
      <c r="I14" s="23">
        <v>0.56272777767500126</v>
      </c>
      <c r="K14" s="23">
        <v>0.65677850594788545</v>
      </c>
      <c r="L14" s="23">
        <v>0.64372917306327848</v>
      </c>
      <c r="N14" s="23">
        <v>0.70698296282463269</v>
      </c>
      <c r="O14" s="23">
        <v>0.57443453413352119</v>
      </c>
      <c r="P14" s="23">
        <v>0.64283193135550531</v>
      </c>
      <c r="Q14" s="23">
        <v>0.66836768578338468</v>
      </c>
      <c r="R14" s="23">
        <v>0.69834661753354799</v>
      </c>
      <c r="S14" s="23">
        <v>0.69467627498166296</v>
      </c>
      <c r="T14" s="23">
        <v>0.70597316511463282</v>
      </c>
      <c r="U14" s="23">
        <v>0.58591708470242498</v>
      </c>
      <c r="V14" s="23">
        <v>0.67247401459552125</v>
      </c>
      <c r="W14" s="23">
        <v>0.58053608502427634</v>
      </c>
      <c r="X14" s="23">
        <v>0.64644845849755028</v>
      </c>
      <c r="Y14" s="23">
        <v>0.61189005120947326</v>
      </c>
      <c r="AA14" s="23">
        <v>0.67022661203745859</v>
      </c>
      <c r="AB14" s="23">
        <v>0.64024093084975897</v>
      </c>
      <c r="AC14" s="23">
        <v>0.70176585036380412</v>
      </c>
      <c r="AD14" s="23">
        <v>0.59425525707134219</v>
      </c>
      <c r="AF14" s="23">
        <v>0.39399309462474408</v>
      </c>
      <c r="AG14" s="23">
        <v>0.6618807028257957</v>
      </c>
      <c r="AH14" s="23">
        <v>0.65519974668316516</v>
      </c>
      <c r="AI14" s="23">
        <v>0.61367660962368875</v>
      </c>
      <c r="AJ14" s="23">
        <v>0.63375382739253627</v>
      </c>
      <c r="AK14" s="23">
        <v>0.65954034847471033</v>
      </c>
      <c r="AL14" s="23">
        <v>0.64621042244682747</v>
      </c>
      <c r="AM14" s="23">
        <v>0.60225371596467381</v>
      </c>
      <c r="AN14" s="23">
        <v>0.65963211795516319</v>
      </c>
      <c r="AO14" s="23">
        <v>0.71208273008432377</v>
      </c>
      <c r="AP14" s="23">
        <v>0.61245461970102233</v>
      </c>
      <c r="AQ14" s="23">
        <v>0.68692457342452051</v>
      </c>
      <c r="AR14" s="23">
        <v>0.57600461412405324</v>
      </c>
      <c r="AS14" s="23">
        <v>0.68306992398488686</v>
      </c>
      <c r="AT14" s="23">
        <v>0.71906773155622428</v>
      </c>
      <c r="AU14" s="23">
        <v>0.82752521484709307</v>
      </c>
      <c r="AV14" s="23">
        <v>0.50737212247635521</v>
      </c>
      <c r="AX14" s="23">
        <v>0.63837294091316377</v>
      </c>
      <c r="AY14" s="23">
        <v>0.70544545446826046</v>
      </c>
      <c r="BA14" s="23">
        <v>0.66955109163550197</v>
      </c>
      <c r="BB14" s="23">
        <v>0.61356315697853359</v>
      </c>
      <c r="BD14" s="23">
        <v>0.64009664222822493</v>
      </c>
      <c r="BE14" s="23">
        <v>0.63717480708493812</v>
      </c>
      <c r="BF14" s="23">
        <v>0.6029438415602959</v>
      </c>
      <c r="BG14" s="23">
        <v>0.66442400056629936</v>
      </c>
      <c r="BH14" s="23">
        <v>0.69308115445750362</v>
      </c>
      <c r="BI14" s="23">
        <v>0.86449163743178303</v>
      </c>
      <c r="BJ14" s="23">
        <v>0.54550218917170945</v>
      </c>
      <c r="BL14" s="23">
        <v>0.63885511109547133</v>
      </c>
      <c r="BM14" s="23">
        <v>0.73060440872394272</v>
      </c>
      <c r="BN14" s="23">
        <v>0.54937251632760753</v>
      </c>
      <c r="BO14" s="23">
        <v>0.67824160008129053</v>
      </c>
      <c r="BP14" s="23">
        <v>0.64650454544373304</v>
      </c>
      <c r="BQ14" s="23">
        <v>0.64826215967969592</v>
      </c>
      <c r="BR14" s="23">
        <v>0.60783689734086921</v>
      </c>
      <c r="BS14" s="23">
        <v>0.56221199237267694</v>
      </c>
      <c r="BU14" s="23">
        <v>0.64268119914990607</v>
      </c>
      <c r="BV14" s="23">
        <v>0.7328476158739472</v>
      </c>
      <c r="BW14" s="23">
        <v>0.6400598707539501</v>
      </c>
      <c r="BX14" s="23">
        <v>0.64545375716902298</v>
      </c>
      <c r="BY14" s="23">
        <v>0.67181092949177634</v>
      </c>
      <c r="BZ14" s="23">
        <v>0.62273011848485471</v>
      </c>
      <c r="CA14" s="23">
        <v>0.53491213128923454</v>
      </c>
      <c r="CB14" s="23">
        <v>0.53931011286878483</v>
      </c>
      <c r="CC14" s="23">
        <v>0.54416569448868024</v>
      </c>
    </row>
    <row r="15" spans="2:83" ht="19" customHeight="1" x14ac:dyDescent="0.35">
      <c r="B15" s="22" t="s">
        <v>118</v>
      </c>
      <c r="C15" s="23">
        <v>0.29181063552887959</v>
      </c>
      <c r="D15" s="23">
        <v>0.29955215398546908</v>
      </c>
      <c r="E15" s="23">
        <v>0.21781434734484281</v>
      </c>
      <c r="F15" s="23">
        <v>0.25819628691065272</v>
      </c>
      <c r="G15" s="23">
        <v>0.28407156950362927</v>
      </c>
      <c r="H15" s="23">
        <v>0.30420599755185179</v>
      </c>
      <c r="I15" s="23">
        <v>0.36143575759801527</v>
      </c>
      <c r="K15" s="23">
        <v>0.29703681792377601</v>
      </c>
      <c r="L15" s="23">
        <v>0.28732693136278581</v>
      </c>
      <c r="N15" s="23">
        <v>0.2236235048840523</v>
      </c>
      <c r="O15" s="23">
        <v>0.37649772307585372</v>
      </c>
      <c r="P15" s="23">
        <v>0.2983901156602759</v>
      </c>
      <c r="Q15" s="23">
        <v>0.25671950139805733</v>
      </c>
      <c r="R15" s="23">
        <v>0.2642317728289702</v>
      </c>
      <c r="S15" s="23">
        <v>0.25133026286592491</v>
      </c>
      <c r="T15" s="23">
        <v>0.21529116790914721</v>
      </c>
      <c r="U15" s="23">
        <v>0.34568639441596499</v>
      </c>
      <c r="V15" s="23">
        <v>0.29403975579514352</v>
      </c>
      <c r="W15" s="23">
        <v>0.34664090438251038</v>
      </c>
      <c r="X15" s="23">
        <v>0.29481804228054992</v>
      </c>
      <c r="Y15" s="23">
        <v>0.32920188260363098</v>
      </c>
      <c r="AA15" s="23">
        <v>0.28806141005676972</v>
      </c>
      <c r="AB15" s="23">
        <v>0.292911031233269</v>
      </c>
      <c r="AC15" s="23">
        <v>0.24933084764514241</v>
      </c>
      <c r="AD15" s="23">
        <v>0.32997783138137388</v>
      </c>
      <c r="AF15" s="23">
        <v>0.49938661422941633</v>
      </c>
      <c r="AG15" s="23">
        <v>0.2423396964228455</v>
      </c>
      <c r="AH15" s="23">
        <v>0.25981974106371858</v>
      </c>
      <c r="AI15" s="23">
        <v>0.35066547413389021</v>
      </c>
      <c r="AJ15" s="23">
        <v>0.28927455164437732</v>
      </c>
      <c r="AK15" s="23">
        <v>0.31107581231554421</v>
      </c>
      <c r="AL15" s="23">
        <v>0.30620150687362607</v>
      </c>
      <c r="AM15" s="23">
        <v>0.3343000613880146</v>
      </c>
      <c r="AN15" s="23">
        <v>0.29915175511777448</v>
      </c>
      <c r="AO15" s="23">
        <v>0.2379329457742973</v>
      </c>
      <c r="AP15" s="23">
        <v>0.33084434015600489</v>
      </c>
      <c r="AQ15" s="23">
        <v>0.26809261352298508</v>
      </c>
      <c r="AR15" s="23">
        <v>0.38188823718804688</v>
      </c>
      <c r="AS15" s="23">
        <v>0.28065270770058431</v>
      </c>
      <c r="AT15" s="23">
        <v>0.28093226844377572</v>
      </c>
      <c r="AU15" s="23">
        <v>0.1200246143003991</v>
      </c>
      <c r="AV15" s="23">
        <v>0.28629512664187151</v>
      </c>
      <c r="AX15" s="23">
        <v>0.30261167625158042</v>
      </c>
      <c r="AY15" s="23">
        <v>0.23823279378891529</v>
      </c>
      <c r="BA15" s="23">
        <v>0.2794594194248407</v>
      </c>
      <c r="BB15" s="23">
        <v>0.31472630616993957</v>
      </c>
      <c r="BD15" s="23">
        <v>0.30384541644199309</v>
      </c>
      <c r="BE15" s="23">
        <v>0.30138385451566668</v>
      </c>
      <c r="BF15" s="23">
        <v>0.33524459659378741</v>
      </c>
      <c r="BG15" s="23">
        <v>0.2790363005712444</v>
      </c>
      <c r="BH15" s="23">
        <v>0.26832339834226399</v>
      </c>
      <c r="BI15" s="23">
        <v>8.2819190482077365E-2</v>
      </c>
      <c r="BJ15" s="23">
        <v>0.32444192047018161</v>
      </c>
      <c r="BL15" s="23">
        <v>0.30861199019937202</v>
      </c>
      <c r="BM15" s="23">
        <v>0.2331877728364958</v>
      </c>
      <c r="BN15" s="23">
        <v>0.38788184416548738</v>
      </c>
      <c r="BO15" s="23">
        <v>0.29722033072592319</v>
      </c>
      <c r="BP15" s="23">
        <v>0.30521950320314861</v>
      </c>
      <c r="BQ15" s="23">
        <v>0.28532365606334859</v>
      </c>
      <c r="BR15" s="23">
        <v>0.18983065994989351</v>
      </c>
      <c r="BS15" s="23">
        <v>0.3410436415337198</v>
      </c>
      <c r="BU15" s="23">
        <v>0.31100359456039051</v>
      </c>
      <c r="BV15" s="23">
        <v>0.2293153640031029</v>
      </c>
      <c r="BW15" s="23">
        <v>0.30571287589658952</v>
      </c>
      <c r="BX15" s="23">
        <v>0.31875877384857809</v>
      </c>
      <c r="BY15" s="23">
        <v>0.2820664680798054</v>
      </c>
      <c r="BZ15" s="23">
        <v>0.30396468577323138</v>
      </c>
      <c r="CA15" s="23">
        <v>0.33506243575303252</v>
      </c>
      <c r="CB15" s="23">
        <v>0.32493329642279029</v>
      </c>
      <c r="CC15" s="23">
        <v>0.3983118226385377</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262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254</v>
      </c>
      <c r="C9" s="18">
        <v>0.226088042879942</v>
      </c>
      <c r="D9" s="18">
        <v>0.22081995422235151</v>
      </c>
      <c r="E9" s="18">
        <v>0.33428473552266741</v>
      </c>
      <c r="F9" s="18">
        <v>0.29514803977616222</v>
      </c>
      <c r="G9" s="18">
        <v>0.18919479091898689</v>
      </c>
      <c r="H9" s="18">
        <v>0.186771666517146</v>
      </c>
      <c r="I9" s="18">
        <v>0.15283796692698509</v>
      </c>
      <c r="K9" s="18">
        <v>0.24004474073356491</v>
      </c>
      <c r="L9" s="18">
        <v>0.2141278550851558</v>
      </c>
      <c r="N9" s="18">
        <v>0.17717065180537819</v>
      </c>
      <c r="O9" s="18">
        <v>0.16874954151089869</v>
      </c>
      <c r="P9" s="18">
        <v>0.23270766894387901</v>
      </c>
      <c r="Q9" s="18">
        <v>0.25289717617409252</v>
      </c>
      <c r="R9" s="18">
        <v>0.27295894182994768</v>
      </c>
      <c r="S9" s="18">
        <v>0.24409912867173369</v>
      </c>
      <c r="T9" s="18">
        <v>0.24237260533055299</v>
      </c>
      <c r="U9" s="18">
        <v>0.1856817790014032</v>
      </c>
      <c r="V9" s="18">
        <v>0.27673318832277449</v>
      </c>
      <c r="W9" s="18">
        <v>0.19151509221326521</v>
      </c>
      <c r="X9" s="18">
        <v>0.1730057640603157</v>
      </c>
      <c r="Y9" s="18">
        <v>0.25427521771131761</v>
      </c>
      <c r="AA9" s="18">
        <v>0.25429168936217578</v>
      </c>
      <c r="AB9" s="18">
        <v>0.21495873353636669</v>
      </c>
      <c r="AC9" s="18">
        <v>0.2294883917956691</v>
      </c>
      <c r="AD9" s="18">
        <v>0.20599263426805101</v>
      </c>
      <c r="AF9" s="18">
        <v>0.14890821856800801</v>
      </c>
      <c r="AG9" s="18">
        <v>0.27110072970849219</v>
      </c>
      <c r="AH9" s="18">
        <v>0.2276758944002355</v>
      </c>
      <c r="AI9" s="18">
        <v>0.1810893603751404</v>
      </c>
      <c r="AJ9" s="18">
        <v>0.1973186655090711</v>
      </c>
      <c r="AK9" s="18">
        <v>0.21362689458074999</v>
      </c>
      <c r="AL9" s="18">
        <v>0.21863779132585831</v>
      </c>
      <c r="AM9" s="18">
        <v>0.2360606705676721</v>
      </c>
      <c r="AN9" s="18">
        <v>0.12632061960735499</v>
      </c>
      <c r="AO9" s="18">
        <v>0.3248172978013471</v>
      </c>
      <c r="AP9" s="18">
        <v>0.18963041073594031</v>
      </c>
      <c r="AQ9" s="18">
        <v>0.20407020724376759</v>
      </c>
      <c r="AR9" s="18">
        <v>0.18831600078770949</v>
      </c>
      <c r="AS9" s="18">
        <v>0.27526084787154348</v>
      </c>
      <c r="AT9" s="18">
        <v>0.25493511297059029</v>
      </c>
      <c r="AU9" s="18">
        <v>0.39987509330782339</v>
      </c>
      <c r="AV9" s="18">
        <v>0.14634614270571211</v>
      </c>
      <c r="AX9" s="18">
        <v>0.20554069662105429</v>
      </c>
      <c r="AY9" s="18">
        <v>0.32173068783351411</v>
      </c>
      <c r="BA9" s="18">
        <v>0.25017102405118818</v>
      </c>
      <c r="BB9" s="18">
        <v>0.18140599214692479</v>
      </c>
      <c r="BD9" s="18">
        <v>0.2011448152112234</v>
      </c>
      <c r="BE9" s="18">
        <v>0.18561420905168899</v>
      </c>
      <c r="BF9" s="18">
        <v>0.18627262680741219</v>
      </c>
      <c r="BG9" s="18">
        <v>0.237535715887845</v>
      </c>
      <c r="BH9" s="18">
        <v>0.32751244039504362</v>
      </c>
      <c r="BI9" s="18">
        <v>0.43938298162245859</v>
      </c>
      <c r="BJ9" s="18">
        <v>0.1940151010487754</v>
      </c>
      <c r="BL9" s="18">
        <v>0.2320257358235065</v>
      </c>
      <c r="BM9" s="18">
        <v>0.28327088391651528</v>
      </c>
      <c r="BN9" s="18">
        <v>0.1354747508393471</v>
      </c>
      <c r="BO9" s="18">
        <v>0.23033453816894589</v>
      </c>
      <c r="BP9" s="18">
        <v>0.21862268298738829</v>
      </c>
      <c r="BQ9" s="18">
        <v>0.24102866141194779</v>
      </c>
      <c r="BR9" s="18">
        <v>0.1976808804108659</v>
      </c>
      <c r="BS9" s="18">
        <v>0.1641579810915515</v>
      </c>
      <c r="BU9" s="18">
        <v>0.23328443343239699</v>
      </c>
      <c r="BV9" s="18">
        <v>0.2975591000025346</v>
      </c>
      <c r="BW9" s="18">
        <v>0.1467484444714105</v>
      </c>
      <c r="BX9" s="18">
        <v>0.21031202333553581</v>
      </c>
      <c r="BY9" s="18">
        <v>0.2628313108346057</v>
      </c>
      <c r="BZ9" s="18">
        <v>0.19762776206378249</v>
      </c>
      <c r="CA9" s="18">
        <v>0.13829926937910189</v>
      </c>
      <c r="CB9" s="18">
        <v>7.5573746201073919E-2</v>
      </c>
      <c r="CC9" s="18">
        <v>0.19851531156607999</v>
      </c>
    </row>
    <row r="10" spans="2:83" ht="19" customHeight="1" x14ac:dyDescent="0.35">
      <c r="B10" s="21" t="s">
        <v>255</v>
      </c>
      <c r="C10" s="18">
        <v>0.50663615770646553</v>
      </c>
      <c r="D10" s="18">
        <v>0.43856691036971801</v>
      </c>
      <c r="E10" s="18">
        <v>0.46502501164223159</v>
      </c>
      <c r="F10" s="18">
        <v>0.47704714759650391</v>
      </c>
      <c r="G10" s="18">
        <v>0.5369937723241841</v>
      </c>
      <c r="H10" s="18">
        <v>0.5680482994688586</v>
      </c>
      <c r="I10" s="18">
        <v>0.52623595926024869</v>
      </c>
      <c r="K10" s="18">
        <v>0.48996849564474482</v>
      </c>
      <c r="L10" s="18">
        <v>0.52087147004490864</v>
      </c>
      <c r="N10" s="18">
        <v>0.58202885383847791</v>
      </c>
      <c r="O10" s="18">
        <v>0.56984069204279664</v>
      </c>
      <c r="P10" s="18">
        <v>0.50110451393212541</v>
      </c>
      <c r="Q10" s="18">
        <v>0.52359331546823473</v>
      </c>
      <c r="R10" s="18">
        <v>0.49097583260071709</v>
      </c>
      <c r="S10" s="18">
        <v>0.5324510914198064</v>
      </c>
      <c r="T10" s="18">
        <v>0.50997622907543483</v>
      </c>
      <c r="U10" s="18">
        <v>0.51576732305360806</v>
      </c>
      <c r="V10" s="18">
        <v>0.43643349847575041</v>
      </c>
      <c r="W10" s="18">
        <v>0.5125647658517033</v>
      </c>
      <c r="X10" s="18">
        <v>0.54881583069522522</v>
      </c>
      <c r="Y10" s="18">
        <v>0.45260827613512611</v>
      </c>
      <c r="AA10" s="18">
        <v>0.5100923594484692</v>
      </c>
      <c r="AB10" s="18">
        <v>0.52758400750598466</v>
      </c>
      <c r="AC10" s="18">
        <v>0.54550194333535162</v>
      </c>
      <c r="AD10" s="18">
        <v>0.44467813324650368</v>
      </c>
      <c r="AF10" s="18">
        <v>0.31700212740257522</v>
      </c>
      <c r="AG10" s="18">
        <v>0.44262141160866691</v>
      </c>
      <c r="AH10" s="18">
        <v>0.513015866303279</v>
      </c>
      <c r="AI10" s="18">
        <v>0.42911879736931008</v>
      </c>
      <c r="AJ10" s="18">
        <v>0.54394890370444238</v>
      </c>
      <c r="AK10" s="18">
        <v>0.53085948285649887</v>
      </c>
      <c r="AL10" s="18">
        <v>0.44884635949996532</v>
      </c>
      <c r="AM10" s="18">
        <v>0.49830654850463268</v>
      </c>
      <c r="AN10" s="18">
        <v>0.57675190940999121</v>
      </c>
      <c r="AO10" s="18">
        <v>0.47764022889873142</v>
      </c>
      <c r="AP10" s="18">
        <v>0.54213449943507785</v>
      </c>
      <c r="AQ10" s="18">
        <v>0.61299303867537247</v>
      </c>
      <c r="AR10" s="18">
        <v>0.5385630463424198</v>
      </c>
      <c r="AS10" s="18">
        <v>0.4960677337563329</v>
      </c>
      <c r="AT10" s="18">
        <v>0.47348819283551641</v>
      </c>
      <c r="AU10" s="18">
        <v>0.47913960479026768</v>
      </c>
      <c r="AV10" s="18">
        <v>0.52639645202623409</v>
      </c>
      <c r="AX10" s="18">
        <v>0.52385418825351715</v>
      </c>
      <c r="AY10" s="18">
        <v>0.42151710991157959</v>
      </c>
      <c r="BA10" s="18">
        <v>0.49994391358854678</v>
      </c>
      <c r="BB10" s="18">
        <v>0.51905252713632688</v>
      </c>
      <c r="BD10" s="18">
        <v>0.51509302307611027</v>
      </c>
      <c r="BE10" s="18">
        <v>0.53006676307852818</v>
      </c>
      <c r="BF10" s="18">
        <v>0.48955290641811461</v>
      </c>
      <c r="BG10" s="18">
        <v>0.51798512651774387</v>
      </c>
      <c r="BH10" s="18">
        <v>0.47265126055678219</v>
      </c>
      <c r="BI10" s="18">
        <v>0.46558753990683288</v>
      </c>
      <c r="BJ10" s="18">
        <v>0.43521005009684421</v>
      </c>
      <c r="BL10" s="18">
        <v>0.49903908874546948</v>
      </c>
      <c r="BM10" s="18">
        <v>0.53941714608005431</v>
      </c>
      <c r="BN10" s="18">
        <v>0.5054214009839233</v>
      </c>
      <c r="BO10" s="18">
        <v>0.47461770674951143</v>
      </c>
      <c r="BP10" s="18">
        <v>0.48049507294225802</v>
      </c>
      <c r="BQ10" s="18">
        <v>0.51628971950197311</v>
      </c>
      <c r="BR10" s="18">
        <v>0.38778139814242979</v>
      </c>
      <c r="BS10" s="18">
        <v>0.50073424274966727</v>
      </c>
      <c r="BU10" s="18">
        <v>0.51672703799766651</v>
      </c>
      <c r="BV10" s="18">
        <v>0.50654213864066489</v>
      </c>
      <c r="BW10" s="18">
        <v>0.58189856878739732</v>
      </c>
      <c r="BX10" s="18">
        <v>0.49056374866881819</v>
      </c>
      <c r="BY10" s="18">
        <v>0.47704171518560462</v>
      </c>
      <c r="BZ10" s="18">
        <v>0.50084638017684691</v>
      </c>
      <c r="CA10" s="18">
        <v>0.45757270613291412</v>
      </c>
      <c r="CB10" s="18">
        <v>0.56335631158612498</v>
      </c>
      <c r="CC10" s="18">
        <v>0.50744047743106668</v>
      </c>
    </row>
    <row r="11" spans="2:83" ht="19" customHeight="1" x14ac:dyDescent="0.35">
      <c r="B11" s="21" t="s">
        <v>256</v>
      </c>
      <c r="C11" s="18">
        <v>0.19171001062176149</v>
      </c>
      <c r="D11" s="18">
        <v>0.2101608024788798</v>
      </c>
      <c r="E11" s="18">
        <v>0.16892805972958541</v>
      </c>
      <c r="F11" s="18">
        <v>0.174686568413675</v>
      </c>
      <c r="G11" s="18">
        <v>0.1691075383768684</v>
      </c>
      <c r="H11" s="18">
        <v>0.1796971811564041</v>
      </c>
      <c r="I11" s="18">
        <v>0.2344905962376588</v>
      </c>
      <c r="K11" s="18">
        <v>0.20055539392331581</v>
      </c>
      <c r="L11" s="18">
        <v>0.18331358676932441</v>
      </c>
      <c r="N11" s="18">
        <v>0.1904698168225821</v>
      </c>
      <c r="O11" s="18">
        <v>0.16788443248637031</v>
      </c>
      <c r="P11" s="18">
        <v>0.190118119633014</v>
      </c>
      <c r="Q11" s="18">
        <v>0.14436080561823869</v>
      </c>
      <c r="R11" s="18">
        <v>0.15938764199661151</v>
      </c>
      <c r="S11" s="18">
        <v>0.16901152959677521</v>
      </c>
      <c r="T11" s="18">
        <v>0.1823260309861483</v>
      </c>
      <c r="U11" s="18">
        <v>0.2251922431578986</v>
      </c>
      <c r="V11" s="18">
        <v>0.2062340687963207</v>
      </c>
      <c r="W11" s="18">
        <v>0.2095569436499217</v>
      </c>
      <c r="X11" s="18">
        <v>0.18324663516897349</v>
      </c>
      <c r="Y11" s="18">
        <v>0.21613709093836009</v>
      </c>
      <c r="AA11" s="18">
        <v>0.18708764755142671</v>
      </c>
      <c r="AB11" s="18">
        <v>0.1776748699932777</v>
      </c>
      <c r="AC11" s="18">
        <v>0.15549536336701611</v>
      </c>
      <c r="AD11" s="18">
        <v>0.24312599275974631</v>
      </c>
      <c r="AF11" s="18">
        <v>0.25222153230498789</v>
      </c>
      <c r="AG11" s="18">
        <v>0.17933128640475701</v>
      </c>
      <c r="AH11" s="18">
        <v>0.19804505061718719</v>
      </c>
      <c r="AI11" s="18">
        <v>0.2485458638987369</v>
      </c>
      <c r="AJ11" s="18">
        <v>0.19883905226562379</v>
      </c>
      <c r="AK11" s="18">
        <v>0.20138856289614709</v>
      </c>
      <c r="AL11" s="18">
        <v>0.2486315342484193</v>
      </c>
      <c r="AM11" s="18">
        <v>0.22105840494511569</v>
      </c>
      <c r="AN11" s="18">
        <v>0.2058156637301847</v>
      </c>
      <c r="AO11" s="18">
        <v>0.1156423632504356</v>
      </c>
      <c r="AP11" s="18">
        <v>0.19184900121945581</v>
      </c>
      <c r="AQ11" s="18">
        <v>0.1600474347830072</v>
      </c>
      <c r="AR11" s="18">
        <v>0.20207511803629799</v>
      </c>
      <c r="AS11" s="18">
        <v>0.20555060190604321</v>
      </c>
      <c r="AT11" s="18">
        <v>0.25241112647377539</v>
      </c>
      <c r="AU11" s="18">
        <v>8.1455423037119098E-2</v>
      </c>
      <c r="AV11" s="18">
        <v>0.11830544074131499</v>
      </c>
      <c r="AX11" s="18">
        <v>0.19472459459862229</v>
      </c>
      <c r="AY11" s="18">
        <v>0.18295580908507289</v>
      </c>
      <c r="BA11" s="18">
        <v>0.1814551686418861</v>
      </c>
      <c r="BB11" s="18">
        <v>0.21073620037566751</v>
      </c>
      <c r="BD11" s="18">
        <v>0.1947153548030123</v>
      </c>
      <c r="BE11" s="18">
        <v>0.21122884414808271</v>
      </c>
      <c r="BF11" s="18">
        <v>0.2164403158917749</v>
      </c>
      <c r="BG11" s="18">
        <v>0.19380281720656661</v>
      </c>
      <c r="BH11" s="18">
        <v>0.13597698180083631</v>
      </c>
      <c r="BI11" s="18">
        <v>5.9511664151365128E-2</v>
      </c>
      <c r="BJ11" s="18">
        <v>0.25386042585514312</v>
      </c>
      <c r="BL11" s="18">
        <v>0.21351128242360301</v>
      </c>
      <c r="BM11" s="18">
        <v>0.1331138680456749</v>
      </c>
      <c r="BN11" s="18">
        <v>0.24732801657142281</v>
      </c>
      <c r="BO11" s="18">
        <v>0.21248967307333169</v>
      </c>
      <c r="BP11" s="18">
        <v>0.22297685927888669</v>
      </c>
      <c r="BQ11" s="18">
        <v>0.17000506182501779</v>
      </c>
      <c r="BR11" s="18">
        <v>0.1616612792083332</v>
      </c>
      <c r="BS11" s="18">
        <v>0.22713977306600841</v>
      </c>
      <c r="BU11" s="18">
        <v>0.20784836583993521</v>
      </c>
      <c r="BV11" s="18">
        <v>0.15477097040570309</v>
      </c>
      <c r="BW11" s="18">
        <v>0.1797697984667346</v>
      </c>
      <c r="BX11" s="18">
        <v>0.21923825747041761</v>
      </c>
      <c r="BY11" s="18">
        <v>0.18061269254227599</v>
      </c>
      <c r="BZ11" s="18">
        <v>0.23612673055585071</v>
      </c>
      <c r="CA11" s="18">
        <v>0.25140901712322888</v>
      </c>
      <c r="CB11" s="18">
        <v>0.21458827432412181</v>
      </c>
      <c r="CC11" s="18">
        <v>0.20481992851372521</v>
      </c>
    </row>
    <row r="12" spans="2:83" ht="19" customHeight="1" x14ac:dyDescent="0.35">
      <c r="B12" s="21" t="s">
        <v>257</v>
      </c>
      <c r="C12" s="18">
        <v>3.7117395539839053E-2</v>
      </c>
      <c r="D12" s="18">
        <v>7.9537893067947077E-2</v>
      </c>
      <c r="E12" s="18">
        <v>2.218196391552963E-2</v>
      </c>
      <c r="F12" s="18">
        <v>1.242047988741017E-2</v>
      </c>
      <c r="G12" s="18">
        <v>5.6776764719867659E-2</v>
      </c>
      <c r="H12" s="18">
        <v>3.6340046149687111E-2</v>
      </c>
      <c r="I12" s="18">
        <v>3.4374091122990537E-2</v>
      </c>
      <c r="K12" s="18">
        <v>3.2788620138959487E-2</v>
      </c>
      <c r="L12" s="18">
        <v>4.1356836108399693E-2</v>
      </c>
      <c r="N12" s="18">
        <v>2.9966069641948461E-2</v>
      </c>
      <c r="O12" s="18">
        <v>7.9405416943702664E-2</v>
      </c>
      <c r="P12" s="18">
        <v>5.9220467762425122E-2</v>
      </c>
      <c r="Q12" s="18">
        <v>3.2203087165936867E-2</v>
      </c>
      <c r="R12" s="18">
        <v>2.9239471546285881E-2</v>
      </c>
      <c r="S12" s="18">
        <v>1.6673351406353221E-2</v>
      </c>
      <c r="T12" s="18">
        <v>2.132816736143622E-2</v>
      </c>
      <c r="U12" s="18">
        <v>2.2863360869659569E-2</v>
      </c>
      <c r="V12" s="18">
        <v>4.5642004452946153E-2</v>
      </c>
      <c r="W12" s="18">
        <v>4.0076045123648527E-2</v>
      </c>
      <c r="X12" s="18">
        <v>3.8998257112015773E-2</v>
      </c>
      <c r="Y12" s="18">
        <v>5.6891373627153782E-2</v>
      </c>
      <c r="AA12" s="18">
        <v>2.1423203733844091E-2</v>
      </c>
      <c r="AB12" s="18">
        <v>3.3880140537754518E-2</v>
      </c>
      <c r="AC12" s="18">
        <v>3.5168540475479203E-2</v>
      </c>
      <c r="AD12" s="18">
        <v>5.938781629532798E-2</v>
      </c>
      <c r="AF12" s="18">
        <v>0.13981163894821749</v>
      </c>
      <c r="AG12" s="18">
        <v>4.656355062398692E-2</v>
      </c>
      <c r="AH12" s="18">
        <v>3.6442531402153838E-2</v>
      </c>
      <c r="AI12" s="18">
        <v>0.1080364310726098</v>
      </c>
      <c r="AJ12" s="18">
        <v>2.686683710625342E-2</v>
      </c>
      <c r="AK12" s="18">
        <v>2.7180086230101499E-2</v>
      </c>
      <c r="AL12" s="18">
        <v>4.9918945467973763E-2</v>
      </c>
      <c r="AM12" s="18">
        <v>1.6636296218447959E-2</v>
      </c>
      <c r="AN12" s="18">
        <v>3.3529103638494602E-2</v>
      </c>
      <c r="AO12" s="18">
        <v>4.2477007177622879E-2</v>
      </c>
      <c r="AP12" s="18">
        <v>1.5077157984381971E-2</v>
      </c>
      <c r="AQ12" s="18">
        <v>1.230942646757518E-2</v>
      </c>
      <c r="AR12" s="18">
        <v>4.082419575634736E-2</v>
      </c>
      <c r="AS12" s="18">
        <v>2.3120816466080388E-2</v>
      </c>
      <c r="AT12" s="18">
        <v>1.9165567720117849E-2</v>
      </c>
      <c r="AU12" s="18">
        <v>1.7827624691544839E-2</v>
      </c>
      <c r="AV12" s="18">
        <v>7.9029232290001347E-2</v>
      </c>
      <c r="AX12" s="18">
        <v>3.5520687552912961E-2</v>
      </c>
      <c r="AY12" s="18">
        <v>4.3639945529579213E-2</v>
      </c>
      <c r="BA12" s="18">
        <v>3.3552998004045563E-2</v>
      </c>
      <c r="BB12" s="18">
        <v>4.373055486569196E-2</v>
      </c>
      <c r="BD12" s="18">
        <v>4.5499118787570278E-2</v>
      </c>
      <c r="BE12" s="18">
        <v>3.5538501835785587E-2</v>
      </c>
      <c r="BF12" s="18">
        <v>5.9476143054170802E-2</v>
      </c>
      <c r="BG12" s="18">
        <v>2.3222603267181299E-2</v>
      </c>
      <c r="BH12" s="18">
        <v>3.0807302181234592E-2</v>
      </c>
      <c r="BI12" s="18">
        <v>1.3941272066183031E-2</v>
      </c>
      <c r="BJ12" s="18">
        <v>3.9386981549132963E-2</v>
      </c>
      <c r="BL12" s="18">
        <v>2.1553100820167492E-2</v>
      </c>
      <c r="BM12" s="18">
        <v>2.2201446397058171E-2</v>
      </c>
      <c r="BN12" s="18">
        <v>4.9616858017547817E-2</v>
      </c>
      <c r="BO12" s="18">
        <v>5.6470515033646917E-2</v>
      </c>
      <c r="BP12" s="18">
        <v>4.9851626718449997E-2</v>
      </c>
      <c r="BQ12" s="18">
        <v>4.4317028497539927E-2</v>
      </c>
      <c r="BR12" s="18">
        <v>8.8762022362198975E-2</v>
      </c>
      <c r="BS12" s="18">
        <v>5.0674301181839361E-2</v>
      </c>
      <c r="BU12" s="18">
        <v>2.061984112384551E-2</v>
      </c>
      <c r="BV12" s="18">
        <v>1.7280711978987749E-2</v>
      </c>
      <c r="BW12" s="18">
        <v>2.5567734585790099E-2</v>
      </c>
      <c r="BX12" s="18">
        <v>4.2994282359829043E-2</v>
      </c>
      <c r="BY12" s="18">
        <v>4.126880588384909E-2</v>
      </c>
      <c r="BZ12" s="18">
        <v>4.6750244522242627E-2</v>
      </c>
      <c r="CA12" s="18">
        <v>6.1202970449808443E-2</v>
      </c>
      <c r="CB12" s="18">
        <v>6.1487367773633859E-2</v>
      </c>
      <c r="CC12" s="18">
        <v>8.9224282489128101E-2</v>
      </c>
    </row>
    <row r="13" spans="2:83" ht="19" customHeight="1" x14ac:dyDescent="0.35">
      <c r="B13" s="21" t="s">
        <v>151</v>
      </c>
      <c r="C13" s="18">
        <v>3.8448393251991737E-2</v>
      </c>
      <c r="D13" s="18">
        <v>5.0914439861103472E-2</v>
      </c>
      <c r="E13" s="18">
        <v>9.5802291899859671E-3</v>
      </c>
      <c r="F13" s="18">
        <v>4.0697764326248852E-2</v>
      </c>
      <c r="G13" s="18">
        <v>4.7927133660092797E-2</v>
      </c>
      <c r="H13" s="18">
        <v>2.9142806707904121E-2</v>
      </c>
      <c r="I13" s="18">
        <v>5.2061386452117019E-2</v>
      </c>
      <c r="K13" s="18">
        <v>3.6642749559415107E-2</v>
      </c>
      <c r="L13" s="18">
        <v>4.0330251992211422E-2</v>
      </c>
      <c r="N13" s="18">
        <v>2.036460789161346E-2</v>
      </c>
      <c r="O13" s="18">
        <v>1.411991701623173E-2</v>
      </c>
      <c r="P13" s="18">
        <v>1.6849229728556452E-2</v>
      </c>
      <c r="Q13" s="18">
        <v>4.6945615573497197E-2</v>
      </c>
      <c r="R13" s="18">
        <v>4.7438112026437933E-2</v>
      </c>
      <c r="S13" s="18">
        <v>3.7764898905331648E-2</v>
      </c>
      <c r="T13" s="18">
        <v>4.3996967246427737E-2</v>
      </c>
      <c r="U13" s="18">
        <v>5.0495293917430482E-2</v>
      </c>
      <c r="V13" s="18">
        <v>3.495723995220848E-2</v>
      </c>
      <c r="W13" s="18">
        <v>4.6287153161461127E-2</v>
      </c>
      <c r="X13" s="18">
        <v>5.5933512963469698E-2</v>
      </c>
      <c r="Y13" s="18">
        <v>2.0088041588042432E-2</v>
      </c>
      <c r="AA13" s="18">
        <v>2.7105099904084169E-2</v>
      </c>
      <c r="AB13" s="18">
        <v>4.5902248426616422E-2</v>
      </c>
      <c r="AC13" s="18">
        <v>3.4345761026484019E-2</v>
      </c>
      <c r="AD13" s="18">
        <v>4.6815423430371157E-2</v>
      </c>
      <c r="AF13" s="18">
        <v>0.1420564827762113</v>
      </c>
      <c r="AG13" s="18">
        <v>6.0383021654097049E-2</v>
      </c>
      <c r="AH13" s="18">
        <v>2.482065727714465E-2</v>
      </c>
      <c r="AI13" s="18">
        <v>3.320954728420282E-2</v>
      </c>
      <c r="AJ13" s="18">
        <v>3.3026541414609353E-2</v>
      </c>
      <c r="AK13" s="18">
        <v>2.6944973436502609E-2</v>
      </c>
      <c r="AL13" s="18">
        <v>3.3965369457783452E-2</v>
      </c>
      <c r="AM13" s="18">
        <v>2.793807976413171E-2</v>
      </c>
      <c r="AN13" s="18">
        <v>5.7582703613974329E-2</v>
      </c>
      <c r="AO13" s="18">
        <v>3.9423102871863062E-2</v>
      </c>
      <c r="AP13" s="18">
        <v>6.1308930625144108E-2</v>
      </c>
      <c r="AQ13" s="18">
        <v>1.0579892830277561E-2</v>
      </c>
      <c r="AR13" s="18">
        <v>3.0221639077225221E-2</v>
      </c>
      <c r="AS13" s="18">
        <v>0</v>
      </c>
      <c r="AT13" s="18">
        <v>0</v>
      </c>
      <c r="AU13" s="18">
        <v>2.17022541732451E-2</v>
      </c>
      <c r="AV13" s="18">
        <v>0.12992273223673759</v>
      </c>
      <c r="AX13" s="18">
        <v>4.0359832973893221E-2</v>
      </c>
      <c r="AY13" s="18">
        <v>3.015644764025438E-2</v>
      </c>
      <c r="BA13" s="18">
        <v>3.4876895714333382E-2</v>
      </c>
      <c r="BB13" s="18">
        <v>4.5074725475388967E-2</v>
      </c>
      <c r="BD13" s="18">
        <v>4.354768812208365E-2</v>
      </c>
      <c r="BE13" s="18">
        <v>3.7551681885914449E-2</v>
      </c>
      <c r="BF13" s="18">
        <v>4.8258007828527648E-2</v>
      </c>
      <c r="BG13" s="18">
        <v>2.7453737120663221E-2</v>
      </c>
      <c r="BH13" s="18">
        <v>3.3052015066103377E-2</v>
      </c>
      <c r="BI13" s="18">
        <v>2.1576542253160191E-2</v>
      </c>
      <c r="BJ13" s="18">
        <v>7.7527441450104359E-2</v>
      </c>
      <c r="BL13" s="18">
        <v>3.3870792187253383E-2</v>
      </c>
      <c r="BM13" s="18">
        <v>2.199665556069727E-2</v>
      </c>
      <c r="BN13" s="18">
        <v>6.2158973587758883E-2</v>
      </c>
      <c r="BO13" s="18">
        <v>2.6087566974564099E-2</v>
      </c>
      <c r="BP13" s="18">
        <v>2.8053758073016952E-2</v>
      </c>
      <c r="BQ13" s="18">
        <v>2.835952876352147E-2</v>
      </c>
      <c r="BR13" s="18">
        <v>0.16411441987617201</v>
      </c>
      <c r="BS13" s="18">
        <v>5.7293701910933657E-2</v>
      </c>
      <c r="BU13" s="18">
        <v>2.1520321606155829E-2</v>
      </c>
      <c r="BV13" s="18">
        <v>2.3847078972109598E-2</v>
      </c>
      <c r="BW13" s="18">
        <v>6.6015453688667472E-2</v>
      </c>
      <c r="BX13" s="18">
        <v>3.6891688165399367E-2</v>
      </c>
      <c r="BY13" s="18">
        <v>3.824547555366456E-2</v>
      </c>
      <c r="BZ13" s="18">
        <v>1.8648882681277221E-2</v>
      </c>
      <c r="CA13" s="18">
        <v>9.1516036914946641E-2</v>
      </c>
      <c r="CB13" s="18">
        <v>8.4994300115045385E-2</v>
      </c>
      <c r="CC13" s="18">
        <v>0</v>
      </c>
    </row>
    <row r="14" spans="2:83" ht="19" customHeight="1" x14ac:dyDescent="0.35">
      <c r="B14" s="22" t="s">
        <v>117</v>
      </c>
      <c r="C14" s="23">
        <v>0.73272420058640753</v>
      </c>
      <c r="D14" s="23">
        <v>0.65938686459206952</v>
      </c>
      <c r="E14" s="23">
        <v>0.79930974716489911</v>
      </c>
      <c r="F14" s="23">
        <v>0.77219518737266601</v>
      </c>
      <c r="G14" s="23">
        <v>0.72618856324317105</v>
      </c>
      <c r="H14" s="23">
        <v>0.75481996598600465</v>
      </c>
      <c r="I14" s="23">
        <v>0.67907392618723372</v>
      </c>
      <c r="K14" s="23">
        <v>0.73001323637830962</v>
      </c>
      <c r="L14" s="23">
        <v>0.7349993251300645</v>
      </c>
      <c r="N14" s="23">
        <v>0.75919950564385608</v>
      </c>
      <c r="O14" s="23">
        <v>0.73859023355369535</v>
      </c>
      <c r="P14" s="23">
        <v>0.73381218287600447</v>
      </c>
      <c r="Q14" s="23">
        <v>0.7764904916423272</v>
      </c>
      <c r="R14" s="23">
        <v>0.76393477443066482</v>
      </c>
      <c r="S14" s="23">
        <v>0.77655022009154018</v>
      </c>
      <c r="T14" s="23">
        <v>0.75234883440598788</v>
      </c>
      <c r="U14" s="23">
        <v>0.70144910205501132</v>
      </c>
      <c r="V14" s="23">
        <v>0.71316668679852491</v>
      </c>
      <c r="W14" s="23">
        <v>0.70407985806496853</v>
      </c>
      <c r="X14" s="23">
        <v>0.72182159475554097</v>
      </c>
      <c r="Y14" s="23">
        <v>0.70688349384644367</v>
      </c>
      <c r="AA14" s="23">
        <v>0.76438404881064503</v>
      </c>
      <c r="AB14" s="23">
        <v>0.74254274104235141</v>
      </c>
      <c r="AC14" s="23">
        <v>0.77499033513102078</v>
      </c>
      <c r="AD14" s="23">
        <v>0.65067076751455466</v>
      </c>
      <c r="AF14" s="23">
        <v>0.46591034597058317</v>
      </c>
      <c r="AG14" s="23">
        <v>0.71372214131715905</v>
      </c>
      <c r="AH14" s="23">
        <v>0.7406917607035145</v>
      </c>
      <c r="AI14" s="23">
        <v>0.61020815774445047</v>
      </c>
      <c r="AJ14" s="23">
        <v>0.74126756921351344</v>
      </c>
      <c r="AK14" s="23">
        <v>0.74448637743724888</v>
      </c>
      <c r="AL14" s="23">
        <v>0.66748415082582369</v>
      </c>
      <c r="AM14" s="23">
        <v>0.73436721907230484</v>
      </c>
      <c r="AN14" s="23">
        <v>0.70307252901734618</v>
      </c>
      <c r="AO14" s="23">
        <v>0.80245752670007853</v>
      </c>
      <c r="AP14" s="23">
        <v>0.73176491017101819</v>
      </c>
      <c r="AQ14" s="23">
        <v>0.81706324591914004</v>
      </c>
      <c r="AR14" s="23">
        <v>0.7268790471301293</v>
      </c>
      <c r="AS14" s="23">
        <v>0.77132858162787643</v>
      </c>
      <c r="AT14" s="23">
        <v>0.7284233058061067</v>
      </c>
      <c r="AU14" s="23">
        <v>0.87901469809809107</v>
      </c>
      <c r="AV14" s="23">
        <v>0.6727425947319462</v>
      </c>
      <c r="AX14" s="23">
        <v>0.72939488487457149</v>
      </c>
      <c r="AY14" s="23">
        <v>0.74324779774509375</v>
      </c>
      <c r="BA14" s="23">
        <v>0.75011493763973491</v>
      </c>
      <c r="BB14" s="23">
        <v>0.70045851928325176</v>
      </c>
      <c r="BD14" s="23">
        <v>0.71623783828733367</v>
      </c>
      <c r="BE14" s="23">
        <v>0.7156809721302172</v>
      </c>
      <c r="BF14" s="23">
        <v>0.67582553322552674</v>
      </c>
      <c r="BG14" s="23">
        <v>0.75552084240558892</v>
      </c>
      <c r="BH14" s="23">
        <v>0.80016370095182576</v>
      </c>
      <c r="BI14" s="23">
        <v>0.90497052152929158</v>
      </c>
      <c r="BJ14" s="23">
        <v>0.62922515114561961</v>
      </c>
      <c r="BL14" s="23">
        <v>0.73106482456897603</v>
      </c>
      <c r="BM14" s="23">
        <v>0.82268802999656954</v>
      </c>
      <c r="BN14" s="23">
        <v>0.64089615182327031</v>
      </c>
      <c r="BO14" s="23">
        <v>0.70495224491845732</v>
      </c>
      <c r="BP14" s="23">
        <v>0.69911775592964631</v>
      </c>
      <c r="BQ14" s="23">
        <v>0.75731838091392101</v>
      </c>
      <c r="BR14" s="23">
        <v>0.5854622785532958</v>
      </c>
      <c r="BS14" s="23">
        <v>0.66489222384121871</v>
      </c>
      <c r="BU14" s="23">
        <v>0.75001147143006353</v>
      </c>
      <c r="BV14" s="23">
        <v>0.80410123864319949</v>
      </c>
      <c r="BW14" s="23">
        <v>0.72864701325880787</v>
      </c>
      <c r="BX14" s="23">
        <v>0.70087577200435403</v>
      </c>
      <c r="BY14" s="23">
        <v>0.73987302602021021</v>
      </c>
      <c r="BZ14" s="23">
        <v>0.69847414224062943</v>
      </c>
      <c r="CA14" s="23">
        <v>0.59587197551201598</v>
      </c>
      <c r="CB14" s="23">
        <v>0.63893005778719891</v>
      </c>
      <c r="CC14" s="23">
        <v>0.70595578899714662</v>
      </c>
    </row>
    <row r="15" spans="2:83" ht="19" customHeight="1" x14ac:dyDescent="0.35">
      <c r="B15" s="22" t="s">
        <v>118</v>
      </c>
      <c r="C15" s="23">
        <v>0.2288274061616006</v>
      </c>
      <c r="D15" s="23">
        <v>0.28969869554682692</v>
      </c>
      <c r="E15" s="23">
        <v>0.19111002364511509</v>
      </c>
      <c r="F15" s="23">
        <v>0.1871070483010851</v>
      </c>
      <c r="G15" s="23">
        <v>0.2258843030967361</v>
      </c>
      <c r="H15" s="23">
        <v>0.21603722730609121</v>
      </c>
      <c r="I15" s="23">
        <v>0.26886468736064928</v>
      </c>
      <c r="K15" s="23">
        <v>0.2333440140622752</v>
      </c>
      <c r="L15" s="23">
        <v>0.2246704228777241</v>
      </c>
      <c r="N15" s="23">
        <v>0.22043588646453061</v>
      </c>
      <c r="O15" s="23">
        <v>0.2472898494300729</v>
      </c>
      <c r="P15" s="23">
        <v>0.2493385873954391</v>
      </c>
      <c r="Q15" s="23">
        <v>0.17656389278417561</v>
      </c>
      <c r="R15" s="23">
        <v>0.18862711354289741</v>
      </c>
      <c r="S15" s="23">
        <v>0.18568488100312841</v>
      </c>
      <c r="T15" s="23">
        <v>0.2036541983475845</v>
      </c>
      <c r="U15" s="23">
        <v>0.24805560402755819</v>
      </c>
      <c r="V15" s="23">
        <v>0.25187607324926692</v>
      </c>
      <c r="W15" s="23">
        <v>0.24963298877357029</v>
      </c>
      <c r="X15" s="23">
        <v>0.22224489228098929</v>
      </c>
      <c r="Y15" s="23">
        <v>0.27302846456551388</v>
      </c>
      <c r="AA15" s="23">
        <v>0.2085108512852708</v>
      </c>
      <c r="AB15" s="23">
        <v>0.21155501053103221</v>
      </c>
      <c r="AC15" s="23">
        <v>0.19066390384249529</v>
      </c>
      <c r="AD15" s="23">
        <v>0.30251380905507419</v>
      </c>
      <c r="AF15" s="23">
        <v>0.39203317125320541</v>
      </c>
      <c r="AG15" s="23">
        <v>0.22589483702874391</v>
      </c>
      <c r="AH15" s="23">
        <v>0.234487582019341</v>
      </c>
      <c r="AI15" s="23">
        <v>0.35658229497134669</v>
      </c>
      <c r="AJ15" s="23">
        <v>0.22570588937187719</v>
      </c>
      <c r="AK15" s="23">
        <v>0.22856864912624861</v>
      </c>
      <c r="AL15" s="23">
        <v>0.29855047971639298</v>
      </c>
      <c r="AM15" s="23">
        <v>0.23769470116356359</v>
      </c>
      <c r="AN15" s="23">
        <v>0.2393447673686793</v>
      </c>
      <c r="AO15" s="23">
        <v>0.15811937042805849</v>
      </c>
      <c r="AP15" s="23">
        <v>0.20692615920383781</v>
      </c>
      <c r="AQ15" s="23">
        <v>0.17235686125058239</v>
      </c>
      <c r="AR15" s="23">
        <v>0.24289931379264529</v>
      </c>
      <c r="AS15" s="23">
        <v>0.2286714183721236</v>
      </c>
      <c r="AT15" s="23">
        <v>0.27157669419389319</v>
      </c>
      <c r="AU15" s="23">
        <v>9.9283047728663934E-2</v>
      </c>
      <c r="AV15" s="23">
        <v>0.1973346730313163</v>
      </c>
      <c r="AX15" s="23">
        <v>0.23024528215153531</v>
      </c>
      <c r="AY15" s="23">
        <v>0.22659575461465209</v>
      </c>
      <c r="BA15" s="23">
        <v>0.2150081666459317</v>
      </c>
      <c r="BB15" s="23">
        <v>0.25446675524135942</v>
      </c>
      <c r="BD15" s="23">
        <v>0.24021447359058259</v>
      </c>
      <c r="BE15" s="23">
        <v>0.24676734598386829</v>
      </c>
      <c r="BF15" s="23">
        <v>0.27591645894594569</v>
      </c>
      <c r="BG15" s="23">
        <v>0.2170254204737479</v>
      </c>
      <c r="BH15" s="23">
        <v>0.1667842839820709</v>
      </c>
      <c r="BI15" s="23">
        <v>7.345293621754817E-2</v>
      </c>
      <c r="BJ15" s="23">
        <v>0.29324740740427602</v>
      </c>
      <c r="BL15" s="23">
        <v>0.23506438324377041</v>
      </c>
      <c r="BM15" s="23">
        <v>0.15531531444273311</v>
      </c>
      <c r="BN15" s="23">
        <v>0.29694487458897062</v>
      </c>
      <c r="BO15" s="23">
        <v>0.26896018810697858</v>
      </c>
      <c r="BP15" s="23">
        <v>0.27282848599733672</v>
      </c>
      <c r="BQ15" s="23">
        <v>0.2143220903225577</v>
      </c>
      <c r="BR15" s="23">
        <v>0.25042330157053222</v>
      </c>
      <c r="BS15" s="23">
        <v>0.27781407424784782</v>
      </c>
      <c r="BU15" s="23">
        <v>0.2284682069637807</v>
      </c>
      <c r="BV15" s="23">
        <v>0.1720516823846909</v>
      </c>
      <c r="BW15" s="23">
        <v>0.2053375330525247</v>
      </c>
      <c r="BX15" s="23">
        <v>0.26223253983024658</v>
      </c>
      <c r="BY15" s="23">
        <v>0.22188149842612509</v>
      </c>
      <c r="BZ15" s="23">
        <v>0.2828769750780934</v>
      </c>
      <c r="CA15" s="23">
        <v>0.31261198757303738</v>
      </c>
      <c r="CB15" s="23">
        <v>0.27607564209775559</v>
      </c>
      <c r="CC15" s="23">
        <v>0.29404421100285327</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J21"/>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465</v>
      </c>
    </row>
    <row r="6" spans="2:10" ht="74.150000000000006" customHeight="1" x14ac:dyDescent="0.35">
      <c r="C6" s="20" t="s">
        <v>136</v>
      </c>
      <c r="D6" s="20" t="s">
        <v>138</v>
      </c>
      <c r="E6" s="20" t="s">
        <v>139</v>
      </c>
      <c r="F6" s="20" t="s">
        <v>142</v>
      </c>
      <c r="G6" s="20" t="s">
        <v>140</v>
      </c>
      <c r="H6" s="20" t="s">
        <v>143</v>
      </c>
      <c r="I6" s="20" t="s">
        <v>137</v>
      </c>
      <c r="J6" s="20" t="s">
        <v>141</v>
      </c>
    </row>
    <row r="7" spans="2:10" x14ac:dyDescent="0.35">
      <c r="B7" s="21" t="s">
        <v>265</v>
      </c>
      <c r="C7" s="18">
        <v>0.33324177452684067</v>
      </c>
      <c r="D7" s="18">
        <v>0.1191098865315507</v>
      </c>
      <c r="E7" s="18">
        <v>0.10473750769700679</v>
      </c>
      <c r="F7" s="18">
        <v>0.110681344882459</v>
      </c>
      <c r="G7" s="18">
        <v>0.22891558118540239</v>
      </c>
      <c r="H7" s="18">
        <v>0.1277194588251428</v>
      </c>
      <c r="I7" s="18">
        <v>0.39501537683915589</v>
      </c>
      <c r="J7" s="18">
        <v>0.19805078044683419</v>
      </c>
    </row>
    <row r="8" spans="2:10" x14ac:dyDescent="0.35">
      <c r="B8" s="21" t="s">
        <v>266</v>
      </c>
      <c r="C8" s="18">
        <v>0.42438277828291943</v>
      </c>
      <c r="D8" s="18">
        <v>0.29818450187679713</v>
      </c>
      <c r="E8" s="18">
        <v>0.324412836952087</v>
      </c>
      <c r="F8" s="18">
        <v>0.26824659177967392</v>
      </c>
      <c r="G8" s="18">
        <v>0.44876959638568098</v>
      </c>
      <c r="H8" s="18">
        <v>0.45624684981984631</v>
      </c>
      <c r="I8" s="18">
        <v>0.43909395337969409</v>
      </c>
      <c r="J8" s="18">
        <v>0.52771285407747659</v>
      </c>
    </row>
    <row r="9" spans="2:10" x14ac:dyDescent="0.35">
      <c r="B9" s="21" t="s">
        <v>267</v>
      </c>
      <c r="C9" s="18">
        <v>0.16290259832142889</v>
      </c>
      <c r="D9" s="18">
        <v>0.21824857178758261</v>
      </c>
      <c r="E9" s="18">
        <v>0.31519630891107919</v>
      </c>
      <c r="F9" s="18">
        <v>0.24061719785473529</v>
      </c>
      <c r="G9" s="18">
        <v>0.2019023042928311</v>
      </c>
      <c r="H9" s="18">
        <v>0.28093538661479422</v>
      </c>
      <c r="I9" s="18">
        <v>0.1161535914073077</v>
      </c>
      <c r="J9" s="18">
        <v>0.19563584752279339</v>
      </c>
    </row>
    <row r="10" spans="2:10" x14ac:dyDescent="0.35">
      <c r="B10" s="21" t="s">
        <v>268</v>
      </c>
      <c r="C10" s="18">
        <v>4.9353404618660258E-2</v>
      </c>
      <c r="D10" s="18">
        <v>0.19719154267401709</v>
      </c>
      <c r="E10" s="18">
        <v>0.15719117412380049</v>
      </c>
      <c r="F10" s="18">
        <v>0.20338933410327259</v>
      </c>
      <c r="G10" s="18">
        <v>6.3973612864812485E-2</v>
      </c>
      <c r="H10" s="18">
        <v>8.0682679800615983E-2</v>
      </c>
      <c r="I10" s="18">
        <v>2.6946809675078679E-2</v>
      </c>
      <c r="J10" s="18">
        <v>4.4116165899543008E-2</v>
      </c>
    </row>
    <row r="11" spans="2:10" x14ac:dyDescent="0.35">
      <c r="B11" s="21" t="s">
        <v>269</v>
      </c>
      <c r="C11" s="18">
        <v>1.4477504596757951E-2</v>
      </c>
      <c r="D11" s="18">
        <v>0.1375409178603052</v>
      </c>
      <c r="E11" s="18">
        <v>5.1211733549724081E-2</v>
      </c>
      <c r="F11" s="18">
        <v>0.138158464029944</v>
      </c>
      <c r="G11" s="18">
        <v>2.149369593715186E-2</v>
      </c>
      <c r="H11" s="18">
        <v>1.6859573646702399E-2</v>
      </c>
      <c r="I11" s="18">
        <v>7.7804021240469546E-3</v>
      </c>
      <c r="J11" s="18">
        <v>9.8786292886800312E-3</v>
      </c>
    </row>
    <row r="12" spans="2:10" x14ac:dyDescent="0.35">
      <c r="B12" s="21" t="s">
        <v>151</v>
      </c>
      <c r="C12" s="18">
        <v>1.564193965339267E-2</v>
      </c>
      <c r="D12" s="18">
        <v>2.9724579269747239E-2</v>
      </c>
      <c r="E12" s="18">
        <v>4.7250438766302361E-2</v>
      </c>
      <c r="F12" s="18">
        <v>3.8907067349915149E-2</v>
      </c>
      <c r="G12" s="18">
        <v>3.4945209334120993E-2</v>
      </c>
      <c r="H12" s="18">
        <v>3.7556051292898338E-2</v>
      </c>
      <c r="I12" s="18">
        <v>1.5009866574716649E-2</v>
      </c>
      <c r="J12" s="18">
        <v>2.4605722764672711E-2</v>
      </c>
    </row>
    <row r="13" spans="2:10" x14ac:dyDescent="0.35">
      <c r="B13" s="22" t="s">
        <v>117</v>
      </c>
      <c r="C13" s="23">
        <v>0.75762455280976004</v>
      </c>
      <c r="D13" s="23">
        <v>0.41729438840834782</v>
      </c>
      <c r="E13" s="23">
        <v>0.42915034464909368</v>
      </c>
      <c r="F13" s="23">
        <v>0.37892793666213292</v>
      </c>
      <c r="G13" s="23">
        <v>0.67768517757108349</v>
      </c>
      <c r="H13" s="23">
        <v>0.58396630864498911</v>
      </c>
      <c r="I13" s="23">
        <v>0.83410933021885003</v>
      </c>
      <c r="J13" s="23">
        <v>0.72576363452431081</v>
      </c>
    </row>
    <row r="14" spans="2:10" x14ac:dyDescent="0.35">
      <c r="B14" s="22" t="s">
        <v>118</v>
      </c>
      <c r="C14" s="23">
        <v>6.3830909215418216E-2</v>
      </c>
      <c r="D14" s="23">
        <v>0.33473246053432232</v>
      </c>
      <c r="E14" s="23">
        <v>0.2084029076735246</v>
      </c>
      <c r="F14" s="23">
        <v>0.34154779813321662</v>
      </c>
      <c r="G14" s="23">
        <v>8.5467308801964348E-2</v>
      </c>
      <c r="H14" s="23">
        <v>9.7542253447318372E-2</v>
      </c>
      <c r="I14" s="23">
        <v>3.4727211799125628E-2</v>
      </c>
      <c r="J14" s="23">
        <v>5.399479518822304E-2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264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0.33324177452684067</v>
      </c>
      <c r="D9" s="18">
        <v>0.26552745181928089</v>
      </c>
      <c r="E9" s="18">
        <v>0.39868594502153409</v>
      </c>
      <c r="F9" s="18">
        <v>0.33244364415542738</v>
      </c>
      <c r="G9" s="18">
        <v>0.31629509890726648</v>
      </c>
      <c r="H9" s="18">
        <v>0.31902209450995689</v>
      </c>
      <c r="I9" s="18">
        <v>0.33773261231010088</v>
      </c>
      <c r="K9" s="18">
        <v>0.35031680186840741</v>
      </c>
      <c r="L9" s="18">
        <v>0.31794379513065818</v>
      </c>
      <c r="N9" s="18">
        <v>0.3286777140640349</v>
      </c>
      <c r="O9" s="18">
        <v>0.27485494315672232</v>
      </c>
      <c r="P9" s="18">
        <v>0.35867222436550028</v>
      </c>
      <c r="Q9" s="18">
        <v>0.27747475749368089</v>
      </c>
      <c r="R9" s="18">
        <v>0.3620207546277216</v>
      </c>
      <c r="S9" s="18">
        <v>0.29398337354010512</v>
      </c>
      <c r="T9" s="18">
        <v>0.40198465309162662</v>
      </c>
      <c r="U9" s="18">
        <v>0.28778910166775651</v>
      </c>
      <c r="V9" s="18">
        <v>0.35202946050579431</v>
      </c>
      <c r="W9" s="18">
        <v>0.35015082202391118</v>
      </c>
      <c r="X9" s="18">
        <v>0.28734508651094393</v>
      </c>
      <c r="Y9" s="18">
        <v>0.3453722676817727</v>
      </c>
      <c r="AA9" s="18">
        <v>0.37944134076741232</v>
      </c>
      <c r="AB9" s="18">
        <v>0.34471829926937531</v>
      </c>
      <c r="AC9" s="18">
        <v>0.3100159235027522</v>
      </c>
      <c r="AD9" s="18">
        <v>0.29301046261100872</v>
      </c>
      <c r="AF9" s="18">
        <v>0.24403919722922299</v>
      </c>
      <c r="AG9" s="18">
        <v>0.23356182948017351</v>
      </c>
      <c r="AH9" s="18">
        <v>0.35557120948396848</v>
      </c>
      <c r="AI9" s="18">
        <v>0.33196973768477511</v>
      </c>
      <c r="AJ9" s="18">
        <v>0.31913037477721129</v>
      </c>
      <c r="AK9" s="18">
        <v>0.31167148327046917</v>
      </c>
      <c r="AL9" s="18">
        <v>0.26130736060667409</v>
      </c>
      <c r="AM9" s="18">
        <v>0.35677176794699111</v>
      </c>
      <c r="AN9" s="18">
        <v>0.2883257386475449</v>
      </c>
      <c r="AO9" s="18">
        <v>0.43985160408808283</v>
      </c>
      <c r="AP9" s="18">
        <v>0.34977441038450741</v>
      </c>
      <c r="AQ9" s="18">
        <v>0.34713880561574989</v>
      </c>
      <c r="AR9" s="18">
        <v>0.31798252777322039</v>
      </c>
      <c r="AS9" s="18">
        <v>0.35344375776783138</v>
      </c>
      <c r="AT9" s="18">
        <v>0.46236546088951991</v>
      </c>
      <c r="AU9" s="18">
        <v>0.45406844412319908</v>
      </c>
      <c r="AV9" s="18">
        <v>0.18961668712974691</v>
      </c>
      <c r="AX9" s="18">
        <v>0.32667259915661628</v>
      </c>
      <c r="AY9" s="18">
        <v>0.37122910791222002</v>
      </c>
      <c r="BA9" s="18">
        <v>0.35636348660184908</v>
      </c>
      <c r="BB9" s="18">
        <v>0.2903432021024584</v>
      </c>
      <c r="BD9" s="18">
        <v>0.31249246329119179</v>
      </c>
      <c r="BE9" s="18">
        <v>0.31514567304509472</v>
      </c>
      <c r="BF9" s="18">
        <v>0.31340822786378431</v>
      </c>
      <c r="BG9" s="18">
        <v>0.34015677888489482</v>
      </c>
      <c r="BH9" s="18">
        <v>0.39127656483789441</v>
      </c>
      <c r="BI9" s="18">
        <v>0.44743544974816979</v>
      </c>
      <c r="BJ9" s="18">
        <v>0.32535927734378178</v>
      </c>
      <c r="BL9" s="18">
        <v>0.35111272334593602</v>
      </c>
      <c r="BM9" s="18">
        <v>0.37172539890620221</v>
      </c>
      <c r="BN9" s="18">
        <v>0.2722122526003109</v>
      </c>
      <c r="BO9" s="18">
        <v>0.2591967141214051</v>
      </c>
      <c r="BP9" s="18">
        <v>0.37573489538135513</v>
      </c>
      <c r="BQ9" s="18">
        <v>0.42010970461935532</v>
      </c>
      <c r="BR9" s="18">
        <v>0.2095495649653783</v>
      </c>
      <c r="BS9" s="18">
        <v>0.2703415577727617</v>
      </c>
      <c r="BU9" s="18">
        <v>0.3487827560120782</v>
      </c>
      <c r="BV9" s="18">
        <v>0.38015129474162013</v>
      </c>
      <c r="BW9" s="18">
        <v>0.34162834195910302</v>
      </c>
      <c r="BX9" s="18">
        <v>0.29025066328123877</v>
      </c>
      <c r="BY9" s="18">
        <v>0.38309333719045569</v>
      </c>
      <c r="BZ9" s="18">
        <v>0.34427861232463469</v>
      </c>
      <c r="CA9" s="18">
        <v>0.23152574898483039</v>
      </c>
      <c r="CB9" s="18">
        <v>0.18760559880232019</v>
      </c>
      <c r="CC9" s="18">
        <v>0.25569120673022078</v>
      </c>
    </row>
    <row r="10" spans="2:83" ht="19" customHeight="1" x14ac:dyDescent="0.35">
      <c r="B10" s="21" t="s">
        <v>266</v>
      </c>
      <c r="C10" s="18">
        <v>0.42438277828291943</v>
      </c>
      <c r="D10" s="18">
        <v>0.33695057403212181</v>
      </c>
      <c r="E10" s="18">
        <v>0.34802565741498209</v>
      </c>
      <c r="F10" s="18">
        <v>0.41199670669233468</v>
      </c>
      <c r="G10" s="18">
        <v>0.45931679043076551</v>
      </c>
      <c r="H10" s="18">
        <v>0.47544074825649107</v>
      </c>
      <c r="I10" s="18">
        <v>0.46910439047856312</v>
      </c>
      <c r="K10" s="18">
        <v>0.39263240065994032</v>
      </c>
      <c r="L10" s="18">
        <v>0.45622965112985392</v>
      </c>
      <c r="N10" s="18">
        <v>0.49783193644852719</v>
      </c>
      <c r="O10" s="18">
        <v>0.58906449778231917</v>
      </c>
      <c r="P10" s="18">
        <v>0.44987614002978049</v>
      </c>
      <c r="Q10" s="18">
        <v>0.44139781011239881</v>
      </c>
      <c r="R10" s="18">
        <v>0.4343534032831996</v>
      </c>
      <c r="S10" s="18">
        <v>0.47688350481940428</v>
      </c>
      <c r="T10" s="18">
        <v>0.40255402044523519</v>
      </c>
      <c r="U10" s="18">
        <v>0.40344193905644632</v>
      </c>
      <c r="V10" s="18">
        <v>0.37578207588943591</v>
      </c>
      <c r="W10" s="18">
        <v>0.37230128167222509</v>
      </c>
      <c r="X10" s="18">
        <v>0.45426457702405759</v>
      </c>
      <c r="Y10" s="18">
        <v>0.38826992029909241</v>
      </c>
      <c r="AA10" s="18">
        <v>0.43823150229221919</v>
      </c>
      <c r="AB10" s="18">
        <v>0.419577824388843</v>
      </c>
      <c r="AC10" s="18">
        <v>0.43349322801421908</v>
      </c>
      <c r="AD10" s="18">
        <v>0.40610828372724578</v>
      </c>
      <c r="AF10" s="18">
        <v>0.30720429811082828</v>
      </c>
      <c r="AG10" s="18">
        <v>0.37590290370625212</v>
      </c>
      <c r="AH10" s="18">
        <v>0.43171025237126942</v>
      </c>
      <c r="AI10" s="18">
        <v>0.33623115412182442</v>
      </c>
      <c r="AJ10" s="18">
        <v>0.45461406147540362</v>
      </c>
      <c r="AK10" s="18">
        <v>0.45984426127787292</v>
      </c>
      <c r="AL10" s="18">
        <v>0.48691230060551333</v>
      </c>
      <c r="AM10" s="18">
        <v>0.4024857095567364</v>
      </c>
      <c r="AN10" s="18">
        <v>0.4540530139342891</v>
      </c>
      <c r="AO10" s="18">
        <v>0.3764793989697634</v>
      </c>
      <c r="AP10" s="18">
        <v>0.41559152734026561</v>
      </c>
      <c r="AQ10" s="18">
        <v>0.41719866410109829</v>
      </c>
      <c r="AR10" s="18">
        <v>0.44793836064593412</v>
      </c>
      <c r="AS10" s="18">
        <v>0.44846480830126018</v>
      </c>
      <c r="AT10" s="18">
        <v>0.33657409168930241</v>
      </c>
      <c r="AU10" s="18">
        <v>0.41851515595277911</v>
      </c>
      <c r="AV10" s="18">
        <v>0.49311983377454788</v>
      </c>
      <c r="AX10" s="18">
        <v>0.43778841864610152</v>
      </c>
      <c r="AY10" s="18">
        <v>0.35939778742031209</v>
      </c>
      <c r="BA10" s="18">
        <v>0.43551336339511909</v>
      </c>
      <c r="BB10" s="18">
        <v>0.40373178972236462</v>
      </c>
      <c r="BD10" s="18">
        <v>0.46833066996526862</v>
      </c>
      <c r="BE10" s="18">
        <v>0.42127768276945482</v>
      </c>
      <c r="BF10" s="18">
        <v>0.43478939202640371</v>
      </c>
      <c r="BG10" s="18">
        <v>0.41211608463601279</v>
      </c>
      <c r="BH10" s="18">
        <v>0.39894417418115807</v>
      </c>
      <c r="BI10" s="18">
        <v>0.33479960302269501</v>
      </c>
      <c r="BJ10" s="18">
        <v>0.3202358151582021</v>
      </c>
      <c r="BL10" s="18">
        <v>0.4315439285290274</v>
      </c>
      <c r="BM10" s="18">
        <v>0.42176478163158959</v>
      </c>
      <c r="BN10" s="18">
        <v>0.43204224474246561</v>
      </c>
      <c r="BO10" s="18">
        <v>0.43626662774049169</v>
      </c>
      <c r="BP10" s="18">
        <v>0.37000519548766619</v>
      </c>
      <c r="BQ10" s="18">
        <v>0.43942426915494159</v>
      </c>
      <c r="BR10" s="18">
        <v>0.39768161536899221</v>
      </c>
      <c r="BS10" s="18">
        <v>0.4565776044152941</v>
      </c>
      <c r="BU10" s="18">
        <v>0.46308629543267138</v>
      </c>
      <c r="BV10" s="18">
        <v>0.41097332412065102</v>
      </c>
      <c r="BW10" s="18">
        <v>0.41484428333230111</v>
      </c>
      <c r="BX10" s="18">
        <v>0.38453104279779637</v>
      </c>
      <c r="BY10" s="18">
        <v>0.4017561362347829</v>
      </c>
      <c r="BZ10" s="18">
        <v>0.35916489166573162</v>
      </c>
      <c r="CA10" s="18">
        <v>0.39228387940726012</v>
      </c>
      <c r="CB10" s="18">
        <v>0.52797305994828025</v>
      </c>
      <c r="CC10" s="18">
        <v>0.45739891874524991</v>
      </c>
    </row>
    <row r="11" spans="2:83" ht="19" customHeight="1" x14ac:dyDescent="0.35">
      <c r="B11" s="21" t="s">
        <v>267</v>
      </c>
      <c r="C11" s="18">
        <v>0.16290259832142889</v>
      </c>
      <c r="D11" s="18">
        <v>0.22050080079942899</v>
      </c>
      <c r="E11" s="18">
        <v>0.15321196435465731</v>
      </c>
      <c r="F11" s="18">
        <v>0.1705745261596803</v>
      </c>
      <c r="G11" s="18">
        <v>0.150091302773872</v>
      </c>
      <c r="H11" s="18">
        <v>0.17774632043255451</v>
      </c>
      <c r="I11" s="18">
        <v>0.13709331706059369</v>
      </c>
      <c r="K11" s="18">
        <v>0.17269915870755981</v>
      </c>
      <c r="L11" s="18">
        <v>0.1526073620829464</v>
      </c>
      <c r="N11" s="18">
        <v>0.1180933616040039</v>
      </c>
      <c r="O11" s="18">
        <v>8.88046249961357E-2</v>
      </c>
      <c r="P11" s="18">
        <v>0.1201845548344464</v>
      </c>
      <c r="Q11" s="18">
        <v>0.18222985087969479</v>
      </c>
      <c r="R11" s="18">
        <v>0.13584144051902811</v>
      </c>
      <c r="S11" s="18">
        <v>0.18535004326220911</v>
      </c>
      <c r="T11" s="18">
        <v>0.1193046586113484</v>
      </c>
      <c r="U11" s="18">
        <v>0.22053272119392969</v>
      </c>
      <c r="V11" s="18">
        <v>0.16980014591710879</v>
      </c>
      <c r="W11" s="18">
        <v>0.19216236392399899</v>
      </c>
      <c r="X11" s="18">
        <v>0.17060892623606161</v>
      </c>
      <c r="Y11" s="18">
        <v>0.16974864251462091</v>
      </c>
      <c r="AA11" s="18">
        <v>0.14386448047027839</v>
      </c>
      <c r="AB11" s="18">
        <v>0.16604464839118441</v>
      </c>
      <c r="AC11" s="18">
        <v>0.1807889905647137</v>
      </c>
      <c r="AD11" s="18">
        <v>0.1645194814105061</v>
      </c>
      <c r="AF11" s="18">
        <v>0.33247448975581367</v>
      </c>
      <c r="AG11" s="18">
        <v>0.2463882830689865</v>
      </c>
      <c r="AH11" s="18">
        <v>0.113458771574779</v>
      </c>
      <c r="AI11" s="18">
        <v>0.215678051242257</v>
      </c>
      <c r="AJ11" s="18">
        <v>0.15106681481078621</v>
      </c>
      <c r="AK11" s="18">
        <v>0.1498370117713613</v>
      </c>
      <c r="AL11" s="18">
        <v>0.16075668620723049</v>
      </c>
      <c r="AM11" s="18">
        <v>0.16560295381914181</v>
      </c>
      <c r="AN11" s="18">
        <v>0.16409644176342619</v>
      </c>
      <c r="AO11" s="18">
        <v>0.1300548188922985</v>
      </c>
      <c r="AP11" s="18">
        <v>0.1965761549306046</v>
      </c>
      <c r="AQ11" s="18">
        <v>0.17334146860070879</v>
      </c>
      <c r="AR11" s="18">
        <v>0.12731332529339531</v>
      </c>
      <c r="AS11" s="18">
        <v>0.1375528429080459</v>
      </c>
      <c r="AT11" s="18">
        <v>0.141053798599661</v>
      </c>
      <c r="AU11" s="18">
        <v>8.4215639095538739E-2</v>
      </c>
      <c r="AV11" s="18">
        <v>0.2152104380802923</v>
      </c>
      <c r="AX11" s="18">
        <v>0.1600515896667804</v>
      </c>
      <c r="AY11" s="18">
        <v>0.1765267217479542</v>
      </c>
      <c r="BA11" s="18">
        <v>0.14908838728372881</v>
      </c>
      <c r="BB11" s="18">
        <v>0.18853261787897821</v>
      </c>
      <c r="BD11" s="18">
        <v>0.13059806819680281</v>
      </c>
      <c r="BE11" s="18">
        <v>0.18472284946407261</v>
      </c>
      <c r="BF11" s="18">
        <v>0.16132052944385039</v>
      </c>
      <c r="BG11" s="18">
        <v>0.17735125498390769</v>
      </c>
      <c r="BH11" s="18">
        <v>0.15847783877332941</v>
      </c>
      <c r="BI11" s="18">
        <v>0.15341210536172931</v>
      </c>
      <c r="BJ11" s="18">
        <v>0.20256097184954919</v>
      </c>
      <c r="BL11" s="18">
        <v>0.16169825947457689</v>
      </c>
      <c r="BM11" s="18">
        <v>0.14536327436112631</v>
      </c>
      <c r="BN11" s="18">
        <v>0.21691377219259761</v>
      </c>
      <c r="BO11" s="18">
        <v>0.19506336675937949</v>
      </c>
      <c r="BP11" s="18">
        <v>0.16686918817738611</v>
      </c>
      <c r="BQ11" s="18">
        <v>9.4619509268636423E-2</v>
      </c>
      <c r="BR11" s="18">
        <v>0.23374985361109499</v>
      </c>
      <c r="BS11" s="18">
        <v>0.15921974365111199</v>
      </c>
      <c r="BU11" s="18">
        <v>0.14695015008651449</v>
      </c>
      <c r="BV11" s="18">
        <v>0.13891119909877919</v>
      </c>
      <c r="BW11" s="18">
        <v>0.20382770044105691</v>
      </c>
      <c r="BX11" s="18">
        <v>0.1759627590713069</v>
      </c>
      <c r="BY11" s="18">
        <v>0.15405115107159589</v>
      </c>
      <c r="BZ11" s="18">
        <v>0.15255073861344351</v>
      </c>
      <c r="CA11" s="18">
        <v>0.2139734769118124</v>
      </c>
      <c r="CB11" s="18">
        <v>0.1965209037404462</v>
      </c>
      <c r="CC11" s="18">
        <v>0.17953414818901581</v>
      </c>
    </row>
    <row r="12" spans="2:83" ht="19" customHeight="1" x14ac:dyDescent="0.35">
      <c r="B12" s="21" t="s">
        <v>268</v>
      </c>
      <c r="C12" s="18">
        <v>4.9353404618660258E-2</v>
      </c>
      <c r="D12" s="18">
        <v>0.100904232396497</v>
      </c>
      <c r="E12" s="18">
        <v>7.2616201018849816E-2</v>
      </c>
      <c r="F12" s="18">
        <v>4.6813178528202659E-2</v>
      </c>
      <c r="G12" s="18">
        <v>4.9827086712460313E-2</v>
      </c>
      <c r="H12" s="18">
        <v>1.8467873817263409E-2</v>
      </c>
      <c r="I12" s="18">
        <v>3.2406519412186537E-2</v>
      </c>
      <c r="K12" s="18">
        <v>5.3231323605575968E-2</v>
      </c>
      <c r="L12" s="18">
        <v>4.3888730398690269E-2</v>
      </c>
      <c r="N12" s="18">
        <v>3.7167236691485923E-2</v>
      </c>
      <c r="O12" s="18">
        <v>4.7275934064822771E-2</v>
      </c>
      <c r="P12" s="18">
        <v>5.2093647503658858E-2</v>
      </c>
      <c r="Q12" s="18">
        <v>5.235855508528546E-2</v>
      </c>
      <c r="R12" s="18">
        <v>5.5565209453955343E-2</v>
      </c>
      <c r="S12" s="18">
        <v>3.6505851379155747E-2</v>
      </c>
      <c r="T12" s="18">
        <v>2.766522347951866E-2</v>
      </c>
      <c r="U12" s="18">
        <v>6.2476230147982592E-2</v>
      </c>
      <c r="V12" s="18">
        <v>5.8311705638356068E-2</v>
      </c>
      <c r="W12" s="18">
        <v>4.6888758954190507E-2</v>
      </c>
      <c r="X12" s="18">
        <v>4.1066057609937069E-2</v>
      </c>
      <c r="Y12" s="18">
        <v>6.5251550859830046E-2</v>
      </c>
      <c r="AA12" s="18">
        <v>2.3256673396112679E-2</v>
      </c>
      <c r="AB12" s="18">
        <v>4.7998292472216493E-2</v>
      </c>
      <c r="AC12" s="18">
        <v>5.0507257487946808E-2</v>
      </c>
      <c r="AD12" s="18">
        <v>7.8243275835925996E-2</v>
      </c>
      <c r="AF12" s="18">
        <v>3.8111939274393512E-2</v>
      </c>
      <c r="AG12" s="18">
        <v>7.7333624653175365E-2</v>
      </c>
      <c r="AH12" s="18">
        <v>6.7811457678484025E-2</v>
      </c>
      <c r="AI12" s="18">
        <v>7.5660058219172294E-2</v>
      </c>
      <c r="AJ12" s="18">
        <v>4.5098041577958013E-2</v>
      </c>
      <c r="AK12" s="18">
        <v>4.512467364456868E-2</v>
      </c>
      <c r="AL12" s="18">
        <v>5.8761745998337001E-2</v>
      </c>
      <c r="AM12" s="18">
        <v>3.6967787567028683E-2</v>
      </c>
      <c r="AN12" s="18">
        <v>6.3564102247867696E-2</v>
      </c>
      <c r="AO12" s="18">
        <v>4.6299616859458437E-2</v>
      </c>
      <c r="AP12" s="18">
        <v>2.0899915681156261E-2</v>
      </c>
      <c r="AQ12" s="18">
        <v>3.0624286603835409E-2</v>
      </c>
      <c r="AR12" s="18">
        <v>0.10676578628745</v>
      </c>
      <c r="AS12" s="18">
        <v>6.0538591022862569E-2</v>
      </c>
      <c r="AT12" s="18">
        <v>4.4730068000722698E-2</v>
      </c>
      <c r="AU12" s="18">
        <v>3.5740071100245602E-2</v>
      </c>
      <c r="AV12" s="18">
        <v>0</v>
      </c>
      <c r="AX12" s="18">
        <v>4.7056838670570721E-2</v>
      </c>
      <c r="AY12" s="18">
        <v>5.9776023562280067E-2</v>
      </c>
      <c r="BA12" s="18">
        <v>3.4313038898828148E-2</v>
      </c>
      <c r="BB12" s="18">
        <v>7.7258354564767651E-2</v>
      </c>
      <c r="BD12" s="18">
        <v>6.2021999456963399E-2</v>
      </c>
      <c r="BE12" s="18">
        <v>5.5140312118230242E-2</v>
      </c>
      <c r="BF12" s="18">
        <v>4.4542988089694098E-2</v>
      </c>
      <c r="BG12" s="18">
        <v>4.8468866592655077E-2</v>
      </c>
      <c r="BH12" s="18">
        <v>2.9319379812871391E-2</v>
      </c>
      <c r="BI12" s="18">
        <v>1.917229444119754E-2</v>
      </c>
      <c r="BJ12" s="18">
        <v>3.6677766607518807E-2</v>
      </c>
      <c r="BL12" s="18">
        <v>3.6536662569803882E-2</v>
      </c>
      <c r="BM12" s="18">
        <v>4.4628370290787998E-2</v>
      </c>
      <c r="BN12" s="18">
        <v>4.3149737169356439E-2</v>
      </c>
      <c r="BO12" s="18">
        <v>3.7813794358457428E-2</v>
      </c>
      <c r="BP12" s="18">
        <v>6.2647127427152713E-2</v>
      </c>
      <c r="BQ12" s="18">
        <v>2.200192819565859E-2</v>
      </c>
      <c r="BR12" s="18">
        <v>3.7519078407293648E-2</v>
      </c>
      <c r="BS12" s="18">
        <v>7.1054109022385528E-2</v>
      </c>
      <c r="BU12" s="18">
        <v>3.1551773948249491E-2</v>
      </c>
      <c r="BV12" s="18">
        <v>5.5373937329240723E-2</v>
      </c>
      <c r="BW12" s="18">
        <v>3.106243325310824E-2</v>
      </c>
      <c r="BX12" s="18">
        <v>6.8692306379768392E-2</v>
      </c>
      <c r="BY12" s="18">
        <v>4.410470746224867E-2</v>
      </c>
      <c r="BZ12" s="18">
        <v>7.9751142341679265E-2</v>
      </c>
      <c r="CA12" s="18">
        <v>8.8690326502037273E-2</v>
      </c>
      <c r="CB12" s="18">
        <v>3.036423190413973E-2</v>
      </c>
      <c r="CC12" s="18">
        <v>5.2765190373423858E-2</v>
      </c>
    </row>
    <row r="13" spans="2:83" ht="19" customHeight="1" x14ac:dyDescent="0.35">
      <c r="B13" s="21" t="s">
        <v>269</v>
      </c>
      <c r="C13" s="18">
        <v>1.4477504596757951E-2</v>
      </c>
      <c r="D13" s="18">
        <v>3.5536254140590549E-2</v>
      </c>
      <c r="E13" s="18">
        <v>1.548688938660363E-2</v>
      </c>
      <c r="F13" s="18">
        <v>2.27487231176942E-2</v>
      </c>
      <c r="G13" s="18">
        <v>5.9250929276228456E-3</v>
      </c>
      <c r="H13" s="18">
        <v>5.853936420702515E-3</v>
      </c>
      <c r="I13" s="18">
        <v>9.9186174680005266E-3</v>
      </c>
      <c r="K13" s="18">
        <v>1.56677345088212E-2</v>
      </c>
      <c r="L13" s="18">
        <v>1.3433803157351669E-2</v>
      </c>
      <c r="N13" s="18">
        <v>1.308422310683445E-2</v>
      </c>
      <c r="O13" s="18">
        <v>0</v>
      </c>
      <c r="P13" s="18">
        <v>8.6553655786175271E-3</v>
      </c>
      <c r="Q13" s="18">
        <v>0</v>
      </c>
      <c r="R13" s="18">
        <v>7.8920528612296016E-3</v>
      </c>
      <c r="S13" s="18">
        <v>7.2772269991258267E-3</v>
      </c>
      <c r="T13" s="18">
        <v>1.407651704724462E-2</v>
      </c>
      <c r="U13" s="18">
        <v>5.9238547125526758E-3</v>
      </c>
      <c r="V13" s="18">
        <v>2.631375286585708E-2</v>
      </c>
      <c r="W13" s="18">
        <v>1.09557508394564E-2</v>
      </c>
      <c r="X13" s="18">
        <v>2.3915064596129319E-2</v>
      </c>
      <c r="Y13" s="18">
        <v>3.1357618644683803E-2</v>
      </c>
      <c r="AA13" s="18">
        <v>8.9007884900106048E-3</v>
      </c>
      <c r="AB13" s="18">
        <v>9.5250832892772967E-3</v>
      </c>
      <c r="AC13" s="18">
        <v>1.67281899642635E-2</v>
      </c>
      <c r="AD13" s="18">
        <v>2.2348501833029048E-2</v>
      </c>
      <c r="AF13" s="18">
        <v>0</v>
      </c>
      <c r="AG13" s="18">
        <v>3.0928038217441479E-2</v>
      </c>
      <c r="AH13" s="18">
        <v>1.6399664903191311E-2</v>
      </c>
      <c r="AI13" s="18">
        <v>3.2441953282143811E-2</v>
      </c>
      <c r="AJ13" s="18">
        <v>4.4202218940917097E-3</v>
      </c>
      <c r="AK13" s="18">
        <v>1.420164751244157E-2</v>
      </c>
      <c r="AL13" s="18">
        <v>2.346482960930938E-2</v>
      </c>
      <c r="AM13" s="18">
        <v>1.3453871721589499E-2</v>
      </c>
      <c r="AN13" s="18">
        <v>2.0451087841584191E-2</v>
      </c>
      <c r="AO13" s="18">
        <v>7.3145611903968899E-3</v>
      </c>
      <c r="AP13" s="18">
        <v>5.8726416335257671E-3</v>
      </c>
      <c r="AQ13" s="18">
        <v>2.235069459396281E-2</v>
      </c>
      <c r="AR13" s="18">
        <v>0</v>
      </c>
      <c r="AS13" s="18">
        <v>0</v>
      </c>
      <c r="AT13" s="18">
        <v>1.527658082079388E-2</v>
      </c>
      <c r="AU13" s="18">
        <v>7.4606897282376407E-3</v>
      </c>
      <c r="AV13" s="18">
        <v>2.7357929089162941E-2</v>
      </c>
      <c r="AX13" s="18">
        <v>1.173755391009748E-2</v>
      </c>
      <c r="AY13" s="18">
        <v>2.2169396864754731E-2</v>
      </c>
      <c r="BA13" s="18">
        <v>1.3306629215770881E-2</v>
      </c>
      <c r="BB13" s="18">
        <v>1.6649873241789709E-2</v>
      </c>
      <c r="BD13" s="18">
        <v>1.00712373501766E-2</v>
      </c>
      <c r="BE13" s="18">
        <v>7.1204066328711306E-3</v>
      </c>
      <c r="BF13" s="18">
        <v>2.9643226769559529E-2</v>
      </c>
      <c r="BG13" s="18">
        <v>1.216009889794175E-2</v>
      </c>
      <c r="BH13" s="18">
        <v>9.125256432483948E-3</v>
      </c>
      <c r="BI13" s="18">
        <v>2.172810065956951E-2</v>
      </c>
      <c r="BJ13" s="18">
        <v>7.0936534125137618E-2</v>
      </c>
      <c r="BL13" s="18">
        <v>1.327028626423252E-2</v>
      </c>
      <c r="BM13" s="18">
        <v>1.0582902266098039E-2</v>
      </c>
      <c r="BN13" s="18">
        <v>2.8048131790428109E-2</v>
      </c>
      <c r="BO13" s="18">
        <v>3.971519422802175E-2</v>
      </c>
      <c r="BP13" s="18">
        <v>1.1656019333764501E-2</v>
      </c>
      <c r="BQ13" s="18">
        <v>2.3844588761408349E-2</v>
      </c>
      <c r="BR13" s="18">
        <v>3.9593148715133968E-2</v>
      </c>
      <c r="BS13" s="18">
        <v>7.3397532909496533E-3</v>
      </c>
      <c r="BU13" s="18">
        <v>6.3264842346134166E-3</v>
      </c>
      <c r="BV13" s="18">
        <v>1.039902499515424E-2</v>
      </c>
      <c r="BW13" s="18">
        <v>0</v>
      </c>
      <c r="BX13" s="18">
        <v>3.9356073862001642E-2</v>
      </c>
      <c r="BY13" s="18">
        <v>1.068611375853791E-2</v>
      </c>
      <c r="BZ13" s="18">
        <v>3.1617183198490967E-2</v>
      </c>
      <c r="CA13" s="18">
        <v>1.47289283236029E-2</v>
      </c>
      <c r="CB13" s="18">
        <v>2.1744024533440182E-2</v>
      </c>
      <c r="CC13" s="18">
        <v>3.2738749653946041E-2</v>
      </c>
    </row>
    <row r="14" spans="2:83" ht="19" customHeight="1" x14ac:dyDescent="0.35">
      <c r="B14" s="21" t="s">
        <v>151</v>
      </c>
      <c r="C14" s="18">
        <v>1.564193965339267E-2</v>
      </c>
      <c r="D14" s="18">
        <v>4.0580686812080657E-2</v>
      </c>
      <c r="E14" s="18">
        <v>1.197334280337321E-2</v>
      </c>
      <c r="F14" s="18">
        <v>1.5423221346660611E-2</v>
      </c>
      <c r="G14" s="18">
        <v>1.8544628248012899E-2</v>
      </c>
      <c r="H14" s="18">
        <v>3.469026563031336E-3</v>
      </c>
      <c r="I14" s="18">
        <v>1.3744543270555199E-2</v>
      </c>
      <c r="K14" s="18">
        <v>1.5452580649695249E-2</v>
      </c>
      <c r="L14" s="18">
        <v>1.5896658100499561E-2</v>
      </c>
      <c r="N14" s="18">
        <v>5.1455280851136573E-3</v>
      </c>
      <c r="O14" s="18">
        <v>0</v>
      </c>
      <c r="P14" s="18">
        <v>1.051806768799643E-2</v>
      </c>
      <c r="Q14" s="18">
        <v>4.6539026428940193E-2</v>
      </c>
      <c r="R14" s="18">
        <v>4.3271392548658912E-3</v>
      </c>
      <c r="S14" s="18">
        <v>0</v>
      </c>
      <c r="T14" s="18">
        <v>3.4414927325026511E-2</v>
      </c>
      <c r="U14" s="18">
        <v>1.9836153221332139E-2</v>
      </c>
      <c r="V14" s="18">
        <v>1.7762859183448061E-2</v>
      </c>
      <c r="W14" s="18">
        <v>2.7541022586217771E-2</v>
      </c>
      <c r="X14" s="18">
        <v>2.2800288022870461E-2</v>
      </c>
      <c r="Y14" s="18">
        <v>0</v>
      </c>
      <c r="AA14" s="18">
        <v>6.305214583966664E-3</v>
      </c>
      <c r="AB14" s="18">
        <v>1.2135852189103419E-2</v>
      </c>
      <c r="AC14" s="18">
        <v>8.4664104661047266E-3</v>
      </c>
      <c r="AD14" s="18">
        <v>3.5769994582284387E-2</v>
      </c>
      <c r="AF14" s="18">
        <v>7.8170075629741431E-2</v>
      </c>
      <c r="AG14" s="18">
        <v>3.5885320873970977E-2</v>
      </c>
      <c r="AH14" s="18">
        <v>1.5048643988307841E-2</v>
      </c>
      <c r="AI14" s="18">
        <v>8.0190454498275734E-3</v>
      </c>
      <c r="AJ14" s="18">
        <v>2.5670485464549291E-2</v>
      </c>
      <c r="AK14" s="18">
        <v>1.9320922523286429E-2</v>
      </c>
      <c r="AL14" s="18">
        <v>8.7970769729359116E-3</v>
      </c>
      <c r="AM14" s="18">
        <v>2.471790938851268E-2</v>
      </c>
      <c r="AN14" s="18">
        <v>9.5096155652876733E-3</v>
      </c>
      <c r="AO14" s="18">
        <v>0</v>
      </c>
      <c r="AP14" s="18">
        <v>1.128535002994038E-2</v>
      </c>
      <c r="AQ14" s="18">
        <v>9.346080484644817E-3</v>
      </c>
      <c r="AR14" s="18">
        <v>0</v>
      </c>
      <c r="AS14" s="18">
        <v>0</v>
      </c>
      <c r="AT14" s="18">
        <v>0</v>
      </c>
      <c r="AU14" s="18">
        <v>0</v>
      </c>
      <c r="AV14" s="18">
        <v>7.4695111926250071E-2</v>
      </c>
      <c r="AX14" s="18">
        <v>1.6692999949833639E-2</v>
      </c>
      <c r="AY14" s="18">
        <v>1.0900962492479059E-2</v>
      </c>
      <c r="BA14" s="18">
        <v>1.1415094604704201E-2</v>
      </c>
      <c r="BB14" s="18">
        <v>2.3484162489641639E-2</v>
      </c>
      <c r="BD14" s="18">
        <v>1.6485561739596779E-2</v>
      </c>
      <c r="BE14" s="18">
        <v>1.6593075970276611E-2</v>
      </c>
      <c r="BF14" s="18">
        <v>1.629563580670812E-2</v>
      </c>
      <c r="BG14" s="18">
        <v>9.7469160045879459E-3</v>
      </c>
      <c r="BH14" s="18">
        <v>1.2856785962262821E-2</v>
      </c>
      <c r="BI14" s="18">
        <v>2.3452446766638681E-2</v>
      </c>
      <c r="BJ14" s="18">
        <v>4.4229634915810528E-2</v>
      </c>
      <c r="BL14" s="18">
        <v>5.8381398164231114E-3</v>
      </c>
      <c r="BM14" s="18">
        <v>5.9352725441959124E-3</v>
      </c>
      <c r="BN14" s="18">
        <v>7.6338615048412699E-3</v>
      </c>
      <c r="BO14" s="18">
        <v>3.1944302792244618E-2</v>
      </c>
      <c r="BP14" s="18">
        <v>1.308757419267547E-2</v>
      </c>
      <c r="BQ14" s="18">
        <v>0</v>
      </c>
      <c r="BR14" s="18">
        <v>8.1906738932106912E-2</v>
      </c>
      <c r="BS14" s="18">
        <v>3.5467231847497192E-2</v>
      </c>
      <c r="BU14" s="18">
        <v>3.3025402858730072E-3</v>
      </c>
      <c r="BV14" s="18">
        <v>4.1912197145546953E-3</v>
      </c>
      <c r="BW14" s="18">
        <v>8.6372410144306393E-3</v>
      </c>
      <c r="BX14" s="18">
        <v>4.1207154607887882E-2</v>
      </c>
      <c r="BY14" s="18">
        <v>6.3085542823788166E-3</v>
      </c>
      <c r="BZ14" s="18">
        <v>3.2637431856020048E-2</v>
      </c>
      <c r="CA14" s="18">
        <v>5.8797639870456928E-2</v>
      </c>
      <c r="CB14" s="18">
        <v>3.5792181071373552E-2</v>
      </c>
      <c r="CC14" s="18">
        <v>2.1871786308143511E-2</v>
      </c>
    </row>
    <row r="15" spans="2:83" ht="19" customHeight="1" x14ac:dyDescent="0.35">
      <c r="B15" s="22" t="s">
        <v>117</v>
      </c>
      <c r="C15" s="23">
        <v>0.75762455280976004</v>
      </c>
      <c r="D15" s="23">
        <v>0.60247802585140264</v>
      </c>
      <c r="E15" s="23">
        <v>0.74671160243651613</v>
      </c>
      <c r="F15" s="23">
        <v>0.74444035084776217</v>
      </c>
      <c r="G15" s="23">
        <v>0.77561188933803193</v>
      </c>
      <c r="H15" s="23">
        <v>0.79446284276644807</v>
      </c>
      <c r="I15" s="23">
        <v>0.80683700278866399</v>
      </c>
      <c r="K15" s="23">
        <v>0.74294920252834773</v>
      </c>
      <c r="L15" s="23">
        <v>0.7741734462605121</v>
      </c>
      <c r="N15" s="23">
        <v>0.8265096505125622</v>
      </c>
      <c r="O15" s="23">
        <v>0.86391944093904149</v>
      </c>
      <c r="P15" s="23">
        <v>0.80854836439528088</v>
      </c>
      <c r="Q15" s="23">
        <v>0.71887256760607976</v>
      </c>
      <c r="R15" s="23">
        <v>0.79637415791092114</v>
      </c>
      <c r="S15" s="23">
        <v>0.7708668783595094</v>
      </c>
      <c r="T15" s="23">
        <v>0.80453867353686181</v>
      </c>
      <c r="U15" s="23">
        <v>0.69123104072420283</v>
      </c>
      <c r="V15" s="23">
        <v>0.72781153639523011</v>
      </c>
      <c r="W15" s="23">
        <v>0.72245210369613644</v>
      </c>
      <c r="X15" s="23">
        <v>0.74160966353500157</v>
      </c>
      <c r="Y15" s="23">
        <v>0.73364218798086511</v>
      </c>
      <c r="AA15" s="23">
        <v>0.81767284305963139</v>
      </c>
      <c r="AB15" s="23">
        <v>0.7642961236582182</v>
      </c>
      <c r="AC15" s="23">
        <v>0.74350915151697128</v>
      </c>
      <c r="AD15" s="23">
        <v>0.69911874633825444</v>
      </c>
      <c r="AF15" s="23">
        <v>0.55124349534005135</v>
      </c>
      <c r="AG15" s="23">
        <v>0.60946473318642569</v>
      </c>
      <c r="AH15" s="23">
        <v>0.78728146185523795</v>
      </c>
      <c r="AI15" s="23">
        <v>0.66820089180659936</v>
      </c>
      <c r="AJ15" s="23">
        <v>0.77374443625261491</v>
      </c>
      <c r="AK15" s="23">
        <v>0.77151574454834204</v>
      </c>
      <c r="AL15" s="23">
        <v>0.74821966121218741</v>
      </c>
      <c r="AM15" s="23">
        <v>0.75925747750372752</v>
      </c>
      <c r="AN15" s="23">
        <v>0.74237875258183395</v>
      </c>
      <c r="AO15" s="23">
        <v>0.81633100305784623</v>
      </c>
      <c r="AP15" s="23">
        <v>0.7653659377247729</v>
      </c>
      <c r="AQ15" s="23">
        <v>0.76433746971684824</v>
      </c>
      <c r="AR15" s="23">
        <v>0.76592088841915451</v>
      </c>
      <c r="AS15" s="23">
        <v>0.80190856606909156</v>
      </c>
      <c r="AT15" s="23">
        <v>0.79893955257882232</v>
      </c>
      <c r="AU15" s="23">
        <v>0.87258360007597813</v>
      </c>
      <c r="AV15" s="23">
        <v>0.68273652090429482</v>
      </c>
      <c r="AX15" s="23">
        <v>0.7644610178027178</v>
      </c>
      <c r="AY15" s="23">
        <v>0.73062689533253211</v>
      </c>
      <c r="BA15" s="23">
        <v>0.79187684999696817</v>
      </c>
      <c r="BB15" s="23">
        <v>0.69407499182482302</v>
      </c>
      <c r="BD15" s="23">
        <v>0.78082313325646036</v>
      </c>
      <c r="BE15" s="23">
        <v>0.73642335581454943</v>
      </c>
      <c r="BF15" s="23">
        <v>0.74819761989018785</v>
      </c>
      <c r="BG15" s="23">
        <v>0.75227286352090761</v>
      </c>
      <c r="BH15" s="23">
        <v>0.79022073901905254</v>
      </c>
      <c r="BI15" s="23">
        <v>0.7822350527708648</v>
      </c>
      <c r="BJ15" s="23">
        <v>0.64559509250198388</v>
      </c>
      <c r="BL15" s="23">
        <v>0.78265665187496336</v>
      </c>
      <c r="BM15" s="23">
        <v>0.79349018053779174</v>
      </c>
      <c r="BN15" s="23">
        <v>0.70425449734277645</v>
      </c>
      <c r="BO15" s="23">
        <v>0.69546334186189673</v>
      </c>
      <c r="BP15" s="23">
        <v>0.74574009086902127</v>
      </c>
      <c r="BQ15" s="23">
        <v>0.85953397377429686</v>
      </c>
      <c r="BR15" s="23">
        <v>0.60723118033437051</v>
      </c>
      <c r="BS15" s="23">
        <v>0.72691916218805575</v>
      </c>
      <c r="BU15" s="23">
        <v>0.81186905144474952</v>
      </c>
      <c r="BV15" s="23">
        <v>0.79112461886227115</v>
      </c>
      <c r="BW15" s="23">
        <v>0.75647262529140413</v>
      </c>
      <c r="BX15" s="23">
        <v>0.6747817060790352</v>
      </c>
      <c r="BY15" s="23">
        <v>0.7848494734252387</v>
      </c>
      <c r="BZ15" s="23">
        <v>0.70344350399036637</v>
      </c>
      <c r="CA15" s="23">
        <v>0.62380962839209042</v>
      </c>
      <c r="CB15" s="23">
        <v>0.71557865875060045</v>
      </c>
      <c r="CC15" s="23">
        <v>0.71309012547547068</v>
      </c>
    </row>
    <row r="16" spans="2:83" ht="19" customHeight="1" x14ac:dyDescent="0.35">
      <c r="B16" s="22" t="s">
        <v>118</v>
      </c>
      <c r="C16" s="23">
        <v>6.3830909215418216E-2</v>
      </c>
      <c r="D16" s="23">
        <v>0.13644048653708751</v>
      </c>
      <c r="E16" s="23">
        <v>8.8103090405453444E-2</v>
      </c>
      <c r="F16" s="23">
        <v>6.9561901645896859E-2</v>
      </c>
      <c r="G16" s="23">
        <v>5.5752179640083159E-2</v>
      </c>
      <c r="H16" s="23">
        <v>2.4321810237965921E-2</v>
      </c>
      <c r="I16" s="23">
        <v>4.2325136880187068E-2</v>
      </c>
      <c r="K16" s="23">
        <v>6.8899058114397171E-2</v>
      </c>
      <c r="L16" s="23">
        <v>5.7322533556041937E-2</v>
      </c>
      <c r="N16" s="23">
        <v>5.0251459798320373E-2</v>
      </c>
      <c r="O16" s="23">
        <v>4.7275934064822771E-2</v>
      </c>
      <c r="P16" s="23">
        <v>6.0749013082276378E-2</v>
      </c>
      <c r="Q16" s="23">
        <v>5.235855508528546E-2</v>
      </c>
      <c r="R16" s="23">
        <v>6.3457262315184934E-2</v>
      </c>
      <c r="S16" s="23">
        <v>4.3783078378281583E-2</v>
      </c>
      <c r="T16" s="23">
        <v>4.1741740526763278E-2</v>
      </c>
      <c r="U16" s="23">
        <v>6.8400084860535268E-2</v>
      </c>
      <c r="V16" s="23">
        <v>8.4625458504213158E-2</v>
      </c>
      <c r="W16" s="23">
        <v>5.78445097936469E-2</v>
      </c>
      <c r="X16" s="23">
        <v>6.4981122206066388E-2</v>
      </c>
      <c r="Y16" s="23">
        <v>9.6609169504513842E-2</v>
      </c>
      <c r="AA16" s="23">
        <v>3.2157461886123277E-2</v>
      </c>
      <c r="AB16" s="23">
        <v>5.7523375761493793E-2</v>
      </c>
      <c r="AC16" s="23">
        <v>6.7235447452210315E-2</v>
      </c>
      <c r="AD16" s="23">
        <v>0.10059177766895511</v>
      </c>
      <c r="AF16" s="23">
        <v>3.8111939274393512E-2</v>
      </c>
      <c r="AG16" s="23">
        <v>0.1082616628706168</v>
      </c>
      <c r="AH16" s="23">
        <v>8.4211122581675332E-2</v>
      </c>
      <c r="AI16" s="23">
        <v>0.1081020115013161</v>
      </c>
      <c r="AJ16" s="23">
        <v>4.9518263472049732E-2</v>
      </c>
      <c r="AK16" s="23">
        <v>5.9326321157010253E-2</v>
      </c>
      <c r="AL16" s="23">
        <v>8.2226575607646388E-2</v>
      </c>
      <c r="AM16" s="23">
        <v>5.0421659288618179E-2</v>
      </c>
      <c r="AN16" s="23">
        <v>8.401519008945188E-2</v>
      </c>
      <c r="AO16" s="23">
        <v>5.3614178049855327E-2</v>
      </c>
      <c r="AP16" s="23">
        <v>2.6772557314682029E-2</v>
      </c>
      <c r="AQ16" s="23">
        <v>5.2974981197798213E-2</v>
      </c>
      <c r="AR16" s="23">
        <v>0.10676578628745</v>
      </c>
      <c r="AS16" s="23">
        <v>6.0538591022862569E-2</v>
      </c>
      <c r="AT16" s="23">
        <v>6.000664882151658E-2</v>
      </c>
      <c r="AU16" s="23">
        <v>4.3200760828483252E-2</v>
      </c>
      <c r="AV16" s="23">
        <v>2.7357929089162941E-2</v>
      </c>
      <c r="AX16" s="23">
        <v>5.8794392580668188E-2</v>
      </c>
      <c r="AY16" s="23">
        <v>8.1945420427034815E-2</v>
      </c>
      <c r="BA16" s="23">
        <v>4.7619668114599029E-2</v>
      </c>
      <c r="BB16" s="23">
        <v>9.3908227806557359E-2</v>
      </c>
      <c r="BD16" s="23">
        <v>7.2093236807139999E-2</v>
      </c>
      <c r="BE16" s="23">
        <v>6.2260718751101382E-2</v>
      </c>
      <c r="BF16" s="23">
        <v>7.4186214859253627E-2</v>
      </c>
      <c r="BG16" s="23">
        <v>6.0628965490596827E-2</v>
      </c>
      <c r="BH16" s="23">
        <v>3.8444636245355338E-2</v>
      </c>
      <c r="BI16" s="23">
        <v>4.0900395100767047E-2</v>
      </c>
      <c r="BJ16" s="23">
        <v>0.1076143007326564</v>
      </c>
      <c r="BL16" s="23">
        <v>4.9806948834036399E-2</v>
      </c>
      <c r="BM16" s="23">
        <v>5.5211272556886043E-2</v>
      </c>
      <c r="BN16" s="23">
        <v>7.1197868959784555E-2</v>
      </c>
      <c r="BO16" s="23">
        <v>7.7528988586479178E-2</v>
      </c>
      <c r="BP16" s="23">
        <v>7.4303146760917219E-2</v>
      </c>
      <c r="BQ16" s="23">
        <v>4.5846516957066943E-2</v>
      </c>
      <c r="BR16" s="23">
        <v>7.7112227122427629E-2</v>
      </c>
      <c r="BS16" s="23">
        <v>7.8393862313335186E-2</v>
      </c>
      <c r="BU16" s="23">
        <v>3.787825818286291E-2</v>
      </c>
      <c r="BV16" s="23">
        <v>6.577296232439496E-2</v>
      </c>
      <c r="BW16" s="23">
        <v>3.106243325310824E-2</v>
      </c>
      <c r="BX16" s="23">
        <v>0.10804838024177001</v>
      </c>
      <c r="BY16" s="23">
        <v>5.479082122078658E-2</v>
      </c>
      <c r="BZ16" s="23">
        <v>0.1113683255401702</v>
      </c>
      <c r="CA16" s="23">
        <v>0.1034192548256402</v>
      </c>
      <c r="CB16" s="23">
        <v>5.2108256437579908E-2</v>
      </c>
      <c r="CC16" s="23">
        <v>8.5503940027369912E-2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0.1191098865315507</v>
      </c>
      <c r="D9" s="18">
        <v>0.1251024895231449</v>
      </c>
      <c r="E9" s="18">
        <v>0.262862629853095</v>
      </c>
      <c r="F9" s="18">
        <v>0.14757534587869561</v>
      </c>
      <c r="G9" s="18">
        <v>8.9514200408726083E-2</v>
      </c>
      <c r="H9" s="18">
        <v>6.9226117159894421E-2</v>
      </c>
      <c r="I9" s="18">
        <v>4.6841254482255741E-2</v>
      </c>
      <c r="K9" s="18">
        <v>0.12598909992101931</v>
      </c>
      <c r="L9" s="18">
        <v>0.11325265477821871</v>
      </c>
      <c r="N9" s="18">
        <v>9.1777379781481483E-2</v>
      </c>
      <c r="O9" s="18">
        <v>8.932237485395926E-2</v>
      </c>
      <c r="P9" s="18">
        <v>7.308911977861722E-2</v>
      </c>
      <c r="Q9" s="18">
        <v>8.2672656782869669E-2</v>
      </c>
      <c r="R9" s="18">
        <v>0.1623932770681932</v>
      </c>
      <c r="S9" s="18">
        <v>0.12319326292363519</v>
      </c>
      <c r="T9" s="18">
        <v>0.11302229300305031</v>
      </c>
      <c r="U9" s="18">
        <v>0.12578829872353661</v>
      </c>
      <c r="V9" s="18">
        <v>0.21412630457992729</v>
      </c>
      <c r="W9" s="18">
        <v>7.9464377115068777E-2</v>
      </c>
      <c r="X9" s="18">
        <v>6.0925412656593361E-2</v>
      </c>
      <c r="Y9" s="18">
        <v>0.114511788990975</v>
      </c>
      <c r="AA9" s="18">
        <v>0.14900721940375239</v>
      </c>
      <c r="AB9" s="18">
        <v>9.4979825899562831E-2</v>
      </c>
      <c r="AC9" s="18">
        <v>0.1189128858183864</v>
      </c>
      <c r="AD9" s="18">
        <v>0.1130587288038883</v>
      </c>
      <c r="AF9" s="18">
        <v>7.0426938572833955E-2</v>
      </c>
      <c r="AG9" s="18">
        <v>0.20508391983071589</v>
      </c>
      <c r="AH9" s="18">
        <v>8.7927471041116492E-2</v>
      </c>
      <c r="AI9" s="18">
        <v>0.14667963157961769</v>
      </c>
      <c r="AJ9" s="18">
        <v>9.3119947600342867E-2</v>
      </c>
      <c r="AK9" s="18">
        <v>8.2382829781166192E-2</v>
      </c>
      <c r="AL9" s="18">
        <v>6.5683012418106854E-2</v>
      </c>
      <c r="AM9" s="18">
        <v>9.7149016383514128E-2</v>
      </c>
      <c r="AN9" s="18">
        <v>8.1264344130330013E-2</v>
      </c>
      <c r="AO9" s="18">
        <v>0.12132129081933569</v>
      </c>
      <c r="AP9" s="18">
        <v>0.1088602864981922</v>
      </c>
      <c r="AQ9" s="18">
        <v>9.1433886689813157E-2</v>
      </c>
      <c r="AR9" s="18">
        <v>0.17580119987472259</v>
      </c>
      <c r="AS9" s="18">
        <v>0.17515829522939341</v>
      </c>
      <c r="AT9" s="18">
        <v>0.19790633522468401</v>
      </c>
      <c r="AU9" s="18">
        <v>0.27137564569413181</v>
      </c>
      <c r="AV9" s="18">
        <v>7.0564117621399053E-2</v>
      </c>
      <c r="AX9" s="18">
        <v>0.1002041665002576</v>
      </c>
      <c r="AY9" s="18">
        <v>0.21471817133422769</v>
      </c>
      <c r="BA9" s="18">
        <v>0.13962878252425279</v>
      </c>
      <c r="BB9" s="18">
        <v>8.1040415596363366E-2</v>
      </c>
      <c r="BD9" s="18">
        <v>8.7168198167191735E-2</v>
      </c>
      <c r="BE9" s="18">
        <v>8.9534901532059688E-2</v>
      </c>
      <c r="BF9" s="18">
        <v>7.4571616566142918E-2</v>
      </c>
      <c r="BG9" s="18">
        <v>0.15925346821258229</v>
      </c>
      <c r="BH9" s="18">
        <v>0.19550189079749811</v>
      </c>
      <c r="BI9" s="18">
        <v>0.25936012642796019</v>
      </c>
      <c r="BJ9" s="18">
        <v>4.6096214690064308E-2</v>
      </c>
      <c r="BL9" s="18">
        <v>0.1150428140302847</v>
      </c>
      <c r="BM9" s="18">
        <v>0.15311353820357471</v>
      </c>
      <c r="BN9" s="18">
        <v>0.1181272007304574</v>
      </c>
      <c r="BO9" s="18">
        <v>0.12260228481994261</v>
      </c>
      <c r="BP9" s="18">
        <v>0.11458442001070911</v>
      </c>
      <c r="BQ9" s="18">
        <v>6.8262190691655206E-2</v>
      </c>
      <c r="BR9" s="18">
        <v>0.1538098598945225</v>
      </c>
      <c r="BS9" s="18">
        <v>6.8410918914994748E-2</v>
      </c>
      <c r="BU9" s="18">
        <v>0.1229091811397728</v>
      </c>
      <c r="BV9" s="18">
        <v>0.17406113873569851</v>
      </c>
      <c r="BW9" s="18">
        <v>9.2114020388449527E-2</v>
      </c>
      <c r="BX9" s="18">
        <v>0.1210294087135627</v>
      </c>
      <c r="BY9" s="18">
        <v>0.1162196679306129</v>
      </c>
      <c r="BZ9" s="18">
        <v>0.1092556293521583</v>
      </c>
      <c r="CA9" s="18">
        <v>5.266431026044139E-2</v>
      </c>
      <c r="CB9" s="18">
        <v>4.3344552340357709E-2</v>
      </c>
      <c r="CC9" s="18">
        <v>0.1018615197339422</v>
      </c>
    </row>
    <row r="10" spans="2:83" ht="19" customHeight="1" x14ac:dyDescent="0.35">
      <c r="B10" s="21" t="s">
        <v>266</v>
      </c>
      <c r="C10" s="18">
        <v>0.29818450187679713</v>
      </c>
      <c r="D10" s="18">
        <v>0.37744261176190191</v>
      </c>
      <c r="E10" s="18">
        <v>0.33488836842790282</v>
      </c>
      <c r="F10" s="18">
        <v>0.38875407697617431</v>
      </c>
      <c r="G10" s="18">
        <v>0.30320191847514599</v>
      </c>
      <c r="H10" s="18">
        <v>0.28209662534454338</v>
      </c>
      <c r="I10" s="18">
        <v>0.18046885367845589</v>
      </c>
      <c r="K10" s="18">
        <v>0.27602103219428459</v>
      </c>
      <c r="L10" s="18">
        <v>0.31756805049709869</v>
      </c>
      <c r="N10" s="18">
        <v>0.30451850572491351</v>
      </c>
      <c r="O10" s="18">
        <v>0.27660955969656592</v>
      </c>
      <c r="P10" s="18">
        <v>0.30545908370996772</v>
      </c>
      <c r="Q10" s="18">
        <v>0.35963180578327569</v>
      </c>
      <c r="R10" s="18">
        <v>0.317937312732889</v>
      </c>
      <c r="S10" s="18">
        <v>0.29221931456716621</v>
      </c>
      <c r="T10" s="18">
        <v>0.36491045668221672</v>
      </c>
      <c r="U10" s="18">
        <v>0.27215809496952631</v>
      </c>
      <c r="V10" s="18">
        <v>0.31297035501377818</v>
      </c>
      <c r="W10" s="18">
        <v>0.26388596250363411</v>
      </c>
      <c r="X10" s="18">
        <v>0.32469970405581827</v>
      </c>
      <c r="Y10" s="18">
        <v>0.2287590811656437</v>
      </c>
      <c r="AA10" s="18">
        <v>0.26196681471170508</v>
      </c>
      <c r="AB10" s="18">
        <v>0.26096076624756548</v>
      </c>
      <c r="AC10" s="18">
        <v>0.38211726287441677</v>
      </c>
      <c r="AD10" s="18">
        <v>0.30329493915466871</v>
      </c>
      <c r="AF10" s="18">
        <v>0.34007584579543959</v>
      </c>
      <c r="AG10" s="18">
        <v>0.3296507847556881</v>
      </c>
      <c r="AH10" s="18">
        <v>0.29008588367677313</v>
      </c>
      <c r="AI10" s="18">
        <v>0.278876048296885</v>
      </c>
      <c r="AJ10" s="18">
        <v>0.34267018440514868</v>
      </c>
      <c r="AK10" s="18">
        <v>0.34588601755896597</v>
      </c>
      <c r="AL10" s="18">
        <v>0.34250521502453912</v>
      </c>
      <c r="AM10" s="18">
        <v>0.24334616537420431</v>
      </c>
      <c r="AN10" s="18">
        <v>0.27181900934529962</v>
      </c>
      <c r="AO10" s="18">
        <v>0.3165111952299845</v>
      </c>
      <c r="AP10" s="18">
        <v>0.22257947550710541</v>
      </c>
      <c r="AQ10" s="18">
        <v>0.31620221482501598</v>
      </c>
      <c r="AR10" s="18">
        <v>0.20344466595879179</v>
      </c>
      <c r="AS10" s="18">
        <v>0.26441615299038829</v>
      </c>
      <c r="AT10" s="18">
        <v>0.26458262859246651</v>
      </c>
      <c r="AU10" s="18">
        <v>0.34929788229077852</v>
      </c>
      <c r="AV10" s="18">
        <v>0.27649593991013288</v>
      </c>
      <c r="AX10" s="18">
        <v>0.27746987935419343</v>
      </c>
      <c r="AY10" s="18">
        <v>0.40277685926309559</v>
      </c>
      <c r="BA10" s="18">
        <v>0.30403645751269631</v>
      </c>
      <c r="BB10" s="18">
        <v>0.28732715092214028</v>
      </c>
      <c r="BD10" s="18">
        <v>0.31103933158138841</v>
      </c>
      <c r="BE10" s="18">
        <v>0.31211411379960607</v>
      </c>
      <c r="BF10" s="18">
        <v>0.25589806337206039</v>
      </c>
      <c r="BG10" s="18">
        <v>0.27217321944919942</v>
      </c>
      <c r="BH10" s="18">
        <v>0.31026577216727508</v>
      </c>
      <c r="BI10" s="18">
        <v>0.39041620335981181</v>
      </c>
      <c r="BJ10" s="18">
        <v>0.3160116989431232</v>
      </c>
      <c r="BL10" s="18">
        <v>0.2374287274507445</v>
      </c>
      <c r="BM10" s="18">
        <v>0.33566504567771122</v>
      </c>
      <c r="BN10" s="18">
        <v>0.20926310186365901</v>
      </c>
      <c r="BO10" s="18">
        <v>0.28170327037458531</v>
      </c>
      <c r="BP10" s="18">
        <v>0.32223923680206662</v>
      </c>
      <c r="BQ10" s="18">
        <v>0.3871861618635809</v>
      </c>
      <c r="BR10" s="18">
        <v>0.35436097348160928</v>
      </c>
      <c r="BS10" s="18">
        <v>0.29818737737953138</v>
      </c>
      <c r="BU10" s="18">
        <v>0.25220899136745428</v>
      </c>
      <c r="BV10" s="18">
        <v>0.35606624572621048</v>
      </c>
      <c r="BW10" s="18">
        <v>0.22462351189658289</v>
      </c>
      <c r="BX10" s="18">
        <v>0.26187813996311049</v>
      </c>
      <c r="BY10" s="18">
        <v>0.30851759340772889</v>
      </c>
      <c r="BZ10" s="18">
        <v>0.31255932080597421</v>
      </c>
      <c r="CA10" s="18">
        <v>0.29400083718158859</v>
      </c>
      <c r="CB10" s="18">
        <v>0.32072358680628121</v>
      </c>
      <c r="CC10" s="18">
        <v>0.22182039720917471</v>
      </c>
    </row>
    <row r="11" spans="2:83" ht="19" customHeight="1" x14ac:dyDescent="0.35">
      <c r="B11" s="21" t="s">
        <v>267</v>
      </c>
      <c r="C11" s="18">
        <v>0.21824857178758261</v>
      </c>
      <c r="D11" s="18">
        <v>0.18285747259118601</v>
      </c>
      <c r="E11" s="18">
        <v>0.19294197604477459</v>
      </c>
      <c r="F11" s="18">
        <v>0.23222286737993711</v>
      </c>
      <c r="G11" s="18">
        <v>0.25916142179408252</v>
      </c>
      <c r="H11" s="18">
        <v>0.26972802656397232</v>
      </c>
      <c r="I11" s="18">
        <v>0.18083995513823131</v>
      </c>
      <c r="K11" s="18">
        <v>0.2357792850032111</v>
      </c>
      <c r="L11" s="18">
        <v>0.201845181142703</v>
      </c>
      <c r="N11" s="18">
        <v>0.1771943256114272</v>
      </c>
      <c r="O11" s="18">
        <v>0.32311417979304108</v>
      </c>
      <c r="P11" s="18">
        <v>0.26686062524124621</v>
      </c>
      <c r="Q11" s="18">
        <v>0.25411787115544499</v>
      </c>
      <c r="R11" s="18">
        <v>0.197086891133016</v>
      </c>
      <c r="S11" s="18">
        <v>0.23708254996743239</v>
      </c>
      <c r="T11" s="18">
        <v>0.2032447113469584</v>
      </c>
      <c r="U11" s="18">
        <v>0.24519804447247201</v>
      </c>
      <c r="V11" s="18">
        <v>0.17895023880897451</v>
      </c>
      <c r="W11" s="18">
        <v>0.19995483619163079</v>
      </c>
      <c r="X11" s="18">
        <v>0.21399451051677851</v>
      </c>
      <c r="Y11" s="18">
        <v>0.26462922339977929</v>
      </c>
      <c r="AA11" s="18">
        <v>0.176566339268172</v>
      </c>
      <c r="AB11" s="18">
        <v>0.2111119854386844</v>
      </c>
      <c r="AC11" s="18">
        <v>0.24651359813828111</v>
      </c>
      <c r="AD11" s="18">
        <v>0.2434516411274644</v>
      </c>
      <c r="AF11" s="18">
        <v>0.2185679473449538</v>
      </c>
      <c r="AG11" s="18">
        <v>0.21149263142802641</v>
      </c>
      <c r="AH11" s="18">
        <v>0.2374862458843186</v>
      </c>
      <c r="AI11" s="18">
        <v>0.24092329879419011</v>
      </c>
      <c r="AJ11" s="18">
        <v>0.26044546180325728</v>
      </c>
      <c r="AK11" s="18">
        <v>0.2288033478826971</v>
      </c>
      <c r="AL11" s="18">
        <v>0.2142410500381601</v>
      </c>
      <c r="AM11" s="18">
        <v>0.20981851372396521</v>
      </c>
      <c r="AN11" s="18">
        <v>0.23081251814743181</v>
      </c>
      <c r="AO11" s="18">
        <v>0.21241866855497329</v>
      </c>
      <c r="AP11" s="18">
        <v>0.21008924137126031</v>
      </c>
      <c r="AQ11" s="18">
        <v>0.1788851445350258</v>
      </c>
      <c r="AR11" s="18">
        <v>0.19537302941519119</v>
      </c>
      <c r="AS11" s="18">
        <v>0.19468607552406891</v>
      </c>
      <c r="AT11" s="18">
        <v>0.22394223787120049</v>
      </c>
      <c r="AU11" s="18">
        <v>0.14625228171765109</v>
      </c>
      <c r="AV11" s="18">
        <v>0.28395713428703889</v>
      </c>
      <c r="AX11" s="18">
        <v>0.222166839812691</v>
      </c>
      <c r="AY11" s="18">
        <v>0.1974902552724197</v>
      </c>
      <c r="BA11" s="18">
        <v>0.21917229882111211</v>
      </c>
      <c r="BB11" s="18">
        <v>0.21653474666426689</v>
      </c>
      <c r="BD11" s="18">
        <v>0.24347671672885629</v>
      </c>
      <c r="BE11" s="18">
        <v>0.20262678821195651</v>
      </c>
      <c r="BF11" s="18">
        <v>0.27952758649306358</v>
      </c>
      <c r="BG11" s="18">
        <v>0.21208419437856341</v>
      </c>
      <c r="BH11" s="18">
        <v>0.1548921406573262</v>
      </c>
      <c r="BI11" s="18">
        <v>8.8222969515020677E-2</v>
      </c>
      <c r="BJ11" s="18">
        <v>0.28832246294685743</v>
      </c>
      <c r="BL11" s="18">
        <v>0.21861426416356239</v>
      </c>
      <c r="BM11" s="18">
        <v>0.22832292074190641</v>
      </c>
      <c r="BN11" s="18">
        <v>0.17919587123673969</v>
      </c>
      <c r="BO11" s="18">
        <v>0.1584074609003176</v>
      </c>
      <c r="BP11" s="18">
        <v>0.21403468047170329</v>
      </c>
      <c r="BQ11" s="18">
        <v>0.1876381106136121</v>
      </c>
      <c r="BR11" s="18">
        <v>0.19520406849587349</v>
      </c>
      <c r="BS11" s="18">
        <v>0.2429541415444561</v>
      </c>
      <c r="BU11" s="18">
        <v>0.20781477622857</v>
      </c>
      <c r="BV11" s="18">
        <v>0.21164697432988849</v>
      </c>
      <c r="BW11" s="18">
        <v>0.2185795429831095</v>
      </c>
      <c r="BX11" s="18">
        <v>0.1900830739855458</v>
      </c>
      <c r="BY11" s="18">
        <v>0.2204452291973554</v>
      </c>
      <c r="BZ11" s="18">
        <v>0.1703619851822456</v>
      </c>
      <c r="CA11" s="18">
        <v>0.29501425916533708</v>
      </c>
      <c r="CB11" s="18">
        <v>0.22221455076360699</v>
      </c>
      <c r="CC11" s="18">
        <v>0.23832732310150681</v>
      </c>
    </row>
    <row r="12" spans="2:83" ht="19" customHeight="1" x14ac:dyDescent="0.35">
      <c r="B12" s="21" t="s">
        <v>268</v>
      </c>
      <c r="C12" s="18">
        <v>0.19719154267401709</v>
      </c>
      <c r="D12" s="18">
        <v>0.17789811167566191</v>
      </c>
      <c r="E12" s="18">
        <v>0.13691462760930351</v>
      </c>
      <c r="F12" s="18">
        <v>0.13557325767960771</v>
      </c>
      <c r="G12" s="18">
        <v>0.19027816618067511</v>
      </c>
      <c r="H12" s="18">
        <v>0.20051644949208089</v>
      </c>
      <c r="I12" s="18">
        <v>0.29447678126902138</v>
      </c>
      <c r="K12" s="18">
        <v>0.2066058308139046</v>
      </c>
      <c r="L12" s="18">
        <v>0.18934478034532529</v>
      </c>
      <c r="N12" s="18">
        <v>0.25371479494155641</v>
      </c>
      <c r="O12" s="18">
        <v>9.6867293704909915E-2</v>
      </c>
      <c r="P12" s="18">
        <v>0.15054738661746139</v>
      </c>
      <c r="Q12" s="18">
        <v>0.15491973141062071</v>
      </c>
      <c r="R12" s="18">
        <v>0.1826673175696977</v>
      </c>
      <c r="S12" s="18">
        <v>0.22552080343874989</v>
      </c>
      <c r="T12" s="18">
        <v>0.17590650985214851</v>
      </c>
      <c r="U12" s="18">
        <v>0.20038256005681959</v>
      </c>
      <c r="V12" s="18">
        <v>0.1729828520677385</v>
      </c>
      <c r="W12" s="18">
        <v>0.24931194410014509</v>
      </c>
      <c r="X12" s="18">
        <v>0.1984620158719165</v>
      </c>
      <c r="Y12" s="18">
        <v>0.18007158464840969</v>
      </c>
      <c r="AA12" s="18">
        <v>0.22721106368841781</v>
      </c>
      <c r="AB12" s="18">
        <v>0.22660717403087779</v>
      </c>
      <c r="AC12" s="18">
        <v>0.15477078612286149</v>
      </c>
      <c r="AD12" s="18">
        <v>0.17197401320790809</v>
      </c>
      <c r="AF12" s="18">
        <v>0.22044983953739339</v>
      </c>
      <c r="AG12" s="18">
        <v>0.1140542083515505</v>
      </c>
      <c r="AH12" s="18">
        <v>0.17388799325456691</v>
      </c>
      <c r="AI12" s="18">
        <v>0.19707001249541711</v>
      </c>
      <c r="AJ12" s="18">
        <v>0.17979671803185529</v>
      </c>
      <c r="AK12" s="18">
        <v>0.17631222440361069</v>
      </c>
      <c r="AL12" s="18">
        <v>0.21865171708936429</v>
      </c>
      <c r="AM12" s="18">
        <v>0.25264707486361898</v>
      </c>
      <c r="AN12" s="18">
        <v>0.23898016083483251</v>
      </c>
      <c r="AO12" s="18">
        <v>0.1965880770739189</v>
      </c>
      <c r="AP12" s="18">
        <v>0.22685091812848329</v>
      </c>
      <c r="AQ12" s="18">
        <v>0.2087005278473768</v>
      </c>
      <c r="AR12" s="18">
        <v>0.28244260244251618</v>
      </c>
      <c r="AS12" s="18">
        <v>0.20710955070987061</v>
      </c>
      <c r="AT12" s="18">
        <v>0.18063926463113311</v>
      </c>
      <c r="AU12" s="18">
        <v>0.12919313999904811</v>
      </c>
      <c r="AV12" s="18">
        <v>0.14941645854972871</v>
      </c>
      <c r="AX12" s="18">
        <v>0.21083150708490969</v>
      </c>
      <c r="AY12" s="18">
        <v>0.12589715473673341</v>
      </c>
      <c r="BA12" s="18">
        <v>0.18028646458685671</v>
      </c>
      <c r="BB12" s="18">
        <v>0.22855616283316799</v>
      </c>
      <c r="BD12" s="18">
        <v>0.19728896764635331</v>
      </c>
      <c r="BE12" s="18">
        <v>0.20651164261610069</v>
      </c>
      <c r="BF12" s="18">
        <v>0.2010452382751983</v>
      </c>
      <c r="BG12" s="18">
        <v>0.18915100135170959</v>
      </c>
      <c r="BH12" s="18">
        <v>0.21298467809753091</v>
      </c>
      <c r="BI12" s="18">
        <v>0.1208464824577906</v>
      </c>
      <c r="BJ12" s="18">
        <v>0.17970280117622711</v>
      </c>
      <c r="BL12" s="18">
        <v>0.24474084620600739</v>
      </c>
      <c r="BM12" s="18">
        <v>0.16977966259179739</v>
      </c>
      <c r="BN12" s="18">
        <v>0.25140161386089388</v>
      </c>
      <c r="BO12" s="18">
        <v>0.2624428645222644</v>
      </c>
      <c r="BP12" s="18">
        <v>0.18968473496206559</v>
      </c>
      <c r="BQ12" s="18">
        <v>0.20908339148406849</v>
      </c>
      <c r="BR12" s="18">
        <v>0.16225088767341511</v>
      </c>
      <c r="BS12" s="18">
        <v>0.16615529757181891</v>
      </c>
      <c r="BU12" s="18">
        <v>0.2458332738072399</v>
      </c>
      <c r="BV12" s="18">
        <v>0.14422447035917499</v>
      </c>
      <c r="BW12" s="18">
        <v>0.22463399345183621</v>
      </c>
      <c r="BX12" s="18">
        <v>0.2006054799382308</v>
      </c>
      <c r="BY12" s="18">
        <v>0.20567445465614059</v>
      </c>
      <c r="BZ12" s="18">
        <v>0.26210496866525351</v>
      </c>
      <c r="CA12" s="18">
        <v>0.16784742625907581</v>
      </c>
      <c r="CB12" s="18">
        <v>0.20634099201069281</v>
      </c>
      <c r="CC12" s="18">
        <v>0.2103931966498826</v>
      </c>
    </row>
    <row r="13" spans="2:83" ht="19" customHeight="1" x14ac:dyDescent="0.35">
      <c r="B13" s="21" t="s">
        <v>269</v>
      </c>
      <c r="C13" s="18">
        <v>0.1375409178603052</v>
      </c>
      <c r="D13" s="18">
        <v>9.7242600573008431E-2</v>
      </c>
      <c r="E13" s="18">
        <v>5.9673394653622938E-2</v>
      </c>
      <c r="F13" s="18">
        <v>6.8222383776756518E-2</v>
      </c>
      <c r="G13" s="18">
        <v>0.13709986330364549</v>
      </c>
      <c r="H13" s="18">
        <v>0.15578361333903859</v>
      </c>
      <c r="I13" s="18">
        <v>0.24782748784183239</v>
      </c>
      <c r="K13" s="18">
        <v>0.128599361331592</v>
      </c>
      <c r="L13" s="18">
        <v>0.14557001571751019</v>
      </c>
      <c r="N13" s="18">
        <v>0.15997476220549289</v>
      </c>
      <c r="O13" s="18">
        <v>0.18361624157278281</v>
      </c>
      <c r="P13" s="18">
        <v>0.1434432908174352</v>
      </c>
      <c r="Q13" s="18">
        <v>0.1101170207116052</v>
      </c>
      <c r="R13" s="18">
        <v>0.10971845154114</v>
      </c>
      <c r="S13" s="18">
        <v>0.12198406910301619</v>
      </c>
      <c r="T13" s="18">
        <v>0.1080396823402818</v>
      </c>
      <c r="U13" s="18">
        <v>0.13060656760279299</v>
      </c>
      <c r="V13" s="18">
        <v>0.1071388038589221</v>
      </c>
      <c r="W13" s="18">
        <v>0.16240033344582561</v>
      </c>
      <c r="X13" s="18">
        <v>0.1551625020235004</v>
      </c>
      <c r="Y13" s="18">
        <v>0.17829314566490559</v>
      </c>
      <c r="AA13" s="18">
        <v>0.16932576502687471</v>
      </c>
      <c r="AB13" s="18">
        <v>0.18030308340680001</v>
      </c>
      <c r="AC13" s="18">
        <v>7.43063911411245E-2</v>
      </c>
      <c r="AD13" s="18">
        <v>0.11399066542158789</v>
      </c>
      <c r="AF13" s="18">
        <v>7.2309353119637723E-2</v>
      </c>
      <c r="AG13" s="18">
        <v>0.10995875749110209</v>
      </c>
      <c r="AH13" s="18">
        <v>0.15691186015936229</v>
      </c>
      <c r="AI13" s="18">
        <v>0.1284319633840626</v>
      </c>
      <c r="AJ13" s="18">
        <v>9.5453644949452118E-2</v>
      </c>
      <c r="AK13" s="18">
        <v>0.118413175448666</v>
      </c>
      <c r="AL13" s="18">
        <v>0.1167128493178233</v>
      </c>
      <c r="AM13" s="18">
        <v>0.1734932022927996</v>
      </c>
      <c r="AN13" s="18">
        <v>0.1587556443424985</v>
      </c>
      <c r="AO13" s="18">
        <v>0.14636615108470141</v>
      </c>
      <c r="AP13" s="18">
        <v>0.2096346507957346</v>
      </c>
      <c r="AQ13" s="18">
        <v>0.19543214561812339</v>
      </c>
      <c r="AR13" s="18">
        <v>0.13219586728179181</v>
      </c>
      <c r="AS13" s="18">
        <v>0.1336093785286557</v>
      </c>
      <c r="AT13" s="18">
        <v>0.1106817755112216</v>
      </c>
      <c r="AU13" s="18">
        <v>7.8291625538529058E-2</v>
      </c>
      <c r="AV13" s="18">
        <v>0.1278103898724656</v>
      </c>
      <c r="AX13" s="18">
        <v>0.15693079337189381</v>
      </c>
      <c r="AY13" s="18">
        <v>4.1777807484113083E-2</v>
      </c>
      <c r="BA13" s="18">
        <v>0.12995458755128919</v>
      </c>
      <c r="BB13" s="18">
        <v>0.151616118656027</v>
      </c>
      <c r="BD13" s="18">
        <v>0.13138233827509099</v>
      </c>
      <c r="BE13" s="18">
        <v>0.15167362807579829</v>
      </c>
      <c r="BF13" s="18">
        <v>0.153205952818118</v>
      </c>
      <c r="BG13" s="18">
        <v>0.15847420558810321</v>
      </c>
      <c r="BH13" s="18">
        <v>0.10099345796310211</v>
      </c>
      <c r="BI13" s="18">
        <v>0.11770177147277811</v>
      </c>
      <c r="BJ13" s="18">
        <v>5.0315318206191458E-2</v>
      </c>
      <c r="BL13" s="18">
        <v>0.14854500217527089</v>
      </c>
      <c r="BM13" s="18">
        <v>9.600225457741883E-2</v>
      </c>
      <c r="BN13" s="18">
        <v>0.2259333367988714</v>
      </c>
      <c r="BO13" s="18">
        <v>0.15212121846285709</v>
      </c>
      <c r="BP13" s="18">
        <v>0.14002322814795889</v>
      </c>
      <c r="BQ13" s="18">
        <v>0.1478301453470835</v>
      </c>
      <c r="BR13" s="18">
        <v>5.5634205622456689E-2</v>
      </c>
      <c r="BS13" s="18">
        <v>0.16669967754312159</v>
      </c>
      <c r="BU13" s="18">
        <v>0.15621737106293951</v>
      </c>
      <c r="BV13" s="18">
        <v>9.3583741585070768E-2</v>
      </c>
      <c r="BW13" s="18">
        <v>0.21603423552448731</v>
      </c>
      <c r="BX13" s="18">
        <v>0.1863361580344359</v>
      </c>
      <c r="BY13" s="18">
        <v>0.13104468833503649</v>
      </c>
      <c r="BZ13" s="18">
        <v>0.1130806641383483</v>
      </c>
      <c r="CA13" s="18">
        <v>0.1035359236800833</v>
      </c>
      <c r="CB13" s="18">
        <v>0.13229034242641211</v>
      </c>
      <c r="CC13" s="18">
        <v>0.2122079314867342</v>
      </c>
    </row>
    <row r="14" spans="2:83" ht="19" customHeight="1" x14ac:dyDescent="0.35">
      <c r="B14" s="21" t="s">
        <v>151</v>
      </c>
      <c r="C14" s="18">
        <v>2.9724579269747239E-2</v>
      </c>
      <c r="D14" s="18">
        <v>3.9456713875096833E-2</v>
      </c>
      <c r="E14" s="18">
        <v>1.27190034113013E-2</v>
      </c>
      <c r="F14" s="18">
        <v>2.7652068308828791E-2</v>
      </c>
      <c r="G14" s="18">
        <v>2.074442983772486E-2</v>
      </c>
      <c r="H14" s="18">
        <v>2.2649168100470209E-2</v>
      </c>
      <c r="I14" s="18">
        <v>4.9545667590203332E-2</v>
      </c>
      <c r="K14" s="18">
        <v>2.7005390735988229E-2</v>
      </c>
      <c r="L14" s="18">
        <v>3.2419317519143953E-2</v>
      </c>
      <c r="N14" s="18">
        <v>1.282023173512852E-2</v>
      </c>
      <c r="O14" s="18">
        <v>3.047035037874106E-2</v>
      </c>
      <c r="P14" s="18">
        <v>6.0600493835272273E-2</v>
      </c>
      <c r="Q14" s="18">
        <v>3.8540914156183929E-2</v>
      </c>
      <c r="R14" s="18">
        <v>3.0196749955064162E-2</v>
      </c>
      <c r="S14" s="18">
        <v>0</v>
      </c>
      <c r="T14" s="18">
        <v>3.4876346775344423E-2</v>
      </c>
      <c r="U14" s="18">
        <v>2.5866434174852609E-2</v>
      </c>
      <c r="V14" s="18">
        <v>1.3831445670659489E-2</v>
      </c>
      <c r="W14" s="18">
        <v>4.4982546643695637E-2</v>
      </c>
      <c r="X14" s="18">
        <v>4.6755854875393021E-2</v>
      </c>
      <c r="Y14" s="18">
        <v>3.3735176130286752E-2</v>
      </c>
      <c r="AA14" s="18">
        <v>1.5922797901078031E-2</v>
      </c>
      <c r="AB14" s="18">
        <v>2.6037164976509389E-2</v>
      </c>
      <c r="AC14" s="18">
        <v>2.3379075904929651E-2</v>
      </c>
      <c r="AD14" s="18">
        <v>5.423001228448255E-2</v>
      </c>
      <c r="AF14" s="18">
        <v>7.8170075629741431E-2</v>
      </c>
      <c r="AG14" s="18">
        <v>2.9759698142916961E-2</v>
      </c>
      <c r="AH14" s="18">
        <v>5.3700545983862633E-2</v>
      </c>
      <c r="AI14" s="18">
        <v>8.0190454498275734E-3</v>
      </c>
      <c r="AJ14" s="18">
        <v>2.8514043209943721E-2</v>
      </c>
      <c r="AK14" s="18">
        <v>4.8202404924893888E-2</v>
      </c>
      <c r="AL14" s="18">
        <v>4.2206156112006288E-2</v>
      </c>
      <c r="AM14" s="18">
        <v>2.354602736189796E-2</v>
      </c>
      <c r="AN14" s="18">
        <v>1.836832319960742E-2</v>
      </c>
      <c r="AO14" s="18">
        <v>6.7946172370863082E-3</v>
      </c>
      <c r="AP14" s="18">
        <v>2.1985427699224271E-2</v>
      </c>
      <c r="AQ14" s="18">
        <v>9.346080484644817E-3</v>
      </c>
      <c r="AR14" s="18">
        <v>1.074263502698627E-2</v>
      </c>
      <c r="AS14" s="18">
        <v>2.5020547017623081E-2</v>
      </c>
      <c r="AT14" s="18">
        <v>2.2247758169294161E-2</v>
      </c>
      <c r="AU14" s="18">
        <v>2.55894247598615E-2</v>
      </c>
      <c r="AV14" s="18">
        <v>9.1755959759234812E-2</v>
      </c>
      <c r="AX14" s="18">
        <v>3.2396813876054517E-2</v>
      </c>
      <c r="AY14" s="18">
        <v>1.7339751909410631E-2</v>
      </c>
      <c r="BA14" s="18">
        <v>2.69214090037929E-2</v>
      </c>
      <c r="BB14" s="18">
        <v>3.4925405328034453E-2</v>
      </c>
      <c r="BD14" s="18">
        <v>2.9644447601119291E-2</v>
      </c>
      <c r="BE14" s="18">
        <v>3.7538925764478558E-2</v>
      </c>
      <c r="BF14" s="18">
        <v>3.5751542475416807E-2</v>
      </c>
      <c r="BG14" s="18">
        <v>8.8639110198420416E-3</v>
      </c>
      <c r="BH14" s="18">
        <v>2.5362060317267669E-2</v>
      </c>
      <c r="BI14" s="18">
        <v>2.3452446766638681E-2</v>
      </c>
      <c r="BJ14" s="18">
        <v>0.1195515040375365</v>
      </c>
      <c r="BL14" s="18">
        <v>3.562834597412997E-2</v>
      </c>
      <c r="BM14" s="18">
        <v>1.7116578207591462E-2</v>
      </c>
      <c r="BN14" s="18">
        <v>1.6078875509378431E-2</v>
      </c>
      <c r="BO14" s="18">
        <v>2.2722900920033109E-2</v>
      </c>
      <c r="BP14" s="18">
        <v>1.9433699605496488E-2</v>
      </c>
      <c r="BQ14" s="18">
        <v>0</v>
      </c>
      <c r="BR14" s="18">
        <v>7.8740004832122956E-2</v>
      </c>
      <c r="BS14" s="18">
        <v>5.759258704607733E-2</v>
      </c>
      <c r="BU14" s="18">
        <v>1.501640639402349E-2</v>
      </c>
      <c r="BV14" s="18">
        <v>2.0417429263956802E-2</v>
      </c>
      <c r="BW14" s="18">
        <v>2.4014695755534589E-2</v>
      </c>
      <c r="BX14" s="18">
        <v>4.0067739365114451E-2</v>
      </c>
      <c r="BY14" s="18">
        <v>1.8098366473125599E-2</v>
      </c>
      <c r="BZ14" s="18">
        <v>3.2637431856020048E-2</v>
      </c>
      <c r="CA14" s="18">
        <v>8.6937243453473742E-2</v>
      </c>
      <c r="CB14" s="18">
        <v>7.5085975652649156E-2</v>
      </c>
      <c r="CC14" s="18">
        <v>1.5389631818759471E-2</v>
      </c>
    </row>
    <row r="15" spans="2:83" ht="19" customHeight="1" x14ac:dyDescent="0.35">
      <c r="B15" s="22" t="s">
        <v>117</v>
      </c>
      <c r="C15" s="23">
        <v>0.41729438840834782</v>
      </c>
      <c r="D15" s="23">
        <v>0.50254510128504681</v>
      </c>
      <c r="E15" s="23">
        <v>0.59775099828099787</v>
      </c>
      <c r="F15" s="23">
        <v>0.53632942285486984</v>
      </c>
      <c r="G15" s="23">
        <v>0.39271611888387209</v>
      </c>
      <c r="H15" s="23">
        <v>0.35132274250443779</v>
      </c>
      <c r="I15" s="23">
        <v>0.2273101081607117</v>
      </c>
      <c r="K15" s="23">
        <v>0.40201013211530401</v>
      </c>
      <c r="L15" s="23">
        <v>0.43082070527531752</v>
      </c>
      <c r="N15" s="23">
        <v>0.39629588550639488</v>
      </c>
      <c r="O15" s="23">
        <v>0.3659319345505252</v>
      </c>
      <c r="P15" s="23">
        <v>0.37854820348858492</v>
      </c>
      <c r="Q15" s="23">
        <v>0.44230446256614542</v>
      </c>
      <c r="R15" s="23">
        <v>0.48033058980108218</v>
      </c>
      <c r="S15" s="23">
        <v>0.41541257749080129</v>
      </c>
      <c r="T15" s="23">
        <v>0.477932749685267</v>
      </c>
      <c r="U15" s="23">
        <v>0.39794639369306278</v>
      </c>
      <c r="V15" s="23">
        <v>0.52709665959370544</v>
      </c>
      <c r="W15" s="23">
        <v>0.34335033961870293</v>
      </c>
      <c r="X15" s="23">
        <v>0.38562511671241162</v>
      </c>
      <c r="Y15" s="23">
        <v>0.34327087015661872</v>
      </c>
      <c r="AA15" s="23">
        <v>0.41097403411545741</v>
      </c>
      <c r="AB15" s="23">
        <v>0.35594059214712831</v>
      </c>
      <c r="AC15" s="23">
        <v>0.50103014869280327</v>
      </c>
      <c r="AD15" s="23">
        <v>0.41635366795855699</v>
      </c>
      <c r="AF15" s="23">
        <v>0.41050278436827348</v>
      </c>
      <c r="AG15" s="23">
        <v>0.53473470458640404</v>
      </c>
      <c r="AH15" s="23">
        <v>0.37801335471788949</v>
      </c>
      <c r="AI15" s="23">
        <v>0.42555567987650272</v>
      </c>
      <c r="AJ15" s="23">
        <v>0.4357901320054916</v>
      </c>
      <c r="AK15" s="23">
        <v>0.42826884734013221</v>
      </c>
      <c r="AL15" s="23">
        <v>0.40818822744264599</v>
      </c>
      <c r="AM15" s="23">
        <v>0.34049518175771842</v>
      </c>
      <c r="AN15" s="23">
        <v>0.35308335347562958</v>
      </c>
      <c r="AO15" s="23">
        <v>0.43783248604932018</v>
      </c>
      <c r="AP15" s="23">
        <v>0.33143976200529762</v>
      </c>
      <c r="AQ15" s="23">
        <v>0.40763610151482921</v>
      </c>
      <c r="AR15" s="23">
        <v>0.37924586583351438</v>
      </c>
      <c r="AS15" s="23">
        <v>0.4395744482197817</v>
      </c>
      <c r="AT15" s="23">
        <v>0.46248896381715038</v>
      </c>
      <c r="AU15" s="23">
        <v>0.62067352798491027</v>
      </c>
      <c r="AV15" s="23">
        <v>0.34706005753153202</v>
      </c>
      <c r="AX15" s="23">
        <v>0.37767404585445102</v>
      </c>
      <c r="AY15" s="23">
        <v>0.61749503059732325</v>
      </c>
      <c r="BA15" s="23">
        <v>0.44366524003694913</v>
      </c>
      <c r="BB15" s="23">
        <v>0.36836756651850372</v>
      </c>
      <c r="BD15" s="23">
        <v>0.39820752974858009</v>
      </c>
      <c r="BE15" s="23">
        <v>0.4016490153316658</v>
      </c>
      <c r="BF15" s="23">
        <v>0.33046967993820342</v>
      </c>
      <c r="BG15" s="23">
        <v>0.43142668766178172</v>
      </c>
      <c r="BH15" s="23">
        <v>0.50576766296477316</v>
      </c>
      <c r="BI15" s="23">
        <v>0.649776329787772</v>
      </c>
      <c r="BJ15" s="23">
        <v>0.36210791363318751</v>
      </c>
      <c r="BL15" s="23">
        <v>0.35247154148102922</v>
      </c>
      <c r="BM15" s="23">
        <v>0.48877858388128581</v>
      </c>
      <c r="BN15" s="23">
        <v>0.32739030259411628</v>
      </c>
      <c r="BO15" s="23">
        <v>0.40430555519452782</v>
      </c>
      <c r="BP15" s="23">
        <v>0.43682365681277568</v>
      </c>
      <c r="BQ15" s="23">
        <v>0.45544835255523608</v>
      </c>
      <c r="BR15" s="23">
        <v>0.50817083337613178</v>
      </c>
      <c r="BS15" s="23">
        <v>0.36659829629452612</v>
      </c>
      <c r="BU15" s="23">
        <v>0.37511817250722712</v>
      </c>
      <c r="BV15" s="23">
        <v>0.53012738446190899</v>
      </c>
      <c r="BW15" s="23">
        <v>0.31673753228503237</v>
      </c>
      <c r="BX15" s="23">
        <v>0.3829075486766732</v>
      </c>
      <c r="BY15" s="23">
        <v>0.42473726133834178</v>
      </c>
      <c r="BZ15" s="23">
        <v>0.42181495015813247</v>
      </c>
      <c r="CA15" s="23">
        <v>0.34666514744202998</v>
      </c>
      <c r="CB15" s="23">
        <v>0.36406813914663888</v>
      </c>
      <c r="CC15" s="23">
        <v>0.32368191694311688</v>
      </c>
    </row>
    <row r="16" spans="2:83" ht="19" customHeight="1" x14ac:dyDescent="0.35">
      <c r="B16" s="22" t="s">
        <v>118</v>
      </c>
      <c r="C16" s="23">
        <v>0.33473246053432232</v>
      </c>
      <c r="D16" s="23">
        <v>0.27514071224867032</v>
      </c>
      <c r="E16" s="23">
        <v>0.19658802226292649</v>
      </c>
      <c r="F16" s="23">
        <v>0.2037956414563642</v>
      </c>
      <c r="G16" s="23">
        <v>0.3273780294843206</v>
      </c>
      <c r="H16" s="23">
        <v>0.35630006283111948</v>
      </c>
      <c r="I16" s="23">
        <v>0.54230426911085372</v>
      </c>
      <c r="K16" s="23">
        <v>0.3352051921454966</v>
      </c>
      <c r="L16" s="23">
        <v>0.33491479606283547</v>
      </c>
      <c r="N16" s="23">
        <v>0.41368955714704919</v>
      </c>
      <c r="O16" s="23">
        <v>0.28048353527769271</v>
      </c>
      <c r="P16" s="23">
        <v>0.2939906774348966</v>
      </c>
      <c r="Q16" s="23">
        <v>0.26503675212222588</v>
      </c>
      <c r="R16" s="23">
        <v>0.29238576911083769</v>
      </c>
      <c r="S16" s="23">
        <v>0.34750487254176621</v>
      </c>
      <c r="T16" s="23">
        <v>0.28394619219243028</v>
      </c>
      <c r="U16" s="23">
        <v>0.33098912765961258</v>
      </c>
      <c r="V16" s="23">
        <v>0.28012165592666061</v>
      </c>
      <c r="W16" s="23">
        <v>0.41171227754597067</v>
      </c>
      <c r="X16" s="23">
        <v>0.35362451789541688</v>
      </c>
      <c r="Y16" s="23">
        <v>0.35836473031331528</v>
      </c>
      <c r="AA16" s="23">
        <v>0.3965368287152925</v>
      </c>
      <c r="AB16" s="23">
        <v>0.40691025743767778</v>
      </c>
      <c r="AC16" s="23">
        <v>0.22907717726398599</v>
      </c>
      <c r="AD16" s="23">
        <v>0.28596467862949598</v>
      </c>
      <c r="AF16" s="23">
        <v>0.29275919265703121</v>
      </c>
      <c r="AG16" s="23">
        <v>0.22401296584265271</v>
      </c>
      <c r="AH16" s="23">
        <v>0.33079985341392931</v>
      </c>
      <c r="AI16" s="23">
        <v>0.32550197587947971</v>
      </c>
      <c r="AJ16" s="23">
        <v>0.27525036298130739</v>
      </c>
      <c r="AK16" s="23">
        <v>0.29472539985227669</v>
      </c>
      <c r="AL16" s="23">
        <v>0.33536456640718759</v>
      </c>
      <c r="AM16" s="23">
        <v>0.42614027715641861</v>
      </c>
      <c r="AN16" s="23">
        <v>0.39773580517733098</v>
      </c>
      <c r="AO16" s="23">
        <v>0.34295422815862031</v>
      </c>
      <c r="AP16" s="23">
        <v>0.43648556892421791</v>
      </c>
      <c r="AQ16" s="23">
        <v>0.40413267346550019</v>
      </c>
      <c r="AR16" s="23">
        <v>0.41463846972430801</v>
      </c>
      <c r="AS16" s="23">
        <v>0.34071892923852642</v>
      </c>
      <c r="AT16" s="23">
        <v>0.29132104014235471</v>
      </c>
      <c r="AU16" s="23">
        <v>0.20748476553757719</v>
      </c>
      <c r="AV16" s="23">
        <v>0.27722684842219442</v>
      </c>
      <c r="AX16" s="23">
        <v>0.36776230045680353</v>
      </c>
      <c r="AY16" s="23">
        <v>0.16767496222084649</v>
      </c>
      <c r="BA16" s="23">
        <v>0.31024105213814601</v>
      </c>
      <c r="BB16" s="23">
        <v>0.38017228148919502</v>
      </c>
      <c r="BD16" s="23">
        <v>0.32867130592144422</v>
      </c>
      <c r="BE16" s="23">
        <v>0.35818527069189898</v>
      </c>
      <c r="BF16" s="23">
        <v>0.35425119109331632</v>
      </c>
      <c r="BG16" s="23">
        <v>0.34762520693981291</v>
      </c>
      <c r="BH16" s="23">
        <v>0.31397813606063302</v>
      </c>
      <c r="BI16" s="23">
        <v>0.23854825393056869</v>
      </c>
      <c r="BJ16" s="23">
        <v>0.23001811938241851</v>
      </c>
      <c r="BL16" s="23">
        <v>0.39328584838127828</v>
      </c>
      <c r="BM16" s="23">
        <v>0.26578191716921618</v>
      </c>
      <c r="BN16" s="23">
        <v>0.47733495065976528</v>
      </c>
      <c r="BO16" s="23">
        <v>0.41456408298512148</v>
      </c>
      <c r="BP16" s="23">
        <v>0.32970796311002448</v>
      </c>
      <c r="BQ16" s="23">
        <v>0.35691353683115201</v>
      </c>
      <c r="BR16" s="23">
        <v>0.21788509329587169</v>
      </c>
      <c r="BS16" s="23">
        <v>0.33285497511494061</v>
      </c>
      <c r="BU16" s="23">
        <v>0.4020506448701795</v>
      </c>
      <c r="BV16" s="23">
        <v>0.23780821194424581</v>
      </c>
      <c r="BW16" s="23">
        <v>0.44066822897632352</v>
      </c>
      <c r="BX16" s="23">
        <v>0.38694163797266667</v>
      </c>
      <c r="BY16" s="23">
        <v>0.33671914299117722</v>
      </c>
      <c r="BZ16" s="23">
        <v>0.37518563280360179</v>
      </c>
      <c r="CA16" s="23">
        <v>0.27138334993915908</v>
      </c>
      <c r="CB16" s="23">
        <v>0.33863133443710491</v>
      </c>
      <c r="CC16" s="23">
        <v>0.42260112813661682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0.10473750769700679</v>
      </c>
      <c r="D9" s="18">
        <v>0.13875014901704619</v>
      </c>
      <c r="E9" s="18">
        <v>0.1998834073551381</v>
      </c>
      <c r="F9" s="18">
        <v>0.14178703561938519</v>
      </c>
      <c r="G9" s="18">
        <v>9.9967677184819012E-2</v>
      </c>
      <c r="H9" s="18">
        <v>6.3129146597909067E-2</v>
      </c>
      <c r="I9" s="18">
        <v>2.698351662535254E-2</v>
      </c>
      <c r="K9" s="18">
        <v>0.1078402513685504</v>
      </c>
      <c r="L9" s="18">
        <v>0.1023477873034055</v>
      </c>
      <c r="N9" s="18">
        <v>7.790399644405939E-2</v>
      </c>
      <c r="O9" s="18">
        <v>6.4359304438711754E-2</v>
      </c>
      <c r="P9" s="18">
        <v>8.3227353750798511E-2</v>
      </c>
      <c r="Q9" s="18">
        <v>0.1227751206005242</v>
      </c>
      <c r="R9" s="18">
        <v>0.1482850752698246</v>
      </c>
      <c r="S9" s="18">
        <v>8.5114323504987238E-2</v>
      </c>
      <c r="T9" s="18">
        <v>0.14768955362469879</v>
      </c>
      <c r="U9" s="18">
        <v>9.4856481586254676E-2</v>
      </c>
      <c r="V9" s="18">
        <v>0.1445958376780723</v>
      </c>
      <c r="W9" s="18">
        <v>7.638386920729312E-2</v>
      </c>
      <c r="X9" s="18">
        <v>8.6194908176369225E-2</v>
      </c>
      <c r="Y9" s="18">
        <v>8.776220647347957E-2</v>
      </c>
      <c r="AA9" s="18">
        <v>0.10003435506010409</v>
      </c>
      <c r="AB9" s="18">
        <v>8.1979732808953765E-2</v>
      </c>
      <c r="AC9" s="18">
        <v>0.1228270333732099</v>
      </c>
      <c r="AD9" s="18">
        <v>0.1183720579441771</v>
      </c>
      <c r="AF9" s="18">
        <v>0.17363595462238249</v>
      </c>
      <c r="AG9" s="18">
        <v>0.18977726191574451</v>
      </c>
      <c r="AH9" s="18">
        <v>0.12527057156976221</v>
      </c>
      <c r="AI9" s="18">
        <v>8.0744366513497076E-2</v>
      </c>
      <c r="AJ9" s="18">
        <v>9.2416833511090368E-2</v>
      </c>
      <c r="AK9" s="18">
        <v>7.6540018103131588E-2</v>
      </c>
      <c r="AL9" s="18">
        <v>9.0410414326745986E-2</v>
      </c>
      <c r="AM9" s="18">
        <v>7.9099880974632969E-2</v>
      </c>
      <c r="AN9" s="18">
        <v>7.6874891999870729E-2</v>
      </c>
      <c r="AO9" s="18">
        <v>0.1106571893565062</v>
      </c>
      <c r="AP9" s="18">
        <v>7.5814236460636453E-2</v>
      </c>
      <c r="AQ9" s="18">
        <v>0.118930115017178</v>
      </c>
      <c r="AR9" s="18">
        <v>7.4823430353007814E-2</v>
      </c>
      <c r="AS9" s="18">
        <v>0.10963239292797081</v>
      </c>
      <c r="AT9" s="18">
        <v>0.19814733217635849</v>
      </c>
      <c r="AU9" s="18">
        <v>0.19581219517946011</v>
      </c>
      <c r="AV9" s="18">
        <v>7.0148159093221391E-2</v>
      </c>
      <c r="AX9" s="18">
        <v>9.0273997968267225E-2</v>
      </c>
      <c r="AY9" s="18">
        <v>0.17446588449274869</v>
      </c>
      <c r="BA9" s="18">
        <v>0.10178024915446431</v>
      </c>
      <c r="BB9" s="18">
        <v>0.1102242194661583</v>
      </c>
      <c r="BD9" s="18">
        <v>8.2441581758284185E-2</v>
      </c>
      <c r="BE9" s="18">
        <v>9.8180622346447533E-2</v>
      </c>
      <c r="BF9" s="18">
        <v>0.1071126446515613</v>
      </c>
      <c r="BG9" s="18">
        <v>0.1065867173357012</v>
      </c>
      <c r="BH9" s="18">
        <v>0.1295946504557822</v>
      </c>
      <c r="BI9" s="18">
        <v>0.2662720351260453</v>
      </c>
      <c r="BJ9" s="18">
        <v>7.5847166817391398E-2</v>
      </c>
      <c r="BL9" s="18">
        <v>9.7176406671050958E-2</v>
      </c>
      <c r="BM9" s="18">
        <v>0.1325579314494976</v>
      </c>
      <c r="BN9" s="18">
        <v>9.8795568551007545E-2</v>
      </c>
      <c r="BO9" s="18">
        <v>0.1059846542992354</v>
      </c>
      <c r="BP9" s="18">
        <v>0.1113124617360496</v>
      </c>
      <c r="BQ9" s="18">
        <v>8.931654223642943E-2</v>
      </c>
      <c r="BR9" s="18">
        <v>8.2658541233971192E-2</v>
      </c>
      <c r="BS9" s="18">
        <v>6.6149197576960028E-2</v>
      </c>
      <c r="BU9" s="18">
        <v>0.1061637906339635</v>
      </c>
      <c r="BV9" s="18">
        <v>0.12998965573785601</v>
      </c>
      <c r="BW9" s="18">
        <v>7.3906323683208139E-2</v>
      </c>
      <c r="BX9" s="18">
        <v>0.11410645718457491</v>
      </c>
      <c r="BY9" s="18">
        <v>0.1175177947153809</v>
      </c>
      <c r="BZ9" s="18">
        <v>9.112206552417132E-2</v>
      </c>
      <c r="CA9" s="18">
        <v>7.8153460406894415E-2</v>
      </c>
      <c r="CB9" s="18">
        <v>6.6885461687929693E-2</v>
      </c>
      <c r="CC9" s="18">
        <v>5.6052590079360441E-2</v>
      </c>
    </row>
    <row r="10" spans="2:83" ht="19" customHeight="1" x14ac:dyDescent="0.35">
      <c r="B10" s="21" t="s">
        <v>266</v>
      </c>
      <c r="C10" s="18">
        <v>0.324412836952087</v>
      </c>
      <c r="D10" s="18">
        <v>0.37944833784114118</v>
      </c>
      <c r="E10" s="18">
        <v>0.40111720370836412</v>
      </c>
      <c r="F10" s="18">
        <v>0.35927859306289539</v>
      </c>
      <c r="G10" s="18">
        <v>0.28826370529780859</v>
      </c>
      <c r="H10" s="18">
        <v>0.32845299713342152</v>
      </c>
      <c r="I10" s="18">
        <v>0.2413459774198467</v>
      </c>
      <c r="K10" s="18">
        <v>0.31957225742131118</v>
      </c>
      <c r="L10" s="18">
        <v>0.32857731367571791</v>
      </c>
      <c r="N10" s="18">
        <v>0.28285912348211789</v>
      </c>
      <c r="O10" s="18">
        <v>0.30721604572054478</v>
      </c>
      <c r="P10" s="18">
        <v>0.35774685975623682</v>
      </c>
      <c r="Q10" s="18">
        <v>0.37285686540335239</v>
      </c>
      <c r="R10" s="18">
        <v>0.30717956528789447</v>
      </c>
      <c r="S10" s="18">
        <v>0.37871401997818438</v>
      </c>
      <c r="T10" s="18">
        <v>0.34826813767992498</v>
      </c>
      <c r="U10" s="18">
        <v>0.31940388124304708</v>
      </c>
      <c r="V10" s="18">
        <v>0.33728304649067992</v>
      </c>
      <c r="W10" s="18">
        <v>0.32149955231315408</v>
      </c>
      <c r="X10" s="18">
        <v>0.30922590578554332</v>
      </c>
      <c r="Y10" s="18">
        <v>0.28851304889897422</v>
      </c>
      <c r="AA10" s="18">
        <v>0.34345445073937081</v>
      </c>
      <c r="AB10" s="18">
        <v>0.31599120629079852</v>
      </c>
      <c r="AC10" s="18">
        <v>0.34169363549904092</v>
      </c>
      <c r="AD10" s="18">
        <v>0.29773774960930988</v>
      </c>
      <c r="AF10" s="18">
        <v>0.10675309332897071</v>
      </c>
      <c r="AG10" s="18">
        <v>0.25945056174505943</v>
      </c>
      <c r="AH10" s="18">
        <v>0.30712561629797103</v>
      </c>
      <c r="AI10" s="18">
        <v>0.33080982871748588</v>
      </c>
      <c r="AJ10" s="18">
        <v>0.32236338887624938</v>
      </c>
      <c r="AK10" s="18">
        <v>0.32708221063105541</v>
      </c>
      <c r="AL10" s="18">
        <v>0.30592156652712488</v>
      </c>
      <c r="AM10" s="18">
        <v>0.35853829458432768</v>
      </c>
      <c r="AN10" s="18">
        <v>0.29891530138741779</v>
      </c>
      <c r="AO10" s="18">
        <v>0.38926697124762749</v>
      </c>
      <c r="AP10" s="18">
        <v>0.31236462709379142</v>
      </c>
      <c r="AQ10" s="18">
        <v>0.35201574937379992</v>
      </c>
      <c r="AR10" s="18">
        <v>0.3250625317457605</v>
      </c>
      <c r="AS10" s="18">
        <v>0.27543800571494981</v>
      </c>
      <c r="AT10" s="18">
        <v>0.2262204994277264</v>
      </c>
      <c r="AU10" s="18">
        <v>0.43546104963152082</v>
      </c>
      <c r="AV10" s="18">
        <v>0.30097818901440498</v>
      </c>
      <c r="AX10" s="18">
        <v>0.32114433671712828</v>
      </c>
      <c r="AY10" s="18">
        <v>0.34328604650043792</v>
      </c>
      <c r="BA10" s="18">
        <v>0.33352857351383952</v>
      </c>
      <c r="BB10" s="18">
        <v>0.30750007184942812</v>
      </c>
      <c r="BD10" s="18">
        <v>0.3216824133826896</v>
      </c>
      <c r="BE10" s="18">
        <v>0.33100218539867848</v>
      </c>
      <c r="BF10" s="18">
        <v>0.30434540557440293</v>
      </c>
      <c r="BG10" s="18">
        <v>0.33777961341214391</v>
      </c>
      <c r="BH10" s="18">
        <v>0.33300361558662828</v>
      </c>
      <c r="BI10" s="18">
        <v>0.41546799122995048</v>
      </c>
      <c r="BJ10" s="18">
        <v>0.1808998846209833</v>
      </c>
      <c r="BL10" s="18">
        <v>0.32498168615618839</v>
      </c>
      <c r="BM10" s="18">
        <v>0.36921822274509047</v>
      </c>
      <c r="BN10" s="18">
        <v>0.2419875662547992</v>
      </c>
      <c r="BO10" s="18">
        <v>0.38118560871534668</v>
      </c>
      <c r="BP10" s="18">
        <v>0.29489206175041</v>
      </c>
      <c r="BQ10" s="18">
        <v>0.45237596103307282</v>
      </c>
      <c r="BR10" s="18">
        <v>0.34231299207318339</v>
      </c>
      <c r="BS10" s="18">
        <v>0.2673816867653202</v>
      </c>
      <c r="BU10" s="18">
        <v>0.32902331484882558</v>
      </c>
      <c r="BV10" s="18">
        <v>0.37109765815967682</v>
      </c>
      <c r="BW10" s="18">
        <v>0.29400043500324008</v>
      </c>
      <c r="BX10" s="18">
        <v>0.37323836664689158</v>
      </c>
      <c r="BY10" s="18">
        <v>0.31865034104441903</v>
      </c>
      <c r="BZ10" s="18">
        <v>0.39999675037478188</v>
      </c>
      <c r="CA10" s="18">
        <v>0.2183465952046057</v>
      </c>
      <c r="CB10" s="18">
        <v>0.28171401781046229</v>
      </c>
      <c r="CC10" s="18">
        <v>0.2394717247313663</v>
      </c>
    </row>
    <row r="11" spans="2:83" ht="19" customHeight="1" x14ac:dyDescent="0.35">
      <c r="B11" s="21" t="s">
        <v>267</v>
      </c>
      <c r="C11" s="18">
        <v>0.31519630891107919</v>
      </c>
      <c r="D11" s="18">
        <v>0.2253759355690482</v>
      </c>
      <c r="E11" s="18">
        <v>0.2375096170561698</v>
      </c>
      <c r="F11" s="18">
        <v>0.31683887620558959</v>
      </c>
      <c r="G11" s="18">
        <v>0.36156046826358762</v>
      </c>
      <c r="H11" s="18">
        <v>0.3530457427659518</v>
      </c>
      <c r="I11" s="18">
        <v>0.35354786744815508</v>
      </c>
      <c r="K11" s="18">
        <v>0.3134474068397331</v>
      </c>
      <c r="L11" s="18">
        <v>0.31542536498249818</v>
      </c>
      <c r="N11" s="18">
        <v>0.34985272159107572</v>
      </c>
      <c r="O11" s="18">
        <v>0.35914665195057083</v>
      </c>
      <c r="P11" s="18">
        <v>0.34906439975036802</v>
      </c>
      <c r="Q11" s="18">
        <v>0.220715238912049</v>
      </c>
      <c r="R11" s="18">
        <v>0.29214936888869852</v>
      </c>
      <c r="S11" s="18">
        <v>0.27781690999442399</v>
      </c>
      <c r="T11" s="18">
        <v>0.31780650809821009</v>
      </c>
      <c r="U11" s="18">
        <v>0.30309238971589358</v>
      </c>
      <c r="V11" s="18">
        <v>0.30537131227185099</v>
      </c>
      <c r="W11" s="18">
        <v>0.31461894402632778</v>
      </c>
      <c r="X11" s="18">
        <v>0.36062283745461599</v>
      </c>
      <c r="Y11" s="18">
        <v>0.33721591504627801</v>
      </c>
      <c r="AA11" s="18">
        <v>0.32298449718168182</v>
      </c>
      <c r="AB11" s="18">
        <v>0.31496349286045122</v>
      </c>
      <c r="AC11" s="18">
        <v>0.32107605613255857</v>
      </c>
      <c r="AD11" s="18">
        <v>0.30030959502069282</v>
      </c>
      <c r="AF11" s="18">
        <v>0.3861632424501375</v>
      </c>
      <c r="AG11" s="18">
        <v>0.24082601435617659</v>
      </c>
      <c r="AH11" s="18">
        <v>0.32536479561242732</v>
      </c>
      <c r="AI11" s="18">
        <v>0.29408572002685862</v>
      </c>
      <c r="AJ11" s="18">
        <v>0.33280746630244418</v>
      </c>
      <c r="AK11" s="18">
        <v>0.38907329662329831</v>
      </c>
      <c r="AL11" s="18">
        <v>0.29924156783159672</v>
      </c>
      <c r="AM11" s="18">
        <v>0.31205227870722602</v>
      </c>
      <c r="AN11" s="18">
        <v>0.36179328290080648</v>
      </c>
      <c r="AO11" s="18">
        <v>0.27315723823853882</v>
      </c>
      <c r="AP11" s="18">
        <v>0.34396752504525713</v>
      </c>
      <c r="AQ11" s="18">
        <v>0.30477848644385808</v>
      </c>
      <c r="AR11" s="18">
        <v>0.2914304176185285</v>
      </c>
      <c r="AS11" s="18">
        <v>0.31307684664620572</v>
      </c>
      <c r="AT11" s="18">
        <v>0.34356505795398701</v>
      </c>
      <c r="AU11" s="18">
        <v>0.20642192859118011</v>
      </c>
      <c r="AV11" s="18">
        <v>0.32818045716549599</v>
      </c>
      <c r="AX11" s="18">
        <v>0.31970355177219961</v>
      </c>
      <c r="AY11" s="18">
        <v>0.29386842397790391</v>
      </c>
      <c r="BA11" s="18">
        <v>0.32778115363687182</v>
      </c>
      <c r="BB11" s="18">
        <v>0.29184717839826813</v>
      </c>
      <c r="BD11" s="18">
        <v>0.33407740777003292</v>
      </c>
      <c r="BE11" s="18">
        <v>0.2759992932184866</v>
      </c>
      <c r="BF11" s="18">
        <v>0.32585378040124741</v>
      </c>
      <c r="BG11" s="18">
        <v>0.3494972147332151</v>
      </c>
      <c r="BH11" s="18">
        <v>0.30971398356155833</v>
      </c>
      <c r="BI11" s="18">
        <v>0.134445158385049</v>
      </c>
      <c r="BJ11" s="18">
        <v>0.31815976260286122</v>
      </c>
      <c r="BL11" s="18">
        <v>0.31348493255520909</v>
      </c>
      <c r="BM11" s="18">
        <v>0.30680298346192209</v>
      </c>
      <c r="BN11" s="18">
        <v>0.3284736663039779</v>
      </c>
      <c r="BO11" s="18">
        <v>0.23381654969404289</v>
      </c>
      <c r="BP11" s="18">
        <v>0.30897734104390051</v>
      </c>
      <c r="BQ11" s="18">
        <v>0.2365385903826136</v>
      </c>
      <c r="BR11" s="18">
        <v>0.34659204510750008</v>
      </c>
      <c r="BS11" s="18">
        <v>0.35877161599131979</v>
      </c>
      <c r="BU11" s="18">
        <v>0.30493462246392888</v>
      </c>
      <c r="BV11" s="18">
        <v>0.29866193848026579</v>
      </c>
      <c r="BW11" s="18">
        <v>0.34703726181706601</v>
      </c>
      <c r="BX11" s="18">
        <v>0.28326719290435942</v>
      </c>
      <c r="BY11" s="18">
        <v>0.30556861706136618</v>
      </c>
      <c r="BZ11" s="18">
        <v>0.23467225002576761</v>
      </c>
      <c r="CA11" s="18">
        <v>0.43738800232913883</v>
      </c>
      <c r="CB11" s="18">
        <v>0.29171945474076222</v>
      </c>
      <c r="CC11" s="18">
        <v>0.40299042520789657</v>
      </c>
    </row>
    <row r="12" spans="2:83" ht="19" customHeight="1" x14ac:dyDescent="0.35">
      <c r="B12" s="21" t="s">
        <v>268</v>
      </c>
      <c r="C12" s="18">
        <v>0.15719117412380049</v>
      </c>
      <c r="D12" s="18">
        <v>0.15761260237283761</v>
      </c>
      <c r="E12" s="18">
        <v>0.1045368414110726</v>
      </c>
      <c r="F12" s="18">
        <v>0.1257096978370964</v>
      </c>
      <c r="G12" s="18">
        <v>0.171149542382877</v>
      </c>
      <c r="H12" s="18">
        <v>0.1516221822891646</v>
      </c>
      <c r="I12" s="18">
        <v>0.21155339168785051</v>
      </c>
      <c r="K12" s="18">
        <v>0.1607009234411442</v>
      </c>
      <c r="L12" s="18">
        <v>0.15467927704479981</v>
      </c>
      <c r="N12" s="18">
        <v>0.22478246518915251</v>
      </c>
      <c r="O12" s="18">
        <v>0.19519155376718739</v>
      </c>
      <c r="P12" s="18">
        <v>0.13104910525227501</v>
      </c>
      <c r="Q12" s="18">
        <v>0.15994527448248749</v>
      </c>
      <c r="R12" s="18">
        <v>0.1159612730019165</v>
      </c>
      <c r="S12" s="18">
        <v>0.17289997873756749</v>
      </c>
      <c r="T12" s="18">
        <v>9.4275318452164678E-2</v>
      </c>
      <c r="U12" s="18">
        <v>0.1663156329057828</v>
      </c>
      <c r="V12" s="18">
        <v>0.14904576307708989</v>
      </c>
      <c r="W12" s="18">
        <v>0.18516181054357519</v>
      </c>
      <c r="X12" s="18">
        <v>0.1410874012771369</v>
      </c>
      <c r="Y12" s="18">
        <v>0.15946856510436619</v>
      </c>
      <c r="AA12" s="18">
        <v>0.14636811969100841</v>
      </c>
      <c r="AB12" s="18">
        <v>0.1791286507353268</v>
      </c>
      <c r="AC12" s="18">
        <v>0.14172648506148949</v>
      </c>
      <c r="AD12" s="18">
        <v>0.16081579690837941</v>
      </c>
      <c r="AF12" s="18">
        <v>0.1437818654585053</v>
      </c>
      <c r="AG12" s="18">
        <v>0.19587717581307451</v>
      </c>
      <c r="AH12" s="18">
        <v>0.1014245936089333</v>
      </c>
      <c r="AI12" s="18">
        <v>0.16711634798037031</v>
      </c>
      <c r="AJ12" s="18">
        <v>0.1693630053362255</v>
      </c>
      <c r="AK12" s="18">
        <v>0.1512723605320084</v>
      </c>
      <c r="AL12" s="18">
        <v>0.18486927212311741</v>
      </c>
      <c r="AM12" s="18">
        <v>0.1659003667284063</v>
      </c>
      <c r="AN12" s="18">
        <v>0.16192036915273619</v>
      </c>
      <c r="AO12" s="18">
        <v>0.14522492925338751</v>
      </c>
      <c r="AP12" s="18">
        <v>0.15949495201154679</v>
      </c>
      <c r="AQ12" s="18">
        <v>0.1051674018510567</v>
      </c>
      <c r="AR12" s="18">
        <v>0.21603024324147749</v>
      </c>
      <c r="AS12" s="18">
        <v>0.2536152868663879</v>
      </c>
      <c r="AT12" s="18">
        <v>0.17149860294236499</v>
      </c>
      <c r="AU12" s="18">
        <v>0.103276563128986</v>
      </c>
      <c r="AV12" s="18">
        <v>0.11207589808936939</v>
      </c>
      <c r="AX12" s="18">
        <v>0.16418061034421419</v>
      </c>
      <c r="AY12" s="18">
        <v>0.12741807390407039</v>
      </c>
      <c r="BA12" s="18">
        <v>0.1445553871400829</v>
      </c>
      <c r="BB12" s="18">
        <v>0.1806348197025365</v>
      </c>
      <c r="BD12" s="18">
        <v>0.15503779558669531</v>
      </c>
      <c r="BE12" s="18">
        <v>0.17583796209488051</v>
      </c>
      <c r="BF12" s="18">
        <v>0.158946443431639</v>
      </c>
      <c r="BG12" s="18">
        <v>0.13204440917600499</v>
      </c>
      <c r="BH12" s="18">
        <v>0.15344799027204101</v>
      </c>
      <c r="BI12" s="18">
        <v>0.14642109642613341</v>
      </c>
      <c r="BJ12" s="18">
        <v>0.23874398656147169</v>
      </c>
      <c r="BL12" s="18">
        <v>0.15930140862392719</v>
      </c>
      <c r="BM12" s="18">
        <v>0.12634657822983891</v>
      </c>
      <c r="BN12" s="18">
        <v>0.1984175848114077</v>
      </c>
      <c r="BO12" s="18">
        <v>0.1473382746730551</v>
      </c>
      <c r="BP12" s="18">
        <v>0.20119971973975079</v>
      </c>
      <c r="BQ12" s="18">
        <v>0.1480505552375094</v>
      </c>
      <c r="BR12" s="18">
        <v>3.7111019686849128E-2</v>
      </c>
      <c r="BS12" s="18">
        <v>0.17984375089766591</v>
      </c>
      <c r="BU12" s="18">
        <v>0.17009315236352279</v>
      </c>
      <c r="BV12" s="18">
        <v>0.13830825373951419</v>
      </c>
      <c r="BW12" s="18">
        <v>0.1927033208612369</v>
      </c>
      <c r="BX12" s="18">
        <v>0.13457717410343231</v>
      </c>
      <c r="BY12" s="18">
        <v>0.16941826761846901</v>
      </c>
      <c r="BZ12" s="18">
        <v>0.17461375275544491</v>
      </c>
      <c r="CA12" s="18">
        <v>0.15244197294632461</v>
      </c>
      <c r="CB12" s="18">
        <v>0.12258266224265089</v>
      </c>
      <c r="CC12" s="18">
        <v>0.19134198517121781</v>
      </c>
    </row>
    <row r="13" spans="2:83" ht="19" customHeight="1" x14ac:dyDescent="0.35">
      <c r="B13" s="21" t="s">
        <v>269</v>
      </c>
      <c r="C13" s="18">
        <v>5.1211733549724081E-2</v>
      </c>
      <c r="D13" s="18">
        <v>6.720064722646224E-2</v>
      </c>
      <c r="E13" s="18">
        <v>3.7936533469346258E-2</v>
      </c>
      <c r="F13" s="18">
        <v>2.8054336907778941E-2</v>
      </c>
      <c r="G13" s="18">
        <v>3.1635961187092013E-2</v>
      </c>
      <c r="H13" s="18">
        <v>5.2761822015369032E-2</v>
      </c>
      <c r="I13" s="18">
        <v>8.1552178790361682E-2</v>
      </c>
      <c r="K13" s="18">
        <v>5.9565917191677233E-2</v>
      </c>
      <c r="L13" s="18">
        <v>4.3636964283653518E-2</v>
      </c>
      <c r="N13" s="18">
        <v>3.8604194250837873E-2</v>
      </c>
      <c r="O13" s="18">
        <v>2.9432573375448141E-2</v>
      </c>
      <c r="P13" s="18">
        <v>5.484237215286699E-2</v>
      </c>
      <c r="Q13" s="18">
        <v>4.7917790080196983E-2</v>
      </c>
      <c r="R13" s="18">
        <v>6.1141740429975867E-2</v>
      </c>
      <c r="S13" s="18">
        <v>5.7072147183402047E-2</v>
      </c>
      <c r="T13" s="18">
        <v>4.8031433549414353E-2</v>
      </c>
      <c r="U13" s="18">
        <v>6.3698452630118446E-2</v>
      </c>
      <c r="V13" s="18">
        <v>3.8091956347066032E-2</v>
      </c>
      <c r="W13" s="18">
        <v>4.7203783646060947E-2</v>
      </c>
      <c r="X13" s="18">
        <v>4.4808760798789572E-2</v>
      </c>
      <c r="Y13" s="18">
        <v>7.2084552432132562E-2</v>
      </c>
      <c r="AA13" s="18">
        <v>6.047602091938481E-2</v>
      </c>
      <c r="AB13" s="18">
        <v>5.0795426745800322E-2</v>
      </c>
      <c r="AC13" s="18">
        <v>4.140559634095195E-2</v>
      </c>
      <c r="AD13" s="18">
        <v>4.9242405612796789E-2</v>
      </c>
      <c r="AF13" s="18">
        <v>8.3045552994164426E-2</v>
      </c>
      <c r="AG13" s="18">
        <v>5.1832812705833731E-2</v>
      </c>
      <c r="AH13" s="18">
        <v>3.4383853125434682E-2</v>
      </c>
      <c r="AI13" s="18">
        <v>5.5212619594279047E-2</v>
      </c>
      <c r="AJ13" s="18">
        <v>4.3433210734316552E-2</v>
      </c>
      <c r="AK13" s="18">
        <v>2.0854742343009741E-2</v>
      </c>
      <c r="AL13" s="18">
        <v>5.3900345634620823E-2</v>
      </c>
      <c r="AM13" s="18">
        <v>3.8200498499141977E-2</v>
      </c>
      <c r="AN13" s="18">
        <v>5.4895861331802173E-2</v>
      </c>
      <c r="AO13" s="18">
        <v>5.7886165131711888E-2</v>
      </c>
      <c r="AP13" s="18">
        <v>6.3534063463716844E-2</v>
      </c>
      <c r="AQ13" s="18">
        <v>9.4306434359054336E-2</v>
      </c>
      <c r="AR13" s="18">
        <v>8.1910742014239285E-2</v>
      </c>
      <c r="AS13" s="18">
        <v>4.8237467844485897E-2</v>
      </c>
      <c r="AT13" s="18">
        <v>6.0568507499562968E-2</v>
      </c>
      <c r="AU13" s="18">
        <v>4.1339334852239458E-2</v>
      </c>
      <c r="AV13" s="18">
        <v>5.9681883875560338E-2</v>
      </c>
      <c r="AX13" s="18">
        <v>5.5026720765069669E-2</v>
      </c>
      <c r="AY13" s="18">
        <v>2.7827249743438049E-2</v>
      </c>
      <c r="BA13" s="18">
        <v>5.1089580562584447E-2</v>
      </c>
      <c r="BB13" s="18">
        <v>5.1438368530242168E-2</v>
      </c>
      <c r="BD13" s="18">
        <v>5.2717806599558929E-2</v>
      </c>
      <c r="BE13" s="18">
        <v>6.0588631061919723E-2</v>
      </c>
      <c r="BF13" s="18">
        <v>5.9948807751303117E-2</v>
      </c>
      <c r="BG13" s="18">
        <v>5.4769477292786591E-2</v>
      </c>
      <c r="BH13" s="18">
        <v>3.7929597181033663E-2</v>
      </c>
      <c r="BI13" s="18">
        <v>0</v>
      </c>
      <c r="BJ13" s="18">
        <v>1.530035623009105E-2</v>
      </c>
      <c r="BL13" s="18">
        <v>5.5796222853769013E-2</v>
      </c>
      <c r="BM13" s="18">
        <v>4.0033822131280178E-2</v>
      </c>
      <c r="BN13" s="18">
        <v>9.959696231155267E-2</v>
      </c>
      <c r="BO13" s="18">
        <v>4.9458734116003329E-2</v>
      </c>
      <c r="BP13" s="18">
        <v>4.841993854465379E-2</v>
      </c>
      <c r="BQ13" s="18">
        <v>4.9034101672095612E-2</v>
      </c>
      <c r="BR13" s="18">
        <v>1.6697205132368931E-2</v>
      </c>
      <c r="BS13" s="18">
        <v>5.393996172762576E-2</v>
      </c>
      <c r="BU13" s="18">
        <v>6.7329810432074852E-2</v>
      </c>
      <c r="BV13" s="18">
        <v>3.2351697304397062E-2</v>
      </c>
      <c r="BW13" s="18">
        <v>5.9635789487936158E-2</v>
      </c>
      <c r="BX13" s="18">
        <v>5.9288141853372021E-2</v>
      </c>
      <c r="BY13" s="18">
        <v>4.3366107964917973E-2</v>
      </c>
      <c r="BZ13" s="18">
        <v>6.4533579337750349E-2</v>
      </c>
      <c r="CA13" s="18">
        <v>2.8573042713460721E-2</v>
      </c>
      <c r="CB13" s="18">
        <v>7.2963278710014345E-2</v>
      </c>
      <c r="CC13" s="18">
        <v>8.8313644677410888E-2</v>
      </c>
    </row>
    <row r="14" spans="2:83" ht="19" customHeight="1" x14ac:dyDescent="0.35">
      <c r="B14" s="21" t="s">
        <v>151</v>
      </c>
      <c r="C14" s="18">
        <v>4.7250438766302361E-2</v>
      </c>
      <c r="D14" s="18">
        <v>3.1612327973464478E-2</v>
      </c>
      <c r="E14" s="18">
        <v>1.901639699990915E-2</v>
      </c>
      <c r="F14" s="18">
        <v>2.8331460367254379E-2</v>
      </c>
      <c r="G14" s="18">
        <v>4.7422645683815767E-2</v>
      </c>
      <c r="H14" s="18">
        <v>5.0988109198183869E-2</v>
      </c>
      <c r="I14" s="18">
        <v>8.501706802843341E-2</v>
      </c>
      <c r="K14" s="18">
        <v>3.8873243737583808E-2</v>
      </c>
      <c r="L14" s="18">
        <v>5.5333292709925062E-2</v>
      </c>
      <c r="N14" s="18">
        <v>2.5997499042756531E-2</v>
      </c>
      <c r="O14" s="18">
        <v>4.4653870747537058E-2</v>
      </c>
      <c r="P14" s="18">
        <v>2.4069909337454759E-2</v>
      </c>
      <c r="Q14" s="18">
        <v>7.578971052139015E-2</v>
      </c>
      <c r="R14" s="18">
        <v>7.528297712169002E-2</v>
      </c>
      <c r="S14" s="18">
        <v>2.838262060143476E-2</v>
      </c>
      <c r="T14" s="18">
        <v>4.392904859558714E-2</v>
      </c>
      <c r="U14" s="18">
        <v>5.2633161918903278E-2</v>
      </c>
      <c r="V14" s="18">
        <v>2.5612084135240971E-2</v>
      </c>
      <c r="W14" s="18">
        <v>5.5132040263588838E-2</v>
      </c>
      <c r="X14" s="18">
        <v>5.8060186507544992E-2</v>
      </c>
      <c r="Y14" s="18">
        <v>5.4955712044769463E-2</v>
      </c>
      <c r="AA14" s="18">
        <v>2.6682556408449919E-2</v>
      </c>
      <c r="AB14" s="18">
        <v>5.7141490558669378E-2</v>
      </c>
      <c r="AC14" s="18">
        <v>3.1271193592749269E-2</v>
      </c>
      <c r="AD14" s="18">
        <v>7.3522394904643892E-2</v>
      </c>
      <c r="AF14" s="18">
        <v>0.1066202911458395</v>
      </c>
      <c r="AG14" s="18">
        <v>6.2236173464111463E-2</v>
      </c>
      <c r="AH14" s="18">
        <v>0.1064305697854717</v>
      </c>
      <c r="AI14" s="18">
        <v>7.2031117167508971E-2</v>
      </c>
      <c r="AJ14" s="18">
        <v>3.961609523967391E-2</v>
      </c>
      <c r="AK14" s="18">
        <v>3.5177371767496662E-2</v>
      </c>
      <c r="AL14" s="18">
        <v>6.5656833556794317E-2</v>
      </c>
      <c r="AM14" s="18">
        <v>4.6208680506265087E-2</v>
      </c>
      <c r="AN14" s="18">
        <v>4.5600293227366397E-2</v>
      </c>
      <c r="AO14" s="18">
        <v>2.3807506772228169E-2</v>
      </c>
      <c r="AP14" s="18">
        <v>4.4824595925051461E-2</v>
      </c>
      <c r="AQ14" s="18">
        <v>2.4801812955052911E-2</v>
      </c>
      <c r="AR14" s="18">
        <v>1.074263502698627E-2</v>
      </c>
      <c r="AS14" s="18">
        <v>0</v>
      </c>
      <c r="AT14" s="18">
        <v>0</v>
      </c>
      <c r="AU14" s="18">
        <v>1.7688928616613749E-2</v>
      </c>
      <c r="AV14" s="18">
        <v>0.12893541276194789</v>
      </c>
      <c r="AX14" s="18">
        <v>4.9670782433121119E-2</v>
      </c>
      <c r="AY14" s="18">
        <v>3.3134321381401322E-2</v>
      </c>
      <c r="BA14" s="18">
        <v>4.1265055992157081E-2</v>
      </c>
      <c r="BB14" s="18">
        <v>5.8355342053366982E-2</v>
      </c>
      <c r="BD14" s="18">
        <v>5.4042994902739047E-2</v>
      </c>
      <c r="BE14" s="18">
        <v>5.839130587958697E-2</v>
      </c>
      <c r="BF14" s="18">
        <v>4.3792918189846403E-2</v>
      </c>
      <c r="BG14" s="18">
        <v>1.932256805014821E-2</v>
      </c>
      <c r="BH14" s="18">
        <v>3.631016294295672E-2</v>
      </c>
      <c r="BI14" s="18">
        <v>3.7393718832821721E-2</v>
      </c>
      <c r="BJ14" s="18">
        <v>0.17104884316720129</v>
      </c>
      <c r="BL14" s="18">
        <v>4.9259343139855243E-2</v>
      </c>
      <c r="BM14" s="18">
        <v>2.504046198237073E-2</v>
      </c>
      <c r="BN14" s="18">
        <v>3.2728651767254882E-2</v>
      </c>
      <c r="BO14" s="18">
        <v>8.2216178502316634E-2</v>
      </c>
      <c r="BP14" s="18">
        <v>3.5198477185235409E-2</v>
      </c>
      <c r="BQ14" s="18">
        <v>2.468424943827929E-2</v>
      </c>
      <c r="BR14" s="18">
        <v>0.17462819676612709</v>
      </c>
      <c r="BS14" s="18">
        <v>7.3913787041108431E-2</v>
      </c>
      <c r="BU14" s="18">
        <v>2.2455309257684471E-2</v>
      </c>
      <c r="BV14" s="18">
        <v>2.95907965782902E-2</v>
      </c>
      <c r="BW14" s="18">
        <v>3.271686914731279E-2</v>
      </c>
      <c r="BX14" s="18">
        <v>3.5522667307369797E-2</v>
      </c>
      <c r="BY14" s="18">
        <v>4.547887159544689E-2</v>
      </c>
      <c r="BZ14" s="18">
        <v>3.5061601982083891E-2</v>
      </c>
      <c r="CA14" s="18">
        <v>8.5096926399575737E-2</v>
      </c>
      <c r="CB14" s="18">
        <v>0.16413512480818071</v>
      </c>
      <c r="CC14" s="18">
        <v>2.1829630132747909E-2</v>
      </c>
    </row>
    <row r="15" spans="2:83" ht="19" customHeight="1" x14ac:dyDescent="0.35">
      <c r="B15" s="22" t="s">
        <v>117</v>
      </c>
      <c r="C15" s="23">
        <v>0.42915034464909368</v>
      </c>
      <c r="D15" s="23">
        <v>0.51819848685818748</v>
      </c>
      <c r="E15" s="23">
        <v>0.60100061106350222</v>
      </c>
      <c r="F15" s="23">
        <v>0.50106562868228066</v>
      </c>
      <c r="G15" s="23">
        <v>0.38823138248262767</v>
      </c>
      <c r="H15" s="23">
        <v>0.3915821437313306</v>
      </c>
      <c r="I15" s="23">
        <v>0.26832949404519918</v>
      </c>
      <c r="K15" s="23">
        <v>0.42741250878986159</v>
      </c>
      <c r="L15" s="23">
        <v>0.43092510097912351</v>
      </c>
      <c r="N15" s="23">
        <v>0.36076311992617732</v>
      </c>
      <c r="O15" s="23">
        <v>0.37157535015925652</v>
      </c>
      <c r="P15" s="23">
        <v>0.44097421350703531</v>
      </c>
      <c r="Q15" s="23">
        <v>0.49563198600387659</v>
      </c>
      <c r="R15" s="23">
        <v>0.45546464055771912</v>
      </c>
      <c r="S15" s="23">
        <v>0.4638283434831717</v>
      </c>
      <c r="T15" s="23">
        <v>0.49595769130462369</v>
      </c>
      <c r="U15" s="23">
        <v>0.41426036282930179</v>
      </c>
      <c r="V15" s="23">
        <v>0.48187888416875208</v>
      </c>
      <c r="W15" s="23">
        <v>0.3978834215204472</v>
      </c>
      <c r="X15" s="23">
        <v>0.39542081396191248</v>
      </c>
      <c r="Y15" s="23">
        <v>0.37627525537245382</v>
      </c>
      <c r="AA15" s="23">
        <v>0.44348880579947492</v>
      </c>
      <c r="AB15" s="23">
        <v>0.39797093909975217</v>
      </c>
      <c r="AC15" s="23">
        <v>0.46452066887225069</v>
      </c>
      <c r="AD15" s="23">
        <v>0.41610980755348698</v>
      </c>
      <c r="AF15" s="23">
        <v>0.28038904795135322</v>
      </c>
      <c r="AG15" s="23">
        <v>0.44922782366080388</v>
      </c>
      <c r="AH15" s="23">
        <v>0.43239618786773321</v>
      </c>
      <c r="AI15" s="23">
        <v>0.41155419523098302</v>
      </c>
      <c r="AJ15" s="23">
        <v>0.4147802223873398</v>
      </c>
      <c r="AK15" s="23">
        <v>0.40362222873418702</v>
      </c>
      <c r="AL15" s="23">
        <v>0.39633198085387089</v>
      </c>
      <c r="AM15" s="23">
        <v>0.43763817555896067</v>
      </c>
      <c r="AN15" s="23">
        <v>0.37579019338728858</v>
      </c>
      <c r="AO15" s="23">
        <v>0.4999241606041338</v>
      </c>
      <c r="AP15" s="23">
        <v>0.38817886355442788</v>
      </c>
      <c r="AQ15" s="23">
        <v>0.47094586439097791</v>
      </c>
      <c r="AR15" s="23">
        <v>0.39988596209876831</v>
      </c>
      <c r="AS15" s="23">
        <v>0.38507039864292059</v>
      </c>
      <c r="AT15" s="23">
        <v>0.42436783160408492</v>
      </c>
      <c r="AU15" s="23">
        <v>0.63127324481098079</v>
      </c>
      <c r="AV15" s="23">
        <v>0.37112634810762651</v>
      </c>
      <c r="AX15" s="23">
        <v>0.41141833468539551</v>
      </c>
      <c r="AY15" s="23">
        <v>0.51775193099318662</v>
      </c>
      <c r="BA15" s="23">
        <v>0.43530882266830367</v>
      </c>
      <c r="BB15" s="23">
        <v>0.41772429131558642</v>
      </c>
      <c r="BD15" s="23">
        <v>0.4041239951409738</v>
      </c>
      <c r="BE15" s="23">
        <v>0.42918280774512613</v>
      </c>
      <c r="BF15" s="23">
        <v>0.41145805022596432</v>
      </c>
      <c r="BG15" s="23">
        <v>0.4443663307478451</v>
      </c>
      <c r="BH15" s="23">
        <v>0.4625982660424105</v>
      </c>
      <c r="BI15" s="23">
        <v>0.68174002635599584</v>
      </c>
      <c r="BJ15" s="23">
        <v>0.25674705143837467</v>
      </c>
      <c r="BL15" s="23">
        <v>0.42215809282723937</v>
      </c>
      <c r="BM15" s="23">
        <v>0.5017761541945881</v>
      </c>
      <c r="BN15" s="23">
        <v>0.34078313480580669</v>
      </c>
      <c r="BO15" s="23">
        <v>0.48717026301458211</v>
      </c>
      <c r="BP15" s="23">
        <v>0.40620452348645952</v>
      </c>
      <c r="BQ15" s="23">
        <v>0.54169250326950213</v>
      </c>
      <c r="BR15" s="23">
        <v>0.42497153330715459</v>
      </c>
      <c r="BS15" s="23">
        <v>0.33353088434228018</v>
      </c>
      <c r="BU15" s="23">
        <v>0.43518710548278922</v>
      </c>
      <c r="BV15" s="23">
        <v>0.50108731389753269</v>
      </c>
      <c r="BW15" s="23">
        <v>0.36790675868644818</v>
      </c>
      <c r="BX15" s="23">
        <v>0.4873448238314666</v>
      </c>
      <c r="BY15" s="23">
        <v>0.4361681357597999</v>
      </c>
      <c r="BZ15" s="23">
        <v>0.49111881589895318</v>
      </c>
      <c r="CA15" s="23">
        <v>0.29650005561150011</v>
      </c>
      <c r="CB15" s="23">
        <v>0.34859947949839198</v>
      </c>
      <c r="CC15" s="23">
        <v>0.29552431481072672</v>
      </c>
    </row>
    <row r="16" spans="2:83" ht="19" customHeight="1" x14ac:dyDescent="0.35">
      <c r="B16" s="22" t="s">
        <v>118</v>
      </c>
      <c r="C16" s="23">
        <v>0.2084029076735246</v>
      </c>
      <c r="D16" s="23">
        <v>0.22481324959929991</v>
      </c>
      <c r="E16" s="23">
        <v>0.14247337488041881</v>
      </c>
      <c r="F16" s="23">
        <v>0.15376403474487529</v>
      </c>
      <c r="G16" s="23">
        <v>0.20278550356996899</v>
      </c>
      <c r="H16" s="23">
        <v>0.2043840043045336</v>
      </c>
      <c r="I16" s="23">
        <v>0.29310557047821217</v>
      </c>
      <c r="K16" s="23">
        <v>0.22026684063282151</v>
      </c>
      <c r="L16" s="23">
        <v>0.1983162413284533</v>
      </c>
      <c r="N16" s="23">
        <v>0.26338665943999029</v>
      </c>
      <c r="O16" s="23">
        <v>0.2246241271426356</v>
      </c>
      <c r="P16" s="23">
        <v>0.185891477405142</v>
      </c>
      <c r="Q16" s="23">
        <v>0.20786306456268441</v>
      </c>
      <c r="R16" s="23">
        <v>0.17710301343189239</v>
      </c>
      <c r="S16" s="23">
        <v>0.22997212592096961</v>
      </c>
      <c r="T16" s="23">
        <v>0.142306752001579</v>
      </c>
      <c r="U16" s="23">
        <v>0.23001408553590119</v>
      </c>
      <c r="V16" s="23">
        <v>0.18713771942415591</v>
      </c>
      <c r="W16" s="23">
        <v>0.2323655941896362</v>
      </c>
      <c r="X16" s="23">
        <v>0.18589616207592649</v>
      </c>
      <c r="Y16" s="23">
        <v>0.23155311753649879</v>
      </c>
      <c r="AA16" s="23">
        <v>0.20684414061039319</v>
      </c>
      <c r="AB16" s="23">
        <v>0.22992407748112709</v>
      </c>
      <c r="AC16" s="23">
        <v>0.1831320814024415</v>
      </c>
      <c r="AD16" s="23">
        <v>0.21005820252117621</v>
      </c>
      <c r="AF16" s="23">
        <v>0.22682741845266971</v>
      </c>
      <c r="AG16" s="23">
        <v>0.24770998851890819</v>
      </c>
      <c r="AH16" s="23">
        <v>0.13580844673436801</v>
      </c>
      <c r="AI16" s="23">
        <v>0.2223289675746494</v>
      </c>
      <c r="AJ16" s="23">
        <v>0.21279621607054211</v>
      </c>
      <c r="AK16" s="23">
        <v>0.1721271028750182</v>
      </c>
      <c r="AL16" s="23">
        <v>0.2387696177577382</v>
      </c>
      <c r="AM16" s="23">
        <v>0.20410086522754831</v>
      </c>
      <c r="AN16" s="23">
        <v>0.21681623048453841</v>
      </c>
      <c r="AO16" s="23">
        <v>0.20311109438509939</v>
      </c>
      <c r="AP16" s="23">
        <v>0.2230290154752636</v>
      </c>
      <c r="AQ16" s="23">
        <v>0.19947383621011111</v>
      </c>
      <c r="AR16" s="23">
        <v>0.29794098525571677</v>
      </c>
      <c r="AS16" s="23">
        <v>0.30185275471087381</v>
      </c>
      <c r="AT16" s="23">
        <v>0.2320671104419279</v>
      </c>
      <c r="AU16" s="23">
        <v>0.14461589798122551</v>
      </c>
      <c r="AV16" s="23">
        <v>0.17175778196492969</v>
      </c>
      <c r="AX16" s="23">
        <v>0.21920733110928389</v>
      </c>
      <c r="AY16" s="23">
        <v>0.1552453236475084</v>
      </c>
      <c r="BA16" s="23">
        <v>0.1956449677026674</v>
      </c>
      <c r="BB16" s="23">
        <v>0.2320731882327787</v>
      </c>
      <c r="BD16" s="23">
        <v>0.20775560218625419</v>
      </c>
      <c r="BE16" s="23">
        <v>0.2364265931568002</v>
      </c>
      <c r="BF16" s="23">
        <v>0.21889525118294209</v>
      </c>
      <c r="BG16" s="23">
        <v>0.18681388646879149</v>
      </c>
      <c r="BH16" s="23">
        <v>0.19137758745307459</v>
      </c>
      <c r="BI16" s="23">
        <v>0.14642109642613341</v>
      </c>
      <c r="BJ16" s="23">
        <v>0.25404434279156268</v>
      </c>
      <c r="BL16" s="23">
        <v>0.2150976314776962</v>
      </c>
      <c r="BM16" s="23">
        <v>0.16638040036111901</v>
      </c>
      <c r="BN16" s="23">
        <v>0.29801454712296038</v>
      </c>
      <c r="BO16" s="23">
        <v>0.1967970087890584</v>
      </c>
      <c r="BP16" s="23">
        <v>0.24961965828440461</v>
      </c>
      <c r="BQ16" s="23">
        <v>0.197084656909605</v>
      </c>
      <c r="BR16" s="23">
        <v>5.3808224819218063E-2</v>
      </c>
      <c r="BS16" s="23">
        <v>0.2337837126252916</v>
      </c>
      <c r="BU16" s="23">
        <v>0.23742296279559769</v>
      </c>
      <c r="BV16" s="23">
        <v>0.17065995104391121</v>
      </c>
      <c r="BW16" s="23">
        <v>0.252339110349173</v>
      </c>
      <c r="BX16" s="23">
        <v>0.19386531595680431</v>
      </c>
      <c r="BY16" s="23">
        <v>0.21278437558338689</v>
      </c>
      <c r="BZ16" s="23">
        <v>0.2391473320931953</v>
      </c>
      <c r="CA16" s="23">
        <v>0.18101501565978539</v>
      </c>
      <c r="CB16" s="23">
        <v>0.1955459409526652</v>
      </c>
      <c r="CC16" s="23">
        <v>0.27965562984862857</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0.110681344882459</v>
      </c>
      <c r="D9" s="18">
        <v>0.13389701218387021</v>
      </c>
      <c r="E9" s="18">
        <v>0.2079006967213716</v>
      </c>
      <c r="F9" s="18">
        <v>0.15878167371090041</v>
      </c>
      <c r="G9" s="18">
        <v>0.1068471812981051</v>
      </c>
      <c r="H9" s="18">
        <v>7.3118717384295984E-2</v>
      </c>
      <c r="I9" s="18">
        <v>2.505126743791581E-2</v>
      </c>
      <c r="K9" s="18">
        <v>0.1235750914483924</v>
      </c>
      <c r="L9" s="18">
        <v>9.9146886010750751E-2</v>
      </c>
      <c r="N9" s="18">
        <v>9.8859178303298989E-2</v>
      </c>
      <c r="O9" s="18">
        <v>3.0932778734953651E-2</v>
      </c>
      <c r="P9" s="18">
        <v>5.0609689992784493E-2</v>
      </c>
      <c r="Q9" s="18">
        <v>0.1053106290344584</v>
      </c>
      <c r="R9" s="18">
        <v>0.15265467141956859</v>
      </c>
      <c r="S9" s="18">
        <v>0.10052519905530651</v>
      </c>
      <c r="T9" s="18">
        <v>0.1158387569844443</v>
      </c>
      <c r="U9" s="18">
        <v>0.10998459144770011</v>
      </c>
      <c r="V9" s="18">
        <v>0.17788064711945689</v>
      </c>
      <c r="W9" s="18">
        <v>9.2453879802517958E-2</v>
      </c>
      <c r="X9" s="18">
        <v>8.6192748053954243E-2</v>
      </c>
      <c r="Y9" s="18">
        <v>8.8572198653413647E-2</v>
      </c>
      <c r="AA9" s="18">
        <v>0.1406159551221603</v>
      </c>
      <c r="AB9" s="18">
        <v>7.9915274746396731E-2</v>
      </c>
      <c r="AC9" s="18">
        <v>0.11656576154970839</v>
      </c>
      <c r="AD9" s="18">
        <v>0.1060846406478117</v>
      </c>
      <c r="AF9" s="18">
        <v>0.1366916111774889</v>
      </c>
      <c r="AG9" s="18">
        <v>0.19298325251448811</v>
      </c>
      <c r="AH9" s="18">
        <v>8.7845437271092605E-2</v>
      </c>
      <c r="AI9" s="18">
        <v>7.501745020229876E-2</v>
      </c>
      <c r="AJ9" s="18">
        <v>0.1066891219037871</v>
      </c>
      <c r="AK9" s="18">
        <v>9.503210706435021E-2</v>
      </c>
      <c r="AL9" s="18">
        <v>5.3981689872098892E-2</v>
      </c>
      <c r="AM9" s="18">
        <v>9.8446761885043588E-2</v>
      </c>
      <c r="AN9" s="18">
        <v>9.8331625223803121E-2</v>
      </c>
      <c r="AO9" s="18">
        <v>0.1084350918849236</v>
      </c>
      <c r="AP9" s="18">
        <v>0.10487734609972919</v>
      </c>
      <c r="AQ9" s="18">
        <v>8.8935286585880249E-2</v>
      </c>
      <c r="AR9" s="18">
        <v>0.14483227297953241</v>
      </c>
      <c r="AS9" s="18">
        <v>0.17098824608175381</v>
      </c>
      <c r="AT9" s="18">
        <v>0.17280318510077</v>
      </c>
      <c r="AU9" s="18">
        <v>0.21278303767139001</v>
      </c>
      <c r="AV9" s="18">
        <v>7.4840423714604448E-2</v>
      </c>
      <c r="AX9" s="18">
        <v>9.5422200914691446E-2</v>
      </c>
      <c r="AY9" s="18">
        <v>0.18777317081759229</v>
      </c>
      <c r="BA9" s="18">
        <v>0.1237723287453245</v>
      </c>
      <c r="BB9" s="18">
        <v>8.6393155602801211E-2</v>
      </c>
      <c r="BD9" s="18">
        <v>9.2115818199664773E-2</v>
      </c>
      <c r="BE9" s="18">
        <v>7.5918478277969284E-2</v>
      </c>
      <c r="BF9" s="18">
        <v>0.1052559132415454</v>
      </c>
      <c r="BG9" s="18">
        <v>0.1148502436105743</v>
      </c>
      <c r="BH9" s="18">
        <v>0.17936635170311149</v>
      </c>
      <c r="BI9" s="18">
        <v>0.29695173523858098</v>
      </c>
      <c r="BJ9" s="18">
        <v>6.3807157066939679E-2</v>
      </c>
      <c r="BL9" s="18">
        <v>9.0949948279243992E-2</v>
      </c>
      <c r="BM9" s="18">
        <v>0.13741767331764501</v>
      </c>
      <c r="BN9" s="18">
        <v>9.3317380317185186E-2</v>
      </c>
      <c r="BO9" s="18">
        <v>0.15537343767103531</v>
      </c>
      <c r="BP9" s="18">
        <v>0.1286054587827675</v>
      </c>
      <c r="BQ9" s="18">
        <v>8.2304138074278291E-2</v>
      </c>
      <c r="BR9" s="18">
        <v>0.1317545911175837</v>
      </c>
      <c r="BS9" s="18">
        <v>6.5696650028036541E-2</v>
      </c>
      <c r="BU9" s="18">
        <v>9.6229862937657049E-2</v>
      </c>
      <c r="BV9" s="18">
        <v>0.1640622686509576</v>
      </c>
      <c r="BW9" s="18">
        <v>5.9666364110209889E-2</v>
      </c>
      <c r="BX9" s="18">
        <v>0.14212339439246971</v>
      </c>
      <c r="BY9" s="18">
        <v>0.1153861566646391</v>
      </c>
      <c r="BZ9" s="18">
        <v>0.115206362715521</v>
      </c>
      <c r="CA9" s="18">
        <v>5.0427664228410933E-2</v>
      </c>
      <c r="CB9" s="18">
        <v>3.6339485546172168E-2</v>
      </c>
      <c r="CC9" s="18">
        <v>9.01469550947267E-2</v>
      </c>
    </row>
    <row r="10" spans="2:83" ht="19" customHeight="1" x14ac:dyDescent="0.35">
      <c r="B10" s="21" t="s">
        <v>266</v>
      </c>
      <c r="C10" s="18">
        <v>0.26824659177967392</v>
      </c>
      <c r="D10" s="18">
        <v>0.31592326277255661</v>
      </c>
      <c r="E10" s="18">
        <v>0.36551433813581369</v>
      </c>
      <c r="F10" s="18">
        <v>0.3602301330872214</v>
      </c>
      <c r="G10" s="18">
        <v>0.26697140813322789</v>
      </c>
      <c r="H10" s="18">
        <v>0.20031807660270631</v>
      </c>
      <c r="I10" s="18">
        <v>0.1595349588054315</v>
      </c>
      <c r="K10" s="18">
        <v>0.25277429800529672</v>
      </c>
      <c r="L10" s="18">
        <v>0.28206845628647559</v>
      </c>
      <c r="N10" s="18">
        <v>0.29734839705509691</v>
      </c>
      <c r="O10" s="18">
        <v>0.27533091690080419</v>
      </c>
      <c r="P10" s="18">
        <v>0.32493388215942393</v>
      </c>
      <c r="Q10" s="18">
        <v>0.24090272054810469</v>
      </c>
      <c r="R10" s="18">
        <v>0.24741517986854769</v>
      </c>
      <c r="S10" s="18">
        <v>0.32587715948446982</v>
      </c>
      <c r="T10" s="18">
        <v>0.32606064271987673</v>
      </c>
      <c r="U10" s="18">
        <v>0.27424705447473241</v>
      </c>
      <c r="V10" s="18">
        <v>0.28652139294453077</v>
      </c>
      <c r="W10" s="18">
        <v>0.19535169058374471</v>
      </c>
      <c r="X10" s="18">
        <v>0.22937682244650431</v>
      </c>
      <c r="Y10" s="18">
        <v>0.26622429833378491</v>
      </c>
      <c r="AA10" s="18">
        <v>0.25532456838470541</v>
      </c>
      <c r="AB10" s="18">
        <v>0.2373489756537043</v>
      </c>
      <c r="AC10" s="18">
        <v>0.32158454039552498</v>
      </c>
      <c r="AD10" s="18">
        <v>0.26832448748278492</v>
      </c>
      <c r="AF10" s="18">
        <v>0.16803144301792641</v>
      </c>
      <c r="AG10" s="18">
        <v>0.26910798775380018</v>
      </c>
      <c r="AH10" s="18">
        <v>0.28264081178447947</v>
      </c>
      <c r="AI10" s="18">
        <v>0.27885779878118139</v>
      </c>
      <c r="AJ10" s="18">
        <v>0.25623056764331797</v>
      </c>
      <c r="AK10" s="18">
        <v>0.28765331446714199</v>
      </c>
      <c r="AL10" s="18">
        <v>0.34149748008759678</v>
      </c>
      <c r="AM10" s="18">
        <v>0.20986698488239089</v>
      </c>
      <c r="AN10" s="18">
        <v>0.2719063850719427</v>
      </c>
      <c r="AO10" s="18">
        <v>0.27314033417729711</v>
      </c>
      <c r="AP10" s="18">
        <v>0.23100824557300231</v>
      </c>
      <c r="AQ10" s="18">
        <v>0.27095051758072669</v>
      </c>
      <c r="AR10" s="18">
        <v>0.21904687975550871</v>
      </c>
      <c r="AS10" s="18">
        <v>0.1972020895412249</v>
      </c>
      <c r="AT10" s="18">
        <v>0.2248098200380515</v>
      </c>
      <c r="AU10" s="18">
        <v>0.36208119008755152</v>
      </c>
      <c r="AV10" s="18">
        <v>0.21579922119540271</v>
      </c>
      <c r="AX10" s="18">
        <v>0.25181540994910329</v>
      </c>
      <c r="AY10" s="18">
        <v>0.34440353562787668</v>
      </c>
      <c r="BA10" s="18">
        <v>0.28111836005589469</v>
      </c>
      <c r="BB10" s="18">
        <v>0.2443651213316374</v>
      </c>
      <c r="BD10" s="18">
        <v>0.26015963456528007</v>
      </c>
      <c r="BE10" s="18">
        <v>0.27619973449554219</v>
      </c>
      <c r="BF10" s="18">
        <v>0.24020728100922689</v>
      </c>
      <c r="BG10" s="18">
        <v>0.28849674431192851</v>
      </c>
      <c r="BH10" s="18">
        <v>0.27069282551625562</v>
      </c>
      <c r="BI10" s="18">
        <v>0.21761691380017589</v>
      </c>
      <c r="BJ10" s="18">
        <v>0.27337963553974443</v>
      </c>
      <c r="BL10" s="18">
        <v>0.24982139483322049</v>
      </c>
      <c r="BM10" s="18">
        <v>0.32616738108252369</v>
      </c>
      <c r="BN10" s="18">
        <v>0.2124643723056707</v>
      </c>
      <c r="BO10" s="18">
        <v>0.18742506214812141</v>
      </c>
      <c r="BP10" s="18">
        <v>0.25970507412547272</v>
      </c>
      <c r="BQ10" s="18">
        <v>0.37308339963454351</v>
      </c>
      <c r="BR10" s="18">
        <v>0.29935911766261097</v>
      </c>
      <c r="BS10" s="18">
        <v>0.22143911282662099</v>
      </c>
      <c r="BU10" s="18">
        <v>0.26689342832341101</v>
      </c>
      <c r="BV10" s="18">
        <v>0.29550467608336811</v>
      </c>
      <c r="BW10" s="18">
        <v>0.19364426938818111</v>
      </c>
      <c r="BX10" s="18">
        <v>0.25614774130684109</v>
      </c>
      <c r="BY10" s="18">
        <v>0.29373048649003303</v>
      </c>
      <c r="BZ10" s="18">
        <v>0.30722693859530609</v>
      </c>
      <c r="CA10" s="18">
        <v>0.2163516187712016</v>
      </c>
      <c r="CB10" s="18">
        <v>0.23319635312791129</v>
      </c>
      <c r="CC10" s="18">
        <v>0.2410275069974292</v>
      </c>
    </row>
    <row r="11" spans="2:83" ht="19" customHeight="1" x14ac:dyDescent="0.35">
      <c r="B11" s="21" t="s">
        <v>267</v>
      </c>
      <c r="C11" s="18">
        <v>0.24061719785473529</v>
      </c>
      <c r="D11" s="18">
        <v>0.27359040410407431</v>
      </c>
      <c r="E11" s="18">
        <v>0.22227205265610039</v>
      </c>
      <c r="F11" s="18">
        <v>0.21118037526770961</v>
      </c>
      <c r="G11" s="18">
        <v>0.2464542534592252</v>
      </c>
      <c r="H11" s="18">
        <v>0.30743807320417699</v>
      </c>
      <c r="I11" s="18">
        <v>0.2110166622827622</v>
      </c>
      <c r="K11" s="18">
        <v>0.2378470721094551</v>
      </c>
      <c r="L11" s="18">
        <v>0.24249025872119359</v>
      </c>
      <c r="N11" s="18">
        <v>0.25699272470120532</v>
      </c>
      <c r="O11" s="18">
        <v>0.29837738259769692</v>
      </c>
      <c r="P11" s="18">
        <v>0.31342134360705698</v>
      </c>
      <c r="Q11" s="18">
        <v>0.28461320027321929</v>
      </c>
      <c r="R11" s="18">
        <v>0.24046463399848009</v>
      </c>
      <c r="S11" s="18">
        <v>0.2167105621156474</v>
      </c>
      <c r="T11" s="18">
        <v>0.21029289811411259</v>
      </c>
      <c r="U11" s="18">
        <v>0.247114008703952</v>
      </c>
      <c r="V11" s="18">
        <v>0.2049606060484824</v>
      </c>
      <c r="W11" s="18">
        <v>0.2335058503938221</v>
      </c>
      <c r="X11" s="18">
        <v>0.26052600866008668</v>
      </c>
      <c r="Y11" s="18">
        <v>0.23446062056295189</v>
      </c>
      <c r="AA11" s="18">
        <v>0.18259957791315251</v>
      </c>
      <c r="AB11" s="18">
        <v>0.27267298741059998</v>
      </c>
      <c r="AC11" s="18">
        <v>0.2456026798276543</v>
      </c>
      <c r="AD11" s="18">
        <v>0.26225093885601791</v>
      </c>
      <c r="AF11" s="18">
        <v>0.2434601479210442</v>
      </c>
      <c r="AG11" s="18">
        <v>0.23824149322840091</v>
      </c>
      <c r="AH11" s="18">
        <v>0.25845111965541229</v>
      </c>
      <c r="AI11" s="18">
        <v>0.26386866588936891</v>
      </c>
      <c r="AJ11" s="18">
        <v>0.2402529729668717</v>
      </c>
      <c r="AK11" s="18">
        <v>0.29006272507193831</v>
      </c>
      <c r="AL11" s="18">
        <v>0.22070183948868841</v>
      </c>
      <c r="AM11" s="18">
        <v>0.2445577057779926</v>
      </c>
      <c r="AN11" s="18">
        <v>0.23573603662694659</v>
      </c>
      <c r="AO11" s="18">
        <v>0.22692750593135261</v>
      </c>
      <c r="AP11" s="18">
        <v>0.1999760281832535</v>
      </c>
      <c r="AQ11" s="18">
        <v>0.27975339291082563</v>
      </c>
      <c r="AR11" s="18">
        <v>0.19249789366940551</v>
      </c>
      <c r="AS11" s="18">
        <v>0.31509799282955381</v>
      </c>
      <c r="AT11" s="18">
        <v>0.19313448969860231</v>
      </c>
      <c r="AU11" s="18">
        <v>0.1994298509995148</v>
      </c>
      <c r="AV11" s="18">
        <v>0.26851813006062042</v>
      </c>
      <c r="AX11" s="18">
        <v>0.24279782250246251</v>
      </c>
      <c r="AY11" s="18">
        <v>0.23512833722690571</v>
      </c>
      <c r="BA11" s="18">
        <v>0.23310432022768651</v>
      </c>
      <c r="BB11" s="18">
        <v>0.25455611915753229</v>
      </c>
      <c r="BD11" s="18">
        <v>0.27285102377535292</v>
      </c>
      <c r="BE11" s="18">
        <v>0.2470477524359089</v>
      </c>
      <c r="BF11" s="18">
        <v>0.24689147390281749</v>
      </c>
      <c r="BG11" s="18">
        <v>0.22973519555845681</v>
      </c>
      <c r="BH11" s="18">
        <v>0.188159045570158</v>
      </c>
      <c r="BI11" s="18">
        <v>0.183519139821191</v>
      </c>
      <c r="BJ11" s="18">
        <v>0.2436220953196207</v>
      </c>
      <c r="BL11" s="18">
        <v>0.21956501670029879</v>
      </c>
      <c r="BM11" s="18">
        <v>0.23490896709396511</v>
      </c>
      <c r="BN11" s="18">
        <v>0.21763335377298029</v>
      </c>
      <c r="BO11" s="18">
        <v>0.19847209339941621</v>
      </c>
      <c r="BP11" s="18">
        <v>0.22826708765809789</v>
      </c>
      <c r="BQ11" s="18">
        <v>0.20172854608492699</v>
      </c>
      <c r="BR11" s="18">
        <v>0.27689931187748651</v>
      </c>
      <c r="BS11" s="18">
        <v>0.30107339225814739</v>
      </c>
      <c r="BU11" s="18">
        <v>0.23889968260376421</v>
      </c>
      <c r="BV11" s="18">
        <v>0.2299090240764437</v>
      </c>
      <c r="BW11" s="18">
        <v>0.25929957902188439</v>
      </c>
      <c r="BX11" s="18">
        <v>0.21557565521188579</v>
      </c>
      <c r="BY11" s="18">
        <v>0.2254427975821891</v>
      </c>
      <c r="BZ11" s="18">
        <v>0.21261823977002281</v>
      </c>
      <c r="CA11" s="18">
        <v>0.33999235060667771</v>
      </c>
      <c r="CB11" s="18">
        <v>0.24353267956918301</v>
      </c>
      <c r="CC11" s="18">
        <v>0.26345127367467269</v>
      </c>
    </row>
    <row r="12" spans="2:83" ht="19" customHeight="1" x14ac:dyDescent="0.35">
      <c r="B12" s="21" t="s">
        <v>268</v>
      </c>
      <c r="C12" s="18">
        <v>0.20338933410327259</v>
      </c>
      <c r="D12" s="18">
        <v>0.17288298557945311</v>
      </c>
      <c r="E12" s="18">
        <v>0.14155224286503421</v>
      </c>
      <c r="F12" s="18">
        <v>0.1744886352534685</v>
      </c>
      <c r="G12" s="18">
        <v>0.21998004019523409</v>
      </c>
      <c r="H12" s="18">
        <v>0.20477431618146391</v>
      </c>
      <c r="I12" s="18">
        <v>0.26972673288951338</v>
      </c>
      <c r="K12" s="18">
        <v>0.2096914905266104</v>
      </c>
      <c r="L12" s="18">
        <v>0.19848924431064979</v>
      </c>
      <c r="N12" s="18">
        <v>0.18834345360208421</v>
      </c>
      <c r="O12" s="18">
        <v>0.22412524209944951</v>
      </c>
      <c r="P12" s="18">
        <v>0.17541703190120819</v>
      </c>
      <c r="Q12" s="18">
        <v>0.17894513865371389</v>
      </c>
      <c r="R12" s="18">
        <v>0.1728584512345136</v>
      </c>
      <c r="S12" s="18">
        <v>0.22761836570842431</v>
      </c>
      <c r="T12" s="18">
        <v>0.1567746649758826</v>
      </c>
      <c r="U12" s="18">
        <v>0.2094748847026377</v>
      </c>
      <c r="V12" s="18">
        <v>0.18695039863682131</v>
      </c>
      <c r="W12" s="18">
        <v>0.25885868378049631</v>
      </c>
      <c r="X12" s="18">
        <v>0.23481993390602171</v>
      </c>
      <c r="Y12" s="18">
        <v>0.192997231737357</v>
      </c>
      <c r="AA12" s="18">
        <v>0.22633544236134481</v>
      </c>
      <c r="AB12" s="18">
        <v>0.18737664232900481</v>
      </c>
      <c r="AC12" s="18">
        <v>0.18356369375243509</v>
      </c>
      <c r="AD12" s="18">
        <v>0.2142673429478332</v>
      </c>
      <c r="AF12" s="18">
        <v>0.33526678192419263</v>
      </c>
      <c r="AG12" s="18">
        <v>0.13998946152755101</v>
      </c>
      <c r="AH12" s="18">
        <v>0.21888648439924671</v>
      </c>
      <c r="AI12" s="18">
        <v>0.24799449532845491</v>
      </c>
      <c r="AJ12" s="18">
        <v>0.23208568029038851</v>
      </c>
      <c r="AK12" s="18">
        <v>0.17352750890437241</v>
      </c>
      <c r="AL12" s="18">
        <v>0.20486217051007799</v>
      </c>
      <c r="AM12" s="18">
        <v>0.22713787238543129</v>
      </c>
      <c r="AN12" s="18">
        <v>0.19259724221802049</v>
      </c>
      <c r="AO12" s="18">
        <v>0.20323143584557901</v>
      </c>
      <c r="AP12" s="18">
        <v>0.24332182171818739</v>
      </c>
      <c r="AQ12" s="18">
        <v>0.15272931426403449</v>
      </c>
      <c r="AR12" s="18">
        <v>0.26445035595369348</v>
      </c>
      <c r="AS12" s="18">
        <v>0.21488694228976021</v>
      </c>
      <c r="AT12" s="18">
        <v>0.2676020187370528</v>
      </c>
      <c r="AU12" s="18">
        <v>0.13960302409628941</v>
      </c>
      <c r="AV12" s="18">
        <v>5.0806836541087447E-2</v>
      </c>
      <c r="AX12" s="18">
        <v>0.2147977420425396</v>
      </c>
      <c r="AY12" s="18">
        <v>0.14946921351510009</v>
      </c>
      <c r="BA12" s="18">
        <v>0.1905476150059329</v>
      </c>
      <c r="BB12" s="18">
        <v>0.2272150531920526</v>
      </c>
      <c r="BD12" s="18">
        <v>0.215130496881628</v>
      </c>
      <c r="BE12" s="18">
        <v>0.2032879390045392</v>
      </c>
      <c r="BF12" s="18">
        <v>0.2166856642928886</v>
      </c>
      <c r="BG12" s="18">
        <v>0.17589544162392351</v>
      </c>
      <c r="BH12" s="18">
        <v>0.22068993025464029</v>
      </c>
      <c r="BI12" s="18">
        <v>0.1948907616563717</v>
      </c>
      <c r="BJ12" s="18">
        <v>0.19469751593781309</v>
      </c>
      <c r="BL12" s="18">
        <v>0.24197579871818231</v>
      </c>
      <c r="BM12" s="18">
        <v>0.17507615253044551</v>
      </c>
      <c r="BN12" s="18">
        <v>0.1889743244006343</v>
      </c>
      <c r="BO12" s="18">
        <v>0.25848413423957511</v>
      </c>
      <c r="BP12" s="18">
        <v>0.21357399675066929</v>
      </c>
      <c r="BQ12" s="18">
        <v>0.135325076590393</v>
      </c>
      <c r="BR12" s="18">
        <v>0.1339707589538581</v>
      </c>
      <c r="BS12" s="18">
        <v>0.21439755061480201</v>
      </c>
      <c r="BU12" s="18">
        <v>0.19312749254278699</v>
      </c>
      <c r="BV12" s="18">
        <v>0.17583434257602079</v>
      </c>
      <c r="BW12" s="18">
        <v>0.20608455969829001</v>
      </c>
      <c r="BX12" s="18">
        <v>0.2412867601039502</v>
      </c>
      <c r="BY12" s="18">
        <v>0.2105170267835266</v>
      </c>
      <c r="BZ12" s="18">
        <v>0.19415968784480431</v>
      </c>
      <c r="CA12" s="18">
        <v>0.20717602362240059</v>
      </c>
      <c r="CB12" s="18">
        <v>0.20789128627233869</v>
      </c>
      <c r="CC12" s="18">
        <v>0.26552232002458531</v>
      </c>
    </row>
    <row r="13" spans="2:83" ht="19" customHeight="1" x14ac:dyDescent="0.35">
      <c r="B13" s="21" t="s">
        <v>269</v>
      </c>
      <c r="C13" s="18">
        <v>0.138158464029944</v>
      </c>
      <c r="D13" s="18">
        <v>6.2729948247033693E-2</v>
      </c>
      <c r="E13" s="18">
        <v>5.0675997949553082E-2</v>
      </c>
      <c r="F13" s="18">
        <v>5.2237163397226297E-2</v>
      </c>
      <c r="G13" s="18">
        <v>0.1264870259423409</v>
      </c>
      <c r="H13" s="18">
        <v>0.18418901578255201</v>
      </c>
      <c r="I13" s="18">
        <v>0.27102086475304338</v>
      </c>
      <c r="K13" s="18">
        <v>0.14869287927381841</v>
      </c>
      <c r="L13" s="18">
        <v>0.1279417499676716</v>
      </c>
      <c r="N13" s="18">
        <v>0.1509118701818295</v>
      </c>
      <c r="O13" s="18">
        <v>0.123782314668213</v>
      </c>
      <c r="P13" s="18">
        <v>0.1039446829159123</v>
      </c>
      <c r="Q13" s="18">
        <v>0.1140541117227114</v>
      </c>
      <c r="R13" s="18">
        <v>0.1225531571660609</v>
      </c>
      <c r="S13" s="18">
        <v>0.1100775926387898</v>
      </c>
      <c r="T13" s="18">
        <v>0.14766919415177249</v>
      </c>
      <c r="U13" s="18">
        <v>0.130316992954185</v>
      </c>
      <c r="V13" s="18">
        <v>0.11060623176056431</v>
      </c>
      <c r="W13" s="18">
        <v>0.16204566830433831</v>
      </c>
      <c r="X13" s="18">
        <v>0.15200385493427851</v>
      </c>
      <c r="Y13" s="18">
        <v>0.19108866217522669</v>
      </c>
      <c r="AA13" s="18">
        <v>0.17320918110487421</v>
      </c>
      <c r="AB13" s="18">
        <v>0.1783941470223169</v>
      </c>
      <c r="AC13" s="18">
        <v>0.1025829296056659</v>
      </c>
      <c r="AD13" s="18">
        <v>8.9424959345251326E-2</v>
      </c>
      <c r="AF13" s="18">
        <v>0</v>
      </c>
      <c r="AG13" s="18">
        <v>0.11114224735441459</v>
      </c>
      <c r="AH13" s="18">
        <v>9.7682735113773775E-2</v>
      </c>
      <c r="AI13" s="18">
        <v>0.10684126620592189</v>
      </c>
      <c r="AJ13" s="18">
        <v>0.1161366695346973</v>
      </c>
      <c r="AK13" s="18">
        <v>0.121409590332848</v>
      </c>
      <c r="AL13" s="18">
        <v>0.13456302650356261</v>
      </c>
      <c r="AM13" s="18">
        <v>0.15083137623869269</v>
      </c>
      <c r="AN13" s="18">
        <v>0.17655116817912311</v>
      </c>
      <c r="AO13" s="18">
        <v>0.1648326596796981</v>
      </c>
      <c r="AP13" s="18">
        <v>0.18630153287459941</v>
      </c>
      <c r="AQ13" s="18">
        <v>0.20763148865853301</v>
      </c>
      <c r="AR13" s="18">
        <v>0.16842996261487339</v>
      </c>
      <c r="AS13" s="18">
        <v>8.4053929514099998E-2</v>
      </c>
      <c r="AT13" s="18">
        <v>0.1416504864255233</v>
      </c>
      <c r="AU13" s="18">
        <v>7.1632241350335926E-2</v>
      </c>
      <c r="AV13" s="18">
        <v>0.22861728118184479</v>
      </c>
      <c r="AX13" s="18">
        <v>0.15447905812938101</v>
      </c>
      <c r="AY13" s="18">
        <v>5.1941589392407977E-2</v>
      </c>
      <c r="BA13" s="18">
        <v>0.13840919932726739</v>
      </c>
      <c r="BB13" s="18">
        <v>0.13769326550672559</v>
      </c>
      <c r="BD13" s="18">
        <v>0.128362917778721</v>
      </c>
      <c r="BE13" s="18">
        <v>0.14344121583847139</v>
      </c>
      <c r="BF13" s="18">
        <v>0.17746191990259949</v>
      </c>
      <c r="BG13" s="18">
        <v>0.16153077168147539</v>
      </c>
      <c r="BH13" s="18">
        <v>0.1005417849844307</v>
      </c>
      <c r="BI13" s="18">
        <v>8.3569002717041707E-2</v>
      </c>
      <c r="BJ13" s="18">
        <v>6.7203098943965228E-2</v>
      </c>
      <c r="BL13" s="18">
        <v>0.1664695561388205</v>
      </c>
      <c r="BM13" s="18">
        <v>0.10610560801315461</v>
      </c>
      <c r="BN13" s="18">
        <v>0.23943258857260591</v>
      </c>
      <c r="BO13" s="18">
        <v>0.1316928073992634</v>
      </c>
      <c r="BP13" s="18">
        <v>0.1440681818947171</v>
      </c>
      <c r="BQ13" s="18">
        <v>0.1791993108523369</v>
      </c>
      <c r="BR13" s="18">
        <v>3.7423492415910649E-2</v>
      </c>
      <c r="BS13" s="18">
        <v>0.13115460087010211</v>
      </c>
      <c r="BU13" s="18">
        <v>0.18658811889334059</v>
      </c>
      <c r="BV13" s="18">
        <v>0.10527780852857339</v>
      </c>
      <c r="BW13" s="18">
        <v>0.25826052302051422</v>
      </c>
      <c r="BX13" s="18">
        <v>9.0319311778425268E-2</v>
      </c>
      <c r="BY13" s="18">
        <v>0.1221051888468721</v>
      </c>
      <c r="BZ13" s="18">
        <v>0.13331034991557919</v>
      </c>
      <c r="CA13" s="18">
        <v>0.1108115859818231</v>
      </c>
      <c r="CB13" s="18">
        <v>0.1739971906202544</v>
      </c>
      <c r="CC13" s="18">
        <v>0.1201948053468366</v>
      </c>
    </row>
    <row r="14" spans="2:83" ht="19" customHeight="1" x14ac:dyDescent="0.35">
      <c r="B14" s="21" t="s">
        <v>151</v>
      </c>
      <c r="C14" s="18">
        <v>3.8907067349915149E-2</v>
      </c>
      <c r="D14" s="18">
        <v>4.0976387113011943E-2</v>
      </c>
      <c r="E14" s="18">
        <v>1.2084671672127029E-2</v>
      </c>
      <c r="F14" s="18">
        <v>4.3082019283473633E-2</v>
      </c>
      <c r="G14" s="18">
        <v>3.3260090971866912E-2</v>
      </c>
      <c r="H14" s="18">
        <v>3.0161800844804791E-2</v>
      </c>
      <c r="I14" s="18">
        <v>6.3649513831333715E-2</v>
      </c>
      <c r="K14" s="18">
        <v>2.7419168636427019E-2</v>
      </c>
      <c r="L14" s="18">
        <v>4.9863404703258632E-2</v>
      </c>
      <c r="N14" s="18">
        <v>7.5443761564849441E-3</v>
      </c>
      <c r="O14" s="18">
        <v>4.7451364998882743E-2</v>
      </c>
      <c r="P14" s="18">
        <v>3.1673369423614033E-2</v>
      </c>
      <c r="Q14" s="18">
        <v>7.6174199767792494E-2</v>
      </c>
      <c r="R14" s="18">
        <v>6.405390631282909E-2</v>
      </c>
      <c r="S14" s="18">
        <v>1.9191120997362199E-2</v>
      </c>
      <c r="T14" s="18">
        <v>4.3363843053911513E-2</v>
      </c>
      <c r="U14" s="18">
        <v>2.8862467716792701E-2</v>
      </c>
      <c r="V14" s="18">
        <v>3.3080723490144563E-2</v>
      </c>
      <c r="W14" s="18">
        <v>5.778422713508069E-2</v>
      </c>
      <c r="X14" s="18">
        <v>3.7080631999154463E-2</v>
      </c>
      <c r="Y14" s="18">
        <v>2.6656988537265759E-2</v>
      </c>
      <c r="AA14" s="18">
        <v>2.1915275113762799E-2</v>
      </c>
      <c r="AB14" s="18">
        <v>4.4291972837977332E-2</v>
      </c>
      <c r="AC14" s="18">
        <v>3.0100394869011251E-2</v>
      </c>
      <c r="AD14" s="18">
        <v>5.9647630720300993E-2</v>
      </c>
      <c r="AF14" s="18">
        <v>0.116550015959348</v>
      </c>
      <c r="AG14" s="18">
        <v>4.8535557621345232E-2</v>
      </c>
      <c r="AH14" s="18">
        <v>5.4493411775995211E-2</v>
      </c>
      <c r="AI14" s="18">
        <v>2.7420323592774212E-2</v>
      </c>
      <c r="AJ14" s="18">
        <v>4.8604987660937342E-2</v>
      </c>
      <c r="AK14" s="18">
        <v>3.2314754159349077E-2</v>
      </c>
      <c r="AL14" s="18">
        <v>4.4393793537975228E-2</v>
      </c>
      <c r="AM14" s="18">
        <v>6.9159298830449092E-2</v>
      </c>
      <c r="AN14" s="18">
        <v>2.4877542680163778E-2</v>
      </c>
      <c r="AO14" s="18">
        <v>2.3432972481149509E-2</v>
      </c>
      <c r="AP14" s="18">
        <v>3.4515025551228339E-2</v>
      </c>
      <c r="AQ14" s="18">
        <v>0</v>
      </c>
      <c r="AR14" s="18">
        <v>1.074263502698627E-2</v>
      </c>
      <c r="AS14" s="18">
        <v>1.7770799743607339E-2</v>
      </c>
      <c r="AT14" s="18">
        <v>0</v>
      </c>
      <c r="AU14" s="18">
        <v>1.4470655794918449E-2</v>
      </c>
      <c r="AV14" s="18">
        <v>0.16141810730644029</v>
      </c>
      <c r="AX14" s="18">
        <v>4.0687766461822233E-2</v>
      </c>
      <c r="AY14" s="18">
        <v>3.1284153420117262E-2</v>
      </c>
      <c r="BA14" s="18">
        <v>3.3048176637894111E-2</v>
      </c>
      <c r="BB14" s="18">
        <v>4.9777285209250961E-2</v>
      </c>
      <c r="BD14" s="18">
        <v>3.1380108799353247E-2</v>
      </c>
      <c r="BE14" s="18">
        <v>5.4104879947568962E-2</v>
      </c>
      <c r="BF14" s="18">
        <v>1.349774765092223E-2</v>
      </c>
      <c r="BG14" s="18">
        <v>2.9491603213641499E-2</v>
      </c>
      <c r="BH14" s="18">
        <v>4.0550061971403831E-2</v>
      </c>
      <c r="BI14" s="18">
        <v>2.3452446766638681E-2</v>
      </c>
      <c r="BJ14" s="18">
        <v>0.15729049719191679</v>
      </c>
      <c r="BL14" s="18">
        <v>3.1218285330233811E-2</v>
      </c>
      <c r="BM14" s="18">
        <v>2.0324217962265939E-2</v>
      </c>
      <c r="BN14" s="18">
        <v>4.8177980630923413E-2</v>
      </c>
      <c r="BO14" s="18">
        <v>6.8552465142588739E-2</v>
      </c>
      <c r="BP14" s="18">
        <v>2.5780200788275622E-2</v>
      </c>
      <c r="BQ14" s="18">
        <v>2.835952876352147E-2</v>
      </c>
      <c r="BR14" s="18">
        <v>0.12059272797255011</v>
      </c>
      <c r="BS14" s="18">
        <v>6.6238693402291091E-2</v>
      </c>
      <c r="BU14" s="18">
        <v>1.8261414699040371E-2</v>
      </c>
      <c r="BV14" s="18">
        <v>2.9411880084636369E-2</v>
      </c>
      <c r="BW14" s="18">
        <v>2.3044704760920388E-2</v>
      </c>
      <c r="BX14" s="18">
        <v>5.4547137206427961E-2</v>
      </c>
      <c r="BY14" s="18">
        <v>3.2818343632739992E-2</v>
      </c>
      <c r="BZ14" s="18">
        <v>3.747842115876665E-2</v>
      </c>
      <c r="CA14" s="18">
        <v>7.5240756789485996E-2</v>
      </c>
      <c r="CB14" s="18">
        <v>0.10504300486414039</v>
      </c>
      <c r="CC14" s="18">
        <v>1.9657138861749451E-2</v>
      </c>
    </row>
    <row r="15" spans="2:83" ht="19" customHeight="1" x14ac:dyDescent="0.35">
      <c r="B15" s="22" t="s">
        <v>117</v>
      </c>
      <c r="C15" s="23">
        <v>0.37892793666213292</v>
      </c>
      <c r="D15" s="23">
        <v>0.44982027495642679</v>
      </c>
      <c r="E15" s="23">
        <v>0.57341503485718526</v>
      </c>
      <c r="F15" s="23">
        <v>0.51901180679812187</v>
      </c>
      <c r="G15" s="23">
        <v>0.37381858943133311</v>
      </c>
      <c r="H15" s="23">
        <v>0.27343679398700232</v>
      </c>
      <c r="I15" s="23">
        <v>0.18458622624334731</v>
      </c>
      <c r="K15" s="23">
        <v>0.37634938945368901</v>
      </c>
      <c r="L15" s="23">
        <v>0.38121534229722631</v>
      </c>
      <c r="N15" s="23">
        <v>0.39620757535839579</v>
      </c>
      <c r="O15" s="23">
        <v>0.30626369563575789</v>
      </c>
      <c r="P15" s="23">
        <v>0.3755435721522084</v>
      </c>
      <c r="Q15" s="23">
        <v>0.34621334958256311</v>
      </c>
      <c r="R15" s="23">
        <v>0.40006985128811628</v>
      </c>
      <c r="S15" s="23">
        <v>0.42640235853977632</v>
      </c>
      <c r="T15" s="23">
        <v>0.44189939970432102</v>
      </c>
      <c r="U15" s="23">
        <v>0.38423164592243247</v>
      </c>
      <c r="V15" s="23">
        <v>0.46440204006398772</v>
      </c>
      <c r="W15" s="23">
        <v>0.2878055703862627</v>
      </c>
      <c r="X15" s="23">
        <v>0.31556957050045847</v>
      </c>
      <c r="Y15" s="23">
        <v>0.35479649698719862</v>
      </c>
      <c r="AA15" s="23">
        <v>0.39594052350686559</v>
      </c>
      <c r="AB15" s="23">
        <v>0.31726425040010098</v>
      </c>
      <c r="AC15" s="23">
        <v>0.43815030194523341</v>
      </c>
      <c r="AD15" s="23">
        <v>0.37440912813059662</v>
      </c>
      <c r="AF15" s="23">
        <v>0.30472305419541518</v>
      </c>
      <c r="AG15" s="23">
        <v>0.46209124026828829</v>
      </c>
      <c r="AH15" s="23">
        <v>0.37048624905557209</v>
      </c>
      <c r="AI15" s="23">
        <v>0.35387524898348022</v>
      </c>
      <c r="AJ15" s="23">
        <v>0.36291968954710518</v>
      </c>
      <c r="AK15" s="23">
        <v>0.38268542153149221</v>
      </c>
      <c r="AL15" s="23">
        <v>0.39547916995969568</v>
      </c>
      <c r="AM15" s="23">
        <v>0.30831374676743439</v>
      </c>
      <c r="AN15" s="23">
        <v>0.37023801029574582</v>
      </c>
      <c r="AO15" s="23">
        <v>0.38157542606222072</v>
      </c>
      <c r="AP15" s="23">
        <v>0.33588559167273152</v>
      </c>
      <c r="AQ15" s="23">
        <v>0.35988580416660698</v>
      </c>
      <c r="AR15" s="23">
        <v>0.36387915273504112</v>
      </c>
      <c r="AS15" s="23">
        <v>0.36819033562297881</v>
      </c>
      <c r="AT15" s="23">
        <v>0.39761300513882147</v>
      </c>
      <c r="AU15" s="23">
        <v>0.57486422775894153</v>
      </c>
      <c r="AV15" s="23">
        <v>0.29063964491000721</v>
      </c>
      <c r="AX15" s="23">
        <v>0.34723761086379468</v>
      </c>
      <c r="AY15" s="23">
        <v>0.53217670644546899</v>
      </c>
      <c r="BA15" s="23">
        <v>0.40489068880121909</v>
      </c>
      <c r="BB15" s="23">
        <v>0.33075827693443871</v>
      </c>
      <c r="BD15" s="23">
        <v>0.35227545276494487</v>
      </c>
      <c r="BE15" s="23">
        <v>0.35211821277351152</v>
      </c>
      <c r="BF15" s="23">
        <v>0.34546319425077221</v>
      </c>
      <c r="BG15" s="23">
        <v>0.40334698792250279</v>
      </c>
      <c r="BH15" s="23">
        <v>0.45005917721936711</v>
      </c>
      <c r="BI15" s="23">
        <v>0.51456864903875688</v>
      </c>
      <c r="BJ15" s="23">
        <v>0.3371867926066841</v>
      </c>
      <c r="BL15" s="23">
        <v>0.34077134311246449</v>
      </c>
      <c r="BM15" s="23">
        <v>0.46358505440016878</v>
      </c>
      <c r="BN15" s="23">
        <v>0.3057817526228559</v>
      </c>
      <c r="BO15" s="23">
        <v>0.34279849981915672</v>
      </c>
      <c r="BP15" s="23">
        <v>0.38831053290824008</v>
      </c>
      <c r="BQ15" s="23">
        <v>0.45538753770882179</v>
      </c>
      <c r="BR15" s="23">
        <v>0.43111370878019473</v>
      </c>
      <c r="BS15" s="23">
        <v>0.28713576285465747</v>
      </c>
      <c r="BU15" s="23">
        <v>0.36312329126106802</v>
      </c>
      <c r="BV15" s="23">
        <v>0.45956694473432569</v>
      </c>
      <c r="BW15" s="23">
        <v>0.253310633498391</v>
      </c>
      <c r="BX15" s="23">
        <v>0.39827113569931077</v>
      </c>
      <c r="BY15" s="23">
        <v>0.40911664315467211</v>
      </c>
      <c r="BZ15" s="23">
        <v>0.42243330131082713</v>
      </c>
      <c r="CA15" s="23">
        <v>0.26677928299961251</v>
      </c>
      <c r="CB15" s="23">
        <v>0.26953583867408348</v>
      </c>
      <c r="CC15" s="23">
        <v>0.3311744620921559</v>
      </c>
    </row>
    <row r="16" spans="2:83" ht="19" customHeight="1" x14ac:dyDescent="0.35">
      <c r="B16" s="22" t="s">
        <v>118</v>
      </c>
      <c r="C16" s="23">
        <v>0.34154779813321662</v>
      </c>
      <c r="D16" s="23">
        <v>0.23561293382648679</v>
      </c>
      <c r="E16" s="23">
        <v>0.19222824081458731</v>
      </c>
      <c r="F16" s="23">
        <v>0.22672579865069481</v>
      </c>
      <c r="G16" s="23">
        <v>0.34646706613757489</v>
      </c>
      <c r="H16" s="23">
        <v>0.38896333196401589</v>
      </c>
      <c r="I16" s="23">
        <v>0.54074759764255687</v>
      </c>
      <c r="K16" s="23">
        <v>0.35838436980042881</v>
      </c>
      <c r="L16" s="23">
        <v>0.32643099427832151</v>
      </c>
      <c r="N16" s="23">
        <v>0.33925532378391371</v>
      </c>
      <c r="O16" s="23">
        <v>0.34790755676766238</v>
      </c>
      <c r="P16" s="23">
        <v>0.27936171481712052</v>
      </c>
      <c r="Q16" s="23">
        <v>0.29299925037642532</v>
      </c>
      <c r="R16" s="23">
        <v>0.29541160840057462</v>
      </c>
      <c r="S16" s="23">
        <v>0.33769595834721422</v>
      </c>
      <c r="T16" s="23">
        <v>0.30444385912765498</v>
      </c>
      <c r="U16" s="23">
        <v>0.33979187765682273</v>
      </c>
      <c r="V16" s="23">
        <v>0.29755663039738561</v>
      </c>
      <c r="W16" s="23">
        <v>0.42090435208483462</v>
      </c>
      <c r="X16" s="23">
        <v>0.38682378884030028</v>
      </c>
      <c r="Y16" s="23">
        <v>0.38408589391258369</v>
      </c>
      <c r="AA16" s="23">
        <v>0.399544623466219</v>
      </c>
      <c r="AB16" s="23">
        <v>0.36577078935132168</v>
      </c>
      <c r="AC16" s="23">
        <v>0.28614662335810098</v>
      </c>
      <c r="AD16" s="23">
        <v>0.30369230229308453</v>
      </c>
      <c r="AF16" s="23">
        <v>0.33526678192419263</v>
      </c>
      <c r="AG16" s="23">
        <v>0.25113170888196562</v>
      </c>
      <c r="AH16" s="23">
        <v>0.31656921951302042</v>
      </c>
      <c r="AI16" s="23">
        <v>0.35483576153437679</v>
      </c>
      <c r="AJ16" s="23">
        <v>0.34822234982508582</v>
      </c>
      <c r="AK16" s="23">
        <v>0.29493709923722039</v>
      </c>
      <c r="AL16" s="23">
        <v>0.3394251970136406</v>
      </c>
      <c r="AM16" s="23">
        <v>0.37796924862412401</v>
      </c>
      <c r="AN16" s="23">
        <v>0.36914841039714358</v>
      </c>
      <c r="AO16" s="23">
        <v>0.36806409552527708</v>
      </c>
      <c r="AP16" s="23">
        <v>0.42962335459278678</v>
      </c>
      <c r="AQ16" s="23">
        <v>0.36036080292256761</v>
      </c>
      <c r="AR16" s="23">
        <v>0.43288031856856701</v>
      </c>
      <c r="AS16" s="23">
        <v>0.2989408718038602</v>
      </c>
      <c r="AT16" s="23">
        <v>0.40925250516257611</v>
      </c>
      <c r="AU16" s="23">
        <v>0.21123526544662541</v>
      </c>
      <c r="AV16" s="23">
        <v>0.27942411772293219</v>
      </c>
      <c r="AX16" s="23">
        <v>0.36927680017192049</v>
      </c>
      <c r="AY16" s="23">
        <v>0.20141080290750801</v>
      </c>
      <c r="BA16" s="23">
        <v>0.32895681433320029</v>
      </c>
      <c r="BB16" s="23">
        <v>0.36490831869877821</v>
      </c>
      <c r="BD16" s="23">
        <v>0.34349341466034888</v>
      </c>
      <c r="BE16" s="23">
        <v>0.34672915484301059</v>
      </c>
      <c r="BF16" s="23">
        <v>0.39414758419548812</v>
      </c>
      <c r="BG16" s="23">
        <v>0.3374262133053989</v>
      </c>
      <c r="BH16" s="23">
        <v>0.32123171523907101</v>
      </c>
      <c r="BI16" s="23">
        <v>0.27845976437341341</v>
      </c>
      <c r="BJ16" s="23">
        <v>0.26190061488177829</v>
      </c>
      <c r="BL16" s="23">
        <v>0.40844535485700267</v>
      </c>
      <c r="BM16" s="23">
        <v>0.28118176054360011</v>
      </c>
      <c r="BN16" s="23">
        <v>0.42840691297324018</v>
      </c>
      <c r="BO16" s="23">
        <v>0.39017694163883843</v>
      </c>
      <c r="BP16" s="23">
        <v>0.35764217864538639</v>
      </c>
      <c r="BQ16" s="23">
        <v>0.31452438744272981</v>
      </c>
      <c r="BR16" s="23">
        <v>0.17139425136976871</v>
      </c>
      <c r="BS16" s="23">
        <v>0.34555215148490409</v>
      </c>
      <c r="BU16" s="23">
        <v>0.37971561143612759</v>
      </c>
      <c r="BV16" s="23">
        <v>0.2811121511045942</v>
      </c>
      <c r="BW16" s="23">
        <v>0.4643450827188042</v>
      </c>
      <c r="BX16" s="23">
        <v>0.33160607188237551</v>
      </c>
      <c r="BY16" s="23">
        <v>0.33262221563039868</v>
      </c>
      <c r="BZ16" s="23">
        <v>0.32747003776038353</v>
      </c>
      <c r="CA16" s="23">
        <v>0.31798760960422368</v>
      </c>
      <c r="CB16" s="23">
        <v>0.3818884768925932</v>
      </c>
      <c r="CC16" s="23">
        <v>0.38571712537142189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0.22891558118540239</v>
      </c>
      <c r="D9" s="18">
        <v>0.23735297541247491</v>
      </c>
      <c r="E9" s="18">
        <v>0.31142196170032299</v>
      </c>
      <c r="F9" s="18">
        <v>0.28164056896989909</v>
      </c>
      <c r="G9" s="18">
        <v>0.214742872443342</v>
      </c>
      <c r="H9" s="18">
        <v>0.18123327344049131</v>
      </c>
      <c r="I9" s="18">
        <v>0.17049545382442041</v>
      </c>
      <c r="K9" s="18">
        <v>0.22668827482084469</v>
      </c>
      <c r="L9" s="18">
        <v>0.23213367528355169</v>
      </c>
      <c r="N9" s="18">
        <v>0.21511510334942099</v>
      </c>
      <c r="O9" s="18">
        <v>0.19289254295125399</v>
      </c>
      <c r="P9" s="18">
        <v>0.1955190561403434</v>
      </c>
      <c r="Q9" s="18">
        <v>0.203949381799716</v>
      </c>
      <c r="R9" s="18">
        <v>0.27941001426487649</v>
      </c>
      <c r="S9" s="18">
        <v>0.20622442647437161</v>
      </c>
      <c r="T9" s="18">
        <v>0.29310033391318169</v>
      </c>
      <c r="U9" s="18">
        <v>0.21440974884759109</v>
      </c>
      <c r="V9" s="18">
        <v>0.26924902980513721</v>
      </c>
      <c r="W9" s="18">
        <v>0.20198113555583039</v>
      </c>
      <c r="X9" s="18">
        <v>0.17850681890363729</v>
      </c>
      <c r="Y9" s="18">
        <v>0.23229825537139739</v>
      </c>
      <c r="AA9" s="18">
        <v>0.27484057812114032</v>
      </c>
      <c r="AB9" s="18">
        <v>0.22431543262795259</v>
      </c>
      <c r="AC9" s="18">
        <v>0.17649251182509371</v>
      </c>
      <c r="AD9" s="18">
        <v>0.23199203153940179</v>
      </c>
      <c r="AF9" s="18">
        <v>7.079556310547222E-2</v>
      </c>
      <c r="AG9" s="18">
        <v>0.28709361727594368</v>
      </c>
      <c r="AH9" s="18">
        <v>0.18046168927190789</v>
      </c>
      <c r="AI9" s="18">
        <v>0.20851093011767519</v>
      </c>
      <c r="AJ9" s="18">
        <v>0.16740572529459499</v>
      </c>
      <c r="AK9" s="18">
        <v>0.19876212618652159</v>
      </c>
      <c r="AL9" s="18">
        <v>0.22682657688642491</v>
      </c>
      <c r="AM9" s="18">
        <v>0.24247595332935429</v>
      </c>
      <c r="AN9" s="18">
        <v>0.1903881718412945</v>
      </c>
      <c r="AO9" s="18">
        <v>0.264351644646794</v>
      </c>
      <c r="AP9" s="18">
        <v>0.2403142326446388</v>
      </c>
      <c r="AQ9" s="18">
        <v>0.26483712664009512</v>
      </c>
      <c r="AR9" s="18">
        <v>0.20041336390981809</v>
      </c>
      <c r="AS9" s="18">
        <v>0.32542414465700409</v>
      </c>
      <c r="AT9" s="18">
        <v>0.32310115421654861</v>
      </c>
      <c r="AU9" s="18">
        <v>0.37920623554326027</v>
      </c>
      <c r="AV9" s="18">
        <v>8.4043940911447554E-2</v>
      </c>
      <c r="AX9" s="18">
        <v>0.2132694871560756</v>
      </c>
      <c r="AY9" s="18">
        <v>0.30936061397202619</v>
      </c>
      <c r="BA9" s="18">
        <v>0.2433166063342887</v>
      </c>
      <c r="BB9" s="18">
        <v>0.20219682358083069</v>
      </c>
      <c r="BD9" s="18">
        <v>0.20845524541858751</v>
      </c>
      <c r="BE9" s="18">
        <v>0.2203714621639333</v>
      </c>
      <c r="BF9" s="18">
        <v>0.17249238397887379</v>
      </c>
      <c r="BG9" s="18">
        <v>0.25287781424336297</v>
      </c>
      <c r="BH9" s="18">
        <v>0.28474968549425339</v>
      </c>
      <c r="BI9" s="18">
        <v>0.33555817623342621</v>
      </c>
      <c r="BJ9" s="18">
        <v>0.1867038122765956</v>
      </c>
      <c r="BL9" s="18">
        <v>0.19484624221910121</v>
      </c>
      <c r="BM9" s="18">
        <v>0.28358623110180081</v>
      </c>
      <c r="BN9" s="18">
        <v>0.22982365785320119</v>
      </c>
      <c r="BO9" s="18">
        <v>0.20423342252400281</v>
      </c>
      <c r="BP9" s="18">
        <v>0.211641317622771</v>
      </c>
      <c r="BQ9" s="18">
        <v>0.27155062543598107</v>
      </c>
      <c r="BR9" s="18">
        <v>0.16674527072982029</v>
      </c>
      <c r="BS9" s="18">
        <v>0.1904044267634577</v>
      </c>
      <c r="BU9" s="18">
        <v>0.2323738528108531</v>
      </c>
      <c r="BV9" s="18">
        <v>0.28487481808269249</v>
      </c>
      <c r="BW9" s="18">
        <v>0.20267934204934451</v>
      </c>
      <c r="BX9" s="18">
        <v>0.2151069150564987</v>
      </c>
      <c r="BY9" s="18">
        <v>0.24471766711137699</v>
      </c>
      <c r="BZ9" s="18">
        <v>0.27256767466873899</v>
      </c>
      <c r="CA9" s="18">
        <v>0.16857831927376421</v>
      </c>
      <c r="CB9" s="18">
        <v>0.1278982971189376</v>
      </c>
      <c r="CC9" s="18">
        <v>0.15045587590495321</v>
      </c>
    </row>
    <row r="10" spans="2:83" ht="19" customHeight="1" x14ac:dyDescent="0.35">
      <c r="B10" s="21" t="s">
        <v>266</v>
      </c>
      <c r="C10" s="18">
        <v>0.44876959638568098</v>
      </c>
      <c r="D10" s="18">
        <v>0.35275566454073271</v>
      </c>
      <c r="E10" s="18">
        <v>0.43407026544096922</v>
      </c>
      <c r="F10" s="18">
        <v>0.4281961207919458</v>
      </c>
      <c r="G10" s="18">
        <v>0.49106894996263761</v>
      </c>
      <c r="H10" s="18">
        <v>0.46837853291221621</v>
      </c>
      <c r="I10" s="18">
        <v>0.4757811207280303</v>
      </c>
      <c r="K10" s="18">
        <v>0.46410903160235589</v>
      </c>
      <c r="L10" s="18">
        <v>0.43566870418426829</v>
      </c>
      <c r="N10" s="18">
        <v>0.53365864084876202</v>
      </c>
      <c r="O10" s="18">
        <v>0.53318109929526059</v>
      </c>
      <c r="P10" s="18">
        <v>0.50473889670041361</v>
      </c>
      <c r="Q10" s="18">
        <v>0.50005070011181352</v>
      </c>
      <c r="R10" s="18">
        <v>0.45459507789972398</v>
      </c>
      <c r="S10" s="18">
        <v>0.4364906972494404</v>
      </c>
      <c r="T10" s="18">
        <v>0.3481248624062494</v>
      </c>
      <c r="U10" s="18">
        <v>0.47874161482790678</v>
      </c>
      <c r="V10" s="18">
        <v>0.39088811922332878</v>
      </c>
      <c r="W10" s="18">
        <v>0.46765844047452809</v>
      </c>
      <c r="X10" s="18">
        <v>0.42997102336842608</v>
      </c>
      <c r="Y10" s="18">
        <v>0.42419113309505879</v>
      </c>
      <c r="AA10" s="18">
        <v>0.46860002050549537</v>
      </c>
      <c r="AB10" s="18">
        <v>0.44319323683607131</v>
      </c>
      <c r="AC10" s="18">
        <v>0.47862166428941738</v>
      </c>
      <c r="AD10" s="18">
        <v>0.40422794625385672</v>
      </c>
      <c r="AF10" s="18">
        <v>0.45757195593007283</v>
      </c>
      <c r="AG10" s="18">
        <v>0.33402069345366781</v>
      </c>
      <c r="AH10" s="18">
        <v>0.46109640895138992</v>
      </c>
      <c r="AI10" s="18">
        <v>0.42626432070430809</v>
      </c>
      <c r="AJ10" s="18">
        <v>0.476250157768905</v>
      </c>
      <c r="AK10" s="18">
        <v>0.46336898157444828</v>
      </c>
      <c r="AL10" s="18">
        <v>0.43840063146919228</v>
      </c>
      <c r="AM10" s="18">
        <v>0.45124768139597488</v>
      </c>
      <c r="AN10" s="18">
        <v>0.41670848910274738</v>
      </c>
      <c r="AO10" s="18">
        <v>0.4660985617646386</v>
      </c>
      <c r="AP10" s="18">
        <v>0.47194973513072341</v>
      </c>
      <c r="AQ10" s="18">
        <v>0.43906438539425602</v>
      </c>
      <c r="AR10" s="18">
        <v>0.53552012208980082</v>
      </c>
      <c r="AS10" s="18">
        <v>0.43643669865967982</v>
      </c>
      <c r="AT10" s="18">
        <v>0.43722772001993609</v>
      </c>
      <c r="AU10" s="18">
        <v>0.44250618877291342</v>
      </c>
      <c r="AV10" s="18">
        <v>0.4114112248799861</v>
      </c>
      <c r="AX10" s="18">
        <v>0.45919840021498409</v>
      </c>
      <c r="AY10" s="18">
        <v>0.40287419871404723</v>
      </c>
      <c r="BA10" s="18">
        <v>0.46547728748164929</v>
      </c>
      <c r="BB10" s="18">
        <v>0.41777119565309417</v>
      </c>
      <c r="BD10" s="18">
        <v>0.45709260737713719</v>
      </c>
      <c r="BE10" s="18">
        <v>0.44218604022908559</v>
      </c>
      <c r="BF10" s="18">
        <v>0.4984633368410552</v>
      </c>
      <c r="BG10" s="18">
        <v>0.43533614820507649</v>
      </c>
      <c r="BH10" s="18">
        <v>0.45097785400959572</v>
      </c>
      <c r="BI10" s="18">
        <v>0.49179251865606483</v>
      </c>
      <c r="BJ10" s="18">
        <v>0.30093444266240438</v>
      </c>
      <c r="BL10" s="18">
        <v>0.48710513507866288</v>
      </c>
      <c r="BM10" s="18">
        <v>0.473105823877494</v>
      </c>
      <c r="BN10" s="18">
        <v>0.41562947357030661</v>
      </c>
      <c r="BO10" s="18">
        <v>0.41854555208165029</v>
      </c>
      <c r="BP10" s="18">
        <v>0.43422017224996678</v>
      </c>
      <c r="BQ10" s="18">
        <v>0.42984339746904299</v>
      </c>
      <c r="BR10" s="18">
        <v>0.36902100498643597</v>
      </c>
      <c r="BS10" s="18">
        <v>0.41441253538167139</v>
      </c>
      <c r="BU10" s="18">
        <v>0.4905270929714336</v>
      </c>
      <c r="BV10" s="18">
        <v>0.4843329940841527</v>
      </c>
      <c r="BW10" s="18">
        <v>0.43098274609370152</v>
      </c>
      <c r="BX10" s="18">
        <v>0.40135785989789591</v>
      </c>
      <c r="BY10" s="18">
        <v>0.43817763934362708</v>
      </c>
      <c r="BZ10" s="18">
        <v>0.38486192385401202</v>
      </c>
      <c r="CA10" s="18">
        <v>0.40096682856548799</v>
      </c>
      <c r="CB10" s="18">
        <v>0.39645699484676777</v>
      </c>
      <c r="CC10" s="18">
        <v>0.47722693782861408</v>
      </c>
    </row>
    <row r="11" spans="2:83" ht="19" customHeight="1" x14ac:dyDescent="0.35">
      <c r="B11" s="21" t="s">
        <v>267</v>
      </c>
      <c r="C11" s="18">
        <v>0.2019023042928311</v>
      </c>
      <c r="D11" s="18">
        <v>0.2490441482811166</v>
      </c>
      <c r="E11" s="18">
        <v>0.17453230506123649</v>
      </c>
      <c r="F11" s="18">
        <v>0.19663969609841489</v>
      </c>
      <c r="G11" s="18">
        <v>0.1818346018562651</v>
      </c>
      <c r="H11" s="18">
        <v>0.24286238074409769</v>
      </c>
      <c r="I11" s="18">
        <v>0.18946656213217869</v>
      </c>
      <c r="K11" s="18">
        <v>0.20259317925795561</v>
      </c>
      <c r="L11" s="18">
        <v>0.19825678980785599</v>
      </c>
      <c r="N11" s="18">
        <v>0.16080163235211131</v>
      </c>
      <c r="O11" s="18">
        <v>0.16424875014834189</v>
      </c>
      <c r="P11" s="18">
        <v>0.1589249429500923</v>
      </c>
      <c r="Q11" s="18">
        <v>0.13618046596201469</v>
      </c>
      <c r="R11" s="18">
        <v>0.19018497821366201</v>
      </c>
      <c r="S11" s="18">
        <v>0.24045643795873209</v>
      </c>
      <c r="T11" s="18">
        <v>0.2264773917787043</v>
      </c>
      <c r="U11" s="18">
        <v>0.17882109004058669</v>
      </c>
      <c r="V11" s="18">
        <v>0.20021288502329271</v>
      </c>
      <c r="W11" s="18">
        <v>0.21090954027563449</v>
      </c>
      <c r="X11" s="18">
        <v>0.23985365829640681</v>
      </c>
      <c r="Y11" s="18">
        <v>0.2352229553790417</v>
      </c>
      <c r="AA11" s="18">
        <v>0.16718607743683539</v>
      </c>
      <c r="AB11" s="18">
        <v>0.21568875208998289</v>
      </c>
      <c r="AC11" s="18">
        <v>0.2166461100095185</v>
      </c>
      <c r="AD11" s="18">
        <v>0.21355201880411831</v>
      </c>
      <c r="AF11" s="18">
        <v>0.18413242161412449</v>
      </c>
      <c r="AG11" s="18">
        <v>0.23238947608469701</v>
      </c>
      <c r="AH11" s="18">
        <v>0.21191547583422049</v>
      </c>
      <c r="AI11" s="18">
        <v>0.20550010038864791</v>
      </c>
      <c r="AJ11" s="18">
        <v>0.23002007970100019</v>
      </c>
      <c r="AK11" s="18">
        <v>0.2279884096533186</v>
      </c>
      <c r="AL11" s="18">
        <v>0.17351759473422201</v>
      </c>
      <c r="AM11" s="18">
        <v>0.1966009189291647</v>
      </c>
      <c r="AN11" s="18">
        <v>0.28111360992815598</v>
      </c>
      <c r="AO11" s="18">
        <v>0.17162289752803139</v>
      </c>
      <c r="AP11" s="18">
        <v>0.191410569502561</v>
      </c>
      <c r="AQ11" s="18">
        <v>0.18460932168553479</v>
      </c>
      <c r="AR11" s="18">
        <v>0.184368275562731</v>
      </c>
      <c r="AS11" s="18">
        <v>0.14232878913561819</v>
      </c>
      <c r="AT11" s="18">
        <v>0.18298121905330941</v>
      </c>
      <c r="AU11" s="18">
        <v>0.13037997355124059</v>
      </c>
      <c r="AV11" s="18">
        <v>0.27271931614384037</v>
      </c>
      <c r="AX11" s="18">
        <v>0.2035874305897912</v>
      </c>
      <c r="AY11" s="18">
        <v>0.1842003016959696</v>
      </c>
      <c r="BA11" s="18">
        <v>0.177032402831825</v>
      </c>
      <c r="BB11" s="18">
        <v>0.2480443575089244</v>
      </c>
      <c r="BD11" s="18">
        <v>0.20859320968919459</v>
      </c>
      <c r="BE11" s="18">
        <v>0.23738400036968019</v>
      </c>
      <c r="BF11" s="18">
        <v>0.17058427756254879</v>
      </c>
      <c r="BG11" s="18">
        <v>0.20582740009325831</v>
      </c>
      <c r="BH11" s="18">
        <v>0.1606413537972611</v>
      </c>
      <c r="BI11" s="18">
        <v>0.11624040953313509</v>
      </c>
      <c r="BJ11" s="18">
        <v>0.22860570851009121</v>
      </c>
      <c r="BL11" s="18">
        <v>0.18597829368116209</v>
      </c>
      <c r="BM11" s="18">
        <v>0.17203224220272809</v>
      </c>
      <c r="BN11" s="18">
        <v>0.22940526415184331</v>
      </c>
      <c r="BO11" s="18">
        <v>0.21167964450508181</v>
      </c>
      <c r="BP11" s="18">
        <v>0.20171850250629139</v>
      </c>
      <c r="BQ11" s="18">
        <v>0.219913786440676</v>
      </c>
      <c r="BR11" s="18">
        <v>0.30378185619161291</v>
      </c>
      <c r="BS11" s="18">
        <v>0.2397132970032049</v>
      </c>
      <c r="BU11" s="18">
        <v>0.14668922345368299</v>
      </c>
      <c r="BV11" s="18">
        <v>0.1640698848641633</v>
      </c>
      <c r="BW11" s="18">
        <v>0.27030693168543202</v>
      </c>
      <c r="BX11" s="18">
        <v>0.22034125389879219</v>
      </c>
      <c r="BY11" s="18">
        <v>0.20732058965009931</v>
      </c>
      <c r="BZ11" s="18">
        <v>0.19584144152919031</v>
      </c>
      <c r="CA11" s="18">
        <v>0.2524664590415846</v>
      </c>
      <c r="CB11" s="18">
        <v>0.28020212926228277</v>
      </c>
      <c r="CC11" s="18">
        <v>0.21973876548396759</v>
      </c>
    </row>
    <row r="12" spans="2:83" ht="19" customHeight="1" x14ac:dyDescent="0.35">
      <c r="B12" s="21" t="s">
        <v>268</v>
      </c>
      <c r="C12" s="18">
        <v>6.3973612864812485E-2</v>
      </c>
      <c r="D12" s="18">
        <v>0.10472769194047379</v>
      </c>
      <c r="E12" s="18">
        <v>5.8500449021428057E-2</v>
      </c>
      <c r="F12" s="18">
        <v>4.3197851780747747E-2</v>
      </c>
      <c r="G12" s="18">
        <v>6.2544034077535393E-2</v>
      </c>
      <c r="H12" s="18">
        <v>5.4113901306362192E-2</v>
      </c>
      <c r="I12" s="18">
        <v>7.21695423924891E-2</v>
      </c>
      <c r="K12" s="18">
        <v>6.0483517049777807E-2</v>
      </c>
      <c r="L12" s="18">
        <v>6.7559918373869599E-2</v>
      </c>
      <c r="N12" s="18">
        <v>5.7889770605574369E-2</v>
      </c>
      <c r="O12" s="18">
        <v>3.4785577906276878E-2</v>
      </c>
      <c r="P12" s="18">
        <v>6.0268165189035668E-2</v>
      </c>
      <c r="Q12" s="18">
        <v>6.1415030664042622E-2</v>
      </c>
      <c r="R12" s="18">
        <v>3.2429653115859852E-2</v>
      </c>
      <c r="S12" s="18">
        <v>7.9322201226495456E-2</v>
      </c>
      <c r="T12" s="18">
        <v>6.8194368391607654E-2</v>
      </c>
      <c r="U12" s="18">
        <v>7.4026250636386584E-2</v>
      </c>
      <c r="V12" s="18">
        <v>0.1055543245067834</v>
      </c>
      <c r="W12" s="18">
        <v>5.676392179287687E-2</v>
      </c>
      <c r="X12" s="18">
        <v>4.9965178004464143E-2</v>
      </c>
      <c r="Y12" s="18">
        <v>5.80908022378104E-2</v>
      </c>
      <c r="AA12" s="18">
        <v>5.7021675518210503E-2</v>
      </c>
      <c r="AB12" s="18">
        <v>5.8165333736518138E-2</v>
      </c>
      <c r="AC12" s="18">
        <v>7.2015205879191468E-2</v>
      </c>
      <c r="AD12" s="18">
        <v>7.092456674892518E-2</v>
      </c>
      <c r="AF12" s="18">
        <v>0.1741360266229928</v>
      </c>
      <c r="AG12" s="18">
        <v>5.8671316805368363E-2</v>
      </c>
      <c r="AH12" s="18">
        <v>8.3902701865995757E-2</v>
      </c>
      <c r="AI12" s="18">
        <v>6.6424687936974758E-2</v>
      </c>
      <c r="AJ12" s="18">
        <v>5.6281116213952417E-2</v>
      </c>
      <c r="AK12" s="18">
        <v>6.2517013729532153E-2</v>
      </c>
      <c r="AL12" s="18">
        <v>9.9508639906829455E-2</v>
      </c>
      <c r="AM12" s="18">
        <v>5.621229167584902E-2</v>
      </c>
      <c r="AN12" s="18">
        <v>6.2463685676770103E-2</v>
      </c>
      <c r="AO12" s="18">
        <v>8.4052701996821605E-2</v>
      </c>
      <c r="AP12" s="18">
        <v>4.680823315987425E-2</v>
      </c>
      <c r="AQ12" s="18">
        <v>6.5558547844651927E-2</v>
      </c>
      <c r="AR12" s="18">
        <v>5.744153193887367E-2</v>
      </c>
      <c r="AS12" s="18">
        <v>2.3120816466080388E-2</v>
      </c>
      <c r="AT12" s="18">
        <v>3.4442148540911731E-2</v>
      </c>
      <c r="AU12" s="18">
        <v>4.7907602132585853E-2</v>
      </c>
      <c r="AV12" s="18">
        <v>3.247532443652152E-2</v>
      </c>
      <c r="AX12" s="18">
        <v>6.2875141050470526E-2</v>
      </c>
      <c r="AY12" s="18">
        <v>7.1577743944267663E-2</v>
      </c>
      <c r="BA12" s="18">
        <v>5.7450543588968839E-2</v>
      </c>
      <c r="BB12" s="18">
        <v>7.6076105917716769E-2</v>
      </c>
      <c r="BD12" s="18">
        <v>7.561735852368752E-2</v>
      </c>
      <c r="BE12" s="18">
        <v>4.2732053933216357E-2</v>
      </c>
      <c r="BF12" s="18">
        <v>8.3262907143735854E-2</v>
      </c>
      <c r="BG12" s="18">
        <v>7.0268689888933034E-2</v>
      </c>
      <c r="BH12" s="18">
        <v>4.968265301633111E-2</v>
      </c>
      <c r="BI12" s="18">
        <v>3.2956448810735062E-2</v>
      </c>
      <c r="BJ12" s="18">
        <v>7.8124825294392145E-2</v>
      </c>
      <c r="BL12" s="18">
        <v>7.767923831397365E-2</v>
      </c>
      <c r="BM12" s="18">
        <v>4.103276330914097E-2</v>
      </c>
      <c r="BN12" s="18">
        <v>6.4605894159173463E-2</v>
      </c>
      <c r="BO12" s="18">
        <v>8.00488389204186E-2</v>
      </c>
      <c r="BP12" s="18">
        <v>0.101258780614312</v>
      </c>
      <c r="BQ12" s="18">
        <v>0</v>
      </c>
      <c r="BR12" s="18">
        <v>6.2415730045954972E-2</v>
      </c>
      <c r="BS12" s="18">
        <v>6.6039533287885255E-2</v>
      </c>
      <c r="BU12" s="18">
        <v>8.8018771093665918E-2</v>
      </c>
      <c r="BV12" s="18">
        <v>3.9131096828930782E-2</v>
      </c>
      <c r="BW12" s="18">
        <v>4.6000244488682278E-2</v>
      </c>
      <c r="BX12" s="18">
        <v>7.9561103793449287E-2</v>
      </c>
      <c r="BY12" s="18">
        <v>6.3408978379458122E-2</v>
      </c>
      <c r="BZ12" s="18">
        <v>7.6152389857956665E-2</v>
      </c>
      <c r="CA12" s="18">
        <v>8.4724754993336635E-2</v>
      </c>
      <c r="CB12" s="18">
        <v>8.036654573807607E-2</v>
      </c>
      <c r="CC12" s="18">
        <v>5.6177660228980131E-2</v>
      </c>
    </row>
    <row r="13" spans="2:83" ht="19" customHeight="1" x14ac:dyDescent="0.35">
      <c r="B13" s="21" t="s">
        <v>269</v>
      </c>
      <c r="C13" s="18">
        <v>2.149369593715186E-2</v>
      </c>
      <c r="D13" s="18">
        <v>2.8460306440501539E-2</v>
      </c>
      <c r="E13" s="18">
        <v>1.1796143401430131E-2</v>
      </c>
      <c r="F13" s="18">
        <v>1.6401017273464439E-2</v>
      </c>
      <c r="G13" s="18">
        <v>2.0644650341418429E-2</v>
      </c>
      <c r="H13" s="18">
        <v>1.6386558532816429E-2</v>
      </c>
      <c r="I13" s="18">
        <v>3.2920473431286658E-2</v>
      </c>
      <c r="K13" s="18">
        <v>1.9502442924396769E-2</v>
      </c>
      <c r="L13" s="18">
        <v>2.3465692573979759E-2</v>
      </c>
      <c r="N13" s="18">
        <v>2.6000390694671551E-2</v>
      </c>
      <c r="O13" s="18">
        <v>1.627280216616277E-2</v>
      </c>
      <c r="P13" s="18">
        <v>3.431891581441808E-2</v>
      </c>
      <c r="Q13" s="18">
        <v>4.9326832634307059E-2</v>
      </c>
      <c r="R13" s="18">
        <v>1.3768252250214399E-2</v>
      </c>
      <c r="S13" s="18">
        <v>3.2401783283291657E-2</v>
      </c>
      <c r="T13" s="18">
        <v>7.3602485479143448E-3</v>
      </c>
      <c r="U13" s="18">
        <v>1.244722942612932E-2</v>
      </c>
      <c r="V13" s="18">
        <v>2.3152208339400428E-2</v>
      </c>
      <c r="W13" s="18">
        <v>1.1512475211181161E-2</v>
      </c>
      <c r="X13" s="18">
        <v>2.9835124628221021E-2</v>
      </c>
      <c r="Y13" s="18">
        <v>2.4622856286956221E-2</v>
      </c>
      <c r="AA13" s="18">
        <v>1.5164324771129049E-2</v>
      </c>
      <c r="AB13" s="18">
        <v>3.1866204351077558E-2</v>
      </c>
      <c r="AC13" s="18">
        <v>2.4308376141540331E-2</v>
      </c>
      <c r="AD13" s="18">
        <v>1.3798029890410211E-2</v>
      </c>
      <c r="AF13" s="18">
        <v>0</v>
      </c>
      <c r="AG13" s="18">
        <v>1.9119587847815311E-2</v>
      </c>
      <c r="AH13" s="18">
        <v>2.257644173503676E-2</v>
      </c>
      <c r="AI13" s="18">
        <v>3.4866972330266463E-2</v>
      </c>
      <c r="AJ13" s="18">
        <v>2.6773652148675921E-2</v>
      </c>
      <c r="AK13" s="18">
        <v>1.4387198669286691E-2</v>
      </c>
      <c r="AL13" s="18">
        <v>2.3160482656514731E-2</v>
      </c>
      <c r="AM13" s="18">
        <v>2.2186881692947039E-2</v>
      </c>
      <c r="AN13" s="18">
        <v>2.3621744065884319E-2</v>
      </c>
      <c r="AO13" s="18">
        <v>5.7462683838139473E-3</v>
      </c>
      <c r="AP13" s="18">
        <v>2.6870481018000679E-2</v>
      </c>
      <c r="AQ13" s="18">
        <v>4.5930618435462332E-2</v>
      </c>
      <c r="AR13" s="18">
        <v>1.15140714717899E-2</v>
      </c>
      <c r="AS13" s="18">
        <v>2.6015165128772319E-2</v>
      </c>
      <c r="AT13" s="18">
        <v>0</v>
      </c>
      <c r="AU13" s="18">
        <v>0</v>
      </c>
      <c r="AV13" s="18">
        <v>5.4091076575994983E-2</v>
      </c>
      <c r="AX13" s="18">
        <v>2.242451950782574E-2</v>
      </c>
      <c r="AY13" s="18">
        <v>1.439402163586511E-2</v>
      </c>
      <c r="BA13" s="18">
        <v>2.2161579053767179E-2</v>
      </c>
      <c r="BB13" s="18">
        <v>2.0254547548996259E-2</v>
      </c>
      <c r="BD13" s="18">
        <v>1.6488983961099511E-2</v>
      </c>
      <c r="BE13" s="18">
        <v>1.256640533695005E-2</v>
      </c>
      <c r="BF13" s="18">
        <v>3.4048450754506437E-2</v>
      </c>
      <c r="BG13" s="18">
        <v>2.8267860317375128E-2</v>
      </c>
      <c r="BH13" s="18">
        <v>2.5672281121627831E-2</v>
      </c>
      <c r="BI13" s="18">
        <v>0</v>
      </c>
      <c r="BJ13" s="18">
        <v>2.8764913942070609E-2</v>
      </c>
      <c r="BL13" s="18">
        <v>2.489492079637428E-2</v>
      </c>
      <c r="BM13" s="18">
        <v>8.417712590289169E-3</v>
      </c>
      <c r="BN13" s="18">
        <v>5.2901848760634029E-2</v>
      </c>
      <c r="BO13" s="18">
        <v>5.986431972274095E-2</v>
      </c>
      <c r="BP13" s="18">
        <v>2.0528973795580208E-2</v>
      </c>
      <c r="BQ13" s="18">
        <v>5.4128957931279663E-2</v>
      </c>
      <c r="BR13" s="18">
        <v>0</v>
      </c>
      <c r="BS13" s="18">
        <v>1.691056204918627E-2</v>
      </c>
      <c r="BU13" s="18">
        <v>2.687014816367813E-2</v>
      </c>
      <c r="BV13" s="18">
        <v>4.0818269273685493E-3</v>
      </c>
      <c r="BW13" s="18">
        <v>3.4341759386837561E-2</v>
      </c>
      <c r="BX13" s="18">
        <v>5.9772882243198829E-2</v>
      </c>
      <c r="BY13" s="18">
        <v>1.7265056559690451E-2</v>
      </c>
      <c r="BZ13" s="18">
        <v>3.5594547234461142E-2</v>
      </c>
      <c r="CA13" s="18">
        <v>1.7908498910720778E-2</v>
      </c>
      <c r="CB13" s="18">
        <v>2.2655637044240041E-2</v>
      </c>
      <c r="CC13" s="18">
        <v>2.8972232631811839E-2</v>
      </c>
    </row>
    <row r="14" spans="2:83" ht="19" customHeight="1" x14ac:dyDescent="0.35">
      <c r="B14" s="21" t="s">
        <v>151</v>
      </c>
      <c r="C14" s="18">
        <v>3.4945209334120993E-2</v>
      </c>
      <c r="D14" s="18">
        <v>2.7659213384700291E-2</v>
      </c>
      <c r="E14" s="18">
        <v>9.6788753746131356E-3</v>
      </c>
      <c r="F14" s="18">
        <v>3.3924745085527952E-2</v>
      </c>
      <c r="G14" s="18">
        <v>2.916489131880166E-2</v>
      </c>
      <c r="H14" s="18">
        <v>3.702535306401613E-2</v>
      </c>
      <c r="I14" s="18">
        <v>5.9166847491594822E-2</v>
      </c>
      <c r="K14" s="18">
        <v>2.66235543446692E-2</v>
      </c>
      <c r="L14" s="18">
        <v>4.2915219776474611E-2</v>
      </c>
      <c r="N14" s="18">
        <v>6.5344621494597306E-3</v>
      </c>
      <c r="O14" s="18">
        <v>5.8619227532703828E-2</v>
      </c>
      <c r="P14" s="18">
        <v>4.6230023205697059E-2</v>
      </c>
      <c r="Q14" s="18">
        <v>4.9077588828106318E-2</v>
      </c>
      <c r="R14" s="18">
        <v>2.96120242556632E-2</v>
      </c>
      <c r="S14" s="18">
        <v>5.1044538076687844E-3</v>
      </c>
      <c r="T14" s="18">
        <v>5.6742794962342677E-2</v>
      </c>
      <c r="U14" s="18">
        <v>4.1554066221399358E-2</v>
      </c>
      <c r="V14" s="18">
        <v>1.0943433102057429E-2</v>
      </c>
      <c r="W14" s="18">
        <v>5.1174486689948971E-2</v>
      </c>
      <c r="X14" s="18">
        <v>7.1868196798844569E-2</v>
      </c>
      <c r="Y14" s="18">
        <v>2.55739976297354E-2</v>
      </c>
      <c r="AA14" s="18">
        <v>1.7187323647189289E-2</v>
      </c>
      <c r="AB14" s="18">
        <v>2.6771040358397589E-2</v>
      </c>
      <c r="AC14" s="18">
        <v>3.1916131855238561E-2</v>
      </c>
      <c r="AD14" s="18">
        <v>6.5505406763287963E-2</v>
      </c>
      <c r="AF14" s="18">
        <v>0.1133640327273376</v>
      </c>
      <c r="AG14" s="18">
        <v>6.8705308532507739E-2</v>
      </c>
      <c r="AH14" s="18">
        <v>4.0047282341449303E-2</v>
      </c>
      <c r="AI14" s="18">
        <v>5.8432988522127582E-2</v>
      </c>
      <c r="AJ14" s="18">
        <v>4.3269268872871337E-2</v>
      </c>
      <c r="AK14" s="18">
        <v>3.2976270186892649E-2</v>
      </c>
      <c r="AL14" s="18">
        <v>3.8586074346816622E-2</v>
      </c>
      <c r="AM14" s="18">
        <v>3.1276272976710123E-2</v>
      </c>
      <c r="AN14" s="18">
        <v>2.570429938514749E-2</v>
      </c>
      <c r="AO14" s="18">
        <v>8.1279256799006334E-3</v>
      </c>
      <c r="AP14" s="18">
        <v>2.2646748544201959E-2</v>
      </c>
      <c r="AQ14" s="18">
        <v>0</v>
      </c>
      <c r="AR14" s="18">
        <v>1.074263502698627E-2</v>
      </c>
      <c r="AS14" s="18">
        <v>4.6674385952845142E-2</v>
      </c>
      <c r="AT14" s="18">
        <v>2.2247758169294161E-2</v>
      </c>
      <c r="AU14" s="18">
        <v>0</v>
      </c>
      <c r="AV14" s="18">
        <v>0.14525911705220959</v>
      </c>
      <c r="AX14" s="18">
        <v>3.8645021480852852E-2</v>
      </c>
      <c r="AY14" s="18">
        <v>1.75931200378244E-2</v>
      </c>
      <c r="BA14" s="18">
        <v>3.4561580709500918E-2</v>
      </c>
      <c r="BB14" s="18">
        <v>3.565696979043767E-2</v>
      </c>
      <c r="BD14" s="18">
        <v>3.375259503029366E-2</v>
      </c>
      <c r="BE14" s="18">
        <v>4.4760037967134507E-2</v>
      </c>
      <c r="BF14" s="18">
        <v>4.1148643719279961E-2</v>
      </c>
      <c r="BG14" s="18">
        <v>7.4220872519938572E-3</v>
      </c>
      <c r="BH14" s="18">
        <v>2.8276172560930759E-2</v>
      </c>
      <c r="BI14" s="18">
        <v>2.3452446766638681E-2</v>
      </c>
      <c r="BJ14" s="18">
        <v>0.176866297314446</v>
      </c>
      <c r="BL14" s="18">
        <v>2.9496169910725682E-2</v>
      </c>
      <c r="BM14" s="18">
        <v>2.1825226918546981E-2</v>
      </c>
      <c r="BN14" s="18">
        <v>7.6338615048412699E-3</v>
      </c>
      <c r="BO14" s="18">
        <v>2.56282222461055E-2</v>
      </c>
      <c r="BP14" s="18">
        <v>3.063225321107866E-2</v>
      </c>
      <c r="BQ14" s="18">
        <v>2.456323272302036E-2</v>
      </c>
      <c r="BR14" s="18">
        <v>9.8036138046175725E-2</v>
      </c>
      <c r="BS14" s="18">
        <v>7.2519645514594569E-2</v>
      </c>
      <c r="BU14" s="18">
        <v>1.5520911506686341E-2</v>
      </c>
      <c r="BV14" s="18">
        <v>2.350937921269218E-2</v>
      </c>
      <c r="BW14" s="18">
        <v>1.568897629600223E-2</v>
      </c>
      <c r="BX14" s="18">
        <v>2.385998511016512E-2</v>
      </c>
      <c r="BY14" s="18">
        <v>2.9110068955747932E-2</v>
      </c>
      <c r="BZ14" s="18">
        <v>3.4982022855640851E-2</v>
      </c>
      <c r="CA14" s="18">
        <v>7.5355139215105713E-2</v>
      </c>
      <c r="CB14" s="18">
        <v>9.2420395989695606E-2</v>
      </c>
      <c r="CC14" s="18">
        <v>6.7428527921673059E-2</v>
      </c>
    </row>
    <row r="15" spans="2:83" ht="19" customHeight="1" x14ac:dyDescent="0.35">
      <c r="B15" s="22" t="s">
        <v>117</v>
      </c>
      <c r="C15" s="23">
        <v>0.67768517757108349</v>
      </c>
      <c r="D15" s="23">
        <v>0.59010863995320761</v>
      </c>
      <c r="E15" s="23">
        <v>0.74549222714129226</v>
      </c>
      <c r="F15" s="23">
        <v>0.70983668976184489</v>
      </c>
      <c r="G15" s="23">
        <v>0.70581182240597951</v>
      </c>
      <c r="H15" s="23">
        <v>0.64961180635270743</v>
      </c>
      <c r="I15" s="23">
        <v>0.6462765745524508</v>
      </c>
      <c r="K15" s="23">
        <v>0.6907973064232007</v>
      </c>
      <c r="L15" s="23">
        <v>0.66780237946782006</v>
      </c>
      <c r="N15" s="23">
        <v>0.74877374419818299</v>
      </c>
      <c r="O15" s="23">
        <v>0.72607364224651461</v>
      </c>
      <c r="P15" s="23">
        <v>0.70025795284075698</v>
      </c>
      <c r="Q15" s="23">
        <v>0.70400008191152952</v>
      </c>
      <c r="R15" s="23">
        <v>0.73400509216460064</v>
      </c>
      <c r="S15" s="23">
        <v>0.64271512372381201</v>
      </c>
      <c r="T15" s="23">
        <v>0.64122519631943109</v>
      </c>
      <c r="U15" s="23">
        <v>0.6931513636754979</v>
      </c>
      <c r="V15" s="23">
        <v>0.66013714902846599</v>
      </c>
      <c r="W15" s="23">
        <v>0.66963957603035851</v>
      </c>
      <c r="X15" s="23">
        <v>0.60847784227206347</v>
      </c>
      <c r="Y15" s="23">
        <v>0.65648938846645621</v>
      </c>
      <c r="AA15" s="23">
        <v>0.7434405986266357</v>
      </c>
      <c r="AB15" s="23">
        <v>0.66750866946402376</v>
      </c>
      <c r="AC15" s="23">
        <v>0.65511417611451106</v>
      </c>
      <c r="AD15" s="23">
        <v>0.63621997779325845</v>
      </c>
      <c r="AF15" s="23">
        <v>0.52836751903554502</v>
      </c>
      <c r="AG15" s="23">
        <v>0.62111431072961154</v>
      </c>
      <c r="AH15" s="23">
        <v>0.64155809822329779</v>
      </c>
      <c r="AI15" s="23">
        <v>0.63477525082198327</v>
      </c>
      <c r="AJ15" s="23">
        <v>0.64365588306349997</v>
      </c>
      <c r="AK15" s="23">
        <v>0.66213110776096984</v>
      </c>
      <c r="AL15" s="23">
        <v>0.66522720835561722</v>
      </c>
      <c r="AM15" s="23">
        <v>0.69372363472532916</v>
      </c>
      <c r="AN15" s="23">
        <v>0.60709666094404191</v>
      </c>
      <c r="AO15" s="23">
        <v>0.73045020641143266</v>
      </c>
      <c r="AP15" s="23">
        <v>0.71226396777536216</v>
      </c>
      <c r="AQ15" s="23">
        <v>0.70390151203435103</v>
      </c>
      <c r="AR15" s="23">
        <v>0.73593348599961894</v>
      </c>
      <c r="AS15" s="23">
        <v>0.76186084331668402</v>
      </c>
      <c r="AT15" s="23">
        <v>0.76032887423648465</v>
      </c>
      <c r="AU15" s="23">
        <v>0.82171242431617375</v>
      </c>
      <c r="AV15" s="23">
        <v>0.49545516579143373</v>
      </c>
      <c r="AX15" s="23">
        <v>0.67246788737105967</v>
      </c>
      <c r="AY15" s="23">
        <v>0.71223481268607336</v>
      </c>
      <c r="BA15" s="23">
        <v>0.70879389381593805</v>
      </c>
      <c r="BB15" s="23">
        <v>0.61996801923392497</v>
      </c>
      <c r="BD15" s="23">
        <v>0.66554785279572459</v>
      </c>
      <c r="BE15" s="23">
        <v>0.66255750239301892</v>
      </c>
      <c r="BF15" s="23">
        <v>0.67095572081992905</v>
      </c>
      <c r="BG15" s="23">
        <v>0.68821396244843958</v>
      </c>
      <c r="BH15" s="23">
        <v>0.73572753950384917</v>
      </c>
      <c r="BI15" s="23">
        <v>0.82735069488949098</v>
      </c>
      <c r="BJ15" s="23">
        <v>0.48763825493899993</v>
      </c>
      <c r="BL15" s="23">
        <v>0.68195137729776412</v>
      </c>
      <c r="BM15" s="23">
        <v>0.75669205497929481</v>
      </c>
      <c r="BN15" s="23">
        <v>0.6454531314235078</v>
      </c>
      <c r="BO15" s="23">
        <v>0.62277897460565312</v>
      </c>
      <c r="BP15" s="23">
        <v>0.64586148987273773</v>
      </c>
      <c r="BQ15" s="23">
        <v>0.70139402290502417</v>
      </c>
      <c r="BR15" s="23">
        <v>0.53576627571625624</v>
      </c>
      <c r="BS15" s="23">
        <v>0.60481696214512914</v>
      </c>
      <c r="BU15" s="23">
        <v>0.7229009457822867</v>
      </c>
      <c r="BV15" s="23">
        <v>0.76920781216684531</v>
      </c>
      <c r="BW15" s="23">
        <v>0.63366208814304603</v>
      </c>
      <c r="BX15" s="23">
        <v>0.61646477495439456</v>
      </c>
      <c r="BY15" s="23">
        <v>0.68289530645500418</v>
      </c>
      <c r="BZ15" s="23">
        <v>0.65742959852275096</v>
      </c>
      <c r="CA15" s="23">
        <v>0.56954514783925225</v>
      </c>
      <c r="CB15" s="23">
        <v>0.52435529196570552</v>
      </c>
      <c r="CC15" s="23">
        <v>0.62768281373356738</v>
      </c>
    </row>
    <row r="16" spans="2:83" ht="19" customHeight="1" x14ac:dyDescent="0.35">
      <c r="B16" s="22" t="s">
        <v>118</v>
      </c>
      <c r="C16" s="23">
        <v>8.5467308801964348E-2</v>
      </c>
      <c r="D16" s="23">
        <v>0.13318799838097531</v>
      </c>
      <c r="E16" s="23">
        <v>7.0296592422858184E-2</v>
      </c>
      <c r="F16" s="23">
        <v>5.9598869054212189E-2</v>
      </c>
      <c r="G16" s="23">
        <v>8.3188684418953829E-2</v>
      </c>
      <c r="H16" s="23">
        <v>7.0500459839178631E-2</v>
      </c>
      <c r="I16" s="23">
        <v>0.10509001582377581</v>
      </c>
      <c r="K16" s="23">
        <v>7.9985959974174584E-2</v>
      </c>
      <c r="L16" s="23">
        <v>9.1025610947849361E-2</v>
      </c>
      <c r="N16" s="23">
        <v>8.3890161300245916E-2</v>
      </c>
      <c r="O16" s="23">
        <v>5.1058380072439652E-2</v>
      </c>
      <c r="P16" s="23">
        <v>9.4587081003453755E-2</v>
      </c>
      <c r="Q16" s="23">
        <v>0.1107418632983497</v>
      </c>
      <c r="R16" s="23">
        <v>4.6197905366074252E-2</v>
      </c>
      <c r="S16" s="23">
        <v>0.1117239845097871</v>
      </c>
      <c r="T16" s="23">
        <v>7.5554616939521993E-2</v>
      </c>
      <c r="U16" s="23">
        <v>8.6473480062515901E-2</v>
      </c>
      <c r="V16" s="23">
        <v>0.1287065328461838</v>
      </c>
      <c r="W16" s="23">
        <v>6.8276397004058034E-2</v>
      </c>
      <c r="X16" s="23">
        <v>7.9800302632685158E-2</v>
      </c>
      <c r="Y16" s="23">
        <v>8.2713658524766615E-2</v>
      </c>
      <c r="AA16" s="23">
        <v>7.2186000289339552E-2</v>
      </c>
      <c r="AB16" s="23">
        <v>9.0031538087595703E-2</v>
      </c>
      <c r="AC16" s="23">
        <v>9.6323582020731796E-2</v>
      </c>
      <c r="AD16" s="23">
        <v>8.4722596639335387E-2</v>
      </c>
      <c r="AF16" s="23">
        <v>0.1741360266229928</v>
      </c>
      <c r="AG16" s="23">
        <v>7.7790904653183668E-2</v>
      </c>
      <c r="AH16" s="23">
        <v>0.1064791436010325</v>
      </c>
      <c r="AI16" s="23">
        <v>0.10129166026724119</v>
      </c>
      <c r="AJ16" s="23">
        <v>8.3054768362628345E-2</v>
      </c>
      <c r="AK16" s="23">
        <v>7.6904212398818839E-2</v>
      </c>
      <c r="AL16" s="23">
        <v>0.1226691225633442</v>
      </c>
      <c r="AM16" s="23">
        <v>7.8399173368796066E-2</v>
      </c>
      <c r="AN16" s="23">
        <v>8.6085429742654415E-2</v>
      </c>
      <c r="AO16" s="23">
        <v>8.9798970380635557E-2</v>
      </c>
      <c r="AP16" s="23">
        <v>7.3678714177874929E-2</v>
      </c>
      <c r="AQ16" s="23">
        <v>0.11148916628011429</v>
      </c>
      <c r="AR16" s="23">
        <v>6.8955603410663577E-2</v>
      </c>
      <c r="AS16" s="23">
        <v>4.9135981594852711E-2</v>
      </c>
      <c r="AT16" s="23">
        <v>3.4442148540911731E-2</v>
      </c>
      <c r="AU16" s="23">
        <v>4.7907602132585853E-2</v>
      </c>
      <c r="AV16" s="23">
        <v>8.6566401012516503E-2</v>
      </c>
      <c r="AX16" s="23">
        <v>8.529966055829627E-2</v>
      </c>
      <c r="AY16" s="23">
        <v>8.5971765580132781E-2</v>
      </c>
      <c r="BA16" s="23">
        <v>7.9612122642736025E-2</v>
      </c>
      <c r="BB16" s="23">
        <v>9.6330653466713032E-2</v>
      </c>
      <c r="BD16" s="23">
        <v>9.2106342484787024E-2</v>
      </c>
      <c r="BE16" s="23">
        <v>5.5298459270166397E-2</v>
      </c>
      <c r="BF16" s="23">
        <v>0.1173113578982423</v>
      </c>
      <c r="BG16" s="23">
        <v>9.8536550206308166E-2</v>
      </c>
      <c r="BH16" s="23">
        <v>7.5354934137958934E-2</v>
      </c>
      <c r="BI16" s="23">
        <v>3.2956448810735062E-2</v>
      </c>
      <c r="BJ16" s="23">
        <v>0.10688973923646269</v>
      </c>
      <c r="BL16" s="23">
        <v>0.1025741591103479</v>
      </c>
      <c r="BM16" s="23">
        <v>4.9450475899430142E-2</v>
      </c>
      <c r="BN16" s="23">
        <v>0.11750774291980751</v>
      </c>
      <c r="BO16" s="23">
        <v>0.13991315864315959</v>
      </c>
      <c r="BP16" s="23">
        <v>0.1217877544098922</v>
      </c>
      <c r="BQ16" s="23">
        <v>5.4128957931279663E-2</v>
      </c>
      <c r="BR16" s="23">
        <v>6.2415730045954972E-2</v>
      </c>
      <c r="BS16" s="23">
        <v>8.2950095337071525E-2</v>
      </c>
      <c r="BU16" s="23">
        <v>0.1148889192573441</v>
      </c>
      <c r="BV16" s="23">
        <v>4.3212923756299329E-2</v>
      </c>
      <c r="BW16" s="23">
        <v>8.0342003875519846E-2</v>
      </c>
      <c r="BX16" s="23">
        <v>0.13933398603664809</v>
      </c>
      <c r="BY16" s="23">
        <v>8.067403493914857E-2</v>
      </c>
      <c r="BZ16" s="23">
        <v>0.1117469370924178</v>
      </c>
      <c r="CA16" s="23">
        <v>0.10263325390405741</v>
      </c>
      <c r="CB16" s="23">
        <v>0.1030221827823161</v>
      </c>
      <c r="CC16" s="23">
        <v>8.514989286079197E-2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0.1277194588251428</v>
      </c>
      <c r="D9" s="18">
        <v>0.1362541730111031</v>
      </c>
      <c r="E9" s="18">
        <v>0.1967388815353818</v>
      </c>
      <c r="F9" s="18">
        <v>0.16908850898867031</v>
      </c>
      <c r="G9" s="18">
        <v>0.1192097745932696</v>
      </c>
      <c r="H9" s="18">
        <v>8.2944423092072533E-2</v>
      </c>
      <c r="I9" s="18">
        <v>8.128931255931178E-2</v>
      </c>
      <c r="K9" s="18">
        <v>0.13243525963911831</v>
      </c>
      <c r="L9" s="18">
        <v>0.123931872862711</v>
      </c>
      <c r="N9" s="18">
        <v>0.1060104985648907</v>
      </c>
      <c r="O9" s="18">
        <v>7.9951052612104043E-2</v>
      </c>
      <c r="P9" s="18">
        <v>0.12167464064971641</v>
      </c>
      <c r="Q9" s="18">
        <v>0.1348583730818218</v>
      </c>
      <c r="R9" s="18">
        <v>0.15175097141752361</v>
      </c>
      <c r="S9" s="18">
        <v>0.15389888976053409</v>
      </c>
      <c r="T9" s="18">
        <v>0.12923266083059801</v>
      </c>
      <c r="U9" s="18">
        <v>0.1045372760428521</v>
      </c>
      <c r="V9" s="18">
        <v>0.15813647259174149</v>
      </c>
      <c r="W9" s="18">
        <v>0.10473016833863789</v>
      </c>
      <c r="X9" s="18">
        <v>0.10683881141931099</v>
      </c>
      <c r="Y9" s="18">
        <v>0.14082341563917461</v>
      </c>
      <c r="AA9" s="18">
        <v>0.14569934858412209</v>
      </c>
      <c r="AB9" s="18">
        <v>0.1158117846619265</v>
      </c>
      <c r="AC9" s="18">
        <v>0.1225188356527717</v>
      </c>
      <c r="AD9" s="18">
        <v>0.12482428572869229</v>
      </c>
      <c r="AF9" s="18">
        <v>0.10283606108748319</v>
      </c>
      <c r="AG9" s="18">
        <v>0.1305150717370557</v>
      </c>
      <c r="AH9" s="18">
        <v>0.117859448729896</v>
      </c>
      <c r="AI9" s="18">
        <v>0.1421371673003376</v>
      </c>
      <c r="AJ9" s="18">
        <v>0.1223720173326561</v>
      </c>
      <c r="AK9" s="18">
        <v>0.1164217401662921</v>
      </c>
      <c r="AL9" s="18">
        <v>0.1099281121155023</v>
      </c>
      <c r="AM9" s="18">
        <v>0.12510943212611189</v>
      </c>
      <c r="AN9" s="18">
        <v>6.2139007440780381E-2</v>
      </c>
      <c r="AO9" s="18">
        <v>0.12362403476191899</v>
      </c>
      <c r="AP9" s="18">
        <v>0.12328503987806121</v>
      </c>
      <c r="AQ9" s="18">
        <v>0.14217974772116609</v>
      </c>
      <c r="AR9" s="18">
        <v>0.1727307968737084</v>
      </c>
      <c r="AS9" s="18">
        <v>0.22077199719606541</v>
      </c>
      <c r="AT9" s="18">
        <v>0.22010847247504459</v>
      </c>
      <c r="AU9" s="18">
        <v>0.18337777858038751</v>
      </c>
      <c r="AV9" s="18">
        <v>3.314442106383967E-2</v>
      </c>
      <c r="AX9" s="18">
        <v>0.1166268695234772</v>
      </c>
      <c r="AY9" s="18">
        <v>0.18741203221959771</v>
      </c>
      <c r="BA9" s="18">
        <v>0.1244294645954105</v>
      </c>
      <c r="BB9" s="18">
        <v>0.13382350749083491</v>
      </c>
      <c r="BD9" s="18">
        <v>0.1075922894381583</v>
      </c>
      <c r="BE9" s="18">
        <v>0.1241829912369164</v>
      </c>
      <c r="BF9" s="18">
        <v>0.10502428207393399</v>
      </c>
      <c r="BG9" s="18">
        <v>0.14204068721291041</v>
      </c>
      <c r="BH9" s="18">
        <v>0.17598366264159621</v>
      </c>
      <c r="BI9" s="18">
        <v>0.16371371287126341</v>
      </c>
      <c r="BJ9" s="18">
        <v>8.110857643160406E-2</v>
      </c>
      <c r="BL9" s="18">
        <v>0.12869469430841171</v>
      </c>
      <c r="BM9" s="18">
        <v>0.16116568408368809</v>
      </c>
      <c r="BN9" s="18">
        <v>8.2234358781242384E-2</v>
      </c>
      <c r="BO9" s="18">
        <v>0.20271141816695301</v>
      </c>
      <c r="BP9" s="18">
        <v>0.11292316472454721</v>
      </c>
      <c r="BQ9" s="18">
        <v>0.13879395692052221</v>
      </c>
      <c r="BR9" s="18">
        <v>6.5137261130922122E-2</v>
      </c>
      <c r="BS9" s="18">
        <v>8.3700549336015687E-2</v>
      </c>
      <c r="BU9" s="18">
        <v>0.1274395931288754</v>
      </c>
      <c r="BV9" s="18">
        <v>0.17988860890283631</v>
      </c>
      <c r="BW9" s="18">
        <v>9.2706447801187225E-2</v>
      </c>
      <c r="BX9" s="18">
        <v>0.19052314074834709</v>
      </c>
      <c r="BY9" s="18">
        <v>0.1310640118248573</v>
      </c>
      <c r="BZ9" s="18">
        <v>0.15563646468526571</v>
      </c>
      <c r="CA9" s="18">
        <v>4.5998388020989829E-2</v>
      </c>
      <c r="CB9" s="18">
        <v>3.0873816315752992E-2</v>
      </c>
      <c r="CC9" s="18">
        <v>6.2854229697210801E-2</v>
      </c>
    </row>
    <row r="10" spans="2:83" ht="19" customHeight="1" x14ac:dyDescent="0.35">
      <c r="B10" s="21" t="s">
        <v>266</v>
      </c>
      <c r="C10" s="18">
        <v>0.45624684981984631</v>
      </c>
      <c r="D10" s="18">
        <v>0.34848403274701423</v>
      </c>
      <c r="E10" s="18">
        <v>0.41733549380663748</v>
      </c>
      <c r="F10" s="18">
        <v>0.49937517720917329</v>
      </c>
      <c r="G10" s="18">
        <v>0.4951246121029636</v>
      </c>
      <c r="H10" s="18">
        <v>0.52296205238349547</v>
      </c>
      <c r="I10" s="18">
        <v>0.43083643634078012</v>
      </c>
      <c r="K10" s="18">
        <v>0.44537532810493058</v>
      </c>
      <c r="L10" s="18">
        <v>0.46765910874025712</v>
      </c>
      <c r="N10" s="18">
        <v>0.48426475060518132</v>
      </c>
      <c r="O10" s="18">
        <v>0.52114146841661391</v>
      </c>
      <c r="P10" s="18">
        <v>0.46520113576687389</v>
      </c>
      <c r="Q10" s="18">
        <v>0.44236339557514492</v>
      </c>
      <c r="R10" s="18">
        <v>0.51600642927062512</v>
      </c>
      <c r="S10" s="18">
        <v>0.38446756721355457</v>
      </c>
      <c r="T10" s="18">
        <v>0.519211405440692</v>
      </c>
      <c r="U10" s="18">
        <v>0.45503584463260138</v>
      </c>
      <c r="V10" s="18">
        <v>0.3938862598714461</v>
      </c>
      <c r="W10" s="18">
        <v>0.44454262913739562</v>
      </c>
      <c r="X10" s="18">
        <v>0.46191334399595102</v>
      </c>
      <c r="Y10" s="18">
        <v>0.45604128917246439</v>
      </c>
      <c r="AA10" s="18">
        <v>0.48839846564348999</v>
      </c>
      <c r="AB10" s="18">
        <v>0.47309466178647203</v>
      </c>
      <c r="AC10" s="18">
        <v>0.45333254877269119</v>
      </c>
      <c r="AD10" s="18">
        <v>0.40509207467341629</v>
      </c>
      <c r="AF10" s="18">
        <v>0.36824930919840321</v>
      </c>
      <c r="AG10" s="18">
        <v>0.39767453558551658</v>
      </c>
      <c r="AH10" s="18">
        <v>0.45304979298577219</v>
      </c>
      <c r="AI10" s="18">
        <v>0.32847168568421531</v>
      </c>
      <c r="AJ10" s="18">
        <v>0.42324346963932219</v>
      </c>
      <c r="AK10" s="18">
        <v>0.47945580915039993</v>
      </c>
      <c r="AL10" s="18">
        <v>0.46632334388921531</v>
      </c>
      <c r="AM10" s="18">
        <v>0.47038344657849718</v>
      </c>
      <c r="AN10" s="18">
        <v>0.46295888328769191</v>
      </c>
      <c r="AO10" s="18">
        <v>0.52084886268629127</v>
      </c>
      <c r="AP10" s="18">
        <v>0.4709677015378298</v>
      </c>
      <c r="AQ10" s="18">
        <v>0.47275743804782883</v>
      </c>
      <c r="AR10" s="18">
        <v>0.44835981509535699</v>
      </c>
      <c r="AS10" s="18">
        <v>0.39186181488263772</v>
      </c>
      <c r="AT10" s="18">
        <v>0.45911449074171418</v>
      </c>
      <c r="AU10" s="18">
        <v>0.53527501075412653</v>
      </c>
      <c r="AV10" s="18">
        <v>0.47240725536663081</v>
      </c>
      <c r="AX10" s="18">
        <v>0.47439857056941281</v>
      </c>
      <c r="AY10" s="18">
        <v>0.36878368106018322</v>
      </c>
      <c r="BA10" s="18">
        <v>0.47361486014633508</v>
      </c>
      <c r="BB10" s="18">
        <v>0.42402333425831401</v>
      </c>
      <c r="BD10" s="18">
        <v>0.45652659625195757</v>
      </c>
      <c r="BE10" s="18">
        <v>0.42795604624361261</v>
      </c>
      <c r="BF10" s="18">
        <v>0.45425819610857487</v>
      </c>
      <c r="BG10" s="18">
        <v>0.48200830327449629</v>
      </c>
      <c r="BH10" s="18">
        <v>0.47786946863637558</v>
      </c>
      <c r="BI10" s="18">
        <v>0.52691960367506907</v>
      </c>
      <c r="BJ10" s="18">
        <v>0.3337996461147158</v>
      </c>
      <c r="BL10" s="18">
        <v>0.47892418445506951</v>
      </c>
      <c r="BM10" s="18">
        <v>0.49645625341620753</v>
      </c>
      <c r="BN10" s="18">
        <v>0.48922097916629942</v>
      </c>
      <c r="BO10" s="18">
        <v>0.44137533252357108</v>
      </c>
      <c r="BP10" s="18">
        <v>0.4046607053037688</v>
      </c>
      <c r="BQ10" s="18">
        <v>0.46329283610004518</v>
      </c>
      <c r="BR10" s="18">
        <v>0.3704264668162926</v>
      </c>
      <c r="BS10" s="18">
        <v>0.40347566558616171</v>
      </c>
      <c r="BU10" s="18">
        <v>0.52058041635935792</v>
      </c>
      <c r="BV10" s="18">
        <v>0.47090121456222778</v>
      </c>
      <c r="BW10" s="18">
        <v>0.49327323663094103</v>
      </c>
      <c r="BX10" s="18">
        <v>0.40945900400589458</v>
      </c>
      <c r="BY10" s="18">
        <v>0.4636772362791784</v>
      </c>
      <c r="BZ10" s="18">
        <v>0.40908507393297039</v>
      </c>
      <c r="CA10" s="18">
        <v>0.38116008453231409</v>
      </c>
      <c r="CB10" s="18">
        <v>0.36408550882948049</v>
      </c>
      <c r="CC10" s="18">
        <v>0.45794232177674782</v>
      </c>
    </row>
    <row r="11" spans="2:83" ht="19" customHeight="1" x14ac:dyDescent="0.35">
      <c r="B11" s="21" t="s">
        <v>267</v>
      </c>
      <c r="C11" s="18">
        <v>0.28093538661479422</v>
      </c>
      <c r="D11" s="18">
        <v>0.33761900746245049</v>
      </c>
      <c r="E11" s="18">
        <v>0.2369189040439551</v>
      </c>
      <c r="F11" s="18">
        <v>0.20660775460979591</v>
      </c>
      <c r="G11" s="18">
        <v>0.274546866845715</v>
      </c>
      <c r="H11" s="18">
        <v>0.3117310071251303</v>
      </c>
      <c r="I11" s="18">
        <v>0.32316948397076167</v>
      </c>
      <c r="K11" s="18">
        <v>0.29402130960958572</v>
      </c>
      <c r="L11" s="18">
        <v>0.26720524381091398</v>
      </c>
      <c r="N11" s="18">
        <v>0.30224489205680222</v>
      </c>
      <c r="O11" s="18">
        <v>0.2791610648536012</v>
      </c>
      <c r="P11" s="18">
        <v>0.25837736230111952</v>
      </c>
      <c r="Q11" s="18">
        <v>0.27551511633781289</v>
      </c>
      <c r="R11" s="18">
        <v>0.21441246823712959</v>
      </c>
      <c r="S11" s="18">
        <v>0.40330789794157801</v>
      </c>
      <c r="T11" s="18">
        <v>0.19588166021899039</v>
      </c>
      <c r="U11" s="18">
        <v>0.31602586266383292</v>
      </c>
      <c r="V11" s="18">
        <v>0.28015682817888499</v>
      </c>
      <c r="W11" s="18">
        <v>0.31110082253836258</v>
      </c>
      <c r="X11" s="18">
        <v>0.24522319194366429</v>
      </c>
      <c r="Y11" s="18">
        <v>0.27246960039298879</v>
      </c>
      <c r="AA11" s="18">
        <v>0.25944068489878502</v>
      </c>
      <c r="AB11" s="18">
        <v>0.29109495352647219</v>
      </c>
      <c r="AC11" s="18">
        <v>0.29846926510381361</v>
      </c>
      <c r="AD11" s="18">
        <v>0.27913045933563901</v>
      </c>
      <c r="AF11" s="18">
        <v>0.22497575570450731</v>
      </c>
      <c r="AG11" s="18">
        <v>0.31456928605328499</v>
      </c>
      <c r="AH11" s="18">
        <v>0.27422083250149232</v>
      </c>
      <c r="AI11" s="18">
        <v>0.37002966668272669</v>
      </c>
      <c r="AJ11" s="18">
        <v>0.31861427151549998</v>
      </c>
      <c r="AK11" s="18">
        <v>0.27318546686471112</v>
      </c>
      <c r="AL11" s="18">
        <v>0.27170939453443038</v>
      </c>
      <c r="AM11" s="18">
        <v>0.2651730938236711</v>
      </c>
      <c r="AN11" s="18">
        <v>0.34853439628229571</v>
      </c>
      <c r="AO11" s="18">
        <v>0.24688204863482069</v>
      </c>
      <c r="AP11" s="18">
        <v>0.30678139085336059</v>
      </c>
      <c r="AQ11" s="18">
        <v>0.26414916087106322</v>
      </c>
      <c r="AR11" s="18">
        <v>0.26405149078951728</v>
      </c>
      <c r="AS11" s="18">
        <v>0.24253362893528621</v>
      </c>
      <c r="AT11" s="18">
        <v>0.1776339154796735</v>
      </c>
      <c r="AU11" s="18">
        <v>0.1754934385363327</v>
      </c>
      <c r="AV11" s="18">
        <v>0.31255071249633581</v>
      </c>
      <c r="AX11" s="18">
        <v>0.2785633555870714</v>
      </c>
      <c r="AY11" s="18">
        <v>0.29085025873550407</v>
      </c>
      <c r="BA11" s="18">
        <v>0.27462317038998602</v>
      </c>
      <c r="BB11" s="18">
        <v>0.29264667615943762</v>
      </c>
      <c r="BD11" s="18">
        <v>0.29395714972128673</v>
      </c>
      <c r="BE11" s="18">
        <v>0.30771085983594598</v>
      </c>
      <c r="BF11" s="18">
        <v>0.30890512352748511</v>
      </c>
      <c r="BG11" s="18">
        <v>0.25753582859374891</v>
      </c>
      <c r="BH11" s="18">
        <v>0.21724753418804421</v>
      </c>
      <c r="BI11" s="18">
        <v>0.2255753252163801</v>
      </c>
      <c r="BJ11" s="18">
        <v>0.34791364269289449</v>
      </c>
      <c r="BL11" s="18">
        <v>0.25328089562736322</v>
      </c>
      <c r="BM11" s="18">
        <v>0.25930155635850299</v>
      </c>
      <c r="BN11" s="18">
        <v>0.26265118128243781</v>
      </c>
      <c r="BO11" s="18">
        <v>0.2428553238666514</v>
      </c>
      <c r="BP11" s="18">
        <v>0.32599974240943758</v>
      </c>
      <c r="BQ11" s="18">
        <v>0.22388684449195539</v>
      </c>
      <c r="BR11" s="18">
        <v>0.4176332835197144</v>
      </c>
      <c r="BS11" s="18">
        <v>0.31949949262742627</v>
      </c>
      <c r="BU11" s="18">
        <v>0.25519623387797219</v>
      </c>
      <c r="BV11" s="18">
        <v>0.25766396891566917</v>
      </c>
      <c r="BW11" s="18">
        <v>0.25687364158310338</v>
      </c>
      <c r="BX11" s="18">
        <v>0.24435572841557851</v>
      </c>
      <c r="BY11" s="18">
        <v>0.27830422961648238</v>
      </c>
      <c r="BZ11" s="18">
        <v>0.23852303455405019</v>
      </c>
      <c r="CA11" s="18">
        <v>0.35296405586580232</v>
      </c>
      <c r="CB11" s="18">
        <v>0.39535022297986461</v>
      </c>
      <c r="CC11" s="18">
        <v>0.31371655616165139</v>
      </c>
    </row>
    <row r="12" spans="2:83" ht="19" customHeight="1" x14ac:dyDescent="0.35">
      <c r="B12" s="21" t="s">
        <v>268</v>
      </c>
      <c r="C12" s="18">
        <v>8.0682679800615983E-2</v>
      </c>
      <c r="D12" s="18">
        <v>0.1122759630343801</v>
      </c>
      <c r="E12" s="18">
        <v>9.8757905983213004E-2</v>
      </c>
      <c r="F12" s="18">
        <v>7.8384042270151125E-2</v>
      </c>
      <c r="G12" s="18">
        <v>5.8159161559879158E-2</v>
      </c>
      <c r="H12" s="18">
        <v>4.9017644811934873E-2</v>
      </c>
      <c r="I12" s="18">
        <v>9.1399908597920104E-2</v>
      </c>
      <c r="K12" s="18">
        <v>8.3476494369798704E-2</v>
      </c>
      <c r="L12" s="18">
        <v>7.7407927528316961E-2</v>
      </c>
      <c r="N12" s="18">
        <v>6.7315079507036024E-2</v>
      </c>
      <c r="O12" s="18">
        <v>5.9411237572071243E-2</v>
      </c>
      <c r="P12" s="18">
        <v>7.1258055314944349E-2</v>
      </c>
      <c r="Q12" s="18">
        <v>7.3958817042158981E-2</v>
      </c>
      <c r="R12" s="18">
        <v>6.2489333135622827E-2</v>
      </c>
      <c r="S12" s="18">
        <v>4.4587471627284263E-2</v>
      </c>
      <c r="T12" s="18">
        <v>7.6707672367809621E-2</v>
      </c>
      <c r="U12" s="18">
        <v>6.673548830899502E-2</v>
      </c>
      <c r="V12" s="18">
        <v>0.13238009162046499</v>
      </c>
      <c r="W12" s="18">
        <v>6.5368726112679035E-2</v>
      </c>
      <c r="X12" s="18">
        <v>0.1150100509259333</v>
      </c>
      <c r="Y12" s="18">
        <v>9.4331164097938333E-2</v>
      </c>
      <c r="AA12" s="18">
        <v>6.7266550443091155E-2</v>
      </c>
      <c r="AB12" s="18">
        <v>5.8986544857353287E-2</v>
      </c>
      <c r="AC12" s="18">
        <v>8.0539141399013303E-2</v>
      </c>
      <c r="AD12" s="18">
        <v>0.1184362145319824</v>
      </c>
      <c r="AF12" s="18">
        <v>0.142907659293911</v>
      </c>
      <c r="AG12" s="18">
        <v>6.9516169836627756E-2</v>
      </c>
      <c r="AH12" s="18">
        <v>9.8812458881015641E-2</v>
      </c>
      <c r="AI12" s="18">
        <v>0.1063387519019912</v>
      </c>
      <c r="AJ12" s="18">
        <v>8.437884853194326E-2</v>
      </c>
      <c r="AK12" s="18">
        <v>8.8765703445797983E-2</v>
      </c>
      <c r="AL12" s="18">
        <v>8.6134328894790252E-2</v>
      </c>
      <c r="AM12" s="18">
        <v>7.7462656136195254E-2</v>
      </c>
      <c r="AN12" s="18">
        <v>8.4761259894487961E-2</v>
      </c>
      <c r="AO12" s="18">
        <v>6.2147709764467943E-2</v>
      </c>
      <c r="AP12" s="18">
        <v>5.6661958159005217E-2</v>
      </c>
      <c r="AQ12" s="18">
        <v>5.6317552574353093E-2</v>
      </c>
      <c r="AR12" s="18">
        <v>9.091991503211283E-2</v>
      </c>
      <c r="AS12" s="18">
        <v>8.1979339415467492E-2</v>
      </c>
      <c r="AT12" s="18">
        <v>8.8563368764304498E-2</v>
      </c>
      <c r="AU12" s="18">
        <v>8.9894578425394361E-2</v>
      </c>
      <c r="AV12" s="18">
        <v>5.0045510647271363E-2</v>
      </c>
      <c r="AX12" s="18">
        <v>7.7455481422873465E-2</v>
      </c>
      <c r="AY12" s="18">
        <v>9.6331747983514474E-2</v>
      </c>
      <c r="BA12" s="18">
        <v>7.2925052519791117E-2</v>
      </c>
      <c r="BB12" s="18">
        <v>9.5075694239522363E-2</v>
      </c>
      <c r="BD12" s="18">
        <v>0.10028538739000981</v>
      </c>
      <c r="BE12" s="18">
        <v>6.8627485701339266E-2</v>
      </c>
      <c r="BF12" s="18">
        <v>7.5624361567511747E-2</v>
      </c>
      <c r="BG12" s="18">
        <v>8.7949902551155937E-2</v>
      </c>
      <c r="BH12" s="18">
        <v>5.5851271816232402E-2</v>
      </c>
      <c r="BI12" s="18">
        <v>4.1323734726096677E-2</v>
      </c>
      <c r="BJ12" s="18">
        <v>0.1001289496054973</v>
      </c>
      <c r="BL12" s="18">
        <v>8.4700374893355745E-2</v>
      </c>
      <c r="BM12" s="18">
        <v>6.1058695142991067E-2</v>
      </c>
      <c r="BN12" s="18">
        <v>7.9618862536064386E-2</v>
      </c>
      <c r="BO12" s="18">
        <v>7.0394220741169466E-2</v>
      </c>
      <c r="BP12" s="18">
        <v>0.1101849244732354</v>
      </c>
      <c r="BQ12" s="18">
        <v>9.4615527871565255E-2</v>
      </c>
      <c r="BR12" s="18">
        <v>0</v>
      </c>
      <c r="BS12" s="18">
        <v>0.10174420885199</v>
      </c>
      <c r="BU12" s="18">
        <v>6.6305117914490244E-2</v>
      </c>
      <c r="BV12" s="18">
        <v>7.0662579441975681E-2</v>
      </c>
      <c r="BW12" s="18">
        <v>9.8119343011126209E-2</v>
      </c>
      <c r="BX12" s="18">
        <v>9.400638080050551E-2</v>
      </c>
      <c r="BY12" s="18">
        <v>8.004871189883099E-2</v>
      </c>
      <c r="BZ12" s="18">
        <v>0.1418587695493784</v>
      </c>
      <c r="CA12" s="18">
        <v>0.1227412605405596</v>
      </c>
      <c r="CB12" s="18">
        <v>5.5605365276938767E-2</v>
      </c>
      <c r="CC12" s="18">
        <v>8.0305017361383152E-2</v>
      </c>
    </row>
    <row r="13" spans="2:83" ht="19" customHeight="1" x14ac:dyDescent="0.35">
      <c r="B13" s="21" t="s">
        <v>269</v>
      </c>
      <c r="C13" s="18">
        <v>1.6859573646702399E-2</v>
      </c>
      <c r="D13" s="18">
        <v>3.3901111217776211E-2</v>
      </c>
      <c r="E13" s="18">
        <v>3.4799322582547892E-2</v>
      </c>
      <c r="F13" s="18">
        <v>1.5679838926237932E-2</v>
      </c>
      <c r="G13" s="18">
        <v>1.4569691672294389E-2</v>
      </c>
      <c r="H13" s="18">
        <v>0</v>
      </c>
      <c r="I13" s="18">
        <v>1.028180890036689E-2</v>
      </c>
      <c r="K13" s="18">
        <v>1.7714469661845499E-2</v>
      </c>
      <c r="L13" s="18">
        <v>1.6141848289431548E-2</v>
      </c>
      <c r="N13" s="18">
        <v>3.2108345233474479E-2</v>
      </c>
      <c r="O13" s="18">
        <v>0</v>
      </c>
      <c r="P13" s="18">
        <v>2.8990467045159649E-2</v>
      </c>
      <c r="Q13" s="18">
        <v>1.2455451812168049E-2</v>
      </c>
      <c r="R13" s="18">
        <v>2.1033010130253639E-2</v>
      </c>
      <c r="S13" s="18">
        <v>6.8984302578428483E-3</v>
      </c>
      <c r="T13" s="18">
        <v>2.7440367850555071E-2</v>
      </c>
      <c r="U13" s="18">
        <v>1.882154425458054E-2</v>
      </c>
      <c r="V13" s="18">
        <v>1.414054374837303E-2</v>
      </c>
      <c r="W13" s="18">
        <v>1.363055295780188E-2</v>
      </c>
      <c r="X13" s="18">
        <v>1.845669932150211E-2</v>
      </c>
      <c r="Y13" s="18">
        <v>4.9462557920739577E-3</v>
      </c>
      <c r="AA13" s="18">
        <v>1.4065666840489989E-2</v>
      </c>
      <c r="AB13" s="18">
        <v>2.0801306796802581E-2</v>
      </c>
      <c r="AC13" s="18">
        <v>1.393795466440668E-2</v>
      </c>
      <c r="AD13" s="18">
        <v>1.8465359165266631E-2</v>
      </c>
      <c r="AF13" s="18">
        <v>8.286113908595398E-2</v>
      </c>
      <c r="AG13" s="18">
        <v>2.000512281757378E-2</v>
      </c>
      <c r="AH13" s="18">
        <v>1.4442501184221589E-2</v>
      </c>
      <c r="AI13" s="18">
        <v>2.5084444039015209E-2</v>
      </c>
      <c r="AJ13" s="18">
        <v>1.0555693689626959E-2</v>
      </c>
      <c r="AK13" s="18">
        <v>0</v>
      </c>
      <c r="AL13" s="18">
        <v>2.3647719920670732E-2</v>
      </c>
      <c r="AM13" s="18">
        <v>7.7643752314979688E-3</v>
      </c>
      <c r="AN13" s="18">
        <v>9.9991537348767378E-3</v>
      </c>
      <c r="AO13" s="18">
        <v>2.940214950105411E-2</v>
      </c>
      <c r="AP13" s="18">
        <v>1.391392411346914E-2</v>
      </c>
      <c r="AQ13" s="18">
        <v>1.1807973582778729E-2</v>
      </c>
      <c r="AR13" s="18">
        <v>1.319534718231812E-2</v>
      </c>
      <c r="AS13" s="18">
        <v>4.5082419826935928E-2</v>
      </c>
      <c r="AT13" s="18">
        <v>3.7480910885266068E-2</v>
      </c>
      <c r="AU13" s="18">
        <v>7.5740882607036502E-3</v>
      </c>
      <c r="AV13" s="18">
        <v>3.9944650048368398E-2</v>
      </c>
      <c r="AX13" s="18">
        <v>1.3474019160655959E-2</v>
      </c>
      <c r="AY13" s="18">
        <v>3.1027891712451711E-2</v>
      </c>
      <c r="BA13" s="18">
        <v>1.646957149637281E-2</v>
      </c>
      <c r="BB13" s="18">
        <v>1.7583159142331078E-2</v>
      </c>
      <c r="BD13" s="18">
        <v>2.0341670079062381E-2</v>
      </c>
      <c r="BE13" s="18">
        <v>9.5914744890876029E-3</v>
      </c>
      <c r="BF13" s="18">
        <v>2.2279415094802212E-2</v>
      </c>
      <c r="BG13" s="18">
        <v>3.7749731752145972E-3</v>
      </c>
      <c r="BH13" s="18">
        <v>4.4910604135699458E-2</v>
      </c>
      <c r="BI13" s="18">
        <v>1.9015176744552019E-2</v>
      </c>
      <c r="BJ13" s="18">
        <v>0</v>
      </c>
      <c r="BL13" s="18">
        <v>2.0988947259745989E-2</v>
      </c>
      <c r="BM13" s="18">
        <v>1.106689232188309E-2</v>
      </c>
      <c r="BN13" s="18">
        <v>3.574109409989696E-2</v>
      </c>
      <c r="BO13" s="18">
        <v>0</v>
      </c>
      <c r="BP13" s="18">
        <v>1.8263923481400449E-2</v>
      </c>
      <c r="BQ13" s="18">
        <v>4.9126465446040719E-2</v>
      </c>
      <c r="BR13" s="18">
        <v>2.0259815155179731E-2</v>
      </c>
      <c r="BS13" s="18">
        <v>1.474605065035396E-2</v>
      </c>
      <c r="BU13" s="18">
        <v>1.9029398598529378E-2</v>
      </c>
      <c r="BV13" s="18">
        <v>1.2581998445397299E-2</v>
      </c>
      <c r="BW13" s="18">
        <v>6.1653525961269237E-3</v>
      </c>
      <c r="BX13" s="18">
        <v>2.0580059843683881E-2</v>
      </c>
      <c r="BY13" s="18">
        <v>1.716444453647888E-2</v>
      </c>
      <c r="BZ13" s="18">
        <v>1.6152484378151411E-2</v>
      </c>
      <c r="CA13" s="18">
        <v>1.3819265820557571E-2</v>
      </c>
      <c r="CB13" s="18">
        <v>1.9023848772892239E-2</v>
      </c>
      <c r="CC13" s="18">
        <v>3.7325732300155887E-2</v>
      </c>
    </row>
    <row r="14" spans="2:83" ht="19" customHeight="1" x14ac:dyDescent="0.35">
      <c r="B14" s="21" t="s">
        <v>151</v>
      </c>
      <c r="C14" s="18">
        <v>3.7556051292898338E-2</v>
      </c>
      <c r="D14" s="18">
        <v>3.1465712527275709E-2</v>
      </c>
      <c r="E14" s="18">
        <v>1.544949204826474E-2</v>
      </c>
      <c r="F14" s="18">
        <v>3.0864677995971351E-2</v>
      </c>
      <c r="G14" s="18">
        <v>3.8389893225878297E-2</v>
      </c>
      <c r="H14" s="18">
        <v>3.3344872587366799E-2</v>
      </c>
      <c r="I14" s="18">
        <v>6.302304963085946E-2</v>
      </c>
      <c r="K14" s="18">
        <v>2.6977138614721251E-2</v>
      </c>
      <c r="L14" s="18">
        <v>4.765399876836935E-2</v>
      </c>
      <c r="N14" s="18">
        <v>8.0564340326152312E-3</v>
      </c>
      <c r="O14" s="18">
        <v>6.0335176545609652E-2</v>
      </c>
      <c r="P14" s="18">
        <v>5.4498338922186397E-2</v>
      </c>
      <c r="Q14" s="18">
        <v>6.0848846150893462E-2</v>
      </c>
      <c r="R14" s="18">
        <v>3.4307787808845351E-2</v>
      </c>
      <c r="S14" s="18">
        <v>6.8397431992061591E-3</v>
      </c>
      <c r="T14" s="18">
        <v>5.1526233291354903E-2</v>
      </c>
      <c r="U14" s="18">
        <v>3.8843984097137858E-2</v>
      </c>
      <c r="V14" s="18">
        <v>2.1299803989089341E-2</v>
      </c>
      <c r="W14" s="18">
        <v>6.0627100915123112E-2</v>
      </c>
      <c r="X14" s="18">
        <v>5.2557902393638257E-2</v>
      </c>
      <c r="Y14" s="18">
        <v>3.138827490535983E-2</v>
      </c>
      <c r="AA14" s="18">
        <v>2.51292835900217E-2</v>
      </c>
      <c r="AB14" s="18">
        <v>4.0210748370973382E-2</v>
      </c>
      <c r="AC14" s="18">
        <v>3.1202254407303499E-2</v>
      </c>
      <c r="AD14" s="18">
        <v>5.4051606565003407E-2</v>
      </c>
      <c r="AF14" s="18">
        <v>7.8170075629741431E-2</v>
      </c>
      <c r="AG14" s="18">
        <v>6.7719813969941062E-2</v>
      </c>
      <c r="AH14" s="18">
        <v>4.1614965717602453E-2</v>
      </c>
      <c r="AI14" s="18">
        <v>2.793828439171411E-2</v>
      </c>
      <c r="AJ14" s="18">
        <v>4.0835699290951467E-2</v>
      </c>
      <c r="AK14" s="18">
        <v>4.2171280372798978E-2</v>
      </c>
      <c r="AL14" s="18">
        <v>4.2257100645390948E-2</v>
      </c>
      <c r="AM14" s="18">
        <v>5.4106996104026833E-2</v>
      </c>
      <c r="AN14" s="18">
        <v>3.1607299359867037E-2</v>
      </c>
      <c r="AO14" s="18">
        <v>1.709519465144705E-2</v>
      </c>
      <c r="AP14" s="18">
        <v>2.838998545827395E-2</v>
      </c>
      <c r="AQ14" s="18">
        <v>5.2788127202810002E-2</v>
      </c>
      <c r="AR14" s="18">
        <v>1.074263502698627E-2</v>
      </c>
      <c r="AS14" s="18">
        <v>1.7770799743607339E-2</v>
      </c>
      <c r="AT14" s="18">
        <v>1.709884165399695E-2</v>
      </c>
      <c r="AU14" s="18">
        <v>8.385105443055544E-3</v>
      </c>
      <c r="AV14" s="18">
        <v>9.1907450377554226E-2</v>
      </c>
      <c r="AX14" s="18">
        <v>3.9481703736509083E-2</v>
      </c>
      <c r="AY14" s="18">
        <v>2.559438828874901E-2</v>
      </c>
      <c r="BA14" s="18">
        <v>3.7937880852104519E-2</v>
      </c>
      <c r="BB14" s="18">
        <v>3.6847628709560307E-2</v>
      </c>
      <c r="BD14" s="18">
        <v>2.1296907119525171E-2</v>
      </c>
      <c r="BE14" s="18">
        <v>6.1931142493098217E-2</v>
      </c>
      <c r="BF14" s="18">
        <v>3.390862162769219E-2</v>
      </c>
      <c r="BG14" s="18">
        <v>2.669030519247375E-2</v>
      </c>
      <c r="BH14" s="18">
        <v>2.8137458582052199E-2</v>
      </c>
      <c r="BI14" s="18">
        <v>2.3452446766638681E-2</v>
      </c>
      <c r="BJ14" s="18">
        <v>0.1370491851552883</v>
      </c>
      <c r="BL14" s="18">
        <v>3.3410903456053589E-2</v>
      </c>
      <c r="BM14" s="18">
        <v>1.0950918676727209E-2</v>
      </c>
      <c r="BN14" s="18">
        <v>5.0533524134059128E-2</v>
      </c>
      <c r="BO14" s="18">
        <v>4.2663704701655057E-2</v>
      </c>
      <c r="BP14" s="18">
        <v>2.7967539607610479E-2</v>
      </c>
      <c r="BQ14" s="18">
        <v>3.028436916987132E-2</v>
      </c>
      <c r="BR14" s="18">
        <v>0.12654317337789109</v>
      </c>
      <c r="BS14" s="18">
        <v>7.6834032948052425E-2</v>
      </c>
      <c r="BU14" s="18">
        <v>1.144924012077481E-2</v>
      </c>
      <c r="BV14" s="18">
        <v>8.3016297318936044E-3</v>
      </c>
      <c r="BW14" s="18">
        <v>5.2861978377515141E-2</v>
      </c>
      <c r="BX14" s="18">
        <v>4.1075686185990487E-2</v>
      </c>
      <c r="BY14" s="18">
        <v>2.974136584417204E-2</v>
      </c>
      <c r="BZ14" s="18">
        <v>3.8744172900183907E-2</v>
      </c>
      <c r="CA14" s="18">
        <v>8.3316945219776603E-2</v>
      </c>
      <c r="CB14" s="18">
        <v>0.13506123782507079</v>
      </c>
      <c r="CC14" s="18">
        <v>4.7856142702851052E-2</v>
      </c>
    </row>
    <row r="15" spans="2:83" ht="19" customHeight="1" x14ac:dyDescent="0.35">
      <c r="B15" s="22" t="s">
        <v>117</v>
      </c>
      <c r="C15" s="23">
        <v>0.58396630864498911</v>
      </c>
      <c r="D15" s="23">
        <v>0.48473820575811732</v>
      </c>
      <c r="E15" s="23">
        <v>0.61407437534201936</v>
      </c>
      <c r="F15" s="23">
        <v>0.66846368619784369</v>
      </c>
      <c r="G15" s="23">
        <v>0.61433438669623319</v>
      </c>
      <c r="H15" s="23">
        <v>0.60590647547556797</v>
      </c>
      <c r="I15" s="23">
        <v>0.51212574890009188</v>
      </c>
      <c r="K15" s="23">
        <v>0.57781058774404892</v>
      </c>
      <c r="L15" s="23">
        <v>0.59159098160296808</v>
      </c>
      <c r="N15" s="23">
        <v>0.59027524917007201</v>
      </c>
      <c r="O15" s="23">
        <v>0.60109252102871791</v>
      </c>
      <c r="P15" s="23">
        <v>0.58687577641659028</v>
      </c>
      <c r="Q15" s="23">
        <v>0.57722176865696673</v>
      </c>
      <c r="R15" s="23">
        <v>0.66775740068814871</v>
      </c>
      <c r="S15" s="23">
        <v>0.53836645697408869</v>
      </c>
      <c r="T15" s="23">
        <v>0.64844406627129003</v>
      </c>
      <c r="U15" s="23">
        <v>0.55957312067545351</v>
      </c>
      <c r="V15" s="23">
        <v>0.55202273246318767</v>
      </c>
      <c r="W15" s="23">
        <v>0.54927279747603341</v>
      </c>
      <c r="X15" s="23">
        <v>0.56875215541526203</v>
      </c>
      <c r="Y15" s="23">
        <v>0.59686470481163889</v>
      </c>
      <c r="AA15" s="23">
        <v>0.63409781422761213</v>
      </c>
      <c r="AB15" s="23">
        <v>0.58890644644839851</v>
      </c>
      <c r="AC15" s="23">
        <v>0.57585138442546291</v>
      </c>
      <c r="AD15" s="23">
        <v>0.52991636040210854</v>
      </c>
      <c r="AF15" s="23">
        <v>0.47108537028588632</v>
      </c>
      <c r="AG15" s="23">
        <v>0.52818960732257225</v>
      </c>
      <c r="AH15" s="23">
        <v>0.57090924171566826</v>
      </c>
      <c r="AI15" s="23">
        <v>0.47060885298455279</v>
      </c>
      <c r="AJ15" s="23">
        <v>0.54561548697197837</v>
      </c>
      <c r="AK15" s="23">
        <v>0.59587754931669201</v>
      </c>
      <c r="AL15" s="23">
        <v>0.57625145600471761</v>
      </c>
      <c r="AM15" s="23">
        <v>0.59549287870460899</v>
      </c>
      <c r="AN15" s="23">
        <v>0.52509789072847224</v>
      </c>
      <c r="AO15" s="23">
        <v>0.64447289744821035</v>
      </c>
      <c r="AP15" s="23">
        <v>0.59425274141589102</v>
      </c>
      <c r="AQ15" s="23">
        <v>0.61493718576899492</v>
      </c>
      <c r="AR15" s="23">
        <v>0.62109061196906534</v>
      </c>
      <c r="AS15" s="23">
        <v>0.61263381207870304</v>
      </c>
      <c r="AT15" s="23">
        <v>0.67922296321675879</v>
      </c>
      <c r="AU15" s="23">
        <v>0.71865278933451404</v>
      </c>
      <c r="AV15" s="23">
        <v>0.50555167643047039</v>
      </c>
      <c r="AX15" s="23">
        <v>0.59102544009289004</v>
      </c>
      <c r="AY15" s="23">
        <v>0.55619571327978079</v>
      </c>
      <c r="BA15" s="23">
        <v>0.59804432474174563</v>
      </c>
      <c r="BB15" s="23">
        <v>0.55784684174914878</v>
      </c>
      <c r="BD15" s="23">
        <v>0.56411888569011592</v>
      </c>
      <c r="BE15" s="23">
        <v>0.55213903748052895</v>
      </c>
      <c r="BF15" s="23">
        <v>0.55928247818250887</v>
      </c>
      <c r="BG15" s="23">
        <v>0.6240489904874067</v>
      </c>
      <c r="BH15" s="23">
        <v>0.65385313127797173</v>
      </c>
      <c r="BI15" s="23">
        <v>0.69063331654633253</v>
      </c>
      <c r="BJ15" s="23">
        <v>0.41490822254631993</v>
      </c>
      <c r="BL15" s="23">
        <v>0.6076188787634812</v>
      </c>
      <c r="BM15" s="23">
        <v>0.6576219374998955</v>
      </c>
      <c r="BN15" s="23">
        <v>0.57145533794754177</v>
      </c>
      <c r="BO15" s="23">
        <v>0.64408675069052412</v>
      </c>
      <c r="BP15" s="23">
        <v>0.51758387002831607</v>
      </c>
      <c r="BQ15" s="23">
        <v>0.60208679302056745</v>
      </c>
      <c r="BR15" s="23">
        <v>0.43556372794721471</v>
      </c>
      <c r="BS15" s="23">
        <v>0.48717621492217739</v>
      </c>
      <c r="BU15" s="23">
        <v>0.64802000948823335</v>
      </c>
      <c r="BV15" s="23">
        <v>0.6507898234650642</v>
      </c>
      <c r="BW15" s="23">
        <v>0.58597968443212822</v>
      </c>
      <c r="BX15" s="23">
        <v>0.59998214475424172</v>
      </c>
      <c r="BY15" s="23">
        <v>0.59474124810403572</v>
      </c>
      <c r="BZ15" s="23">
        <v>0.56472153861823604</v>
      </c>
      <c r="CA15" s="23">
        <v>0.42715847255330402</v>
      </c>
      <c r="CB15" s="23">
        <v>0.39495932514523352</v>
      </c>
      <c r="CC15" s="23">
        <v>0.52079655147395854</v>
      </c>
    </row>
    <row r="16" spans="2:83" ht="19" customHeight="1" x14ac:dyDescent="0.35">
      <c r="B16" s="22" t="s">
        <v>118</v>
      </c>
      <c r="C16" s="23">
        <v>9.7542253447318372E-2</v>
      </c>
      <c r="D16" s="23">
        <v>0.1461770742521564</v>
      </c>
      <c r="E16" s="23">
        <v>0.13355722856576091</v>
      </c>
      <c r="F16" s="23">
        <v>9.406388119638906E-2</v>
      </c>
      <c r="G16" s="23">
        <v>7.272885323217354E-2</v>
      </c>
      <c r="H16" s="23">
        <v>4.9017644811934873E-2</v>
      </c>
      <c r="I16" s="23">
        <v>0.101681717498287</v>
      </c>
      <c r="K16" s="23">
        <v>0.1011909640316442</v>
      </c>
      <c r="L16" s="23">
        <v>9.3549775817748509E-2</v>
      </c>
      <c r="N16" s="23">
        <v>9.9423424740510497E-2</v>
      </c>
      <c r="O16" s="23">
        <v>5.9411237572071243E-2</v>
      </c>
      <c r="P16" s="23">
        <v>0.10024852236010399</v>
      </c>
      <c r="Q16" s="23">
        <v>8.6414268854327042E-2</v>
      </c>
      <c r="R16" s="23">
        <v>8.3522343265876473E-2</v>
      </c>
      <c r="S16" s="23">
        <v>5.1485901885127097E-2</v>
      </c>
      <c r="T16" s="23">
        <v>0.1041480402183647</v>
      </c>
      <c r="U16" s="23">
        <v>8.5557032563575552E-2</v>
      </c>
      <c r="V16" s="23">
        <v>0.14652063536883811</v>
      </c>
      <c r="W16" s="23">
        <v>7.8999279070480904E-2</v>
      </c>
      <c r="X16" s="23">
        <v>0.1334667502474354</v>
      </c>
      <c r="Y16" s="23">
        <v>9.9277419890012292E-2</v>
      </c>
      <c r="AA16" s="23">
        <v>8.1332217283581143E-2</v>
      </c>
      <c r="AB16" s="23">
        <v>7.9787851654155875E-2</v>
      </c>
      <c r="AC16" s="23">
        <v>9.4477096063419988E-2</v>
      </c>
      <c r="AD16" s="23">
        <v>0.13690157369724901</v>
      </c>
      <c r="AF16" s="23">
        <v>0.22576879837986499</v>
      </c>
      <c r="AG16" s="23">
        <v>8.9521292654201529E-2</v>
      </c>
      <c r="AH16" s="23">
        <v>0.11325496006523721</v>
      </c>
      <c r="AI16" s="23">
        <v>0.1314231959410064</v>
      </c>
      <c r="AJ16" s="23">
        <v>9.4934542221570217E-2</v>
      </c>
      <c r="AK16" s="23">
        <v>8.8765703445797983E-2</v>
      </c>
      <c r="AL16" s="23">
        <v>0.109782048815461</v>
      </c>
      <c r="AM16" s="23">
        <v>8.5227031367693218E-2</v>
      </c>
      <c r="AN16" s="23">
        <v>9.4760413629364701E-2</v>
      </c>
      <c r="AO16" s="23">
        <v>9.154985926552206E-2</v>
      </c>
      <c r="AP16" s="23">
        <v>7.0575882272474369E-2</v>
      </c>
      <c r="AQ16" s="23">
        <v>6.8125526157131827E-2</v>
      </c>
      <c r="AR16" s="23">
        <v>0.104115262214431</v>
      </c>
      <c r="AS16" s="23">
        <v>0.1270617592424034</v>
      </c>
      <c r="AT16" s="23">
        <v>0.1260442796495706</v>
      </c>
      <c r="AU16" s="23">
        <v>9.7468666686098007E-2</v>
      </c>
      <c r="AV16" s="23">
        <v>8.9990160695639754E-2</v>
      </c>
      <c r="AX16" s="23">
        <v>9.092950058352943E-2</v>
      </c>
      <c r="AY16" s="23">
        <v>0.1273596396959662</v>
      </c>
      <c r="BA16" s="23">
        <v>8.9394624016163937E-2</v>
      </c>
      <c r="BB16" s="23">
        <v>0.1126588533818534</v>
      </c>
      <c r="BD16" s="23">
        <v>0.12062705746907219</v>
      </c>
      <c r="BE16" s="23">
        <v>7.8218960190426873E-2</v>
      </c>
      <c r="BF16" s="23">
        <v>9.7903776662313952E-2</v>
      </c>
      <c r="BG16" s="23">
        <v>9.1724875726370531E-2</v>
      </c>
      <c r="BH16" s="23">
        <v>0.1007618759519319</v>
      </c>
      <c r="BI16" s="23">
        <v>6.033891147064871E-2</v>
      </c>
      <c r="BJ16" s="23">
        <v>0.1001289496054973</v>
      </c>
      <c r="BL16" s="23">
        <v>0.1056893221531017</v>
      </c>
      <c r="BM16" s="23">
        <v>7.2125587464874158E-2</v>
      </c>
      <c r="BN16" s="23">
        <v>0.11535995663596139</v>
      </c>
      <c r="BO16" s="23">
        <v>7.0394220741169466E-2</v>
      </c>
      <c r="BP16" s="23">
        <v>0.12844884795463579</v>
      </c>
      <c r="BQ16" s="23">
        <v>0.14374199331760601</v>
      </c>
      <c r="BR16" s="23">
        <v>2.0259815155179731E-2</v>
      </c>
      <c r="BS16" s="23">
        <v>0.116490259502344</v>
      </c>
      <c r="BU16" s="23">
        <v>8.5334516513019626E-2</v>
      </c>
      <c r="BV16" s="23">
        <v>8.3244577887372981E-2</v>
      </c>
      <c r="BW16" s="23">
        <v>0.10428469560725311</v>
      </c>
      <c r="BX16" s="23">
        <v>0.11458644064418939</v>
      </c>
      <c r="BY16" s="23">
        <v>9.7213156435309866E-2</v>
      </c>
      <c r="BZ16" s="23">
        <v>0.15801125392752979</v>
      </c>
      <c r="CA16" s="23">
        <v>0.1365605263611171</v>
      </c>
      <c r="CB16" s="23">
        <v>7.4629214049831014E-2</v>
      </c>
      <c r="CC16" s="23">
        <v>0.11763074966153909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0.39501537683915589</v>
      </c>
      <c r="D9" s="18">
        <v>0.31585466493620368</v>
      </c>
      <c r="E9" s="18">
        <v>0.42465911957125152</v>
      </c>
      <c r="F9" s="18">
        <v>0.35711858469294938</v>
      </c>
      <c r="G9" s="18">
        <v>0.3942622089291295</v>
      </c>
      <c r="H9" s="18">
        <v>0.41236060563383209</v>
      </c>
      <c r="I9" s="18">
        <v>0.42456570464018378</v>
      </c>
      <c r="K9" s="18">
        <v>0.40561224269960472</v>
      </c>
      <c r="L9" s="18">
        <v>0.38600933318817221</v>
      </c>
      <c r="N9" s="18">
        <v>0.42050290178307281</v>
      </c>
      <c r="O9" s="18">
        <v>0.3465976102348835</v>
      </c>
      <c r="P9" s="18">
        <v>0.38848351100358819</v>
      </c>
      <c r="Q9" s="18">
        <v>0.43337711429448611</v>
      </c>
      <c r="R9" s="18">
        <v>0.44291341915342591</v>
      </c>
      <c r="S9" s="18">
        <v>0.38647334654883458</v>
      </c>
      <c r="T9" s="18">
        <v>0.43813718439430371</v>
      </c>
      <c r="U9" s="18">
        <v>0.3236069550781952</v>
      </c>
      <c r="V9" s="18">
        <v>0.39500980696953542</v>
      </c>
      <c r="W9" s="18">
        <v>0.4038155679967011</v>
      </c>
      <c r="X9" s="18">
        <v>0.36628558545567319</v>
      </c>
      <c r="Y9" s="18">
        <v>0.37068234698202679</v>
      </c>
      <c r="AA9" s="18">
        <v>0.44100285975025139</v>
      </c>
      <c r="AB9" s="18">
        <v>0.39321751811953831</v>
      </c>
      <c r="AC9" s="18">
        <v>0.36332757934280679</v>
      </c>
      <c r="AD9" s="18">
        <v>0.37559012809271108</v>
      </c>
      <c r="AF9" s="18">
        <v>0.22746727578057341</v>
      </c>
      <c r="AG9" s="18">
        <v>0.34986012695401592</v>
      </c>
      <c r="AH9" s="18">
        <v>0.36018904292846787</v>
      </c>
      <c r="AI9" s="18">
        <v>0.43748062993883652</v>
      </c>
      <c r="AJ9" s="18">
        <v>0.35791847676371907</v>
      </c>
      <c r="AK9" s="18">
        <v>0.35155488926362533</v>
      </c>
      <c r="AL9" s="18">
        <v>0.38351218893933481</v>
      </c>
      <c r="AM9" s="18">
        <v>0.47750802166688611</v>
      </c>
      <c r="AN9" s="18">
        <v>0.33532545557551241</v>
      </c>
      <c r="AO9" s="18">
        <v>0.42689210143091011</v>
      </c>
      <c r="AP9" s="18">
        <v>0.40824614402851861</v>
      </c>
      <c r="AQ9" s="18">
        <v>0.44809398364185421</v>
      </c>
      <c r="AR9" s="18">
        <v>0.39981691648099671</v>
      </c>
      <c r="AS9" s="18">
        <v>0.37470004901294601</v>
      </c>
      <c r="AT9" s="18">
        <v>0.42004519293947551</v>
      </c>
      <c r="AU9" s="18">
        <v>0.54617800008025286</v>
      </c>
      <c r="AV9" s="18">
        <v>0.22459298361806901</v>
      </c>
      <c r="AX9" s="18">
        <v>0.39762041440993379</v>
      </c>
      <c r="AY9" s="18">
        <v>0.38663627731168848</v>
      </c>
      <c r="BA9" s="18">
        <v>0.42574391995155619</v>
      </c>
      <c r="BB9" s="18">
        <v>0.33800356785517149</v>
      </c>
      <c r="BD9" s="18">
        <v>0.39372724114682173</v>
      </c>
      <c r="BE9" s="18">
        <v>0.38490793690245489</v>
      </c>
      <c r="BF9" s="18">
        <v>0.36909502024801488</v>
      </c>
      <c r="BG9" s="18">
        <v>0.39144599687929371</v>
      </c>
      <c r="BH9" s="18">
        <v>0.43383520913307883</v>
      </c>
      <c r="BI9" s="18">
        <v>0.46876440713589762</v>
      </c>
      <c r="BJ9" s="18">
        <v>0.38244196347307752</v>
      </c>
      <c r="BL9" s="18">
        <v>0.41013886775445457</v>
      </c>
      <c r="BM9" s="18">
        <v>0.41508789704190968</v>
      </c>
      <c r="BN9" s="18">
        <v>0.38723480964762008</v>
      </c>
      <c r="BO9" s="18">
        <v>0.38090796096051383</v>
      </c>
      <c r="BP9" s="18">
        <v>0.41576660178871261</v>
      </c>
      <c r="BQ9" s="18">
        <v>0.48434332671116731</v>
      </c>
      <c r="BR9" s="18">
        <v>0.2950321160630523</v>
      </c>
      <c r="BS9" s="18">
        <v>0.34043299076835709</v>
      </c>
      <c r="BU9" s="18">
        <v>0.40662620241103731</v>
      </c>
      <c r="BV9" s="18">
        <v>0.41932203685085873</v>
      </c>
      <c r="BW9" s="18">
        <v>0.40734707021739203</v>
      </c>
      <c r="BX9" s="18">
        <v>0.36361729909018131</v>
      </c>
      <c r="BY9" s="18">
        <v>0.44797341903901389</v>
      </c>
      <c r="BZ9" s="18">
        <v>0.43508439182272451</v>
      </c>
      <c r="CA9" s="18">
        <v>0.27539749016685788</v>
      </c>
      <c r="CB9" s="18">
        <v>0.31170285824012722</v>
      </c>
      <c r="CC9" s="18">
        <v>0.30579955635731748</v>
      </c>
    </row>
    <row r="10" spans="2:83" ht="19" customHeight="1" x14ac:dyDescent="0.35">
      <c r="B10" s="21" t="s">
        <v>266</v>
      </c>
      <c r="C10" s="18">
        <v>0.43909395337969409</v>
      </c>
      <c r="D10" s="18">
        <v>0.3418762088164683</v>
      </c>
      <c r="E10" s="18">
        <v>0.39327120922231579</v>
      </c>
      <c r="F10" s="18">
        <v>0.44314378236568269</v>
      </c>
      <c r="G10" s="18">
        <v>0.44900926970173283</v>
      </c>
      <c r="H10" s="18">
        <v>0.44138507930832749</v>
      </c>
      <c r="I10" s="18">
        <v>0.50385159504172206</v>
      </c>
      <c r="K10" s="18">
        <v>0.421821457070231</v>
      </c>
      <c r="L10" s="18">
        <v>0.45561027319260861</v>
      </c>
      <c r="N10" s="18">
        <v>0.49065878661500872</v>
      </c>
      <c r="O10" s="18">
        <v>0.47818090078318087</v>
      </c>
      <c r="P10" s="18">
        <v>0.44449061556259301</v>
      </c>
      <c r="Q10" s="18">
        <v>0.36688670261459971</v>
      </c>
      <c r="R10" s="18">
        <v>0.44108462280294858</v>
      </c>
      <c r="S10" s="18">
        <v>0.43845872134509761</v>
      </c>
      <c r="T10" s="18">
        <v>0.4199966478789886</v>
      </c>
      <c r="U10" s="18">
        <v>0.48089964086553871</v>
      </c>
      <c r="V10" s="18">
        <v>0.38210080590429768</v>
      </c>
      <c r="W10" s="18">
        <v>0.41346229790494271</v>
      </c>
      <c r="X10" s="18">
        <v>0.46871206450627872</v>
      </c>
      <c r="Y10" s="18">
        <v>0.47428211273131138</v>
      </c>
      <c r="AA10" s="18">
        <v>0.45534350304421961</v>
      </c>
      <c r="AB10" s="18">
        <v>0.44966331521030839</v>
      </c>
      <c r="AC10" s="18">
        <v>0.46343131450845781</v>
      </c>
      <c r="AD10" s="18">
        <v>0.39114390504500529</v>
      </c>
      <c r="AF10" s="18">
        <v>0.37798587525402988</v>
      </c>
      <c r="AG10" s="18">
        <v>0.3868634126574963</v>
      </c>
      <c r="AH10" s="18">
        <v>0.4914566180821906</v>
      </c>
      <c r="AI10" s="18">
        <v>0.37887712962748138</v>
      </c>
      <c r="AJ10" s="18">
        <v>0.41191656975871649</v>
      </c>
      <c r="AK10" s="18">
        <v>0.4928232642556607</v>
      </c>
      <c r="AL10" s="18">
        <v>0.42425380652375572</v>
      </c>
      <c r="AM10" s="18">
        <v>0.4167296348847867</v>
      </c>
      <c r="AN10" s="18">
        <v>0.50910398653413913</v>
      </c>
      <c r="AO10" s="18">
        <v>0.44826831306136689</v>
      </c>
      <c r="AP10" s="18">
        <v>0.4598463128337672</v>
      </c>
      <c r="AQ10" s="18">
        <v>0.38498580176064862</v>
      </c>
      <c r="AR10" s="18">
        <v>0.45414490515521189</v>
      </c>
      <c r="AS10" s="18">
        <v>0.51772835066376077</v>
      </c>
      <c r="AT10" s="18">
        <v>0.41934704334439349</v>
      </c>
      <c r="AU10" s="18">
        <v>0.3613856398561453</v>
      </c>
      <c r="AV10" s="18">
        <v>0.51674622801635706</v>
      </c>
      <c r="AX10" s="18">
        <v>0.45073885533431163</v>
      </c>
      <c r="AY10" s="18">
        <v>0.38322786772905121</v>
      </c>
      <c r="BA10" s="18">
        <v>0.43638650831045878</v>
      </c>
      <c r="BB10" s="18">
        <v>0.44411717692001168</v>
      </c>
      <c r="BD10" s="18">
        <v>0.44280054970780369</v>
      </c>
      <c r="BE10" s="18">
        <v>0.43806449050555613</v>
      </c>
      <c r="BF10" s="18">
        <v>0.46421453878942132</v>
      </c>
      <c r="BG10" s="18">
        <v>0.46389707112207379</v>
      </c>
      <c r="BH10" s="18">
        <v>0.40881982824413821</v>
      </c>
      <c r="BI10" s="18">
        <v>0.39753779423405772</v>
      </c>
      <c r="BJ10" s="18">
        <v>0.30855839114428008</v>
      </c>
      <c r="BL10" s="18">
        <v>0.46741664883293588</v>
      </c>
      <c r="BM10" s="18">
        <v>0.44164696798624381</v>
      </c>
      <c r="BN10" s="18">
        <v>0.47312122697957082</v>
      </c>
      <c r="BO10" s="18">
        <v>0.40693489016172668</v>
      </c>
      <c r="BP10" s="18">
        <v>0.41027613358970799</v>
      </c>
      <c r="BQ10" s="18">
        <v>0.44917697695295877</v>
      </c>
      <c r="BR10" s="18">
        <v>0.35873184591315288</v>
      </c>
      <c r="BS10" s="18">
        <v>0.43273763482441668</v>
      </c>
      <c r="BU10" s="18">
        <v>0.49682676367396328</v>
      </c>
      <c r="BV10" s="18">
        <v>0.43100185413588432</v>
      </c>
      <c r="BW10" s="18">
        <v>0.46708348648263981</v>
      </c>
      <c r="BX10" s="18">
        <v>0.40960694050738761</v>
      </c>
      <c r="BY10" s="18">
        <v>0.40921337385467871</v>
      </c>
      <c r="BZ10" s="18">
        <v>0.38756968392336388</v>
      </c>
      <c r="CA10" s="18">
        <v>0.39557863730942411</v>
      </c>
      <c r="CB10" s="18">
        <v>0.49221430742585759</v>
      </c>
      <c r="CC10" s="18">
        <v>0.44814149404068859</v>
      </c>
    </row>
    <row r="11" spans="2:83" ht="19" customHeight="1" x14ac:dyDescent="0.35">
      <c r="B11" s="21" t="s">
        <v>267</v>
      </c>
      <c r="C11" s="18">
        <v>0.1161535914073077</v>
      </c>
      <c r="D11" s="18">
        <v>0.20883969752040171</v>
      </c>
      <c r="E11" s="18">
        <v>0.1275213433432599</v>
      </c>
      <c r="F11" s="18">
        <v>0.12432057688417519</v>
      </c>
      <c r="G11" s="18">
        <v>0.1233297223597075</v>
      </c>
      <c r="H11" s="18">
        <v>0.12609364519596611</v>
      </c>
      <c r="I11" s="18">
        <v>4.9964447848739553E-2</v>
      </c>
      <c r="K11" s="18">
        <v>0.1179234499579131</v>
      </c>
      <c r="L11" s="18">
        <v>0.1129942309386724</v>
      </c>
      <c r="N11" s="18">
        <v>4.7991545542972712E-2</v>
      </c>
      <c r="O11" s="18">
        <v>0.1235104291190704</v>
      </c>
      <c r="P11" s="18">
        <v>0.1260566617574905</v>
      </c>
      <c r="Q11" s="18">
        <v>0.1195727976810136</v>
      </c>
      <c r="R11" s="18">
        <v>7.4457709497758179E-2</v>
      </c>
      <c r="S11" s="18">
        <v>0.12546257969268201</v>
      </c>
      <c r="T11" s="18">
        <v>8.7838961435980717E-2</v>
      </c>
      <c r="U11" s="18">
        <v>0.15911509101803431</v>
      </c>
      <c r="V11" s="18">
        <v>0.1591032492955895</v>
      </c>
      <c r="W11" s="18">
        <v>0.1187389106651575</v>
      </c>
      <c r="X11" s="18">
        <v>0.12979434943333501</v>
      </c>
      <c r="Y11" s="18">
        <v>0.1149070924753153</v>
      </c>
      <c r="AA11" s="18">
        <v>7.6791077793190096E-2</v>
      </c>
      <c r="AB11" s="18">
        <v>0.11270670470195519</v>
      </c>
      <c r="AC11" s="18">
        <v>0.1401792868048779</v>
      </c>
      <c r="AD11" s="18">
        <v>0.13973991622797871</v>
      </c>
      <c r="AF11" s="18">
        <v>0.12982142563558199</v>
      </c>
      <c r="AG11" s="18">
        <v>0.16169889001421189</v>
      </c>
      <c r="AH11" s="18">
        <v>6.8745982106882236E-2</v>
      </c>
      <c r="AI11" s="18">
        <v>0.12268413358068241</v>
      </c>
      <c r="AJ11" s="18">
        <v>0.1584712065732603</v>
      </c>
      <c r="AK11" s="18">
        <v>0.1232458951048449</v>
      </c>
      <c r="AL11" s="18">
        <v>0.15365179521163169</v>
      </c>
      <c r="AM11" s="18">
        <v>6.1884944466022593E-2</v>
      </c>
      <c r="AN11" s="18">
        <v>0.1099101118573485</v>
      </c>
      <c r="AO11" s="18">
        <v>9.1592286827970729E-2</v>
      </c>
      <c r="AP11" s="18">
        <v>0.10965411860551991</v>
      </c>
      <c r="AQ11" s="18">
        <v>0.1287416331966576</v>
      </c>
      <c r="AR11" s="18">
        <v>0.123431695066114</v>
      </c>
      <c r="AS11" s="18">
        <v>0.1075716003232934</v>
      </c>
      <c r="AT11" s="18">
        <v>0.145331182895337</v>
      </c>
      <c r="AU11" s="18">
        <v>7.6262686201541488E-2</v>
      </c>
      <c r="AV11" s="18">
        <v>0.1008728065709171</v>
      </c>
      <c r="AX11" s="18">
        <v>0.1077653686547866</v>
      </c>
      <c r="AY11" s="18">
        <v>0.15861799106884741</v>
      </c>
      <c r="BA11" s="18">
        <v>9.8795277903285045E-2</v>
      </c>
      <c r="BB11" s="18">
        <v>0.1483591160934454</v>
      </c>
      <c r="BD11" s="18">
        <v>0.1144292919474941</v>
      </c>
      <c r="BE11" s="18">
        <v>0.1230903490672325</v>
      </c>
      <c r="BF11" s="18">
        <v>0.1197295011694811</v>
      </c>
      <c r="BG11" s="18">
        <v>0.110634145345452</v>
      </c>
      <c r="BH11" s="18">
        <v>0.1098887528667017</v>
      </c>
      <c r="BI11" s="18">
        <v>9.2012738245135062E-2</v>
      </c>
      <c r="BJ11" s="18">
        <v>0.1515552918232064</v>
      </c>
      <c r="BL11" s="18">
        <v>8.1750830548763434E-2</v>
      </c>
      <c r="BM11" s="18">
        <v>0.10993883584705939</v>
      </c>
      <c r="BN11" s="18">
        <v>0.1063230151589406</v>
      </c>
      <c r="BO11" s="18">
        <v>0.13354723457392209</v>
      </c>
      <c r="BP11" s="18">
        <v>0.12965506982071989</v>
      </c>
      <c r="BQ11" s="18">
        <v>2.288131179994625E-2</v>
      </c>
      <c r="BR11" s="18">
        <v>0.18686793769953239</v>
      </c>
      <c r="BS11" s="18">
        <v>0.15145019212570979</v>
      </c>
      <c r="BU11" s="18">
        <v>7.6483841196233207E-2</v>
      </c>
      <c r="BV11" s="18">
        <v>0.1229759608416478</v>
      </c>
      <c r="BW11" s="18">
        <v>0.10335902018834529</v>
      </c>
      <c r="BX11" s="18">
        <v>0.13561629318454199</v>
      </c>
      <c r="BY11" s="18">
        <v>0.1093162527254171</v>
      </c>
      <c r="BZ11" s="18">
        <v>7.9183155009803871E-2</v>
      </c>
      <c r="CA11" s="18">
        <v>0.2043589620395059</v>
      </c>
      <c r="CB11" s="18">
        <v>9.6237519511525205E-2</v>
      </c>
      <c r="CC11" s="18">
        <v>0.16051719550910129</v>
      </c>
    </row>
    <row r="12" spans="2:83" ht="19" customHeight="1" x14ac:dyDescent="0.35">
      <c r="B12" s="21" t="s">
        <v>268</v>
      </c>
      <c r="C12" s="18">
        <v>2.6946809675078679E-2</v>
      </c>
      <c r="D12" s="18">
        <v>7.3273144127139547E-2</v>
      </c>
      <c r="E12" s="18">
        <v>4.2116373424535919E-2</v>
      </c>
      <c r="F12" s="18">
        <v>4.3832888697996501E-2</v>
      </c>
      <c r="G12" s="18">
        <v>5.9857142870484376E-3</v>
      </c>
      <c r="H12" s="18">
        <v>6.7716963362689604E-3</v>
      </c>
      <c r="I12" s="18">
        <v>1.083568165051986E-2</v>
      </c>
      <c r="K12" s="18">
        <v>3.3508133398332543E-2</v>
      </c>
      <c r="L12" s="18">
        <v>2.0932040601783351E-2</v>
      </c>
      <c r="N12" s="18">
        <v>1.855974467674372E-2</v>
      </c>
      <c r="O12" s="18">
        <v>3.6398403503648757E-2</v>
      </c>
      <c r="P12" s="18">
        <v>2.183583301934211E-2</v>
      </c>
      <c r="Q12" s="18">
        <v>4.7183630640225668E-2</v>
      </c>
      <c r="R12" s="18">
        <v>1.904743784652595E-2</v>
      </c>
      <c r="S12" s="18">
        <v>3.0291167543101939E-2</v>
      </c>
      <c r="T12" s="18">
        <v>2.0876668275884368E-2</v>
      </c>
      <c r="U12" s="18">
        <v>1.6185025012222978E-2</v>
      </c>
      <c r="V12" s="18">
        <v>4.6601708026668992E-2</v>
      </c>
      <c r="W12" s="18">
        <v>2.251619533555314E-2</v>
      </c>
      <c r="X12" s="18">
        <v>1.815371685539189E-2</v>
      </c>
      <c r="Y12" s="18">
        <v>3.4010208599500019E-2</v>
      </c>
      <c r="AA12" s="18">
        <v>1.6240512065728518E-2</v>
      </c>
      <c r="AB12" s="18">
        <v>2.6518561744605131E-2</v>
      </c>
      <c r="AC12" s="18">
        <v>2.1160395947350599E-2</v>
      </c>
      <c r="AD12" s="18">
        <v>4.421554142715161E-2</v>
      </c>
      <c r="AF12" s="18">
        <v>0.1865553477000732</v>
      </c>
      <c r="AG12" s="18">
        <v>3.616906640912481E-2</v>
      </c>
      <c r="AH12" s="18">
        <v>6.3064354224447949E-2</v>
      </c>
      <c r="AI12" s="18">
        <v>3.8101219424883807E-2</v>
      </c>
      <c r="AJ12" s="18">
        <v>4.5479724457380757E-2</v>
      </c>
      <c r="AK12" s="18">
        <v>1.6434582621549239E-2</v>
      </c>
      <c r="AL12" s="18">
        <v>2.3833197528996139E-2</v>
      </c>
      <c r="AM12" s="18">
        <v>2.126054662089372E-2</v>
      </c>
      <c r="AN12" s="18">
        <v>2.6730384230829799E-2</v>
      </c>
      <c r="AO12" s="18">
        <v>7.0955593048099034E-3</v>
      </c>
      <c r="AP12" s="18">
        <v>1.0968074502253899E-2</v>
      </c>
      <c r="AQ12" s="18">
        <v>2.9876770813253319E-2</v>
      </c>
      <c r="AR12" s="18">
        <v>2.2606483297677261E-2</v>
      </c>
      <c r="AS12" s="18">
        <v>0</v>
      </c>
      <c r="AT12" s="18">
        <v>0</v>
      </c>
      <c r="AU12" s="18">
        <v>7.7885684190048101E-3</v>
      </c>
      <c r="AV12" s="18">
        <v>3.4575860351216813E-2</v>
      </c>
      <c r="AX12" s="18">
        <v>2.189435047142033E-2</v>
      </c>
      <c r="AY12" s="18">
        <v>4.6616063934850599E-2</v>
      </c>
      <c r="BA12" s="18">
        <v>2.0213607156758601E-2</v>
      </c>
      <c r="BB12" s="18">
        <v>3.9439170748651241E-2</v>
      </c>
      <c r="BD12" s="18">
        <v>1.9243280127814032E-2</v>
      </c>
      <c r="BE12" s="18">
        <v>3.336806812614574E-2</v>
      </c>
      <c r="BF12" s="18">
        <v>2.6289405230697921E-2</v>
      </c>
      <c r="BG12" s="18">
        <v>2.479150446505592E-2</v>
      </c>
      <c r="BH12" s="18">
        <v>2.3315266648150468E-2</v>
      </c>
      <c r="BI12" s="18">
        <v>1.823261361827096E-2</v>
      </c>
      <c r="BJ12" s="18">
        <v>8.1517190029912104E-2</v>
      </c>
      <c r="BL12" s="18">
        <v>2.455188597736507E-2</v>
      </c>
      <c r="BM12" s="18">
        <v>2.2146480221962559E-2</v>
      </c>
      <c r="BN12" s="18">
        <v>2.5687086709026929E-2</v>
      </c>
      <c r="BO12" s="18">
        <v>3.6984564237985677E-2</v>
      </c>
      <c r="BP12" s="18">
        <v>3.7480904124102987E-2</v>
      </c>
      <c r="BQ12" s="18">
        <v>2.3844588761408349E-2</v>
      </c>
      <c r="BR12" s="18">
        <v>4.1102181311725168E-2</v>
      </c>
      <c r="BS12" s="18">
        <v>2.6087807779148119E-2</v>
      </c>
      <c r="BU12" s="18">
        <v>1.018218170369581E-2</v>
      </c>
      <c r="BV12" s="18">
        <v>1.3156244709674979E-2</v>
      </c>
      <c r="BW12" s="18">
        <v>1.357318209719212E-2</v>
      </c>
      <c r="BX12" s="18">
        <v>4.375141958174656E-2</v>
      </c>
      <c r="BY12" s="18">
        <v>2.461359520770794E-2</v>
      </c>
      <c r="BZ12" s="18">
        <v>7.9333230766618384E-2</v>
      </c>
      <c r="CA12" s="18">
        <v>6.486973857222561E-2</v>
      </c>
      <c r="CB12" s="18">
        <v>3.2185401762322353E-2</v>
      </c>
      <c r="CC12" s="18">
        <v>5.3635476868828448E-2</v>
      </c>
    </row>
    <row r="13" spans="2:83" ht="19" customHeight="1" x14ac:dyDescent="0.35">
      <c r="B13" s="21" t="s">
        <v>269</v>
      </c>
      <c r="C13" s="18">
        <v>7.7804021240469546E-3</v>
      </c>
      <c r="D13" s="18">
        <v>3.2400198915755032E-2</v>
      </c>
      <c r="E13" s="18">
        <v>2.8777744533970569E-3</v>
      </c>
      <c r="F13" s="18">
        <v>9.7254430375587134E-3</v>
      </c>
      <c r="G13" s="18">
        <v>1.210146899089549E-2</v>
      </c>
      <c r="H13" s="18">
        <v>2.194227060933297E-3</v>
      </c>
      <c r="I13" s="18">
        <v>0</v>
      </c>
      <c r="K13" s="18">
        <v>8.5567675966294002E-3</v>
      </c>
      <c r="L13" s="18">
        <v>7.0913972179665573E-3</v>
      </c>
      <c r="N13" s="18">
        <v>1.040055425582543E-2</v>
      </c>
      <c r="O13" s="18">
        <v>1.531265635921642E-2</v>
      </c>
      <c r="P13" s="18">
        <v>1.9133378656986239E-2</v>
      </c>
      <c r="Q13" s="18">
        <v>0</v>
      </c>
      <c r="R13" s="18">
        <v>8.2930503561386582E-3</v>
      </c>
      <c r="S13" s="18">
        <v>1.241575461244105E-2</v>
      </c>
      <c r="T13" s="18">
        <v>5.5439688031269007E-3</v>
      </c>
      <c r="U13" s="18">
        <v>5.6135562092835371E-3</v>
      </c>
      <c r="V13" s="18">
        <v>6.2409967018510534E-3</v>
      </c>
      <c r="W13" s="18">
        <v>1.421766397078097E-2</v>
      </c>
      <c r="X13" s="18">
        <v>0</v>
      </c>
      <c r="Y13" s="18">
        <v>0</v>
      </c>
      <c r="AA13" s="18">
        <v>4.7881217227295474E-3</v>
      </c>
      <c r="AB13" s="18">
        <v>3.5335083764904628E-3</v>
      </c>
      <c r="AC13" s="18">
        <v>6.579897451813776E-3</v>
      </c>
      <c r="AD13" s="18">
        <v>1.51137525091335E-2</v>
      </c>
      <c r="AF13" s="18">
        <v>0</v>
      </c>
      <c r="AG13" s="18">
        <v>2.6130467455980941E-2</v>
      </c>
      <c r="AH13" s="18">
        <v>0</v>
      </c>
      <c r="AI13" s="18">
        <v>1.380397626970452E-2</v>
      </c>
      <c r="AJ13" s="18">
        <v>4.4202218940917097E-3</v>
      </c>
      <c r="AK13" s="18">
        <v>0</v>
      </c>
      <c r="AL13" s="18">
        <v>5.9519348233458766E-3</v>
      </c>
      <c r="AM13" s="18">
        <v>6.8813223476750802E-3</v>
      </c>
      <c r="AN13" s="18">
        <v>9.4204462368823998E-3</v>
      </c>
      <c r="AO13" s="18">
        <v>2.6151739374942501E-2</v>
      </c>
      <c r="AP13" s="18">
        <v>0</v>
      </c>
      <c r="AQ13" s="18">
        <v>0</v>
      </c>
      <c r="AR13" s="18">
        <v>0</v>
      </c>
      <c r="AS13" s="18">
        <v>0</v>
      </c>
      <c r="AT13" s="18">
        <v>1.527658082079388E-2</v>
      </c>
      <c r="AU13" s="18">
        <v>0</v>
      </c>
      <c r="AV13" s="18">
        <v>5.0451264125747547E-2</v>
      </c>
      <c r="AX13" s="18">
        <v>6.0506286061835259E-3</v>
      </c>
      <c r="AY13" s="18">
        <v>1.400083746308339E-2</v>
      </c>
      <c r="BA13" s="18">
        <v>7.1222137162206076E-3</v>
      </c>
      <c r="BB13" s="18">
        <v>9.001563558391875E-3</v>
      </c>
      <c r="BD13" s="18">
        <v>1.128873535634233E-2</v>
      </c>
      <c r="BE13" s="18">
        <v>6.2919993445773583E-3</v>
      </c>
      <c r="BF13" s="18">
        <v>1.242110190319267E-2</v>
      </c>
      <c r="BG13" s="18">
        <v>7.2280910380272444E-3</v>
      </c>
      <c r="BH13" s="18">
        <v>3.4825446520306228E-3</v>
      </c>
      <c r="BI13" s="18">
        <v>0</v>
      </c>
      <c r="BJ13" s="18">
        <v>0</v>
      </c>
      <c r="BL13" s="18">
        <v>1.0788705075564941E-2</v>
      </c>
      <c r="BM13" s="18">
        <v>5.2445463586284656E-3</v>
      </c>
      <c r="BN13" s="18">
        <v>0</v>
      </c>
      <c r="BO13" s="18">
        <v>7.9985639098731996E-3</v>
      </c>
      <c r="BP13" s="18">
        <v>6.8212906767565031E-3</v>
      </c>
      <c r="BQ13" s="18">
        <v>1.9753795774519571E-2</v>
      </c>
      <c r="BR13" s="18">
        <v>1.7933006195166929E-2</v>
      </c>
      <c r="BS13" s="18">
        <v>1.020226282829766E-2</v>
      </c>
      <c r="BU13" s="18">
        <v>7.1674318730425629E-3</v>
      </c>
      <c r="BV13" s="18">
        <v>6.9981010851691249E-3</v>
      </c>
      <c r="BW13" s="18">
        <v>0</v>
      </c>
      <c r="BX13" s="18">
        <v>1.7848042939242189E-2</v>
      </c>
      <c r="BY13" s="18">
        <v>1.848293068201178E-3</v>
      </c>
      <c r="BZ13" s="18">
        <v>0</v>
      </c>
      <c r="CA13" s="18">
        <v>7.6514090133355927E-3</v>
      </c>
      <c r="CB13" s="18">
        <v>1.1719495406331149E-2</v>
      </c>
      <c r="CC13" s="18">
        <v>3.1906277224064153E-2</v>
      </c>
    </row>
    <row r="14" spans="2:83" ht="19" customHeight="1" x14ac:dyDescent="0.35">
      <c r="B14" s="21" t="s">
        <v>151</v>
      </c>
      <c r="C14" s="18">
        <v>1.5009866574716649E-2</v>
      </c>
      <c r="D14" s="18">
        <v>2.7756085684031508E-2</v>
      </c>
      <c r="E14" s="18">
        <v>9.5541799852397868E-3</v>
      </c>
      <c r="F14" s="18">
        <v>2.1858724321637369E-2</v>
      </c>
      <c r="G14" s="18">
        <v>1.53116157314862E-2</v>
      </c>
      <c r="H14" s="18">
        <v>1.1194746464672049E-2</v>
      </c>
      <c r="I14" s="18">
        <v>1.078257081883479E-2</v>
      </c>
      <c r="K14" s="18">
        <v>1.2577949277289309E-2</v>
      </c>
      <c r="L14" s="18">
        <v>1.7362724860796909E-2</v>
      </c>
      <c r="N14" s="18">
        <v>1.1886467126376759E-2</v>
      </c>
      <c r="O14" s="18">
        <v>0</v>
      </c>
      <c r="P14" s="18">
        <v>0</v>
      </c>
      <c r="Q14" s="18">
        <v>3.2979754769675212E-2</v>
      </c>
      <c r="R14" s="18">
        <v>1.420376034320271E-2</v>
      </c>
      <c r="S14" s="18">
        <v>6.8984302578428483E-3</v>
      </c>
      <c r="T14" s="18">
        <v>2.7606569211715781E-2</v>
      </c>
      <c r="U14" s="18">
        <v>1.4579731816725269E-2</v>
      </c>
      <c r="V14" s="18">
        <v>1.0943433102057429E-2</v>
      </c>
      <c r="W14" s="18">
        <v>2.7249364126864541E-2</v>
      </c>
      <c r="X14" s="18">
        <v>1.7054283749321188E-2</v>
      </c>
      <c r="Y14" s="18">
        <v>6.1182392118463687E-3</v>
      </c>
      <c r="AA14" s="18">
        <v>5.8339256238808162E-3</v>
      </c>
      <c r="AB14" s="18">
        <v>1.436039184710234E-2</v>
      </c>
      <c r="AC14" s="18">
        <v>5.3215259446932001E-3</v>
      </c>
      <c r="AD14" s="18">
        <v>3.4196756698019852E-2</v>
      </c>
      <c r="AF14" s="18">
        <v>7.8170075629741431E-2</v>
      </c>
      <c r="AG14" s="18">
        <v>3.9278036509170222E-2</v>
      </c>
      <c r="AH14" s="18">
        <v>1.654400265801145E-2</v>
      </c>
      <c r="AI14" s="18">
        <v>9.0529111584113486E-3</v>
      </c>
      <c r="AJ14" s="18">
        <v>2.1793800552831769E-2</v>
      </c>
      <c r="AK14" s="18">
        <v>1.5941368754319649E-2</v>
      </c>
      <c r="AL14" s="18">
        <v>8.7970769729359116E-3</v>
      </c>
      <c r="AM14" s="18">
        <v>1.5735530013735888E-2</v>
      </c>
      <c r="AN14" s="18">
        <v>9.5096155652876733E-3</v>
      </c>
      <c r="AO14" s="18">
        <v>0</v>
      </c>
      <c r="AP14" s="18">
        <v>1.128535002994038E-2</v>
      </c>
      <c r="AQ14" s="18">
        <v>8.3018105875861253E-3</v>
      </c>
      <c r="AR14" s="18">
        <v>0</v>
      </c>
      <c r="AS14" s="18">
        <v>0</v>
      </c>
      <c r="AT14" s="18">
        <v>0</v>
      </c>
      <c r="AU14" s="18">
        <v>8.385105443055544E-3</v>
      </c>
      <c r="AV14" s="18">
        <v>7.2760857317692662E-2</v>
      </c>
      <c r="AX14" s="18">
        <v>1.5930382523364189E-2</v>
      </c>
      <c r="AY14" s="18">
        <v>1.0900962492479059E-2</v>
      </c>
      <c r="BA14" s="18">
        <v>1.1738472961720691E-2</v>
      </c>
      <c r="BB14" s="18">
        <v>2.107940482432822E-2</v>
      </c>
      <c r="BD14" s="18">
        <v>1.8510901713724031E-2</v>
      </c>
      <c r="BE14" s="18">
        <v>1.4277156054033289E-2</v>
      </c>
      <c r="BF14" s="18">
        <v>8.2504326591923572E-3</v>
      </c>
      <c r="BG14" s="18">
        <v>2.003191150097363E-3</v>
      </c>
      <c r="BH14" s="18">
        <v>2.065839845590027E-2</v>
      </c>
      <c r="BI14" s="18">
        <v>2.3452446766638681E-2</v>
      </c>
      <c r="BJ14" s="18">
        <v>7.5927163529523931E-2</v>
      </c>
      <c r="BL14" s="18">
        <v>5.3530618109158302E-3</v>
      </c>
      <c r="BM14" s="18">
        <v>5.9352725441959124E-3</v>
      </c>
      <c r="BN14" s="18">
        <v>7.6338615048412699E-3</v>
      </c>
      <c r="BO14" s="18">
        <v>3.3626786155978687E-2</v>
      </c>
      <c r="BP14" s="18">
        <v>0</v>
      </c>
      <c r="BQ14" s="18">
        <v>0</v>
      </c>
      <c r="BR14" s="18">
        <v>0.10033291281737031</v>
      </c>
      <c r="BS14" s="18">
        <v>3.9089111674070677E-2</v>
      </c>
      <c r="BU14" s="18">
        <v>2.7135791420279478E-3</v>
      </c>
      <c r="BV14" s="18">
        <v>6.545802376765093E-3</v>
      </c>
      <c r="BW14" s="18">
        <v>8.6372410144306393E-3</v>
      </c>
      <c r="BX14" s="18">
        <v>2.956000469690041E-2</v>
      </c>
      <c r="BY14" s="18">
        <v>7.0350661049810182E-3</v>
      </c>
      <c r="BZ14" s="18">
        <v>1.882953847748943E-2</v>
      </c>
      <c r="CA14" s="18">
        <v>5.2143762898650678E-2</v>
      </c>
      <c r="CB14" s="18">
        <v>5.5940417653836512E-2</v>
      </c>
      <c r="CC14" s="18">
        <v>0</v>
      </c>
    </row>
    <row r="15" spans="2:83" ht="19" customHeight="1" x14ac:dyDescent="0.35">
      <c r="B15" s="22" t="s">
        <v>117</v>
      </c>
      <c r="C15" s="23">
        <v>0.83410933021885003</v>
      </c>
      <c r="D15" s="23">
        <v>0.65773087375267203</v>
      </c>
      <c r="E15" s="23">
        <v>0.81793032879356731</v>
      </c>
      <c r="F15" s="23">
        <v>0.80026236705863218</v>
      </c>
      <c r="G15" s="23">
        <v>0.84327147863086238</v>
      </c>
      <c r="H15" s="23">
        <v>0.85374568494215963</v>
      </c>
      <c r="I15" s="23">
        <v>0.92841729968190578</v>
      </c>
      <c r="K15" s="23">
        <v>0.82743369976983572</v>
      </c>
      <c r="L15" s="23">
        <v>0.8416196063807807</v>
      </c>
      <c r="N15" s="23">
        <v>0.91116168839808143</v>
      </c>
      <c r="O15" s="23">
        <v>0.82477851101806432</v>
      </c>
      <c r="P15" s="23">
        <v>0.83297412656618119</v>
      </c>
      <c r="Q15" s="23">
        <v>0.80026381690908577</v>
      </c>
      <c r="R15" s="23">
        <v>0.88399804195637444</v>
      </c>
      <c r="S15" s="23">
        <v>0.82493206789393214</v>
      </c>
      <c r="T15" s="23">
        <v>0.85813383227329232</v>
      </c>
      <c r="U15" s="23">
        <v>0.80450659594373386</v>
      </c>
      <c r="V15" s="23">
        <v>0.7771106128738331</v>
      </c>
      <c r="W15" s="23">
        <v>0.81727786590164375</v>
      </c>
      <c r="X15" s="23">
        <v>0.83499764996195192</v>
      </c>
      <c r="Y15" s="23">
        <v>0.84496445971333811</v>
      </c>
      <c r="AA15" s="23">
        <v>0.896346362794471</v>
      </c>
      <c r="AB15" s="23">
        <v>0.84288083332984676</v>
      </c>
      <c r="AC15" s="23">
        <v>0.82675889385126455</v>
      </c>
      <c r="AD15" s="23">
        <v>0.76673403313771638</v>
      </c>
      <c r="AF15" s="23">
        <v>0.60545315103460329</v>
      </c>
      <c r="AG15" s="23">
        <v>0.73672353961151216</v>
      </c>
      <c r="AH15" s="23">
        <v>0.85164566101065853</v>
      </c>
      <c r="AI15" s="23">
        <v>0.81635775956631795</v>
      </c>
      <c r="AJ15" s="23">
        <v>0.76983504652243562</v>
      </c>
      <c r="AK15" s="23">
        <v>0.84437815351928602</v>
      </c>
      <c r="AL15" s="23">
        <v>0.80776599546309047</v>
      </c>
      <c r="AM15" s="23">
        <v>0.89423765655167275</v>
      </c>
      <c r="AN15" s="23">
        <v>0.84442944210965143</v>
      </c>
      <c r="AO15" s="23">
        <v>0.87516041449227699</v>
      </c>
      <c r="AP15" s="23">
        <v>0.86809245686228587</v>
      </c>
      <c r="AQ15" s="23">
        <v>0.83307978540250283</v>
      </c>
      <c r="AR15" s="23">
        <v>0.8539618216362086</v>
      </c>
      <c r="AS15" s="23">
        <v>0.89242839967670684</v>
      </c>
      <c r="AT15" s="23">
        <v>0.83939223628386905</v>
      </c>
      <c r="AU15" s="23">
        <v>0.90756363993639821</v>
      </c>
      <c r="AV15" s="23">
        <v>0.74133921163442595</v>
      </c>
      <c r="AX15" s="23">
        <v>0.84835926974424536</v>
      </c>
      <c r="AY15" s="23">
        <v>0.76986414504073963</v>
      </c>
      <c r="BA15" s="23">
        <v>0.86213042826201502</v>
      </c>
      <c r="BB15" s="23">
        <v>0.78212074477518323</v>
      </c>
      <c r="BD15" s="23">
        <v>0.83652779085462536</v>
      </c>
      <c r="BE15" s="23">
        <v>0.82297242740801102</v>
      </c>
      <c r="BF15" s="23">
        <v>0.8333095590374362</v>
      </c>
      <c r="BG15" s="23">
        <v>0.85534306800136739</v>
      </c>
      <c r="BH15" s="23">
        <v>0.84265503737721703</v>
      </c>
      <c r="BI15" s="23">
        <v>0.86630220136995528</v>
      </c>
      <c r="BJ15" s="23">
        <v>0.69100035461735765</v>
      </c>
      <c r="BL15" s="23">
        <v>0.87755551658739051</v>
      </c>
      <c r="BM15" s="23">
        <v>0.85673486502815344</v>
      </c>
      <c r="BN15" s="23">
        <v>0.86035603662719096</v>
      </c>
      <c r="BO15" s="23">
        <v>0.78784285112224051</v>
      </c>
      <c r="BP15" s="23">
        <v>0.82604273537842055</v>
      </c>
      <c r="BQ15" s="23">
        <v>0.93352030366412608</v>
      </c>
      <c r="BR15" s="23">
        <v>0.65376396197620523</v>
      </c>
      <c r="BS15" s="23">
        <v>0.77317062559277383</v>
      </c>
      <c r="BU15" s="23">
        <v>0.90345296608500059</v>
      </c>
      <c r="BV15" s="23">
        <v>0.85032389098674299</v>
      </c>
      <c r="BW15" s="23">
        <v>0.87443055670003178</v>
      </c>
      <c r="BX15" s="23">
        <v>0.77322423959756881</v>
      </c>
      <c r="BY15" s="23">
        <v>0.8571867928936926</v>
      </c>
      <c r="BZ15" s="23">
        <v>0.8226540757460884</v>
      </c>
      <c r="CA15" s="23">
        <v>0.67097612747628199</v>
      </c>
      <c r="CB15" s="23">
        <v>0.80391716566598481</v>
      </c>
      <c r="CC15" s="23">
        <v>0.75394105039800607</v>
      </c>
    </row>
    <row r="16" spans="2:83" ht="19" customHeight="1" x14ac:dyDescent="0.35">
      <c r="B16" s="22" t="s">
        <v>118</v>
      </c>
      <c r="C16" s="23">
        <v>3.4727211799125628E-2</v>
      </c>
      <c r="D16" s="23">
        <v>0.10567334304289459</v>
      </c>
      <c r="E16" s="23">
        <v>4.4994147877932968E-2</v>
      </c>
      <c r="F16" s="23">
        <v>5.3558331735555208E-2</v>
      </c>
      <c r="G16" s="23">
        <v>1.8087183277943931E-2</v>
      </c>
      <c r="H16" s="23">
        <v>8.9659233972022578E-3</v>
      </c>
      <c r="I16" s="23">
        <v>1.083568165051986E-2</v>
      </c>
      <c r="K16" s="23">
        <v>4.2064900994961942E-2</v>
      </c>
      <c r="L16" s="23">
        <v>2.8023437819749909E-2</v>
      </c>
      <c r="N16" s="23">
        <v>2.8960298932569149E-2</v>
      </c>
      <c r="O16" s="23">
        <v>5.1711059862865193E-2</v>
      </c>
      <c r="P16" s="23">
        <v>4.0969211676328353E-2</v>
      </c>
      <c r="Q16" s="23">
        <v>4.7183630640225668E-2</v>
      </c>
      <c r="R16" s="23">
        <v>2.73404882026646E-2</v>
      </c>
      <c r="S16" s="23">
        <v>4.270692215554299E-2</v>
      </c>
      <c r="T16" s="23">
        <v>2.642063707901127E-2</v>
      </c>
      <c r="U16" s="23">
        <v>2.1798581221506519E-2</v>
      </c>
      <c r="V16" s="23">
        <v>5.2842704728520047E-2</v>
      </c>
      <c r="W16" s="23">
        <v>3.6733859306334112E-2</v>
      </c>
      <c r="X16" s="23">
        <v>1.815371685539189E-2</v>
      </c>
      <c r="Y16" s="23">
        <v>3.4010208599500019E-2</v>
      </c>
      <c r="AA16" s="23">
        <v>2.1028633788458061E-2</v>
      </c>
      <c r="AB16" s="23">
        <v>3.0052070121095589E-2</v>
      </c>
      <c r="AC16" s="23">
        <v>2.7740293399164371E-2</v>
      </c>
      <c r="AD16" s="23">
        <v>5.932929393628511E-2</v>
      </c>
      <c r="AF16" s="23">
        <v>0.1865553477000732</v>
      </c>
      <c r="AG16" s="23">
        <v>6.2299533865105762E-2</v>
      </c>
      <c r="AH16" s="23">
        <v>6.3064354224447949E-2</v>
      </c>
      <c r="AI16" s="23">
        <v>5.1905195694588332E-2</v>
      </c>
      <c r="AJ16" s="23">
        <v>4.989994635147247E-2</v>
      </c>
      <c r="AK16" s="23">
        <v>1.6434582621549239E-2</v>
      </c>
      <c r="AL16" s="23">
        <v>2.9785132352342019E-2</v>
      </c>
      <c r="AM16" s="23">
        <v>2.8141868968568799E-2</v>
      </c>
      <c r="AN16" s="23">
        <v>3.6150830467712197E-2</v>
      </c>
      <c r="AO16" s="23">
        <v>3.3247298679752402E-2</v>
      </c>
      <c r="AP16" s="23">
        <v>1.0968074502253899E-2</v>
      </c>
      <c r="AQ16" s="23">
        <v>2.9876770813253319E-2</v>
      </c>
      <c r="AR16" s="23">
        <v>2.2606483297677261E-2</v>
      </c>
      <c r="AS16" s="23">
        <v>0</v>
      </c>
      <c r="AT16" s="23">
        <v>1.527658082079388E-2</v>
      </c>
      <c r="AU16" s="23">
        <v>7.7885684190048101E-3</v>
      </c>
      <c r="AV16" s="23">
        <v>8.5027124476964366E-2</v>
      </c>
      <c r="AX16" s="23">
        <v>2.7944979077603859E-2</v>
      </c>
      <c r="AY16" s="23">
        <v>6.0616901397933992E-2</v>
      </c>
      <c r="BA16" s="23">
        <v>2.733582087297921E-2</v>
      </c>
      <c r="BB16" s="23">
        <v>4.8440734307043112E-2</v>
      </c>
      <c r="BD16" s="23">
        <v>3.053201548415636E-2</v>
      </c>
      <c r="BE16" s="23">
        <v>3.96600674707231E-2</v>
      </c>
      <c r="BF16" s="23">
        <v>3.8710507133890577E-2</v>
      </c>
      <c r="BG16" s="23">
        <v>3.2019595503083163E-2</v>
      </c>
      <c r="BH16" s="23">
        <v>2.679781130018109E-2</v>
      </c>
      <c r="BI16" s="23">
        <v>1.823261361827096E-2</v>
      </c>
      <c r="BJ16" s="23">
        <v>8.1517190029912104E-2</v>
      </c>
      <c r="BL16" s="23">
        <v>3.5340591052930012E-2</v>
      </c>
      <c r="BM16" s="23">
        <v>2.7391026580591029E-2</v>
      </c>
      <c r="BN16" s="23">
        <v>2.5687086709026929E-2</v>
      </c>
      <c r="BO16" s="23">
        <v>4.4983128147858882E-2</v>
      </c>
      <c r="BP16" s="23">
        <v>4.4302194800859493E-2</v>
      </c>
      <c r="BQ16" s="23">
        <v>4.3598384535927917E-2</v>
      </c>
      <c r="BR16" s="23">
        <v>5.9035187506892108E-2</v>
      </c>
      <c r="BS16" s="23">
        <v>3.6290070607445768E-2</v>
      </c>
      <c r="BU16" s="23">
        <v>1.7349613576738379E-2</v>
      </c>
      <c r="BV16" s="23">
        <v>2.0154345794844101E-2</v>
      </c>
      <c r="BW16" s="23">
        <v>1.357318209719212E-2</v>
      </c>
      <c r="BX16" s="23">
        <v>6.1599462520988753E-2</v>
      </c>
      <c r="BY16" s="23">
        <v>2.6461888275909121E-2</v>
      </c>
      <c r="BZ16" s="23">
        <v>7.9333230766618384E-2</v>
      </c>
      <c r="CA16" s="23">
        <v>7.2521147585561205E-2</v>
      </c>
      <c r="CB16" s="23">
        <v>4.3904897168653492E-2</v>
      </c>
      <c r="CC16" s="23">
        <v>8.5541754092892608E-2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265</v>
      </c>
      <c r="C9" s="18">
        <v>0.19805078044683419</v>
      </c>
      <c r="D9" s="18">
        <v>0.18294803706181431</v>
      </c>
      <c r="E9" s="18">
        <v>0.26832682979631373</v>
      </c>
      <c r="F9" s="18">
        <v>0.22985247560798139</v>
      </c>
      <c r="G9" s="18">
        <v>0.17938124259228411</v>
      </c>
      <c r="H9" s="18">
        <v>0.1665133363344328</v>
      </c>
      <c r="I9" s="18">
        <v>0.16554729725024589</v>
      </c>
      <c r="K9" s="18">
        <v>0.1923251901011917</v>
      </c>
      <c r="L9" s="18">
        <v>0.20234621254712901</v>
      </c>
      <c r="N9" s="18">
        <v>0.17591443690059061</v>
      </c>
      <c r="O9" s="18">
        <v>9.3763453905863672E-2</v>
      </c>
      <c r="P9" s="18">
        <v>0.2309238219208421</v>
      </c>
      <c r="Q9" s="18">
        <v>0.20658182638059541</v>
      </c>
      <c r="R9" s="18">
        <v>0.21921806045416209</v>
      </c>
      <c r="S9" s="18">
        <v>0.20780707624430969</v>
      </c>
      <c r="T9" s="18">
        <v>0.27151503920686559</v>
      </c>
      <c r="U9" s="18">
        <v>0.20747190824467779</v>
      </c>
      <c r="V9" s="18">
        <v>0.2193175544584966</v>
      </c>
      <c r="W9" s="18">
        <v>0.16369295830378941</v>
      </c>
      <c r="X9" s="18">
        <v>0.16415821485443369</v>
      </c>
      <c r="Y9" s="18">
        <v>0.18053051993818089</v>
      </c>
      <c r="AA9" s="18">
        <v>0.2199997676035429</v>
      </c>
      <c r="AB9" s="18">
        <v>0.19671580704409861</v>
      </c>
      <c r="AC9" s="18">
        <v>0.17072539784020821</v>
      </c>
      <c r="AD9" s="18">
        <v>0.19843087080898111</v>
      </c>
      <c r="AF9" s="18">
        <v>0.13907745801870239</v>
      </c>
      <c r="AG9" s="18">
        <v>0.24260972564765351</v>
      </c>
      <c r="AH9" s="18">
        <v>0.2286810617388442</v>
      </c>
      <c r="AI9" s="18">
        <v>0.19020520590572459</v>
      </c>
      <c r="AJ9" s="18">
        <v>0.16528002795593841</v>
      </c>
      <c r="AK9" s="18">
        <v>0.15975861810831721</v>
      </c>
      <c r="AL9" s="18">
        <v>0.17696410268997159</v>
      </c>
      <c r="AM9" s="18">
        <v>0.20683202195245479</v>
      </c>
      <c r="AN9" s="18">
        <v>0.1966558053413647</v>
      </c>
      <c r="AO9" s="18">
        <v>0.25381408791745158</v>
      </c>
      <c r="AP9" s="18">
        <v>0.1705040413028551</v>
      </c>
      <c r="AQ9" s="18">
        <v>0.22996430971581969</v>
      </c>
      <c r="AR9" s="18">
        <v>0.20033091217446511</v>
      </c>
      <c r="AS9" s="18">
        <v>0.2497371249145256</v>
      </c>
      <c r="AT9" s="18">
        <v>0.26353780024451451</v>
      </c>
      <c r="AU9" s="18">
        <v>0.2427131571664739</v>
      </c>
      <c r="AV9" s="18">
        <v>0.11650910468439681</v>
      </c>
      <c r="AX9" s="18">
        <v>0.19429131440416239</v>
      </c>
      <c r="AY9" s="18">
        <v>0.22019831312920571</v>
      </c>
      <c r="BA9" s="18">
        <v>0.2042512181325741</v>
      </c>
      <c r="BB9" s="18">
        <v>0.18654687778332499</v>
      </c>
      <c r="BD9" s="18">
        <v>0.19168922220841469</v>
      </c>
      <c r="BE9" s="18">
        <v>0.17821940950351811</v>
      </c>
      <c r="BF9" s="18">
        <v>0.1498999761058184</v>
      </c>
      <c r="BG9" s="18">
        <v>0.22964268635516891</v>
      </c>
      <c r="BH9" s="18">
        <v>0.23201937278151111</v>
      </c>
      <c r="BI9" s="18">
        <v>0.2988732676974844</v>
      </c>
      <c r="BJ9" s="18">
        <v>0.12571400818350281</v>
      </c>
      <c r="BL9" s="18">
        <v>0.19434950312800031</v>
      </c>
      <c r="BM9" s="18">
        <v>0.224802143334595</v>
      </c>
      <c r="BN9" s="18">
        <v>0.15758509662681819</v>
      </c>
      <c r="BO9" s="18">
        <v>0.31401800239522409</v>
      </c>
      <c r="BP9" s="18">
        <v>0.17706599106884771</v>
      </c>
      <c r="BQ9" s="18">
        <v>0.17958687017527139</v>
      </c>
      <c r="BR9" s="18">
        <v>0.19288679036696871</v>
      </c>
      <c r="BS9" s="18">
        <v>0.15680555058047591</v>
      </c>
      <c r="BU9" s="18">
        <v>0.20600908311601041</v>
      </c>
      <c r="BV9" s="18">
        <v>0.2338732471228617</v>
      </c>
      <c r="BW9" s="18">
        <v>0.18252068733966331</v>
      </c>
      <c r="BX9" s="18">
        <v>0.27792036258944253</v>
      </c>
      <c r="BY9" s="18">
        <v>0.19817072009969311</v>
      </c>
      <c r="BZ9" s="18">
        <v>0.1874346666877709</v>
      </c>
      <c r="CA9" s="18">
        <v>0.1343207425024921</v>
      </c>
      <c r="CB9" s="18">
        <v>9.5013825988277123E-2</v>
      </c>
      <c r="CC9" s="18">
        <v>0.16229535238157089</v>
      </c>
    </row>
    <row r="10" spans="2:83" ht="19" customHeight="1" x14ac:dyDescent="0.35">
      <c r="B10" s="21" t="s">
        <v>266</v>
      </c>
      <c r="C10" s="18">
        <v>0.52771285407747659</v>
      </c>
      <c r="D10" s="18">
        <v>0.4422219126489359</v>
      </c>
      <c r="E10" s="18">
        <v>0.45117405008568529</v>
      </c>
      <c r="F10" s="18">
        <v>0.49602201899066728</v>
      </c>
      <c r="G10" s="18">
        <v>0.54506582342605248</v>
      </c>
      <c r="H10" s="18">
        <v>0.56899647515753216</v>
      </c>
      <c r="I10" s="18">
        <v>0.60331814177234921</v>
      </c>
      <c r="K10" s="18">
        <v>0.51969066901115835</v>
      </c>
      <c r="L10" s="18">
        <v>0.53783713590916415</v>
      </c>
      <c r="N10" s="18">
        <v>0.61402005805064019</v>
      </c>
      <c r="O10" s="18">
        <v>0.71084076386603368</v>
      </c>
      <c r="P10" s="18">
        <v>0.4855424426216472</v>
      </c>
      <c r="Q10" s="18">
        <v>0.4817477573644155</v>
      </c>
      <c r="R10" s="18">
        <v>0.52963630278194329</v>
      </c>
      <c r="S10" s="18">
        <v>0.57973031216836513</v>
      </c>
      <c r="T10" s="18">
        <v>0.48533806213564767</v>
      </c>
      <c r="U10" s="18">
        <v>0.43257818300545647</v>
      </c>
      <c r="V10" s="18">
        <v>0.4504159318197582</v>
      </c>
      <c r="W10" s="18">
        <v>0.55067460484322295</v>
      </c>
      <c r="X10" s="18">
        <v>0.56869007819550932</v>
      </c>
      <c r="Y10" s="18">
        <v>0.5494657152443877</v>
      </c>
      <c r="AA10" s="18">
        <v>0.53750495261392173</v>
      </c>
      <c r="AB10" s="18">
        <v>0.55896443728275547</v>
      </c>
      <c r="AC10" s="18">
        <v>0.56848730664603553</v>
      </c>
      <c r="AD10" s="18">
        <v>0.4481331426913106</v>
      </c>
      <c r="AF10" s="18">
        <v>0.4200937693115076</v>
      </c>
      <c r="AG10" s="18">
        <v>0.38818987085968321</v>
      </c>
      <c r="AH10" s="18">
        <v>0.52560699578507564</v>
      </c>
      <c r="AI10" s="18">
        <v>0.52406778789471553</v>
      </c>
      <c r="AJ10" s="18">
        <v>0.53837742743462003</v>
      </c>
      <c r="AK10" s="18">
        <v>0.57693469096377126</v>
      </c>
      <c r="AL10" s="18">
        <v>0.49938565124280287</v>
      </c>
      <c r="AM10" s="18">
        <v>0.52789747635716633</v>
      </c>
      <c r="AN10" s="18">
        <v>0.41932429752713019</v>
      </c>
      <c r="AO10" s="18">
        <v>0.56124874657019108</v>
      </c>
      <c r="AP10" s="18">
        <v>0.52145216075135836</v>
      </c>
      <c r="AQ10" s="18">
        <v>0.532625291128487</v>
      </c>
      <c r="AR10" s="18">
        <v>0.65143794775115371</v>
      </c>
      <c r="AS10" s="18">
        <v>0.58474324422872392</v>
      </c>
      <c r="AT10" s="18">
        <v>0.58898461590493012</v>
      </c>
      <c r="AU10" s="18">
        <v>0.54589929238167778</v>
      </c>
      <c r="AV10" s="18">
        <v>0.50892171482605375</v>
      </c>
      <c r="AX10" s="18">
        <v>0.54388630139724303</v>
      </c>
      <c r="AY10" s="18">
        <v>0.4496806605749018</v>
      </c>
      <c r="BA10" s="18">
        <v>0.54427296609864606</v>
      </c>
      <c r="BB10" s="18">
        <v>0.49698826229156468</v>
      </c>
      <c r="BD10" s="18">
        <v>0.52920114428227183</v>
      </c>
      <c r="BE10" s="18">
        <v>0.53347072539816498</v>
      </c>
      <c r="BF10" s="18">
        <v>0.58427328095291253</v>
      </c>
      <c r="BG10" s="18">
        <v>0.52865336505718874</v>
      </c>
      <c r="BH10" s="18">
        <v>0.53062394843234462</v>
      </c>
      <c r="BI10" s="18">
        <v>0.46563034877420789</v>
      </c>
      <c r="BJ10" s="18">
        <v>0.31418358257297357</v>
      </c>
      <c r="BL10" s="18">
        <v>0.55097149084178532</v>
      </c>
      <c r="BM10" s="18">
        <v>0.53878050809534994</v>
      </c>
      <c r="BN10" s="18">
        <v>0.59822986940996092</v>
      </c>
      <c r="BO10" s="18">
        <v>0.40345958134713839</v>
      </c>
      <c r="BP10" s="18">
        <v>0.53610645050358918</v>
      </c>
      <c r="BQ10" s="18">
        <v>0.54026692295137779</v>
      </c>
      <c r="BR10" s="18">
        <v>0.34936043912051318</v>
      </c>
      <c r="BS10" s="18">
        <v>0.509000274191443</v>
      </c>
      <c r="BU10" s="18">
        <v>0.5741347855829485</v>
      </c>
      <c r="BV10" s="18">
        <v>0.52476046950672739</v>
      </c>
      <c r="BW10" s="18">
        <v>0.56403951679964226</v>
      </c>
      <c r="BX10" s="18">
        <v>0.44276252473406669</v>
      </c>
      <c r="BY10" s="18">
        <v>0.56287400948028476</v>
      </c>
      <c r="BZ10" s="18">
        <v>0.49810303243455772</v>
      </c>
      <c r="CA10" s="18">
        <v>0.40614854893924862</v>
      </c>
      <c r="CB10" s="18">
        <v>0.51047441344108735</v>
      </c>
      <c r="CC10" s="18">
        <v>0.52655041764027977</v>
      </c>
    </row>
    <row r="11" spans="2:83" ht="19" customHeight="1" x14ac:dyDescent="0.35">
      <c r="B11" s="21" t="s">
        <v>267</v>
      </c>
      <c r="C11" s="18">
        <v>0.19563584752279339</v>
      </c>
      <c r="D11" s="18">
        <v>0.23242670578513661</v>
      </c>
      <c r="E11" s="18">
        <v>0.18528358601549569</v>
      </c>
      <c r="F11" s="18">
        <v>0.18270108138416169</v>
      </c>
      <c r="G11" s="18">
        <v>0.2079080086399144</v>
      </c>
      <c r="H11" s="18">
        <v>0.22474035963569719</v>
      </c>
      <c r="I11" s="18">
        <v>0.16832664046404061</v>
      </c>
      <c r="K11" s="18">
        <v>0.2101729331360204</v>
      </c>
      <c r="L11" s="18">
        <v>0.18008817251524381</v>
      </c>
      <c r="N11" s="18">
        <v>0.16040363415006309</v>
      </c>
      <c r="O11" s="18">
        <v>0.16818184614820161</v>
      </c>
      <c r="P11" s="18">
        <v>0.13050839138268411</v>
      </c>
      <c r="Q11" s="18">
        <v>0.23910998671250749</v>
      </c>
      <c r="R11" s="18">
        <v>0.20420045357790659</v>
      </c>
      <c r="S11" s="18">
        <v>0.17042298665972719</v>
      </c>
      <c r="T11" s="18">
        <v>0.14157052628337621</v>
      </c>
      <c r="U11" s="18">
        <v>0.25995775384680708</v>
      </c>
      <c r="V11" s="18">
        <v>0.2060850175627576</v>
      </c>
      <c r="W11" s="18">
        <v>0.19383101062965341</v>
      </c>
      <c r="X11" s="18">
        <v>0.19635348661515961</v>
      </c>
      <c r="Y11" s="18">
        <v>0.22949277304058341</v>
      </c>
      <c r="AA11" s="18">
        <v>0.18653890062408049</v>
      </c>
      <c r="AB11" s="18">
        <v>0.17513667760234949</v>
      </c>
      <c r="AC11" s="18">
        <v>0.2018233822016556</v>
      </c>
      <c r="AD11" s="18">
        <v>0.22279881855929409</v>
      </c>
      <c r="AF11" s="18">
        <v>0.21920414335871419</v>
      </c>
      <c r="AG11" s="18">
        <v>0.20461922393080481</v>
      </c>
      <c r="AH11" s="18">
        <v>0.19007260875475551</v>
      </c>
      <c r="AI11" s="18">
        <v>0.17862315953006541</v>
      </c>
      <c r="AJ11" s="18">
        <v>0.22494012460193299</v>
      </c>
      <c r="AK11" s="18">
        <v>0.17382670241250789</v>
      </c>
      <c r="AL11" s="18">
        <v>0.21462777023143159</v>
      </c>
      <c r="AM11" s="18">
        <v>0.2015279876120524</v>
      </c>
      <c r="AN11" s="18">
        <v>0.31611462875821472</v>
      </c>
      <c r="AO11" s="18">
        <v>0.13361582326614119</v>
      </c>
      <c r="AP11" s="18">
        <v>0.25574835345552699</v>
      </c>
      <c r="AQ11" s="18">
        <v>0.19218211629389201</v>
      </c>
      <c r="AR11" s="18">
        <v>0.11009576543380779</v>
      </c>
      <c r="AS11" s="18">
        <v>0.16551963085675059</v>
      </c>
      <c r="AT11" s="18">
        <v>9.2549807574213383E-2</v>
      </c>
      <c r="AU11" s="18">
        <v>0.15403113363857729</v>
      </c>
      <c r="AV11" s="18">
        <v>0.18536085499068899</v>
      </c>
      <c r="AX11" s="18">
        <v>0.18983969280676019</v>
      </c>
      <c r="AY11" s="18">
        <v>0.22540634105903651</v>
      </c>
      <c r="BA11" s="18">
        <v>0.18136309854625091</v>
      </c>
      <c r="BB11" s="18">
        <v>0.22211660957358631</v>
      </c>
      <c r="BD11" s="18">
        <v>0.18921790155199389</v>
      </c>
      <c r="BE11" s="18">
        <v>0.21283349937852561</v>
      </c>
      <c r="BF11" s="18">
        <v>0.16586950392841901</v>
      </c>
      <c r="BG11" s="18">
        <v>0.1995423230788376</v>
      </c>
      <c r="BH11" s="18">
        <v>0.1713640534294226</v>
      </c>
      <c r="BI11" s="18">
        <v>0.13379742262937661</v>
      </c>
      <c r="BJ11" s="18">
        <v>0.35131927557435549</v>
      </c>
      <c r="BL11" s="18">
        <v>0.1751897910840976</v>
      </c>
      <c r="BM11" s="18">
        <v>0.19500564189076319</v>
      </c>
      <c r="BN11" s="18">
        <v>0.18177470754061589</v>
      </c>
      <c r="BO11" s="18">
        <v>0.19554570524865739</v>
      </c>
      <c r="BP11" s="18">
        <v>0.19709534754864361</v>
      </c>
      <c r="BQ11" s="18">
        <v>0.18098157648291929</v>
      </c>
      <c r="BR11" s="18">
        <v>0.28822181107095152</v>
      </c>
      <c r="BS11" s="18">
        <v>0.21072383858559879</v>
      </c>
      <c r="BU11" s="18">
        <v>0.15854553822833231</v>
      </c>
      <c r="BV11" s="18">
        <v>0.18856241637197821</v>
      </c>
      <c r="BW11" s="18">
        <v>0.2120906328021066</v>
      </c>
      <c r="BX11" s="18">
        <v>0.18435954343010019</v>
      </c>
      <c r="BY11" s="18">
        <v>0.1729067532225638</v>
      </c>
      <c r="BZ11" s="18">
        <v>0.22958332404048129</v>
      </c>
      <c r="CA11" s="18">
        <v>0.28490934822595038</v>
      </c>
      <c r="CB11" s="18">
        <v>0.25845337038743049</v>
      </c>
      <c r="CC11" s="18">
        <v>0.19805172882764019</v>
      </c>
    </row>
    <row r="12" spans="2:83" ht="19" customHeight="1" x14ac:dyDescent="0.35">
      <c r="B12" s="21" t="s">
        <v>268</v>
      </c>
      <c r="C12" s="18">
        <v>4.4116165899543008E-2</v>
      </c>
      <c r="D12" s="18">
        <v>8.7798159101811254E-2</v>
      </c>
      <c r="E12" s="18">
        <v>7.689399553197282E-2</v>
      </c>
      <c r="F12" s="18">
        <v>5.3207399525703261E-2</v>
      </c>
      <c r="G12" s="18">
        <v>2.2469115619543938E-2</v>
      </c>
      <c r="H12" s="18">
        <v>2.176394993682379E-2</v>
      </c>
      <c r="I12" s="18">
        <v>2.4096239769871519E-2</v>
      </c>
      <c r="K12" s="18">
        <v>4.5211011837382832E-2</v>
      </c>
      <c r="L12" s="18">
        <v>4.3308289760635957E-2</v>
      </c>
      <c r="N12" s="18">
        <v>3.507097471663112E-2</v>
      </c>
      <c r="O12" s="18">
        <v>2.7213936079901049E-2</v>
      </c>
      <c r="P12" s="18">
        <v>7.13202740004482E-2</v>
      </c>
      <c r="Q12" s="18">
        <v>1.2803526611368779E-2</v>
      </c>
      <c r="R12" s="18">
        <v>2.7615334233752991E-2</v>
      </c>
      <c r="S12" s="18">
        <v>3.6224875695575559E-2</v>
      </c>
      <c r="T12" s="18">
        <v>5.0057810280049589E-2</v>
      </c>
      <c r="U12" s="18">
        <v>5.3912669814171733E-2</v>
      </c>
      <c r="V12" s="18">
        <v>9.2665977464546676E-2</v>
      </c>
      <c r="W12" s="18">
        <v>3.6132456349718213E-2</v>
      </c>
      <c r="X12" s="18">
        <v>3.3603453850348089E-2</v>
      </c>
      <c r="Y12" s="18">
        <v>2.3806867863724039E-2</v>
      </c>
      <c r="AA12" s="18">
        <v>3.2773901543015967E-2</v>
      </c>
      <c r="AB12" s="18">
        <v>3.059888608241805E-2</v>
      </c>
      <c r="AC12" s="18">
        <v>3.0345384736573808E-2</v>
      </c>
      <c r="AD12" s="18">
        <v>8.2823990571175177E-2</v>
      </c>
      <c r="AF12" s="18">
        <v>7.1053500680659215E-2</v>
      </c>
      <c r="AG12" s="18">
        <v>9.6855898024923198E-2</v>
      </c>
      <c r="AH12" s="18">
        <v>4.0474727179975988E-2</v>
      </c>
      <c r="AI12" s="18">
        <v>6.455453246625982E-2</v>
      </c>
      <c r="AJ12" s="18">
        <v>4.7551537294611083E-2</v>
      </c>
      <c r="AK12" s="18">
        <v>5.3644440886606581E-2</v>
      </c>
      <c r="AL12" s="18">
        <v>6.8298804442916985E-2</v>
      </c>
      <c r="AM12" s="18">
        <v>1.943894864841772E-2</v>
      </c>
      <c r="AN12" s="18">
        <v>2.5796719441018912E-2</v>
      </c>
      <c r="AO12" s="18">
        <v>3.066448706253545E-2</v>
      </c>
      <c r="AP12" s="18">
        <v>3.1418233572893792E-2</v>
      </c>
      <c r="AQ12" s="18">
        <v>1.11022147415574E-2</v>
      </c>
      <c r="AR12" s="18">
        <v>2.6621303168783351E-2</v>
      </c>
      <c r="AS12" s="18">
        <v>0</v>
      </c>
      <c r="AT12" s="18">
        <v>5.4927776276341961E-2</v>
      </c>
      <c r="AU12" s="18">
        <v>4.1923048026336861E-2</v>
      </c>
      <c r="AV12" s="18">
        <v>6.4107133807653441E-2</v>
      </c>
      <c r="AX12" s="18">
        <v>3.7916683153896062E-2</v>
      </c>
      <c r="AY12" s="18">
        <v>7.3257452003723383E-2</v>
      </c>
      <c r="BA12" s="18">
        <v>3.7576092219978451E-2</v>
      </c>
      <c r="BB12" s="18">
        <v>5.6250207855149163E-2</v>
      </c>
      <c r="BD12" s="18">
        <v>6.0992041752866932E-2</v>
      </c>
      <c r="BE12" s="18">
        <v>2.7446265524478972E-2</v>
      </c>
      <c r="BF12" s="18">
        <v>4.3818460305563668E-2</v>
      </c>
      <c r="BG12" s="18">
        <v>2.7211246861601038E-2</v>
      </c>
      <c r="BH12" s="18">
        <v>4.4846456615478029E-2</v>
      </c>
      <c r="BI12" s="18">
        <v>7.8246514132292333E-2</v>
      </c>
      <c r="BJ12" s="18">
        <v>0.10584467439446139</v>
      </c>
      <c r="BL12" s="18">
        <v>4.7920065849123637E-2</v>
      </c>
      <c r="BM12" s="18">
        <v>2.5379578106070329E-2</v>
      </c>
      <c r="BN12" s="18">
        <v>5.4776464917763647E-2</v>
      </c>
      <c r="BO12" s="18">
        <v>4.4057721592846821E-2</v>
      </c>
      <c r="BP12" s="18">
        <v>6.3206903402202419E-2</v>
      </c>
      <c r="BQ12" s="18">
        <v>4.4317028497539927E-2</v>
      </c>
      <c r="BR12" s="18">
        <v>6.8130543866892157E-2</v>
      </c>
      <c r="BS12" s="18">
        <v>5.1417881062962537E-2</v>
      </c>
      <c r="BU12" s="18">
        <v>4.4616988655688868E-2</v>
      </c>
      <c r="BV12" s="18">
        <v>3.5854717586400651E-2</v>
      </c>
      <c r="BW12" s="18">
        <v>3.2711922044157203E-2</v>
      </c>
      <c r="BX12" s="18">
        <v>4.7261892173984889E-2</v>
      </c>
      <c r="BY12" s="18">
        <v>4.536244255903054E-2</v>
      </c>
      <c r="BZ12" s="18">
        <v>3.2326910558475683E-2</v>
      </c>
      <c r="CA12" s="18">
        <v>9.2156580485023259E-2</v>
      </c>
      <c r="CB12" s="18">
        <v>1.8665241928348109E-2</v>
      </c>
      <c r="CC12" s="18">
        <v>7.3472658082621642E-2</v>
      </c>
    </row>
    <row r="13" spans="2:83" ht="19" customHeight="1" x14ac:dyDescent="0.35">
      <c r="B13" s="21" t="s">
        <v>269</v>
      </c>
      <c r="C13" s="18">
        <v>9.8786292886800312E-3</v>
      </c>
      <c r="D13" s="18">
        <v>1.7757098108678499E-2</v>
      </c>
      <c r="E13" s="18">
        <v>1.2099568285127279E-2</v>
      </c>
      <c r="F13" s="18">
        <v>1.237247671064952E-2</v>
      </c>
      <c r="G13" s="18">
        <v>2.0685060780955489E-2</v>
      </c>
      <c r="H13" s="18">
        <v>0</v>
      </c>
      <c r="I13" s="18">
        <v>2.7752381840039711E-3</v>
      </c>
      <c r="K13" s="18">
        <v>1.0065440936114591E-2</v>
      </c>
      <c r="L13" s="18">
        <v>9.7524004174947485E-3</v>
      </c>
      <c r="N13" s="18">
        <v>1.459089618207496E-2</v>
      </c>
      <c r="O13" s="18">
        <v>0</v>
      </c>
      <c r="P13" s="18">
        <v>4.0408212480611667E-2</v>
      </c>
      <c r="Q13" s="18">
        <v>1.2455451812168049E-2</v>
      </c>
      <c r="R13" s="18">
        <v>0</v>
      </c>
      <c r="S13" s="18">
        <v>5.8147492320224752E-3</v>
      </c>
      <c r="T13" s="18">
        <v>7.3602485479143448E-3</v>
      </c>
      <c r="U13" s="18">
        <v>1.0228129723875261E-2</v>
      </c>
      <c r="V13" s="18">
        <v>1.737045914108962E-2</v>
      </c>
      <c r="W13" s="18">
        <v>3.6233582529166652E-3</v>
      </c>
      <c r="X13" s="18">
        <v>1.19815324581992E-2</v>
      </c>
      <c r="Y13" s="18">
        <v>6.1182392118463687E-3</v>
      </c>
      <c r="AA13" s="18">
        <v>5.4106459290192309E-3</v>
      </c>
      <c r="AB13" s="18">
        <v>1.210431700209938E-2</v>
      </c>
      <c r="AC13" s="18">
        <v>8.9569930053639488E-3</v>
      </c>
      <c r="AD13" s="18">
        <v>1.3263141056096221E-2</v>
      </c>
      <c r="AF13" s="18">
        <v>7.2401053000675161E-2</v>
      </c>
      <c r="AG13" s="18">
        <v>9.1505322769585788E-3</v>
      </c>
      <c r="AH13" s="18">
        <v>8.2508733021108074E-3</v>
      </c>
      <c r="AI13" s="18">
        <v>1.461102981152055E-2</v>
      </c>
      <c r="AJ13" s="18">
        <v>0</v>
      </c>
      <c r="AK13" s="18">
        <v>4.3784425821701859E-3</v>
      </c>
      <c r="AL13" s="18">
        <v>1.8242085691278338E-2</v>
      </c>
      <c r="AM13" s="18">
        <v>2.0757538068010999E-2</v>
      </c>
      <c r="AN13" s="18">
        <v>9.4204462368823998E-3</v>
      </c>
      <c r="AO13" s="18">
        <v>2.0656855183680829E-2</v>
      </c>
      <c r="AP13" s="18">
        <v>0</v>
      </c>
      <c r="AQ13" s="18">
        <v>2.282560057032116E-2</v>
      </c>
      <c r="AR13" s="18">
        <v>1.15140714717899E-2</v>
      </c>
      <c r="AS13" s="18">
        <v>0</v>
      </c>
      <c r="AT13" s="18">
        <v>0</v>
      </c>
      <c r="AU13" s="18">
        <v>0</v>
      </c>
      <c r="AV13" s="18">
        <v>0</v>
      </c>
      <c r="AX13" s="18">
        <v>9.471719286595669E-3</v>
      </c>
      <c r="AY13" s="18">
        <v>9.5519327915724647E-3</v>
      </c>
      <c r="BA13" s="18">
        <v>9.9338156707769916E-3</v>
      </c>
      <c r="BB13" s="18">
        <v>9.7762399413191623E-3</v>
      </c>
      <c r="BD13" s="18">
        <v>1.1284029556738479E-2</v>
      </c>
      <c r="BE13" s="18">
        <v>7.5000131196169837E-3</v>
      </c>
      <c r="BF13" s="18">
        <v>2.4531882539935081E-2</v>
      </c>
      <c r="BG13" s="18">
        <v>8.5627707888454464E-3</v>
      </c>
      <c r="BH13" s="18">
        <v>0</v>
      </c>
      <c r="BI13" s="18">
        <v>0</v>
      </c>
      <c r="BJ13" s="18">
        <v>1.5933926152350539E-2</v>
      </c>
      <c r="BL13" s="18">
        <v>7.5845718749527596E-3</v>
      </c>
      <c r="BM13" s="18">
        <v>3.1973106413927298E-3</v>
      </c>
      <c r="BN13" s="18">
        <v>0</v>
      </c>
      <c r="BO13" s="18">
        <v>1.9827534146618989E-2</v>
      </c>
      <c r="BP13" s="18">
        <v>1.7439216831985859E-2</v>
      </c>
      <c r="BQ13" s="18">
        <v>5.4847601892891673E-2</v>
      </c>
      <c r="BR13" s="18">
        <v>3.819282135034667E-2</v>
      </c>
      <c r="BS13" s="18">
        <v>1.0266405675089281E-2</v>
      </c>
      <c r="BU13" s="18">
        <v>5.9604575361945477E-3</v>
      </c>
      <c r="BV13" s="18">
        <v>6.343109238382081E-3</v>
      </c>
      <c r="BW13" s="18">
        <v>0</v>
      </c>
      <c r="BX13" s="18">
        <v>1.2939109110490709E-2</v>
      </c>
      <c r="BY13" s="18">
        <v>8.7021743079978443E-3</v>
      </c>
      <c r="BZ13" s="18">
        <v>3.3722527801225088E-2</v>
      </c>
      <c r="CA13" s="18">
        <v>1.4171042891530631E-2</v>
      </c>
      <c r="CB13" s="18">
        <v>1.6957560482957899E-2</v>
      </c>
      <c r="CC13" s="18">
        <v>1.8869535187445011E-2</v>
      </c>
    </row>
    <row r="14" spans="2:83" ht="19" customHeight="1" x14ac:dyDescent="0.35">
      <c r="B14" s="21" t="s">
        <v>151</v>
      </c>
      <c r="C14" s="18">
        <v>2.4605722764672711E-2</v>
      </c>
      <c r="D14" s="18">
        <v>3.6848087293623329E-2</v>
      </c>
      <c r="E14" s="18">
        <v>6.2219702854050818E-3</v>
      </c>
      <c r="F14" s="18">
        <v>2.5844547780836821E-2</v>
      </c>
      <c r="G14" s="18">
        <v>2.4490748941249679E-2</v>
      </c>
      <c r="H14" s="18">
        <v>1.7985878935513979E-2</v>
      </c>
      <c r="I14" s="18">
        <v>3.5936442559488732E-2</v>
      </c>
      <c r="K14" s="18">
        <v>2.25347549781321E-2</v>
      </c>
      <c r="L14" s="18">
        <v>2.6667788850332282E-2</v>
      </c>
      <c r="N14" s="18">
        <v>0</v>
      </c>
      <c r="O14" s="18">
        <v>0</v>
      </c>
      <c r="P14" s="18">
        <v>4.1296857593766778E-2</v>
      </c>
      <c r="Q14" s="18">
        <v>4.7301451118944952E-2</v>
      </c>
      <c r="R14" s="18">
        <v>1.9329848952235149E-2</v>
      </c>
      <c r="S14" s="18">
        <v>0</v>
      </c>
      <c r="T14" s="18">
        <v>4.415831354614648E-2</v>
      </c>
      <c r="U14" s="18">
        <v>3.5851355365011522E-2</v>
      </c>
      <c r="V14" s="18">
        <v>1.414505955335138E-2</v>
      </c>
      <c r="W14" s="18">
        <v>5.2045611620699352E-2</v>
      </c>
      <c r="X14" s="18">
        <v>2.5213234026350111E-2</v>
      </c>
      <c r="Y14" s="18">
        <v>1.058588470127754E-2</v>
      </c>
      <c r="AA14" s="18">
        <v>1.7771831686419669E-2</v>
      </c>
      <c r="AB14" s="18">
        <v>2.6479874986279048E-2</v>
      </c>
      <c r="AC14" s="18">
        <v>1.9661535570162932E-2</v>
      </c>
      <c r="AD14" s="18">
        <v>3.4550036313142719E-2</v>
      </c>
      <c r="AF14" s="18">
        <v>7.8170075629741431E-2</v>
      </c>
      <c r="AG14" s="18">
        <v>5.857474925997689E-2</v>
      </c>
      <c r="AH14" s="18">
        <v>6.9137332392378544E-3</v>
      </c>
      <c r="AI14" s="18">
        <v>2.793828439171411E-2</v>
      </c>
      <c r="AJ14" s="18">
        <v>2.3850882712897311E-2</v>
      </c>
      <c r="AK14" s="18">
        <v>3.1457105046627021E-2</v>
      </c>
      <c r="AL14" s="18">
        <v>2.2481585701598659E-2</v>
      </c>
      <c r="AM14" s="18">
        <v>2.354602736189796E-2</v>
      </c>
      <c r="AN14" s="18">
        <v>3.2688102695388972E-2</v>
      </c>
      <c r="AO14" s="18">
        <v>0</v>
      </c>
      <c r="AP14" s="18">
        <v>2.087721091736577E-2</v>
      </c>
      <c r="AQ14" s="18">
        <v>1.130046754992276E-2</v>
      </c>
      <c r="AR14" s="18">
        <v>0</v>
      </c>
      <c r="AS14" s="18">
        <v>0</v>
      </c>
      <c r="AT14" s="18">
        <v>0</v>
      </c>
      <c r="AU14" s="18">
        <v>1.543336878693434E-2</v>
      </c>
      <c r="AV14" s="18">
        <v>0.12510119169120709</v>
      </c>
      <c r="AX14" s="18">
        <v>2.4594288951342649E-2</v>
      </c>
      <c r="AY14" s="18">
        <v>2.1905300441560221E-2</v>
      </c>
      <c r="BA14" s="18">
        <v>2.2602809331773541E-2</v>
      </c>
      <c r="BB14" s="18">
        <v>2.8321802555055731E-2</v>
      </c>
      <c r="BD14" s="18">
        <v>1.761566064771419E-2</v>
      </c>
      <c r="BE14" s="18">
        <v>4.0530087075695352E-2</v>
      </c>
      <c r="BF14" s="18">
        <v>3.1606896167351461E-2</v>
      </c>
      <c r="BG14" s="18">
        <v>6.38760785835821E-3</v>
      </c>
      <c r="BH14" s="18">
        <v>2.1146168741243691E-2</v>
      </c>
      <c r="BI14" s="18">
        <v>2.3452446766638681E-2</v>
      </c>
      <c r="BJ14" s="18">
        <v>8.7004533122356148E-2</v>
      </c>
      <c r="BL14" s="18">
        <v>2.3984577222040199E-2</v>
      </c>
      <c r="BM14" s="18">
        <v>1.283481793182879E-2</v>
      </c>
      <c r="BN14" s="18">
        <v>7.6338615048412699E-3</v>
      </c>
      <c r="BO14" s="18">
        <v>2.3091455269514342E-2</v>
      </c>
      <c r="BP14" s="18">
        <v>9.0860906447312352E-3</v>
      </c>
      <c r="BQ14" s="18">
        <v>0</v>
      </c>
      <c r="BR14" s="18">
        <v>6.3207594224327576E-2</v>
      </c>
      <c r="BS14" s="18">
        <v>6.1786049904430471E-2</v>
      </c>
      <c r="BU14" s="18">
        <v>1.073314688082546E-2</v>
      </c>
      <c r="BV14" s="18">
        <v>1.060604017364992E-2</v>
      </c>
      <c r="BW14" s="18">
        <v>8.6372410144306393E-3</v>
      </c>
      <c r="BX14" s="18">
        <v>3.4756567961915077E-2</v>
      </c>
      <c r="BY14" s="18">
        <v>1.1983900330429819E-2</v>
      </c>
      <c r="BZ14" s="18">
        <v>1.882953847748943E-2</v>
      </c>
      <c r="CA14" s="18">
        <v>6.8293736955754969E-2</v>
      </c>
      <c r="CB14" s="18">
        <v>0.100435587771899</v>
      </c>
      <c r="CC14" s="18">
        <v>2.076030788044236E-2</v>
      </c>
    </row>
    <row r="15" spans="2:83" ht="19" customHeight="1" x14ac:dyDescent="0.35">
      <c r="B15" s="22" t="s">
        <v>117</v>
      </c>
      <c r="C15" s="23">
        <v>0.72576363452431081</v>
      </c>
      <c r="D15" s="23">
        <v>0.62516994971075024</v>
      </c>
      <c r="E15" s="23">
        <v>0.71950087988199907</v>
      </c>
      <c r="F15" s="23">
        <v>0.72587449459864872</v>
      </c>
      <c r="G15" s="23">
        <v>0.72444706601833664</v>
      </c>
      <c r="H15" s="23">
        <v>0.73550981149196493</v>
      </c>
      <c r="I15" s="23">
        <v>0.76886543902259508</v>
      </c>
      <c r="K15" s="23">
        <v>0.7120158591123501</v>
      </c>
      <c r="L15" s="23">
        <v>0.74018334845629319</v>
      </c>
      <c r="N15" s="23">
        <v>0.7899344949512308</v>
      </c>
      <c r="O15" s="23">
        <v>0.80460421777189739</v>
      </c>
      <c r="P15" s="23">
        <v>0.7164662645424893</v>
      </c>
      <c r="Q15" s="23">
        <v>0.68832958374501096</v>
      </c>
      <c r="R15" s="23">
        <v>0.74885436323610532</v>
      </c>
      <c r="S15" s="23">
        <v>0.78753738841267484</v>
      </c>
      <c r="T15" s="23">
        <v>0.75685310134251327</v>
      </c>
      <c r="U15" s="23">
        <v>0.64005009125013435</v>
      </c>
      <c r="V15" s="23">
        <v>0.6697334862782548</v>
      </c>
      <c r="W15" s="23">
        <v>0.71436756314701233</v>
      </c>
      <c r="X15" s="23">
        <v>0.73284829304994303</v>
      </c>
      <c r="Y15" s="23">
        <v>0.72999623518256862</v>
      </c>
      <c r="AA15" s="23">
        <v>0.75750472021746462</v>
      </c>
      <c r="AB15" s="23">
        <v>0.75568024432685399</v>
      </c>
      <c r="AC15" s="23">
        <v>0.73921270448624365</v>
      </c>
      <c r="AD15" s="23">
        <v>0.64656401350029169</v>
      </c>
      <c r="AF15" s="23">
        <v>0.55917122733020996</v>
      </c>
      <c r="AG15" s="23">
        <v>0.63079959650733675</v>
      </c>
      <c r="AH15" s="23">
        <v>0.75428805752391992</v>
      </c>
      <c r="AI15" s="23">
        <v>0.71427299380044018</v>
      </c>
      <c r="AJ15" s="23">
        <v>0.70365745539055846</v>
      </c>
      <c r="AK15" s="23">
        <v>0.73669330907208841</v>
      </c>
      <c r="AL15" s="23">
        <v>0.67634975393277452</v>
      </c>
      <c r="AM15" s="23">
        <v>0.73472949830962109</v>
      </c>
      <c r="AN15" s="23">
        <v>0.61598010286849492</v>
      </c>
      <c r="AO15" s="23">
        <v>0.81506283448764272</v>
      </c>
      <c r="AP15" s="23">
        <v>0.69195620205421338</v>
      </c>
      <c r="AQ15" s="23">
        <v>0.76258960084430671</v>
      </c>
      <c r="AR15" s="23">
        <v>0.85176885992561879</v>
      </c>
      <c r="AS15" s="23">
        <v>0.83448036914324952</v>
      </c>
      <c r="AT15" s="23">
        <v>0.85252241614944457</v>
      </c>
      <c r="AU15" s="23">
        <v>0.78861244954815168</v>
      </c>
      <c r="AV15" s="23">
        <v>0.62543081951045054</v>
      </c>
      <c r="AX15" s="23">
        <v>0.7381776158014054</v>
      </c>
      <c r="AY15" s="23">
        <v>0.66987897370410754</v>
      </c>
      <c r="BA15" s="23">
        <v>0.74852418423122014</v>
      </c>
      <c r="BB15" s="23">
        <v>0.68353514007488969</v>
      </c>
      <c r="BD15" s="23">
        <v>0.7208903664906865</v>
      </c>
      <c r="BE15" s="23">
        <v>0.71169013490168309</v>
      </c>
      <c r="BF15" s="23">
        <v>0.73417325705873093</v>
      </c>
      <c r="BG15" s="23">
        <v>0.75829605141235767</v>
      </c>
      <c r="BH15" s="23">
        <v>0.7626433212138557</v>
      </c>
      <c r="BI15" s="23">
        <v>0.76450361647169229</v>
      </c>
      <c r="BJ15" s="23">
        <v>0.43989759075647639</v>
      </c>
      <c r="BL15" s="23">
        <v>0.74532099396978557</v>
      </c>
      <c r="BM15" s="23">
        <v>0.76358265142994486</v>
      </c>
      <c r="BN15" s="23">
        <v>0.75581496603677911</v>
      </c>
      <c r="BO15" s="23">
        <v>0.71747758374236259</v>
      </c>
      <c r="BP15" s="23">
        <v>0.71317244157243698</v>
      </c>
      <c r="BQ15" s="23">
        <v>0.71985379312664921</v>
      </c>
      <c r="BR15" s="23">
        <v>0.54224722948748183</v>
      </c>
      <c r="BS15" s="23">
        <v>0.66580582477191896</v>
      </c>
      <c r="BU15" s="23">
        <v>0.78014386869895891</v>
      </c>
      <c r="BV15" s="23">
        <v>0.75863371662958912</v>
      </c>
      <c r="BW15" s="23">
        <v>0.74656020413930557</v>
      </c>
      <c r="BX15" s="23">
        <v>0.72068288732350916</v>
      </c>
      <c r="BY15" s="23">
        <v>0.76104472957997782</v>
      </c>
      <c r="BZ15" s="23">
        <v>0.68553769912232854</v>
      </c>
      <c r="CA15" s="23">
        <v>0.54046929144174072</v>
      </c>
      <c r="CB15" s="23">
        <v>0.60548823942936447</v>
      </c>
      <c r="CC15" s="23">
        <v>0.68884577002185066</v>
      </c>
    </row>
    <row r="16" spans="2:83" ht="19" customHeight="1" x14ac:dyDescent="0.35">
      <c r="B16" s="22" t="s">
        <v>118</v>
      </c>
      <c r="C16" s="23">
        <v>5.399479518822304E-2</v>
      </c>
      <c r="D16" s="23">
        <v>0.10555525721048981</v>
      </c>
      <c r="E16" s="23">
        <v>8.8993563817100108E-2</v>
      </c>
      <c r="F16" s="23">
        <v>6.557987623635278E-2</v>
      </c>
      <c r="G16" s="23">
        <v>4.3154176400499428E-2</v>
      </c>
      <c r="H16" s="23">
        <v>2.176394993682379E-2</v>
      </c>
      <c r="I16" s="23">
        <v>2.687147795387549E-2</v>
      </c>
      <c r="K16" s="23">
        <v>5.5276452773497423E-2</v>
      </c>
      <c r="L16" s="23">
        <v>5.3060690178130712E-2</v>
      </c>
      <c r="N16" s="23">
        <v>4.9661870898706079E-2</v>
      </c>
      <c r="O16" s="23">
        <v>2.7213936079901049E-2</v>
      </c>
      <c r="P16" s="23">
        <v>0.1117284864810599</v>
      </c>
      <c r="Q16" s="23">
        <v>2.5258978423536839E-2</v>
      </c>
      <c r="R16" s="23">
        <v>2.7615334233752991E-2</v>
      </c>
      <c r="S16" s="23">
        <v>4.2039624927598038E-2</v>
      </c>
      <c r="T16" s="23">
        <v>5.7418058827963928E-2</v>
      </c>
      <c r="U16" s="23">
        <v>6.4140799538046994E-2</v>
      </c>
      <c r="V16" s="23">
        <v>0.11003643660563631</v>
      </c>
      <c r="W16" s="23">
        <v>3.975581460263488E-2</v>
      </c>
      <c r="X16" s="23">
        <v>4.5584986308547293E-2</v>
      </c>
      <c r="Y16" s="23">
        <v>2.992510707557041E-2</v>
      </c>
      <c r="AA16" s="23">
        <v>3.8184547472035188E-2</v>
      </c>
      <c r="AB16" s="23">
        <v>4.270320308451743E-2</v>
      </c>
      <c r="AC16" s="23">
        <v>3.9302377741937761E-2</v>
      </c>
      <c r="AD16" s="23">
        <v>9.6087131627271394E-2</v>
      </c>
      <c r="AF16" s="23">
        <v>0.14345455368133439</v>
      </c>
      <c r="AG16" s="23">
        <v>0.1060064303018818</v>
      </c>
      <c r="AH16" s="23">
        <v>4.8725600482086802E-2</v>
      </c>
      <c r="AI16" s="23">
        <v>7.9165562277780377E-2</v>
      </c>
      <c r="AJ16" s="23">
        <v>4.7551537294611083E-2</v>
      </c>
      <c r="AK16" s="23">
        <v>5.8022883468776758E-2</v>
      </c>
      <c r="AL16" s="23">
        <v>8.6540890134195331E-2</v>
      </c>
      <c r="AM16" s="23">
        <v>4.0196486716428712E-2</v>
      </c>
      <c r="AN16" s="23">
        <v>3.5217165677901313E-2</v>
      </c>
      <c r="AO16" s="23">
        <v>5.1321342246216282E-2</v>
      </c>
      <c r="AP16" s="23">
        <v>3.1418233572893792E-2</v>
      </c>
      <c r="AQ16" s="23">
        <v>3.3927815311878558E-2</v>
      </c>
      <c r="AR16" s="23">
        <v>3.8135374640573247E-2</v>
      </c>
      <c r="AS16" s="23">
        <v>0</v>
      </c>
      <c r="AT16" s="23">
        <v>5.4927776276341961E-2</v>
      </c>
      <c r="AU16" s="23">
        <v>4.1923048026336861E-2</v>
      </c>
      <c r="AV16" s="23">
        <v>6.4107133807653441E-2</v>
      </c>
      <c r="AX16" s="23">
        <v>4.738840244049173E-2</v>
      </c>
      <c r="AY16" s="23">
        <v>8.2809384795295843E-2</v>
      </c>
      <c r="BA16" s="23">
        <v>4.7509907890755453E-2</v>
      </c>
      <c r="BB16" s="23">
        <v>6.6026447796468324E-2</v>
      </c>
      <c r="BD16" s="23">
        <v>7.2276071309605408E-2</v>
      </c>
      <c r="BE16" s="23">
        <v>3.4946278644095947E-2</v>
      </c>
      <c r="BF16" s="23">
        <v>6.8350342845498749E-2</v>
      </c>
      <c r="BG16" s="23">
        <v>3.5774017650446487E-2</v>
      </c>
      <c r="BH16" s="23">
        <v>4.4846456615478029E-2</v>
      </c>
      <c r="BI16" s="23">
        <v>7.8246514132292333E-2</v>
      </c>
      <c r="BJ16" s="23">
        <v>0.121778600546812</v>
      </c>
      <c r="BL16" s="23">
        <v>5.5504637724076412E-2</v>
      </c>
      <c r="BM16" s="23">
        <v>2.8576888747463058E-2</v>
      </c>
      <c r="BN16" s="23">
        <v>5.4776464917763647E-2</v>
      </c>
      <c r="BO16" s="23">
        <v>6.388525573946581E-2</v>
      </c>
      <c r="BP16" s="23">
        <v>8.0646120234188282E-2</v>
      </c>
      <c r="BQ16" s="23">
        <v>9.9164630390431607E-2</v>
      </c>
      <c r="BR16" s="23">
        <v>0.1063233652172388</v>
      </c>
      <c r="BS16" s="23">
        <v>6.1684286738051833E-2</v>
      </c>
      <c r="BU16" s="23">
        <v>5.0577446191883417E-2</v>
      </c>
      <c r="BV16" s="23">
        <v>4.2197826824782743E-2</v>
      </c>
      <c r="BW16" s="23">
        <v>3.2711922044157203E-2</v>
      </c>
      <c r="BX16" s="23">
        <v>6.02010012844756E-2</v>
      </c>
      <c r="BY16" s="23">
        <v>5.4064616867028382E-2</v>
      </c>
      <c r="BZ16" s="23">
        <v>6.6049438359700771E-2</v>
      </c>
      <c r="CA16" s="23">
        <v>0.1063276233765539</v>
      </c>
      <c r="CB16" s="23">
        <v>3.5622802411306012E-2</v>
      </c>
      <c r="CC16" s="23">
        <v>9.2342193270066653E-2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H21"/>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466</v>
      </c>
    </row>
    <row r="6" spans="2:8" ht="88" customHeight="1" x14ac:dyDescent="0.35">
      <c r="C6" s="20" t="s">
        <v>467</v>
      </c>
      <c r="D6" s="20" t="s">
        <v>468</v>
      </c>
      <c r="E6" s="20" t="s">
        <v>469</v>
      </c>
      <c r="F6" s="20" t="s">
        <v>470</v>
      </c>
      <c r="G6" s="20" t="s">
        <v>471</v>
      </c>
      <c r="H6" s="20" t="s">
        <v>472</v>
      </c>
    </row>
    <row r="7" spans="2:8" x14ac:dyDescent="0.35">
      <c r="B7" s="21" t="s">
        <v>279</v>
      </c>
      <c r="C7" s="18">
        <v>0.46699874609236652</v>
      </c>
      <c r="D7" s="18">
        <v>0.43341918534255047</v>
      </c>
      <c r="E7" s="18">
        <v>0.35777388145830169</v>
      </c>
      <c r="F7" s="18">
        <v>0.36999388886714329</v>
      </c>
      <c r="G7" s="18">
        <v>0.37754414073716919</v>
      </c>
      <c r="H7" s="18">
        <v>0.49345112816017839</v>
      </c>
    </row>
    <row r="8" spans="2:8" x14ac:dyDescent="0.35">
      <c r="B8" s="21" t="s">
        <v>280</v>
      </c>
      <c r="C8" s="18">
        <v>0.35103216226007711</v>
      </c>
      <c r="D8" s="18">
        <v>0.36926991320372199</v>
      </c>
      <c r="E8" s="18">
        <v>0.38906794053127353</v>
      </c>
      <c r="F8" s="18">
        <v>0.39393396633935113</v>
      </c>
      <c r="G8" s="18">
        <v>0.39277440373304751</v>
      </c>
      <c r="H8" s="18">
        <v>0.31924177856263769</v>
      </c>
    </row>
    <row r="9" spans="2:8" x14ac:dyDescent="0.35">
      <c r="B9" s="21" t="s">
        <v>267</v>
      </c>
      <c r="C9" s="18">
        <v>0.1163311716142774</v>
      </c>
      <c r="D9" s="18">
        <v>0.1330201970310011</v>
      </c>
      <c r="E9" s="18">
        <v>0.16562538591248949</v>
      </c>
      <c r="F9" s="18">
        <v>0.15403727779418161</v>
      </c>
      <c r="G9" s="18">
        <v>0.15219061619817201</v>
      </c>
      <c r="H9" s="18">
        <v>0.12728638208531731</v>
      </c>
    </row>
    <row r="10" spans="2:8" x14ac:dyDescent="0.35">
      <c r="B10" s="21" t="s">
        <v>281</v>
      </c>
      <c r="C10" s="18">
        <v>3.0982217836907341E-2</v>
      </c>
      <c r="D10" s="18">
        <v>3.073055011311995E-2</v>
      </c>
      <c r="E10" s="18">
        <v>3.7080950248766807E-2</v>
      </c>
      <c r="F10" s="18">
        <v>3.348348351227895E-2</v>
      </c>
      <c r="G10" s="18">
        <v>3.7470790173080082E-2</v>
      </c>
      <c r="H10" s="18">
        <v>2.3124537360072091E-2</v>
      </c>
    </row>
    <row r="11" spans="2:8" x14ac:dyDescent="0.35">
      <c r="B11" s="21" t="s">
        <v>282</v>
      </c>
      <c r="C11" s="18">
        <v>1.433058169168035E-2</v>
      </c>
      <c r="D11" s="18">
        <v>1.213821620588551E-2</v>
      </c>
      <c r="E11" s="18">
        <v>1.1285036418626101E-2</v>
      </c>
      <c r="F11" s="18">
        <v>1.3699651182312381E-2</v>
      </c>
      <c r="G11" s="18">
        <v>1.1205678451986129E-2</v>
      </c>
      <c r="H11" s="18">
        <v>1.179424441639562E-2</v>
      </c>
    </row>
    <row r="12" spans="2:8" x14ac:dyDescent="0.35">
      <c r="B12" s="21" t="s">
        <v>151</v>
      </c>
      <c r="C12" s="18">
        <v>2.0325120504691319E-2</v>
      </c>
      <c r="D12" s="18">
        <v>2.1421938103720829E-2</v>
      </c>
      <c r="E12" s="18">
        <v>3.9166805430542337E-2</v>
      </c>
      <c r="F12" s="18">
        <v>3.4851732304732701E-2</v>
      </c>
      <c r="G12" s="18">
        <v>2.8814370706545179E-2</v>
      </c>
      <c r="H12" s="18">
        <v>2.510192941539886E-2</v>
      </c>
    </row>
    <row r="13" spans="2:8" x14ac:dyDescent="0.35">
      <c r="B13" s="22" t="s">
        <v>117</v>
      </c>
      <c r="C13" s="23">
        <v>0.81803090835244352</v>
      </c>
      <c r="D13" s="23">
        <v>0.80268909854627246</v>
      </c>
      <c r="E13" s="23">
        <v>0.74684182198957516</v>
      </c>
      <c r="F13" s="23">
        <v>0.76392785520649431</v>
      </c>
      <c r="G13" s="23">
        <v>0.77031854447021664</v>
      </c>
      <c r="H13" s="23">
        <v>0.81269290672281613</v>
      </c>
    </row>
    <row r="14" spans="2:8" x14ac:dyDescent="0.35">
      <c r="B14" s="22" t="s">
        <v>118</v>
      </c>
      <c r="C14" s="23">
        <v>4.5312799528587688E-2</v>
      </c>
      <c r="D14" s="23">
        <v>4.2868766319005457E-2</v>
      </c>
      <c r="E14" s="23">
        <v>4.8365986667392911E-2</v>
      </c>
      <c r="F14" s="23">
        <v>4.7183134694591317E-2</v>
      </c>
      <c r="G14" s="23">
        <v>4.8676468625066208E-2</v>
      </c>
      <c r="H14" s="23">
        <v>3.4918781776467712E-2</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278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0.46699874609236652</v>
      </c>
      <c r="D9" s="18">
        <v>0.32721566285442588</v>
      </c>
      <c r="E9" s="18">
        <v>0.41226265231762521</v>
      </c>
      <c r="F9" s="18">
        <v>0.40421606117472819</v>
      </c>
      <c r="G9" s="18">
        <v>0.44219814761866649</v>
      </c>
      <c r="H9" s="18">
        <v>0.51480569515095331</v>
      </c>
      <c r="I9" s="18">
        <v>0.59586550341951694</v>
      </c>
      <c r="K9" s="18">
        <v>0.44462254377719901</v>
      </c>
      <c r="L9" s="18">
        <v>0.48924394602361598</v>
      </c>
      <c r="N9" s="18">
        <v>0.4659367290598978</v>
      </c>
      <c r="O9" s="18">
        <v>0.59563778401956935</v>
      </c>
      <c r="P9" s="18">
        <v>0.40583091923147091</v>
      </c>
      <c r="Q9" s="18">
        <v>0.43009304655648328</v>
      </c>
      <c r="R9" s="18">
        <v>0.49440182214616879</v>
      </c>
      <c r="S9" s="18">
        <v>0.46725504249040428</v>
      </c>
      <c r="T9" s="18">
        <v>0.50679681827757683</v>
      </c>
      <c r="U9" s="18">
        <v>0.40662221360114748</v>
      </c>
      <c r="V9" s="18">
        <v>0.46248194069598431</v>
      </c>
      <c r="W9" s="18">
        <v>0.45458007541424822</v>
      </c>
      <c r="X9" s="18">
        <v>0.41575522541341142</v>
      </c>
      <c r="Y9" s="18">
        <v>0.54077064595064794</v>
      </c>
      <c r="AA9" s="18">
        <v>0.52114672377799198</v>
      </c>
      <c r="AB9" s="18">
        <v>0.5276733171270126</v>
      </c>
      <c r="AC9" s="18">
        <v>0.40078113858955322</v>
      </c>
      <c r="AD9" s="18">
        <v>0.40223797085255131</v>
      </c>
      <c r="AF9" s="18">
        <v>4.2758166833366383E-2</v>
      </c>
      <c r="AG9" s="18">
        <v>0.4019092235605663</v>
      </c>
      <c r="AH9" s="18">
        <v>0.54639751312272833</v>
      </c>
      <c r="AI9" s="18">
        <v>0.37487331797566381</v>
      </c>
      <c r="AJ9" s="18">
        <v>0.46252476811479881</v>
      </c>
      <c r="AK9" s="18">
        <v>0.37936353577071652</v>
      </c>
      <c r="AL9" s="18">
        <v>0.41475041577933242</v>
      </c>
      <c r="AM9" s="18">
        <v>0.57066798282145814</v>
      </c>
      <c r="AN9" s="18">
        <v>0.3739013985142135</v>
      </c>
      <c r="AO9" s="18">
        <v>0.50019175246708125</v>
      </c>
      <c r="AP9" s="18">
        <v>0.61002690552345129</v>
      </c>
      <c r="AQ9" s="18">
        <v>0.50658243031424199</v>
      </c>
      <c r="AR9" s="18">
        <v>0.50115131942828561</v>
      </c>
      <c r="AS9" s="18">
        <v>0.59021870424577161</v>
      </c>
      <c r="AT9" s="18">
        <v>0.49382853864921111</v>
      </c>
      <c r="AU9" s="18">
        <v>0.4949401611488724</v>
      </c>
      <c r="AV9" s="18">
        <v>0.35801851017213071</v>
      </c>
      <c r="AX9" s="18">
        <v>0.47621519493026748</v>
      </c>
      <c r="AY9" s="18">
        <v>0.42443334137096139</v>
      </c>
      <c r="BA9" s="18">
        <v>0.46927082834705203</v>
      </c>
      <c r="BB9" s="18">
        <v>0.46278326737519471</v>
      </c>
      <c r="BD9" s="18">
        <v>0.44025822141845411</v>
      </c>
      <c r="BE9" s="18">
        <v>0.48884663860477651</v>
      </c>
      <c r="BF9" s="18">
        <v>0.47016831809906612</v>
      </c>
      <c r="BG9" s="18">
        <v>0.496248777251663</v>
      </c>
      <c r="BH9" s="18">
        <v>0.450399143695209</v>
      </c>
      <c r="BI9" s="18">
        <v>0.53667842234147745</v>
      </c>
      <c r="BJ9" s="18">
        <v>0.33119828857516531</v>
      </c>
      <c r="BL9" s="18">
        <v>0.54178048292970826</v>
      </c>
      <c r="BM9" s="18">
        <v>0.48981953459770189</v>
      </c>
      <c r="BN9" s="18">
        <v>0.50387233244568908</v>
      </c>
      <c r="BO9" s="18">
        <v>0.4566855671361732</v>
      </c>
      <c r="BP9" s="18">
        <v>0.41070190364008458</v>
      </c>
      <c r="BQ9" s="18">
        <v>0.51839688328574196</v>
      </c>
      <c r="BR9" s="18">
        <v>0.29324203437659813</v>
      </c>
      <c r="BS9" s="18">
        <v>0.40013470401095919</v>
      </c>
      <c r="BU9" s="18">
        <v>0.53621877660000972</v>
      </c>
      <c r="BV9" s="18">
        <v>0.48215701746259132</v>
      </c>
      <c r="BW9" s="18">
        <v>0.52829404976377659</v>
      </c>
      <c r="BX9" s="18">
        <v>0.38312887980488691</v>
      </c>
      <c r="BY9" s="18">
        <v>0.45858485516563208</v>
      </c>
      <c r="BZ9" s="18">
        <v>0.41567949840583129</v>
      </c>
      <c r="CA9" s="18">
        <v>0.26459372940343462</v>
      </c>
      <c r="CB9" s="18">
        <v>0.46376523513213841</v>
      </c>
      <c r="CC9" s="18">
        <v>0.55575753772551129</v>
      </c>
    </row>
    <row r="10" spans="2:83" ht="19" customHeight="1" x14ac:dyDescent="0.35">
      <c r="B10" s="21" t="s">
        <v>280</v>
      </c>
      <c r="C10" s="18">
        <v>0.35103216226007711</v>
      </c>
      <c r="D10" s="18">
        <v>0.36300733259579693</v>
      </c>
      <c r="E10" s="18">
        <v>0.35158863563461829</v>
      </c>
      <c r="F10" s="18">
        <v>0.38428502852725283</v>
      </c>
      <c r="G10" s="18">
        <v>0.36733736923540411</v>
      </c>
      <c r="H10" s="18">
        <v>0.33716622683964748</v>
      </c>
      <c r="I10" s="18">
        <v>0.3206454460850871</v>
      </c>
      <c r="K10" s="18">
        <v>0.37596991092975979</v>
      </c>
      <c r="L10" s="18">
        <v>0.3274354504127715</v>
      </c>
      <c r="N10" s="18">
        <v>0.38478205424772483</v>
      </c>
      <c r="O10" s="18">
        <v>0.25930749814545051</v>
      </c>
      <c r="P10" s="18">
        <v>0.37880857677999052</v>
      </c>
      <c r="Q10" s="18">
        <v>0.32864787056609618</v>
      </c>
      <c r="R10" s="18">
        <v>0.34161711046235438</v>
      </c>
      <c r="S10" s="18">
        <v>0.34525359831213248</v>
      </c>
      <c r="T10" s="18">
        <v>0.34618699503531192</v>
      </c>
      <c r="U10" s="18">
        <v>0.35290494296797298</v>
      </c>
      <c r="V10" s="18">
        <v>0.32523807010606631</v>
      </c>
      <c r="W10" s="18">
        <v>0.3567661079801448</v>
      </c>
      <c r="X10" s="18">
        <v>0.40428625284859632</v>
      </c>
      <c r="Y10" s="18">
        <v>0.34034289896572961</v>
      </c>
      <c r="AA10" s="18">
        <v>0.35576058486989592</v>
      </c>
      <c r="AB10" s="18">
        <v>0.33168709118235379</v>
      </c>
      <c r="AC10" s="18">
        <v>0.38116332077474752</v>
      </c>
      <c r="AD10" s="18">
        <v>0.34084746295155133</v>
      </c>
      <c r="AF10" s="18">
        <v>0.45812165645189729</v>
      </c>
      <c r="AG10" s="18">
        <v>0.26912081865806231</v>
      </c>
      <c r="AH10" s="18">
        <v>0.33132280473311682</v>
      </c>
      <c r="AI10" s="18">
        <v>0.44682675634672953</v>
      </c>
      <c r="AJ10" s="18">
        <v>0.32106373113923192</v>
      </c>
      <c r="AK10" s="18">
        <v>0.4370794992530328</v>
      </c>
      <c r="AL10" s="18">
        <v>0.37582225487674092</v>
      </c>
      <c r="AM10" s="18">
        <v>0.31298399088209061</v>
      </c>
      <c r="AN10" s="18">
        <v>0.40174605509104921</v>
      </c>
      <c r="AO10" s="18">
        <v>0.36119061414388681</v>
      </c>
      <c r="AP10" s="18">
        <v>0.26716887927715438</v>
      </c>
      <c r="AQ10" s="18">
        <v>0.34996696639619351</v>
      </c>
      <c r="AR10" s="18">
        <v>0.33219913757200009</v>
      </c>
      <c r="AS10" s="18">
        <v>0.23326614208437541</v>
      </c>
      <c r="AT10" s="18">
        <v>0.39517336995911367</v>
      </c>
      <c r="AU10" s="18">
        <v>0.34898836296541341</v>
      </c>
      <c r="AV10" s="18">
        <v>0.33460421734853529</v>
      </c>
      <c r="AX10" s="18">
        <v>0.35378146807386779</v>
      </c>
      <c r="AY10" s="18">
        <v>0.34346302550283969</v>
      </c>
      <c r="BA10" s="18">
        <v>0.36599665476871551</v>
      </c>
      <c r="BB10" s="18">
        <v>0.32326798270480023</v>
      </c>
      <c r="BD10" s="18">
        <v>0.36581410164964662</v>
      </c>
      <c r="BE10" s="18">
        <v>0.32683622211267882</v>
      </c>
      <c r="BF10" s="18">
        <v>0.34605468860845839</v>
      </c>
      <c r="BG10" s="18">
        <v>0.34752816454010033</v>
      </c>
      <c r="BH10" s="18">
        <v>0.40309361909712788</v>
      </c>
      <c r="BI10" s="18">
        <v>0.28902300039425483</v>
      </c>
      <c r="BJ10" s="18">
        <v>0.29099525387714198</v>
      </c>
      <c r="BL10" s="18">
        <v>0.30926011111324508</v>
      </c>
      <c r="BM10" s="18">
        <v>0.37200094028741681</v>
      </c>
      <c r="BN10" s="18">
        <v>0.40090396414764939</v>
      </c>
      <c r="BO10" s="18">
        <v>0.35952978591375861</v>
      </c>
      <c r="BP10" s="18">
        <v>0.36228658488490811</v>
      </c>
      <c r="BQ10" s="18">
        <v>0.37270541608510471</v>
      </c>
      <c r="BR10" s="18">
        <v>0.30110961146163678</v>
      </c>
      <c r="BS10" s="18">
        <v>0.32933606373507562</v>
      </c>
      <c r="BU10" s="18">
        <v>0.3565444993455632</v>
      </c>
      <c r="BV10" s="18">
        <v>0.37049155789133997</v>
      </c>
      <c r="BW10" s="18">
        <v>0.35769319336095412</v>
      </c>
      <c r="BX10" s="18">
        <v>0.37090140776568981</v>
      </c>
      <c r="BY10" s="18">
        <v>0.35268035467978331</v>
      </c>
      <c r="BZ10" s="18">
        <v>0.36997799801318998</v>
      </c>
      <c r="CA10" s="18">
        <v>0.39405933536955001</v>
      </c>
      <c r="CB10" s="18">
        <v>0.27664422477302059</v>
      </c>
      <c r="CC10" s="18">
        <v>0.25789686237386278</v>
      </c>
    </row>
    <row r="11" spans="2:83" ht="19" customHeight="1" x14ac:dyDescent="0.35">
      <c r="B11" s="21" t="s">
        <v>267</v>
      </c>
      <c r="C11" s="18">
        <v>0.1163311716142774</v>
      </c>
      <c r="D11" s="18">
        <v>0.17949729448247409</v>
      </c>
      <c r="E11" s="18">
        <v>0.15829065252885871</v>
      </c>
      <c r="F11" s="18">
        <v>0.13911377163899311</v>
      </c>
      <c r="G11" s="18">
        <v>0.1240581965272335</v>
      </c>
      <c r="H11" s="18">
        <v>9.6279745045504586E-2</v>
      </c>
      <c r="I11" s="18">
        <v>5.1003703195812253E-2</v>
      </c>
      <c r="K11" s="18">
        <v>0.1156943617697303</v>
      </c>
      <c r="L11" s="18">
        <v>0.1155548861622549</v>
      </c>
      <c r="N11" s="18">
        <v>7.9162370898718956E-2</v>
      </c>
      <c r="O11" s="18">
        <v>0.11466199865258569</v>
      </c>
      <c r="P11" s="18">
        <v>0.13446559904305561</v>
      </c>
      <c r="Q11" s="18">
        <v>0.17490858875424031</v>
      </c>
      <c r="R11" s="18">
        <v>0.1145834932256459</v>
      </c>
      <c r="S11" s="18">
        <v>0.12585564739659419</v>
      </c>
      <c r="T11" s="18">
        <v>9.266938857574343E-2</v>
      </c>
      <c r="U11" s="18">
        <v>0.1475102879072098</v>
      </c>
      <c r="V11" s="18">
        <v>0.14264340773289341</v>
      </c>
      <c r="W11" s="18">
        <v>9.0561776495586499E-2</v>
      </c>
      <c r="X11" s="18">
        <v>0.12666307619535239</v>
      </c>
      <c r="Y11" s="18">
        <v>9.061347542803895E-2</v>
      </c>
      <c r="AA11" s="18">
        <v>8.7778134321244608E-2</v>
      </c>
      <c r="AB11" s="18">
        <v>7.8692660037634934E-2</v>
      </c>
      <c r="AC11" s="18">
        <v>0.14543408323179641</v>
      </c>
      <c r="AD11" s="18">
        <v>0.16040102338829121</v>
      </c>
      <c r="AF11" s="18">
        <v>0.24937023098094321</v>
      </c>
      <c r="AG11" s="18">
        <v>0.20667152355254731</v>
      </c>
      <c r="AH11" s="18">
        <v>7.61063549947429E-2</v>
      </c>
      <c r="AI11" s="18">
        <v>0.10295444880215759</v>
      </c>
      <c r="AJ11" s="18">
        <v>0.15164896809933229</v>
      </c>
      <c r="AK11" s="18">
        <v>0.1227144382793622</v>
      </c>
      <c r="AL11" s="18">
        <v>9.1731539497656223E-2</v>
      </c>
      <c r="AM11" s="18">
        <v>9.560747045836801E-2</v>
      </c>
      <c r="AN11" s="18">
        <v>0.14851740112207279</v>
      </c>
      <c r="AO11" s="18">
        <v>7.7507912007597046E-2</v>
      </c>
      <c r="AP11" s="18">
        <v>8.65479328836017E-2</v>
      </c>
      <c r="AQ11" s="18">
        <v>0.11432308044049511</v>
      </c>
      <c r="AR11" s="18">
        <v>0.11876134731359859</v>
      </c>
      <c r="AS11" s="18">
        <v>0.1765151536698531</v>
      </c>
      <c r="AT11" s="18">
        <v>8.8065244490460826E-2</v>
      </c>
      <c r="AU11" s="18">
        <v>0.1240839171823712</v>
      </c>
      <c r="AV11" s="18">
        <v>9.7844715830379778E-2</v>
      </c>
      <c r="AX11" s="18">
        <v>0.1116878598600166</v>
      </c>
      <c r="AY11" s="18">
        <v>0.14023879387624549</v>
      </c>
      <c r="BA11" s="18">
        <v>0.1026250465057558</v>
      </c>
      <c r="BB11" s="18">
        <v>0.1417606553271675</v>
      </c>
      <c r="BD11" s="18">
        <v>0.13357027888477399</v>
      </c>
      <c r="BE11" s="18">
        <v>0.11028176798025049</v>
      </c>
      <c r="BF11" s="18">
        <v>0.10485684665784489</v>
      </c>
      <c r="BG11" s="18">
        <v>0.1110106151712995</v>
      </c>
      <c r="BH11" s="18">
        <v>8.2549233486957141E-2</v>
      </c>
      <c r="BI11" s="18">
        <v>0.13167383605643149</v>
      </c>
      <c r="BJ11" s="18">
        <v>0.21147577146758151</v>
      </c>
      <c r="BL11" s="18">
        <v>0.106972988221283</v>
      </c>
      <c r="BM11" s="18">
        <v>8.685984906051665E-2</v>
      </c>
      <c r="BN11" s="18">
        <v>5.3507487684200952E-2</v>
      </c>
      <c r="BO11" s="18">
        <v>0.10465711924610049</v>
      </c>
      <c r="BP11" s="18">
        <v>0.14994788933484271</v>
      </c>
      <c r="BQ11" s="18">
        <v>6.4239429510938917E-2</v>
      </c>
      <c r="BR11" s="18">
        <v>0.2241507706385048</v>
      </c>
      <c r="BS11" s="18">
        <v>0.17241131261151799</v>
      </c>
      <c r="BU11" s="18">
        <v>7.9885917843895468E-2</v>
      </c>
      <c r="BV11" s="18">
        <v>0.1003662649463736</v>
      </c>
      <c r="BW11" s="18">
        <v>7.7762790451736147E-2</v>
      </c>
      <c r="BX11" s="18">
        <v>0.1569437776029447</v>
      </c>
      <c r="BY11" s="18">
        <v>0.1156119762138731</v>
      </c>
      <c r="BZ11" s="18">
        <v>0.1014205737965839</v>
      </c>
      <c r="CA11" s="18">
        <v>0.19764530929215091</v>
      </c>
      <c r="CB11" s="18">
        <v>0.17007639360290461</v>
      </c>
      <c r="CC11" s="18">
        <v>0.1151059079507934</v>
      </c>
    </row>
    <row r="12" spans="2:83" ht="19" customHeight="1" x14ac:dyDescent="0.35">
      <c r="B12" s="21" t="s">
        <v>281</v>
      </c>
      <c r="C12" s="18">
        <v>3.0982217836907341E-2</v>
      </c>
      <c r="D12" s="18">
        <v>6.9909442864142579E-2</v>
      </c>
      <c r="E12" s="18">
        <v>5.3676637933928878E-2</v>
      </c>
      <c r="F12" s="18">
        <v>3.4914847189671097E-2</v>
      </c>
      <c r="G12" s="18">
        <v>2.410172508808885E-2</v>
      </c>
      <c r="H12" s="18">
        <v>1.493629056036647E-2</v>
      </c>
      <c r="I12" s="18">
        <v>1.0126301279043671E-2</v>
      </c>
      <c r="K12" s="18">
        <v>2.6780489350189712E-2</v>
      </c>
      <c r="L12" s="18">
        <v>3.5072300987665957E-2</v>
      </c>
      <c r="N12" s="18">
        <v>3.5164666865790943E-2</v>
      </c>
      <c r="O12" s="18">
        <v>0</v>
      </c>
      <c r="P12" s="18">
        <v>4.0236227984599943E-2</v>
      </c>
      <c r="Q12" s="18">
        <v>2.7752932068095031E-2</v>
      </c>
      <c r="R12" s="18">
        <v>8.7004274818444794E-3</v>
      </c>
      <c r="S12" s="18">
        <v>2.9265648208299459E-2</v>
      </c>
      <c r="T12" s="18">
        <v>1.3569566379065281E-2</v>
      </c>
      <c r="U12" s="18">
        <v>4.4155920390975892E-2</v>
      </c>
      <c r="V12" s="18">
        <v>3.5215672452035919E-2</v>
      </c>
      <c r="W12" s="18">
        <v>5.4546823197519648E-2</v>
      </c>
      <c r="X12" s="18">
        <v>3.579030167308081E-2</v>
      </c>
      <c r="Y12" s="18">
        <v>1.733099214753538E-2</v>
      </c>
      <c r="AA12" s="18">
        <v>1.6867428222708491E-2</v>
      </c>
      <c r="AB12" s="18">
        <v>2.3756013697330661E-2</v>
      </c>
      <c r="AC12" s="18">
        <v>4.4137424712456581E-2</v>
      </c>
      <c r="AD12" s="18">
        <v>4.2384645055776653E-2</v>
      </c>
      <c r="AF12" s="18">
        <v>0.13593092557384151</v>
      </c>
      <c r="AG12" s="18">
        <v>3.3144853743253481E-2</v>
      </c>
      <c r="AH12" s="18">
        <v>2.5627846594460539E-2</v>
      </c>
      <c r="AI12" s="18">
        <v>4.2611513132144972E-2</v>
      </c>
      <c r="AJ12" s="18">
        <v>4.3706647257832971E-2</v>
      </c>
      <c r="AK12" s="18">
        <v>4.0548648625550798E-2</v>
      </c>
      <c r="AL12" s="18">
        <v>4.6470489897493791E-2</v>
      </c>
      <c r="AM12" s="18">
        <v>1.323580368489057E-2</v>
      </c>
      <c r="AN12" s="18">
        <v>1.6866198702731532E-2</v>
      </c>
      <c r="AO12" s="18">
        <v>2.9315518135060989E-2</v>
      </c>
      <c r="AP12" s="18">
        <v>0</v>
      </c>
      <c r="AQ12" s="18">
        <v>2.010978417036486E-2</v>
      </c>
      <c r="AR12" s="18">
        <v>4.7888195686115541E-2</v>
      </c>
      <c r="AS12" s="18">
        <v>0</v>
      </c>
      <c r="AT12" s="18">
        <v>2.2932846901214349E-2</v>
      </c>
      <c r="AU12" s="18">
        <v>3.1987558703343258E-2</v>
      </c>
      <c r="AV12" s="18">
        <v>4.5686376656487233E-2</v>
      </c>
      <c r="AX12" s="18">
        <v>2.6903397502681978E-2</v>
      </c>
      <c r="AY12" s="18">
        <v>4.9436386581555761E-2</v>
      </c>
      <c r="BA12" s="18">
        <v>2.5010128095284401E-2</v>
      </c>
      <c r="BB12" s="18">
        <v>4.2062458066299192E-2</v>
      </c>
      <c r="BD12" s="18">
        <v>2.776205540219048E-2</v>
      </c>
      <c r="BE12" s="18">
        <v>3.7587957462765158E-2</v>
      </c>
      <c r="BF12" s="18">
        <v>2.6102200924651309E-2</v>
      </c>
      <c r="BG12" s="18">
        <v>2.6216654482935829E-2</v>
      </c>
      <c r="BH12" s="18">
        <v>3.102837425266361E-2</v>
      </c>
      <c r="BI12" s="18">
        <v>1.917229444119754E-2</v>
      </c>
      <c r="BJ12" s="18">
        <v>7.1452150010455143E-2</v>
      </c>
      <c r="BL12" s="18">
        <v>2.1148420788651409E-2</v>
      </c>
      <c r="BM12" s="18">
        <v>3.1407095325865317E-2</v>
      </c>
      <c r="BN12" s="18">
        <v>2.710280128212721E-2</v>
      </c>
      <c r="BO12" s="18">
        <v>4.5422065315431047E-2</v>
      </c>
      <c r="BP12" s="18">
        <v>4.1750050709415829E-2</v>
      </c>
      <c r="BQ12" s="18">
        <v>0</v>
      </c>
      <c r="BR12" s="18">
        <v>3.7566406156614308E-2</v>
      </c>
      <c r="BS12" s="18">
        <v>3.2328568767961932E-2</v>
      </c>
      <c r="BU12" s="18">
        <v>2.0183374337489221E-2</v>
      </c>
      <c r="BV12" s="18">
        <v>2.8036870558086721E-2</v>
      </c>
      <c r="BW12" s="18">
        <v>2.179028044662382E-2</v>
      </c>
      <c r="BX12" s="18">
        <v>4.0716365916677141E-2</v>
      </c>
      <c r="BY12" s="18">
        <v>3.2963703293195243E-2</v>
      </c>
      <c r="BZ12" s="18">
        <v>6.4725653030791697E-2</v>
      </c>
      <c r="CA12" s="18">
        <v>5.3581734392963022E-2</v>
      </c>
      <c r="CB12" s="18">
        <v>2.671280298731124E-2</v>
      </c>
      <c r="CC12" s="18">
        <v>2.3156385963116411E-2</v>
      </c>
    </row>
    <row r="13" spans="2:83" ht="19" customHeight="1" x14ac:dyDescent="0.35">
      <c r="B13" s="21" t="s">
        <v>282</v>
      </c>
      <c r="C13" s="18">
        <v>1.433058169168035E-2</v>
      </c>
      <c r="D13" s="18">
        <v>3.5922511106833539E-2</v>
      </c>
      <c r="E13" s="18">
        <v>1.7793654975245848E-2</v>
      </c>
      <c r="F13" s="18">
        <v>1.2901201456631539E-2</v>
      </c>
      <c r="G13" s="18">
        <v>1.2010830825579759E-2</v>
      </c>
      <c r="H13" s="18">
        <v>1.8180079636153579E-2</v>
      </c>
      <c r="I13" s="18">
        <v>2.2258570722021409E-3</v>
      </c>
      <c r="K13" s="18">
        <v>1.742568110845882E-2</v>
      </c>
      <c r="L13" s="18">
        <v>1.1501303500079781E-2</v>
      </c>
      <c r="N13" s="18">
        <v>1.6946478226632151E-2</v>
      </c>
      <c r="O13" s="18">
        <v>1.627280216616277E-2</v>
      </c>
      <c r="P13" s="18">
        <v>3.0813114544910831E-2</v>
      </c>
      <c r="Q13" s="18">
        <v>0</v>
      </c>
      <c r="R13" s="18">
        <v>1.9877913518641009E-2</v>
      </c>
      <c r="S13" s="18">
        <v>1.8284031144236448E-2</v>
      </c>
      <c r="T13" s="18">
        <v>1.9974486865604969E-2</v>
      </c>
      <c r="U13" s="18">
        <v>1.0552108047488851E-2</v>
      </c>
      <c r="V13" s="18">
        <v>2.0384010838861349E-2</v>
      </c>
      <c r="W13" s="18">
        <v>9.2172186392587459E-3</v>
      </c>
      <c r="X13" s="18">
        <v>0</v>
      </c>
      <c r="Y13" s="18">
        <v>1.094198750804805E-2</v>
      </c>
      <c r="AA13" s="18">
        <v>1.059370569266249E-2</v>
      </c>
      <c r="AB13" s="18">
        <v>1.3988352247438661E-2</v>
      </c>
      <c r="AC13" s="18">
        <v>1.3414961188009779E-2</v>
      </c>
      <c r="AD13" s="18">
        <v>1.962587059640666E-2</v>
      </c>
      <c r="AF13" s="18">
        <v>0</v>
      </c>
      <c r="AG13" s="18">
        <v>2.8699175733314999E-2</v>
      </c>
      <c r="AH13" s="18">
        <v>1.3631747315713771E-2</v>
      </c>
      <c r="AI13" s="18">
        <v>1.59393003944048E-2</v>
      </c>
      <c r="AJ13" s="18">
        <v>2.1055885388804041E-2</v>
      </c>
      <c r="AK13" s="18">
        <v>4.352509317018134E-3</v>
      </c>
      <c r="AL13" s="18">
        <v>3.4226713765238788E-2</v>
      </c>
      <c r="AM13" s="18">
        <v>0</v>
      </c>
      <c r="AN13" s="18">
        <v>3.8071200743972723E-2</v>
      </c>
      <c r="AO13" s="18">
        <v>6.8782202928568542E-3</v>
      </c>
      <c r="AP13" s="18">
        <v>1.108491225045161E-2</v>
      </c>
      <c r="AQ13" s="18">
        <v>9.0177386787044511E-3</v>
      </c>
      <c r="AR13" s="18">
        <v>0</v>
      </c>
      <c r="AS13" s="18">
        <v>0</v>
      </c>
      <c r="AT13" s="18">
        <v>0</v>
      </c>
      <c r="AU13" s="18">
        <v>0</v>
      </c>
      <c r="AV13" s="18">
        <v>5.284227067417379E-2</v>
      </c>
      <c r="AX13" s="18">
        <v>1.1529707362163671E-2</v>
      </c>
      <c r="AY13" s="18">
        <v>2.5475416928537199E-2</v>
      </c>
      <c r="BA13" s="18">
        <v>1.477118925321563E-2</v>
      </c>
      <c r="BB13" s="18">
        <v>1.3513106094374479E-2</v>
      </c>
      <c r="BD13" s="18">
        <v>1.60484620578158E-2</v>
      </c>
      <c r="BE13" s="18">
        <v>1.1514272837442821E-2</v>
      </c>
      <c r="BF13" s="18">
        <v>2.4825416976211601E-2</v>
      </c>
      <c r="BG13" s="18">
        <v>1.2354805718052459E-2</v>
      </c>
      <c r="BH13" s="18">
        <v>1.62250594063073E-2</v>
      </c>
      <c r="BI13" s="18">
        <v>0</v>
      </c>
      <c r="BJ13" s="18">
        <v>0</v>
      </c>
      <c r="BL13" s="18">
        <v>1.4451333143496489E-2</v>
      </c>
      <c r="BM13" s="18">
        <v>9.6220169872368762E-3</v>
      </c>
      <c r="BN13" s="18">
        <v>6.9795529354920198E-3</v>
      </c>
      <c r="BO13" s="18">
        <v>3.3705462388536722E-2</v>
      </c>
      <c r="BP13" s="18">
        <v>1.8396344455889731E-2</v>
      </c>
      <c r="BQ13" s="18">
        <v>2.0095038395194359E-2</v>
      </c>
      <c r="BR13" s="18">
        <v>0</v>
      </c>
      <c r="BS13" s="18">
        <v>1.807427183800606E-2</v>
      </c>
      <c r="BU13" s="18">
        <v>7.1674318730425629E-3</v>
      </c>
      <c r="BV13" s="18">
        <v>7.572771742412927E-3</v>
      </c>
      <c r="BW13" s="18">
        <v>0</v>
      </c>
      <c r="BX13" s="18">
        <v>4.1667441458734439E-2</v>
      </c>
      <c r="BY13" s="18">
        <v>2.0958679394640991E-2</v>
      </c>
      <c r="BZ13" s="18">
        <v>1.321425389796241E-2</v>
      </c>
      <c r="CA13" s="18">
        <v>2.316581116967736E-2</v>
      </c>
      <c r="CB13" s="18">
        <v>0</v>
      </c>
      <c r="CC13" s="18">
        <v>2.9250240428605811E-2</v>
      </c>
    </row>
    <row r="14" spans="2:83" ht="19" customHeight="1" x14ac:dyDescent="0.35">
      <c r="B14" s="21" t="s">
        <v>151</v>
      </c>
      <c r="C14" s="18">
        <v>2.0325120504691319E-2</v>
      </c>
      <c r="D14" s="18">
        <v>2.444775609632683E-2</v>
      </c>
      <c r="E14" s="18">
        <v>6.3877666097230147E-3</v>
      </c>
      <c r="F14" s="18">
        <v>2.4569090012723359E-2</v>
      </c>
      <c r="G14" s="18">
        <v>3.0293730705027271E-2</v>
      </c>
      <c r="H14" s="18">
        <v>1.8631962767374489E-2</v>
      </c>
      <c r="I14" s="18">
        <v>2.0133188948337918E-2</v>
      </c>
      <c r="K14" s="18">
        <v>1.950701306466239E-2</v>
      </c>
      <c r="L14" s="18">
        <v>2.119211291361181E-2</v>
      </c>
      <c r="N14" s="18">
        <v>1.8007700701235321E-2</v>
      </c>
      <c r="O14" s="18">
        <v>1.411991701623173E-2</v>
      </c>
      <c r="P14" s="18">
        <v>9.8455624159723559E-3</v>
      </c>
      <c r="Q14" s="18">
        <v>3.8597562055085223E-2</v>
      </c>
      <c r="R14" s="18">
        <v>2.0819233165345431E-2</v>
      </c>
      <c r="S14" s="18">
        <v>1.4086032448333169E-2</v>
      </c>
      <c r="T14" s="18">
        <v>2.080274486669775E-2</v>
      </c>
      <c r="U14" s="18">
        <v>3.8254527085204881E-2</v>
      </c>
      <c r="V14" s="18">
        <v>1.403689817415882E-2</v>
      </c>
      <c r="W14" s="18">
        <v>3.4327998273242101E-2</v>
      </c>
      <c r="X14" s="18">
        <v>1.7505143869559019E-2</v>
      </c>
      <c r="Y14" s="18">
        <v>0</v>
      </c>
      <c r="AA14" s="18">
        <v>7.8534231154964284E-3</v>
      </c>
      <c r="AB14" s="18">
        <v>2.4202565708229231E-2</v>
      </c>
      <c r="AC14" s="18">
        <v>1.506907150343662E-2</v>
      </c>
      <c r="AD14" s="18">
        <v>3.4503027155423041E-2</v>
      </c>
      <c r="AF14" s="18">
        <v>0.1138190201599516</v>
      </c>
      <c r="AG14" s="18">
        <v>6.0454404752255629E-2</v>
      </c>
      <c r="AH14" s="18">
        <v>6.9137332392378544E-3</v>
      </c>
      <c r="AI14" s="18">
        <v>1.6794663348899411E-2</v>
      </c>
      <c r="AJ14" s="18">
        <v>0</v>
      </c>
      <c r="AK14" s="18">
        <v>1.5941368754319649E-2</v>
      </c>
      <c r="AL14" s="18">
        <v>3.6998586183538087E-2</v>
      </c>
      <c r="AM14" s="18">
        <v>7.5047521531928793E-3</v>
      </c>
      <c r="AN14" s="18">
        <v>2.089774582596015E-2</v>
      </c>
      <c r="AO14" s="18">
        <v>2.491598295351714E-2</v>
      </c>
      <c r="AP14" s="18">
        <v>2.517137006534103E-2</v>
      </c>
      <c r="AQ14" s="18">
        <v>0</v>
      </c>
      <c r="AR14" s="18">
        <v>0</v>
      </c>
      <c r="AS14" s="18">
        <v>0</v>
      </c>
      <c r="AT14" s="18">
        <v>0</v>
      </c>
      <c r="AU14" s="18">
        <v>0</v>
      </c>
      <c r="AV14" s="18">
        <v>0.1110039093182935</v>
      </c>
      <c r="AX14" s="18">
        <v>1.9882372271002369E-2</v>
      </c>
      <c r="AY14" s="18">
        <v>1.6953035739860591E-2</v>
      </c>
      <c r="BA14" s="18">
        <v>2.2326153029976929E-2</v>
      </c>
      <c r="BB14" s="18">
        <v>1.6612530432164069E-2</v>
      </c>
      <c r="BD14" s="18">
        <v>1.654688058711893E-2</v>
      </c>
      <c r="BE14" s="18">
        <v>2.493314100208624E-2</v>
      </c>
      <c r="BF14" s="18">
        <v>2.7992528733767789E-2</v>
      </c>
      <c r="BG14" s="18">
        <v>6.6409828359488554E-3</v>
      </c>
      <c r="BH14" s="18">
        <v>1.6704570061735091E-2</v>
      </c>
      <c r="BI14" s="18">
        <v>2.3452446766638681E-2</v>
      </c>
      <c r="BJ14" s="18">
        <v>9.4878536069656128E-2</v>
      </c>
      <c r="BL14" s="18">
        <v>6.3866638036156852E-3</v>
      </c>
      <c r="BM14" s="18">
        <v>1.0290563741262391E-2</v>
      </c>
      <c r="BN14" s="18">
        <v>7.6338615048412699E-3</v>
      </c>
      <c r="BO14" s="18">
        <v>0</v>
      </c>
      <c r="BP14" s="18">
        <v>1.6917226974859159E-2</v>
      </c>
      <c r="BQ14" s="18">
        <v>2.456323272302036E-2</v>
      </c>
      <c r="BR14" s="18">
        <v>0.1439311773666459</v>
      </c>
      <c r="BS14" s="18">
        <v>4.7715079036479167E-2</v>
      </c>
      <c r="BU14" s="18">
        <v>0</v>
      </c>
      <c r="BV14" s="18">
        <v>1.137551739919546E-2</v>
      </c>
      <c r="BW14" s="18">
        <v>1.44596859769093E-2</v>
      </c>
      <c r="BX14" s="18">
        <v>6.6421274510670468E-3</v>
      </c>
      <c r="BY14" s="18">
        <v>1.920043125287527E-2</v>
      </c>
      <c r="BZ14" s="18">
        <v>3.4982022855640851E-2</v>
      </c>
      <c r="CA14" s="18">
        <v>6.6954080372224209E-2</v>
      </c>
      <c r="CB14" s="18">
        <v>6.2801343504625309E-2</v>
      </c>
      <c r="CC14" s="18">
        <v>1.8833065558110259E-2</v>
      </c>
    </row>
    <row r="15" spans="2:83" ht="19" customHeight="1" x14ac:dyDescent="0.35">
      <c r="B15" s="22" t="s">
        <v>117</v>
      </c>
      <c r="C15" s="23">
        <v>0.81803090835244352</v>
      </c>
      <c r="D15" s="23">
        <v>0.69022299545022281</v>
      </c>
      <c r="E15" s="23">
        <v>0.76385128795224344</v>
      </c>
      <c r="F15" s="23">
        <v>0.78850108970198096</v>
      </c>
      <c r="G15" s="23">
        <v>0.80953551685407066</v>
      </c>
      <c r="H15" s="23">
        <v>0.85197192199060079</v>
      </c>
      <c r="I15" s="23">
        <v>0.91651094950460399</v>
      </c>
      <c r="K15" s="23">
        <v>0.82059245470695874</v>
      </c>
      <c r="L15" s="23">
        <v>0.81667939643638754</v>
      </c>
      <c r="N15" s="23">
        <v>0.85071878330762263</v>
      </c>
      <c r="O15" s="23">
        <v>0.85494528216501986</v>
      </c>
      <c r="P15" s="23">
        <v>0.78463949601146132</v>
      </c>
      <c r="Q15" s="23">
        <v>0.75874091712257963</v>
      </c>
      <c r="R15" s="23">
        <v>0.83601893260852322</v>
      </c>
      <c r="S15" s="23">
        <v>0.81250864080253682</v>
      </c>
      <c r="T15" s="23">
        <v>0.85298381331288864</v>
      </c>
      <c r="U15" s="23">
        <v>0.75952715656912051</v>
      </c>
      <c r="V15" s="23">
        <v>0.78772001080205056</v>
      </c>
      <c r="W15" s="23">
        <v>0.81134618339439291</v>
      </c>
      <c r="X15" s="23">
        <v>0.82004147826200768</v>
      </c>
      <c r="Y15" s="23">
        <v>0.88111354491637761</v>
      </c>
      <c r="AA15" s="23">
        <v>0.8769073086478878</v>
      </c>
      <c r="AB15" s="23">
        <v>0.85936040830936644</v>
      </c>
      <c r="AC15" s="23">
        <v>0.78194445936430057</v>
      </c>
      <c r="AD15" s="23">
        <v>0.74308543380410252</v>
      </c>
      <c r="AF15" s="23">
        <v>0.5008798232852637</v>
      </c>
      <c r="AG15" s="23">
        <v>0.67103004221862861</v>
      </c>
      <c r="AH15" s="23">
        <v>0.87772031785584514</v>
      </c>
      <c r="AI15" s="23">
        <v>0.82170007432239334</v>
      </c>
      <c r="AJ15" s="23">
        <v>0.78358849925403073</v>
      </c>
      <c r="AK15" s="23">
        <v>0.81644303502374926</v>
      </c>
      <c r="AL15" s="23">
        <v>0.79057267065607328</v>
      </c>
      <c r="AM15" s="23">
        <v>0.88365197370354875</v>
      </c>
      <c r="AN15" s="23">
        <v>0.77564745360526266</v>
      </c>
      <c r="AO15" s="23">
        <v>0.86138236661096801</v>
      </c>
      <c r="AP15" s="23">
        <v>0.87719578480060567</v>
      </c>
      <c r="AQ15" s="23">
        <v>0.85654939671043551</v>
      </c>
      <c r="AR15" s="23">
        <v>0.83335045700028565</v>
      </c>
      <c r="AS15" s="23">
        <v>0.82348484633014696</v>
      </c>
      <c r="AT15" s="23">
        <v>0.88900190860832473</v>
      </c>
      <c r="AU15" s="23">
        <v>0.84392852411428576</v>
      </c>
      <c r="AV15" s="23">
        <v>0.692622727520666</v>
      </c>
      <c r="AX15" s="23">
        <v>0.82999666300413533</v>
      </c>
      <c r="AY15" s="23">
        <v>0.76789636687380103</v>
      </c>
      <c r="BA15" s="23">
        <v>0.83526748311576737</v>
      </c>
      <c r="BB15" s="23">
        <v>0.78605125007999488</v>
      </c>
      <c r="BD15" s="23">
        <v>0.80607232306810073</v>
      </c>
      <c r="BE15" s="23">
        <v>0.81568286071745522</v>
      </c>
      <c r="BF15" s="23">
        <v>0.81622300670752457</v>
      </c>
      <c r="BG15" s="23">
        <v>0.84377694179176332</v>
      </c>
      <c r="BH15" s="23">
        <v>0.85349276279233699</v>
      </c>
      <c r="BI15" s="23">
        <v>0.82570142273573222</v>
      </c>
      <c r="BJ15" s="23">
        <v>0.62219354245230729</v>
      </c>
      <c r="BL15" s="23">
        <v>0.85104059404295329</v>
      </c>
      <c r="BM15" s="23">
        <v>0.8618204748851187</v>
      </c>
      <c r="BN15" s="23">
        <v>0.90477629659333847</v>
      </c>
      <c r="BO15" s="23">
        <v>0.81621535304993176</v>
      </c>
      <c r="BP15" s="23">
        <v>0.77298848852499269</v>
      </c>
      <c r="BQ15" s="23">
        <v>0.89110229937084662</v>
      </c>
      <c r="BR15" s="23">
        <v>0.59435164583823497</v>
      </c>
      <c r="BS15" s="23">
        <v>0.72947076774603481</v>
      </c>
      <c r="BU15" s="23">
        <v>0.89276327594557292</v>
      </c>
      <c r="BV15" s="23">
        <v>0.85264857535393124</v>
      </c>
      <c r="BW15" s="23">
        <v>0.88598724312473065</v>
      </c>
      <c r="BX15" s="23">
        <v>0.75403028757057666</v>
      </c>
      <c r="BY15" s="23">
        <v>0.81126520984541539</v>
      </c>
      <c r="BZ15" s="23">
        <v>0.78565749641902127</v>
      </c>
      <c r="CA15" s="23">
        <v>0.65865306477298458</v>
      </c>
      <c r="CB15" s="23">
        <v>0.74040945990515894</v>
      </c>
      <c r="CC15" s="23">
        <v>0.81365440009937406</v>
      </c>
    </row>
    <row r="16" spans="2:83" ht="19" customHeight="1" x14ac:dyDescent="0.35">
      <c r="B16" s="22" t="s">
        <v>118</v>
      </c>
      <c r="C16" s="23">
        <v>4.5312799528587688E-2</v>
      </c>
      <c r="D16" s="23">
        <v>0.1058319539709761</v>
      </c>
      <c r="E16" s="23">
        <v>7.1470292909174726E-2</v>
      </c>
      <c r="F16" s="23">
        <v>4.7816048646302643E-2</v>
      </c>
      <c r="G16" s="23">
        <v>3.6112555913668597E-2</v>
      </c>
      <c r="H16" s="23">
        <v>3.3116370196520049E-2</v>
      </c>
      <c r="I16" s="23">
        <v>1.235215835124581E-2</v>
      </c>
      <c r="K16" s="23">
        <v>4.4206170458648532E-2</v>
      </c>
      <c r="L16" s="23">
        <v>4.6573604487745737E-2</v>
      </c>
      <c r="N16" s="23">
        <v>5.2111145092423088E-2</v>
      </c>
      <c r="O16" s="23">
        <v>1.627280216616277E-2</v>
      </c>
      <c r="P16" s="23">
        <v>7.1049342529510784E-2</v>
      </c>
      <c r="Q16" s="23">
        <v>2.7752932068095031E-2</v>
      </c>
      <c r="R16" s="23">
        <v>2.857834100048549E-2</v>
      </c>
      <c r="S16" s="23">
        <v>4.7549679352535908E-2</v>
      </c>
      <c r="T16" s="23">
        <v>3.3544053244670247E-2</v>
      </c>
      <c r="U16" s="23">
        <v>5.4708028438464743E-2</v>
      </c>
      <c r="V16" s="23">
        <v>5.5599683290897269E-2</v>
      </c>
      <c r="W16" s="23">
        <v>6.376404183677839E-2</v>
      </c>
      <c r="X16" s="23">
        <v>3.579030167308081E-2</v>
      </c>
      <c r="Y16" s="23">
        <v>2.8272979655583421E-2</v>
      </c>
      <c r="AA16" s="23">
        <v>2.7461133915370979E-2</v>
      </c>
      <c r="AB16" s="23">
        <v>3.774436594476932E-2</v>
      </c>
      <c r="AC16" s="23">
        <v>5.7552385900466359E-2</v>
      </c>
      <c r="AD16" s="23">
        <v>6.2010515652183303E-2</v>
      </c>
      <c r="AF16" s="23">
        <v>0.13593092557384151</v>
      </c>
      <c r="AG16" s="23">
        <v>6.1844029476568481E-2</v>
      </c>
      <c r="AH16" s="23">
        <v>3.9259593910174313E-2</v>
      </c>
      <c r="AI16" s="23">
        <v>5.8550813526549769E-2</v>
      </c>
      <c r="AJ16" s="23">
        <v>6.4762532646637019E-2</v>
      </c>
      <c r="AK16" s="23">
        <v>4.490115794256893E-2</v>
      </c>
      <c r="AL16" s="23">
        <v>8.0697203662732586E-2</v>
      </c>
      <c r="AM16" s="23">
        <v>1.323580368489057E-2</v>
      </c>
      <c r="AN16" s="23">
        <v>5.4937399446704248E-2</v>
      </c>
      <c r="AO16" s="23">
        <v>3.6193738427917843E-2</v>
      </c>
      <c r="AP16" s="23">
        <v>1.108491225045161E-2</v>
      </c>
      <c r="AQ16" s="23">
        <v>2.9127522849069311E-2</v>
      </c>
      <c r="AR16" s="23">
        <v>4.7888195686115541E-2</v>
      </c>
      <c r="AS16" s="23">
        <v>0</v>
      </c>
      <c r="AT16" s="23">
        <v>2.2932846901214349E-2</v>
      </c>
      <c r="AU16" s="23">
        <v>3.1987558703343258E-2</v>
      </c>
      <c r="AV16" s="23">
        <v>9.8528647330661023E-2</v>
      </c>
      <c r="AX16" s="23">
        <v>3.8433104864845649E-2</v>
      </c>
      <c r="AY16" s="23">
        <v>7.4911803510092967E-2</v>
      </c>
      <c r="BA16" s="23">
        <v>3.9781317348500038E-2</v>
      </c>
      <c r="BB16" s="23">
        <v>5.5575564160673663E-2</v>
      </c>
      <c r="BD16" s="23">
        <v>4.3810517460006283E-2</v>
      </c>
      <c r="BE16" s="23">
        <v>4.910223030020798E-2</v>
      </c>
      <c r="BF16" s="23">
        <v>5.0927617900862913E-2</v>
      </c>
      <c r="BG16" s="23">
        <v>3.8571460200988297E-2</v>
      </c>
      <c r="BH16" s="23">
        <v>4.725343365897091E-2</v>
      </c>
      <c r="BI16" s="23">
        <v>1.917229444119754E-2</v>
      </c>
      <c r="BJ16" s="23">
        <v>7.1452150010455143E-2</v>
      </c>
      <c r="BL16" s="23">
        <v>3.5599753932147898E-2</v>
      </c>
      <c r="BM16" s="23">
        <v>4.1029112313102203E-2</v>
      </c>
      <c r="BN16" s="23">
        <v>3.408235421761923E-2</v>
      </c>
      <c r="BO16" s="23">
        <v>7.9127527703967776E-2</v>
      </c>
      <c r="BP16" s="23">
        <v>6.0146395165305559E-2</v>
      </c>
      <c r="BQ16" s="23">
        <v>2.0095038395194359E-2</v>
      </c>
      <c r="BR16" s="23">
        <v>3.7566406156614308E-2</v>
      </c>
      <c r="BS16" s="23">
        <v>5.0402840605967988E-2</v>
      </c>
      <c r="BU16" s="23">
        <v>2.7350806210531781E-2</v>
      </c>
      <c r="BV16" s="23">
        <v>3.5609642300499643E-2</v>
      </c>
      <c r="BW16" s="23">
        <v>2.179028044662382E-2</v>
      </c>
      <c r="BX16" s="23">
        <v>8.238380737541158E-2</v>
      </c>
      <c r="BY16" s="23">
        <v>5.3922382687836223E-2</v>
      </c>
      <c r="BZ16" s="23">
        <v>7.7939906928754105E-2</v>
      </c>
      <c r="CA16" s="23">
        <v>7.6747545562640379E-2</v>
      </c>
      <c r="CB16" s="23">
        <v>2.671280298731124E-2</v>
      </c>
      <c r="CC16" s="23">
        <v>5.2406626391722229E-2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0.43341918534255047</v>
      </c>
      <c r="D9" s="18">
        <v>0.25977985095990852</v>
      </c>
      <c r="E9" s="18">
        <v>0.40243295992686778</v>
      </c>
      <c r="F9" s="18">
        <v>0.38736137129366738</v>
      </c>
      <c r="G9" s="18">
        <v>0.39248742506582129</v>
      </c>
      <c r="H9" s="18">
        <v>0.46934658404249452</v>
      </c>
      <c r="I9" s="18">
        <v>0.56691879922897082</v>
      </c>
      <c r="K9" s="18">
        <v>0.44058094931424951</v>
      </c>
      <c r="L9" s="18">
        <v>0.42680225413276862</v>
      </c>
      <c r="N9" s="18">
        <v>0.45102180809894948</v>
      </c>
      <c r="O9" s="18">
        <v>0.54290849336072056</v>
      </c>
      <c r="P9" s="18">
        <v>0.35343832466963249</v>
      </c>
      <c r="Q9" s="18">
        <v>0.39959732861080233</v>
      </c>
      <c r="R9" s="18">
        <v>0.42602007608222048</v>
      </c>
      <c r="S9" s="18">
        <v>0.40282911872207577</v>
      </c>
      <c r="T9" s="18">
        <v>0.48448684311314499</v>
      </c>
      <c r="U9" s="18">
        <v>0.37239125313115112</v>
      </c>
      <c r="V9" s="18">
        <v>0.42866227906304211</v>
      </c>
      <c r="W9" s="18">
        <v>0.42982608731797861</v>
      </c>
      <c r="X9" s="18">
        <v>0.42612813564109431</v>
      </c>
      <c r="Y9" s="18">
        <v>0.5109139893295418</v>
      </c>
      <c r="AA9" s="18">
        <v>0.50736179341445498</v>
      </c>
      <c r="AB9" s="18">
        <v>0.48440287707600782</v>
      </c>
      <c r="AC9" s="18">
        <v>0.37002250321599162</v>
      </c>
      <c r="AD9" s="18">
        <v>0.35570974421844959</v>
      </c>
      <c r="AF9" s="18">
        <v>0.1858111494696072</v>
      </c>
      <c r="AG9" s="18">
        <v>0.36444244947502319</v>
      </c>
      <c r="AH9" s="18">
        <v>0.456972676323398</v>
      </c>
      <c r="AI9" s="18">
        <v>0.38985306040029388</v>
      </c>
      <c r="AJ9" s="18">
        <v>0.37468299507196878</v>
      </c>
      <c r="AK9" s="18">
        <v>0.35767638754783943</v>
      </c>
      <c r="AL9" s="18">
        <v>0.38479177734317649</v>
      </c>
      <c r="AM9" s="18">
        <v>0.52967409231355445</v>
      </c>
      <c r="AN9" s="18">
        <v>0.36450955786731831</v>
      </c>
      <c r="AO9" s="18">
        <v>0.47924161646835639</v>
      </c>
      <c r="AP9" s="18">
        <v>0.55458886761034565</v>
      </c>
      <c r="AQ9" s="18">
        <v>0.42563003017114931</v>
      </c>
      <c r="AR9" s="18">
        <v>0.51790448021509417</v>
      </c>
      <c r="AS9" s="18">
        <v>0.49827536288394542</v>
      </c>
      <c r="AT9" s="18">
        <v>0.4389307744885404</v>
      </c>
      <c r="AU9" s="18">
        <v>0.54169670213587306</v>
      </c>
      <c r="AV9" s="18">
        <v>0.30447406513425568</v>
      </c>
      <c r="AX9" s="18">
        <v>0.43620878916936029</v>
      </c>
      <c r="AY9" s="18">
        <v>0.42170392328967382</v>
      </c>
      <c r="BA9" s="18">
        <v>0.45163208144562939</v>
      </c>
      <c r="BB9" s="18">
        <v>0.39962812177420132</v>
      </c>
      <c r="BD9" s="18">
        <v>0.39215324727670892</v>
      </c>
      <c r="BE9" s="18">
        <v>0.42889780302757519</v>
      </c>
      <c r="BF9" s="18">
        <v>0.40694751300658388</v>
      </c>
      <c r="BG9" s="18">
        <v>0.46391878930183528</v>
      </c>
      <c r="BH9" s="18">
        <v>0.49984480842563828</v>
      </c>
      <c r="BI9" s="18">
        <v>0.57583960954259716</v>
      </c>
      <c r="BJ9" s="18">
        <v>0.30803499311739402</v>
      </c>
      <c r="BL9" s="18">
        <v>0.50797774885177693</v>
      </c>
      <c r="BM9" s="18">
        <v>0.45242866871768211</v>
      </c>
      <c r="BN9" s="18">
        <v>0.50981384032906785</v>
      </c>
      <c r="BO9" s="18">
        <v>0.41603137596928919</v>
      </c>
      <c r="BP9" s="18">
        <v>0.39842035655852842</v>
      </c>
      <c r="BQ9" s="18">
        <v>0.4883287378318662</v>
      </c>
      <c r="BR9" s="18">
        <v>0.19234030536319369</v>
      </c>
      <c r="BS9" s="18">
        <v>0.35262399529364319</v>
      </c>
      <c r="BU9" s="18">
        <v>0.53576299120843873</v>
      </c>
      <c r="BV9" s="18">
        <v>0.47505956347246819</v>
      </c>
      <c r="BW9" s="18">
        <v>0.49195157181881888</v>
      </c>
      <c r="BX9" s="18">
        <v>0.35428757963335927</v>
      </c>
      <c r="BY9" s="18">
        <v>0.42764793647877503</v>
      </c>
      <c r="BZ9" s="18">
        <v>0.40848034907193181</v>
      </c>
      <c r="CA9" s="18">
        <v>0.2309220390313346</v>
      </c>
      <c r="CB9" s="18">
        <v>0.32115035487344201</v>
      </c>
      <c r="CC9" s="18">
        <v>0.44773002627124497</v>
      </c>
    </row>
    <row r="10" spans="2:83" ht="19" customHeight="1" x14ac:dyDescent="0.35">
      <c r="B10" s="21" t="s">
        <v>280</v>
      </c>
      <c r="C10" s="18">
        <v>0.36926991320372199</v>
      </c>
      <c r="D10" s="18">
        <v>0.4509675913802475</v>
      </c>
      <c r="E10" s="18">
        <v>0.35906170721093689</v>
      </c>
      <c r="F10" s="18">
        <v>0.35748316352896159</v>
      </c>
      <c r="G10" s="18">
        <v>0.38684891836838919</v>
      </c>
      <c r="H10" s="18">
        <v>0.35808949140804658</v>
      </c>
      <c r="I10" s="18">
        <v>0.34501939162413992</v>
      </c>
      <c r="K10" s="18">
        <v>0.36003845881638757</v>
      </c>
      <c r="L10" s="18">
        <v>0.37868873520083962</v>
      </c>
      <c r="N10" s="18">
        <v>0.35231716387354878</v>
      </c>
      <c r="O10" s="18">
        <v>0.35040663746818979</v>
      </c>
      <c r="P10" s="18">
        <v>0.39699419220328758</v>
      </c>
      <c r="Q10" s="18">
        <v>0.35212225752677467</v>
      </c>
      <c r="R10" s="18">
        <v>0.41273133903832621</v>
      </c>
      <c r="S10" s="18">
        <v>0.41377068007112822</v>
      </c>
      <c r="T10" s="18">
        <v>0.3311113800515007</v>
      </c>
      <c r="U10" s="18">
        <v>0.32975572671752379</v>
      </c>
      <c r="V10" s="18">
        <v>0.34807737319293552</v>
      </c>
      <c r="W10" s="18">
        <v>0.36947472914907598</v>
      </c>
      <c r="X10" s="18">
        <v>0.3681970630040261</v>
      </c>
      <c r="Y10" s="18">
        <v>0.38984579303735722</v>
      </c>
      <c r="AA10" s="18">
        <v>0.36504562822952558</v>
      </c>
      <c r="AB10" s="18">
        <v>0.35864085248681238</v>
      </c>
      <c r="AC10" s="18">
        <v>0.38567295807701529</v>
      </c>
      <c r="AD10" s="18">
        <v>0.37082956549235507</v>
      </c>
      <c r="AF10" s="18">
        <v>0.34954956690703942</v>
      </c>
      <c r="AG10" s="18">
        <v>0.34176392696951757</v>
      </c>
      <c r="AH10" s="18">
        <v>0.37121000798193521</v>
      </c>
      <c r="AI10" s="18">
        <v>0.37575351159060899</v>
      </c>
      <c r="AJ10" s="18">
        <v>0.36783365458584533</v>
      </c>
      <c r="AK10" s="18">
        <v>0.45521701996237179</v>
      </c>
      <c r="AL10" s="18">
        <v>0.37072730078602328</v>
      </c>
      <c r="AM10" s="18">
        <v>0.3392244970438516</v>
      </c>
      <c r="AN10" s="18">
        <v>0.39239090303243018</v>
      </c>
      <c r="AO10" s="18">
        <v>0.42910984269583119</v>
      </c>
      <c r="AP10" s="18">
        <v>0.31807754377736591</v>
      </c>
      <c r="AQ10" s="18">
        <v>0.35772858394969009</v>
      </c>
      <c r="AR10" s="18">
        <v>0.31834889825947738</v>
      </c>
      <c r="AS10" s="18">
        <v>0.35523283853163068</v>
      </c>
      <c r="AT10" s="18">
        <v>0.31433172767126022</v>
      </c>
      <c r="AU10" s="18">
        <v>0.33931015268739428</v>
      </c>
      <c r="AV10" s="18">
        <v>0.35909316508299899</v>
      </c>
      <c r="AX10" s="18">
        <v>0.37705897830153778</v>
      </c>
      <c r="AY10" s="18">
        <v>0.33394953749260903</v>
      </c>
      <c r="BA10" s="18">
        <v>0.36970820825358508</v>
      </c>
      <c r="BB10" s="18">
        <v>0.36845672809533547</v>
      </c>
      <c r="BD10" s="18">
        <v>0.38702299473652602</v>
      </c>
      <c r="BE10" s="18">
        <v>0.36087435429722969</v>
      </c>
      <c r="BF10" s="18">
        <v>0.39436338453469871</v>
      </c>
      <c r="BG10" s="18">
        <v>0.36300271401536149</v>
      </c>
      <c r="BH10" s="18">
        <v>0.375780768193481</v>
      </c>
      <c r="BI10" s="18">
        <v>0.20861366071887549</v>
      </c>
      <c r="BJ10" s="18">
        <v>0.34496733444428979</v>
      </c>
      <c r="BL10" s="18">
        <v>0.32852430351597273</v>
      </c>
      <c r="BM10" s="18">
        <v>0.40016299091437152</v>
      </c>
      <c r="BN10" s="18">
        <v>0.35585533430821792</v>
      </c>
      <c r="BO10" s="18">
        <v>0.43347548864450502</v>
      </c>
      <c r="BP10" s="18">
        <v>0.35385345237182791</v>
      </c>
      <c r="BQ10" s="18">
        <v>0.311467859048842</v>
      </c>
      <c r="BR10" s="18">
        <v>0.36676282071707422</v>
      </c>
      <c r="BS10" s="18">
        <v>0.36135911187877451</v>
      </c>
      <c r="BU10" s="18">
        <v>0.35080182711818292</v>
      </c>
      <c r="BV10" s="18">
        <v>0.35453042929490097</v>
      </c>
      <c r="BW10" s="18">
        <v>0.40336601835893948</v>
      </c>
      <c r="BX10" s="18">
        <v>0.45581078053385338</v>
      </c>
      <c r="BY10" s="18">
        <v>0.338202253031536</v>
      </c>
      <c r="BZ10" s="18">
        <v>0.29704359659690399</v>
      </c>
      <c r="CA10" s="18">
        <v>0.39577163237958901</v>
      </c>
      <c r="CB10" s="18">
        <v>0.44802681186593307</v>
      </c>
      <c r="CC10" s="18">
        <v>0.34963212177678737</v>
      </c>
    </row>
    <row r="11" spans="2:83" ht="19" customHeight="1" x14ac:dyDescent="0.35">
      <c r="B11" s="21" t="s">
        <v>267</v>
      </c>
      <c r="C11" s="18">
        <v>0.1330201970310011</v>
      </c>
      <c r="D11" s="18">
        <v>0.18079740097778541</v>
      </c>
      <c r="E11" s="18">
        <v>0.16343660199402801</v>
      </c>
      <c r="F11" s="18">
        <v>0.16719740419282639</v>
      </c>
      <c r="G11" s="18">
        <v>0.15496129371635939</v>
      </c>
      <c r="H11" s="18">
        <v>0.1138352124794636</v>
      </c>
      <c r="I11" s="18">
        <v>6.4890577627984225E-2</v>
      </c>
      <c r="K11" s="18">
        <v>0.14521699743409239</v>
      </c>
      <c r="L11" s="18">
        <v>0.1204115932797044</v>
      </c>
      <c r="N11" s="18">
        <v>0.11760885295975559</v>
      </c>
      <c r="O11" s="18">
        <v>6.3068775426845455E-2</v>
      </c>
      <c r="P11" s="18">
        <v>0.1546412831096578</v>
      </c>
      <c r="Q11" s="18">
        <v>0.1515283705529106</v>
      </c>
      <c r="R11" s="18">
        <v>0.11074396666649119</v>
      </c>
      <c r="S11" s="18">
        <v>0.14188109761270781</v>
      </c>
      <c r="T11" s="18">
        <v>0.1420101752149612</v>
      </c>
      <c r="U11" s="18">
        <v>0.2063449180408255</v>
      </c>
      <c r="V11" s="18">
        <v>0.16424423779093489</v>
      </c>
      <c r="W11" s="18">
        <v>0.108561923377834</v>
      </c>
      <c r="X11" s="18">
        <v>0.13988840516562309</v>
      </c>
      <c r="Y11" s="18">
        <v>7.8204443934339368E-2</v>
      </c>
      <c r="AA11" s="18">
        <v>9.1134540435858113E-2</v>
      </c>
      <c r="AB11" s="18">
        <v>0.10747968459822051</v>
      </c>
      <c r="AC11" s="18">
        <v>0.17350411674400759</v>
      </c>
      <c r="AD11" s="18">
        <v>0.16900605271049671</v>
      </c>
      <c r="AF11" s="18">
        <v>0.24732969902826951</v>
      </c>
      <c r="AG11" s="18">
        <v>0.1797117332303704</v>
      </c>
      <c r="AH11" s="18">
        <v>9.9456324132990589E-2</v>
      </c>
      <c r="AI11" s="18">
        <v>0.16177669074511469</v>
      </c>
      <c r="AJ11" s="18">
        <v>0.17881224007004709</v>
      </c>
      <c r="AK11" s="18">
        <v>0.11332507801877401</v>
      </c>
      <c r="AL11" s="18">
        <v>0.1582970773292329</v>
      </c>
      <c r="AM11" s="18">
        <v>9.2596609790404932E-2</v>
      </c>
      <c r="AN11" s="18">
        <v>0.21152396905448911</v>
      </c>
      <c r="AO11" s="18">
        <v>5.1673991418010413E-2</v>
      </c>
      <c r="AP11" s="18">
        <v>8.4706166700610874E-2</v>
      </c>
      <c r="AQ11" s="18">
        <v>0.16513102063792731</v>
      </c>
      <c r="AR11" s="18">
        <v>0.12826228235504139</v>
      </c>
      <c r="AS11" s="18">
        <v>0.12337098211834351</v>
      </c>
      <c r="AT11" s="18">
        <v>0.21073787918528769</v>
      </c>
      <c r="AU11" s="18">
        <v>8.7230854483164574E-2</v>
      </c>
      <c r="AV11" s="18">
        <v>0.17317383236682199</v>
      </c>
      <c r="AX11" s="18">
        <v>0.12527374776025499</v>
      </c>
      <c r="AY11" s="18">
        <v>0.17049213283977899</v>
      </c>
      <c r="BA11" s="18">
        <v>0.12286951615920209</v>
      </c>
      <c r="BB11" s="18">
        <v>0.15185313280682239</v>
      </c>
      <c r="BD11" s="18">
        <v>0.1503299818388425</v>
      </c>
      <c r="BE11" s="18">
        <v>0.1423228051159913</v>
      </c>
      <c r="BF11" s="18">
        <v>0.1214964966988003</v>
      </c>
      <c r="BG11" s="18">
        <v>0.13897031988632569</v>
      </c>
      <c r="BH11" s="18">
        <v>6.5728706117193961E-2</v>
      </c>
      <c r="BI11" s="18">
        <v>0.15642491024613589</v>
      </c>
      <c r="BJ11" s="18">
        <v>0.1720175200768064</v>
      </c>
      <c r="BL11" s="18">
        <v>0.1074851522953381</v>
      </c>
      <c r="BM11" s="18">
        <v>0.1177936740834457</v>
      </c>
      <c r="BN11" s="18">
        <v>8.7727695836765554E-2</v>
      </c>
      <c r="BO11" s="18">
        <v>8.8053013244624223E-2</v>
      </c>
      <c r="BP11" s="18">
        <v>0.15378465697602811</v>
      </c>
      <c r="BQ11" s="18">
        <v>0.1100398576646852</v>
      </c>
      <c r="BR11" s="18">
        <v>0.25580960213109588</v>
      </c>
      <c r="BS11" s="18">
        <v>0.18669904018558151</v>
      </c>
      <c r="BU11" s="18">
        <v>9.140759824549273E-2</v>
      </c>
      <c r="BV11" s="18">
        <v>0.1283393517135612</v>
      </c>
      <c r="BW11" s="18">
        <v>6.7251397348559533E-2</v>
      </c>
      <c r="BX11" s="18">
        <v>0.12458831178231621</v>
      </c>
      <c r="BY11" s="18">
        <v>0.1574145698879035</v>
      </c>
      <c r="BZ11" s="18">
        <v>0.1204517663656121</v>
      </c>
      <c r="CA11" s="18">
        <v>0.25800703495128979</v>
      </c>
      <c r="CB11" s="18">
        <v>0.13282413288842981</v>
      </c>
      <c r="CC11" s="18">
        <v>0.1201452599105855</v>
      </c>
    </row>
    <row r="12" spans="2:83" ht="19" customHeight="1" x14ac:dyDescent="0.35">
      <c r="B12" s="21" t="s">
        <v>281</v>
      </c>
      <c r="C12" s="18">
        <v>3.073055011311995E-2</v>
      </c>
      <c r="D12" s="18">
        <v>5.5848906933948887E-2</v>
      </c>
      <c r="E12" s="18">
        <v>5.2685323417369652E-2</v>
      </c>
      <c r="F12" s="18">
        <v>4.9088131886375577E-2</v>
      </c>
      <c r="G12" s="18">
        <v>3.2891135840535407E-2</v>
      </c>
      <c r="H12" s="18">
        <v>1.068456313524643E-2</v>
      </c>
      <c r="I12" s="18">
        <v>3.1630097928239159E-3</v>
      </c>
      <c r="K12" s="18">
        <v>2.9092949727066671E-2</v>
      </c>
      <c r="L12" s="18">
        <v>3.2416817776667009E-2</v>
      </c>
      <c r="N12" s="18">
        <v>6.0998720320091571E-2</v>
      </c>
      <c r="O12" s="18">
        <v>2.949617672801242E-2</v>
      </c>
      <c r="P12" s="18">
        <v>4.2261273608237747E-2</v>
      </c>
      <c r="Q12" s="18">
        <v>3.3121467627370553E-2</v>
      </c>
      <c r="R12" s="18">
        <v>9.2778313999469647E-3</v>
      </c>
      <c r="S12" s="18">
        <v>1.7014313001034419E-2</v>
      </c>
      <c r="T12" s="18">
        <v>1.403870830465084E-2</v>
      </c>
      <c r="U12" s="18">
        <v>5.6923004439680507E-2</v>
      </c>
      <c r="V12" s="18">
        <v>4.5297924125324532E-2</v>
      </c>
      <c r="W12" s="18">
        <v>2.6608510759705249E-2</v>
      </c>
      <c r="X12" s="18">
        <v>2.9040312039515011E-2</v>
      </c>
      <c r="Y12" s="18">
        <v>1.124632640440334E-2</v>
      </c>
      <c r="AA12" s="18">
        <v>1.564643985879826E-2</v>
      </c>
      <c r="AB12" s="18">
        <v>2.4091453352548229E-2</v>
      </c>
      <c r="AC12" s="18">
        <v>3.3798632994497098E-2</v>
      </c>
      <c r="AD12" s="18">
        <v>5.1425686834270512E-2</v>
      </c>
      <c r="AF12" s="18">
        <v>0.10075956863573581</v>
      </c>
      <c r="AG12" s="18">
        <v>4.1900228966058717E-2</v>
      </c>
      <c r="AH12" s="18">
        <v>4.6182183869543932E-2</v>
      </c>
      <c r="AI12" s="18">
        <v>4.8441404126481971E-2</v>
      </c>
      <c r="AJ12" s="18">
        <v>4.5214132438226723E-2</v>
      </c>
      <c r="AK12" s="18">
        <v>4.708325454643443E-2</v>
      </c>
      <c r="AL12" s="18">
        <v>2.6484074088733461E-2</v>
      </c>
      <c r="AM12" s="18">
        <v>2.1884226978208909E-2</v>
      </c>
      <c r="AN12" s="18">
        <v>0</v>
      </c>
      <c r="AO12" s="18">
        <v>1.8739163556580739E-2</v>
      </c>
      <c r="AP12" s="18">
        <v>4.9475655647587989E-3</v>
      </c>
      <c r="AQ12" s="18">
        <v>3.9640099133864973E-2</v>
      </c>
      <c r="AR12" s="18">
        <v>3.5484339170386903E-2</v>
      </c>
      <c r="AS12" s="18">
        <v>2.3120816466080388E-2</v>
      </c>
      <c r="AT12" s="18">
        <v>1.917069901217517E-2</v>
      </c>
      <c r="AU12" s="18">
        <v>1.6853218249078421E-2</v>
      </c>
      <c r="AV12" s="18">
        <v>3.2566596419028947E-2</v>
      </c>
      <c r="AX12" s="18">
        <v>2.7451749938897749E-2</v>
      </c>
      <c r="AY12" s="18">
        <v>4.8143172551802317E-2</v>
      </c>
      <c r="BA12" s="18">
        <v>2.2305827234746788E-2</v>
      </c>
      <c r="BB12" s="18">
        <v>4.6361251826765093E-2</v>
      </c>
      <c r="BD12" s="18">
        <v>3.6149633741625893E-2</v>
      </c>
      <c r="BE12" s="18">
        <v>2.740737466838945E-2</v>
      </c>
      <c r="BF12" s="18">
        <v>3.7972105267454981E-2</v>
      </c>
      <c r="BG12" s="18">
        <v>2.571207141585977E-2</v>
      </c>
      <c r="BH12" s="18">
        <v>2.716822630078803E-2</v>
      </c>
      <c r="BI12" s="18">
        <v>3.5669372725752553E-2</v>
      </c>
      <c r="BJ12" s="18">
        <v>2.798539080186653E-2</v>
      </c>
      <c r="BL12" s="18">
        <v>3.8067896371320797E-2</v>
      </c>
      <c r="BM12" s="18">
        <v>1.3969024987583799E-2</v>
      </c>
      <c r="BN12" s="18">
        <v>2.0077540211931401E-2</v>
      </c>
      <c r="BO12" s="18">
        <v>3.2776362978408462E-2</v>
      </c>
      <c r="BP12" s="18">
        <v>7.2930828365150871E-2</v>
      </c>
      <c r="BQ12" s="18">
        <v>6.6318956693198525E-2</v>
      </c>
      <c r="BR12" s="18">
        <v>1.5765145553389211E-2</v>
      </c>
      <c r="BS12" s="18">
        <v>2.3421022193323329E-2</v>
      </c>
      <c r="BU12" s="18">
        <v>1.7847963042850159E-2</v>
      </c>
      <c r="BV12" s="18">
        <v>1.988528650189458E-2</v>
      </c>
      <c r="BW12" s="18">
        <v>8.3117440667178875E-3</v>
      </c>
      <c r="BX12" s="18">
        <v>2.9285742583590801E-2</v>
      </c>
      <c r="BY12" s="18">
        <v>4.0454222185053047E-2</v>
      </c>
      <c r="BZ12" s="18">
        <v>0.13951483667629591</v>
      </c>
      <c r="CA12" s="18">
        <v>3.8377044173204249E-2</v>
      </c>
      <c r="CB12" s="18">
        <v>1.1507237260907809E-2</v>
      </c>
      <c r="CC12" s="18">
        <v>5.7720945520698348E-2</v>
      </c>
    </row>
    <row r="13" spans="2:83" ht="19" customHeight="1" x14ac:dyDescent="0.35">
      <c r="B13" s="21" t="s">
        <v>282</v>
      </c>
      <c r="C13" s="18">
        <v>1.213821620588551E-2</v>
      </c>
      <c r="D13" s="18">
        <v>1.9758136966130858E-2</v>
      </c>
      <c r="E13" s="18">
        <v>1.6047289960431761E-2</v>
      </c>
      <c r="F13" s="18">
        <v>1.6518303903220889E-2</v>
      </c>
      <c r="G13" s="18">
        <v>2.8134253219608239E-3</v>
      </c>
      <c r="H13" s="18">
        <v>1.824318273923007E-2</v>
      </c>
      <c r="I13" s="18">
        <v>4.755178846574914E-3</v>
      </c>
      <c r="K13" s="18">
        <v>6.7546685833165298E-3</v>
      </c>
      <c r="L13" s="18">
        <v>1.724254413358503E-2</v>
      </c>
      <c r="N13" s="18">
        <v>1.171017068208309E-2</v>
      </c>
      <c r="O13" s="18">
        <v>0</v>
      </c>
      <c r="P13" s="18">
        <v>8.6553655786175271E-3</v>
      </c>
      <c r="Q13" s="18">
        <v>2.503301362705691E-2</v>
      </c>
      <c r="R13" s="18">
        <v>1.4336620326142611E-2</v>
      </c>
      <c r="S13" s="18">
        <v>4.862594307910079E-3</v>
      </c>
      <c r="T13" s="18">
        <v>7.5501484490445251E-3</v>
      </c>
      <c r="U13" s="18">
        <v>1.9056518093399592E-2</v>
      </c>
      <c r="V13" s="18">
        <v>3.1043168952499321E-3</v>
      </c>
      <c r="W13" s="18">
        <v>2.1780930942070221E-2</v>
      </c>
      <c r="X13" s="18">
        <v>1.924094028018249E-2</v>
      </c>
      <c r="Y13" s="18">
        <v>4.8431915022842543E-3</v>
      </c>
      <c r="AA13" s="18">
        <v>9.5425024837985928E-3</v>
      </c>
      <c r="AB13" s="18">
        <v>9.4808014372989215E-3</v>
      </c>
      <c r="AC13" s="18">
        <v>1.430750900189204E-2</v>
      </c>
      <c r="AD13" s="18">
        <v>1.5884837024280729E-2</v>
      </c>
      <c r="AF13" s="18">
        <v>3.8379940329606538E-2</v>
      </c>
      <c r="AG13" s="18">
        <v>0</v>
      </c>
      <c r="AH13" s="18">
        <v>1.000977457946676E-2</v>
      </c>
      <c r="AI13" s="18">
        <v>6.4471134848074381E-3</v>
      </c>
      <c r="AJ13" s="18">
        <v>2.2120937566131239E-2</v>
      </c>
      <c r="AK13" s="18">
        <v>0</v>
      </c>
      <c r="AL13" s="18">
        <v>2.927693665119321E-2</v>
      </c>
      <c r="AM13" s="18">
        <v>9.115821720787478E-3</v>
      </c>
      <c r="AN13" s="18">
        <v>1.067782421980216E-2</v>
      </c>
      <c r="AO13" s="18">
        <v>0</v>
      </c>
      <c r="AP13" s="18">
        <v>2.19918992034141E-2</v>
      </c>
      <c r="AQ13" s="18">
        <v>1.187026610736833E-2</v>
      </c>
      <c r="AR13" s="18">
        <v>0</v>
      </c>
      <c r="AS13" s="18">
        <v>0</v>
      </c>
      <c r="AT13" s="18">
        <v>1.6828919642736421E-2</v>
      </c>
      <c r="AU13" s="18">
        <v>7.0186877289584197E-3</v>
      </c>
      <c r="AV13" s="18">
        <v>3.8212902427334591E-2</v>
      </c>
      <c r="AX13" s="18">
        <v>1.2299394469272329E-2</v>
      </c>
      <c r="AY13" s="18">
        <v>1.173244311304116E-2</v>
      </c>
      <c r="BA13" s="18">
        <v>1.1696889762753151E-2</v>
      </c>
      <c r="BB13" s="18">
        <v>1.2957025570957219E-2</v>
      </c>
      <c r="BD13" s="18">
        <v>1.391626949177494E-2</v>
      </c>
      <c r="BE13" s="18">
        <v>1.2904171375857519E-2</v>
      </c>
      <c r="BF13" s="18">
        <v>2.1058978558311139E-2</v>
      </c>
      <c r="BG13" s="18">
        <v>3.9616618988466464E-3</v>
      </c>
      <c r="BH13" s="18">
        <v>1.5299970247995939E-2</v>
      </c>
      <c r="BI13" s="18">
        <v>0</v>
      </c>
      <c r="BJ13" s="18">
        <v>1.501851436712325E-2</v>
      </c>
      <c r="BL13" s="18">
        <v>1.1558235161975679E-2</v>
      </c>
      <c r="BM13" s="18">
        <v>4.6096514876522504E-3</v>
      </c>
      <c r="BN13" s="18">
        <v>1.8891727809175859E-2</v>
      </c>
      <c r="BO13" s="18">
        <v>1.097048591785846E-2</v>
      </c>
      <c r="BP13" s="18">
        <v>1.2775379602529479E-2</v>
      </c>
      <c r="BQ13" s="18">
        <v>0</v>
      </c>
      <c r="BR13" s="18">
        <v>4.0718252256879722E-2</v>
      </c>
      <c r="BS13" s="18">
        <v>2.048199164273137E-2</v>
      </c>
      <c r="BU13" s="18">
        <v>4.1796203850356234E-3</v>
      </c>
      <c r="BV13" s="18">
        <v>5.8491470699126389E-3</v>
      </c>
      <c r="BW13" s="18">
        <v>1.465958243005489E-2</v>
      </c>
      <c r="BX13" s="18">
        <v>1.6064063720649391E-2</v>
      </c>
      <c r="BY13" s="18">
        <v>2.3984918914443969E-2</v>
      </c>
      <c r="BZ13" s="18">
        <v>0</v>
      </c>
      <c r="CA13" s="18">
        <v>8.2857764529592048E-3</v>
      </c>
      <c r="CB13" s="18">
        <v>1.305868858128085E-2</v>
      </c>
      <c r="CC13" s="18">
        <v>1.559429823182004E-2</v>
      </c>
    </row>
    <row r="14" spans="2:83" ht="19" customHeight="1" x14ac:dyDescent="0.35">
      <c r="B14" s="21" t="s">
        <v>151</v>
      </c>
      <c r="C14" s="18">
        <v>2.1421938103720829E-2</v>
      </c>
      <c r="D14" s="18">
        <v>3.2848112781978703E-2</v>
      </c>
      <c r="E14" s="18">
        <v>6.3361174903659549E-3</v>
      </c>
      <c r="F14" s="18">
        <v>2.2351625194948078E-2</v>
      </c>
      <c r="G14" s="18">
        <v>2.9997801686933941E-2</v>
      </c>
      <c r="H14" s="18">
        <v>2.9800966195518839E-2</v>
      </c>
      <c r="I14" s="18">
        <v>1.525304287950619E-2</v>
      </c>
      <c r="K14" s="18">
        <v>1.8315976124887251E-2</v>
      </c>
      <c r="L14" s="18">
        <v>2.4438055476435391E-2</v>
      </c>
      <c r="N14" s="18">
        <v>6.3432840655713472E-3</v>
      </c>
      <c r="O14" s="18">
        <v>1.411991701623173E-2</v>
      </c>
      <c r="P14" s="18">
        <v>4.4009560830566868E-2</v>
      </c>
      <c r="Q14" s="18">
        <v>3.8597562055085223E-2</v>
      </c>
      <c r="R14" s="18">
        <v>2.6890166486872539E-2</v>
      </c>
      <c r="S14" s="18">
        <v>1.964219628514359E-2</v>
      </c>
      <c r="T14" s="18">
        <v>2.080274486669775E-2</v>
      </c>
      <c r="U14" s="18">
        <v>1.552857957741937E-2</v>
      </c>
      <c r="V14" s="18">
        <v>1.061386893251309E-2</v>
      </c>
      <c r="W14" s="18">
        <v>4.3747818453336008E-2</v>
      </c>
      <c r="X14" s="18">
        <v>1.7505143869559019E-2</v>
      </c>
      <c r="Y14" s="18">
        <v>4.9462557920739577E-3</v>
      </c>
      <c r="AA14" s="18">
        <v>1.1269095577564441E-2</v>
      </c>
      <c r="AB14" s="18">
        <v>1.590433104911217E-2</v>
      </c>
      <c r="AC14" s="18">
        <v>2.2694279966596391E-2</v>
      </c>
      <c r="AD14" s="18">
        <v>3.7144113720147511E-2</v>
      </c>
      <c r="AF14" s="18">
        <v>7.8170075629741431E-2</v>
      </c>
      <c r="AG14" s="18">
        <v>7.2181661359030175E-2</v>
      </c>
      <c r="AH14" s="18">
        <v>1.6169033112665682E-2</v>
      </c>
      <c r="AI14" s="18">
        <v>1.7728219652692851E-2</v>
      </c>
      <c r="AJ14" s="18">
        <v>1.133604026778081E-2</v>
      </c>
      <c r="AK14" s="18">
        <v>2.66982599245804E-2</v>
      </c>
      <c r="AL14" s="18">
        <v>3.042283380164065E-2</v>
      </c>
      <c r="AM14" s="18">
        <v>7.5047521531928793E-3</v>
      </c>
      <c r="AN14" s="18">
        <v>2.089774582596015E-2</v>
      </c>
      <c r="AO14" s="18">
        <v>2.1235385861221309E-2</v>
      </c>
      <c r="AP14" s="18">
        <v>1.5687957143504599E-2</v>
      </c>
      <c r="AQ14" s="18">
        <v>0</v>
      </c>
      <c r="AR14" s="18">
        <v>0</v>
      </c>
      <c r="AS14" s="18">
        <v>0</v>
      </c>
      <c r="AT14" s="18">
        <v>0</v>
      </c>
      <c r="AU14" s="18">
        <v>7.8903847155313567E-3</v>
      </c>
      <c r="AV14" s="18">
        <v>9.2479438569559938E-2</v>
      </c>
      <c r="AX14" s="18">
        <v>2.17073403606769E-2</v>
      </c>
      <c r="AY14" s="18">
        <v>1.3978790713094869E-2</v>
      </c>
      <c r="BA14" s="18">
        <v>2.1787477144083529E-2</v>
      </c>
      <c r="BB14" s="18">
        <v>2.0743739925918599E-2</v>
      </c>
      <c r="BD14" s="18">
        <v>2.0427872914521712E-2</v>
      </c>
      <c r="BE14" s="18">
        <v>2.7593491514956731E-2</v>
      </c>
      <c r="BF14" s="18">
        <v>1.8161521934151059E-2</v>
      </c>
      <c r="BG14" s="18">
        <v>4.4344434817709267E-3</v>
      </c>
      <c r="BH14" s="18">
        <v>1.6177520714902749E-2</v>
      </c>
      <c r="BI14" s="18">
        <v>2.3452446766638681E-2</v>
      </c>
      <c r="BJ14" s="18">
        <v>0.13197624719251999</v>
      </c>
      <c r="BL14" s="18">
        <v>6.3866638036156852E-3</v>
      </c>
      <c r="BM14" s="18">
        <v>1.1035989809264599E-2</v>
      </c>
      <c r="BN14" s="18">
        <v>7.6338615048412699E-3</v>
      </c>
      <c r="BO14" s="18">
        <v>1.8693273245314689E-2</v>
      </c>
      <c r="BP14" s="18">
        <v>8.2353261259352495E-3</v>
      </c>
      <c r="BQ14" s="18">
        <v>2.3844588761408349E-2</v>
      </c>
      <c r="BR14" s="18">
        <v>0.12860387397836709</v>
      </c>
      <c r="BS14" s="18">
        <v>5.5414838805946207E-2</v>
      </c>
      <c r="BU14" s="18">
        <v>0</v>
      </c>
      <c r="BV14" s="18">
        <v>1.6336221947262398E-2</v>
      </c>
      <c r="BW14" s="18">
        <v>1.44596859769093E-2</v>
      </c>
      <c r="BX14" s="18">
        <v>1.9963521746230929E-2</v>
      </c>
      <c r="BY14" s="18">
        <v>1.2296099502288349E-2</v>
      </c>
      <c r="BZ14" s="18">
        <v>3.4509451289256102E-2</v>
      </c>
      <c r="CA14" s="18">
        <v>6.8636473011623081E-2</v>
      </c>
      <c r="CB14" s="18">
        <v>7.3432774530006462E-2</v>
      </c>
      <c r="CC14" s="18">
        <v>9.1773482888638357E-3</v>
      </c>
    </row>
    <row r="15" spans="2:83" ht="19" customHeight="1" x14ac:dyDescent="0.35">
      <c r="B15" s="22" t="s">
        <v>117</v>
      </c>
      <c r="C15" s="23">
        <v>0.80268909854627246</v>
      </c>
      <c r="D15" s="23">
        <v>0.71074744234015608</v>
      </c>
      <c r="E15" s="23">
        <v>0.76149466713780467</v>
      </c>
      <c r="F15" s="23">
        <v>0.74484453482262913</v>
      </c>
      <c r="G15" s="23">
        <v>0.77933634343421043</v>
      </c>
      <c r="H15" s="23">
        <v>0.82743607545054099</v>
      </c>
      <c r="I15" s="23">
        <v>0.91193819085311068</v>
      </c>
      <c r="K15" s="23">
        <v>0.80061940813063703</v>
      </c>
      <c r="L15" s="23">
        <v>0.80549098933360819</v>
      </c>
      <c r="N15" s="23">
        <v>0.80333897197249837</v>
      </c>
      <c r="O15" s="23">
        <v>0.89331513082891034</v>
      </c>
      <c r="P15" s="23">
        <v>0.75043251687292012</v>
      </c>
      <c r="Q15" s="23">
        <v>0.75171958613757695</v>
      </c>
      <c r="R15" s="23">
        <v>0.83875141512054663</v>
      </c>
      <c r="S15" s="23">
        <v>0.81659979879320399</v>
      </c>
      <c r="T15" s="23">
        <v>0.8155982231646457</v>
      </c>
      <c r="U15" s="23">
        <v>0.70214697984867491</v>
      </c>
      <c r="V15" s="23">
        <v>0.77673965225597752</v>
      </c>
      <c r="W15" s="23">
        <v>0.79930081646705453</v>
      </c>
      <c r="X15" s="23">
        <v>0.7943251986451203</v>
      </c>
      <c r="Y15" s="23">
        <v>0.90075978236689902</v>
      </c>
      <c r="AA15" s="23">
        <v>0.87240742164398055</v>
      </c>
      <c r="AB15" s="23">
        <v>0.84304372956282014</v>
      </c>
      <c r="AC15" s="23">
        <v>0.75569546129300691</v>
      </c>
      <c r="AD15" s="23">
        <v>0.72653930971080471</v>
      </c>
      <c r="AF15" s="23">
        <v>0.53536071637664662</v>
      </c>
      <c r="AG15" s="23">
        <v>0.70620637644454076</v>
      </c>
      <c r="AH15" s="23">
        <v>0.82818268430533315</v>
      </c>
      <c r="AI15" s="23">
        <v>0.76560657199090287</v>
      </c>
      <c r="AJ15" s="23">
        <v>0.74251664965781417</v>
      </c>
      <c r="AK15" s="23">
        <v>0.81289340751021122</v>
      </c>
      <c r="AL15" s="23">
        <v>0.75551907812919983</v>
      </c>
      <c r="AM15" s="23">
        <v>0.86889858935740605</v>
      </c>
      <c r="AN15" s="23">
        <v>0.7569004608997485</v>
      </c>
      <c r="AO15" s="23">
        <v>0.90835145916418769</v>
      </c>
      <c r="AP15" s="23">
        <v>0.8726664113877115</v>
      </c>
      <c r="AQ15" s="23">
        <v>0.78335861412083951</v>
      </c>
      <c r="AR15" s="23">
        <v>0.8362533784745716</v>
      </c>
      <c r="AS15" s="23">
        <v>0.85350820141557604</v>
      </c>
      <c r="AT15" s="23">
        <v>0.75326250215980062</v>
      </c>
      <c r="AU15" s="23">
        <v>0.88100685482326735</v>
      </c>
      <c r="AV15" s="23">
        <v>0.66356723021725461</v>
      </c>
      <c r="AX15" s="23">
        <v>0.81326776747089813</v>
      </c>
      <c r="AY15" s="23">
        <v>0.75565346078228279</v>
      </c>
      <c r="BA15" s="23">
        <v>0.82134028969921458</v>
      </c>
      <c r="BB15" s="23">
        <v>0.76808484986953673</v>
      </c>
      <c r="BD15" s="23">
        <v>0.77917624201323488</v>
      </c>
      <c r="BE15" s="23">
        <v>0.78977215732480499</v>
      </c>
      <c r="BF15" s="23">
        <v>0.8013108975412826</v>
      </c>
      <c r="BG15" s="23">
        <v>0.82692150331719683</v>
      </c>
      <c r="BH15" s="23">
        <v>0.87562557661911933</v>
      </c>
      <c r="BI15" s="23">
        <v>0.78445327026147271</v>
      </c>
      <c r="BJ15" s="23">
        <v>0.65300232756168386</v>
      </c>
      <c r="BL15" s="23">
        <v>0.83650205236774955</v>
      </c>
      <c r="BM15" s="23">
        <v>0.85259165963205352</v>
      </c>
      <c r="BN15" s="23">
        <v>0.86566917463728577</v>
      </c>
      <c r="BO15" s="23">
        <v>0.84950686461379421</v>
      </c>
      <c r="BP15" s="23">
        <v>0.75227380893035634</v>
      </c>
      <c r="BQ15" s="23">
        <v>0.79979659688070814</v>
      </c>
      <c r="BR15" s="23">
        <v>0.55910312608026791</v>
      </c>
      <c r="BS15" s="23">
        <v>0.71398310717241764</v>
      </c>
      <c r="BU15" s="23">
        <v>0.88656481832662171</v>
      </c>
      <c r="BV15" s="23">
        <v>0.82958999276736911</v>
      </c>
      <c r="BW15" s="23">
        <v>0.89531759017775847</v>
      </c>
      <c r="BX15" s="23">
        <v>0.81009836016721271</v>
      </c>
      <c r="BY15" s="23">
        <v>0.76585018951031103</v>
      </c>
      <c r="BZ15" s="23">
        <v>0.70552394566883581</v>
      </c>
      <c r="CA15" s="23">
        <v>0.62669367141092358</v>
      </c>
      <c r="CB15" s="23">
        <v>0.76917716673937508</v>
      </c>
      <c r="CC15" s="23">
        <v>0.7973621480480324</v>
      </c>
    </row>
    <row r="16" spans="2:83" ht="19" customHeight="1" x14ac:dyDescent="0.35">
      <c r="B16" s="22" t="s">
        <v>118</v>
      </c>
      <c r="C16" s="23">
        <v>4.2868766319005457E-2</v>
      </c>
      <c r="D16" s="23">
        <v>7.5607043900079746E-2</v>
      </c>
      <c r="E16" s="23">
        <v>6.8732613377801413E-2</v>
      </c>
      <c r="F16" s="23">
        <v>6.5606435789596476E-2</v>
      </c>
      <c r="G16" s="23">
        <v>3.5704561162496228E-2</v>
      </c>
      <c r="H16" s="23">
        <v>2.8927745874476499E-2</v>
      </c>
      <c r="I16" s="23">
        <v>7.9181886393988304E-3</v>
      </c>
      <c r="K16" s="23">
        <v>3.5847618310383203E-2</v>
      </c>
      <c r="L16" s="23">
        <v>4.9659361910252039E-2</v>
      </c>
      <c r="N16" s="23">
        <v>7.2708891002174661E-2</v>
      </c>
      <c r="O16" s="23">
        <v>2.949617672801242E-2</v>
      </c>
      <c r="P16" s="23">
        <v>5.0916639186855267E-2</v>
      </c>
      <c r="Q16" s="23">
        <v>5.8154481254427459E-2</v>
      </c>
      <c r="R16" s="23">
        <v>2.3614451726089569E-2</v>
      </c>
      <c r="S16" s="23">
        <v>2.1876907308944499E-2</v>
      </c>
      <c r="T16" s="23">
        <v>2.158885675369537E-2</v>
      </c>
      <c r="U16" s="23">
        <v>7.5979522533080102E-2</v>
      </c>
      <c r="V16" s="23">
        <v>4.8402241020574457E-2</v>
      </c>
      <c r="W16" s="23">
        <v>4.8389441701775469E-2</v>
      </c>
      <c r="X16" s="23">
        <v>4.8281252319697501E-2</v>
      </c>
      <c r="Y16" s="23">
        <v>1.6089517906687591E-2</v>
      </c>
      <c r="AA16" s="23">
        <v>2.5188942342596859E-2</v>
      </c>
      <c r="AB16" s="23">
        <v>3.3572254789847149E-2</v>
      </c>
      <c r="AC16" s="23">
        <v>4.8106141996389143E-2</v>
      </c>
      <c r="AD16" s="23">
        <v>6.7310523858551227E-2</v>
      </c>
      <c r="AF16" s="23">
        <v>0.13913950896534241</v>
      </c>
      <c r="AG16" s="23">
        <v>4.1900228966058717E-2</v>
      </c>
      <c r="AH16" s="23">
        <v>5.6191958449010697E-2</v>
      </c>
      <c r="AI16" s="23">
        <v>5.4888517611289413E-2</v>
      </c>
      <c r="AJ16" s="23">
        <v>6.7335070004357969E-2</v>
      </c>
      <c r="AK16" s="23">
        <v>4.708325454643443E-2</v>
      </c>
      <c r="AL16" s="23">
        <v>5.5761010739926682E-2</v>
      </c>
      <c r="AM16" s="23">
        <v>3.100004869899638E-2</v>
      </c>
      <c r="AN16" s="23">
        <v>1.067782421980216E-2</v>
      </c>
      <c r="AO16" s="23">
        <v>1.8739163556580739E-2</v>
      </c>
      <c r="AP16" s="23">
        <v>2.69394647681729E-2</v>
      </c>
      <c r="AQ16" s="23">
        <v>5.15103652412333E-2</v>
      </c>
      <c r="AR16" s="23">
        <v>3.5484339170386903E-2</v>
      </c>
      <c r="AS16" s="23">
        <v>2.3120816466080388E-2</v>
      </c>
      <c r="AT16" s="23">
        <v>3.5999618654911587E-2</v>
      </c>
      <c r="AU16" s="23">
        <v>2.3871905978036841E-2</v>
      </c>
      <c r="AV16" s="23">
        <v>7.0779498846363531E-2</v>
      </c>
      <c r="AX16" s="23">
        <v>3.9751144408170083E-2</v>
      </c>
      <c r="AY16" s="23">
        <v>5.9875615664843479E-2</v>
      </c>
      <c r="BA16" s="23">
        <v>3.4002716997499939E-2</v>
      </c>
      <c r="BB16" s="23">
        <v>5.9318277397722302E-2</v>
      </c>
      <c r="BD16" s="23">
        <v>5.0065903233400821E-2</v>
      </c>
      <c r="BE16" s="23">
        <v>4.0311546044246971E-2</v>
      </c>
      <c r="BF16" s="23">
        <v>5.903108382576612E-2</v>
      </c>
      <c r="BG16" s="23">
        <v>2.9673733314706411E-2</v>
      </c>
      <c r="BH16" s="23">
        <v>4.2468196548783983E-2</v>
      </c>
      <c r="BI16" s="23">
        <v>3.5669372725752553E-2</v>
      </c>
      <c r="BJ16" s="23">
        <v>4.3003905168989782E-2</v>
      </c>
      <c r="BL16" s="23">
        <v>4.9626131533296473E-2</v>
      </c>
      <c r="BM16" s="23">
        <v>1.8578676475236051E-2</v>
      </c>
      <c r="BN16" s="23">
        <v>3.8969268021107263E-2</v>
      </c>
      <c r="BO16" s="23">
        <v>4.374684889626692E-2</v>
      </c>
      <c r="BP16" s="23">
        <v>8.5706207967680345E-2</v>
      </c>
      <c r="BQ16" s="23">
        <v>6.6318956693198525E-2</v>
      </c>
      <c r="BR16" s="23">
        <v>5.6483397810268933E-2</v>
      </c>
      <c r="BS16" s="23">
        <v>4.3903013836054702E-2</v>
      </c>
      <c r="BU16" s="23">
        <v>2.2027583427885779E-2</v>
      </c>
      <c r="BV16" s="23">
        <v>2.5734433571807221E-2</v>
      </c>
      <c r="BW16" s="23">
        <v>2.2971326496772779E-2</v>
      </c>
      <c r="BX16" s="23">
        <v>4.5349806304240188E-2</v>
      </c>
      <c r="BY16" s="23">
        <v>6.4439141099497013E-2</v>
      </c>
      <c r="BZ16" s="23">
        <v>0.13951483667629591</v>
      </c>
      <c r="CA16" s="23">
        <v>4.6662820626163462E-2</v>
      </c>
      <c r="CB16" s="23">
        <v>2.4565925842188661E-2</v>
      </c>
      <c r="CC16" s="23">
        <v>7.3315243752518383E-2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0.35777388145830169</v>
      </c>
      <c r="D9" s="18">
        <v>0.29284735237421949</v>
      </c>
      <c r="E9" s="18">
        <v>0.37715958896138962</v>
      </c>
      <c r="F9" s="18">
        <v>0.30858260178890429</v>
      </c>
      <c r="G9" s="18">
        <v>0.32597071077877848</v>
      </c>
      <c r="H9" s="18">
        <v>0.34089631682126681</v>
      </c>
      <c r="I9" s="18">
        <v>0.4394562628100927</v>
      </c>
      <c r="K9" s="18">
        <v>0.34706924051639909</v>
      </c>
      <c r="L9" s="18">
        <v>0.36752387954141169</v>
      </c>
      <c r="N9" s="18">
        <v>0.41682394512680188</v>
      </c>
      <c r="O9" s="18">
        <v>0.34859839057521669</v>
      </c>
      <c r="P9" s="18">
        <v>0.29838833107786278</v>
      </c>
      <c r="Q9" s="18">
        <v>0.29502202506889941</v>
      </c>
      <c r="R9" s="18">
        <v>0.38969416646641541</v>
      </c>
      <c r="S9" s="18">
        <v>0.29111819930318622</v>
      </c>
      <c r="T9" s="18">
        <v>0.32386360677851522</v>
      </c>
      <c r="U9" s="18">
        <v>0.33546509698714211</v>
      </c>
      <c r="V9" s="18">
        <v>0.40056415676663398</v>
      </c>
      <c r="W9" s="18">
        <v>0.31609440768700742</v>
      </c>
      <c r="X9" s="18">
        <v>0.33386120770949262</v>
      </c>
      <c r="Y9" s="18">
        <v>0.45609486813360411</v>
      </c>
      <c r="AA9" s="18">
        <v>0.42473023859633652</v>
      </c>
      <c r="AB9" s="18">
        <v>0.41418275798403398</v>
      </c>
      <c r="AC9" s="18">
        <v>0.30548198594347342</v>
      </c>
      <c r="AD9" s="18">
        <v>0.27306157229699801</v>
      </c>
      <c r="AF9" s="18">
        <v>0.23104640664315829</v>
      </c>
      <c r="AG9" s="18">
        <v>0.34627807974501978</v>
      </c>
      <c r="AH9" s="18">
        <v>0.41943760275318742</v>
      </c>
      <c r="AI9" s="18">
        <v>0.28690111099571042</v>
      </c>
      <c r="AJ9" s="18">
        <v>0.30736209830101308</v>
      </c>
      <c r="AK9" s="18">
        <v>0.31465090594123762</v>
      </c>
      <c r="AL9" s="18">
        <v>0.32547570351097821</v>
      </c>
      <c r="AM9" s="18">
        <v>0.40303216967490951</v>
      </c>
      <c r="AN9" s="18">
        <v>0.2613084585072995</v>
      </c>
      <c r="AO9" s="18">
        <v>0.41097667623580059</v>
      </c>
      <c r="AP9" s="18">
        <v>0.38573512075444499</v>
      </c>
      <c r="AQ9" s="18">
        <v>0.41938247282241731</v>
      </c>
      <c r="AR9" s="18">
        <v>0.41871683785499419</v>
      </c>
      <c r="AS9" s="18">
        <v>0.39775301551177028</v>
      </c>
      <c r="AT9" s="18">
        <v>0.37145908291191948</v>
      </c>
      <c r="AU9" s="18">
        <v>0.43585033158441588</v>
      </c>
      <c r="AV9" s="18">
        <v>0.31997417037247322</v>
      </c>
      <c r="AX9" s="18">
        <v>0.35354117771444799</v>
      </c>
      <c r="AY9" s="18">
        <v>0.37534932551964872</v>
      </c>
      <c r="BA9" s="18">
        <v>0.37515543571470777</v>
      </c>
      <c r="BB9" s="18">
        <v>0.32552523733982769</v>
      </c>
      <c r="BD9" s="18">
        <v>0.33087170621078621</v>
      </c>
      <c r="BE9" s="18">
        <v>0.36804175372824471</v>
      </c>
      <c r="BF9" s="18">
        <v>0.29950212686229222</v>
      </c>
      <c r="BG9" s="18">
        <v>0.39733728581716621</v>
      </c>
      <c r="BH9" s="18">
        <v>0.38867410080807152</v>
      </c>
      <c r="BI9" s="18">
        <v>0.43125638483164352</v>
      </c>
      <c r="BJ9" s="18">
        <v>0.26540934983104941</v>
      </c>
      <c r="BL9" s="18">
        <v>0.40672345814822292</v>
      </c>
      <c r="BM9" s="18">
        <v>0.39743693148573039</v>
      </c>
      <c r="BN9" s="18">
        <v>0.38178139839979758</v>
      </c>
      <c r="BO9" s="18">
        <v>0.41238028399405169</v>
      </c>
      <c r="BP9" s="18">
        <v>0.30652318982944299</v>
      </c>
      <c r="BQ9" s="18">
        <v>0.46180182782783707</v>
      </c>
      <c r="BR9" s="18">
        <v>0.12788551816477881</v>
      </c>
      <c r="BS9" s="18">
        <v>0.2715305288071343</v>
      </c>
      <c r="BU9" s="18">
        <v>0.42402890281720029</v>
      </c>
      <c r="BV9" s="18">
        <v>0.40506766230991331</v>
      </c>
      <c r="BW9" s="18">
        <v>0.37206519178894282</v>
      </c>
      <c r="BX9" s="18">
        <v>0.32904054566220592</v>
      </c>
      <c r="BY9" s="18">
        <v>0.33495019846732282</v>
      </c>
      <c r="BZ9" s="18">
        <v>0.37369837430421199</v>
      </c>
      <c r="CA9" s="18">
        <v>0.1920413273596473</v>
      </c>
      <c r="CB9" s="18">
        <v>0.27519956497342879</v>
      </c>
      <c r="CC9" s="18">
        <v>0.38805581014935642</v>
      </c>
    </row>
    <row r="10" spans="2:83" ht="19" customHeight="1" x14ac:dyDescent="0.35">
      <c r="B10" s="21" t="s">
        <v>280</v>
      </c>
      <c r="C10" s="18">
        <v>0.38906794053127353</v>
      </c>
      <c r="D10" s="18">
        <v>0.36449622974275919</v>
      </c>
      <c r="E10" s="18">
        <v>0.36222991931586979</v>
      </c>
      <c r="F10" s="18">
        <v>0.41178140090277571</v>
      </c>
      <c r="G10" s="18">
        <v>0.40979252850433412</v>
      </c>
      <c r="H10" s="18">
        <v>0.40605943424214358</v>
      </c>
      <c r="I10" s="18">
        <v>0.37807932601704769</v>
      </c>
      <c r="K10" s="18">
        <v>0.40010645411361989</v>
      </c>
      <c r="L10" s="18">
        <v>0.37970198596164279</v>
      </c>
      <c r="N10" s="18">
        <v>0.33273928046487722</v>
      </c>
      <c r="O10" s="18">
        <v>0.39503361938475778</v>
      </c>
      <c r="P10" s="18">
        <v>0.46558079053327472</v>
      </c>
      <c r="Q10" s="18">
        <v>0.35850205538231378</v>
      </c>
      <c r="R10" s="18">
        <v>0.39713995254161338</v>
      </c>
      <c r="S10" s="18">
        <v>0.43958247943659617</v>
      </c>
      <c r="T10" s="18">
        <v>0.43654406560450443</v>
      </c>
      <c r="U10" s="18">
        <v>0.3513463316544741</v>
      </c>
      <c r="V10" s="18">
        <v>0.35331096789858268</v>
      </c>
      <c r="W10" s="18">
        <v>0.41108539931982818</v>
      </c>
      <c r="X10" s="18">
        <v>0.4158686572039037</v>
      </c>
      <c r="Y10" s="18">
        <v>0.34919141583310898</v>
      </c>
      <c r="AA10" s="18">
        <v>0.3682247266849501</v>
      </c>
      <c r="AB10" s="18">
        <v>0.39519677693604849</v>
      </c>
      <c r="AC10" s="18">
        <v>0.41073360962688649</v>
      </c>
      <c r="AD10" s="18">
        <v>0.38520027206833041</v>
      </c>
      <c r="AF10" s="18">
        <v>0.34720365240509993</v>
      </c>
      <c r="AG10" s="18">
        <v>0.28539898950438569</v>
      </c>
      <c r="AH10" s="18">
        <v>0.38012039887366672</v>
      </c>
      <c r="AI10" s="18">
        <v>0.36796326864317441</v>
      </c>
      <c r="AJ10" s="18">
        <v>0.40233921991825378</v>
      </c>
      <c r="AK10" s="18">
        <v>0.43647230460399877</v>
      </c>
      <c r="AL10" s="18">
        <v>0.3988584462317093</v>
      </c>
      <c r="AM10" s="18">
        <v>0.42484311614742087</v>
      </c>
      <c r="AN10" s="18">
        <v>0.40230749468039662</v>
      </c>
      <c r="AO10" s="18">
        <v>0.42485651852081519</v>
      </c>
      <c r="AP10" s="18">
        <v>0.42762476956328971</v>
      </c>
      <c r="AQ10" s="18">
        <v>0.32027126683520751</v>
      </c>
      <c r="AR10" s="18">
        <v>0.30027879616257869</v>
      </c>
      <c r="AS10" s="18">
        <v>0.37560759592159759</v>
      </c>
      <c r="AT10" s="18">
        <v>0.42558789696841598</v>
      </c>
      <c r="AU10" s="18">
        <v>0.36826144823931428</v>
      </c>
      <c r="AV10" s="18">
        <v>0.33894805701033842</v>
      </c>
      <c r="AX10" s="18">
        <v>0.39135426320356043</v>
      </c>
      <c r="AY10" s="18">
        <v>0.38525531481577219</v>
      </c>
      <c r="BA10" s="18">
        <v>0.39392048454304618</v>
      </c>
      <c r="BB10" s="18">
        <v>0.3800648351359539</v>
      </c>
      <c r="BD10" s="18">
        <v>0.40580473104633302</v>
      </c>
      <c r="BE10" s="18">
        <v>0.36276592473588698</v>
      </c>
      <c r="BF10" s="18">
        <v>0.41435470627655963</v>
      </c>
      <c r="BG10" s="18">
        <v>0.38203886197907322</v>
      </c>
      <c r="BH10" s="18">
        <v>0.41365790892308879</v>
      </c>
      <c r="BI10" s="18">
        <v>0.36926957455616333</v>
      </c>
      <c r="BJ10" s="18">
        <v>0.31274146901988159</v>
      </c>
      <c r="BL10" s="18">
        <v>0.38225446577068811</v>
      </c>
      <c r="BM10" s="18">
        <v>0.41663246110730418</v>
      </c>
      <c r="BN10" s="18">
        <v>0.38049949336360439</v>
      </c>
      <c r="BO10" s="18">
        <v>0.34809487890508217</v>
      </c>
      <c r="BP10" s="18">
        <v>0.39180280953138269</v>
      </c>
      <c r="BQ10" s="18">
        <v>0.26100598890787557</v>
      </c>
      <c r="BR10" s="18">
        <v>0.41495916030604701</v>
      </c>
      <c r="BS10" s="18">
        <v>0.37290016888000038</v>
      </c>
      <c r="BU10" s="18">
        <v>0.41663739590842103</v>
      </c>
      <c r="BV10" s="18">
        <v>0.39537510682274019</v>
      </c>
      <c r="BW10" s="18">
        <v>0.40506293029885349</v>
      </c>
      <c r="BX10" s="18">
        <v>0.38842702398980372</v>
      </c>
      <c r="BY10" s="18">
        <v>0.3871216955377409</v>
      </c>
      <c r="BZ10" s="18">
        <v>0.29992283214544108</v>
      </c>
      <c r="CA10" s="18">
        <v>0.39716008542085129</v>
      </c>
      <c r="CB10" s="18">
        <v>0.39045305131238411</v>
      </c>
      <c r="CC10" s="18">
        <v>0.31765856173958651</v>
      </c>
    </row>
    <row r="11" spans="2:83" ht="19" customHeight="1" x14ac:dyDescent="0.35">
      <c r="B11" s="21" t="s">
        <v>267</v>
      </c>
      <c r="C11" s="18">
        <v>0.16562538591248949</v>
      </c>
      <c r="D11" s="18">
        <v>0.20197789557069221</v>
      </c>
      <c r="E11" s="18">
        <v>0.18979011842841501</v>
      </c>
      <c r="F11" s="18">
        <v>0.1780042371580465</v>
      </c>
      <c r="G11" s="18">
        <v>0.17575370038395879</v>
      </c>
      <c r="H11" s="18">
        <v>0.1569250759555853</v>
      </c>
      <c r="I11" s="18">
        <v>0.1229610165172159</v>
      </c>
      <c r="K11" s="18">
        <v>0.17532562411479641</v>
      </c>
      <c r="L11" s="18">
        <v>0.15540692480586701</v>
      </c>
      <c r="N11" s="18">
        <v>0.16232221166455499</v>
      </c>
      <c r="O11" s="18">
        <v>0.14885766723444749</v>
      </c>
      <c r="P11" s="18">
        <v>0.13396560624128301</v>
      </c>
      <c r="Q11" s="18">
        <v>0.21942476796888749</v>
      </c>
      <c r="R11" s="18">
        <v>0.13233197583424319</v>
      </c>
      <c r="S11" s="18">
        <v>0.22125902558296059</v>
      </c>
      <c r="T11" s="18">
        <v>0.14273641803443129</v>
      </c>
      <c r="U11" s="18">
        <v>0.21755667929715999</v>
      </c>
      <c r="V11" s="18">
        <v>0.16412820422830479</v>
      </c>
      <c r="W11" s="18">
        <v>0.16049221291988899</v>
      </c>
      <c r="X11" s="18">
        <v>0.16307767843231349</v>
      </c>
      <c r="Y11" s="18">
        <v>0.1388449614187941</v>
      </c>
      <c r="AA11" s="18">
        <v>0.143151240974251</v>
      </c>
      <c r="AB11" s="18">
        <v>0.1253285268810499</v>
      </c>
      <c r="AC11" s="18">
        <v>0.19284090831370379</v>
      </c>
      <c r="AD11" s="18">
        <v>0.20793982810071701</v>
      </c>
      <c r="AF11" s="18">
        <v>0.246700001092684</v>
      </c>
      <c r="AG11" s="18">
        <v>0.18817051264204679</v>
      </c>
      <c r="AH11" s="18">
        <v>0.1086492725208837</v>
      </c>
      <c r="AI11" s="18">
        <v>0.2452636203717859</v>
      </c>
      <c r="AJ11" s="18">
        <v>0.21635719894873329</v>
      </c>
      <c r="AK11" s="18">
        <v>0.17778769646591089</v>
      </c>
      <c r="AL11" s="18">
        <v>0.1790596979514649</v>
      </c>
      <c r="AM11" s="18">
        <v>0.1200324172937652</v>
      </c>
      <c r="AN11" s="18">
        <v>0.23508899623550769</v>
      </c>
      <c r="AO11" s="18">
        <v>0.1116858372158156</v>
      </c>
      <c r="AP11" s="18">
        <v>0.1191131162590552</v>
      </c>
      <c r="AQ11" s="18">
        <v>0.1579794618390018</v>
      </c>
      <c r="AR11" s="18">
        <v>0.18646909093267869</v>
      </c>
      <c r="AS11" s="18">
        <v>0.16917815689375279</v>
      </c>
      <c r="AT11" s="18">
        <v>0.16017516337706231</v>
      </c>
      <c r="AU11" s="18">
        <v>0.112113805781065</v>
      </c>
      <c r="AV11" s="18">
        <v>0.16675754684019151</v>
      </c>
      <c r="AX11" s="18">
        <v>0.1637358408232264</v>
      </c>
      <c r="AY11" s="18">
        <v>0.17785125147633751</v>
      </c>
      <c r="BA11" s="18">
        <v>0.1513163495626452</v>
      </c>
      <c r="BB11" s="18">
        <v>0.19217347327667719</v>
      </c>
      <c r="BD11" s="18">
        <v>0.1753313463243189</v>
      </c>
      <c r="BE11" s="18">
        <v>0.17799630933571989</v>
      </c>
      <c r="BF11" s="18">
        <v>0.1721938683716504</v>
      </c>
      <c r="BG11" s="18">
        <v>0.1736785170925299</v>
      </c>
      <c r="BH11" s="18">
        <v>0.10275973174838619</v>
      </c>
      <c r="BI11" s="18">
        <v>0.1039307989796685</v>
      </c>
      <c r="BJ11" s="18">
        <v>0.21659191786838319</v>
      </c>
      <c r="BL11" s="18">
        <v>0.1429473480695676</v>
      </c>
      <c r="BM11" s="18">
        <v>0.15068753518373301</v>
      </c>
      <c r="BN11" s="18">
        <v>0.13901452400720529</v>
      </c>
      <c r="BO11" s="18">
        <v>0.13845528596830031</v>
      </c>
      <c r="BP11" s="18">
        <v>0.19326082684936391</v>
      </c>
      <c r="BQ11" s="18">
        <v>0.15818256296278421</v>
      </c>
      <c r="BR11" s="18">
        <v>0.29566898910621159</v>
      </c>
      <c r="BS11" s="18">
        <v>0.19564957954399659</v>
      </c>
      <c r="BU11" s="18">
        <v>0.1233762001424686</v>
      </c>
      <c r="BV11" s="18">
        <v>0.15137093997888931</v>
      </c>
      <c r="BW11" s="18">
        <v>0.1326219427820321</v>
      </c>
      <c r="BX11" s="18">
        <v>0.17616093261572441</v>
      </c>
      <c r="BY11" s="18">
        <v>0.17245928589838219</v>
      </c>
      <c r="BZ11" s="18">
        <v>0.18392050389834511</v>
      </c>
      <c r="CA11" s="18">
        <v>0.2492541124339874</v>
      </c>
      <c r="CB11" s="18">
        <v>0.2001833650087721</v>
      </c>
      <c r="CC11" s="18">
        <v>0.18161478295289979</v>
      </c>
    </row>
    <row r="12" spans="2:83" ht="19" customHeight="1" x14ac:dyDescent="0.35">
      <c r="B12" s="21" t="s">
        <v>281</v>
      </c>
      <c r="C12" s="18">
        <v>3.7080950248766807E-2</v>
      </c>
      <c r="D12" s="18">
        <v>7.0569536010480646E-2</v>
      </c>
      <c r="E12" s="18">
        <v>4.2271217865566153E-2</v>
      </c>
      <c r="F12" s="18">
        <v>5.4003956430602032E-2</v>
      </c>
      <c r="G12" s="18">
        <v>4.016557243261986E-2</v>
      </c>
      <c r="H12" s="18">
        <v>2.2857032159497689E-2</v>
      </c>
      <c r="I12" s="18">
        <v>1.421827824295085E-2</v>
      </c>
      <c r="K12" s="18">
        <v>3.563037949297311E-2</v>
      </c>
      <c r="L12" s="18">
        <v>3.8623351039808608E-2</v>
      </c>
      <c r="N12" s="18">
        <v>4.0630262154842237E-2</v>
      </c>
      <c r="O12" s="18">
        <v>6.109673480998816E-2</v>
      </c>
      <c r="P12" s="18">
        <v>6.0478400899241967E-2</v>
      </c>
      <c r="Q12" s="18">
        <v>3.7836438816332918E-2</v>
      </c>
      <c r="R12" s="18">
        <v>2.678514145390392E-2</v>
      </c>
      <c r="S12" s="18">
        <v>2.792481267533669E-2</v>
      </c>
      <c r="T12" s="18">
        <v>2.823132936463886E-2</v>
      </c>
      <c r="U12" s="18">
        <v>4.5347596051987432E-2</v>
      </c>
      <c r="V12" s="18">
        <v>5.0501569332826027E-2</v>
      </c>
      <c r="W12" s="18">
        <v>3.1021309085586521E-2</v>
      </c>
      <c r="X12" s="18">
        <v>2.4658629297421301E-2</v>
      </c>
      <c r="Y12" s="18">
        <v>3.6163224685670972E-2</v>
      </c>
      <c r="AA12" s="18">
        <v>3.4975314881615642E-2</v>
      </c>
      <c r="AB12" s="18">
        <v>1.9413873507626411E-2</v>
      </c>
      <c r="AC12" s="18">
        <v>4.9522056209257273E-2</v>
      </c>
      <c r="AD12" s="18">
        <v>4.7072856122345332E-2</v>
      </c>
      <c r="AF12" s="18">
        <v>9.6879864229316326E-2</v>
      </c>
      <c r="AG12" s="18">
        <v>5.6219198885018452E-2</v>
      </c>
      <c r="AH12" s="18">
        <v>4.7455646134277912E-2</v>
      </c>
      <c r="AI12" s="18">
        <v>4.4278955497951897E-2</v>
      </c>
      <c r="AJ12" s="18">
        <v>4.5598947479358269E-2</v>
      </c>
      <c r="AK12" s="18">
        <v>3.4951314839634637E-2</v>
      </c>
      <c r="AL12" s="18">
        <v>1.009620796319506E-2</v>
      </c>
      <c r="AM12" s="18">
        <v>2.7303370871023629E-2</v>
      </c>
      <c r="AN12" s="18">
        <v>2.721801895365529E-2</v>
      </c>
      <c r="AO12" s="18">
        <v>2.9155190899629431E-2</v>
      </c>
      <c r="AP12" s="18">
        <v>1.498354273822315E-2</v>
      </c>
      <c r="AQ12" s="18">
        <v>3.91058985797825E-2</v>
      </c>
      <c r="AR12" s="18">
        <v>8.2546853551136348E-2</v>
      </c>
      <c r="AS12" s="18">
        <v>3.9490224639215032E-2</v>
      </c>
      <c r="AT12" s="18">
        <v>2.2932846901214349E-2</v>
      </c>
      <c r="AU12" s="18">
        <v>5.5235149438194679E-2</v>
      </c>
      <c r="AV12" s="18">
        <v>4.3347191953294791E-2</v>
      </c>
      <c r="AX12" s="18">
        <v>3.5870385089049668E-2</v>
      </c>
      <c r="AY12" s="18">
        <v>4.1390618879302919E-2</v>
      </c>
      <c r="BA12" s="18">
        <v>3.2306605316561467E-2</v>
      </c>
      <c r="BB12" s="18">
        <v>4.5938969983151938E-2</v>
      </c>
      <c r="BD12" s="18">
        <v>3.7649845994461348E-2</v>
      </c>
      <c r="BE12" s="18">
        <v>3.1020518947578291E-2</v>
      </c>
      <c r="BF12" s="18">
        <v>4.7530818822359669E-2</v>
      </c>
      <c r="BG12" s="18">
        <v>2.2993745367864811E-2</v>
      </c>
      <c r="BH12" s="18">
        <v>5.3205936924554373E-2</v>
      </c>
      <c r="BI12" s="18">
        <v>7.2090794865885946E-2</v>
      </c>
      <c r="BJ12" s="18">
        <v>4.1576155159063009E-2</v>
      </c>
      <c r="BL12" s="18">
        <v>4.3022716647411433E-2</v>
      </c>
      <c r="BM12" s="18">
        <v>1.7350858195431879E-2</v>
      </c>
      <c r="BN12" s="18">
        <v>4.9996121842763967E-2</v>
      </c>
      <c r="BO12" s="18">
        <v>6.3625631329435842E-2</v>
      </c>
      <c r="BP12" s="18">
        <v>4.8507273355013758E-2</v>
      </c>
      <c r="BQ12" s="18">
        <v>4.591754937879524E-2</v>
      </c>
      <c r="BR12" s="18">
        <v>1.5765145553389211E-2</v>
      </c>
      <c r="BS12" s="18">
        <v>4.6100909672873447E-2</v>
      </c>
      <c r="BU12" s="18">
        <v>1.701164501967142E-2</v>
      </c>
      <c r="BV12" s="18">
        <v>2.670341233794353E-2</v>
      </c>
      <c r="BW12" s="18">
        <v>2.957721438935124E-2</v>
      </c>
      <c r="BX12" s="18">
        <v>5.8998119017628893E-2</v>
      </c>
      <c r="BY12" s="18">
        <v>4.9305771682431603E-2</v>
      </c>
      <c r="BZ12" s="18">
        <v>7.5564290479999713E-2</v>
      </c>
      <c r="CA12" s="18">
        <v>4.8818117448199583E-2</v>
      </c>
      <c r="CB12" s="18">
        <v>2.567066376155511E-2</v>
      </c>
      <c r="CC12" s="18">
        <v>4.7934710241941493E-2</v>
      </c>
    </row>
    <row r="13" spans="2:83" ht="19" customHeight="1" x14ac:dyDescent="0.35">
      <c r="B13" s="21" t="s">
        <v>282</v>
      </c>
      <c r="C13" s="18">
        <v>1.1285036418626101E-2</v>
      </c>
      <c r="D13" s="18">
        <v>3.343659366164331E-2</v>
      </c>
      <c r="E13" s="18">
        <v>1.293573236016524E-2</v>
      </c>
      <c r="F13" s="18">
        <v>6.5339547786837978E-3</v>
      </c>
      <c r="G13" s="18">
        <v>5.9997382932498273E-3</v>
      </c>
      <c r="H13" s="18">
        <v>2.1767205160299351E-2</v>
      </c>
      <c r="I13" s="18">
        <v>0</v>
      </c>
      <c r="K13" s="18">
        <v>1.249558554828527E-2</v>
      </c>
      <c r="L13" s="18">
        <v>1.0206521315537939E-2</v>
      </c>
      <c r="N13" s="18">
        <v>1.728267105819762E-2</v>
      </c>
      <c r="O13" s="18">
        <v>1.531265635921642E-2</v>
      </c>
      <c r="P13" s="18">
        <v>0</v>
      </c>
      <c r="Q13" s="18">
        <v>2.4367937051243641E-2</v>
      </c>
      <c r="R13" s="18">
        <v>1.380956415649499E-2</v>
      </c>
      <c r="S13" s="18">
        <v>5.7428078179520723E-3</v>
      </c>
      <c r="T13" s="18">
        <v>1.3707166928221539E-2</v>
      </c>
      <c r="U13" s="18">
        <v>1.111401101627498E-2</v>
      </c>
      <c r="V13" s="18">
        <v>3.2655472095874539E-3</v>
      </c>
      <c r="W13" s="18">
        <v>1.7444690666867449E-2</v>
      </c>
      <c r="X13" s="18">
        <v>1.8880448384991689E-2</v>
      </c>
      <c r="Y13" s="18">
        <v>0</v>
      </c>
      <c r="AA13" s="18">
        <v>8.1334216768086578E-3</v>
      </c>
      <c r="AB13" s="18">
        <v>1.0831360286624641E-2</v>
      </c>
      <c r="AC13" s="18">
        <v>1.1522669340795001E-2</v>
      </c>
      <c r="AD13" s="18">
        <v>1.5029489093756281E-2</v>
      </c>
      <c r="AF13" s="18">
        <v>0</v>
      </c>
      <c r="AG13" s="18">
        <v>8.436171348945096E-3</v>
      </c>
      <c r="AH13" s="18">
        <v>1.776202074091621E-2</v>
      </c>
      <c r="AI13" s="18">
        <v>0</v>
      </c>
      <c r="AJ13" s="18">
        <v>1.0204121209731441E-2</v>
      </c>
      <c r="AK13" s="18">
        <v>0</v>
      </c>
      <c r="AL13" s="18">
        <v>2.3609282264970641E-2</v>
      </c>
      <c r="AM13" s="18">
        <v>0</v>
      </c>
      <c r="AN13" s="18">
        <v>8.7815497633431782E-3</v>
      </c>
      <c r="AO13" s="18">
        <v>6.076729926096593E-3</v>
      </c>
      <c r="AP13" s="18">
        <v>1.70777218117385E-2</v>
      </c>
      <c r="AQ13" s="18">
        <v>5.2322466210138738E-2</v>
      </c>
      <c r="AR13" s="18">
        <v>1.1988421498611981E-2</v>
      </c>
      <c r="AS13" s="18">
        <v>0</v>
      </c>
      <c r="AT13" s="18">
        <v>1.9845009841387699E-2</v>
      </c>
      <c r="AU13" s="18">
        <v>0</v>
      </c>
      <c r="AV13" s="18">
        <v>1.9838035576705201E-2</v>
      </c>
      <c r="AX13" s="18">
        <v>1.30027230961836E-2</v>
      </c>
      <c r="AY13" s="18">
        <v>3.066201279248091E-3</v>
      </c>
      <c r="BA13" s="18">
        <v>9.6290680519880746E-3</v>
      </c>
      <c r="BB13" s="18">
        <v>1.435741612295997E-2</v>
      </c>
      <c r="BD13" s="18">
        <v>1.420295798495733E-2</v>
      </c>
      <c r="BE13" s="18">
        <v>1.048825750577807E-2</v>
      </c>
      <c r="BF13" s="18">
        <v>2.0882330380485269E-2</v>
      </c>
      <c r="BG13" s="18">
        <v>4.2986301466078018E-3</v>
      </c>
      <c r="BH13" s="18">
        <v>7.5708277100626914E-3</v>
      </c>
      <c r="BI13" s="18">
        <v>0</v>
      </c>
      <c r="BJ13" s="18">
        <v>2.973252299046435E-2</v>
      </c>
      <c r="BL13" s="18">
        <v>1.2200656708815569E-2</v>
      </c>
      <c r="BM13" s="18">
        <v>1.655504524780299E-3</v>
      </c>
      <c r="BN13" s="18">
        <v>5.7147967260043168E-3</v>
      </c>
      <c r="BO13" s="18">
        <v>7.9985639098731996E-3</v>
      </c>
      <c r="BP13" s="18">
        <v>2.3357909954025188E-2</v>
      </c>
      <c r="BQ13" s="18">
        <v>0</v>
      </c>
      <c r="BR13" s="18">
        <v>3.963645059338218E-2</v>
      </c>
      <c r="BS13" s="18">
        <v>1.899541062745386E-2</v>
      </c>
      <c r="BU13" s="18">
        <v>6.7651765586406896E-3</v>
      </c>
      <c r="BV13" s="18">
        <v>4.2133923680061358E-3</v>
      </c>
      <c r="BW13" s="18">
        <v>8.6828064575192078E-3</v>
      </c>
      <c r="BX13" s="18">
        <v>0</v>
      </c>
      <c r="BY13" s="18">
        <v>2.8328513370194361E-2</v>
      </c>
      <c r="BZ13" s="18">
        <v>0</v>
      </c>
      <c r="CA13" s="18">
        <v>7.0950525709804662E-3</v>
      </c>
      <c r="CB13" s="18">
        <v>1.6474961548322811E-2</v>
      </c>
      <c r="CC13" s="18">
        <v>7.6717659745675088E-3</v>
      </c>
    </row>
    <row r="14" spans="2:83" ht="19" customHeight="1" x14ac:dyDescent="0.35">
      <c r="B14" s="21" t="s">
        <v>151</v>
      </c>
      <c r="C14" s="18">
        <v>3.9166805430542337E-2</v>
      </c>
      <c r="D14" s="18">
        <v>3.6672392640205012E-2</v>
      </c>
      <c r="E14" s="18">
        <v>1.561342306859427E-2</v>
      </c>
      <c r="F14" s="18">
        <v>4.1093848940987693E-2</v>
      </c>
      <c r="G14" s="18">
        <v>4.2317749607058933E-2</v>
      </c>
      <c r="H14" s="18">
        <v>5.1494935661207088E-2</v>
      </c>
      <c r="I14" s="18">
        <v>4.5285116412692963E-2</v>
      </c>
      <c r="K14" s="18">
        <v>2.9372716213926231E-2</v>
      </c>
      <c r="L14" s="18">
        <v>4.8537337335731859E-2</v>
      </c>
      <c r="N14" s="18">
        <v>3.020162953072603E-2</v>
      </c>
      <c r="O14" s="18">
        <v>3.1100931636373421E-2</v>
      </c>
      <c r="P14" s="18">
        <v>4.1586871248337612E-2</v>
      </c>
      <c r="Q14" s="18">
        <v>6.4846775712323043E-2</v>
      </c>
      <c r="R14" s="18">
        <v>4.0239199547329053E-2</v>
      </c>
      <c r="S14" s="18">
        <v>1.437267518396833E-2</v>
      </c>
      <c r="T14" s="18">
        <v>5.4917413289688778E-2</v>
      </c>
      <c r="U14" s="18">
        <v>3.9170284992961317E-2</v>
      </c>
      <c r="V14" s="18">
        <v>2.8229554564065E-2</v>
      </c>
      <c r="W14" s="18">
        <v>6.3861980320821479E-2</v>
      </c>
      <c r="X14" s="18">
        <v>4.3653378971877238E-2</v>
      </c>
      <c r="Y14" s="18">
        <v>1.97055299288218E-2</v>
      </c>
      <c r="AA14" s="18">
        <v>2.0785057186038049E-2</v>
      </c>
      <c r="AB14" s="18">
        <v>3.504670440461663E-2</v>
      </c>
      <c r="AC14" s="18">
        <v>2.989877056588406E-2</v>
      </c>
      <c r="AD14" s="18">
        <v>7.1695982317852999E-2</v>
      </c>
      <c r="AF14" s="18">
        <v>7.8170075629741431E-2</v>
      </c>
      <c r="AG14" s="18">
        <v>0.11549704787458411</v>
      </c>
      <c r="AH14" s="18">
        <v>2.657505897706804E-2</v>
      </c>
      <c r="AI14" s="18">
        <v>5.5593044491377502E-2</v>
      </c>
      <c r="AJ14" s="18">
        <v>1.813841414290996E-2</v>
      </c>
      <c r="AK14" s="18">
        <v>3.6137778149218133E-2</v>
      </c>
      <c r="AL14" s="18">
        <v>6.290066207768201E-2</v>
      </c>
      <c r="AM14" s="18">
        <v>2.4788926012880842E-2</v>
      </c>
      <c r="AN14" s="18">
        <v>6.5295481859797555E-2</v>
      </c>
      <c r="AO14" s="18">
        <v>1.7249047201842609E-2</v>
      </c>
      <c r="AP14" s="18">
        <v>3.5465728873248392E-2</v>
      </c>
      <c r="AQ14" s="18">
        <v>1.09384337134523E-2</v>
      </c>
      <c r="AR14" s="18">
        <v>0</v>
      </c>
      <c r="AS14" s="18">
        <v>1.7971007033664211E-2</v>
      </c>
      <c r="AT14" s="18">
        <v>0</v>
      </c>
      <c r="AU14" s="18">
        <v>2.853926495701032E-2</v>
      </c>
      <c r="AV14" s="18">
        <v>0.111134998246997</v>
      </c>
      <c r="AX14" s="18">
        <v>4.2495610073532017E-2</v>
      </c>
      <c r="AY14" s="18">
        <v>1.7087288029690759E-2</v>
      </c>
      <c r="BA14" s="18">
        <v>3.7672056811051208E-2</v>
      </c>
      <c r="BB14" s="18">
        <v>4.1940068141429351E-2</v>
      </c>
      <c r="BD14" s="18">
        <v>3.6139412439143141E-2</v>
      </c>
      <c r="BE14" s="18">
        <v>4.9687235746792083E-2</v>
      </c>
      <c r="BF14" s="18">
        <v>4.5536149286652852E-2</v>
      </c>
      <c r="BG14" s="18">
        <v>1.9652959596757939E-2</v>
      </c>
      <c r="BH14" s="18">
        <v>3.4131493885836507E-2</v>
      </c>
      <c r="BI14" s="18">
        <v>2.3452446766638681E-2</v>
      </c>
      <c r="BJ14" s="18">
        <v>0.13394858513115829</v>
      </c>
      <c r="BL14" s="18">
        <v>1.285135465529437E-2</v>
      </c>
      <c r="BM14" s="18">
        <v>1.6236709503020089E-2</v>
      </c>
      <c r="BN14" s="18">
        <v>4.2993665660624278E-2</v>
      </c>
      <c r="BO14" s="18">
        <v>2.9445355893256812E-2</v>
      </c>
      <c r="BP14" s="18">
        <v>3.6547990480771543E-2</v>
      </c>
      <c r="BQ14" s="18">
        <v>7.3092070922708002E-2</v>
      </c>
      <c r="BR14" s="18">
        <v>0.1060847362761911</v>
      </c>
      <c r="BS14" s="18">
        <v>9.4823402468541526E-2</v>
      </c>
      <c r="BU14" s="18">
        <v>1.2180679553598049E-2</v>
      </c>
      <c r="BV14" s="18">
        <v>1.7269486182507621E-2</v>
      </c>
      <c r="BW14" s="18">
        <v>5.1989914283301068E-2</v>
      </c>
      <c r="BX14" s="18">
        <v>4.7373378714637163E-2</v>
      </c>
      <c r="BY14" s="18">
        <v>2.7834535043928028E-2</v>
      </c>
      <c r="BZ14" s="18">
        <v>6.6893999172001978E-2</v>
      </c>
      <c r="CA14" s="18">
        <v>0.10563130476633389</v>
      </c>
      <c r="CB14" s="18">
        <v>9.2018393395536982E-2</v>
      </c>
      <c r="CC14" s="18">
        <v>5.7064368941648368E-2</v>
      </c>
    </row>
    <row r="15" spans="2:83" ht="19" customHeight="1" x14ac:dyDescent="0.35">
      <c r="B15" s="22" t="s">
        <v>117</v>
      </c>
      <c r="C15" s="23">
        <v>0.74684182198957516</v>
      </c>
      <c r="D15" s="23">
        <v>0.65734358211697863</v>
      </c>
      <c r="E15" s="23">
        <v>0.73938950827725947</v>
      </c>
      <c r="F15" s="23">
        <v>0.72036400269167999</v>
      </c>
      <c r="G15" s="23">
        <v>0.7357632392831126</v>
      </c>
      <c r="H15" s="23">
        <v>0.74695575106341039</v>
      </c>
      <c r="I15" s="23">
        <v>0.81753558882714039</v>
      </c>
      <c r="K15" s="23">
        <v>0.74717569463001898</v>
      </c>
      <c r="L15" s="23">
        <v>0.74722586550305459</v>
      </c>
      <c r="N15" s="23">
        <v>0.74956322559167909</v>
      </c>
      <c r="O15" s="23">
        <v>0.74363200995997447</v>
      </c>
      <c r="P15" s="23">
        <v>0.7639691216111375</v>
      </c>
      <c r="Q15" s="23">
        <v>0.65352408045121324</v>
      </c>
      <c r="R15" s="23">
        <v>0.7868341190080288</v>
      </c>
      <c r="S15" s="23">
        <v>0.73070067873978239</v>
      </c>
      <c r="T15" s="23">
        <v>0.76040767238301954</v>
      </c>
      <c r="U15" s="23">
        <v>0.68681142864161615</v>
      </c>
      <c r="V15" s="23">
        <v>0.75387512466521667</v>
      </c>
      <c r="W15" s="23">
        <v>0.7271798070068356</v>
      </c>
      <c r="X15" s="23">
        <v>0.74972986491339633</v>
      </c>
      <c r="Y15" s="23">
        <v>0.80528628396671309</v>
      </c>
      <c r="AA15" s="23">
        <v>0.79295496528128662</v>
      </c>
      <c r="AB15" s="23">
        <v>0.80937953492008252</v>
      </c>
      <c r="AC15" s="23">
        <v>0.71621559557035996</v>
      </c>
      <c r="AD15" s="23">
        <v>0.65826184436532831</v>
      </c>
      <c r="AF15" s="23">
        <v>0.57825005904825821</v>
      </c>
      <c r="AG15" s="23">
        <v>0.63167706924940559</v>
      </c>
      <c r="AH15" s="23">
        <v>0.7995580016268542</v>
      </c>
      <c r="AI15" s="23">
        <v>0.65486437963888477</v>
      </c>
      <c r="AJ15" s="23">
        <v>0.70970131821926685</v>
      </c>
      <c r="AK15" s="23">
        <v>0.75112321054523634</v>
      </c>
      <c r="AL15" s="23">
        <v>0.72433414974268739</v>
      </c>
      <c r="AM15" s="23">
        <v>0.82787528582233039</v>
      </c>
      <c r="AN15" s="23">
        <v>0.66361595318769617</v>
      </c>
      <c r="AO15" s="23">
        <v>0.83583319475661577</v>
      </c>
      <c r="AP15" s="23">
        <v>0.8133598903177347</v>
      </c>
      <c r="AQ15" s="23">
        <v>0.73965373965762471</v>
      </c>
      <c r="AR15" s="23">
        <v>0.71899563401757294</v>
      </c>
      <c r="AS15" s="23">
        <v>0.77336061143336798</v>
      </c>
      <c r="AT15" s="23">
        <v>0.79704697988033546</v>
      </c>
      <c r="AU15" s="23">
        <v>0.80411177982373028</v>
      </c>
      <c r="AV15" s="23">
        <v>0.65892222738281159</v>
      </c>
      <c r="AX15" s="23">
        <v>0.74489544091800841</v>
      </c>
      <c r="AY15" s="23">
        <v>0.76060464033542097</v>
      </c>
      <c r="BA15" s="23">
        <v>0.76907592025775406</v>
      </c>
      <c r="BB15" s="23">
        <v>0.70559007247578165</v>
      </c>
      <c r="BD15" s="23">
        <v>0.73667643725711929</v>
      </c>
      <c r="BE15" s="23">
        <v>0.73080767846413175</v>
      </c>
      <c r="BF15" s="23">
        <v>0.71385683313885184</v>
      </c>
      <c r="BG15" s="23">
        <v>0.77937614779623943</v>
      </c>
      <c r="BH15" s="23">
        <v>0.80233200973116026</v>
      </c>
      <c r="BI15" s="23">
        <v>0.8005259593878068</v>
      </c>
      <c r="BJ15" s="23">
        <v>0.578150818850931</v>
      </c>
      <c r="BL15" s="23">
        <v>0.78897792391891097</v>
      </c>
      <c r="BM15" s="23">
        <v>0.81406939259303468</v>
      </c>
      <c r="BN15" s="23">
        <v>0.76228089176340208</v>
      </c>
      <c r="BO15" s="23">
        <v>0.76047516289913386</v>
      </c>
      <c r="BP15" s="23">
        <v>0.69832599936082573</v>
      </c>
      <c r="BQ15" s="23">
        <v>0.7228078167357127</v>
      </c>
      <c r="BR15" s="23">
        <v>0.54284467847082585</v>
      </c>
      <c r="BS15" s="23">
        <v>0.64443069768713468</v>
      </c>
      <c r="BU15" s="23">
        <v>0.84066629872562126</v>
      </c>
      <c r="BV15" s="23">
        <v>0.80044276913265344</v>
      </c>
      <c r="BW15" s="23">
        <v>0.77712812208779636</v>
      </c>
      <c r="BX15" s="23">
        <v>0.71746756965200964</v>
      </c>
      <c r="BY15" s="23">
        <v>0.72207189400506366</v>
      </c>
      <c r="BZ15" s="23">
        <v>0.67362120644965318</v>
      </c>
      <c r="CA15" s="23">
        <v>0.58920141278049865</v>
      </c>
      <c r="CB15" s="23">
        <v>0.66565261628581296</v>
      </c>
      <c r="CC15" s="23">
        <v>0.70571437188894282</v>
      </c>
    </row>
    <row r="16" spans="2:83" ht="19" customHeight="1" x14ac:dyDescent="0.35">
      <c r="B16" s="22" t="s">
        <v>118</v>
      </c>
      <c r="C16" s="23">
        <v>4.8365986667392911E-2</v>
      </c>
      <c r="D16" s="23">
        <v>0.104006129672124</v>
      </c>
      <c r="E16" s="23">
        <v>5.520695022573139E-2</v>
      </c>
      <c r="F16" s="23">
        <v>6.0537911209285832E-2</v>
      </c>
      <c r="G16" s="23">
        <v>4.6165310725869678E-2</v>
      </c>
      <c r="H16" s="23">
        <v>4.462423731979704E-2</v>
      </c>
      <c r="I16" s="23">
        <v>1.421827824295085E-2</v>
      </c>
      <c r="K16" s="23">
        <v>4.8125965041258378E-2</v>
      </c>
      <c r="L16" s="23">
        <v>4.8829872355346547E-2</v>
      </c>
      <c r="N16" s="23">
        <v>5.7912933213039863E-2</v>
      </c>
      <c r="O16" s="23">
        <v>7.6409391169204574E-2</v>
      </c>
      <c r="P16" s="23">
        <v>6.0478400899241967E-2</v>
      </c>
      <c r="Q16" s="23">
        <v>6.2204375867576558E-2</v>
      </c>
      <c r="R16" s="23">
        <v>4.0594705610398907E-2</v>
      </c>
      <c r="S16" s="23">
        <v>3.3667620493288773E-2</v>
      </c>
      <c r="T16" s="23">
        <v>4.1938496292860387E-2</v>
      </c>
      <c r="U16" s="23">
        <v>5.6461607068262407E-2</v>
      </c>
      <c r="V16" s="23">
        <v>5.3767116542413479E-2</v>
      </c>
      <c r="W16" s="23">
        <v>4.846599975245397E-2</v>
      </c>
      <c r="X16" s="23">
        <v>4.3539077682412997E-2</v>
      </c>
      <c r="Y16" s="23">
        <v>3.6163224685670972E-2</v>
      </c>
      <c r="AA16" s="23">
        <v>4.3108736558424302E-2</v>
      </c>
      <c r="AB16" s="23">
        <v>3.024523379425105E-2</v>
      </c>
      <c r="AC16" s="23">
        <v>6.1044725550052269E-2</v>
      </c>
      <c r="AD16" s="23">
        <v>6.2102345216101612E-2</v>
      </c>
      <c r="AF16" s="23">
        <v>9.6879864229316326E-2</v>
      </c>
      <c r="AG16" s="23">
        <v>6.4655370233963547E-2</v>
      </c>
      <c r="AH16" s="23">
        <v>6.5217666875194119E-2</v>
      </c>
      <c r="AI16" s="23">
        <v>4.4278955497951897E-2</v>
      </c>
      <c r="AJ16" s="23">
        <v>5.5803068689089713E-2</v>
      </c>
      <c r="AK16" s="23">
        <v>3.4951314839634637E-2</v>
      </c>
      <c r="AL16" s="23">
        <v>3.3705490228165713E-2</v>
      </c>
      <c r="AM16" s="23">
        <v>2.7303370871023629E-2</v>
      </c>
      <c r="AN16" s="23">
        <v>3.599956871699847E-2</v>
      </c>
      <c r="AO16" s="23">
        <v>3.5231920825726022E-2</v>
      </c>
      <c r="AP16" s="23">
        <v>3.2061264549961652E-2</v>
      </c>
      <c r="AQ16" s="23">
        <v>9.1428364789921238E-2</v>
      </c>
      <c r="AR16" s="23">
        <v>9.4535275049748319E-2</v>
      </c>
      <c r="AS16" s="23">
        <v>3.9490224639215032E-2</v>
      </c>
      <c r="AT16" s="23">
        <v>4.2777856742602052E-2</v>
      </c>
      <c r="AU16" s="23">
        <v>5.5235149438194679E-2</v>
      </c>
      <c r="AV16" s="23">
        <v>6.3185227529999999E-2</v>
      </c>
      <c r="AX16" s="23">
        <v>4.8873108185233272E-2</v>
      </c>
      <c r="AY16" s="23">
        <v>4.4456820158551007E-2</v>
      </c>
      <c r="BA16" s="23">
        <v>4.1935673368549538E-2</v>
      </c>
      <c r="BB16" s="23">
        <v>6.0296386106111911E-2</v>
      </c>
      <c r="BD16" s="23">
        <v>5.1852803979418681E-2</v>
      </c>
      <c r="BE16" s="23">
        <v>4.1508776453356357E-2</v>
      </c>
      <c r="BF16" s="23">
        <v>6.8413149202844942E-2</v>
      </c>
      <c r="BG16" s="23">
        <v>2.7292375514472611E-2</v>
      </c>
      <c r="BH16" s="23">
        <v>6.0776764634617057E-2</v>
      </c>
      <c r="BI16" s="23">
        <v>7.2090794865885946E-2</v>
      </c>
      <c r="BJ16" s="23">
        <v>7.1308678149527363E-2</v>
      </c>
      <c r="BL16" s="23">
        <v>5.5223373356227012E-2</v>
      </c>
      <c r="BM16" s="23">
        <v>1.900636272021218E-2</v>
      </c>
      <c r="BN16" s="23">
        <v>5.5710918568768281E-2</v>
      </c>
      <c r="BO16" s="23">
        <v>7.1624195239309046E-2</v>
      </c>
      <c r="BP16" s="23">
        <v>7.186518330903896E-2</v>
      </c>
      <c r="BQ16" s="23">
        <v>4.591754937879524E-2</v>
      </c>
      <c r="BR16" s="23">
        <v>5.5401596146771398E-2</v>
      </c>
      <c r="BS16" s="23">
        <v>6.5096320300327304E-2</v>
      </c>
      <c r="BU16" s="23">
        <v>2.377682157831211E-2</v>
      </c>
      <c r="BV16" s="23">
        <v>3.0916804705949669E-2</v>
      </c>
      <c r="BW16" s="23">
        <v>3.8260020846870441E-2</v>
      </c>
      <c r="BX16" s="23">
        <v>5.8998119017628893E-2</v>
      </c>
      <c r="BY16" s="23">
        <v>7.7634285052625956E-2</v>
      </c>
      <c r="BZ16" s="23">
        <v>7.5564290479999713E-2</v>
      </c>
      <c r="CA16" s="23">
        <v>5.5913170019180052E-2</v>
      </c>
      <c r="CB16" s="23">
        <v>4.2145625309877928E-2</v>
      </c>
      <c r="CC16" s="23">
        <v>5.5606476216508993E-2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0.36999388886714329</v>
      </c>
      <c r="D9" s="18">
        <v>0.29110088900763997</v>
      </c>
      <c r="E9" s="18">
        <v>0.39895641758885347</v>
      </c>
      <c r="F9" s="18">
        <v>0.28578813849455698</v>
      </c>
      <c r="G9" s="18">
        <v>0.35349932966781411</v>
      </c>
      <c r="H9" s="18">
        <v>0.36136945720188141</v>
      </c>
      <c r="I9" s="18">
        <v>0.4604424283118988</v>
      </c>
      <c r="K9" s="18">
        <v>0.36097291008422822</v>
      </c>
      <c r="L9" s="18">
        <v>0.3792460059054889</v>
      </c>
      <c r="N9" s="18">
        <v>0.39726638079618037</v>
      </c>
      <c r="O9" s="18">
        <v>0.40003639940719959</v>
      </c>
      <c r="P9" s="18">
        <v>0.36346420816553793</v>
      </c>
      <c r="Q9" s="18">
        <v>0.34296636213157639</v>
      </c>
      <c r="R9" s="18">
        <v>0.36215900968219811</v>
      </c>
      <c r="S9" s="18">
        <v>0.34078451536437548</v>
      </c>
      <c r="T9" s="18">
        <v>0.36737566200263772</v>
      </c>
      <c r="U9" s="18">
        <v>0.32342305543361782</v>
      </c>
      <c r="V9" s="18">
        <v>0.41202500840064749</v>
      </c>
      <c r="W9" s="18">
        <v>0.31465229267390449</v>
      </c>
      <c r="X9" s="18">
        <v>0.35927992306133177</v>
      </c>
      <c r="Y9" s="18">
        <v>0.46502034462881459</v>
      </c>
      <c r="AA9" s="18">
        <v>0.43090127019000268</v>
      </c>
      <c r="AB9" s="18">
        <v>0.4056744865767688</v>
      </c>
      <c r="AC9" s="18">
        <v>0.32630496266061698</v>
      </c>
      <c r="AD9" s="18">
        <v>0.30588922766177151</v>
      </c>
      <c r="AF9" s="18">
        <v>0.14782179142583621</v>
      </c>
      <c r="AG9" s="18">
        <v>0.2937443081807386</v>
      </c>
      <c r="AH9" s="18">
        <v>0.35191306678289752</v>
      </c>
      <c r="AI9" s="18">
        <v>0.37326546752117529</v>
      </c>
      <c r="AJ9" s="18">
        <v>0.28738649868384408</v>
      </c>
      <c r="AK9" s="18">
        <v>0.32739390414259711</v>
      </c>
      <c r="AL9" s="18">
        <v>0.3193690230410105</v>
      </c>
      <c r="AM9" s="18">
        <v>0.47367347456331971</v>
      </c>
      <c r="AN9" s="18">
        <v>0.28737833984289501</v>
      </c>
      <c r="AO9" s="18">
        <v>0.42766231649319397</v>
      </c>
      <c r="AP9" s="18">
        <v>0.4838461113155012</v>
      </c>
      <c r="AQ9" s="18">
        <v>0.3981425102518753</v>
      </c>
      <c r="AR9" s="18">
        <v>0.40428297218076309</v>
      </c>
      <c r="AS9" s="18">
        <v>0.38015208456621252</v>
      </c>
      <c r="AT9" s="18">
        <v>0.33900074238154659</v>
      </c>
      <c r="AU9" s="18">
        <v>0.4546286848106128</v>
      </c>
      <c r="AV9" s="18">
        <v>0.31919334865986521</v>
      </c>
      <c r="AX9" s="18">
        <v>0.36733079448933892</v>
      </c>
      <c r="AY9" s="18">
        <v>0.38598211464578253</v>
      </c>
      <c r="BA9" s="18">
        <v>0.38782465904265101</v>
      </c>
      <c r="BB9" s="18">
        <v>0.33691179774538299</v>
      </c>
      <c r="BD9" s="18">
        <v>0.32261491276881621</v>
      </c>
      <c r="BE9" s="18">
        <v>0.36952335186506863</v>
      </c>
      <c r="BF9" s="18">
        <v>0.32044683672598528</v>
      </c>
      <c r="BG9" s="18">
        <v>0.4107098097813307</v>
      </c>
      <c r="BH9" s="18">
        <v>0.45838420332349328</v>
      </c>
      <c r="BI9" s="18">
        <v>0.44269141203418588</v>
      </c>
      <c r="BJ9" s="18">
        <v>0.25238816308477408</v>
      </c>
      <c r="BL9" s="18">
        <v>0.41860217365511332</v>
      </c>
      <c r="BM9" s="18">
        <v>0.40391696839896662</v>
      </c>
      <c r="BN9" s="18">
        <v>0.36722882380845562</v>
      </c>
      <c r="BO9" s="18">
        <v>0.35886773289277568</v>
      </c>
      <c r="BP9" s="18">
        <v>0.3391407781602559</v>
      </c>
      <c r="BQ9" s="18">
        <v>0.38687046087098381</v>
      </c>
      <c r="BR9" s="18">
        <v>0.25427838308159101</v>
      </c>
      <c r="BS9" s="18">
        <v>0.30372958454838778</v>
      </c>
      <c r="BU9" s="18">
        <v>0.44633329588741311</v>
      </c>
      <c r="BV9" s="18">
        <v>0.41244612833171962</v>
      </c>
      <c r="BW9" s="18">
        <v>0.35582577988829978</v>
      </c>
      <c r="BX9" s="18">
        <v>0.29695150249821523</v>
      </c>
      <c r="BY9" s="18">
        <v>0.36305364145252389</v>
      </c>
      <c r="BZ9" s="18">
        <v>0.30730252291229693</v>
      </c>
      <c r="CA9" s="18">
        <v>0.22435170069076341</v>
      </c>
      <c r="CB9" s="18">
        <v>0.34015765337331522</v>
      </c>
      <c r="CC9" s="18">
        <v>0.36792503052047743</v>
      </c>
    </row>
    <row r="10" spans="2:83" ht="19" customHeight="1" x14ac:dyDescent="0.35">
      <c r="B10" s="21" t="s">
        <v>280</v>
      </c>
      <c r="C10" s="18">
        <v>0.39393396633935113</v>
      </c>
      <c r="D10" s="18">
        <v>0.32271200490593283</v>
      </c>
      <c r="E10" s="18">
        <v>0.36249983689957921</v>
      </c>
      <c r="F10" s="18">
        <v>0.45304406295920169</v>
      </c>
      <c r="G10" s="18">
        <v>0.38103685658758912</v>
      </c>
      <c r="H10" s="18">
        <v>0.42966263641857128</v>
      </c>
      <c r="I10" s="18">
        <v>0.38998656930375691</v>
      </c>
      <c r="K10" s="18">
        <v>0.38499668242915769</v>
      </c>
      <c r="L10" s="18">
        <v>0.40228993468058027</v>
      </c>
      <c r="N10" s="18">
        <v>0.34611451730572662</v>
      </c>
      <c r="O10" s="18">
        <v>0.42963771693461728</v>
      </c>
      <c r="P10" s="18">
        <v>0.37172201157760981</v>
      </c>
      <c r="Q10" s="18">
        <v>0.39309299981409052</v>
      </c>
      <c r="R10" s="18">
        <v>0.41624511095325778</v>
      </c>
      <c r="S10" s="18">
        <v>0.42628679916036122</v>
      </c>
      <c r="T10" s="18">
        <v>0.40487596232065942</v>
      </c>
      <c r="U10" s="18">
        <v>0.35344946586063197</v>
      </c>
      <c r="V10" s="18">
        <v>0.37091832863113572</v>
      </c>
      <c r="W10" s="18">
        <v>0.44046937130525382</v>
      </c>
      <c r="X10" s="18">
        <v>0.39547373401611152</v>
      </c>
      <c r="Y10" s="18">
        <v>0.37363176336317833</v>
      </c>
      <c r="AA10" s="18">
        <v>0.3821696289708863</v>
      </c>
      <c r="AB10" s="18">
        <v>0.39753818598966012</v>
      </c>
      <c r="AC10" s="18">
        <v>0.42532539651238122</v>
      </c>
      <c r="AD10" s="18">
        <v>0.37583898448116831</v>
      </c>
      <c r="AF10" s="18">
        <v>0.36191747131708701</v>
      </c>
      <c r="AG10" s="18">
        <v>0.34154063087719561</v>
      </c>
      <c r="AH10" s="18">
        <v>0.41198715260895352</v>
      </c>
      <c r="AI10" s="18">
        <v>0.36038506483420019</v>
      </c>
      <c r="AJ10" s="18">
        <v>0.4343234778233368</v>
      </c>
      <c r="AK10" s="18">
        <v>0.45508575590944611</v>
      </c>
      <c r="AL10" s="18">
        <v>0.40987281628863431</v>
      </c>
      <c r="AM10" s="18">
        <v>0.36409763137877049</v>
      </c>
      <c r="AN10" s="18">
        <v>0.41863839507856843</v>
      </c>
      <c r="AO10" s="18">
        <v>0.38401321389465232</v>
      </c>
      <c r="AP10" s="18">
        <v>0.3157767741269803</v>
      </c>
      <c r="AQ10" s="18">
        <v>0.3711432472565247</v>
      </c>
      <c r="AR10" s="18">
        <v>0.38731279988427081</v>
      </c>
      <c r="AS10" s="18">
        <v>0.45515781510147119</v>
      </c>
      <c r="AT10" s="18">
        <v>0.53671511859847187</v>
      </c>
      <c r="AU10" s="18">
        <v>0.40597228485044679</v>
      </c>
      <c r="AV10" s="18">
        <v>0.30450445128371922</v>
      </c>
      <c r="AX10" s="18">
        <v>0.4050002353258455</v>
      </c>
      <c r="AY10" s="18">
        <v>0.34318455945764598</v>
      </c>
      <c r="BA10" s="18">
        <v>0.40139657039386079</v>
      </c>
      <c r="BB10" s="18">
        <v>0.38008831946561028</v>
      </c>
      <c r="BD10" s="18">
        <v>0.41793811313248203</v>
      </c>
      <c r="BE10" s="18">
        <v>0.38786197260867822</v>
      </c>
      <c r="BF10" s="18">
        <v>0.4227417649349825</v>
      </c>
      <c r="BG10" s="18">
        <v>0.37637869622960962</v>
      </c>
      <c r="BH10" s="18">
        <v>0.36165090877675471</v>
      </c>
      <c r="BI10" s="18">
        <v>0.38393927184706128</v>
      </c>
      <c r="BJ10" s="18">
        <v>0.39301223237096777</v>
      </c>
      <c r="BL10" s="18">
        <v>0.39340774685294472</v>
      </c>
      <c r="BM10" s="18">
        <v>0.41871571081403602</v>
      </c>
      <c r="BN10" s="18">
        <v>0.42265264182150802</v>
      </c>
      <c r="BO10" s="18">
        <v>0.42320328490704251</v>
      </c>
      <c r="BP10" s="18">
        <v>0.39474875654111441</v>
      </c>
      <c r="BQ10" s="18">
        <v>0.26650556622289229</v>
      </c>
      <c r="BR10" s="18">
        <v>0.35034367464989041</v>
      </c>
      <c r="BS10" s="18">
        <v>0.35199540690948899</v>
      </c>
      <c r="BU10" s="18">
        <v>0.41718494367490311</v>
      </c>
      <c r="BV10" s="18">
        <v>0.39690219767618512</v>
      </c>
      <c r="BW10" s="18">
        <v>0.43657873154049742</v>
      </c>
      <c r="BX10" s="18">
        <v>0.39290031548793869</v>
      </c>
      <c r="BY10" s="18">
        <v>0.38946938373867512</v>
      </c>
      <c r="BZ10" s="18">
        <v>0.27015031065976602</v>
      </c>
      <c r="CA10" s="18">
        <v>0.34823522356653602</v>
      </c>
      <c r="CB10" s="18">
        <v>0.43518011594045658</v>
      </c>
      <c r="CC10" s="18">
        <v>0.35169897943275341</v>
      </c>
    </row>
    <row r="11" spans="2:83" ht="19" customHeight="1" x14ac:dyDescent="0.35">
      <c r="B11" s="21" t="s">
        <v>267</v>
      </c>
      <c r="C11" s="18">
        <v>0.15403727779418161</v>
      </c>
      <c r="D11" s="18">
        <v>0.1903561724913492</v>
      </c>
      <c r="E11" s="18">
        <v>0.15048584861708469</v>
      </c>
      <c r="F11" s="18">
        <v>0.1757125502461768</v>
      </c>
      <c r="G11" s="18">
        <v>0.19457820841289411</v>
      </c>
      <c r="H11" s="18">
        <v>0.1369619601474113</v>
      </c>
      <c r="I11" s="18">
        <v>0.1105964310529817</v>
      </c>
      <c r="K11" s="18">
        <v>0.16457428912556721</v>
      </c>
      <c r="L11" s="18">
        <v>0.14403314247397209</v>
      </c>
      <c r="N11" s="18">
        <v>0.16179630782753571</v>
      </c>
      <c r="O11" s="18">
        <v>0.1109215146367819</v>
      </c>
      <c r="P11" s="18">
        <v>0.13949186442994521</v>
      </c>
      <c r="Q11" s="18">
        <v>0.19141742295677749</v>
      </c>
      <c r="R11" s="18">
        <v>0.15410010417632011</v>
      </c>
      <c r="S11" s="18">
        <v>0.16697277122783191</v>
      </c>
      <c r="T11" s="18">
        <v>0.1136560305089872</v>
      </c>
      <c r="U11" s="18">
        <v>0.21579211966395331</v>
      </c>
      <c r="V11" s="18">
        <v>0.15909946218352569</v>
      </c>
      <c r="W11" s="18">
        <v>0.1511353967211139</v>
      </c>
      <c r="X11" s="18">
        <v>0.1371095605583075</v>
      </c>
      <c r="Y11" s="18">
        <v>0.12662542137685889</v>
      </c>
      <c r="AA11" s="18">
        <v>0.12948691776890431</v>
      </c>
      <c r="AB11" s="18">
        <v>0.1320995808808797</v>
      </c>
      <c r="AC11" s="18">
        <v>0.1646425800060142</v>
      </c>
      <c r="AD11" s="18">
        <v>0.19256442379231939</v>
      </c>
      <c r="AF11" s="18">
        <v>0.20112783571975021</v>
      </c>
      <c r="AG11" s="18">
        <v>0.26112879918645648</v>
      </c>
      <c r="AH11" s="18">
        <v>0.1226398046053227</v>
      </c>
      <c r="AI11" s="18">
        <v>0.1564912322028798</v>
      </c>
      <c r="AJ11" s="18">
        <v>0.19182375927965681</v>
      </c>
      <c r="AK11" s="18">
        <v>0.1477754674753432</v>
      </c>
      <c r="AL11" s="18">
        <v>0.1704385865666791</v>
      </c>
      <c r="AM11" s="18">
        <v>0.1247809219292897</v>
      </c>
      <c r="AN11" s="18">
        <v>0.20552656496422991</v>
      </c>
      <c r="AO11" s="18">
        <v>0.1363684336361928</v>
      </c>
      <c r="AP11" s="18">
        <v>0.14219771833961839</v>
      </c>
      <c r="AQ11" s="18">
        <v>0.1501475420566572</v>
      </c>
      <c r="AR11" s="18">
        <v>0.15618127272393589</v>
      </c>
      <c r="AS11" s="18">
        <v>0.1284127320177873</v>
      </c>
      <c r="AT11" s="18">
        <v>8.5273561458475783E-2</v>
      </c>
      <c r="AU11" s="18">
        <v>8.4718868096741076E-2</v>
      </c>
      <c r="AV11" s="18">
        <v>0.15303283325106601</v>
      </c>
      <c r="AX11" s="18">
        <v>0.15001884519549821</v>
      </c>
      <c r="AY11" s="18">
        <v>0.17069950282231769</v>
      </c>
      <c r="BA11" s="18">
        <v>0.141732934079003</v>
      </c>
      <c r="BB11" s="18">
        <v>0.17686598434877129</v>
      </c>
      <c r="BD11" s="18">
        <v>0.17289878092906391</v>
      </c>
      <c r="BE11" s="18">
        <v>0.15256451448390501</v>
      </c>
      <c r="BF11" s="18">
        <v>0.14552884777306421</v>
      </c>
      <c r="BG11" s="18">
        <v>0.1566067342396458</v>
      </c>
      <c r="BH11" s="18">
        <v>0.10766065023338869</v>
      </c>
      <c r="BI11" s="18">
        <v>0.11774298366766001</v>
      </c>
      <c r="BJ11" s="18">
        <v>0.23200720312768949</v>
      </c>
      <c r="BL11" s="18">
        <v>0.1255282935478032</v>
      </c>
      <c r="BM11" s="18">
        <v>0.1415575581131932</v>
      </c>
      <c r="BN11" s="18">
        <v>0.15469004374670939</v>
      </c>
      <c r="BO11" s="18">
        <v>0.15620703199345651</v>
      </c>
      <c r="BP11" s="18">
        <v>0.14978091217816689</v>
      </c>
      <c r="BQ11" s="18">
        <v>0.18565526083339379</v>
      </c>
      <c r="BR11" s="18">
        <v>0.2180930255225588</v>
      </c>
      <c r="BS11" s="18">
        <v>0.19353053052936561</v>
      </c>
      <c r="BU11" s="18">
        <v>9.5384464327421856E-2</v>
      </c>
      <c r="BV11" s="18">
        <v>0.15114522061725169</v>
      </c>
      <c r="BW11" s="18">
        <v>0.1479549801624945</v>
      </c>
      <c r="BX11" s="18">
        <v>0.18431190595611979</v>
      </c>
      <c r="BY11" s="18">
        <v>0.16092972897782429</v>
      </c>
      <c r="BZ11" s="18">
        <v>0.20224658693428399</v>
      </c>
      <c r="CA11" s="18">
        <v>0.25421870365015142</v>
      </c>
      <c r="CB11" s="18">
        <v>0.13359193929027829</v>
      </c>
      <c r="CC11" s="18">
        <v>0.1502946258359123</v>
      </c>
    </row>
    <row r="12" spans="2:83" ht="19" customHeight="1" x14ac:dyDescent="0.35">
      <c r="B12" s="21" t="s">
        <v>281</v>
      </c>
      <c r="C12" s="18">
        <v>3.348348351227895E-2</v>
      </c>
      <c r="D12" s="18">
        <v>0.10642144038796029</v>
      </c>
      <c r="E12" s="18">
        <v>5.694066642723937E-2</v>
      </c>
      <c r="F12" s="18">
        <v>4.4379471442694142E-2</v>
      </c>
      <c r="G12" s="18">
        <v>1.408378956555603E-2</v>
      </c>
      <c r="H12" s="18">
        <v>4.1284551777640462E-3</v>
      </c>
      <c r="I12" s="18">
        <v>9.1665352807118669E-3</v>
      </c>
      <c r="K12" s="18">
        <v>3.4540292373262393E-2</v>
      </c>
      <c r="L12" s="18">
        <v>3.1603073126321553E-2</v>
      </c>
      <c r="N12" s="18">
        <v>4.5023890254532357E-2</v>
      </c>
      <c r="O12" s="18">
        <v>1.4183520368796E-2</v>
      </c>
      <c r="P12" s="18">
        <v>4.2116918629567027E-2</v>
      </c>
      <c r="Q12" s="18">
        <v>3.7927208710508607E-2</v>
      </c>
      <c r="R12" s="18">
        <v>1.6260365968001959E-2</v>
      </c>
      <c r="S12" s="18">
        <v>4.1677346904871453E-2</v>
      </c>
      <c r="T12" s="18">
        <v>5.6048764909462909E-2</v>
      </c>
      <c r="U12" s="18">
        <v>4.9776872731904322E-2</v>
      </c>
      <c r="V12" s="18">
        <v>2.7189733455536571E-2</v>
      </c>
      <c r="W12" s="18">
        <v>2.923391259489461E-2</v>
      </c>
      <c r="X12" s="18">
        <v>4.047231782173339E-2</v>
      </c>
      <c r="Y12" s="18">
        <v>1.188315390104702E-2</v>
      </c>
      <c r="AA12" s="18">
        <v>1.812721987867319E-2</v>
      </c>
      <c r="AB12" s="18">
        <v>1.9983797157909652E-2</v>
      </c>
      <c r="AC12" s="18">
        <v>3.9608431616795392E-2</v>
      </c>
      <c r="AD12" s="18">
        <v>5.8941399916655333E-2</v>
      </c>
      <c r="AF12" s="18">
        <v>0.182512610391487</v>
      </c>
      <c r="AG12" s="18">
        <v>3.0391209772558499E-2</v>
      </c>
      <c r="AH12" s="18">
        <v>2.942351939719217E-2</v>
      </c>
      <c r="AI12" s="18">
        <v>4.8464760358324241E-2</v>
      </c>
      <c r="AJ12" s="18">
        <v>5.8653844873629409E-2</v>
      </c>
      <c r="AK12" s="18">
        <v>3.559870059174107E-2</v>
      </c>
      <c r="AL12" s="18">
        <v>3.5114005806672483E-2</v>
      </c>
      <c r="AM12" s="18">
        <v>1.4005080907846039E-2</v>
      </c>
      <c r="AN12" s="18">
        <v>3.7409659665843448E-2</v>
      </c>
      <c r="AO12" s="18">
        <v>2.0832794710403859E-2</v>
      </c>
      <c r="AP12" s="18">
        <v>0</v>
      </c>
      <c r="AQ12" s="18">
        <v>3.2650846600384961E-2</v>
      </c>
      <c r="AR12" s="18">
        <v>2.6479913631459819E-2</v>
      </c>
      <c r="AS12" s="18">
        <v>0</v>
      </c>
      <c r="AT12" s="18">
        <v>3.9010577561505548E-2</v>
      </c>
      <c r="AU12" s="18">
        <v>2.3754684353962038E-2</v>
      </c>
      <c r="AV12" s="18">
        <v>9.4114189599563081E-2</v>
      </c>
      <c r="AX12" s="18">
        <v>2.870419656394237E-2</v>
      </c>
      <c r="AY12" s="18">
        <v>5.8491635280517401E-2</v>
      </c>
      <c r="BA12" s="18">
        <v>2.5431765201843769E-2</v>
      </c>
      <c r="BB12" s="18">
        <v>4.8422135977131263E-2</v>
      </c>
      <c r="BD12" s="18">
        <v>2.910547283674679E-2</v>
      </c>
      <c r="BE12" s="18">
        <v>3.5975333607134508E-2</v>
      </c>
      <c r="BF12" s="18">
        <v>5.9233626543692547E-2</v>
      </c>
      <c r="BG12" s="18">
        <v>2.7466534855166751E-2</v>
      </c>
      <c r="BH12" s="18">
        <v>2.576860753634222E-2</v>
      </c>
      <c r="BI12" s="18">
        <v>1.823261361827096E-2</v>
      </c>
      <c r="BJ12" s="18">
        <v>4.1294313296095217E-2</v>
      </c>
      <c r="BL12" s="18">
        <v>2.8980306092830432E-2</v>
      </c>
      <c r="BM12" s="18">
        <v>1.2542437406123279E-2</v>
      </c>
      <c r="BN12" s="18">
        <v>3.3929894183528347E-2</v>
      </c>
      <c r="BO12" s="18">
        <v>4.3028676961410627E-2</v>
      </c>
      <c r="BP12" s="18">
        <v>4.6332460777786508E-2</v>
      </c>
      <c r="BQ12" s="18">
        <v>8.9230514604039898E-2</v>
      </c>
      <c r="BR12" s="18">
        <v>9.3720159854697532E-2</v>
      </c>
      <c r="BS12" s="18">
        <v>4.7275751540380211E-2</v>
      </c>
      <c r="BU12" s="18">
        <v>2.0103690503587381E-2</v>
      </c>
      <c r="BV12" s="18">
        <v>1.487337897319734E-2</v>
      </c>
      <c r="BW12" s="18">
        <v>2.1699123738885918E-2</v>
      </c>
      <c r="BX12" s="18">
        <v>6.7939509845942048E-2</v>
      </c>
      <c r="BY12" s="18">
        <v>3.5288872892152288E-2</v>
      </c>
      <c r="BZ12" s="18">
        <v>0.1235859042984795</v>
      </c>
      <c r="CA12" s="18">
        <v>5.2270774114472777E-2</v>
      </c>
      <c r="CB12" s="18">
        <v>1.7114276970204609E-2</v>
      </c>
      <c r="CC12" s="18">
        <v>6.1890098284938438E-2</v>
      </c>
    </row>
    <row r="13" spans="2:83" ht="19" customHeight="1" x14ac:dyDescent="0.35">
      <c r="B13" s="21" t="s">
        <v>282</v>
      </c>
      <c r="C13" s="18">
        <v>1.3699651182312381E-2</v>
      </c>
      <c r="D13" s="18">
        <v>3.9618010794239218E-2</v>
      </c>
      <c r="E13" s="18">
        <v>1.549554128955717E-2</v>
      </c>
      <c r="F13" s="18">
        <v>1.2218262321778641E-2</v>
      </c>
      <c r="G13" s="18">
        <v>1.222364181385494E-2</v>
      </c>
      <c r="H13" s="18">
        <v>1.80839085030194E-2</v>
      </c>
      <c r="I13" s="18">
        <v>0</v>
      </c>
      <c r="K13" s="18">
        <v>2.115649222915118E-2</v>
      </c>
      <c r="L13" s="18">
        <v>6.7803308849877534E-3</v>
      </c>
      <c r="N13" s="18">
        <v>1.8362029067112141E-2</v>
      </c>
      <c r="O13" s="18">
        <v>0</v>
      </c>
      <c r="P13" s="18">
        <v>1.0478013078368721E-2</v>
      </c>
      <c r="Q13" s="18">
        <v>9.5577159912269248E-3</v>
      </c>
      <c r="R13" s="18">
        <v>1.742680333183793E-2</v>
      </c>
      <c r="S13" s="18">
        <v>1.112060923699611E-2</v>
      </c>
      <c r="T13" s="18">
        <v>1.987629016177932E-2</v>
      </c>
      <c r="U13" s="18">
        <v>2.1163799760532578E-2</v>
      </c>
      <c r="V13" s="18">
        <v>1.3441217411436951E-2</v>
      </c>
      <c r="W13" s="18">
        <v>8.595989162716141E-3</v>
      </c>
      <c r="X13" s="18">
        <v>1.245446378205276E-2</v>
      </c>
      <c r="Y13" s="18">
        <v>1.204021301547962E-2</v>
      </c>
      <c r="AA13" s="18">
        <v>1.3020614269827089E-2</v>
      </c>
      <c r="AB13" s="18">
        <v>1.060824044546391E-2</v>
      </c>
      <c r="AC13" s="18">
        <v>1.2119825140651609E-2</v>
      </c>
      <c r="AD13" s="18">
        <v>1.913726759495769E-2</v>
      </c>
      <c r="AF13" s="18">
        <v>2.8450215516098089E-2</v>
      </c>
      <c r="AG13" s="18">
        <v>1.8922500096119399E-2</v>
      </c>
      <c r="AH13" s="18">
        <v>1.538432224908165E-2</v>
      </c>
      <c r="AI13" s="18">
        <v>7.3370217170444611E-3</v>
      </c>
      <c r="AJ13" s="18">
        <v>1.2056157177660381E-2</v>
      </c>
      <c r="AK13" s="18">
        <v>3.4573847719363551E-3</v>
      </c>
      <c r="AL13" s="18">
        <v>2.3977594347150851E-2</v>
      </c>
      <c r="AM13" s="18">
        <v>1.5938139067581351E-2</v>
      </c>
      <c r="AN13" s="18">
        <v>9.4204462368823998E-3</v>
      </c>
      <c r="AO13" s="18">
        <v>5.7462683838139473E-3</v>
      </c>
      <c r="AP13" s="18">
        <v>6.1373466856928143E-3</v>
      </c>
      <c r="AQ13" s="18">
        <v>4.7915853834557827E-2</v>
      </c>
      <c r="AR13" s="18">
        <v>1.319534718231812E-2</v>
      </c>
      <c r="AS13" s="18">
        <v>1.83063612808648E-2</v>
      </c>
      <c r="AT13" s="18">
        <v>0</v>
      </c>
      <c r="AU13" s="18">
        <v>1.494718328993022E-2</v>
      </c>
      <c r="AV13" s="18">
        <v>1.598926286413185E-2</v>
      </c>
      <c r="AX13" s="18">
        <v>1.318798471827122E-2</v>
      </c>
      <c r="AY13" s="18">
        <v>1.374255397422944E-2</v>
      </c>
      <c r="BA13" s="18">
        <v>1.2926888845680041E-2</v>
      </c>
      <c r="BB13" s="18">
        <v>1.513338588834604E-2</v>
      </c>
      <c r="BD13" s="18">
        <v>1.744244478829609E-2</v>
      </c>
      <c r="BE13" s="18">
        <v>1.175193026860942E-2</v>
      </c>
      <c r="BF13" s="18">
        <v>8.3821557572327909E-3</v>
      </c>
      <c r="BG13" s="18">
        <v>1.3370885066388489E-2</v>
      </c>
      <c r="BH13" s="18">
        <v>1.8670605103172061E-2</v>
      </c>
      <c r="BI13" s="18">
        <v>1.3941272066183031E-2</v>
      </c>
      <c r="BJ13" s="18">
        <v>0</v>
      </c>
      <c r="BL13" s="18">
        <v>1.882011474479419E-2</v>
      </c>
      <c r="BM13" s="18">
        <v>6.3157197486312221E-3</v>
      </c>
      <c r="BN13" s="18">
        <v>7.2013634535610018E-3</v>
      </c>
      <c r="BO13" s="18">
        <v>7.4550798637419364E-3</v>
      </c>
      <c r="BP13" s="18">
        <v>3.3263551421490817E-2</v>
      </c>
      <c r="BQ13" s="18">
        <v>0</v>
      </c>
      <c r="BR13" s="18">
        <v>0</v>
      </c>
      <c r="BS13" s="18">
        <v>1.5085699691603749E-2</v>
      </c>
      <c r="BU13" s="18">
        <v>9.6843942059493988E-3</v>
      </c>
      <c r="BV13" s="18">
        <v>5.9530276110515354E-3</v>
      </c>
      <c r="BW13" s="18">
        <v>7.1400739172857337E-3</v>
      </c>
      <c r="BX13" s="18">
        <v>2.4962586193759451E-2</v>
      </c>
      <c r="BY13" s="18">
        <v>2.5122843882746201E-2</v>
      </c>
      <c r="BZ13" s="18">
        <v>3.0710966811139689E-2</v>
      </c>
      <c r="CA13" s="18">
        <v>6.3581072207122844E-3</v>
      </c>
      <c r="CB13" s="18">
        <v>1.154583883390427E-2</v>
      </c>
      <c r="CC13" s="18">
        <v>6.7513376625948354E-3</v>
      </c>
    </row>
    <row r="14" spans="2:83" ht="19" customHeight="1" x14ac:dyDescent="0.35">
      <c r="B14" s="21" t="s">
        <v>151</v>
      </c>
      <c r="C14" s="18">
        <v>3.4851732304732701E-2</v>
      </c>
      <c r="D14" s="18">
        <v>4.9791482412878431E-2</v>
      </c>
      <c r="E14" s="18">
        <v>1.562168917768619E-2</v>
      </c>
      <c r="F14" s="18">
        <v>2.8857514535591499E-2</v>
      </c>
      <c r="G14" s="18">
        <v>4.4578173952291793E-2</v>
      </c>
      <c r="H14" s="18">
        <v>4.9793582551352571E-2</v>
      </c>
      <c r="I14" s="18">
        <v>2.9808036050650799E-2</v>
      </c>
      <c r="K14" s="18">
        <v>3.3759333758633332E-2</v>
      </c>
      <c r="L14" s="18">
        <v>3.6047512928649349E-2</v>
      </c>
      <c r="N14" s="18">
        <v>3.1436874748912713E-2</v>
      </c>
      <c r="O14" s="18">
        <v>4.5220848652605138E-2</v>
      </c>
      <c r="P14" s="18">
        <v>7.2726984118971549E-2</v>
      </c>
      <c r="Q14" s="18">
        <v>2.5038290395820239E-2</v>
      </c>
      <c r="R14" s="18">
        <v>3.3808605888384163E-2</v>
      </c>
      <c r="S14" s="18">
        <v>1.315795810556393E-2</v>
      </c>
      <c r="T14" s="18">
        <v>3.8167290096473572E-2</v>
      </c>
      <c r="U14" s="18">
        <v>3.6394686549359692E-2</v>
      </c>
      <c r="V14" s="18">
        <v>1.7326249917717619E-2</v>
      </c>
      <c r="W14" s="18">
        <v>5.5913037542117003E-2</v>
      </c>
      <c r="X14" s="18">
        <v>5.5210000760463042E-2</v>
      </c>
      <c r="Y14" s="18">
        <v>1.079910371462138E-2</v>
      </c>
      <c r="AA14" s="18">
        <v>2.629434892170637E-2</v>
      </c>
      <c r="AB14" s="18">
        <v>3.4095708949317828E-2</v>
      </c>
      <c r="AC14" s="18">
        <v>3.199880406354063E-2</v>
      </c>
      <c r="AD14" s="18">
        <v>4.7628696553127743E-2</v>
      </c>
      <c r="AF14" s="18">
        <v>7.8170075629741431E-2</v>
      </c>
      <c r="AG14" s="18">
        <v>5.4272551886931412E-2</v>
      </c>
      <c r="AH14" s="18">
        <v>6.8652134356552624E-2</v>
      </c>
      <c r="AI14" s="18">
        <v>5.4056453366376038E-2</v>
      </c>
      <c r="AJ14" s="18">
        <v>1.5756262161872519E-2</v>
      </c>
      <c r="AK14" s="18">
        <v>3.0688787108936098E-2</v>
      </c>
      <c r="AL14" s="18">
        <v>4.1227973949852857E-2</v>
      </c>
      <c r="AM14" s="18">
        <v>7.5047521531928793E-3</v>
      </c>
      <c r="AN14" s="18">
        <v>4.1626594211580853E-2</v>
      </c>
      <c r="AO14" s="18">
        <v>2.5376972881743239E-2</v>
      </c>
      <c r="AP14" s="18">
        <v>5.2042049532207341E-2</v>
      </c>
      <c r="AQ14" s="18">
        <v>0</v>
      </c>
      <c r="AR14" s="18">
        <v>1.254769439725213E-2</v>
      </c>
      <c r="AS14" s="18">
        <v>1.7971007033664211E-2</v>
      </c>
      <c r="AT14" s="18">
        <v>0</v>
      </c>
      <c r="AU14" s="18">
        <v>1.5978294598307231E-2</v>
      </c>
      <c r="AV14" s="18">
        <v>0.113165914341655</v>
      </c>
      <c r="AX14" s="18">
        <v>3.5757943707103862E-2</v>
      </c>
      <c r="AY14" s="18">
        <v>2.7899633819507118E-2</v>
      </c>
      <c r="BA14" s="18">
        <v>3.068718243696136E-2</v>
      </c>
      <c r="BB14" s="18">
        <v>4.2578376574758131E-2</v>
      </c>
      <c r="BD14" s="18">
        <v>4.0000275544594982E-2</v>
      </c>
      <c r="BE14" s="18">
        <v>4.232289716660434E-2</v>
      </c>
      <c r="BF14" s="18">
        <v>4.3666768265042587E-2</v>
      </c>
      <c r="BG14" s="18">
        <v>1.546733982785871E-2</v>
      </c>
      <c r="BH14" s="18">
        <v>2.7865025026849059E-2</v>
      </c>
      <c r="BI14" s="18">
        <v>2.3452446766638681E-2</v>
      </c>
      <c r="BJ14" s="18">
        <v>8.1298088120473247E-2</v>
      </c>
      <c r="BL14" s="18">
        <v>1.466136510651393E-2</v>
      </c>
      <c r="BM14" s="18">
        <v>1.6951605519049642E-2</v>
      </c>
      <c r="BN14" s="18">
        <v>1.429723298623752E-2</v>
      </c>
      <c r="BO14" s="18">
        <v>1.123819338157276E-2</v>
      </c>
      <c r="BP14" s="18">
        <v>3.6733540921185477E-2</v>
      </c>
      <c r="BQ14" s="18">
        <v>7.1738197468690187E-2</v>
      </c>
      <c r="BR14" s="18">
        <v>8.3564756891262193E-2</v>
      </c>
      <c r="BS14" s="18">
        <v>8.8383026780773769E-2</v>
      </c>
      <c r="BU14" s="18">
        <v>1.130921140072519E-2</v>
      </c>
      <c r="BV14" s="18">
        <v>1.8680046790594679E-2</v>
      </c>
      <c r="BW14" s="18">
        <v>3.0801310752536629E-2</v>
      </c>
      <c r="BX14" s="18">
        <v>3.2934180018024922E-2</v>
      </c>
      <c r="BY14" s="18">
        <v>2.6135529056078199E-2</v>
      </c>
      <c r="BZ14" s="18">
        <v>6.6003708384034077E-2</v>
      </c>
      <c r="CA14" s="18">
        <v>0.1145654907573643</v>
      </c>
      <c r="CB14" s="18">
        <v>6.2410175591841061E-2</v>
      </c>
      <c r="CC14" s="18">
        <v>6.1439928263323507E-2</v>
      </c>
    </row>
    <row r="15" spans="2:83" ht="19" customHeight="1" x14ac:dyDescent="0.35">
      <c r="B15" s="22" t="s">
        <v>117</v>
      </c>
      <c r="C15" s="23">
        <v>0.76392785520649431</v>
      </c>
      <c r="D15" s="23">
        <v>0.61381289391357274</v>
      </c>
      <c r="E15" s="23">
        <v>0.76145625448843268</v>
      </c>
      <c r="F15" s="23">
        <v>0.73883220145375872</v>
      </c>
      <c r="G15" s="23">
        <v>0.73453618625540318</v>
      </c>
      <c r="H15" s="23">
        <v>0.79103209362045268</v>
      </c>
      <c r="I15" s="23">
        <v>0.85042899761565571</v>
      </c>
      <c r="K15" s="23">
        <v>0.7459695925133859</v>
      </c>
      <c r="L15" s="23">
        <v>0.78153594058606912</v>
      </c>
      <c r="N15" s="23">
        <v>0.743380898101907</v>
      </c>
      <c r="O15" s="23">
        <v>0.82967411634181687</v>
      </c>
      <c r="P15" s="23">
        <v>0.73518621974314757</v>
      </c>
      <c r="Q15" s="23">
        <v>0.7360593619456669</v>
      </c>
      <c r="R15" s="23">
        <v>0.77840412063545594</v>
      </c>
      <c r="S15" s="23">
        <v>0.76707131452473665</v>
      </c>
      <c r="T15" s="23">
        <v>0.77225162432329708</v>
      </c>
      <c r="U15" s="23">
        <v>0.67687252129424991</v>
      </c>
      <c r="V15" s="23">
        <v>0.7829433370317832</v>
      </c>
      <c r="W15" s="23">
        <v>0.75512166397915825</v>
      </c>
      <c r="X15" s="23">
        <v>0.75475365707744324</v>
      </c>
      <c r="Y15" s="23">
        <v>0.83865210799199286</v>
      </c>
      <c r="AA15" s="23">
        <v>0.81307089916088904</v>
      </c>
      <c r="AB15" s="23">
        <v>0.80321267256642881</v>
      </c>
      <c r="AC15" s="23">
        <v>0.75163035917299825</v>
      </c>
      <c r="AD15" s="23">
        <v>0.68172821214293977</v>
      </c>
      <c r="AF15" s="23">
        <v>0.50973926274292325</v>
      </c>
      <c r="AG15" s="23">
        <v>0.63528493905793426</v>
      </c>
      <c r="AH15" s="23">
        <v>0.76390021939185093</v>
      </c>
      <c r="AI15" s="23">
        <v>0.73365053235537547</v>
      </c>
      <c r="AJ15" s="23">
        <v>0.72170997650718094</v>
      </c>
      <c r="AK15" s="23">
        <v>0.78247966005204317</v>
      </c>
      <c r="AL15" s="23">
        <v>0.72924183932964481</v>
      </c>
      <c r="AM15" s="23">
        <v>0.83777110594209026</v>
      </c>
      <c r="AN15" s="23">
        <v>0.70601673492146333</v>
      </c>
      <c r="AO15" s="23">
        <v>0.81167553038784623</v>
      </c>
      <c r="AP15" s="23">
        <v>0.7996228854424815</v>
      </c>
      <c r="AQ15" s="23">
        <v>0.7692857575084</v>
      </c>
      <c r="AR15" s="23">
        <v>0.79159577206503395</v>
      </c>
      <c r="AS15" s="23">
        <v>0.83530989966768376</v>
      </c>
      <c r="AT15" s="23">
        <v>0.87571586098001852</v>
      </c>
      <c r="AU15" s="23">
        <v>0.86060096966105959</v>
      </c>
      <c r="AV15" s="23">
        <v>0.62369779994358443</v>
      </c>
      <c r="AX15" s="23">
        <v>0.77233102981518442</v>
      </c>
      <c r="AY15" s="23">
        <v>0.72916667410342839</v>
      </c>
      <c r="BA15" s="23">
        <v>0.78922122943651174</v>
      </c>
      <c r="BB15" s="23">
        <v>0.71700011721099333</v>
      </c>
      <c r="BD15" s="23">
        <v>0.74055302590129823</v>
      </c>
      <c r="BE15" s="23">
        <v>0.75738532447374673</v>
      </c>
      <c r="BF15" s="23">
        <v>0.7431886016609679</v>
      </c>
      <c r="BG15" s="23">
        <v>0.78708850601094027</v>
      </c>
      <c r="BH15" s="23">
        <v>0.82003511210024804</v>
      </c>
      <c r="BI15" s="23">
        <v>0.82663068388124716</v>
      </c>
      <c r="BJ15" s="23">
        <v>0.6454003954557419</v>
      </c>
      <c r="BL15" s="23">
        <v>0.81200992050805798</v>
      </c>
      <c r="BM15" s="23">
        <v>0.82263267921300254</v>
      </c>
      <c r="BN15" s="23">
        <v>0.78988146562996353</v>
      </c>
      <c r="BO15" s="23">
        <v>0.78207101779981825</v>
      </c>
      <c r="BP15" s="23">
        <v>0.73388953470137031</v>
      </c>
      <c r="BQ15" s="23">
        <v>0.65337602709387621</v>
      </c>
      <c r="BR15" s="23">
        <v>0.60462205773148137</v>
      </c>
      <c r="BS15" s="23">
        <v>0.65572499145787688</v>
      </c>
      <c r="BU15" s="23">
        <v>0.86351823956231621</v>
      </c>
      <c r="BV15" s="23">
        <v>0.80934832600790474</v>
      </c>
      <c r="BW15" s="23">
        <v>0.7924045114287972</v>
      </c>
      <c r="BX15" s="23">
        <v>0.68985181798615391</v>
      </c>
      <c r="BY15" s="23">
        <v>0.75252302519119896</v>
      </c>
      <c r="BZ15" s="23">
        <v>0.57745283357206278</v>
      </c>
      <c r="CA15" s="23">
        <v>0.57258692425729929</v>
      </c>
      <c r="CB15" s="23">
        <v>0.77533776931377174</v>
      </c>
      <c r="CC15" s="23">
        <v>0.71962400995323084</v>
      </c>
    </row>
    <row r="16" spans="2:83" ht="19" customHeight="1" x14ac:dyDescent="0.35">
      <c r="B16" s="22" t="s">
        <v>118</v>
      </c>
      <c r="C16" s="23">
        <v>4.7183134694591317E-2</v>
      </c>
      <c r="D16" s="23">
        <v>0.14603945118219949</v>
      </c>
      <c r="E16" s="23">
        <v>7.2436207716796541E-2</v>
      </c>
      <c r="F16" s="23">
        <v>5.6597733764472788E-2</v>
      </c>
      <c r="G16" s="23">
        <v>2.6307431379410971E-2</v>
      </c>
      <c r="H16" s="23">
        <v>2.2212363680783449E-2</v>
      </c>
      <c r="I16" s="23">
        <v>9.1665352807118669E-3</v>
      </c>
      <c r="K16" s="23">
        <v>5.569678460241357E-2</v>
      </c>
      <c r="L16" s="23">
        <v>3.8383404011309297E-2</v>
      </c>
      <c r="N16" s="23">
        <v>6.3385919321644502E-2</v>
      </c>
      <c r="O16" s="23">
        <v>1.4183520368796E-2</v>
      </c>
      <c r="P16" s="23">
        <v>5.2594931707935742E-2</v>
      </c>
      <c r="Q16" s="23">
        <v>4.7484924701735542E-2</v>
      </c>
      <c r="R16" s="23">
        <v>3.3687169299839892E-2</v>
      </c>
      <c r="S16" s="23">
        <v>5.2797956141867552E-2</v>
      </c>
      <c r="T16" s="23">
        <v>7.5925055071242226E-2</v>
      </c>
      <c r="U16" s="23">
        <v>7.0940672492436907E-2</v>
      </c>
      <c r="V16" s="23">
        <v>4.063095086697352E-2</v>
      </c>
      <c r="W16" s="23">
        <v>3.7829901757610751E-2</v>
      </c>
      <c r="X16" s="23">
        <v>5.2926781603786152E-2</v>
      </c>
      <c r="Y16" s="23">
        <v>2.3923366916526641E-2</v>
      </c>
      <c r="AA16" s="23">
        <v>3.114783414850027E-2</v>
      </c>
      <c r="AB16" s="23">
        <v>3.0592037603373569E-2</v>
      </c>
      <c r="AC16" s="23">
        <v>5.1728256757447001E-2</v>
      </c>
      <c r="AD16" s="23">
        <v>7.807866751161302E-2</v>
      </c>
      <c r="AF16" s="23">
        <v>0.21096282590758511</v>
      </c>
      <c r="AG16" s="23">
        <v>4.9313709868677891E-2</v>
      </c>
      <c r="AH16" s="23">
        <v>4.4807841646273813E-2</v>
      </c>
      <c r="AI16" s="23">
        <v>5.5801782075368712E-2</v>
      </c>
      <c r="AJ16" s="23">
        <v>7.0710002051289786E-2</v>
      </c>
      <c r="AK16" s="23">
        <v>3.9056085363677433E-2</v>
      </c>
      <c r="AL16" s="23">
        <v>5.9091600153823337E-2</v>
      </c>
      <c r="AM16" s="23">
        <v>2.9943219975427392E-2</v>
      </c>
      <c r="AN16" s="23">
        <v>4.6830105902725849E-2</v>
      </c>
      <c r="AO16" s="23">
        <v>2.6579063094217811E-2</v>
      </c>
      <c r="AP16" s="23">
        <v>6.1373466856928143E-3</v>
      </c>
      <c r="AQ16" s="23">
        <v>8.0566700434942795E-2</v>
      </c>
      <c r="AR16" s="23">
        <v>3.9675260813777938E-2</v>
      </c>
      <c r="AS16" s="23">
        <v>1.83063612808648E-2</v>
      </c>
      <c r="AT16" s="23">
        <v>3.9010577561505548E-2</v>
      </c>
      <c r="AU16" s="23">
        <v>3.8701867643892253E-2</v>
      </c>
      <c r="AV16" s="23">
        <v>0.11010345246369491</v>
      </c>
      <c r="AX16" s="23">
        <v>4.1892181282213593E-2</v>
      </c>
      <c r="AY16" s="23">
        <v>7.2234189254746839E-2</v>
      </c>
      <c r="BA16" s="23">
        <v>3.8358654047523803E-2</v>
      </c>
      <c r="BB16" s="23">
        <v>6.3555521865477305E-2</v>
      </c>
      <c r="BD16" s="23">
        <v>4.654791762504288E-2</v>
      </c>
      <c r="BE16" s="23">
        <v>4.7727263875743928E-2</v>
      </c>
      <c r="BF16" s="23">
        <v>6.7615782300925339E-2</v>
      </c>
      <c r="BG16" s="23">
        <v>4.0837419921555249E-2</v>
      </c>
      <c r="BH16" s="23">
        <v>4.4439212639514281E-2</v>
      </c>
      <c r="BI16" s="23">
        <v>3.2173885684454E-2</v>
      </c>
      <c r="BJ16" s="23">
        <v>4.1294313296095217E-2</v>
      </c>
      <c r="BL16" s="23">
        <v>4.7800420837624619E-2</v>
      </c>
      <c r="BM16" s="23">
        <v>1.8858157154754501E-2</v>
      </c>
      <c r="BN16" s="23">
        <v>4.1131257637089351E-2</v>
      </c>
      <c r="BO16" s="23">
        <v>5.0483756825152569E-2</v>
      </c>
      <c r="BP16" s="23">
        <v>7.9596012199277338E-2</v>
      </c>
      <c r="BQ16" s="23">
        <v>8.9230514604039898E-2</v>
      </c>
      <c r="BR16" s="23">
        <v>9.3720159854697532E-2</v>
      </c>
      <c r="BS16" s="23">
        <v>6.2361451231983958E-2</v>
      </c>
      <c r="BU16" s="23">
        <v>2.9788084709536779E-2</v>
      </c>
      <c r="BV16" s="23">
        <v>2.082640658424887E-2</v>
      </c>
      <c r="BW16" s="23">
        <v>2.8839197656171649E-2</v>
      </c>
      <c r="BX16" s="23">
        <v>9.2902096039701509E-2</v>
      </c>
      <c r="BY16" s="23">
        <v>6.041171677489849E-2</v>
      </c>
      <c r="BZ16" s="23">
        <v>0.1542968711096192</v>
      </c>
      <c r="CA16" s="23">
        <v>5.8628881335185068E-2</v>
      </c>
      <c r="CB16" s="23">
        <v>2.866011580410888E-2</v>
      </c>
      <c r="CC16" s="23">
        <v>6.8641435947533275E-2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0.37754414073716919</v>
      </c>
      <c r="D9" s="18">
        <v>0.27811980504793959</v>
      </c>
      <c r="E9" s="18">
        <v>0.38904948829188518</v>
      </c>
      <c r="F9" s="18">
        <v>0.32202517146297371</v>
      </c>
      <c r="G9" s="18">
        <v>0.34616202185213912</v>
      </c>
      <c r="H9" s="18">
        <v>0.38717092016881283</v>
      </c>
      <c r="I9" s="18">
        <v>0.46637366248013828</v>
      </c>
      <c r="K9" s="18">
        <v>0.36601876982686932</v>
      </c>
      <c r="L9" s="18">
        <v>0.38918955112894937</v>
      </c>
      <c r="N9" s="18">
        <v>0.44002824382033939</v>
      </c>
      <c r="O9" s="18">
        <v>0.41233430468188842</v>
      </c>
      <c r="P9" s="18">
        <v>0.36650543323042828</v>
      </c>
      <c r="Q9" s="18">
        <v>0.33485150061455887</v>
      </c>
      <c r="R9" s="18">
        <v>0.37966060211184072</v>
      </c>
      <c r="S9" s="18">
        <v>0.35385402617519862</v>
      </c>
      <c r="T9" s="18">
        <v>0.36310982853360602</v>
      </c>
      <c r="U9" s="18">
        <v>0.3082741611940984</v>
      </c>
      <c r="V9" s="18">
        <v>0.42343522638104669</v>
      </c>
      <c r="W9" s="18">
        <v>0.35524367328180312</v>
      </c>
      <c r="X9" s="18">
        <v>0.3606489689811182</v>
      </c>
      <c r="Y9" s="18">
        <v>0.41508189445545862</v>
      </c>
      <c r="AA9" s="18">
        <v>0.46116760736990942</v>
      </c>
      <c r="AB9" s="18">
        <v>0.43060625155384319</v>
      </c>
      <c r="AC9" s="18">
        <v>0.31297791225881161</v>
      </c>
      <c r="AD9" s="18">
        <v>0.28928336673534438</v>
      </c>
      <c r="AF9" s="18">
        <v>0.1110696829553712</v>
      </c>
      <c r="AG9" s="18">
        <v>0.33009463507804238</v>
      </c>
      <c r="AH9" s="18">
        <v>0.43123345658099649</v>
      </c>
      <c r="AI9" s="18">
        <v>0.30572750966391449</v>
      </c>
      <c r="AJ9" s="18">
        <v>0.30941515391935659</v>
      </c>
      <c r="AK9" s="18">
        <v>0.34733772912087441</v>
      </c>
      <c r="AL9" s="18">
        <v>0.34313722328413321</v>
      </c>
      <c r="AM9" s="18">
        <v>0.42045375290322978</v>
      </c>
      <c r="AN9" s="18">
        <v>0.30248155409134497</v>
      </c>
      <c r="AO9" s="18">
        <v>0.41280654999489169</v>
      </c>
      <c r="AP9" s="18">
        <v>0.44994379767065618</v>
      </c>
      <c r="AQ9" s="18">
        <v>0.43136861713093788</v>
      </c>
      <c r="AR9" s="18">
        <v>0.40434621424059392</v>
      </c>
      <c r="AS9" s="18">
        <v>0.50047733788725923</v>
      </c>
      <c r="AT9" s="18">
        <v>0.39316675530106682</v>
      </c>
      <c r="AU9" s="18">
        <v>0.46635387658109728</v>
      </c>
      <c r="AV9" s="18">
        <v>0.32167286592943573</v>
      </c>
      <c r="AX9" s="18">
        <v>0.3754546228812462</v>
      </c>
      <c r="AY9" s="18">
        <v>0.39445489084661928</v>
      </c>
      <c r="BA9" s="18">
        <v>0.39539711509961728</v>
      </c>
      <c r="BB9" s="18">
        <v>0.34442085336149381</v>
      </c>
      <c r="BD9" s="18">
        <v>0.34588456197288298</v>
      </c>
      <c r="BE9" s="18">
        <v>0.363306562923851</v>
      </c>
      <c r="BF9" s="18">
        <v>0.36752723582639302</v>
      </c>
      <c r="BG9" s="18">
        <v>0.41123620988537912</v>
      </c>
      <c r="BH9" s="18">
        <v>0.44814133844390408</v>
      </c>
      <c r="BI9" s="18">
        <v>0.44914983486648719</v>
      </c>
      <c r="BJ9" s="18">
        <v>0.2028194340311982</v>
      </c>
      <c r="BL9" s="18">
        <v>0.43655722907195432</v>
      </c>
      <c r="BM9" s="18">
        <v>0.42317652264725469</v>
      </c>
      <c r="BN9" s="18">
        <v>0.38913093015938488</v>
      </c>
      <c r="BO9" s="18">
        <v>0.34653363525070768</v>
      </c>
      <c r="BP9" s="18">
        <v>0.32249848646602841</v>
      </c>
      <c r="BQ9" s="18">
        <v>0.48956216982919409</v>
      </c>
      <c r="BR9" s="18">
        <v>0.2124629363852385</v>
      </c>
      <c r="BS9" s="18">
        <v>0.29363149753437562</v>
      </c>
      <c r="BU9" s="18">
        <v>0.42436478489348811</v>
      </c>
      <c r="BV9" s="18">
        <v>0.43280744077923711</v>
      </c>
      <c r="BW9" s="18">
        <v>0.36993252709107949</v>
      </c>
      <c r="BX9" s="18">
        <v>0.31619334865508431</v>
      </c>
      <c r="BY9" s="18">
        <v>0.37420912485245811</v>
      </c>
      <c r="BZ9" s="18">
        <v>0.36709562431874021</v>
      </c>
      <c r="CA9" s="18">
        <v>0.20709189329181751</v>
      </c>
      <c r="CB9" s="18">
        <v>0.31090652900532012</v>
      </c>
      <c r="CC9" s="18">
        <v>0.41303003459367121</v>
      </c>
    </row>
    <row r="10" spans="2:83" ht="19" customHeight="1" x14ac:dyDescent="0.35">
      <c r="B10" s="21" t="s">
        <v>280</v>
      </c>
      <c r="C10" s="18">
        <v>0.39277440373304751</v>
      </c>
      <c r="D10" s="18">
        <v>0.370633045376349</v>
      </c>
      <c r="E10" s="18">
        <v>0.36075156000280489</v>
      </c>
      <c r="F10" s="18">
        <v>0.4068997316397116</v>
      </c>
      <c r="G10" s="18">
        <v>0.41728881273027463</v>
      </c>
      <c r="H10" s="18">
        <v>0.40778634954911652</v>
      </c>
      <c r="I10" s="18">
        <v>0.38938860339080178</v>
      </c>
      <c r="K10" s="18">
        <v>0.39243810567431958</v>
      </c>
      <c r="L10" s="18">
        <v>0.39400159293617759</v>
      </c>
      <c r="N10" s="18">
        <v>0.35345507793378922</v>
      </c>
      <c r="O10" s="18">
        <v>0.38297449997962418</v>
      </c>
      <c r="P10" s="18">
        <v>0.3598340704043359</v>
      </c>
      <c r="Q10" s="18">
        <v>0.40782599055616642</v>
      </c>
      <c r="R10" s="18">
        <v>0.39338922009306121</v>
      </c>
      <c r="S10" s="18">
        <v>0.42126451669875392</v>
      </c>
      <c r="T10" s="18">
        <v>0.43038684603338961</v>
      </c>
      <c r="U10" s="18">
        <v>0.40324770519317921</v>
      </c>
      <c r="V10" s="18">
        <v>0.37072735754721781</v>
      </c>
      <c r="W10" s="18">
        <v>0.38863398910126412</v>
      </c>
      <c r="X10" s="18">
        <v>0.41572119414569481</v>
      </c>
      <c r="Y10" s="18">
        <v>0.39093528398038319</v>
      </c>
      <c r="AA10" s="18">
        <v>0.37424900304902697</v>
      </c>
      <c r="AB10" s="18">
        <v>0.37923375880460758</v>
      </c>
      <c r="AC10" s="18">
        <v>0.42581707462877932</v>
      </c>
      <c r="AD10" s="18">
        <v>0.39689649778440772</v>
      </c>
      <c r="AF10" s="18">
        <v>0.37127248567886029</v>
      </c>
      <c r="AG10" s="18">
        <v>0.29587952413473811</v>
      </c>
      <c r="AH10" s="18">
        <v>0.4121112613582687</v>
      </c>
      <c r="AI10" s="18">
        <v>0.40902809892210312</v>
      </c>
      <c r="AJ10" s="18">
        <v>0.38840189276235298</v>
      </c>
      <c r="AK10" s="18">
        <v>0.42290647457198111</v>
      </c>
      <c r="AL10" s="18">
        <v>0.37876443386980779</v>
      </c>
      <c r="AM10" s="18">
        <v>0.42954601298723472</v>
      </c>
      <c r="AN10" s="18">
        <v>0.39279347030498502</v>
      </c>
      <c r="AO10" s="18">
        <v>0.41651075606543042</v>
      </c>
      <c r="AP10" s="18">
        <v>0.40858233459445459</v>
      </c>
      <c r="AQ10" s="18">
        <v>0.36450976073883101</v>
      </c>
      <c r="AR10" s="18">
        <v>0.43105195705015398</v>
      </c>
      <c r="AS10" s="18">
        <v>0.35176072053715668</v>
      </c>
      <c r="AT10" s="18">
        <v>0.41582737444180012</v>
      </c>
      <c r="AU10" s="18">
        <v>0.35088715970444362</v>
      </c>
      <c r="AV10" s="18">
        <v>0.33625801027558161</v>
      </c>
      <c r="AX10" s="18">
        <v>0.40504604808235761</v>
      </c>
      <c r="AY10" s="18">
        <v>0.33010816544976551</v>
      </c>
      <c r="BA10" s="18">
        <v>0.39745584179203042</v>
      </c>
      <c r="BB10" s="18">
        <v>0.38408875757622118</v>
      </c>
      <c r="BD10" s="18">
        <v>0.405006194360715</v>
      </c>
      <c r="BE10" s="18">
        <v>0.41030732836854711</v>
      </c>
      <c r="BF10" s="18">
        <v>0.38722657415187572</v>
      </c>
      <c r="BG10" s="18">
        <v>0.38048874181370113</v>
      </c>
      <c r="BH10" s="18">
        <v>0.3646764064037159</v>
      </c>
      <c r="BI10" s="18">
        <v>0.37923934183074548</v>
      </c>
      <c r="BJ10" s="18">
        <v>0.40380993187465258</v>
      </c>
      <c r="BL10" s="18">
        <v>0.39996137188223818</v>
      </c>
      <c r="BM10" s="18">
        <v>0.39618823971656258</v>
      </c>
      <c r="BN10" s="18">
        <v>0.4022532056099668</v>
      </c>
      <c r="BO10" s="18">
        <v>0.42991040801353431</v>
      </c>
      <c r="BP10" s="18">
        <v>0.40475392681658923</v>
      </c>
      <c r="BQ10" s="18">
        <v>0.31157318211798962</v>
      </c>
      <c r="BR10" s="18">
        <v>0.3319896607886591</v>
      </c>
      <c r="BS10" s="18">
        <v>0.37442874690991279</v>
      </c>
      <c r="BU10" s="18">
        <v>0.44152629111997449</v>
      </c>
      <c r="BV10" s="18">
        <v>0.38106520343479222</v>
      </c>
      <c r="BW10" s="18">
        <v>0.4281752557517382</v>
      </c>
      <c r="BX10" s="18">
        <v>0.38912173358225383</v>
      </c>
      <c r="BY10" s="18">
        <v>0.3671576499779442</v>
      </c>
      <c r="BZ10" s="18">
        <v>0.33849700761698592</v>
      </c>
      <c r="CA10" s="18">
        <v>0.42540623505066621</v>
      </c>
      <c r="CB10" s="18">
        <v>0.39271868424007489</v>
      </c>
      <c r="CC10" s="18">
        <v>0.37437809930194282</v>
      </c>
    </row>
    <row r="11" spans="2:83" ht="19" customHeight="1" x14ac:dyDescent="0.35">
      <c r="B11" s="21" t="s">
        <v>267</v>
      </c>
      <c r="C11" s="18">
        <v>0.15219061619817201</v>
      </c>
      <c r="D11" s="18">
        <v>0.18768928720514511</v>
      </c>
      <c r="E11" s="18">
        <v>0.16214422764946579</v>
      </c>
      <c r="F11" s="18">
        <v>0.19548243894484399</v>
      </c>
      <c r="G11" s="18">
        <v>0.1559515153985209</v>
      </c>
      <c r="H11" s="18">
        <v>0.14250445768701081</v>
      </c>
      <c r="I11" s="18">
        <v>0.1028482525113477</v>
      </c>
      <c r="K11" s="18">
        <v>0.16251582909532539</v>
      </c>
      <c r="L11" s="18">
        <v>0.1403747670978136</v>
      </c>
      <c r="N11" s="18">
        <v>0.14880285962475351</v>
      </c>
      <c r="O11" s="18">
        <v>0.17638775795345971</v>
      </c>
      <c r="P11" s="18">
        <v>0.20271180373994699</v>
      </c>
      <c r="Q11" s="18">
        <v>0.12854322662894049</v>
      </c>
      <c r="R11" s="18">
        <v>0.13742595966199669</v>
      </c>
      <c r="S11" s="18">
        <v>0.1623973805618546</v>
      </c>
      <c r="T11" s="18">
        <v>0.122730291046937</v>
      </c>
      <c r="U11" s="18">
        <v>0.20908291850747501</v>
      </c>
      <c r="V11" s="18">
        <v>0.1285057130156651</v>
      </c>
      <c r="W11" s="18">
        <v>0.17296233447923179</v>
      </c>
      <c r="X11" s="18">
        <v>0.13100141985614289</v>
      </c>
      <c r="Y11" s="18">
        <v>0.13361195877008261</v>
      </c>
      <c r="AA11" s="18">
        <v>0.1179558327190416</v>
      </c>
      <c r="AB11" s="18">
        <v>0.12893663128688351</v>
      </c>
      <c r="AC11" s="18">
        <v>0.1856244492460013</v>
      </c>
      <c r="AD11" s="18">
        <v>0.1838923854609931</v>
      </c>
      <c r="AF11" s="18">
        <v>0.20677394815304101</v>
      </c>
      <c r="AG11" s="18">
        <v>0.22127697138347741</v>
      </c>
      <c r="AH11" s="18">
        <v>7.8088346878836506E-2</v>
      </c>
      <c r="AI11" s="18">
        <v>0.21792567933936971</v>
      </c>
      <c r="AJ11" s="18">
        <v>0.22272934261357469</v>
      </c>
      <c r="AK11" s="18">
        <v>0.15670507074221271</v>
      </c>
      <c r="AL11" s="18">
        <v>0.16380056774884089</v>
      </c>
      <c r="AM11" s="18">
        <v>0.1196975641719069</v>
      </c>
      <c r="AN11" s="18">
        <v>0.23384763078074139</v>
      </c>
      <c r="AO11" s="18">
        <v>9.9716982089925466E-2</v>
      </c>
      <c r="AP11" s="18">
        <v>0.1036565478066698</v>
      </c>
      <c r="AQ11" s="18">
        <v>0.13250471482115761</v>
      </c>
      <c r="AR11" s="18">
        <v>0.1102671903489872</v>
      </c>
      <c r="AS11" s="18">
        <v>0.1230113670470705</v>
      </c>
      <c r="AT11" s="18">
        <v>0.13671871187483339</v>
      </c>
      <c r="AU11" s="18">
        <v>0.12097007999765361</v>
      </c>
      <c r="AV11" s="18">
        <v>0.16952182074228089</v>
      </c>
      <c r="AX11" s="18">
        <v>0.14644540204038201</v>
      </c>
      <c r="AY11" s="18">
        <v>0.182608799013424</v>
      </c>
      <c r="BA11" s="18">
        <v>0.13676349297047019</v>
      </c>
      <c r="BB11" s="18">
        <v>0.18081313173406771</v>
      </c>
      <c r="BD11" s="18">
        <v>0.1694681205477907</v>
      </c>
      <c r="BE11" s="18">
        <v>0.13704385745785169</v>
      </c>
      <c r="BF11" s="18">
        <v>0.14061052084603709</v>
      </c>
      <c r="BG11" s="18">
        <v>0.16680557055837689</v>
      </c>
      <c r="BH11" s="18">
        <v>0.12946955509478719</v>
      </c>
      <c r="BI11" s="18">
        <v>0.1072579814353614</v>
      </c>
      <c r="BJ11" s="18">
        <v>0.17943877981182871</v>
      </c>
      <c r="BL11" s="18">
        <v>0.1238793814241442</v>
      </c>
      <c r="BM11" s="18">
        <v>0.1331254398756605</v>
      </c>
      <c r="BN11" s="18">
        <v>0.1075604020645374</v>
      </c>
      <c r="BO11" s="18">
        <v>0.15533016971629759</v>
      </c>
      <c r="BP11" s="18">
        <v>0.17243969727899011</v>
      </c>
      <c r="BQ11" s="18">
        <v>0.1342683985935253</v>
      </c>
      <c r="BR11" s="18">
        <v>0.1959489267600906</v>
      </c>
      <c r="BS11" s="18">
        <v>0.21158827932834831</v>
      </c>
      <c r="BU11" s="18">
        <v>0.1058841818532433</v>
      </c>
      <c r="BV11" s="18">
        <v>0.1277563079403308</v>
      </c>
      <c r="BW11" s="18">
        <v>0.1266155614123837</v>
      </c>
      <c r="BX11" s="18">
        <v>0.19600728794344591</v>
      </c>
      <c r="BY11" s="18">
        <v>0.1803992778015194</v>
      </c>
      <c r="BZ11" s="18">
        <v>0.13556675373358559</v>
      </c>
      <c r="CA11" s="18">
        <v>0.23565824991809911</v>
      </c>
      <c r="CB11" s="18">
        <v>0.16682993748325031</v>
      </c>
      <c r="CC11" s="18">
        <v>0.13479402525100981</v>
      </c>
    </row>
    <row r="12" spans="2:83" ht="19" customHeight="1" x14ac:dyDescent="0.35">
      <c r="B12" s="21" t="s">
        <v>281</v>
      </c>
      <c r="C12" s="18">
        <v>3.7470790173080082E-2</v>
      </c>
      <c r="D12" s="18">
        <v>7.9762329097710291E-2</v>
      </c>
      <c r="E12" s="18">
        <v>5.9541708655463099E-2</v>
      </c>
      <c r="F12" s="18">
        <v>4.0168259781235477E-2</v>
      </c>
      <c r="G12" s="18">
        <v>3.2701544095406612E-2</v>
      </c>
      <c r="H12" s="18">
        <v>3.3279222734495927E-2</v>
      </c>
      <c r="I12" s="18">
        <v>7.0719072781564906E-3</v>
      </c>
      <c r="K12" s="18">
        <v>4.3323308085815568E-2</v>
      </c>
      <c r="L12" s="18">
        <v>3.2172168988843848E-2</v>
      </c>
      <c r="N12" s="18">
        <v>4.5508995474457428E-2</v>
      </c>
      <c r="O12" s="18">
        <v>1.4183520368796E-2</v>
      </c>
      <c r="P12" s="18">
        <v>2.0198108171344199E-2</v>
      </c>
      <c r="Q12" s="18">
        <v>7.760415833036037E-2</v>
      </c>
      <c r="R12" s="18">
        <v>2.722076636239338E-2</v>
      </c>
      <c r="S12" s="18">
        <v>4.920727433622258E-2</v>
      </c>
      <c r="T12" s="18">
        <v>3.7975093026653382E-2</v>
      </c>
      <c r="U12" s="18">
        <v>3.2588777892709947E-2</v>
      </c>
      <c r="V12" s="18">
        <v>4.4420649654061423E-2</v>
      </c>
      <c r="W12" s="18">
        <v>2.0784774796488461E-2</v>
      </c>
      <c r="X12" s="18">
        <v>3.6623020625262417E-2</v>
      </c>
      <c r="Y12" s="18">
        <v>5.033721782713689E-2</v>
      </c>
      <c r="AA12" s="18">
        <v>2.356193319256213E-2</v>
      </c>
      <c r="AB12" s="18">
        <v>2.0826145717637089E-2</v>
      </c>
      <c r="AC12" s="18">
        <v>4.0120538223507501E-2</v>
      </c>
      <c r="AD12" s="18">
        <v>6.7722056810197842E-2</v>
      </c>
      <c r="AF12" s="18">
        <v>0.19414945334516909</v>
      </c>
      <c r="AG12" s="18">
        <v>7.7803009930267203E-2</v>
      </c>
      <c r="AH12" s="18">
        <v>5.6840012703546029E-2</v>
      </c>
      <c r="AI12" s="18">
        <v>3.2494859889370051E-2</v>
      </c>
      <c r="AJ12" s="18">
        <v>5.2850054110752352E-2</v>
      </c>
      <c r="AK12" s="18">
        <v>1.308566723843844E-2</v>
      </c>
      <c r="AL12" s="18">
        <v>4.7531937306868922E-2</v>
      </c>
      <c r="AM12" s="18">
        <v>2.2797917784435798E-2</v>
      </c>
      <c r="AN12" s="18">
        <v>2.1468648625413641E-2</v>
      </c>
      <c r="AO12" s="18">
        <v>3.6686896742374298E-2</v>
      </c>
      <c r="AP12" s="18">
        <v>5.0595007822588538E-3</v>
      </c>
      <c r="AQ12" s="18">
        <v>5.1084348231152613E-2</v>
      </c>
      <c r="AR12" s="18">
        <v>4.5296132383235127E-2</v>
      </c>
      <c r="AS12" s="18">
        <v>2.475057452851372E-2</v>
      </c>
      <c r="AT12" s="18">
        <v>3.9010577561505548E-2</v>
      </c>
      <c r="AU12" s="18">
        <v>4.1634724202850922E-2</v>
      </c>
      <c r="AV12" s="18">
        <v>2.7357929089162941E-2</v>
      </c>
      <c r="AX12" s="18">
        <v>3.2586635963270522E-2</v>
      </c>
      <c r="AY12" s="18">
        <v>6.3134955066397561E-2</v>
      </c>
      <c r="BA12" s="18">
        <v>3.217029936835223E-2</v>
      </c>
      <c r="BB12" s="18">
        <v>4.7304987914741407E-2</v>
      </c>
      <c r="BD12" s="18">
        <v>4.1777770635165343E-2</v>
      </c>
      <c r="BE12" s="18">
        <v>2.830754551020195E-2</v>
      </c>
      <c r="BF12" s="18">
        <v>5.2179869211332282E-2</v>
      </c>
      <c r="BG12" s="18">
        <v>2.4485928579332562E-2</v>
      </c>
      <c r="BH12" s="18">
        <v>3.6950394724759972E-2</v>
      </c>
      <c r="BI12" s="18">
        <v>4.0900395100767047E-2</v>
      </c>
      <c r="BJ12" s="18">
        <v>9.7190971248194549E-2</v>
      </c>
      <c r="BL12" s="18">
        <v>2.0547997828738201E-2</v>
      </c>
      <c r="BM12" s="18">
        <v>2.6485778800706881E-2</v>
      </c>
      <c r="BN12" s="18">
        <v>6.1039045831996708E-2</v>
      </c>
      <c r="BO12" s="18">
        <v>5.2253553729037908E-2</v>
      </c>
      <c r="BP12" s="18">
        <v>5.0499229157891568E-2</v>
      </c>
      <c r="BQ12" s="18">
        <v>4.0751660697882899E-2</v>
      </c>
      <c r="BR12" s="18">
        <v>7.9030977361995908E-2</v>
      </c>
      <c r="BS12" s="18">
        <v>4.4016666443477313E-2</v>
      </c>
      <c r="BU12" s="18">
        <v>1.6717827160206838E-2</v>
      </c>
      <c r="BV12" s="18">
        <v>2.9523925553298521E-2</v>
      </c>
      <c r="BW12" s="18">
        <v>3.182144940378185E-2</v>
      </c>
      <c r="BX12" s="18">
        <v>5.7966864649246323E-2</v>
      </c>
      <c r="BY12" s="18">
        <v>3.7820049566651512E-2</v>
      </c>
      <c r="BZ12" s="18">
        <v>0.1105232696629016</v>
      </c>
      <c r="CA12" s="18">
        <v>3.087993683671144E-2</v>
      </c>
      <c r="CB12" s="18">
        <v>5.1321092957545417E-2</v>
      </c>
      <c r="CC12" s="18">
        <v>5.0103770728457522E-2</v>
      </c>
    </row>
    <row r="13" spans="2:83" ht="19" customHeight="1" x14ac:dyDescent="0.35">
      <c r="B13" s="21" t="s">
        <v>282</v>
      </c>
      <c r="C13" s="18">
        <v>1.1205678451986129E-2</v>
      </c>
      <c r="D13" s="18">
        <v>3.2114499034465907E-2</v>
      </c>
      <c r="E13" s="18">
        <v>9.4325596112325646E-3</v>
      </c>
      <c r="F13" s="18">
        <v>1.340068819571646E-2</v>
      </c>
      <c r="G13" s="18">
        <v>6.0175035611914592E-3</v>
      </c>
      <c r="H13" s="18">
        <v>1.078394730971511E-2</v>
      </c>
      <c r="I13" s="18">
        <v>5.2895216104590064E-3</v>
      </c>
      <c r="K13" s="18">
        <v>1.405228421694815E-2</v>
      </c>
      <c r="L13" s="18">
        <v>8.5937964218506472E-3</v>
      </c>
      <c r="N13" s="18">
        <v>0</v>
      </c>
      <c r="O13" s="18">
        <v>0</v>
      </c>
      <c r="P13" s="18">
        <v>0</v>
      </c>
      <c r="Q13" s="18">
        <v>0</v>
      </c>
      <c r="R13" s="18">
        <v>1.360882992960216E-2</v>
      </c>
      <c r="S13" s="18">
        <v>0</v>
      </c>
      <c r="T13" s="18">
        <v>1.347453839333005E-2</v>
      </c>
      <c r="U13" s="18">
        <v>1.7142305728260188E-2</v>
      </c>
      <c r="V13" s="18">
        <v>1.5656578489703629E-2</v>
      </c>
      <c r="W13" s="18">
        <v>1.8298291178698939E-2</v>
      </c>
      <c r="X13" s="18">
        <v>2.4814841456134482E-2</v>
      </c>
      <c r="Y13" s="18">
        <v>5.0873891748645797E-3</v>
      </c>
      <c r="AA13" s="18">
        <v>6.8584394101231707E-3</v>
      </c>
      <c r="AB13" s="18">
        <v>1.201913425037518E-2</v>
      </c>
      <c r="AC13" s="18">
        <v>1.1016865678910651E-2</v>
      </c>
      <c r="AD13" s="18">
        <v>1.5294885548176001E-2</v>
      </c>
      <c r="AF13" s="18">
        <v>3.856435423781699E-2</v>
      </c>
      <c r="AG13" s="18">
        <v>2.2659575864963699E-2</v>
      </c>
      <c r="AH13" s="18">
        <v>8.2508733021108074E-3</v>
      </c>
      <c r="AI13" s="18">
        <v>8.8218231336558046E-3</v>
      </c>
      <c r="AJ13" s="18">
        <v>1.4548592764040949E-2</v>
      </c>
      <c r="AK13" s="18">
        <v>1.4935449004985829E-2</v>
      </c>
      <c r="AL13" s="18">
        <v>2.456284504695944E-2</v>
      </c>
      <c r="AM13" s="18">
        <v>0</v>
      </c>
      <c r="AN13" s="18">
        <v>0</v>
      </c>
      <c r="AO13" s="18">
        <v>1.3043429246156899E-2</v>
      </c>
      <c r="AP13" s="18">
        <v>0</v>
      </c>
      <c r="AQ13" s="18">
        <v>1.118647859327598E-2</v>
      </c>
      <c r="AR13" s="18">
        <v>9.0385059770297684E-3</v>
      </c>
      <c r="AS13" s="18">
        <v>0</v>
      </c>
      <c r="AT13" s="18">
        <v>1.527658082079388E-2</v>
      </c>
      <c r="AU13" s="18">
        <v>0</v>
      </c>
      <c r="AV13" s="18">
        <v>3.7586057274409237E-2</v>
      </c>
      <c r="AX13" s="18">
        <v>1.135809014594274E-2</v>
      </c>
      <c r="AY13" s="18">
        <v>8.125289777046768E-3</v>
      </c>
      <c r="BA13" s="18">
        <v>1.019425473249577E-2</v>
      </c>
      <c r="BB13" s="18">
        <v>1.308221049864168E-2</v>
      </c>
      <c r="BD13" s="18">
        <v>7.9341780023071459E-3</v>
      </c>
      <c r="BE13" s="18">
        <v>1.555628420520609E-2</v>
      </c>
      <c r="BF13" s="18">
        <v>2.595868669041226E-2</v>
      </c>
      <c r="BG13" s="18">
        <v>6.4910212633367374E-3</v>
      </c>
      <c r="BH13" s="18">
        <v>4.5847846179300983E-3</v>
      </c>
      <c r="BI13" s="18">
        <v>0</v>
      </c>
      <c r="BJ13" s="18">
        <v>2.1392454177475369E-2</v>
      </c>
      <c r="BL13" s="18">
        <v>9.9919141712090688E-3</v>
      </c>
      <c r="BM13" s="18">
        <v>1.1363841596805421E-2</v>
      </c>
      <c r="BN13" s="18">
        <v>1.4429548250981869E-2</v>
      </c>
      <c r="BO13" s="18">
        <v>8.5171534266804665E-3</v>
      </c>
      <c r="BP13" s="18">
        <v>1.5035876566263231E-2</v>
      </c>
      <c r="BQ13" s="18">
        <v>0</v>
      </c>
      <c r="BR13" s="18">
        <v>3.4630211327535861E-2</v>
      </c>
      <c r="BS13" s="18">
        <v>7.0140235366912456E-3</v>
      </c>
      <c r="BU13" s="18">
        <v>1.150691497308726E-2</v>
      </c>
      <c r="BV13" s="18">
        <v>1.034668783640046E-2</v>
      </c>
      <c r="BW13" s="18">
        <v>0</v>
      </c>
      <c r="BX13" s="18">
        <v>5.0473708810729809E-3</v>
      </c>
      <c r="BY13" s="18">
        <v>1.846672602038733E-2</v>
      </c>
      <c r="BZ13" s="18">
        <v>0</v>
      </c>
      <c r="CA13" s="18">
        <v>0</v>
      </c>
      <c r="CB13" s="18">
        <v>1.699455474012378E-2</v>
      </c>
      <c r="CC13" s="18">
        <v>1.7320626312112029E-2</v>
      </c>
    </row>
    <row r="14" spans="2:83" ht="19" customHeight="1" x14ac:dyDescent="0.35">
      <c r="B14" s="21" t="s">
        <v>151</v>
      </c>
      <c r="C14" s="18">
        <v>2.8814370706545179E-2</v>
      </c>
      <c r="D14" s="18">
        <v>5.1681034238390017E-2</v>
      </c>
      <c r="E14" s="18">
        <v>1.9080455789148552E-2</v>
      </c>
      <c r="F14" s="18">
        <v>2.202370997551872E-2</v>
      </c>
      <c r="G14" s="18">
        <v>4.1878602362467418E-2</v>
      </c>
      <c r="H14" s="18">
        <v>1.8475102550848839E-2</v>
      </c>
      <c r="I14" s="18">
        <v>2.9028052729096528E-2</v>
      </c>
      <c r="K14" s="18">
        <v>2.1651703100721981E-2</v>
      </c>
      <c r="L14" s="18">
        <v>3.5668123426364842E-2</v>
      </c>
      <c r="N14" s="18">
        <v>1.220482314666047E-2</v>
      </c>
      <c r="O14" s="18">
        <v>1.411991701623173E-2</v>
      </c>
      <c r="P14" s="18">
        <v>5.0750584453944647E-2</v>
      </c>
      <c r="Q14" s="18">
        <v>5.1175123869974068E-2</v>
      </c>
      <c r="R14" s="18">
        <v>4.8694621841105852E-2</v>
      </c>
      <c r="S14" s="18">
        <v>1.3276802227970201E-2</v>
      </c>
      <c r="T14" s="18">
        <v>3.232340296608411E-2</v>
      </c>
      <c r="U14" s="18">
        <v>2.966413148427708E-2</v>
      </c>
      <c r="V14" s="18">
        <v>1.725447491230522E-2</v>
      </c>
      <c r="W14" s="18">
        <v>4.407693716251368E-2</v>
      </c>
      <c r="X14" s="18">
        <v>3.119055493564718E-2</v>
      </c>
      <c r="Y14" s="18">
        <v>4.9462557920739577E-3</v>
      </c>
      <c r="AA14" s="18">
        <v>1.6207184259336541E-2</v>
      </c>
      <c r="AB14" s="18">
        <v>2.8378078386653311E-2</v>
      </c>
      <c r="AC14" s="18">
        <v>2.4443159963989661E-2</v>
      </c>
      <c r="AD14" s="18">
        <v>4.6910807660881147E-2</v>
      </c>
      <c r="AF14" s="18">
        <v>7.8170075629741431E-2</v>
      </c>
      <c r="AG14" s="18">
        <v>5.228628360851114E-2</v>
      </c>
      <c r="AH14" s="18">
        <v>1.347604917624157E-2</v>
      </c>
      <c r="AI14" s="18">
        <v>2.6002029051586929E-2</v>
      </c>
      <c r="AJ14" s="18">
        <v>1.205496382992235E-2</v>
      </c>
      <c r="AK14" s="18">
        <v>4.5029609321507562E-2</v>
      </c>
      <c r="AL14" s="18">
        <v>4.2202992743389713E-2</v>
      </c>
      <c r="AM14" s="18">
        <v>7.5047521531928793E-3</v>
      </c>
      <c r="AN14" s="18">
        <v>4.9408696197514777E-2</v>
      </c>
      <c r="AO14" s="18">
        <v>2.1235385861221309E-2</v>
      </c>
      <c r="AP14" s="18">
        <v>3.2757819145960702E-2</v>
      </c>
      <c r="AQ14" s="18">
        <v>9.346080484644817E-3</v>
      </c>
      <c r="AR14" s="18">
        <v>0</v>
      </c>
      <c r="AS14" s="18">
        <v>0</v>
      </c>
      <c r="AT14" s="18">
        <v>0</v>
      </c>
      <c r="AU14" s="18">
        <v>2.0154159513954769E-2</v>
      </c>
      <c r="AV14" s="18">
        <v>0.1076033166891299</v>
      </c>
      <c r="AX14" s="18">
        <v>2.9109200886801061E-2</v>
      </c>
      <c r="AY14" s="18">
        <v>2.156789984674691E-2</v>
      </c>
      <c r="BA14" s="18">
        <v>2.8018996037034071E-2</v>
      </c>
      <c r="BB14" s="18">
        <v>3.0290058914834099E-2</v>
      </c>
      <c r="BD14" s="18">
        <v>2.992917448113875E-2</v>
      </c>
      <c r="BE14" s="18">
        <v>4.5478421534342242E-2</v>
      </c>
      <c r="BF14" s="18">
        <v>2.6497113273949741E-2</v>
      </c>
      <c r="BG14" s="18">
        <v>1.049252789987357E-2</v>
      </c>
      <c r="BH14" s="18">
        <v>1.6177520714902749E-2</v>
      </c>
      <c r="BI14" s="18">
        <v>2.3452446766638681E-2</v>
      </c>
      <c r="BJ14" s="18">
        <v>9.5348428856650527E-2</v>
      </c>
      <c r="BL14" s="18">
        <v>9.0621056217157978E-3</v>
      </c>
      <c r="BM14" s="18">
        <v>9.6601773630097167E-3</v>
      </c>
      <c r="BN14" s="18">
        <v>2.558686808313217E-2</v>
      </c>
      <c r="BO14" s="18">
        <v>7.4550798637419364E-3</v>
      </c>
      <c r="BP14" s="18">
        <v>3.477278371423756E-2</v>
      </c>
      <c r="BQ14" s="18">
        <v>2.3844588761408349E-2</v>
      </c>
      <c r="BR14" s="18">
        <v>0.1459372873764799</v>
      </c>
      <c r="BS14" s="18">
        <v>6.9320786247194913E-2</v>
      </c>
      <c r="BU14" s="18">
        <v>0</v>
      </c>
      <c r="BV14" s="18">
        <v>1.8500434455940861E-2</v>
      </c>
      <c r="BW14" s="18">
        <v>4.3455206341016663E-2</v>
      </c>
      <c r="BX14" s="18">
        <v>3.5663394288896762E-2</v>
      </c>
      <c r="BY14" s="18">
        <v>2.1947171781039311E-2</v>
      </c>
      <c r="BZ14" s="18">
        <v>4.8317344667786713E-2</v>
      </c>
      <c r="CA14" s="18">
        <v>0.1009636849027058</v>
      </c>
      <c r="CB14" s="18">
        <v>6.1229201573685589E-2</v>
      </c>
      <c r="CC14" s="18">
        <v>1.03734438128065E-2</v>
      </c>
    </row>
    <row r="15" spans="2:83" ht="19" customHeight="1" x14ac:dyDescent="0.35">
      <c r="B15" s="22" t="s">
        <v>117</v>
      </c>
      <c r="C15" s="23">
        <v>0.77031854447021664</v>
      </c>
      <c r="D15" s="23">
        <v>0.64875285042428854</v>
      </c>
      <c r="E15" s="23">
        <v>0.74980104829469008</v>
      </c>
      <c r="F15" s="23">
        <v>0.72892490310268532</v>
      </c>
      <c r="G15" s="23">
        <v>0.76345083458241358</v>
      </c>
      <c r="H15" s="23">
        <v>0.79495726971792924</v>
      </c>
      <c r="I15" s="23">
        <v>0.85576226587094006</v>
      </c>
      <c r="K15" s="23">
        <v>0.7584568755011889</v>
      </c>
      <c r="L15" s="23">
        <v>0.78319114406512702</v>
      </c>
      <c r="N15" s="23">
        <v>0.79348332175412861</v>
      </c>
      <c r="O15" s="23">
        <v>0.79530880466151255</v>
      </c>
      <c r="P15" s="23">
        <v>0.72633950363476418</v>
      </c>
      <c r="Q15" s="23">
        <v>0.74267749117072523</v>
      </c>
      <c r="R15" s="23">
        <v>0.77304982220490182</v>
      </c>
      <c r="S15" s="23">
        <v>0.77511854287395254</v>
      </c>
      <c r="T15" s="23">
        <v>0.79349667456699557</v>
      </c>
      <c r="U15" s="23">
        <v>0.71152186638727755</v>
      </c>
      <c r="V15" s="23">
        <v>0.79416258392826444</v>
      </c>
      <c r="W15" s="23">
        <v>0.74387766238306718</v>
      </c>
      <c r="X15" s="23">
        <v>0.77637016312681295</v>
      </c>
      <c r="Y15" s="23">
        <v>0.80601717843584186</v>
      </c>
      <c r="AA15" s="23">
        <v>0.83541661041893645</v>
      </c>
      <c r="AB15" s="23">
        <v>0.80984001035845088</v>
      </c>
      <c r="AC15" s="23">
        <v>0.73879498688759093</v>
      </c>
      <c r="AD15" s="23">
        <v>0.6861798645197521</v>
      </c>
      <c r="AF15" s="23">
        <v>0.48234216863423152</v>
      </c>
      <c r="AG15" s="23">
        <v>0.62597415921278055</v>
      </c>
      <c r="AH15" s="23">
        <v>0.84334471793926524</v>
      </c>
      <c r="AI15" s="23">
        <v>0.71475560858601761</v>
      </c>
      <c r="AJ15" s="23">
        <v>0.69781704668170974</v>
      </c>
      <c r="AK15" s="23">
        <v>0.7702442036928554</v>
      </c>
      <c r="AL15" s="23">
        <v>0.72190165715394106</v>
      </c>
      <c r="AM15" s="23">
        <v>0.84999976589046455</v>
      </c>
      <c r="AN15" s="23">
        <v>0.69527502439632993</v>
      </c>
      <c r="AO15" s="23">
        <v>0.82931730606032206</v>
      </c>
      <c r="AP15" s="23">
        <v>0.85852613226511076</v>
      </c>
      <c r="AQ15" s="23">
        <v>0.79587837786976889</v>
      </c>
      <c r="AR15" s="23">
        <v>0.83539817129074789</v>
      </c>
      <c r="AS15" s="23">
        <v>0.85223805842441602</v>
      </c>
      <c r="AT15" s="23">
        <v>0.80899412974286689</v>
      </c>
      <c r="AU15" s="23">
        <v>0.8172410362855409</v>
      </c>
      <c r="AV15" s="23">
        <v>0.65793087620501733</v>
      </c>
      <c r="AX15" s="23">
        <v>0.78050067096360376</v>
      </c>
      <c r="AY15" s="23">
        <v>0.72456305629638473</v>
      </c>
      <c r="BA15" s="23">
        <v>0.7928529568916477</v>
      </c>
      <c r="BB15" s="23">
        <v>0.72850961093771505</v>
      </c>
      <c r="BD15" s="23">
        <v>0.75089075633359803</v>
      </c>
      <c r="BE15" s="23">
        <v>0.7736138912923981</v>
      </c>
      <c r="BF15" s="23">
        <v>0.75475380997826869</v>
      </c>
      <c r="BG15" s="23">
        <v>0.79172495169908019</v>
      </c>
      <c r="BH15" s="23">
        <v>0.81281774484762004</v>
      </c>
      <c r="BI15" s="23">
        <v>0.82838917669723278</v>
      </c>
      <c r="BJ15" s="23">
        <v>0.60662936590585081</v>
      </c>
      <c r="BL15" s="23">
        <v>0.8365186009541925</v>
      </c>
      <c r="BM15" s="23">
        <v>0.81936476236381739</v>
      </c>
      <c r="BN15" s="23">
        <v>0.79138413576935174</v>
      </c>
      <c r="BO15" s="23">
        <v>0.7764440432642421</v>
      </c>
      <c r="BP15" s="23">
        <v>0.72725241328261769</v>
      </c>
      <c r="BQ15" s="23">
        <v>0.80113535194718377</v>
      </c>
      <c r="BR15" s="23">
        <v>0.5444525971738976</v>
      </c>
      <c r="BS15" s="23">
        <v>0.66806024444428835</v>
      </c>
      <c r="BU15" s="23">
        <v>0.8658910760134626</v>
      </c>
      <c r="BV15" s="23">
        <v>0.81387264421402938</v>
      </c>
      <c r="BW15" s="23">
        <v>0.7981077828428178</v>
      </c>
      <c r="BX15" s="23">
        <v>0.70531508223733808</v>
      </c>
      <c r="BY15" s="23">
        <v>0.74136677483040225</v>
      </c>
      <c r="BZ15" s="23">
        <v>0.70559263193572608</v>
      </c>
      <c r="CA15" s="23">
        <v>0.63249812834248376</v>
      </c>
      <c r="CB15" s="23">
        <v>0.70362521324539506</v>
      </c>
      <c r="CC15" s="23">
        <v>0.78740813389561404</v>
      </c>
    </row>
    <row r="16" spans="2:83" ht="19" customHeight="1" x14ac:dyDescent="0.35">
      <c r="B16" s="22" t="s">
        <v>118</v>
      </c>
      <c r="C16" s="23">
        <v>4.8676468625066208E-2</v>
      </c>
      <c r="D16" s="23">
        <v>0.1118768281321762</v>
      </c>
      <c r="E16" s="23">
        <v>6.8974268266695671E-2</v>
      </c>
      <c r="F16" s="23">
        <v>5.3568947976951928E-2</v>
      </c>
      <c r="G16" s="23">
        <v>3.8719047656598067E-2</v>
      </c>
      <c r="H16" s="23">
        <v>4.4063170044211043E-2</v>
      </c>
      <c r="I16" s="23">
        <v>1.23614288886155E-2</v>
      </c>
      <c r="K16" s="23">
        <v>5.737559230276372E-2</v>
      </c>
      <c r="L16" s="23">
        <v>4.0765965410694487E-2</v>
      </c>
      <c r="N16" s="23">
        <v>4.5508995474457428E-2</v>
      </c>
      <c r="O16" s="23">
        <v>1.4183520368796E-2</v>
      </c>
      <c r="P16" s="23">
        <v>2.0198108171344199E-2</v>
      </c>
      <c r="Q16" s="23">
        <v>7.760415833036037E-2</v>
      </c>
      <c r="R16" s="23">
        <v>4.0829596291995542E-2</v>
      </c>
      <c r="S16" s="23">
        <v>4.920727433622258E-2</v>
      </c>
      <c r="T16" s="23">
        <v>5.1449631419983433E-2</v>
      </c>
      <c r="U16" s="23">
        <v>4.9731083620970139E-2</v>
      </c>
      <c r="V16" s="23">
        <v>6.0077228143765052E-2</v>
      </c>
      <c r="W16" s="23">
        <v>3.9083065975187403E-2</v>
      </c>
      <c r="X16" s="23">
        <v>6.1437862081396899E-2</v>
      </c>
      <c r="Y16" s="23">
        <v>5.5424607002001469E-2</v>
      </c>
      <c r="AA16" s="23">
        <v>3.0420372602685309E-2</v>
      </c>
      <c r="AB16" s="23">
        <v>3.2845279968012273E-2</v>
      </c>
      <c r="AC16" s="23">
        <v>5.1137403902418152E-2</v>
      </c>
      <c r="AD16" s="23">
        <v>8.3016942358373841E-2</v>
      </c>
      <c r="AF16" s="23">
        <v>0.2327138075829861</v>
      </c>
      <c r="AG16" s="23">
        <v>0.1004625857952309</v>
      </c>
      <c r="AH16" s="23">
        <v>6.5090886005656837E-2</v>
      </c>
      <c r="AI16" s="23">
        <v>4.1316683023025852E-2</v>
      </c>
      <c r="AJ16" s="23">
        <v>6.7398646874793286E-2</v>
      </c>
      <c r="AK16" s="23">
        <v>2.8021116243424269E-2</v>
      </c>
      <c r="AL16" s="23">
        <v>7.2094782353828352E-2</v>
      </c>
      <c r="AM16" s="23">
        <v>2.2797917784435798E-2</v>
      </c>
      <c r="AN16" s="23">
        <v>2.1468648625413641E-2</v>
      </c>
      <c r="AO16" s="23">
        <v>4.97303259885312E-2</v>
      </c>
      <c r="AP16" s="23">
        <v>5.0595007822588538E-3</v>
      </c>
      <c r="AQ16" s="23">
        <v>6.2270826824428603E-2</v>
      </c>
      <c r="AR16" s="23">
        <v>5.4334638360264892E-2</v>
      </c>
      <c r="AS16" s="23">
        <v>2.475057452851372E-2</v>
      </c>
      <c r="AT16" s="23">
        <v>5.428715838229943E-2</v>
      </c>
      <c r="AU16" s="23">
        <v>4.1634724202850922E-2</v>
      </c>
      <c r="AV16" s="23">
        <v>6.4943986363572181E-2</v>
      </c>
      <c r="AX16" s="23">
        <v>4.394472610921326E-2</v>
      </c>
      <c r="AY16" s="23">
        <v>7.1260244843444329E-2</v>
      </c>
      <c r="BA16" s="23">
        <v>4.2364554100848002E-2</v>
      </c>
      <c r="BB16" s="23">
        <v>6.0387198413383088E-2</v>
      </c>
      <c r="BD16" s="23">
        <v>4.971194863747249E-2</v>
      </c>
      <c r="BE16" s="23">
        <v>4.3863829715408038E-2</v>
      </c>
      <c r="BF16" s="23">
        <v>7.8138555901744539E-2</v>
      </c>
      <c r="BG16" s="23">
        <v>3.0976949842669299E-2</v>
      </c>
      <c r="BH16" s="23">
        <v>4.1535179342690069E-2</v>
      </c>
      <c r="BI16" s="23">
        <v>4.0900395100767047E-2</v>
      </c>
      <c r="BJ16" s="23">
        <v>0.11858342542566989</v>
      </c>
      <c r="BL16" s="23">
        <v>3.053991199994727E-2</v>
      </c>
      <c r="BM16" s="23">
        <v>3.7849620397512301E-2</v>
      </c>
      <c r="BN16" s="23">
        <v>7.5468594082978582E-2</v>
      </c>
      <c r="BO16" s="23">
        <v>6.0770707155718383E-2</v>
      </c>
      <c r="BP16" s="23">
        <v>6.5535105724154802E-2</v>
      </c>
      <c r="BQ16" s="23">
        <v>4.0751660697882899E-2</v>
      </c>
      <c r="BR16" s="23">
        <v>0.1136611886895318</v>
      </c>
      <c r="BS16" s="23">
        <v>5.1030689980168562E-2</v>
      </c>
      <c r="BU16" s="23">
        <v>2.8224742133294099E-2</v>
      </c>
      <c r="BV16" s="23">
        <v>3.9870613389698967E-2</v>
      </c>
      <c r="BW16" s="23">
        <v>3.182144940378185E-2</v>
      </c>
      <c r="BX16" s="23">
        <v>6.3014235530319304E-2</v>
      </c>
      <c r="BY16" s="23">
        <v>5.6286775587038852E-2</v>
      </c>
      <c r="BZ16" s="23">
        <v>0.1105232696629016</v>
      </c>
      <c r="CA16" s="23">
        <v>3.087993683671144E-2</v>
      </c>
      <c r="CB16" s="23">
        <v>6.8315647697669193E-2</v>
      </c>
      <c r="CC16" s="23">
        <v>6.7424397040569545E-2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0.49345112816017839</v>
      </c>
      <c r="D9" s="18">
        <v>0.31419406135231681</v>
      </c>
      <c r="E9" s="18">
        <v>0.41615383552223711</v>
      </c>
      <c r="F9" s="18">
        <v>0.40284123622929302</v>
      </c>
      <c r="G9" s="18">
        <v>0.46785571856811209</v>
      </c>
      <c r="H9" s="18">
        <v>0.53891985094872474</v>
      </c>
      <c r="I9" s="18">
        <v>0.67763734226627292</v>
      </c>
      <c r="K9" s="18">
        <v>0.47289348822898691</v>
      </c>
      <c r="L9" s="18">
        <v>0.51412305355985155</v>
      </c>
      <c r="N9" s="18">
        <v>0.52230829371873555</v>
      </c>
      <c r="O9" s="18">
        <v>0.61153897432189819</v>
      </c>
      <c r="P9" s="18">
        <v>0.46702025305704581</v>
      </c>
      <c r="Q9" s="18">
        <v>0.5007555983213835</v>
      </c>
      <c r="R9" s="18">
        <v>0.47090452788303733</v>
      </c>
      <c r="S9" s="18">
        <v>0.47144898249848738</v>
      </c>
      <c r="T9" s="18">
        <v>0.55312425768481477</v>
      </c>
      <c r="U9" s="18">
        <v>0.38991920759844578</v>
      </c>
      <c r="V9" s="18">
        <v>0.45721487624718832</v>
      </c>
      <c r="W9" s="18">
        <v>0.49742056822454012</v>
      </c>
      <c r="X9" s="18">
        <v>0.48507472773653321</v>
      </c>
      <c r="Y9" s="18">
        <v>0.59103633589460647</v>
      </c>
      <c r="AA9" s="18">
        <v>0.5608204992141208</v>
      </c>
      <c r="AB9" s="18">
        <v>0.54949689419665471</v>
      </c>
      <c r="AC9" s="18">
        <v>0.41632082318460922</v>
      </c>
      <c r="AD9" s="18">
        <v>0.42904246419773728</v>
      </c>
      <c r="AF9" s="18">
        <v>0.19852767984892891</v>
      </c>
      <c r="AG9" s="18">
        <v>0.39249787055106178</v>
      </c>
      <c r="AH9" s="18">
        <v>0.47238402841605609</v>
      </c>
      <c r="AI9" s="18">
        <v>0.50123106180194288</v>
      </c>
      <c r="AJ9" s="18">
        <v>0.48800305799025478</v>
      </c>
      <c r="AK9" s="18">
        <v>0.43214316089225541</v>
      </c>
      <c r="AL9" s="18">
        <v>0.50511201267110617</v>
      </c>
      <c r="AM9" s="18">
        <v>0.60794711475476404</v>
      </c>
      <c r="AN9" s="18">
        <v>0.36844692548562558</v>
      </c>
      <c r="AO9" s="18">
        <v>0.55552941650529053</v>
      </c>
      <c r="AP9" s="18">
        <v>0.58017418295414247</v>
      </c>
      <c r="AQ9" s="18">
        <v>0.52315627114510987</v>
      </c>
      <c r="AR9" s="18">
        <v>0.53557253287040429</v>
      </c>
      <c r="AS9" s="18">
        <v>0.52266929491253045</v>
      </c>
      <c r="AT9" s="18">
        <v>0.45251353870595051</v>
      </c>
      <c r="AU9" s="18">
        <v>0.50830556206143351</v>
      </c>
      <c r="AV9" s="18">
        <v>0.41590438284039072</v>
      </c>
      <c r="AX9" s="18">
        <v>0.5115025877027467</v>
      </c>
      <c r="AY9" s="18">
        <v>0.41075767889542802</v>
      </c>
      <c r="BA9" s="18">
        <v>0.51166387374845612</v>
      </c>
      <c r="BB9" s="18">
        <v>0.45966034384753779</v>
      </c>
      <c r="BD9" s="18">
        <v>0.46379351064254848</v>
      </c>
      <c r="BE9" s="18">
        <v>0.51461434553912544</v>
      </c>
      <c r="BF9" s="18">
        <v>0.49354277379237349</v>
      </c>
      <c r="BG9" s="18">
        <v>0.51887235137175081</v>
      </c>
      <c r="BH9" s="18">
        <v>0.49855153373642491</v>
      </c>
      <c r="BI9" s="18">
        <v>0.49628247184710489</v>
      </c>
      <c r="BJ9" s="18">
        <v>0.39353404220898458</v>
      </c>
      <c r="BL9" s="18">
        <v>0.56518173919191572</v>
      </c>
      <c r="BM9" s="18">
        <v>0.54049110770762643</v>
      </c>
      <c r="BN9" s="18">
        <v>0.52592565939407299</v>
      </c>
      <c r="BO9" s="18">
        <v>0.44182211976649138</v>
      </c>
      <c r="BP9" s="18">
        <v>0.44326720863497349</v>
      </c>
      <c r="BQ9" s="18">
        <v>0.51391404205287128</v>
      </c>
      <c r="BR9" s="18">
        <v>0.33536791549305811</v>
      </c>
      <c r="BS9" s="18">
        <v>0.39840709035914168</v>
      </c>
      <c r="BU9" s="18">
        <v>0.56345085515830939</v>
      </c>
      <c r="BV9" s="18">
        <v>0.54022210538465132</v>
      </c>
      <c r="BW9" s="18">
        <v>0.56132981935716053</v>
      </c>
      <c r="BX9" s="18">
        <v>0.37084222412567103</v>
      </c>
      <c r="BY9" s="18">
        <v>0.48407568735054052</v>
      </c>
      <c r="BZ9" s="18">
        <v>0.4123186852664969</v>
      </c>
      <c r="CA9" s="18">
        <v>0.33332013066979382</v>
      </c>
      <c r="CB9" s="18">
        <v>0.45776694395812467</v>
      </c>
      <c r="CC9" s="18">
        <v>0.50455458173429468</v>
      </c>
    </row>
    <row r="10" spans="2:83" ht="19" customHeight="1" x14ac:dyDescent="0.35">
      <c r="B10" s="21" t="s">
        <v>280</v>
      </c>
      <c r="C10" s="18">
        <v>0.31924177856263769</v>
      </c>
      <c r="D10" s="18">
        <v>0.31710616192466268</v>
      </c>
      <c r="E10" s="18">
        <v>0.37237065036221217</v>
      </c>
      <c r="F10" s="18">
        <v>0.34748999176940182</v>
      </c>
      <c r="G10" s="18">
        <v>0.32596214396086293</v>
      </c>
      <c r="H10" s="18">
        <v>0.30925256568470982</v>
      </c>
      <c r="I10" s="18">
        <v>0.26480901425115561</v>
      </c>
      <c r="K10" s="18">
        <v>0.33777103837440581</v>
      </c>
      <c r="L10" s="18">
        <v>0.30138246746856628</v>
      </c>
      <c r="N10" s="18">
        <v>0.28002692010278929</v>
      </c>
      <c r="O10" s="18">
        <v>0.26433542094718959</v>
      </c>
      <c r="P10" s="18">
        <v>0.34437118728490368</v>
      </c>
      <c r="Q10" s="18">
        <v>0.25810188372509368</v>
      </c>
      <c r="R10" s="18">
        <v>0.35419999218909359</v>
      </c>
      <c r="S10" s="18">
        <v>0.35689687999129072</v>
      </c>
      <c r="T10" s="18">
        <v>0.28005001111493127</v>
      </c>
      <c r="U10" s="18">
        <v>0.34721507042178029</v>
      </c>
      <c r="V10" s="18">
        <v>0.3295696012724823</v>
      </c>
      <c r="W10" s="18">
        <v>0.31870939534963499</v>
      </c>
      <c r="X10" s="18">
        <v>0.32683769611872843</v>
      </c>
      <c r="Y10" s="18">
        <v>0.29355622821236921</v>
      </c>
      <c r="AA10" s="18">
        <v>0.31412822106603389</v>
      </c>
      <c r="AB10" s="18">
        <v>0.29643576798013588</v>
      </c>
      <c r="AC10" s="18">
        <v>0.36918597020807209</v>
      </c>
      <c r="AD10" s="18">
        <v>0.30561690421382909</v>
      </c>
      <c r="AF10" s="18">
        <v>0.27484813202621061</v>
      </c>
      <c r="AG10" s="18">
        <v>0.23470106125943929</v>
      </c>
      <c r="AH10" s="18">
        <v>0.36914097604124491</v>
      </c>
      <c r="AI10" s="18">
        <v>0.30261500736461888</v>
      </c>
      <c r="AJ10" s="18">
        <v>0.30091930592035349</v>
      </c>
      <c r="AK10" s="18">
        <v>0.39795947551174737</v>
      </c>
      <c r="AL10" s="18">
        <v>0.29709721176641762</v>
      </c>
      <c r="AM10" s="18">
        <v>0.23381536939636671</v>
      </c>
      <c r="AN10" s="18">
        <v>0.41206445304496192</v>
      </c>
      <c r="AO10" s="18">
        <v>0.28906009262028709</v>
      </c>
      <c r="AP10" s="18">
        <v>0.28013690690759491</v>
      </c>
      <c r="AQ10" s="18">
        <v>0.28815351498653913</v>
      </c>
      <c r="AR10" s="18">
        <v>0.34412415629503817</v>
      </c>
      <c r="AS10" s="18">
        <v>0.31665782591058811</v>
      </c>
      <c r="AT10" s="18">
        <v>0.37154886496950029</v>
      </c>
      <c r="AU10" s="18">
        <v>0.37139383783780289</v>
      </c>
      <c r="AV10" s="18">
        <v>0.35107353823116788</v>
      </c>
      <c r="AX10" s="18">
        <v>0.31811839691230193</v>
      </c>
      <c r="AY10" s="18">
        <v>0.32886570655085362</v>
      </c>
      <c r="BA10" s="18">
        <v>0.32719158807055759</v>
      </c>
      <c r="BB10" s="18">
        <v>0.30449220128958793</v>
      </c>
      <c r="BD10" s="18">
        <v>0.33657639857946758</v>
      </c>
      <c r="BE10" s="18">
        <v>0.28553720098161861</v>
      </c>
      <c r="BF10" s="18">
        <v>0.32219231499716872</v>
      </c>
      <c r="BG10" s="18">
        <v>0.33633685668414492</v>
      </c>
      <c r="BH10" s="18">
        <v>0.33539637583715781</v>
      </c>
      <c r="BI10" s="18">
        <v>0.31383222664824911</v>
      </c>
      <c r="BJ10" s="18">
        <v>0.22245404096167601</v>
      </c>
      <c r="BL10" s="18">
        <v>0.28970479548419698</v>
      </c>
      <c r="BM10" s="18">
        <v>0.31617904497332949</v>
      </c>
      <c r="BN10" s="18">
        <v>0.37482747674178679</v>
      </c>
      <c r="BO10" s="18">
        <v>0.39772326126969948</v>
      </c>
      <c r="BP10" s="18">
        <v>0.33468939399115882</v>
      </c>
      <c r="BQ10" s="18">
        <v>0.29400949211359168</v>
      </c>
      <c r="BR10" s="18">
        <v>0.27904409742803582</v>
      </c>
      <c r="BS10" s="18">
        <v>0.3060022625587866</v>
      </c>
      <c r="BU10" s="18">
        <v>0.31688341883908289</v>
      </c>
      <c r="BV10" s="18">
        <v>0.29553145107620232</v>
      </c>
      <c r="BW10" s="18">
        <v>0.31270083646225932</v>
      </c>
      <c r="BX10" s="18">
        <v>0.39377847720842868</v>
      </c>
      <c r="BY10" s="18">
        <v>0.32852066139710362</v>
      </c>
      <c r="BZ10" s="18">
        <v>0.36112828097986632</v>
      </c>
      <c r="CA10" s="18">
        <v>0.32141667673260921</v>
      </c>
      <c r="CB10" s="18">
        <v>0.30240940183006199</v>
      </c>
      <c r="CC10" s="18">
        <v>0.29870439435235252</v>
      </c>
    </row>
    <row r="11" spans="2:83" ht="19" customHeight="1" x14ac:dyDescent="0.35">
      <c r="B11" s="21" t="s">
        <v>267</v>
      </c>
      <c r="C11" s="18">
        <v>0.12728638208531731</v>
      </c>
      <c r="D11" s="18">
        <v>0.24819961769382651</v>
      </c>
      <c r="E11" s="18">
        <v>0.14843965304956699</v>
      </c>
      <c r="F11" s="18">
        <v>0.1697502761587347</v>
      </c>
      <c r="G11" s="18">
        <v>0.14922584702379099</v>
      </c>
      <c r="H11" s="18">
        <v>9.6268421804028115E-2</v>
      </c>
      <c r="I11" s="18">
        <v>3.5536480733218113E-2</v>
      </c>
      <c r="K11" s="18">
        <v>0.131978909190302</v>
      </c>
      <c r="L11" s="18">
        <v>0.1216809032942051</v>
      </c>
      <c r="N11" s="18">
        <v>0.15734173577793209</v>
      </c>
      <c r="O11" s="18">
        <v>6.1439214569159607E-2</v>
      </c>
      <c r="P11" s="18">
        <v>0.12929167253370749</v>
      </c>
      <c r="Q11" s="18">
        <v>0.16191631653509581</v>
      </c>
      <c r="R11" s="18">
        <v>0.1047066116308895</v>
      </c>
      <c r="S11" s="18">
        <v>0.13304628920941911</v>
      </c>
      <c r="T11" s="18">
        <v>0.1105533133911438</v>
      </c>
      <c r="U11" s="18">
        <v>0.17993006338311199</v>
      </c>
      <c r="V11" s="18">
        <v>0.15454728764470749</v>
      </c>
      <c r="W11" s="18">
        <v>0.11079969316080659</v>
      </c>
      <c r="X11" s="18">
        <v>0.12189656854918859</v>
      </c>
      <c r="Y11" s="18">
        <v>8.165738652779006E-2</v>
      </c>
      <c r="AA11" s="18">
        <v>8.4423691782396004E-2</v>
      </c>
      <c r="AB11" s="18">
        <v>0.11217644566960561</v>
      </c>
      <c r="AC11" s="18">
        <v>0.14353966147132871</v>
      </c>
      <c r="AD11" s="18">
        <v>0.17471999271180011</v>
      </c>
      <c r="AF11" s="18">
        <v>0.34403743982952728</v>
      </c>
      <c r="AG11" s="18">
        <v>0.24979579273199271</v>
      </c>
      <c r="AH11" s="18">
        <v>9.407428095706849E-2</v>
      </c>
      <c r="AI11" s="18">
        <v>0.14731265564425011</v>
      </c>
      <c r="AJ11" s="18">
        <v>0.15621119351681129</v>
      </c>
      <c r="AK11" s="18">
        <v>0.1127942469110229</v>
      </c>
      <c r="AL11" s="18">
        <v>0.11754135514362769</v>
      </c>
      <c r="AM11" s="18">
        <v>0.11775331342857059</v>
      </c>
      <c r="AN11" s="18">
        <v>0.15720595283899549</v>
      </c>
      <c r="AO11" s="18">
        <v>9.9191120037981639E-2</v>
      </c>
      <c r="AP11" s="18">
        <v>0.10104383734176101</v>
      </c>
      <c r="AQ11" s="18">
        <v>0.1111794414800729</v>
      </c>
      <c r="AR11" s="18">
        <v>8.4876467146747417E-2</v>
      </c>
      <c r="AS11" s="18">
        <v>0.14290207943327421</v>
      </c>
      <c r="AT11" s="18">
        <v>0.12009296782824989</v>
      </c>
      <c r="AU11" s="18">
        <v>8.8322080920237564E-2</v>
      </c>
      <c r="AV11" s="18">
        <v>0.12977044313854649</v>
      </c>
      <c r="AX11" s="18">
        <v>0.1130875029420578</v>
      </c>
      <c r="AY11" s="18">
        <v>0.19395100761884709</v>
      </c>
      <c r="BA11" s="18">
        <v>0.1073040516279771</v>
      </c>
      <c r="BB11" s="18">
        <v>0.1643603430252033</v>
      </c>
      <c r="BD11" s="18">
        <v>0.12940190433506221</v>
      </c>
      <c r="BE11" s="18">
        <v>0.138262136925835</v>
      </c>
      <c r="BF11" s="18">
        <v>0.1230669796757391</v>
      </c>
      <c r="BG11" s="18">
        <v>0.10857338053293231</v>
      </c>
      <c r="BH11" s="18">
        <v>0.1105752207725255</v>
      </c>
      <c r="BI11" s="18">
        <v>0.13076348201225479</v>
      </c>
      <c r="BJ11" s="18">
        <v>0.23957583711765959</v>
      </c>
      <c r="BL11" s="18">
        <v>0.1005071459876042</v>
      </c>
      <c r="BM11" s="18">
        <v>0.10916908961773671</v>
      </c>
      <c r="BN11" s="18">
        <v>6.9312097565083719E-2</v>
      </c>
      <c r="BO11" s="18">
        <v>0.1118284018013298</v>
      </c>
      <c r="BP11" s="18">
        <v>0.15173263058781389</v>
      </c>
      <c r="BQ11" s="18">
        <v>0.167513233110517</v>
      </c>
      <c r="BR11" s="18">
        <v>0.1979811016716396</v>
      </c>
      <c r="BS11" s="18">
        <v>0.18072383459131691</v>
      </c>
      <c r="BU11" s="18">
        <v>9.1787970148335812E-2</v>
      </c>
      <c r="BV11" s="18">
        <v>0.1206596426221216</v>
      </c>
      <c r="BW11" s="18">
        <v>8.8239672606112846E-2</v>
      </c>
      <c r="BX11" s="18">
        <v>0.15986531925923039</v>
      </c>
      <c r="BY11" s="18">
        <v>0.1215905212487105</v>
      </c>
      <c r="BZ11" s="18">
        <v>0.12850938975230911</v>
      </c>
      <c r="CA11" s="18">
        <v>0.2239403296345997</v>
      </c>
      <c r="CB11" s="18">
        <v>0.1471607958034547</v>
      </c>
      <c r="CC11" s="18">
        <v>0.1368237307389418</v>
      </c>
    </row>
    <row r="12" spans="2:83" ht="19" customHeight="1" x14ac:dyDescent="0.35">
      <c r="B12" s="21" t="s">
        <v>281</v>
      </c>
      <c r="C12" s="18">
        <v>2.3124537360072091E-2</v>
      </c>
      <c r="D12" s="18">
        <v>6.3105902288757995E-2</v>
      </c>
      <c r="E12" s="18">
        <v>4.0654677729609387E-2</v>
      </c>
      <c r="F12" s="18">
        <v>3.6318037791976447E-2</v>
      </c>
      <c r="G12" s="18">
        <v>1.149021976651928E-2</v>
      </c>
      <c r="H12" s="18">
        <v>9.9849368840444399E-3</v>
      </c>
      <c r="I12" s="18">
        <v>0</v>
      </c>
      <c r="K12" s="18">
        <v>2.2813334189675131E-2</v>
      </c>
      <c r="L12" s="18">
        <v>2.3530396180520489E-2</v>
      </c>
      <c r="N12" s="18">
        <v>1.7526494914168661E-2</v>
      </c>
      <c r="O12" s="18">
        <v>1.627280216616277E-2</v>
      </c>
      <c r="P12" s="18">
        <v>2.05349978628937E-2</v>
      </c>
      <c r="Q12" s="18">
        <v>3.1698223858859773E-2</v>
      </c>
      <c r="R12" s="18">
        <v>3.0530811634277549E-2</v>
      </c>
      <c r="S12" s="18">
        <v>1.2861764160618711E-2</v>
      </c>
      <c r="T12" s="18">
        <v>5.9766892962594496E-3</v>
      </c>
      <c r="U12" s="18">
        <v>3.8749033186988677E-2</v>
      </c>
      <c r="V12" s="18">
        <v>3.7600499447329037E-2</v>
      </c>
      <c r="W12" s="18">
        <v>1.653398629462402E-2</v>
      </c>
      <c r="X12" s="18">
        <v>2.3121097531231399E-2</v>
      </c>
      <c r="Y12" s="18">
        <v>1.6279598116475991E-2</v>
      </c>
      <c r="AA12" s="18">
        <v>2.260010671717191E-2</v>
      </c>
      <c r="AB12" s="18">
        <v>5.6895967145215078E-3</v>
      </c>
      <c r="AC12" s="18">
        <v>3.4803000545458762E-2</v>
      </c>
      <c r="AD12" s="18">
        <v>3.1735543699150569E-2</v>
      </c>
      <c r="AF12" s="18">
        <v>7.0395559994523252E-2</v>
      </c>
      <c r="AG12" s="18">
        <v>8.3223320408193253E-3</v>
      </c>
      <c r="AH12" s="18">
        <v>3.017343191012839E-2</v>
      </c>
      <c r="AI12" s="18">
        <v>1.6107311445883839E-2</v>
      </c>
      <c r="AJ12" s="18">
        <v>2.7802687547341689E-2</v>
      </c>
      <c r="AK12" s="18">
        <v>7.9149128334227489E-3</v>
      </c>
      <c r="AL12" s="18">
        <v>2.604214861431816E-2</v>
      </c>
      <c r="AM12" s="18">
        <v>3.2979450267105997E-2</v>
      </c>
      <c r="AN12" s="18">
        <v>3.041258224040097E-2</v>
      </c>
      <c r="AO12" s="18">
        <v>3.413357947962628E-2</v>
      </c>
      <c r="AP12" s="18">
        <v>5.6785798866686383E-3</v>
      </c>
      <c r="AQ12" s="18">
        <v>5.2702655316711131E-2</v>
      </c>
      <c r="AR12" s="18">
        <v>2.3438422189197901E-2</v>
      </c>
      <c r="AS12" s="18">
        <v>0</v>
      </c>
      <c r="AT12" s="18">
        <v>3.9015708853562862E-2</v>
      </c>
      <c r="AU12" s="18">
        <v>1.6574726008512071E-2</v>
      </c>
      <c r="AV12" s="18">
        <v>2.911650801357632E-2</v>
      </c>
      <c r="AX12" s="18">
        <v>2.0613238978918869E-2</v>
      </c>
      <c r="AY12" s="18">
        <v>3.079182126173478E-2</v>
      </c>
      <c r="BA12" s="18">
        <v>1.720571558445155E-2</v>
      </c>
      <c r="BB12" s="18">
        <v>3.4105947550838747E-2</v>
      </c>
      <c r="BD12" s="18">
        <v>2.243124780561348E-2</v>
      </c>
      <c r="BE12" s="18">
        <v>2.9328100893718199E-2</v>
      </c>
      <c r="BF12" s="18">
        <v>2.583537323362917E-2</v>
      </c>
      <c r="BG12" s="18">
        <v>1.6357613677393419E-2</v>
      </c>
      <c r="BH12" s="18">
        <v>2.7790947692744171E-2</v>
      </c>
      <c r="BI12" s="18">
        <v>1.3941272066183031E-2</v>
      </c>
      <c r="BJ12" s="18">
        <v>1.4702624310775391E-2</v>
      </c>
      <c r="BL12" s="18">
        <v>1.90591860566349E-2</v>
      </c>
      <c r="BM12" s="18">
        <v>1.4934486536216049E-2</v>
      </c>
      <c r="BN12" s="18">
        <v>0</v>
      </c>
      <c r="BO12" s="18">
        <v>3.2222553795820119E-2</v>
      </c>
      <c r="BP12" s="18">
        <v>2.799688290640806E-2</v>
      </c>
      <c r="BQ12" s="18">
        <v>0</v>
      </c>
      <c r="BR12" s="18">
        <v>3.7111019686849128E-2</v>
      </c>
      <c r="BS12" s="18">
        <v>4.5299246682014009E-2</v>
      </c>
      <c r="BU12" s="18">
        <v>1.8048661010630119E-2</v>
      </c>
      <c r="BV12" s="18">
        <v>1.795493147885438E-2</v>
      </c>
      <c r="BW12" s="18">
        <v>2.3269985597558079E-2</v>
      </c>
      <c r="BX12" s="18">
        <v>5.1576055105499452E-2</v>
      </c>
      <c r="BY12" s="18">
        <v>2.1356052534338119E-2</v>
      </c>
      <c r="BZ12" s="18">
        <v>6.3061621145686933E-2</v>
      </c>
      <c r="CA12" s="18">
        <v>2.9287913836242671E-2</v>
      </c>
      <c r="CB12" s="18">
        <v>1.7020726536951469E-2</v>
      </c>
      <c r="CC12" s="18">
        <v>6.7513376625948354E-3</v>
      </c>
    </row>
    <row r="13" spans="2:83" ht="19" customHeight="1" x14ac:dyDescent="0.35">
      <c r="B13" s="21" t="s">
        <v>282</v>
      </c>
      <c r="C13" s="18">
        <v>1.179424441639562E-2</v>
      </c>
      <c r="D13" s="18">
        <v>2.011098316866438E-2</v>
      </c>
      <c r="E13" s="18">
        <v>1.2990880541706121E-2</v>
      </c>
      <c r="F13" s="18">
        <v>1.5322124022468429E-2</v>
      </c>
      <c r="G13" s="18">
        <v>8.8309288831522822E-3</v>
      </c>
      <c r="H13" s="18">
        <v>1.529376731709557E-2</v>
      </c>
      <c r="I13" s="18">
        <v>4.3048791247876734E-3</v>
      </c>
      <c r="K13" s="18">
        <v>1.3112327269612201E-2</v>
      </c>
      <c r="L13" s="18">
        <v>1.061748699725922E-2</v>
      </c>
      <c r="N13" s="18">
        <v>1.693501640528516E-2</v>
      </c>
      <c r="O13" s="18">
        <v>1.531265635921642E-2</v>
      </c>
      <c r="P13" s="18">
        <v>1.984455066268789E-2</v>
      </c>
      <c r="Q13" s="18">
        <v>1.179037523635478E-2</v>
      </c>
      <c r="R13" s="18">
        <v>9.6214294185425729E-3</v>
      </c>
      <c r="S13" s="18">
        <v>6.5450120119430006E-3</v>
      </c>
      <c r="T13" s="18">
        <v>7.4978490970706033E-3</v>
      </c>
      <c r="U13" s="18">
        <v>1.1287498945715929E-2</v>
      </c>
      <c r="V13" s="18">
        <v>1.0448924159477979E-2</v>
      </c>
      <c r="W13" s="18">
        <v>1.800781581473368E-2</v>
      </c>
      <c r="X13" s="18">
        <v>1.273145719682413E-2</v>
      </c>
      <c r="Y13" s="18">
        <v>5.0873891748645797E-3</v>
      </c>
      <c r="AA13" s="18">
        <v>5.5012287012020846E-3</v>
      </c>
      <c r="AB13" s="18">
        <v>1.238382112106799E-2</v>
      </c>
      <c r="AC13" s="18">
        <v>1.206075386173959E-2</v>
      </c>
      <c r="AD13" s="18">
        <v>1.7817449207925311E-2</v>
      </c>
      <c r="AF13" s="18">
        <v>0</v>
      </c>
      <c r="AG13" s="18">
        <v>3.3360074702092277E-2</v>
      </c>
      <c r="AH13" s="18">
        <v>1.000977457946676E-2</v>
      </c>
      <c r="AI13" s="18">
        <v>2.4714918293476631E-2</v>
      </c>
      <c r="AJ13" s="18">
        <v>1.50087911953166E-2</v>
      </c>
      <c r="AK13" s="18">
        <v>9.5210473253400027E-3</v>
      </c>
      <c r="AL13" s="18">
        <v>1.3187221101426351E-2</v>
      </c>
      <c r="AM13" s="18">
        <v>0</v>
      </c>
      <c r="AN13" s="18">
        <v>0</v>
      </c>
      <c r="AO13" s="18">
        <v>6.076729926096593E-3</v>
      </c>
      <c r="AP13" s="18">
        <v>1.554379619419974E-2</v>
      </c>
      <c r="AQ13" s="18">
        <v>1.118647859327598E-2</v>
      </c>
      <c r="AR13" s="18">
        <v>1.1988421498611981E-2</v>
      </c>
      <c r="AS13" s="18">
        <v>0</v>
      </c>
      <c r="AT13" s="18">
        <v>1.6828919642736421E-2</v>
      </c>
      <c r="AU13" s="18">
        <v>1.5403793172013959E-2</v>
      </c>
      <c r="AV13" s="18">
        <v>0</v>
      </c>
      <c r="AX13" s="18">
        <v>1.2447982861391449E-2</v>
      </c>
      <c r="AY13" s="18">
        <v>8.9135721221086667E-3</v>
      </c>
      <c r="BA13" s="18">
        <v>9.9808583899161155E-3</v>
      </c>
      <c r="BB13" s="18">
        <v>1.5158686960180121E-2</v>
      </c>
      <c r="BD13" s="18">
        <v>1.055064723923833E-2</v>
      </c>
      <c r="BE13" s="18">
        <v>9.5641914513315118E-3</v>
      </c>
      <c r="BF13" s="18">
        <v>8.3128291184964408E-3</v>
      </c>
      <c r="BG13" s="18">
        <v>1.080230456976315E-2</v>
      </c>
      <c r="BH13" s="18">
        <v>1.083739163464943E-2</v>
      </c>
      <c r="BI13" s="18">
        <v>2.172810065956951E-2</v>
      </c>
      <c r="BJ13" s="18">
        <v>4.9829069096977853E-2</v>
      </c>
      <c r="BL13" s="18">
        <v>1.074303626112625E-2</v>
      </c>
      <c r="BM13" s="18">
        <v>7.9691525897356164E-3</v>
      </c>
      <c r="BN13" s="18">
        <v>1.3342379290249611E-2</v>
      </c>
      <c r="BO13" s="18">
        <v>1.640366336665906E-2</v>
      </c>
      <c r="BP13" s="18">
        <v>1.9138539816078989E-2</v>
      </c>
      <c r="BQ13" s="18">
        <v>2.456323272302036E-2</v>
      </c>
      <c r="BR13" s="18">
        <v>4.4774565617450961E-2</v>
      </c>
      <c r="BS13" s="18">
        <v>6.2775254444115787E-3</v>
      </c>
      <c r="BU13" s="18">
        <v>3.6717771630113082E-3</v>
      </c>
      <c r="BV13" s="18">
        <v>6.3991184045100154E-3</v>
      </c>
      <c r="BW13" s="18">
        <v>0</v>
      </c>
      <c r="BX13" s="18">
        <v>5.9897291653817708E-3</v>
      </c>
      <c r="BY13" s="18">
        <v>2.5052691955771689E-2</v>
      </c>
      <c r="BZ13" s="18">
        <v>1.6152484378151411E-2</v>
      </c>
      <c r="CA13" s="18">
        <v>0</v>
      </c>
      <c r="CB13" s="18">
        <v>1.430514022040304E-2</v>
      </c>
      <c r="CC13" s="18">
        <v>3.3065615400696378E-2</v>
      </c>
    </row>
    <row r="14" spans="2:83" ht="19" customHeight="1" x14ac:dyDescent="0.35">
      <c r="B14" s="21" t="s">
        <v>151</v>
      </c>
      <c r="C14" s="18">
        <v>2.510192941539886E-2</v>
      </c>
      <c r="D14" s="18">
        <v>3.7283273571771393E-2</v>
      </c>
      <c r="E14" s="18">
        <v>9.3903027946681712E-3</v>
      </c>
      <c r="F14" s="18">
        <v>2.8278334028125601E-2</v>
      </c>
      <c r="G14" s="18">
        <v>3.6635141797562297E-2</v>
      </c>
      <c r="H14" s="18">
        <v>3.0280457361397319E-2</v>
      </c>
      <c r="I14" s="18">
        <v>1.7712283624565839E-2</v>
      </c>
      <c r="K14" s="18">
        <v>2.1430902747017901E-2</v>
      </c>
      <c r="L14" s="18">
        <v>2.8665692499597349E-2</v>
      </c>
      <c r="N14" s="18">
        <v>5.8615390810891196E-3</v>
      </c>
      <c r="O14" s="18">
        <v>3.1100931636373421E-2</v>
      </c>
      <c r="P14" s="18">
        <v>1.8937338598761431E-2</v>
      </c>
      <c r="Q14" s="18">
        <v>3.5737602323212707E-2</v>
      </c>
      <c r="R14" s="18">
        <v>3.0036627244159491E-2</v>
      </c>
      <c r="S14" s="18">
        <v>1.9201072128241171E-2</v>
      </c>
      <c r="T14" s="18">
        <v>4.2797879415780081E-2</v>
      </c>
      <c r="U14" s="18">
        <v>3.2899126463957137E-2</v>
      </c>
      <c r="V14" s="18">
        <v>1.0618811228814791E-2</v>
      </c>
      <c r="W14" s="18">
        <v>3.8528541155660651E-2</v>
      </c>
      <c r="X14" s="18">
        <v>3.03384528674943E-2</v>
      </c>
      <c r="Y14" s="18">
        <v>1.2383062073893629E-2</v>
      </c>
      <c r="AA14" s="18">
        <v>1.252625251907535E-2</v>
      </c>
      <c r="AB14" s="18">
        <v>2.3817474318014242E-2</v>
      </c>
      <c r="AC14" s="18">
        <v>2.408979072879151E-2</v>
      </c>
      <c r="AD14" s="18">
        <v>4.106764596955767E-2</v>
      </c>
      <c r="AF14" s="18">
        <v>0.1121911883008101</v>
      </c>
      <c r="AG14" s="18">
        <v>8.1322868714594598E-2</v>
      </c>
      <c r="AH14" s="18">
        <v>2.4217508096035439E-2</v>
      </c>
      <c r="AI14" s="18">
        <v>8.0190454498275734E-3</v>
      </c>
      <c r="AJ14" s="18">
        <v>1.205496382992235E-2</v>
      </c>
      <c r="AK14" s="18">
        <v>3.9667156526211701E-2</v>
      </c>
      <c r="AL14" s="18">
        <v>4.1020050703104168E-2</v>
      </c>
      <c r="AM14" s="18">
        <v>7.5047521531928793E-3</v>
      </c>
      <c r="AN14" s="18">
        <v>3.1870086390015873E-2</v>
      </c>
      <c r="AO14" s="18">
        <v>1.6009061430717939E-2</v>
      </c>
      <c r="AP14" s="18">
        <v>1.74226967156332E-2</v>
      </c>
      <c r="AQ14" s="18">
        <v>1.3621638478290969E-2</v>
      </c>
      <c r="AR14" s="18">
        <v>0</v>
      </c>
      <c r="AS14" s="18">
        <v>1.7770799743607339E-2</v>
      </c>
      <c r="AT14" s="18">
        <v>0</v>
      </c>
      <c r="AU14" s="18">
        <v>0</v>
      </c>
      <c r="AV14" s="18">
        <v>7.4135127776318643E-2</v>
      </c>
      <c r="AX14" s="18">
        <v>2.4230290602583381E-2</v>
      </c>
      <c r="AY14" s="18">
        <v>2.6720213551027851E-2</v>
      </c>
      <c r="BA14" s="18">
        <v>2.6653912578641439E-2</v>
      </c>
      <c r="BB14" s="18">
        <v>2.222247732665214E-2</v>
      </c>
      <c r="BD14" s="18">
        <v>3.7246291398069883E-2</v>
      </c>
      <c r="BE14" s="18">
        <v>2.2694024208371251E-2</v>
      </c>
      <c r="BF14" s="18">
        <v>2.704972918259315E-2</v>
      </c>
      <c r="BG14" s="18">
        <v>9.0574931640153566E-3</v>
      </c>
      <c r="BH14" s="18">
        <v>1.6848530326498311E-2</v>
      </c>
      <c r="BI14" s="18">
        <v>2.3452446766638681E-2</v>
      </c>
      <c r="BJ14" s="18">
        <v>7.9904386303926545E-2</v>
      </c>
      <c r="BL14" s="18">
        <v>1.4804097018521719E-2</v>
      </c>
      <c r="BM14" s="18">
        <v>1.1257118575355669E-2</v>
      </c>
      <c r="BN14" s="18">
        <v>1.6592387008806851E-2</v>
      </c>
      <c r="BO14" s="18">
        <v>0</v>
      </c>
      <c r="BP14" s="18">
        <v>2.317534406356676E-2</v>
      </c>
      <c r="BQ14" s="18">
        <v>0</v>
      </c>
      <c r="BR14" s="18">
        <v>0.10572130010296631</v>
      </c>
      <c r="BS14" s="18">
        <v>6.3290040364329392E-2</v>
      </c>
      <c r="BU14" s="18">
        <v>6.1573176806305136E-3</v>
      </c>
      <c r="BV14" s="18">
        <v>1.923275103366056E-2</v>
      </c>
      <c r="BW14" s="18">
        <v>1.44596859769093E-2</v>
      </c>
      <c r="BX14" s="18">
        <v>1.7948195135788689E-2</v>
      </c>
      <c r="BY14" s="18">
        <v>1.9404385513535499E-2</v>
      </c>
      <c r="BZ14" s="18">
        <v>1.882953847748943E-2</v>
      </c>
      <c r="CA14" s="18">
        <v>9.2034949126754639E-2</v>
      </c>
      <c r="CB14" s="18">
        <v>6.1336991651004202E-2</v>
      </c>
      <c r="CC14" s="18">
        <v>2.010034011111975E-2</v>
      </c>
    </row>
    <row r="15" spans="2:83" ht="19" customHeight="1" x14ac:dyDescent="0.35">
      <c r="B15" s="22" t="s">
        <v>117</v>
      </c>
      <c r="C15" s="23">
        <v>0.81269290672281613</v>
      </c>
      <c r="D15" s="23">
        <v>0.63130022327697954</v>
      </c>
      <c r="E15" s="23">
        <v>0.78852448588444934</v>
      </c>
      <c r="F15" s="23">
        <v>0.75033122799869478</v>
      </c>
      <c r="G15" s="23">
        <v>0.79381786252897502</v>
      </c>
      <c r="H15" s="23">
        <v>0.84817241663343457</v>
      </c>
      <c r="I15" s="23">
        <v>0.94244635651742847</v>
      </c>
      <c r="K15" s="23">
        <v>0.81066452660339272</v>
      </c>
      <c r="L15" s="23">
        <v>0.81550552102841789</v>
      </c>
      <c r="N15" s="23">
        <v>0.80233521382152495</v>
      </c>
      <c r="O15" s="23">
        <v>0.87587439526908772</v>
      </c>
      <c r="P15" s="23">
        <v>0.81139144034194954</v>
      </c>
      <c r="Q15" s="23">
        <v>0.75885748204647718</v>
      </c>
      <c r="R15" s="23">
        <v>0.82510452007213086</v>
      </c>
      <c r="S15" s="23">
        <v>0.82834586248977815</v>
      </c>
      <c r="T15" s="23">
        <v>0.8331742687997461</v>
      </c>
      <c r="U15" s="23">
        <v>0.73713427802022613</v>
      </c>
      <c r="V15" s="23">
        <v>0.78678447751967062</v>
      </c>
      <c r="W15" s="23">
        <v>0.81612996357417522</v>
      </c>
      <c r="X15" s="23">
        <v>0.81191242385526152</v>
      </c>
      <c r="Y15" s="23">
        <v>0.88459256410697562</v>
      </c>
      <c r="AA15" s="23">
        <v>0.87494872028015469</v>
      </c>
      <c r="AB15" s="23">
        <v>0.84593266217679064</v>
      </c>
      <c r="AC15" s="23">
        <v>0.78550679339268137</v>
      </c>
      <c r="AD15" s="23">
        <v>0.73465936841156643</v>
      </c>
      <c r="AF15" s="23">
        <v>0.47337581187513939</v>
      </c>
      <c r="AG15" s="23">
        <v>0.62719893181050113</v>
      </c>
      <c r="AH15" s="23">
        <v>0.84152500445730105</v>
      </c>
      <c r="AI15" s="23">
        <v>0.80384606916656176</v>
      </c>
      <c r="AJ15" s="23">
        <v>0.78892236391060822</v>
      </c>
      <c r="AK15" s="23">
        <v>0.83010263640400273</v>
      </c>
      <c r="AL15" s="23">
        <v>0.80220922443752374</v>
      </c>
      <c r="AM15" s="23">
        <v>0.84176248415113064</v>
      </c>
      <c r="AN15" s="23">
        <v>0.7805113785305875</v>
      </c>
      <c r="AO15" s="23">
        <v>0.84458950912557762</v>
      </c>
      <c r="AP15" s="23">
        <v>0.86031108986173732</v>
      </c>
      <c r="AQ15" s="23">
        <v>0.81130978613164895</v>
      </c>
      <c r="AR15" s="23">
        <v>0.87969668916544252</v>
      </c>
      <c r="AS15" s="23">
        <v>0.83932712082311856</v>
      </c>
      <c r="AT15" s="23">
        <v>0.82406240367545069</v>
      </c>
      <c r="AU15" s="23">
        <v>0.8796993998992364</v>
      </c>
      <c r="AV15" s="23">
        <v>0.7669779210715586</v>
      </c>
      <c r="AX15" s="23">
        <v>0.82962098461504863</v>
      </c>
      <c r="AY15" s="23">
        <v>0.73962338544628159</v>
      </c>
      <c r="BA15" s="23">
        <v>0.83885546181901371</v>
      </c>
      <c r="BB15" s="23">
        <v>0.76415254513712572</v>
      </c>
      <c r="BD15" s="23">
        <v>0.80036990922201612</v>
      </c>
      <c r="BE15" s="23">
        <v>0.80015154652074405</v>
      </c>
      <c r="BF15" s="23">
        <v>0.81573508878954215</v>
      </c>
      <c r="BG15" s="23">
        <v>0.85520920805589573</v>
      </c>
      <c r="BH15" s="23">
        <v>0.83394790957358267</v>
      </c>
      <c r="BI15" s="23">
        <v>0.810114698495354</v>
      </c>
      <c r="BJ15" s="23">
        <v>0.61598808317066067</v>
      </c>
      <c r="BL15" s="23">
        <v>0.85488653467611275</v>
      </c>
      <c r="BM15" s="23">
        <v>0.85667015268095592</v>
      </c>
      <c r="BN15" s="23">
        <v>0.90075313613585983</v>
      </c>
      <c r="BO15" s="23">
        <v>0.83954538103619103</v>
      </c>
      <c r="BP15" s="23">
        <v>0.77795660262613231</v>
      </c>
      <c r="BQ15" s="23">
        <v>0.80792353416646301</v>
      </c>
      <c r="BR15" s="23">
        <v>0.61441201292109393</v>
      </c>
      <c r="BS15" s="23">
        <v>0.70440935291792828</v>
      </c>
      <c r="BU15" s="23">
        <v>0.88033427399739228</v>
      </c>
      <c r="BV15" s="23">
        <v>0.83575355646085359</v>
      </c>
      <c r="BW15" s="23">
        <v>0.87403065581941985</v>
      </c>
      <c r="BX15" s="23">
        <v>0.76462070133409976</v>
      </c>
      <c r="BY15" s="23">
        <v>0.81259634874764419</v>
      </c>
      <c r="BZ15" s="23">
        <v>0.77344696624636322</v>
      </c>
      <c r="CA15" s="23">
        <v>0.65473680740240292</v>
      </c>
      <c r="CB15" s="23">
        <v>0.76017634578818671</v>
      </c>
      <c r="CC15" s="23">
        <v>0.80325897608664709</v>
      </c>
    </row>
    <row r="16" spans="2:83" ht="19" customHeight="1" x14ac:dyDescent="0.35">
      <c r="B16" s="22" t="s">
        <v>118</v>
      </c>
      <c r="C16" s="23">
        <v>3.4918781776467712E-2</v>
      </c>
      <c r="D16" s="23">
        <v>8.3216885457422368E-2</v>
      </c>
      <c r="E16" s="23">
        <v>5.3645558271315508E-2</v>
      </c>
      <c r="F16" s="23">
        <v>5.1640161814444883E-2</v>
      </c>
      <c r="G16" s="23">
        <v>2.032114864967156E-2</v>
      </c>
      <c r="H16" s="23">
        <v>2.527870420114001E-2</v>
      </c>
      <c r="I16" s="23">
        <v>4.3048791247876734E-3</v>
      </c>
      <c r="K16" s="23">
        <v>3.5925661459287328E-2</v>
      </c>
      <c r="L16" s="23">
        <v>3.4147883177779711E-2</v>
      </c>
      <c r="N16" s="23">
        <v>3.4461511319453818E-2</v>
      </c>
      <c r="O16" s="23">
        <v>3.1585458525379188E-2</v>
      </c>
      <c r="P16" s="23">
        <v>4.0379548525581593E-2</v>
      </c>
      <c r="Q16" s="23">
        <v>4.3488599095214547E-2</v>
      </c>
      <c r="R16" s="23">
        <v>4.0152241052820122E-2</v>
      </c>
      <c r="S16" s="23">
        <v>1.9406776172561709E-2</v>
      </c>
      <c r="T16" s="23">
        <v>1.347453839333005E-2</v>
      </c>
      <c r="U16" s="23">
        <v>5.0036532132704613E-2</v>
      </c>
      <c r="V16" s="23">
        <v>4.8049423606807022E-2</v>
      </c>
      <c r="W16" s="23">
        <v>3.45418021093577E-2</v>
      </c>
      <c r="X16" s="23">
        <v>3.5852554728055527E-2</v>
      </c>
      <c r="Y16" s="23">
        <v>2.136698729134057E-2</v>
      </c>
      <c r="AA16" s="23">
        <v>2.8101335418374E-2</v>
      </c>
      <c r="AB16" s="23">
        <v>1.8073417835589502E-2</v>
      </c>
      <c r="AC16" s="23">
        <v>4.6863754407198338E-2</v>
      </c>
      <c r="AD16" s="23">
        <v>4.9552992907075877E-2</v>
      </c>
      <c r="AF16" s="23">
        <v>7.0395559994523252E-2</v>
      </c>
      <c r="AG16" s="23">
        <v>4.1682406742911599E-2</v>
      </c>
      <c r="AH16" s="23">
        <v>4.0183206489595162E-2</v>
      </c>
      <c r="AI16" s="23">
        <v>4.0822229739360477E-2</v>
      </c>
      <c r="AJ16" s="23">
        <v>4.2811478742658282E-2</v>
      </c>
      <c r="AK16" s="23">
        <v>1.743596015876275E-2</v>
      </c>
      <c r="AL16" s="23">
        <v>3.9229369715744512E-2</v>
      </c>
      <c r="AM16" s="23">
        <v>3.2979450267105997E-2</v>
      </c>
      <c r="AN16" s="23">
        <v>3.041258224040097E-2</v>
      </c>
      <c r="AO16" s="23">
        <v>4.0210309405722872E-2</v>
      </c>
      <c r="AP16" s="23">
        <v>2.1222376080868379E-2</v>
      </c>
      <c r="AQ16" s="23">
        <v>6.3889133909987114E-2</v>
      </c>
      <c r="AR16" s="23">
        <v>3.5426843687809878E-2</v>
      </c>
      <c r="AS16" s="23">
        <v>0</v>
      </c>
      <c r="AT16" s="23">
        <v>5.5844628496299287E-2</v>
      </c>
      <c r="AU16" s="23">
        <v>3.1978519180526042E-2</v>
      </c>
      <c r="AV16" s="23">
        <v>2.911650801357632E-2</v>
      </c>
      <c r="AX16" s="23">
        <v>3.3061221840310309E-2</v>
      </c>
      <c r="AY16" s="23">
        <v>3.9705393383843449E-2</v>
      </c>
      <c r="BA16" s="23">
        <v>2.7186573974367668E-2</v>
      </c>
      <c r="BB16" s="23">
        <v>4.9264634511018868E-2</v>
      </c>
      <c r="BD16" s="23">
        <v>3.2981895044851807E-2</v>
      </c>
      <c r="BE16" s="23">
        <v>3.8892292345049713E-2</v>
      </c>
      <c r="BF16" s="23">
        <v>3.4148202352125623E-2</v>
      </c>
      <c r="BG16" s="23">
        <v>2.7159918247156571E-2</v>
      </c>
      <c r="BH16" s="23">
        <v>3.8628339327393603E-2</v>
      </c>
      <c r="BI16" s="23">
        <v>3.5669372725752553E-2</v>
      </c>
      <c r="BJ16" s="23">
        <v>6.4531693407753235E-2</v>
      </c>
      <c r="BL16" s="23">
        <v>2.980222231776115E-2</v>
      </c>
      <c r="BM16" s="23">
        <v>2.2903639125951669E-2</v>
      </c>
      <c r="BN16" s="23">
        <v>1.3342379290249611E-2</v>
      </c>
      <c r="BO16" s="23">
        <v>4.8626217162479182E-2</v>
      </c>
      <c r="BP16" s="23">
        <v>4.7135422722487053E-2</v>
      </c>
      <c r="BQ16" s="23">
        <v>2.456323272302036E-2</v>
      </c>
      <c r="BR16" s="23">
        <v>8.1885585304300096E-2</v>
      </c>
      <c r="BS16" s="23">
        <v>5.1576772126425592E-2</v>
      </c>
      <c r="BU16" s="23">
        <v>2.1720438173641429E-2</v>
      </c>
      <c r="BV16" s="23">
        <v>2.4354049883364391E-2</v>
      </c>
      <c r="BW16" s="23">
        <v>2.3269985597558079E-2</v>
      </c>
      <c r="BX16" s="23">
        <v>5.7565784270881222E-2</v>
      </c>
      <c r="BY16" s="23">
        <v>4.6408744490109823E-2</v>
      </c>
      <c r="BZ16" s="23">
        <v>7.9214105523838341E-2</v>
      </c>
      <c r="CA16" s="23">
        <v>2.9287913836242671E-2</v>
      </c>
      <c r="CB16" s="23">
        <v>3.132586675735452E-2</v>
      </c>
      <c r="CC16" s="23">
        <v>3.9816953063291208E-2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E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289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74</v>
      </c>
      <c r="C9" s="18">
        <v>0.81655815670420528</v>
      </c>
      <c r="D9" s="18">
        <v>0.72827475484736104</v>
      </c>
      <c r="E9" s="18">
        <v>0.78375996932470227</v>
      </c>
      <c r="F9" s="18">
        <v>0.77752096166142093</v>
      </c>
      <c r="G9" s="18">
        <v>0.84254353340024757</v>
      </c>
      <c r="H9" s="18">
        <v>0.83297614346303139</v>
      </c>
      <c r="I9" s="18">
        <v>0.87876937546314782</v>
      </c>
      <c r="K9" s="18">
        <v>0.80915996640695231</v>
      </c>
      <c r="L9" s="18">
        <v>0.8255239644130602</v>
      </c>
      <c r="N9" s="18">
        <v>0.87033691887332443</v>
      </c>
      <c r="O9" s="18">
        <v>0.90413704501105419</v>
      </c>
      <c r="P9" s="18">
        <v>0.7146103506061201</v>
      </c>
      <c r="Q9" s="18">
        <v>0.78018408862698418</v>
      </c>
      <c r="R9" s="18">
        <v>0.86121615140191488</v>
      </c>
      <c r="S9" s="18">
        <v>0.82732147521521859</v>
      </c>
      <c r="T9" s="18">
        <v>0.85221388801098241</v>
      </c>
      <c r="U9" s="18">
        <v>0.79437247668444066</v>
      </c>
      <c r="V9" s="18">
        <v>0.77146995201143209</v>
      </c>
      <c r="W9" s="18">
        <v>0.83047024553367577</v>
      </c>
      <c r="X9" s="18">
        <v>0.78971930224097076</v>
      </c>
      <c r="Y9" s="18">
        <v>0.80762269922131069</v>
      </c>
      <c r="AA9" s="18">
        <v>0.8570110053995813</v>
      </c>
      <c r="AB9" s="18">
        <v>0.83633230864212926</v>
      </c>
      <c r="AC9" s="18">
        <v>0.82388599926433015</v>
      </c>
      <c r="AD9" s="18">
        <v>0.74573271566499888</v>
      </c>
      <c r="AF9" s="18">
        <v>0.89196462989485725</v>
      </c>
      <c r="AG9" s="18">
        <v>0.68788289031826866</v>
      </c>
      <c r="AH9" s="18">
        <v>0.83237542660371711</v>
      </c>
      <c r="AI9" s="18">
        <v>0.74035133319960722</v>
      </c>
      <c r="AJ9" s="18">
        <v>0.84910010342828779</v>
      </c>
      <c r="AK9" s="18">
        <v>0.84084457486164954</v>
      </c>
      <c r="AL9" s="18">
        <v>0.86267734475562363</v>
      </c>
      <c r="AM9" s="18">
        <v>0.7664052656146203</v>
      </c>
      <c r="AN9" s="18">
        <v>0.73480774380338321</v>
      </c>
      <c r="AO9" s="18">
        <v>0.89185293910011498</v>
      </c>
      <c r="AP9" s="18">
        <v>0.83816720859021843</v>
      </c>
      <c r="AQ9" s="18">
        <v>0.76956384884369666</v>
      </c>
      <c r="AR9" s="18">
        <v>0.87376793090926053</v>
      </c>
      <c r="AS9" s="18">
        <v>0.75264417201624878</v>
      </c>
      <c r="AT9" s="18">
        <v>0.85517182692302163</v>
      </c>
      <c r="AU9" s="18">
        <v>0.85407260785028882</v>
      </c>
      <c r="AV9" s="18">
        <v>0.75303188624631712</v>
      </c>
      <c r="AX9" s="18">
        <v>0.83315578897653764</v>
      </c>
      <c r="AY9" s="18">
        <v>0.74842382581667366</v>
      </c>
      <c r="BA9" s="18">
        <v>0.84185404861202784</v>
      </c>
      <c r="BB9" s="18">
        <v>0.76962574756742774</v>
      </c>
      <c r="BD9" s="18">
        <v>0.80865166610328798</v>
      </c>
      <c r="BE9" s="18">
        <v>0.81463475133019614</v>
      </c>
      <c r="BF9" s="18">
        <v>0.84749562787642263</v>
      </c>
      <c r="BG9" s="18">
        <v>0.83283634865803646</v>
      </c>
      <c r="BH9" s="18">
        <v>0.82787610617970242</v>
      </c>
      <c r="BI9" s="18">
        <v>0.7502858694004837</v>
      </c>
      <c r="BJ9" s="18">
        <v>0.68297945936430282</v>
      </c>
      <c r="BL9" s="18">
        <v>0.84252425815756615</v>
      </c>
      <c r="BM9" s="18">
        <v>0.86731863691482669</v>
      </c>
      <c r="BN9" s="18">
        <v>0.81925440441913111</v>
      </c>
      <c r="BO9" s="18">
        <v>0.83341175733096362</v>
      </c>
      <c r="BP9" s="18">
        <v>0.77763865167498814</v>
      </c>
      <c r="BQ9" s="18">
        <v>0.86437924388877208</v>
      </c>
      <c r="BR9" s="18">
        <v>0.61298399896783962</v>
      </c>
      <c r="BS9" s="18">
        <v>0.74721501558401715</v>
      </c>
      <c r="BU9" s="18">
        <v>0.84975522748737831</v>
      </c>
      <c r="BV9" s="18">
        <v>0.85536093033190019</v>
      </c>
      <c r="BW9" s="18">
        <v>0.84956731729395008</v>
      </c>
      <c r="BX9" s="18">
        <v>0.77979652796734988</v>
      </c>
      <c r="BY9" s="18">
        <v>0.81352286399630158</v>
      </c>
      <c r="BZ9" s="18">
        <v>0.81152085433422438</v>
      </c>
      <c r="CA9" s="18">
        <v>0.6436531468578981</v>
      </c>
      <c r="CB9" s="18">
        <v>0.76745462963766609</v>
      </c>
      <c r="CC9" s="18">
        <v>0.85302195902784095</v>
      </c>
    </row>
    <row r="10" spans="2:83" ht="19" customHeight="1" x14ac:dyDescent="0.35">
      <c r="B10" s="21" t="s">
        <v>75</v>
      </c>
      <c r="C10" s="18">
        <v>8.1351653663722878E-2</v>
      </c>
      <c r="D10" s="18">
        <v>0.17635522991320851</v>
      </c>
      <c r="E10" s="18">
        <v>0.1159821268172226</v>
      </c>
      <c r="F10" s="18">
        <v>0.110305586339881</v>
      </c>
      <c r="G10" s="18">
        <v>4.8335988880154709E-2</v>
      </c>
      <c r="H10" s="18">
        <v>6.2508447561635622E-2</v>
      </c>
      <c r="I10" s="18">
        <v>2.818122866371978E-2</v>
      </c>
      <c r="K10" s="18">
        <v>9.2135362903204149E-2</v>
      </c>
      <c r="L10" s="18">
        <v>6.9728504069625524E-2</v>
      </c>
      <c r="N10" s="18">
        <v>6.0433626912582701E-2</v>
      </c>
      <c r="O10" s="18">
        <v>1.3030415711105039E-2</v>
      </c>
      <c r="P10" s="18">
        <v>0.12879959266621999</v>
      </c>
      <c r="Q10" s="18">
        <v>7.8629826659710397E-2</v>
      </c>
      <c r="R10" s="18">
        <v>5.5358903861528197E-2</v>
      </c>
      <c r="S10" s="18">
        <v>5.5093123125428543E-2</v>
      </c>
      <c r="T10" s="18">
        <v>6.5062809251769591E-2</v>
      </c>
      <c r="U10" s="18">
        <v>7.7471952926660773E-2</v>
      </c>
      <c r="V10" s="18">
        <v>0.1280998681985743</v>
      </c>
      <c r="W10" s="18">
        <v>8.0103627892507037E-2</v>
      </c>
      <c r="X10" s="18">
        <v>9.654419001848244E-2</v>
      </c>
      <c r="Y10" s="18">
        <v>9.0027245981752282E-2</v>
      </c>
      <c r="AA10" s="18">
        <v>7.1907701556803191E-2</v>
      </c>
      <c r="AB10" s="18">
        <v>6.7850862129754899E-2</v>
      </c>
      <c r="AC10" s="18">
        <v>7.5184211573330911E-2</v>
      </c>
      <c r="AD10" s="18">
        <v>0.1115996118877265</v>
      </c>
      <c r="AF10" s="18">
        <v>2.9865294475401261E-2</v>
      </c>
      <c r="AG10" s="18">
        <v>0.15609900151682071</v>
      </c>
      <c r="AH10" s="18">
        <v>8.980591902832509E-2</v>
      </c>
      <c r="AI10" s="18">
        <v>0.1064146609390622</v>
      </c>
      <c r="AJ10" s="18">
        <v>6.2978198089099754E-2</v>
      </c>
      <c r="AK10" s="18">
        <v>7.8587548861421816E-2</v>
      </c>
      <c r="AL10" s="18">
        <v>5.9102704643872121E-2</v>
      </c>
      <c r="AM10" s="18">
        <v>9.356511520748402E-2</v>
      </c>
      <c r="AN10" s="18">
        <v>7.1118286670572614E-2</v>
      </c>
      <c r="AO10" s="18">
        <v>4.9126910331990403E-2</v>
      </c>
      <c r="AP10" s="18">
        <v>6.4081021886504094E-2</v>
      </c>
      <c r="AQ10" s="18">
        <v>9.2228875668933494E-2</v>
      </c>
      <c r="AR10" s="18">
        <v>7.7124534158263786E-2</v>
      </c>
      <c r="AS10" s="18">
        <v>6.5591524469034337E-2</v>
      </c>
      <c r="AT10" s="18">
        <v>0.14482817307697829</v>
      </c>
      <c r="AU10" s="18">
        <v>8.7670725837897714E-2</v>
      </c>
      <c r="AV10" s="18">
        <v>0.1000076862529916</v>
      </c>
      <c r="AX10" s="18">
        <v>6.817139290250479E-2</v>
      </c>
      <c r="AY10" s="18">
        <v>0.14726480457025951</v>
      </c>
      <c r="BA10" s="18">
        <v>6.2431137955744551E-2</v>
      </c>
      <c r="BB10" s="18">
        <v>0.1164555902049394</v>
      </c>
      <c r="BD10" s="18">
        <v>8.4242949031052491E-2</v>
      </c>
      <c r="BE10" s="18">
        <v>6.3184757715432652E-2</v>
      </c>
      <c r="BF10" s="18">
        <v>6.2930639480922035E-2</v>
      </c>
      <c r="BG10" s="18">
        <v>9.8029449183954329E-2</v>
      </c>
      <c r="BH10" s="18">
        <v>8.5919911433612828E-2</v>
      </c>
      <c r="BI10" s="18">
        <v>0.13118171331981229</v>
      </c>
      <c r="BJ10" s="18">
        <v>7.1920218706693975E-2</v>
      </c>
      <c r="BL10" s="18">
        <v>5.9181886654753102E-2</v>
      </c>
      <c r="BM10" s="18">
        <v>6.8894029068082979E-2</v>
      </c>
      <c r="BN10" s="18">
        <v>9.2762328829096866E-2</v>
      </c>
      <c r="BO10" s="18">
        <v>7.6388689562121539E-2</v>
      </c>
      <c r="BP10" s="18">
        <v>0.14570296095660559</v>
      </c>
      <c r="BQ10" s="18">
        <v>3.7653059010468129E-2</v>
      </c>
      <c r="BR10" s="18">
        <v>0.1290501758934155</v>
      </c>
      <c r="BS10" s="18">
        <v>7.3648292936114371E-2</v>
      </c>
      <c r="BU10" s="18">
        <v>5.7898270389500121E-2</v>
      </c>
      <c r="BV10" s="18">
        <v>7.566774190817184E-2</v>
      </c>
      <c r="BW10" s="18">
        <v>6.7323807237093483E-2</v>
      </c>
      <c r="BX10" s="18">
        <v>7.6134004175464995E-2</v>
      </c>
      <c r="BY10" s="18">
        <v>0.1099897144934583</v>
      </c>
      <c r="BZ10" s="18">
        <v>8.8408941282980921E-2</v>
      </c>
      <c r="CA10" s="18">
        <v>0.11482046377923311</v>
      </c>
      <c r="CB10" s="18">
        <v>5.4496388771088471E-2</v>
      </c>
      <c r="CC10" s="18">
        <v>7.4524207306014778E-2</v>
      </c>
    </row>
    <row r="11" spans="2:83" ht="19" customHeight="1" x14ac:dyDescent="0.35">
      <c r="B11" s="21" t="s">
        <v>151</v>
      </c>
      <c r="C11" s="18">
        <v>0.1020901896320717</v>
      </c>
      <c r="D11" s="18">
        <v>9.53700152394302E-2</v>
      </c>
      <c r="E11" s="18">
        <v>0.10025790385807511</v>
      </c>
      <c r="F11" s="18">
        <v>0.11217345199869801</v>
      </c>
      <c r="G11" s="18">
        <v>0.10912047771959781</v>
      </c>
      <c r="H11" s="18">
        <v>0.104515408975333</v>
      </c>
      <c r="I11" s="18">
        <v>9.3049395873132323E-2</v>
      </c>
      <c r="K11" s="18">
        <v>9.8704670689843427E-2</v>
      </c>
      <c r="L11" s="18">
        <v>0.1047475315173142</v>
      </c>
      <c r="N11" s="18">
        <v>6.9229454214092725E-2</v>
      </c>
      <c r="O11" s="18">
        <v>8.2832539277840775E-2</v>
      </c>
      <c r="P11" s="18">
        <v>0.15659005672765991</v>
      </c>
      <c r="Q11" s="18">
        <v>0.1411860847133056</v>
      </c>
      <c r="R11" s="18">
        <v>8.3424944736557025E-2</v>
      </c>
      <c r="S11" s="18">
        <v>0.11758540165935299</v>
      </c>
      <c r="T11" s="18">
        <v>8.2723302737247997E-2</v>
      </c>
      <c r="U11" s="18">
        <v>0.12815557038889849</v>
      </c>
      <c r="V11" s="18">
        <v>0.1004301797899938</v>
      </c>
      <c r="W11" s="18">
        <v>8.9426126573817183E-2</v>
      </c>
      <c r="X11" s="18">
        <v>0.1137365077405469</v>
      </c>
      <c r="Y11" s="18">
        <v>0.1023500547969369</v>
      </c>
      <c r="AA11" s="18">
        <v>7.1081293043615421E-2</v>
      </c>
      <c r="AB11" s="18">
        <v>9.581682922811581E-2</v>
      </c>
      <c r="AC11" s="18">
        <v>0.1009297891623389</v>
      </c>
      <c r="AD11" s="18">
        <v>0.1426676724472746</v>
      </c>
      <c r="AF11" s="18">
        <v>7.8170075629741431E-2</v>
      </c>
      <c r="AG11" s="18">
        <v>0.15601810816491071</v>
      </c>
      <c r="AH11" s="18">
        <v>7.7818654367957887E-2</v>
      </c>
      <c r="AI11" s="18">
        <v>0.15323400586133071</v>
      </c>
      <c r="AJ11" s="18">
        <v>8.7921698482612484E-2</v>
      </c>
      <c r="AK11" s="18">
        <v>8.0567876276928782E-2</v>
      </c>
      <c r="AL11" s="18">
        <v>7.8219950600504462E-2</v>
      </c>
      <c r="AM11" s="18">
        <v>0.1400296191778958</v>
      </c>
      <c r="AN11" s="18">
        <v>0.194073969526044</v>
      </c>
      <c r="AO11" s="18">
        <v>5.9020150567894787E-2</v>
      </c>
      <c r="AP11" s="18">
        <v>9.7751769523277535E-2</v>
      </c>
      <c r="AQ11" s="18">
        <v>0.13820727548736991</v>
      </c>
      <c r="AR11" s="18">
        <v>4.9107534932475577E-2</v>
      </c>
      <c r="AS11" s="18">
        <v>0.1817643035147169</v>
      </c>
      <c r="AT11" s="18">
        <v>0</v>
      </c>
      <c r="AU11" s="18">
        <v>5.8256666311813532E-2</v>
      </c>
      <c r="AV11" s="18">
        <v>0.14696042750069141</v>
      </c>
      <c r="AX11" s="18">
        <v>9.8672818120957601E-2</v>
      </c>
      <c r="AY11" s="18">
        <v>0.10431136961306681</v>
      </c>
      <c r="BA11" s="18">
        <v>9.5714813432227625E-2</v>
      </c>
      <c r="BB11" s="18">
        <v>0.113918662227633</v>
      </c>
      <c r="BD11" s="18">
        <v>0.1071053848656594</v>
      </c>
      <c r="BE11" s="18">
        <v>0.12218049095437131</v>
      </c>
      <c r="BF11" s="18">
        <v>8.957373264265539E-2</v>
      </c>
      <c r="BG11" s="18">
        <v>6.9134202158009125E-2</v>
      </c>
      <c r="BH11" s="18">
        <v>8.6203982386684599E-2</v>
      </c>
      <c r="BI11" s="18">
        <v>0.11853241727970409</v>
      </c>
      <c r="BJ11" s="18">
        <v>0.24510032192900311</v>
      </c>
      <c r="BL11" s="18">
        <v>9.8293855187680565E-2</v>
      </c>
      <c r="BM11" s="18">
        <v>6.3787334017090289E-2</v>
      </c>
      <c r="BN11" s="18">
        <v>8.7983266751771899E-2</v>
      </c>
      <c r="BO11" s="18">
        <v>9.0199553106914757E-2</v>
      </c>
      <c r="BP11" s="18">
        <v>7.6658387368406397E-2</v>
      </c>
      <c r="BQ11" s="18">
        <v>9.7967697100759685E-2</v>
      </c>
      <c r="BR11" s="18">
        <v>0.25796582513874478</v>
      </c>
      <c r="BS11" s="18">
        <v>0.17913669147986849</v>
      </c>
      <c r="BU11" s="18">
        <v>9.2346502123121649E-2</v>
      </c>
      <c r="BV11" s="18">
        <v>6.8971327759927953E-2</v>
      </c>
      <c r="BW11" s="18">
        <v>8.3108875468956386E-2</v>
      </c>
      <c r="BX11" s="18">
        <v>0.14406946785718519</v>
      </c>
      <c r="BY11" s="18">
        <v>7.6487421510240003E-2</v>
      </c>
      <c r="BZ11" s="18">
        <v>0.1000702043827946</v>
      </c>
      <c r="CA11" s="18">
        <v>0.2415263893628688</v>
      </c>
      <c r="CB11" s="18">
        <v>0.17804898159124549</v>
      </c>
      <c r="CC11" s="18">
        <v>7.2453833666144343E-2</v>
      </c>
    </row>
    <row r="13" spans="2:83" x14ac:dyDescent="0.35">
      <c r="B13" t="s">
        <v>435</v>
      </c>
    </row>
    <row r="14" spans="2:83" x14ac:dyDescent="0.35">
      <c r="B14" t="s">
        <v>10</v>
      </c>
    </row>
    <row r="16" spans="2:83" x14ac:dyDescent="0.35">
      <c r="B16"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E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290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60" customHeight="1" x14ac:dyDescent="0.35">
      <c r="B9" s="21" t="s">
        <v>291</v>
      </c>
      <c r="C9" s="18">
        <v>0.209589899829944</v>
      </c>
      <c r="D9" s="18">
        <v>0.18316400254141571</v>
      </c>
      <c r="E9" s="18">
        <v>0.17110090325250021</v>
      </c>
      <c r="F9" s="18">
        <v>0.15344202276253249</v>
      </c>
      <c r="G9" s="18">
        <v>0.19486022123901039</v>
      </c>
      <c r="H9" s="18">
        <v>0.23058893981606399</v>
      </c>
      <c r="I9" s="18">
        <v>0.28373462322405713</v>
      </c>
      <c r="K9" s="18">
        <v>0.21357692683679191</v>
      </c>
      <c r="L9" s="18">
        <v>0.20491559934223849</v>
      </c>
      <c r="N9" s="18">
        <v>0.27312766457131271</v>
      </c>
      <c r="O9" s="18">
        <v>0.30846290742622468</v>
      </c>
      <c r="P9" s="18">
        <v>0.18589338735865621</v>
      </c>
      <c r="Q9" s="18">
        <v>0.31833333814498072</v>
      </c>
      <c r="R9" s="18">
        <v>0.19004091325370151</v>
      </c>
      <c r="S9" s="18">
        <v>0.20390218673301511</v>
      </c>
      <c r="T9" s="18">
        <v>0.16412966874805629</v>
      </c>
      <c r="U9" s="18">
        <v>0.17127419655962789</v>
      </c>
      <c r="V9" s="18">
        <v>0.1520596444539469</v>
      </c>
      <c r="W9" s="18">
        <v>0.24677831433072051</v>
      </c>
      <c r="X9" s="18">
        <v>0.1593897154159489</v>
      </c>
      <c r="Y9" s="18">
        <v>0.26037245449194069</v>
      </c>
      <c r="AA9" s="18">
        <v>0.21398186660700191</v>
      </c>
      <c r="AB9" s="18">
        <v>0.1874542020349424</v>
      </c>
      <c r="AC9" s="18">
        <v>0.22065830784000701</v>
      </c>
      <c r="AD9" s="18">
        <v>0.21602311723131201</v>
      </c>
      <c r="AF9" s="18">
        <v>0.20677605655526329</v>
      </c>
      <c r="AG9" s="18">
        <v>0.2376371512189682</v>
      </c>
      <c r="AH9" s="18">
        <v>0.2479711407929118</v>
      </c>
      <c r="AI9" s="18">
        <v>0.18641599701498521</v>
      </c>
      <c r="AJ9" s="18">
        <v>0.2316629393407855</v>
      </c>
      <c r="AK9" s="18">
        <v>0.23708378513311359</v>
      </c>
      <c r="AL9" s="18">
        <v>0.20382931799928289</v>
      </c>
      <c r="AM9" s="18">
        <v>0.2112210415701129</v>
      </c>
      <c r="AN9" s="18">
        <v>0.18458486799643309</v>
      </c>
      <c r="AO9" s="18">
        <v>0.17457335473010299</v>
      </c>
      <c r="AP9" s="18">
        <v>0.23977299979233699</v>
      </c>
      <c r="AQ9" s="18">
        <v>0.21056966612599129</v>
      </c>
      <c r="AR9" s="18">
        <v>0.13232658271788611</v>
      </c>
      <c r="AS9" s="18">
        <v>0.27169194552717901</v>
      </c>
      <c r="AT9" s="18">
        <v>0.19994666035226191</v>
      </c>
      <c r="AU9" s="18">
        <v>0.17986956131543849</v>
      </c>
      <c r="AV9" s="18">
        <v>0.1261416069546783</v>
      </c>
      <c r="AX9" s="18">
        <v>0.2197787367398441</v>
      </c>
      <c r="AY9" s="18">
        <v>0.15932881475583119</v>
      </c>
      <c r="BA9" s="18">
        <v>0.2049508243055346</v>
      </c>
      <c r="BB9" s="18">
        <v>0.21819694920070229</v>
      </c>
      <c r="BD9" s="18">
        <v>0.22098692012701029</v>
      </c>
      <c r="BE9" s="18">
        <v>0.2057781811567376</v>
      </c>
      <c r="BF9" s="18">
        <v>0.21365199294264009</v>
      </c>
      <c r="BG9" s="18">
        <v>0.22333441353052549</v>
      </c>
      <c r="BH9" s="18">
        <v>0.17043626253538369</v>
      </c>
      <c r="BI9" s="18">
        <v>0.28110767634463779</v>
      </c>
      <c r="BJ9" s="18">
        <v>0.12886562481421199</v>
      </c>
      <c r="BL9" s="18">
        <v>0.22812450048288799</v>
      </c>
      <c r="BM9" s="18">
        <v>0.19322978757599879</v>
      </c>
      <c r="BN9" s="18">
        <v>0.23747955048692079</v>
      </c>
      <c r="BO9" s="18">
        <v>0.19173906571799501</v>
      </c>
      <c r="BP9" s="18">
        <v>0.22503131535873269</v>
      </c>
      <c r="BQ9" s="18">
        <v>0.32567530337404171</v>
      </c>
      <c r="BR9" s="18">
        <v>0.1028170289042571</v>
      </c>
      <c r="BS9" s="18">
        <v>0.20290423375476091</v>
      </c>
      <c r="BU9" s="18">
        <v>0.22390266682828111</v>
      </c>
      <c r="BV9" s="18">
        <v>0.17897758101539371</v>
      </c>
      <c r="BW9" s="18">
        <v>0.23658522163813031</v>
      </c>
      <c r="BX9" s="18">
        <v>0.20639136062224581</v>
      </c>
      <c r="BY9" s="18">
        <v>0.22353382336544411</v>
      </c>
      <c r="BZ9" s="18">
        <v>0.30636314411237781</v>
      </c>
      <c r="CA9" s="18">
        <v>0.18998412388774061</v>
      </c>
      <c r="CB9" s="18">
        <v>0.19072477361167081</v>
      </c>
      <c r="CC9" s="18">
        <v>0.21512249330053199</v>
      </c>
    </row>
    <row r="10" spans="2:83" ht="46" customHeight="1" x14ac:dyDescent="0.35">
      <c r="B10" s="21" t="s">
        <v>292</v>
      </c>
      <c r="C10" s="18">
        <v>0.18942005220423361</v>
      </c>
      <c r="D10" s="18">
        <v>0.17337628296487809</v>
      </c>
      <c r="E10" s="18">
        <v>0.1795996001669565</v>
      </c>
      <c r="F10" s="18">
        <v>0.1972906282854357</v>
      </c>
      <c r="G10" s="18">
        <v>0.18809317262505129</v>
      </c>
      <c r="H10" s="18">
        <v>0.1978105996360626</v>
      </c>
      <c r="I10" s="18">
        <v>0.1930930777838428</v>
      </c>
      <c r="K10" s="18">
        <v>0.18880911542473949</v>
      </c>
      <c r="L10" s="18">
        <v>0.18898067201501681</v>
      </c>
      <c r="N10" s="18">
        <v>0.1163082906303398</v>
      </c>
      <c r="O10" s="18">
        <v>0.18028595843798831</v>
      </c>
      <c r="P10" s="18">
        <v>0.1897907951053007</v>
      </c>
      <c r="Q10" s="18">
        <v>8.9426732466524855E-2</v>
      </c>
      <c r="R10" s="18">
        <v>0.16578801957033629</v>
      </c>
      <c r="S10" s="18">
        <v>0.20603272531254491</v>
      </c>
      <c r="T10" s="18">
        <v>0.16303265835838579</v>
      </c>
      <c r="U10" s="18">
        <v>0.214247596464059</v>
      </c>
      <c r="V10" s="18">
        <v>0.2078985303974111</v>
      </c>
      <c r="W10" s="18">
        <v>0.2225177020906059</v>
      </c>
      <c r="X10" s="18">
        <v>0.2330674596916594</v>
      </c>
      <c r="Y10" s="18">
        <v>0.19542439355629809</v>
      </c>
      <c r="AA10" s="18">
        <v>0.16553971953160521</v>
      </c>
      <c r="AB10" s="18">
        <v>0.20699486698536321</v>
      </c>
      <c r="AC10" s="18">
        <v>0.2054635622220877</v>
      </c>
      <c r="AD10" s="18">
        <v>0.18318156037832359</v>
      </c>
      <c r="AF10" s="18">
        <v>0.25346903072021681</v>
      </c>
      <c r="AG10" s="18">
        <v>0.190861463014593</v>
      </c>
      <c r="AH10" s="18">
        <v>0.20850632240217801</v>
      </c>
      <c r="AI10" s="18">
        <v>0.20930605351237441</v>
      </c>
      <c r="AJ10" s="18">
        <v>0.15730121092826091</v>
      </c>
      <c r="AK10" s="18">
        <v>0.16719873703712321</v>
      </c>
      <c r="AL10" s="18">
        <v>0.21307546726425389</v>
      </c>
      <c r="AM10" s="18">
        <v>0.2206079936161075</v>
      </c>
      <c r="AN10" s="18">
        <v>8.3443377819308898E-2</v>
      </c>
      <c r="AO10" s="18">
        <v>0.26222360218256008</v>
      </c>
      <c r="AP10" s="18">
        <v>0.19928837852034759</v>
      </c>
      <c r="AQ10" s="18">
        <v>0.15536367087521519</v>
      </c>
      <c r="AR10" s="18">
        <v>0.2722042455656542</v>
      </c>
      <c r="AS10" s="18">
        <v>0.15630751265034501</v>
      </c>
      <c r="AT10" s="18">
        <v>0.24629769372970711</v>
      </c>
      <c r="AU10" s="18">
        <v>0.13118466236724921</v>
      </c>
      <c r="AV10" s="18">
        <v>0.14403830979288981</v>
      </c>
      <c r="AX10" s="18">
        <v>0.18891543453756929</v>
      </c>
      <c r="AY10" s="18">
        <v>0.19218328116014599</v>
      </c>
      <c r="BA10" s="18">
        <v>0.19580974308091109</v>
      </c>
      <c r="BB10" s="18">
        <v>0.17756502105630911</v>
      </c>
      <c r="BD10" s="18">
        <v>0.19049914601613799</v>
      </c>
      <c r="BE10" s="18">
        <v>0.2010627633783911</v>
      </c>
      <c r="BF10" s="18">
        <v>0.23482190624113439</v>
      </c>
      <c r="BG10" s="18">
        <v>0.17023209754690691</v>
      </c>
      <c r="BH10" s="18">
        <v>0.157467531012565</v>
      </c>
      <c r="BI10" s="18">
        <v>0.15827842563492381</v>
      </c>
      <c r="BJ10" s="18">
        <v>0.21832342949527761</v>
      </c>
      <c r="BL10" s="18">
        <v>0.1837256655079704</v>
      </c>
      <c r="BM10" s="18">
        <v>0.19917207392275241</v>
      </c>
      <c r="BN10" s="18">
        <v>0.25621897672624272</v>
      </c>
      <c r="BO10" s="18">
        <v>0.15683342272146089</v>
      </c>
      <c r="BP10" s="18">
        <v>0.16510892364188151</v>
      </c>
      <c r="BQ10" s="18">
        <v>0.10026600111513</v>
      </c>
      <c r="BR10" s="18">
        <v>0.19070793321642771</v>
      </c>
      <c r="BS10" s="18">
        <v>0.1885137479698453</v>
      </c>
      <c r="BU10" s="18">
        <v>0.1913538675077037</v>
      </c>
      <c r="BV10" s="18">
        <v>0.18848160847529169</v>
      </c>
      <c r="BW10" s="18">
        <v>0.24896381799868769</v>
      </c>
      <c r="BX10" s="18">
        <v>0.18990298531518571</v>
      </c>
      <c r="BY10" s="18">
        <v>0.17430287096592009</v>
      </c>
      <c r="BZ10" s="18">
        <v>0.1283397722760902</v>
      </c>
      <c r="CA10" s="18">
        <v>0.19538318785614889</v>
      </c>
      <c r="CB10" s="18">
        <v>0.16472636838299609</v>
      </c>
      <c r="CC10" s="18">
        <v>0.2452555497578266</v>
      </c>
    </row>
    <row r="11" spans="2:83" ht="46" customHeight="1" x14ac:dyDescent="0.35">
      <c r="B11" s="21" t="s">
        <v>293</v>
      </c>
      <c r="C11" s="18">
        <v>0.2377076570567134</v>
      </c>
      <c r="D11" s="18">
        <v>0.27416435770330561</v>
      </c>
      <c r="E11" s="18">
        <v>0.28071071831417033</v>
      </c>
      <c r="F11" s="18">
        <v>0.28968026500112298</v>
      </c>
      <c r="G11" s="18">
        <v>0.24444332975145849</v>
      </c>
      <c r="H11" s="18">
        <v>0.2199709449738593</v>
      </c>
      <c r="I11" s="18">
        <v>0.1618173778286478</v>
      </c>
      <c r="K11" s="18">
        <v>0.2321107222228278</v>
      </c>
      <c r="L11" s="18">
        <v>0.2441265154601085</v>
      </c>
      <c r="N11" s="18">
        <v>0.18503090033964481</v>
      </c>
      <c r="O11" s="18">
        <v>0.21007799047670331</v>
      </c>
      <c r="P11" s="18">
        <v>0.29737717636247413</v>
      </c>
      <c r="Q11" s="18">
        <v>0.16697051963533591</v>
      </c>
      <c r="R11" s="18">
        <v>0.29697342236988811</v>
      </c>
      <c r="S11" s="18">
        <v>0.2797420772610118</v>
      </c>
      <c r="T11" s="18">
        <v>0.2945495741137738</v>
      </c>
      <c r="U11" s="18">
        <v>0.22346110477894829</v>
      </c>
      <c r="V11" s="18">
        <v>0.29299324031737528</v>
      </c>
      <c r="W11" s="18">
        <v>0.15948865519163191</v>
      </c>
      <c r="X11" s="18">
        <v>0.24048207128311319</v>
      </c>
      <c r="Y11" s="18">
        <v>0.1914075147010732</v>
      </c>
      <c r="AA11" s="18">
        <v>0.291435266500914</v>
      </c>
      <c r="AB11" s="18">
        <v>0.23460006831356489</v>
      </c>
      <c r="AC11" s="18">
        <v>0.18226875241778201</v>
      </c>
      <c r="AD11" s="18">
        <v>0.2321194073411588</v>
      </c>
      <c r="AF11" s="18">
        <v>7.5420738425161046E-2</v>
      </c>
      <c r="AG11" s="18">
        <v>0.234435222143905</v>
      </c>
      <c r="AH11" s="18">
        <v>0.2734742329246056</v>
      </c>
      <c r="AI11" s="18">
        <v>0.22708919416430809</v>
      </c>
      <c r="AJ11" s="18">
        <v>0.24554578455339041</v>
      </c>
      <c r="AK11" s="18">
        <v>0.2094503991366598</v>
      </c>
      <c r="AL11" s="18">
        <v>0.21729947853369061</v>
      </c>
      <c r="AM11" s="18">
        <v>0.22743676697372919</v>
      </c>
      <c r="AN11" s="18">
        <v>0.2687261763262252</v>
      </c>
      <c r="AO11" s="18">
        <v>0.25259345119323151</v>
      </c>
      <c r="AP11" s="18">
        <v>0.19508159012340809</v>
      </c>
      <c r="AQ11" s="18">
        <v>0.28737865245847283</v>
      </c>
      <c r="AR11" s="18">
        <v>0.17962802438828079</v>
      </c>
      <c r="AS11" s="18">
        <v>0.29485075907981739</v>
      </c>
      <c r="AT11" s="18">
        <v>0.27973927543786342</v>
      </c>
      <c r="AU11" s="18">
        <v>0.35946500681328097</v>
      </c>
      <c r="AV11" s="18">
        <v>0.15692957159819129</v>
      </c>
      <c r="AX11" s="18">
        <v>0.2234537143007049</v>
      </c>
      <c r="AY11" s="18">
        <v>0.31683965861258612</v>
      </c>
      <c r="BA11" s="18">
        <v>0.23948983827564019</v>
      </c>
      <c r="BB11" s="18">
        <v>0.2344011099530437</v>
      </c>
      <c r="BD11" s="18">
        <v>0.21514855368579411</v>
      </c>
      <c r="BE11" s="18">
        <v>0.23235763817279581</v>
      </c>
      <c r="BF11" s="18">
        <v>0.15765527300542301</v>
      </c>
      <c r="BG11" s="18">
        <v>0.28175014957291938</v>
      </c>
      <c r="BH11" s="18">
        <v>0.28402885915244053</v>
      </c>
      <c r="BI11" s="18">
        <v>0.29735835179929387</v>
      </c>
      <c r="BJ11" s="18">
        <v>0.21217316768369751</v>
      </c>
      <c r="BL11" s="18">
        <v>0.21710129600994441</v>
      </c>
      <c r="BM11" s="18">
        <v>0.28639482137206562</v>
      </c>
      <c r="BN11" s="18">
        <v>0.16565127971927171</v>
      </c>
      <c r="BO11" s="18">
        <v>0.23091260847680101</v>
      </c>
      <c r="BP11" s="18">
        <v>0.23238839669390229</v>
      </c>
      <c r="BQ11" s="18">
        <v>0.2079815263330044</v>
      </c>
      <c r="BR11" s="18">
        <v>0.23176100579739939</v>
      </c>
      <c r="BS11" s="18">
        <v>0.21291264073500821</v>
      </c>
      <c r="BU11" s="18">
        <v>0.23087837748456011</v>
      </c>
      <c r="BV11" s="18">
        <v>0.30543122009750501</v>
      </c>
      <c r="BW11" s="18">
        <v>0.1760879105438371</v>
      </c>
      <c r="BX11" s="18">
        <v>0.25174785073354949</v>
      </c>
      <c r="BY11" s="18">
        <v>0.22048148919454019</v>
      </c>
      <c r="BZ11" s="18">
        <v>0.15189371086070799</v>
      </c>
      <c r="CA11" s="18">
        <v>0.1989153271511522</v>
      </c>
      <c r="CB11" s="18">
        <v>0.20580693616439211</v>
      </c>
      <c r="CC11" s="18">
        <v>0.22385345238635621</v>
      </c>
    </row>
    <row r="12" spans="2:83" ht="46" customHeight="1" x14ac:dyDescent="0.35">
      <c r="B12" s="21" t="s">
        <v>294</v>
      </c>
      <c r="C12" s="18">
        <v>0.18930843626028979</v>
      </c>
      <c r="D12" s="18">
        <v>0.17265475923278889</v>
      </c>
      <c r="E12" s="18">
        <v>0.16301814679831031</v>
      </c>
      <c r="F12" s="18">
        <v>0.16929438815672029</v>
      </c>
      <c r="G12" s="18">
        <v>0.21248167070818269</v>
      </c>
      <c r="H12" s="18">
        <v>0.20032013503361229</v>
      </c>
      <c r="I12" s="18">
        <v>0.20720019063476289</v>
      </c>
      <c r="K12" s="18">
        <v>0.19332873209609461</v>
      </c>
      <c r="L12" s="18">
        <v>0.18545754061953251</v>
      </c>
      <c r="N12" s="18">
        <v>0.2440257013972025</v>
      </c>
      <c r="O12" s="18">
        <v>0.19367096804044959</v>
      </c>
      <c r="P12" s="18">
        <v>0.13115262400382541</v>
      </c>
      <c r="Q12" s="18">
        <v>0.164454774583188</v>
      </c>
      <c r="R12" s="18">
        <v>0.17011324607882761</v>
      </c>
      <c r="S12" s="18">
        <v>0.17974848984424679</v>
      </c>
      <c r="T12" s="18">
        <v>0.168634014323152</v>
      </c>
      <c r="U12" s="18">
        <v>0.20008423519410251</v>
      </c>
      <c r="V12" s="18">
        <v>0.1727985206859359</v>
      </c>
      <c r="W12" s="18">
        <v>0.19906765039401561</v>
      </c>
      <c r="X12" s="18">
        <v>0.17634398373538071</v>
      </c>
      <c r="Y12" s="18">
        <v>0.23694870518630759</v>
      </c>
      <c r="AA12" s="18">
        <v>0.17725963984766879</v>
      </c>
      <c r="AB12" s="18">
        <v>0.21806436059536319</v>
      </c>
      <c r="AC12" s="18">
        <v>0.20360083337008569</v>
      </c>
      <c r="AD12" s="18">
        <v>0.16126796057149409</v>
      </c>
      <c r="AF12" s="18">
        <v>0.1074744177016471</v>
      </c>
      <c r="AG12" s="18">
        <v>0.1181578590705346</v>
      </c>
      <c r="AH12" s="18">
        <v>0.13880244649609089</v>
      </c>
      <c r="AI12" s="18">
        <v>0.16580001201111769</v>
      </c>
      <c r="AJ12" s="18">
        <v>0.23041125214397681</v>
      </c>
      <c r="AK12" s="18">
        <v>0.21145382746563629</v>
      </c>
      <c r="AL12" s="18">
        <v>0.15556307219922269</v>
      </c>
      <c r="AM12" s="18">
        <v>0.22740844007398131</v>
      </c>
      <c r="AN12" s="18">
        <v>0.22478358046561411</v>
      </c>
      <c r="AO12" s="18">
        <v>0.15262812161651421</v>
      </c>
      <c r="AP12" s="18">
        <v>0.21991562435330431</v>
      </c>
      <c r="AQ12" s="18">
        <v>0.19222715275348151</v>
      </c>
      <c r="AR12" s="18">
        <v>0.30498218549271028</v>
      </c>
      <c r="AS12" s="18">
        <v>0.1098120598085663</v>
      </c>
      <c r="AT12" s="18">
        <v>0.114505907019908</v>
      </c>
      <c r="AU12" s="18">
        <v>0.17907482308304221</v>
      </c>
      <c r="AV12" s="18">
        <v>0.19539908678824541</v>
      </c>
      <c r="AX12" s="18">
        <v>0.19437915179015131</v>
      </c>
      <c r="AY12" s="18">
        <v>0.1674996376593223</v>
      </c>
      <c r="BA12" s="18">
        <v>0.19295070716850751</v>
      </c>
      <c r="BB12" s="18">
        <v>0.18255079557007969</v>
      </c>
      <c r="BD12" s="18">
        <v>0.1813638500546321</v>
      </c>
      <c r="BE12" s="18">
        <v>0.22009722895502951</v>
      </c>
      <c r="BF12" s="18">
        <v>0.16507330496956901</v>
      </c>
      <c r="BG12" s="18">
        <v>0.18159427249287799</v>
      </c>
      <c r="BH12" s="18">
        <v>0.21079477507960251</v>
      </c>
      <c r="BI12" s="18">
        <v>0.16197065526983179</v>
      </c>
      <c r="BJ12" s="18">
        <v>0.13294024894681131</v>
      </c>
      <c r="BL12" s="18">
        <v>0.21476084886260161</v>
      </c>
      <c r="BM12" s="18">
        <v>0.1600511031955007</v>
      </c>
      <c r="BN12" s="18">
        <v>0.1839032179370681</v>
      </c>
      <c r="BO12" s="18">
        <v>0.27133258270214161</v>
      </c>
      <c r="BP12" s="18">
        <v>0.21807839772056359</v>
      </c>
      <c r="BQ12" s="18">
        <v>0.1746673221553269</v>
      </c>
      <c r="BR12" s="18">
        <v>7.9799350855288276E-2</v>
      </c>
      <c r="BS12" s="18">
        <v>0.18916240609968199</v>
      </c>
      <c r="BU12" s="18">
        <v>0.2310584559857336</v>
      </c>
      <c r="BV12" s="18">
        <v>0.1541600836814595</v>
      </c>
      <c r="BW12" s="18">
        <v>0.17406479940487049</v>
      </c>
      <c r="BX12" s="18">
        <v>0.19332733788991399</v>
      </c>
      <c r="BY12" s="18">
        <v>0.22370105071744359</v>
      </c>
      <c r="BZ12" s="18">
        <v>0.18763666875858079</v>
      </c>
      <c r="CA12" s="18">
        <v>0.11160752179609899</v>
      </c>
      <c r="CB12" s="18">
        <v>0.19998618056418949</v>
      </c>
      <c r="CC12" s="18">
        <v>0.18008962647931609</v>
      </c>
    </row>
    <row r="13" spans="2:83" ht="46" customHeight="1" x14ac:dyDescent="0.35">
      <c r="B13" s="21" t="s">
        <v>295</v>
      </c>
      <c r="C13" s="18">
        <v>9.1748007100051807E-2</v>
      </c>
      <c r="D13" s="18">
        <v>0.1206020377608172</v>
      </c>
      <c r="E13" s="18">
        <v>0.1488123147944905</v>
      </c>
      <c r="F13" s="18">
        <v>0.1014861466550913</v>
      </c>
      <c r="G13" s="18">
        <v>6.7952355956257413E-2</v>
      </c>
      <c r="H13" s="18">
        <v>6.5839219499811821E-2</v>
      </c>
      <c r="I13" s="18">
        <v>6.4344459703358045E-2</v>
      </c>
      <c r="K13" s="18">
        <v>0.10187256635278551</v>
      </c>
      <c r="L13" s="18">
        <v>8.2714705598146435E-2</v>
      </c>
      <c r="N13" s="18">
        <v>7.5554795202712036E-2</v>
      </c>
      <c r="O13" s="18">
        <v>2.8840691594545189E-2</v>
      </c>
      <c r="P13" s="18">
        <v>0.1129671430371709</v>
      </c>
      <c r="Q13" s="18">
        <v>0.16250086976518921</v>
      </c>
      <c r="R13" s="18">
        <v>9.320785590007602E-2</v>
      </c>
      <c r="S13" s="18">
        <v>4.7249483610396097E-2</v>
      </c>
      <c r="T13" s="18">
        <v>0.146625269970663</v>
      </c>
      <c r="U13" s="18">
        <v>0.1074832066661693</v>
      </c>
      <c r="V13" s="18">
        <v>0.10423828084326139</v>
      </c>
      <c r="W13" s="18">
        <v>8.0281388609745249E-2</v>
      </c>
      <c r="X13" s="18">
        <v>8.6754616795897688E-2</v>
      </c>
      <c r="Y13" s="18">
        <v>6.6791553004721546E-2</v>
      </c>
      <c r="AA13" s="18">
        <v>9.5004804188538697E-2</v>
      </c>
      <c r="AB13" s="18">
        <v>8.6949940800625167E-2</v>
      </c>
      <c r="AC13" s="18">
        <v>8.8064221318440689E-2</v>
      </c>
      <c r="AD13" s="18">
        <v>9.7157649665047224E-2</v>
      </c>
      <c r="AF13" s="18">
        <v>0.27868968096797031</v>
      </c>
      <c r="AG13" s="18">
        <v>0.121638749190516</v>
      </c>
      <c r="AH13" s="18">
        <v>7.2785008340265814E-2</v>
      </c>
      <c r="AI13" s="18">
        <v>8.8096477927783495E-2</v>
      </c>
      <c r="AJ13" s="18">
        <v>6.9142088382288358E-2</v>
      </c>
      <c r="AK13" s="18">
        <v>9.8100749382524402E-2</v>
      </c>
      <c r="AL13" s="18">
        <v>0.11976018216989449</v>
      </c>
      <c r="AM13" s="18">
        <v>6.9865621355201676E-2</v>
      </c>
      <c r="AN13" s="18">
        <v>0.1038992333221047</v>
      </c>
      <c r="AO13" s="18">
        <v>9.1547419526465626E-2</v>
      </c>
      <c r="AP13" s="18">
        <v>6.6579610062240668E-2</v>
      </c>
      <c r="AQ13" s="18">
        <v>7.4043911325213055E-2</v>
      </c>
      <c r="AR13" s="18">
        <v>8.8407721497073058E-2</v>
      </c>
      <c r="AS13" s="18">
        <v>0.12479375243572879</v>
      </c>
      <c r="AT13" s="18">
        <v>0.1172946697215172</v>
      </c>
      <c r="AU13" s="18">
        <v>7.4041119070338543E-2</v>
      </c>
      <c r="AV13" s="18">
        <v>0.1065042223510386</v>
      </c>
      <c r="AX13" s="18">
        <v>8.6581852371043835E-2</v>
      </c>
      <c r="AY13" s="18">
        <v>0.1174597970053121</v>
      </c>
      <c r="BA13" s="18">
        <v>9.1189626612678182E-2</v>
      </c>
      <c r="BB13" s="18">
        <v>9.2783991187227244E-2</v>
      </c>
      <c r="BD13" s="18">
        <v>9.7845772727097907E-2</v>
      </c>
      <c r="BE13" s="18">
        <v>6.1095957314974317E-2</v>
      </c>
      <c r="BF13" s="18">
        <v>0.13316277297879109</v>
      </c>
      <c r="BG13" s="18">
        <v>8.8707670550234333E-2</v>
      </c>
      <c r="BH13" s="18">
        <v>0.1078987430155148</v>
      </c>
      <c r="BI13" s="18">
        <v>3.9504755964293023E-2</v>
      </c>
      <c r="BJ13" s="18">
        <v>9.7452711216170163E-2</v>
      </c>
      <c r="BL13" s="18">
        <v>9.5396241431987883E-2</v>
      </c>
      <c r="BM13" s="18">
        <v>9.1940689413347015E-2</v>
      </c>
      <c r="BN13" s="18">
        <v>6.1896976512529053E-2</v>
      </c>
      <c r="BO13" s="18">
        <v>0.1153414208466028</v>
      </c>
      <c r="BP13" s="18">
        <v>0.1068941241786082</v>
      </c>
      <c r="BQ13" s="18">
        <v>0.1143995772912713</v>
      </c>
      <c r="BR13" s="18">
        <v>0.1088944249927631</v>
      </c>
      <c r="BS13" s="18">
        <v>7.7197194535131602E-2</v>
      </c>
      <c r="BU13" s="18">
        <v>6.6375963133617752E-2</v>
      </c>
      <c r="BV13" s="18">
        <v>0.1164165557538938</v>
      </c>
      <c r="BW13" s="18">
        <v>8.8650020035077992E-2</v>
      </c>
      <c r="BX13" s="18">
        <v>8.7270211238395276E-2</v>
      </c>
      <c r="BY13" s="18">
        <v>9.4108214755482367E-2</v>
      </c>
      <c r="BZ13" s="18">
        <v>0.13963327178845861</v>
      </c>
      <c r="CA13" s="18">
        <v>0.106611305028222</v>
      </c>
      <c r="CB13" s="18">
        <v>3.8238431143129172E-2</v>
      </c>
      <c r="CC13" s="18">
        <v>8.500132809632871E-2</v>
      </c>
    </row>
    <row r="14" spans="2:83" ht="19" customHeight="1" x14ac:dyDescent="0.35">
      <c r="B14" s="21" t="s">
        <v>296</v>
      </c>
      <c r="C14" s="18">
        <v>2.7984484859898012E-3</v>
      </c>
      <c r="D14" s="18">
        <v>0</v>
      </c>
      <c r="E14" s="18">
        <v>0</v>
      </c>
      <c r="F14" s="18">
        <v>0</v>
      </c>
      <c r="G14" s="18">
        <v>5.5531464638271799E-3</v>
      </c>
      <c r="H14" s="18">
        <v>3.4645860916045438E-3</v>
      </c>
      <c r="I14" s="18">
        <v>5.7870325622476843E-3</v>
      </c>
      <c r="K14" s="18">
        <v>4.2322875859099546E-3</v>
      </c>
      <c r="L14" s="18">
        <v>1.4687779925989691E-3</v>
      </c>
      <c r="N14" s="18">
        <v>0</v>
      </c>
      <c r="O14" s="18">
        <v>1.4659976568790881E-2</v>
      </c>
      <c r="P14" s="18">
        <v>0</v>
      </c>
      <c r="Q14" s="18">
        <v>0</v>
      </c>
      <c r="R14" s="18">
        <v>0</v>
      </c>
      <c r="S14" s="18">
        <v>0</v>
      </c>
      <c r="T14" s="18">
        <v>7.6273728455447214E-3</v>
      </c>
      <c r="U14" s="18">
        <v>0</v>
      </c>
      <c r="V14" s="18">
        <v>3.492537303140746E-3</v>
      </c>
      <c r="W14" s="18">
        <v>9.9907100959486569E-3</v>
      </c>
      <c r="X14" s="18">
        <v>0</v>
      </c>
      <c r="Y14" s="18">
        <v>0</v>
      </c>
      <c r="AA14" s="18">
        <v>0</v>
      </c>
      <c r="AB14" s="18">
        <v>6.8675447116544157E-3</v>
      </c>
      <c r="AC14" s="18">
        <v>2.5533403146493741E-3</v>
      </c>
      <c r="AD14" s="18">
        <v>1.8192629672734511E-3</v>
      </c>
      <c r="AF14" s="18">
        <v>0</v>
      </c>
      <c r="AG14" s="18">
        <v>0</v>
      </c>
      <c r="AH14" s="18">
        <v>0</v>
      </c>
      <c r="AI14" s="18">
        <v>0</v>
      </c>
      <c r="AJ14" s="18">
        <v>0</v>
      </c>
      <c r="AK14" s="18">
        <v>1.2391059086490521E-2</v>
      </c>
      <c r="AL14" s="18">
        <v>6.3166208739358718E-3</v>
      </c>
      <c r="AM14" s="18">
        <v>0</v>
      </c>
      <c r="AN14" s="18">
        <v>0</v>
      </c>
      <c r="AO14" s="18">
        <v>5.8177181177208274E-3</v>
      </c>
      <c r="AP14" s="18">
        <v>0</v>
      </c>
      <c r="AQ14" s="18">
        <v>0</v>
      </c>
      <c r="AR14" s="18">
        <v>0</v>
      </c>
      <c r="AS14" s="18">
        <v>0</v>
      </c>
      <c r="AT14" s="18">
        <v>0</v>
      </c>
      <c r="AU14" s="18">
        <v>7.3683843600140034E-3</v>
      </c>
      <c r="AV14" s="18">
        <v>0</v>
      </c>
      <c r="AX14" s="18">
        <v>3.3764222120695039E-3</v>
      </c>
      <c r="AY14" s="18">
        <v>0</v>
      </c>
      <c r="BA14" s="18">
        <v>3.6074064847741289E-3</v>
      </c>
      <c r="BB14" s="18">
        <v>1.297558621668614E-3</v>
      </c>
      <c r="BD14" s="18">
        <v>5.1288951155496329E-3</v>
      </c>
      <c r="BE14" s="18">
        <v>1.86214571918292E-3</v>
      </c>
      <c r="BF14" s="18">
        <v>3.840436420898746E-3</v>
      </c>
      <c r="BG14" s="18">
        <v>0</v>
      </c>
      <c r="BH14" s="18">
        <v>0</v>
      </c>
      <c r="BI14" s="18">
        <v>2.3452446766638681E-2</v>
      </c>
      <c r="BJ14" s="18">
        <v>0</v>
      </c>
      <c r="BL14" s="18">
        <v>0</v>
      </c>
      <c r="BM14" s="18">
        <v>1.742391207097696E-3</v>
      </c>
      <c r="BN14" s="18">
        <v>0</v>
      </c>
      <c r="BO14" s="18">
        <v>0</v>
      </c>
      <c r="BP14" s="18">
        <v>5.6101179034215029E-3</v>
      </c>
      <c r="BQ14" s="18">
        <v>0</v>
      </c>
      <c r="BR14" s="18">
        <v>1.8297153974636372E-2</v>
      </c>
      <c r="BS14" s="18">
        <v>5.5186959285585639E-3</v>
      </c>
      <c r="BU14" s="18">
        <v>0</v>
      </c>
      <c r="BV14" s="18">
        <v>0</v>
      </c>
      <c r="BW14" s="18">
        <v>0</v>
      </c>
      <c r="BX14" s="18">
        <v>0</v>
      </c>
      <c r="BY14" s="18">
        <v>5.8249185265778821E-3</v>
      </c>
      <c r="BZ14" s="18">
        <v>1.882953847748943E-2</v>
      </c>
      <c r="CA14" s="18">
        <v>7.0693231864059703E-3</v>
      </c>
      <c r="CB14" s="18">
        <v>0</v>
      </c>
      <c r="CC14" s="18">
        <v>7.2393970415691126E-3</v>
      </c>
    </row>
    <row r="15" spans="2:83" ht="19" customHeight="1" x14ac:dyDescent="0.35">
      <c r="B15" s="21" t="s">
        <v>151</v>
      </c>
      <c r="C15" s="18">
        <v>7.9427499062777629E-2</v>
      </c>
      <c r="D15" s="18">
        <v>7.6038559796794414E-2</v>
      </c>
      <c r="E15" s="18">
        <v>5.6758316673572208E-2</v>
      </c>
      <c r="F15" s="18">
        <v>8.8806549139097191E-2</v>
      </c>
      <c r="G15" s="18">
        <v>8.6616103256212537E-2</v>
      </c>
      <c r="H15" s="18">
        <v>8.2005574948985374E-2</v>
      </c>
      <c r="I15" s="18">
        <v>8.4023238263083624E-2</v>
      </c>
      <c r="K15" s="18">
        <v>6.6069649480850715E-2</v>
      </c>
      <c r="L15" s="18">
        <v>9.2336188972358263E-2</v>
      </c>
      <c r="N15" s="18">
        <v>0.1059526478587882</v>
      </c>
      <c r="O15" s="18">
        <v>6.4001507455298035E-2</v>
      </c>
      <c r="P15" s="18">
        <v>8.2818874132572759E-2</v>
      </c>
      <c r="Q15" s="18">
        <v>9.8313765404781608E-2</v>
      </c>
      <c r="R15" s="18">
        <v>8.3876542827170539E-2</v>
      </c>
      <c r="S15" s="18">
        <v>8.3325037238785329E-2</v>
      </c>
      <c r="T15" s="18">
        <v>5.5401441640424473E-2</v>
      </c>
      <c r="U15" s="18">
        <v>8.3449660337092904E-2</v>
      </c>
      <c r="V15" s="18">
        <v>6.6519245998928653E-2</v>
      </c>
      <c r="W15" s="18">
        <v>8.1875579287332301E-2</v>
      </c>
      <c r="X15" s="18">
        <v>0.10396215307800009</v>
      </c>
      <c r="Y15" s="18">
        <v>4.9055379059658823E-2</v>
      </c>
      <c r="AA15" s="18">
        <v>5.6778703324271443E-2</v>
      </c>
      <c r="AB15" s="18">
        <v>5.9069016558486738E-2</v>
      </c>
      <c r="AC15" s="18">
        <v>9.7390982516947597E-2</v>
      </c>
      <c r="AD15" s="18">
        <v>0.1084310418453909</v>
      </c>
      <c r="AF15" s="18">
        <v>7.8170075629741431E-2</v>
      </c>
      <c r="AG15" s="18">
        <v>9.7269555361483157E-2</v>
      </c>
      <c r="AH15" s="18">
        <v>5.8460849043948111E-2</v>
      </c>
      <c r="AI15" s="18">
        <v>0.1232922653694313</v>
      </c>
      <c r="AJ15" s="18">
        <v>6.5936724651298129E-2</v>
      </c>
      <c r="AK15" s="18">
        <v>6.4321442758452071E-2</v>
      </c>
      <c r="AL15" s="18">
        <v>8.4155860959719622E-2</v>
      </c>
      <c r="AM15" s="18">
        <v>4.3460136410867538E-2</v>
      </c>
      <c r="AN15" s="18">
        <v>0.13456276407031389</v>
      </c>
      <c r="AO15" s="18">
        <v>6.061633263340481E-2</v>
      </c>
      <c r="AP15" s="18">
        <v>7.9361797148362376E-2</v>
      </c>
      <c r="AQ15" s="18">
        <v>8.0416946461626157E-2</v>
      </c>
      <c r="AR15" s="18">
        <v>2.2451240338395319E-2</v>
      </c>
      <c r="AS15" s="18">
        <v>4.2543970498363587E-2</v>
      </c>
      <c r="AT15" s="18">
        <v>4.2215793738742298E-2</v>
      </c>
      <c r="AU15" s="18">
        <v>6.8996442990636536E-2</v>
      </c>
      <c r="AV15" s="18">
        <v>0.27098720251495673</v>
      </c>
      <c r="AX15" s="18">
        <v>8.35146880486171E-2</v>
      </c>
      <c r="AY15" s="18">
        <v>4.6688810806802289E-2</v>
      </c>
      <c r="BA15" s="18">
        <v>7.2001854071954363E-2</v>
      </c>
      <c r="BB15" s="18">
        <v>9.320457441096941E-2</v>
      </c>
      <c r="BD15" s="18">
        <v>8.9026862273777915E-2</v>
      </c>
      <c r="BE15" s="18">
        <v>7.7746085302888721E-2</v>
      </c>
      <c r="BF15" s="18">
        <v>9.1794313441543846E-2</v>
      </c>
      <c r="BG15" s="18">
        <v>5.4381396306535851E-2</v>
      </c>
      <c r="BH15" s="18">
        <v>6.9373829204493448E-2</v>
      </c>
      <c r="BI15" s="18">
        <v>3.8327688220380872E-2</v>
      </c>
      <c r="BJ15" s="18">
        <v>0.21024481784383139</v>
      </c>
      <c r="BL15" s="18">
        <v>6.0891447704607617E-2</v>
      </c>
      <c r="BM15" s="18">
        <v>6.7469133313237617E-2</v>
      </c>
      <c r="BN15" s="18">
        <v>9.4849998617967529E-2</v>
      </c>
      <c r="BO15" s="18">
        <v>3.3840899534998969E-2</v>
      </c>
      <c r="BP15" s="18">
        <v>4.6888724502890208E-2</v>
      </c>
      <c r="BQ15" s="18">
        <v>7.7010269731225919E-2</v>
      </c>
      <c r="BR15" s="18">
        <v>0.26772310225922791</v>
      </c>
      <c r="BS15" s="18">
        <v>0.12379108097701361</v>
      </c>
      <c r="BU15" s="18">
        <v>5.6430669060103883E-2</v>
      </c>
      <c r="BV15" s="18">
        <v>5.6532950976456262E-2</v>
      </c>
      <c r="BW15" s="18">
        <v>7.5648230379396164E-2</v>
      </c>
      <c r="BX15" s="18">
        <v>7.1360254200709683E-2</v>
      </c>
      <c r="BY15" s="18">
        <v>5.8047632474591743E-2</v>
      </c>
      <c r="BZ15" s="18">
        <v>6.7303893726295055E-2</v>
      </c>
      <c r="CA15" s="18">
        <v>0.19042921109423111</v>
      </c>
      <c r="CB15" s="18">
        <v>0.2005173101336224</v>
      </c>
      <c r="CC15" s="18">
        <v>4.3438152938071108E-2</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E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297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74.150000000000006" customHeight="1" x14ac:dyDescent="0.35">
      <c r="B9" s="21" t="s">
        <v>298</v>
      </c>
      <c r="C9" s="18">
        <v>0.41671398640856427</v>
      </c>
      <c r="D9" s="18">
        <v>0.31449964010415221</v>
      </c>
      <c r="E9" s="18">
        <v>0.40264531588217678</v>
      </c>
      <c r="F9" s="18">
        <v>0.43177186506236398</v>
      </c>
      <c r="G9" s="18">
        <v>0.39607937332489268</v>
      </c>
      <c r="H9" s="18">
        <v>0.42823554075896508</v>
      </c>
      <c r="I9" s="18">
        <v>0.46671107235633502</v>
      </c>
      <c r="K9" s="18">
        <v>0.40973142410181751</v>
      </c>
      <c r="L9" s="18">
        <v>0.42334156774314108</v>
      </c>
      <c r="N9" s="18">
        <v>0.46407936136101707</v>
      </c>
      <c r="O9" s="18">
        <v>0.50148662199151062</v>
      </c>
      <c r="P9" s="18">
        <v>0.39664108921346458</v>
      </c>
      <c r="Q9" s="18">
        <v>0.36935554388265213</v>
      </c>
      <c r="R9" s="18">
        <v>0.45773967548718508</v>
      </c>
      <c r="S9" s="18">
        <v>0.3944206433773691</v>
      </c>
      <c r="T9" s="18">
        <v>0.40468105629030698</v>
      </c>
      <c r="U9" s="18">
        <v>0.34943162985651482</v>
      </c>
      <c r="V9" s="18">
        <v>0.44520531147388442</v>
      </c>
      <c r="W9" s="18">
        <v>0.37048738936574538</v>
      </c>
      <c r="X9" s="18">
        <v>0.36128334164437392</v>
      </c>
      <c r="Y9" s="18">
        <v>0.50310936931925465</v>
      </c>
      <c r="AA9" s="18">
        <v>0.47305847900048859</v>
      </c>
      <c r="AB9" s="18">
        <v>0.46686658852267071</v>
      </c>
      <c r="AC9" s="18">
        <v>0.39641274596779158</v>
      </c>
      <c r="AD9" s="18">
        <v>0.32237667680363707</v>
      </c>
      <c r="AF9" s="18">
        <v>0.24313622398022081</v>
      </c>
      <c r="AG9" s="18">
        <v>0.29317864412865369</v>
      </c>
      <c r="AH9" s="18">
        <v>0.45343500261561132</v>
      </c>
      <c r="AI9" s="18">
        <v>0.35660401896064009</v>
      </c>
      <c r="AJ9" s="18">
        <v>0.38883042984733018</v>
      </c>
      <c r="AK9" s="18">
        <v>0.44002307293040782</v>
      </c>
      <c r="AL9" s="18">
        <v>0.33090804441875499</v>
      </c>
      <c r="AM9" s="18">
        <v>0.42532768734382642</v>
      </c>
      <c r="AN9" s="18">
        <v>0.3524303124811311</v>
      </c>
      <c r="AO9" s="18">
        <v>0.41347548110733268</v>
      </c>
      <c r="AP9" s="18">
        <v>0.41838375812094292</v>
      </c>
      <c r="AQ9" s="18">
        <v>0.43809145639669289</v>
      </c>
      <c r="AR9" s="18">
        <v>0.50908940262358626</v>
      </c>
      <c r="AS9" s="18">
        <v>0.50786838768958242</v>
      </c>
      <c r="AT9" s="18">
        <v>0.59187389720936723</v>
      </c>
      <c r="AU9" s="18">
        <v>0.58198647784606894</v>
      </c>
      <c r="AV9" s="18">
        <v>0.37880359257775009</v>
      </c>
      <c r="AX9" s="18">
        <v>0.42555427119580491</v>
      </c>
      <c r="AY9" s="18">
        <v>0.38372498907444791</v>
      </c>
      <c r="BA9" s="18">
        <v>0.45268750652874162</v>
      </c>
      <c r="BB9" s="18">
        <v>0.34997097649523651</v>
      </c>
      <c r="BD9" s="18">
        <v>0.39719730162560762</v>
      </c>
      <c r="BE9" s="18">
        <v>0.39682903582460782</v>
      </c>
      <c r="BF9" s="18">
        <v>0.42861226317219298</v>
      </c>
      <c r="BG9" s="18">
        <v>0.43606017512976031</v>
      </c>
      <c r="BH9" s="18">
        <v>0.46067271793773418</v>
      </c>
      <c r="BI9" s="18">
        <v>0.51140500499900932</v>
      </c>
      <c r="BJ9" s="18">
        <v>0.28420545556748422</v>
      </c>
      <c r="BL9" s="18">
        <v>0.45366056906900148</v>
      </c>
      <c r="BM9" s="18">
        <v>0.45109528072965038</v>
      </c>
      <c r="BN9" s="18">
        <v>0.45874102660458332</v>
      </c>
      <c r="BO9" s="18">
        <v>0.40361305937303332</v>
      </c>
      <c r="BP9" s="18">
        <v>0.39386778803832212</v>
      </c>
      <c r="BQ9" s="18">
        <v>0.44218994672892731</v>
      </c>
      <c r="BR9" s="18">
        <v>0.2459813870957557</v>
      </c>
      <c r="BS9" s="18">
        <v>0.34419401591227961</v>
      </c>
      <c r="BU9" s="18">
        <v>0.47544112750485962</v>
      </c>
      <c r="BV9" s="18">
        <v>0.46159821488977842</v>
      </c>
      <c r="BW9" s="18">
        <v>0.49393993387632279</v>
      </c>
      <c r="BX9" s="18">
        <v>0.34957631542708167</v>
      </c>
      <c r="BY9" s="18">
        <v>0.38933465318223098</v>
      </c>
      <c r="BZ9" s="18">
        <v>0.38425762676444353</v>
      </c>
      <c r="CA9" s="18">
        <v>0.30054260639877572</v>
      </c>
      <c r="CB9" s="18">
        <v>0.36609315862813802</v>
      </c>
      <c r="CC9" s="18">
        <v>0.39673042324188951</v>
      </c>
    </row>
    <row r="10" spans="2:83" ht="88" customHeight="1" x14ac:dyDescent="0.35">
      <c r="B10" s="21" t="s">
        <v>299</v>
      </c>
      <c r="C10" s="18">
        <v>0.34230864200746408</v>
      </c>
      <c r="D10" s="18">
        <v>0.45081294778211811</v>
      </c>
      <c r="E10" s="18">
        <v>0.39584506439259348</v>
      </c>
      <c r="F10" s="18">
        <v>0.38497684649284541</v>
      </c>
      <c r="G10" s="18">
        <v>0.34240453311489372</v>
      </c>
      <c r="H10" s="18">
        <v>0.322874058970748</v>
      </c>
      <c r="I10" s="18">
        <v>0.23909668149083199</v>
      </c>
      <c r="K10" s="18">
        <v>0.36113415064852949</v>
      </c>
      <c r="L10" s="18">
        <v>0.32636068048161948</v>
      </c>
      <c r="N10" s="18">
        <v>0.31570845771383138</v>
      </c>
      <c r="O10" s="18">
        <v>0.35960594185414629</v>
      </c>
      <c r="P10" s="18">
        <v>0.32911496967375059</v>
      </c>
      <c r="Q10" s="18">
        <v>0.32133137713291071</v>
      </c>
      <c r="R10" s="18">
        <v>0.3320780023379446</v>
      </c>
      <c r="S10" s="18">
        <v>0.39213159456137148</v>
      </c>
      <c r="T10" s="18">
        <v>0.35371414990805489</v>
      </c>
      <c r="U10" s="18">
        <v>0.37469032977463418</v>
      </c>
      <c r="V10" s="18">
        <v>0.34095706917709762</v>
      </c>
      <c r="W10" s="18">
        <v>0.3275533317014091</v>
      </c>
      <c r="X10" s="18">
        <v>0.37968245572736509</v>
      </c>
      <c r="Y10" s="18">
        <v>0.29548670111957792</v>
      </c>
      <c r="AA10" s="18">
        <v>0.3363689291516449</v>
      </c>
      <c r="AB10" s="18">
        <v>0.33998508380969023</v>
      </c>
      <c r="AC10" s="18">
        <v>0.35859238749229327</v>
      </c>
      <c r="AD10" s="18">
        <v>0.33828488685606151</v>
      </c>
      <c r="AF10" s="18">
        <v>0.37357504663676799</v>
      </c>
      <c r="AG10" s="18">
        <v>0.31479635881769952</v>
      </c>
      <c r="AH10" s="18">
        <v>0.32393350972444912</v>
      </c>
      <c r="AI10" s="18">
        <v>0.34099556747879722</v>
      </c>
      <c r="AJ10" s="18">
        <v>0.34328494554333611</v>
      </c>
      <c r="AK10" s="18">
        <v>0.35542904837170403</v>
      </c>
      <c r="AL10" s="18">
        <v>0.36301804903065682</v>
      </c>
      <c r="AM10" s="18">
        <v>0.35408126842645887</v>
      </c>
      <c r="AN10" s="18">
        <v>0.3648905685576832</v>
      </c>
      <c r="AO10" s="18">
        <v>0.3809016772546599</v>
      </c>
      <c r="AP10" s="18">
        <v>0.39513093842730229</v>
      </c>
      <c r="AQ10" s="18">
        <v>0.31696363119341342</v>
      </c>
      <c r="AR10" s="18">
        <v>0.32435111312235709</v>
      </c>
      <c r="AS10" s="18">
        <v>0.2496454794909409</v>
      </c>
      <c r="AT10" s="18">
        <v>0.23901667655844211</v>
      </c>
      <c r="AU10" s="18">
        <v>0.2865254098958922</v>
      </c>
      <c r="AV10" s="18">
        <v>0.30659321613215851</v>
      </c>
      <c r="AX10" s="18">
        <v>0.32355694058661</v>
      </c>
      <c r="AY10" s="18">
        <v>0.43848434524848079</v>
      </c>
      <c r="BA10" s="18">
        <v>0.33337987924485579</v>
      </c>
      <c r="BB10" s="18">
        <v>0.35887450766608409</v>
      </c>
      <c r="BD10" s="18">
        <v>0.33435551836530508</v>
      </c>
      <c r="BE10" s="18">
        <v>0.32905556868025732</v>
      </c>
      <c r="BF10" s="18">
        <v>0.30266512192222511</v>
      </c>
      <c r="BG10" s="18">
        <v>0.37261324002317858</v>
      </c>
      <c r="BH10" s="18">
        <v>0.35447240201260399</v>
      </c>
      <c r="BI10" s="18">
        <v>0.3774255099635685</v>
      </c>
      <c r="BJ10" s="18">
        <v>0.35117271103787839</v>
      </c>
      <c r="BL10" s="18">
        <v>0.3187009560658477</v>
      </c>
      <c r="BM10" s="18">
        <v>0.37578538619745888</v>
      </c>
      <c r="BN10" s="18">
        <v>0.33100047436809932</v>
      </c>
      <c r="BO10" s="18">
        <v>0.32109500853485401</v>
      </c>
      <c r="BP10" s="18">
        <v>0.35519812063520212</v>
      </c>
      <c r="BQ10" s="18">
        <v>0.2417399141071242</v>
      </c>
      <c r="BR10" s="18">
        <v>0.31954243913067681</v>
      </c>
      <c r="BS10" s="18">
        <v>0.32380555135051581</v>
      </c>
      <c r="BU10" s="18">
        <v>0.31979151389359117</v>
      </c>
      <c r="BV10" s="18">
        <v>0.36744644577804031</v>
      </c>
      <c r="BW10" s="18">
        <v>0.29197231338425561</v>
      </c>
      <c r="BX10" s="18">
        <v>0.36365835296613419</v>
      </c>
      <c r="BY10" s="18">
        <v>0.35795397479739849</v>
      </c>
      <c r="BZ10" s="18">
        <v>0.29900188532266048</v>
      </c>
      <c r="CA10" s="18">
        <v>0.29031366257468588</v>
      </c>
      <c r="CB10" s="18">
        <v>0.29220677706463272</v>
      </c>
      <c r="CC10" s="18">
        <v>0.4208115048835232</v>
      </c>
    </row>
    <row r="11" spans="2:83" ht="32.15" customHeight="1" x14ac:dyDescent="0.35">
      <c r="B11" s="21" t="s">
        <v>300</v>
      </c>
      <c r="C11" s="18">
        <v>0.13150440826744081</v>
      </c>
      <c r="D11" s="18">
        <v>0.1326167870380319</v>
      </c>
      <c r="E11" s="18">
        <v>9.7396076880322383E-2</v>
      </c>
      <c r="F11" s="18">
        <v>9.6949281719585514E-2</v>
      </c>
      <c r="G11" s="18">
        <v>0.1398184492921701</v>
      </c>
      <c r="H11" s="18">
        <v>0.13830168736734311</v>
      </c>
      <c r="I11" s="18">
        <v>0.1698237751393977</v>
      </c>
      <c r="K11" s="18">
        <v>0.13528795020646239</v>
      </c>
      <c r="L11" s="18">
        <v>0.12860904528538999</v>
      </c>
      <c r="N11" s="18">
        <v>0.1185081996268311</v>
      </c>
      <c r="O11" s="18">
        <v>7.3041808191836241E-2</v>
      </c>
      <c r="P11" s="18">
        <v>0.1013233246440296</v>
      </c>
      <c r="Q11" s="18">
        <v>0.12472887570422719</v>
      </c>
      <c r="R11" s="18">
        <v>0.1036924160410486</v>
      </c>
      <c r="S11" s="18">
        <v>0.13695196571997689</v>
      </c>
      <c r="T11" s="18">
        <v>0.1371544050320557</v>
      </c>
      <c r="U11" s="18">
        <v>0.14220601092980831</v>
      </c>
      <c r="V11" s="18">
        <v>0.12876661391245181</v>
      </c>
      <c r="W11" s="18">
        <v>0.18435689474018921</v>
      </c>
      <c r="X11" s="18">
        <v>0.13399783211514971</v>
      </c>
      <c r="Y11" s="18">
        <v>0.115262561527173</v>
      </c>
      <c r="AA11" s="18">
        <v>0.1004355436825701</v>
      </c>
      <c r="AB11" s="18">
        <v>0.10940319064304101</v>
      </c>
      <c r="AC11" s="18">
        <v>0.15840682737764741</v>
      </c>
      <c r="AD11" s="18">
        <v>0.16134671643247839</v>
      </c>
      <c r="AF11" s="18">
        <v>0.30511865375326969</v>
      </c>
      <c r="AG11" s="18">
        <v>0.18608315680842349</v>
      </c>
      <c r="AH11" s="18">
        <v>0.1308252141935029</v>
      </c>
      <c r="AI11" s="18">
        <v>0.1700817497857158</v>
      </c>
      <c r="AJ11" s="18">
        <v>0.1167514954650995</v>
      </c>
      <c r="AK11" s="18">
        <v>0.1362695684922875</v>
      </c>
      <c r="AL11" s="18">
        <v>0.18325672428269801</v>
      </c>
      <c r="AM11" s="18">
        <v>0.1234724455946284</v>
      </c>
      <c r="AN11" s="18">
        <v>0.1670495102177722</v>
      </c>
      <c r="AO11" s="18">
        <v>0.1046488297099407</v>
      </c>
      <c r="AP11" s="18">
        <v>8.141021034109007E-2</v>
      </c>
      <c r="AQ11" s="18">
        <v>0.1611689997992998</v>
      </c>
      <c r="AR11" s="18">
        <v>0.1186877166962175</v>
      </c>
      <c r="AS11" s="18">
        <v>0.1030280397268391</v>
      </c>
      <c r="AT11" s="18">
        <v>0.1092948194490226</v>
      </c>
      <c r="AU11" s="18">
        <v>5.8204784930942152E-2</v>
      </c>
      <c r="AV11" s="18">
        <v>0.1094230784047299</v>
      </c>
      <c r="AX11" s="18">
        <v>0.13721227486225929</v>
      </c>
      <c r="AY11" s="18">
        <v>0.10163420562104521</v>
      </c>
      <c r="BA11" s="18">
        <v>0.1185465616745482</v>
      </c>
      <c r="BB11" s="18">
        <v>0.15554558301807991</v>
      </c>
      <c r="BD11" s="18">
        <v>0.15533226000387659</v>
      </c>
      <c r="BE11" s="18">
        <v>0.13909254223393441</v>
      </c>
      <c r="BF11" s="18">
        <v>0.14879221628941641</v>
      </c>
      <c r="BG11" s="18">
        <v>0.10557704641226701</v>
      </c>
      <c r="BH11" s="18">
        <v>0.1013847915249068</v>
      </c>
      <c r="BI11" s="18">
        <v>7.7819083508070638E-2</v>
      </c>
      <c r="BJ11" s="18">
        <v>0.1678461542024153</v>
      </c>
      <c r="BL11" s="18">
        <v>0.14703325220830499</v>
      </c>
      <c r="BM11" s="18">
        <v>0.1004649451323084</v>
      </c>
      <c r="BN11" s="18">
        <v>0.118570466272097</v>
      </c>
      <c r="BO11" s="18">
        <v>0.12575303020362341</v>
      </c>
      <c r="BP11" s="18">
        <v>0.15345304917205069</v>
      </c>
      <c r="BQ11" s="18">
        <v>0.17184732930746721</v>
      </c>
      <c r="BR11" s="18">
        <v>0.1618830675582752</v>
      </c>
      <c r="BS11" s="18">
        <v>0.15200125230779751</v>
      </c>
      <c r="BU11" s="18">
        <v>0.1153406301168691</v>
      </c>
      <c r="BV11" s="18">
        <v>0.1025920096763282</v>
      </c>
      <c r="BW11" s="18">
        <v>0.11315651780712679</v>
      </c>
      <c r="BX11" s="18">
        <v>0.12785909461591979</v>
      </c>
      <c r="BY11" s="18">
        <v>0.17138660121065749</v>
      </c>
      <c r="BZ11" s="18">
        <v>0.18882381507514981</v>
      </c>
      <c r="CA11" s="18">
        <v>0.1799464595669229</v>
      </c>
      <c r="CB11" s="18">
        <v>0.13050370229260011</v>
      </c>
      <c r="CC11" s="18">
        <v>7.9076960097756152E-2</v>
      </c>
    </row>
    <row r="12" spans="2:83" ht="19" customHeight="1" x14ac:dyDescent="0.35">
      <c r="B12" s="21" t="s">
        <v>151</v>
      </c>
      <c r="C12" s="18">
        <v>0.10947296331653079</v>
      </c>
      <c r="D12" s="18">
        <v>0.1020706250756977</v>
      </c>
      <c r="E12" s="18">
        <v>0.1041135428449072</v>
      </c>
      <c r="F12" s="18">
        <v>8.6302006725205119E-2</v>
      </c>
      <c r="G12" s="18">
        <v>0.1216976442680434</v>
      </c>
      <c r="H12" s="18">
        <v>0.11058871290294379</v>
      </c>
      <c r="I12" s="18">
        <v>0.1243684710134353</v>
      </c>
      <c r="K12" s="18">
        <v>9.384647504319063E-2</v>
      </c>
      <c r="L12" s="18">
        <v>0.1216887064898494</v>
      </c>
      <c r="N12" s="18">
        <v>0.1017039812983202</v>
      </c>
      <c r="O12" s="18">
        <v>6.5865627962506765E-2</v>
      </c>
      <c r="P12" s="18">
        <v>0.17292061646875509</v>
      </c>
      <c r="Q12" s="18">
        <v>0.1845842032802103</v>
      </c>
      <c r="R12" s="18">
        <v>0.1064899061338217</v>
      </c>
      <c r="S12" s="18">
        <v>7.6495796341282521E-2</v>
      </c>
      <c r="T12" s="18">
        <v>0.10445038876958231</v>
      </c>
      <c r="U12" s="18">
        <v>0.13367202943904261</v>
      </c>
      <c r="V12" s="18">
        <v>8.5071005436566191E-2</v>
      </c>
      <c r="W12" s="18">
        <v>0.1176023841926563</v>
      </c>
      <c r="X12" s="18">
        <v>0.12503637051311131</v>
      </c>
      <c r="Y12" s="18">
        <v>8.6141368033994345E-2</v>
      </c>
      <c r="AA12" s="18">
        <v>9.0137048165296343E-2</v>
      </c>
      <c r="AB12" s="18">
        <v>8.3745137024598168E-2</v>
      </c>
      <c r="AC12" s="18">
        <v>8.6588039162267733E-2</v>
      </c>
      <c r="AD12" s="18">
        <v>0.1779917199078232</v>
      </c>
      <c r="AF12" s="18">
        <v>7.8170075629741431E-2</v>
      </c>
      <c r="AG12" s="18">
        <v>0.20594184024522341</v>
      </c>
      <c r="AH12" s="18">
        <v>9.1806273466436841E-2</v>
      </c>
      <c r="AI12" s="18">
        <v>0.1323186637748468</v>
      </c>
      <c r="AJ12" s="18">
        <v>0.15113312914423421</v>
      </c>
      <c r="AK12" s="18">
        <v>6.8278310205600712E-2</v>
      </c>
      <c r="AL12" s="18">
        <v>0.12281718226789019</v>
      </c>
      <c r="AM12" s="18">
        <v>9.7118598635086387E-2</v>
      </c>
      <c r="AN12" s="18">
        <v>0.1156296087434133</v>
      </c>
      <c r="AO12" s="18">
        <v>0.1009740119280667</v>
      </c>
      <c r="AP12" s="18">
        <v>0.10507509311066481</v>
      </c>
      <c r="AQ12" s="18">
        <v>8.3775912610593972E-2</v>
      </c>
      <c r="AR12" s="18">
        <v>4.7871767557839062E-2</v>
      </c>
      <c r="AS12" s="18">
        <v>0.13945809309263749</v>
      </c>
      <c r="AT12" s="18">
        <v>5.9814606783167967E-2</v>
      </c>
      <c r="AU12" s="18">
        <v>7.3283327327097025E-2</v>
      </c>
      <c r="AV12" s="18">
        <v>0.20518011288536181</v>
      </c>
      <c r="AX12" s="18">
        <v>0.1136765133553258</v>
      </c>
      <c r="AY12" s="18">
        <v>7.6156460056026248E-2</v>
      </c>
      <c r="BA12" s="18">
        <v>9.5386052551854603E-2</v>
      </c>
      <c r="BB12" s="18">
        <v>0.13560893282059949</v>
      </c>
      <c r="BD12" s="18">
        <v>0.1131149200052106</v>
      </c>
      <c r="BE12" s="18">
        <v>0.13502285326120059</v>
      </c>
      <c r="BF12" s="18">
        <v>0.1199303986161657</v>
      </c>
      <c r="BG12" s="18">
        <v>8.574953843479402E-2</v>
      </c>
      <c r="BH12" s="18">
        <v>8.3470088524755112E-2</v>
      </c>
      <c r="BI12" s="18">
        <v>3.3350401529351537E-2</v>
      </c>
      <c r="BJ12" s="18">
        <v>0.19677567919222211</v>
      </c>
      <c r="BL12" s="18">
        <v>8.0605222656845568E-2</v>
      </c>
      <c r="BM12" s="18">
        <v>7.2654387940582155E-2</v>
      </c>
      <c r="BN12" s="18">
        <v>9.1688032755220264E-2</v>
      </c>
      <c r="BO12" s="18">
        <v>0.14953890188848931</v>
      </c>
      <c r="BP12" s="18">
        <v>9.7481042154425171E-2</v>
      </c>
      <c r="BQ12" s="18">
        <v>0.1442228098564815</v>
      </c>
      <c r="BR12" s="18">
        <v>0.27259310621529231</v>
      </c>
      <c r="BS12" s="18">
        <v>0.17999918042940721</v>
      </c>
      <c r="BU12" s="18">
        <v>8.9426728484680126E-2</v>
      </c>
      <c r="BV12" s="18">
        <v>6.8363329655853039E-2</v>
      </c>
      <c r="BW12" s="18">
        <v>0.10093123493229481</v>
      </c>
      <c r="BX12" s="18">
        <v>0.15890623699086431</v>
      </c>
      <c r="BY12" s="18">
        <v>8.1324770809712926E-2</v>
      </c>
      <c r="BZ12" s="18">
        <v>0.12791667283774619</v>
      </c>
      <c r="CA12" s="18">
        <v>0.22919727145961541</v>
      </c>
      <c r="CB12" s="18">
        <v>0.21119636201462921</v>
      </c>
      <c r="CC12" s="18">
        <v>0.103381111776831</v>
      </c>
    </row>
    <row r="14" spans="2:83" x14ac:dyDescent="0.35">
      <c r="B14" t="s">
        <v>435</v>
      </c>
    </row>
    <row r="15" spans="2:83" x14ac:dyDescent="0.35">
      <c r="B15" t="s">
        <v>10</v>
      </c>
    </row>
    <row r="17" spans="2:2" x14ac:dyDescent="0.35">
      <c r="B17"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H18"/>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473</v>
      </c>
    </row>
    <row r="6" spans="2:8" ht="74.150000000000006" customHeight="1" x14ac:dyDescent="0.35">
      <c r="C6" s="20" t="s">
        <v>474</v>
      </c>
      <c r="D6" s="20" t="s">
        <v>475</v>
      </c>
      <c r="E6" s="20" t="s">
        <v>476</v>
      </c>
      <c r="F6" s="20" t="s">
        <v>477</v>
      </c>
      <c r="G6" s="20" t="s">
        <v>478</v>
      </c>
      <c r="H6" s="20" t="s">
        <v>479</v>
      </c>
    </row>
    <row r="7" spans="2:8" x14ac:dyDescent="0.35">
      <c r="B7" s="21" t="s">
        <v>302</v>
      </c>
      <c r="C7" s="18">
        <v>0.35371970501768069</v>
      </c>
      <c r="D7" s="18">
        <v>0.30053353017299628</v>
      </c>
      <c r="E7" s="18">
        <v>0.34742409248977241</v>
      </c>
      <c r="F7" s="18">
        <v>0.26034637190984988</v>
      </c>
      <c r="G7" s="18">
        <v>0.315089898551558</v>
      </c>
      <c r="H7" s="18">
        <v>0.30464420047422719</v>
      </c>
    </row>
    <row r="8" spans="2:8" x14ac:dyDescent="0.35">
      <c r="B8" s="21" t="s">
        <v>303</v>
      </c>
      <c r="C8" s="18">
        <v>0.41141676831164581</v>
      </c>
      <c r="D8" s="18">
        <v>0.43509461543905581</v>
      </c>
      <c r="E8" s="18">
        <v>0.41885953275291671</v>
      </c>
      <c r="F8" s="18">
        <v>0.42269265607443213</v>
      </c>
      <c r="G8" s="18">
        <v>0.40773916048310421</v>
      </c>
      <c r="H8" s="18">
        <v>0.42245806065719638</v>
      </c>
    </row>
    <row r="9" spans="2:8" x14ac:dyDescent="0.35">
      <c r="B9" s="21" t="s">
        <v>304</v>
      </c>
      <c r="C9" s="18">
        <v>0.1633671027297755</v>
      </c>
      <c r="D9" s="18">
        <v>0.1821221461165333</v>
      </c>
      <c r="E9" s="18">
        <v>0.15673485142017729</v>
      </c>
      <c r="F9" s="18">
        <v>0.21798852602475099</v>
      </c>
      <c r="G9" s="18">
        <v>0.1807869297982215</v>
      </c>
      <c r="H9" s="18">
        <v>0.18308437582982229</v>
      </c>
    </row>
    <row r="10" spans="2:8" x14ac:dyDescent="0.35">
      <c r="B10" s="21" t="s">
        <v>305</v>
      </c>
      <c r="C10" s="18">
        <v>3.3549679989582637E-2</v>
      </c>
      <c r="D10" s="18">
        <v>3.8446325493653948E-2</v>
      </c>
      <c r="E10" s="18">
        <v>3.0649370886312491E-2</v>
      </c>
      <c r="F10" s="18">
        <v>5.0400713165104943E-2</v>
      </c>
      <c r="G10" s="18">
        <v>4.2470699806041283E-2</v>
      </c>
      <c r="H10" s="18">
        <v>3.4611344660710558E-2</v>
      </c>
    </row>
    <row r="11" spans="2:8" x14ac:dyDescent="0.35">
      <c r="B11" s="21" t="s">
        <v>151</v>
      </c>
      <c r="C11" s="18">
        <v>3.7946743951315309E-2</v>
      </c>
      <c r="D11" s="18">
        <v>4.3803382777760663E-2</v>
      </c>
      <c r="E11" s="18">
        <v>4.6332152450821021E-2</v>
      </c>
      <c r="F11" s="18">
        <v>4.8571732825862093E-2</v>
      </c>
      <c r="G11" s="18">
        <v>5.3913311361074967E-2</v>
      </c>
      <c r="H11" s="18">
        <v>5.5202018378043539E-2</v>
      </c>
    </row>
    <row r="14" spans="2:8" x14ac:dyDescent="0.35">
      <c r="B14" t="s">
        <v>435</v>
      </c>
    </row>
    <row r="15" spans="2:8" x14ac:dyDescent="0.35">
      <c r="B15" t="s">
        <v>10</v>
      </c>
    </row>
    <row r="18" spans="2:2" x14ac:dyDescent="0.35">
      <c r="B18" t="str">
        <f>HYPERLINK("#Contents!A1", "Return to Contents")</f>
        <v>Return to Contents</v>
      </c>
    </row>
  </sheetData>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301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0.35371970501768069</v>
      </c>
      <c r="D9" s="18">
        <v>0.3314865215871271</v>
      </c>
      <c r="E9" s="18">
        <v>0.40671316604740282</v>
      </c>
      <c r="F9" s="18">
        <v>0.35788110529646577</v>
      </c>
      <c r="G9" s="18">
        <v>0.37476262414525668</v>
      </c>
      <c r="H9" s="18">
        <v>0.31868867561817521</v>
      </c>
      <c r="I9" s="18">
        <v>0.33306929561331272</v>
      </c>
      <c r="K9" s="18">
        <v>0.34548169830273318</v>
      </c>
      <c r="L9" s="18">
        <v>0.36318647213320482</v>
      </c>
      <c r="N9" s="18">
        <v>0.32459688548884008</v>
      </c>
      <c r="O9" s="18">
        <v>0.41339653366663098</v>
      </c>
      <c r="P9" s="18">
        <v>0.30948930921831869</v>
      </c>
      <c r="Q9" s="18">
        <v>0.35636244210385443</v>
      </c>
      <c r="R9" s="18">
        <v>0.37556949581291349</v>
      </c>
      <c r="S9" s="18">
        <v>0.37590159026057007</v>
      </c>
      <c r="T9" s="18">
        <v>0.34411251403250198</v>
      </c>
      <c r="U9" s="18">
        <v>0.34138625328825029</v>
      </c>
      <c r="V9" s="18">
        <v>0.39924395750687242</v>
      </c>
      <c r="W9" s="18">
        <v>0.32261074219529251</v>
      </c>
      <c r="X9" s="18">
        <v>0.37977140743135912</v>
      </c>
      <c r="Y9" s="18">
        <v>0.31572371688584072</v>
      </c>
      <c r="AA9" s="18">
        <v>0.38525028647120352</v>
      </c>
      <c r="AB9" s="18">
        <v>0.34885036034375633</v>
      </c>
      <c r="AC9" s="18">
        <v>0.33970430993544359</v>
      </c>
      <c r="AD9" s="18">
        <v>0.33837306674936651</v>
      </c>
      <c r="AF9" s="18">
        <v>0.44688090619981757</v>
      </c>
      <c r="AG9" s="18">
        <v>0.27144195649050529</v>
      </c>
      <c r="AH9" s="18">
        <v>0.44951875511370037</v>
      </c>
      <c r="AI9" s="18">
        <v>0.27557201472628651</v>
      </c>
      <c r="AJ9" s="18">
        <v>0.30626441953420669</v>
      </c>
      <c r="AK9" s="18">
        <v>0.35680999080198261</v>
      </c>
      <c r="AL9" s="18">
        <v>0.34203529842083558</v>
      </c>
      <c r="AM9" s="18">
        <v>0.34274520002345749</v>
      </c>
      <c r="AN9" s="18">
        <v>0.37814117146358511</v>
      </c>
      <c r="AO9" s="18">
        <v>0.31027350077980381</v>
      </c>
      <c r="AP9" s="18">
        <v>0.40210233668669698</v>
      </c>
      <c r="AQ9" s="18">
        <v>0.37035522972087009</v>
      </c>
      <c r="AR9" s="18">
        <v>0.33703899645457602</v>
      </c>
      <c r="AS9" s="18">
        <v>0.3758535983304373</v>
      </c>
      <c r="AT9" s="18">
        <v>0.34763968402672712</v>
      </c>
      <c r="AU9" s="18">
        <v>0.49574771591901801</v>
      </c>
      <c r="AV9" s="18">
        <v>0.20020881247891009</v>
      </c>
      <c r="AX9" s="18">
        <v>0.34646307817983041</v>
      </c>
      <c r="AY9" s="18">
        <v>0.39647437293103521</v>
      </c>
      <c r="BA9" s="18">
        <v>0.36425001163680581</v>
      </c>
      <c r="BB9" s="18">
        <v>0.33418243547267312</v>
      </c>
      <c r="BD9" s="18">
        <v>0.33433008275483428</v>
      </c>
      <c r="BE9" s="18">
        <v>0.34848265628538871</v>
      </c>
      <c r="BF9" s="18">
        <v>0.31320906252526398</v>
      </c>
      <c r="BG9" s="18">
        <v>0.3597240609177329</v>
      </c>
      <c r="BH9" s="18">
        <v>0.4288071195361432</v>
      </c>
      <c r="BI9" s="18">
        <v>0.49316690010299569</v>
      </c>
      <c r="BJ9" s="18">
        <v>0.2496477203668421</v>
      </c>
      <c r="BL9" s="18">
        <v>0.32191762818099878</v>
      </c>
      <c r="BM9" s="18">
        <v>0.43741355147409949</v>
      </c>
      <c r="BN9" s="18">
        <v>0.32409131975587813</v>
      </c>
      <c r="BO9" s="18">
        <v>0.3421653669052811</v>
      </c>
      <c r="BP9" s="18">
        <v>0.33891973668554959</v>
      </c>
      <c r="BQ9" s="18">
        <v>0.27075378117360172</v>
      </c>
      <c r="BR9" s="18">
        <v>0.29744350578831369</v>
      </c>
      <c r="BS9" s="18">
        <v>0.2836026780303208</v>
      </c>
      <c r="BU9" s="18">
        <v>0.29155161901739179</v>
      </c>
      <c r="BV9" s="18">
        <v>0.40659323887988352</v>
      </c>
      <c r="BW9" s="18">
        <v>0.40663386283647368</v>
      </c>
      <c r="BX9" s="18">
        <v>0.31039653824712232</v>
      </c>
      <c r="BY9" s="18">
        <v>0.37862511005049931</v>
      </c>
      <c r="BZ9" s="18">
        <v>0.25437019379264519</v>
      </c>
      <c r="CA9" s="18">
        <v>0.22599371548563971</v>
      </c>
      <c r="CB9" s="18">
        <v>0.3466637949191298</v>
      </c>
      <c r="CC9" s="18">
        <v>0.39907747154479462</v>
      </c>
    </row>
    <row r="10" spans="2:83" ht="19" customHeight="1" x14ac:dyDescent="0.35">
      <c r="B10" s="21" t="s">
        <v>303</v>
      </c>
      <c r="C10" s="18">
        <v>0.41141676831164581</v>
      </c>
      <c r="D10" s="18">
        <v>0.34147618272322772</v>
      </c>
      <c r="E10" s="18">
        <v>0.387885639487492</v>
      </c>
      <c r="F10" s="18">
        <v>0.39547193153958549</v>
      </c>
      <c r="G10" s="18">
        <v>0.40399682898502792</v>
      </c>
      <c r="H10" s="18">
        <v>0.44711352514963443</v>
      </c>
      <c r="I10" s="18">
        <v>0.45100958583612522</v>
      </c>
      <c r="K10" s="18">
        <v>0.41888792806437369</v>
      </c>
      <c r="L10" s="18">
        <v>0.40447512805085573</v>
      </c>
      <c r="N10" s="18">
        <v>0.41266970238316553</v>
      </c>
      <c r="O10" s="18">
        <v>0.44717927651980749</v>
      </c>
      <c r="P10" s="18">
        <v>0.43312874579844668</v>
      </c>
      <c r="Q10" s="18">
        <v>0.33513695735762888</v>
      </c>
      <c r="R10" s="18">
        <v>0.41863958453096678</v>
      </c>
      <c r="S10" s="18">
        <v>0.40115334332374258</v>
      </c>
      <c r="T10" s="18">
        <v>0.42405614175106998</v>
      </c>
      <c r="U10" s="18">
        <v>0.39068868056653028</v>
      </c>
      <c r="V10" s="18">
        <v>0.37769422008542769</v>
      </c>
      <c r="W10" s="18">
        <v>0.45455667471065242</v>
      </c>
      <c r="X10" s="18">
        <v>0.36570936944171051</v>
      </c>
      <c r="Y10" s="18">
        <v>0.45670751504297941</v>
      </c>
      <c r="AA10" s="18">
        <v>0.43234831365448012</v>
      </c>
      <c r="AB10" s="18">
        <v>0.43290178239341859</v>
      </c>
      <c r="AC10" s="18">
        <v>0.40964452216497538</v>
      </c>
      <c r="AD10" s="18">
        <v>0.36643881433191711</v>
      </c>
      <c r="AF10" s="18">
        <v>6.2350735790542462E-2</v>
      </c>
      <c r="AG10" s="18">
        <v>0.37308632521224261</v>
      </c>
      <c r="AH10" s="18">
        <v>0.34349484287085508</v>
      </c>
      <c r="AI10" s="18">
        <v>0.35131391390976152</v>
      </c>
      <c r="AJ10" s="18">
        <v>0.42760529863229918</v>
      </c>
      <c r="AK10" s="18">
        <v>0.43782504399004779</v>
      </c>
      <c r="AL10" s="18">
        <v>0.37667339376241848</v>
      </c>
      <c r="AM10" s="18">
        <v>0.46830111142868808</v>
      </c>
      <c r="AN10" s="18">
        <v>0.4030884210765624</v>
      </c>
      <c r="AO10" s="18">
        <v>0.52241626918145723</v>
      </c>
      <c r="AP10" s="18">
        <v>0.40490174917889937</v>
      </c>
      <c r="AQ10" s="18">
        <v>0.40344142006776512</v>
      </c>
      <c r="AR10" s="18">
        <v>0.52878856116064243</v>
      </c>
      <c r="AS10" s="18">
        <v>0.43719957312751501</v>
      </c>
      <c r="AT10" s="18">
        <v>0.47166641158490469</v>
      </c>
      <c r="AU10" s="18">
        <v>0.35628053053160741</v>
      </c>
      <c r="AV10" s="18">
        <v>0.38755792377034431</v>
      </c>
      <c r="AX10" s="18">
        <v>0.41733738010693711</v>
      </c>
      <c r="AY10" s="18">
        <v>0.38291899743673841</v>
      </c>
      <c r="BA10" s="18">
        <v>0.43807750738677842</v>
      </c>
      <c r="BB10" s="18">
        <v>0.36195210745989442</v>
      </c>
      <c r="BD10" s="18">
        <v>0.39771494278386083</v>
      </c>
      <c r="BE10" s="18">
        <v>0.41501536408288969</v>
      </c>
      <c r="BF10" s="18">
        <v>0.39997563996876839</v>
      </c>
      <c r="BG10" s="18">
        <v>0.45194795265149201</v>
      </c>
      <c r="BH10" s="18">
        <v>0.40949834608914232</v>
      </c>
      <c r="BI10" s="18">
        <v>0.29024649261325969</v>
      </c>
      <c r="BJ10" s="18">
        <v>0.36550402609250521</v>
      </c>
      <c r="BL10" s="18">
        <v>0.43713963752613988</v>
      </c>
      <c r="BM10" s="18">
        <v>0.39172411686967312</v>
      </c>
      <c r="BN10" s="18">
        <v>0.44536555961292851</v>
      </c>
      <c r="BO10" s="18">
        <v>0.45515335032924581</v>
      </c>
      <c r="BP10" s="18">
        <v>0.40131494395968331</v>
      </c>
      <c r="BQ10" s="18">
        <v>0.44526755031670462</v>
      </c>
      <c r="BR10" s="18">
        <v>0.31698101722445088</v>
      </c>
      <c r="BS10" s="18">
        <v>0.40999068893768059</v>
      </c>
      <c r="BU10" s="18">
        <v>0.47910839224425289</v>
      </c>
      <c r="BV10" s="18">
        <v>0.43870623362360711</v>
      </c>
      <c r="BW10" s="18">
        <v>0.38146869460073107</v>
      </c>
      <c r="BX10" s="18">
        <v>0.48710632444923602</v>
      </c>
      <c r="BY10" s="18">
        <v>0.36902850179234858</v>
      </c>
      <c r="BZ10" s="18">
        <v>0.43177633617852318</v>
      </c>
      <c r="CA10" s="18">
        <v>0.34639865581012158</v>
      </c>
      <c r="CB10" s="18">
        <v>0.36144437531202239</v>
      </c>
      <c r="CC10" s="18">
        <v>0.35080178973682219</v>
      </c>
    </row>
    <row r="11" spans="2:83" ht="19" customHeight="1" x14ac:dyDescent="0.35">
      <c r="B11" s="21" t="s">
        <v>304</v>
      </c>
      <c r="C11" s="18">
        <v>0.1633671027297755</v>
      </c>
      <c r="D11" s="18">
        <v>0.2303442355550952</v>
      </c>
      <c r="E11" s="18">
        <v>0.15464198775661581</v>
      </c>
      <c r="F11" s="18">
        <v>0.14786555483879599</v>
      </c>
      <c r="G11" s="18">
        <v>0.14709700146857749</v>
      </c>
      <c r="H11" s="18">
        <v>0.18716791758708451</v>
      </c>
      <c r="I11" s="18">
        <v>0.1453277001979327</v>
      </c>
      <c r="K11" s="18">
        <v>0.17155249676501219</v>
      </c>
      <c r="L11" s="18">
        <v>0.15544903616500941</v>
      </c>
      <c r="N11" s="18">
        <v>0.16701449767880169</v>
      </c>
      <c r="O11" s="18">
        <v>0.12530427279732981</v>
      </c>
      <c r="P11" s="18">
        <v>0.21106632681121981</v>
      </c>
      <c r="Q11" s="18">
        <v>0.2222790163742287</v>
      </c>
      <c r="R11" s="18">
        <v>0.14245108577507831</v>
      </c>
      <c r="S11" s="18">
        <v>0.14379886162108349</v>
      </c>
      <c r="T11" s="18">
        <v>0.15755951420281131</v>
      </c>
      <c r="U11" s="18">
        <v>0.15773980681064581</v>
      </c>
      <c r="V11" s="18">
        <v>0.15487085159440001</v>
      </c>
      <c r="W11" s="18">
        <v>0.14376238843675351</v>
      </c>
      <c r="X11" s="18">
        <v>0.18001128686491691</v>
      </c>
      <c r="Y11" s="18">
        <v>0.19882119484658639</v>
      </c>
      <c r="AA11" s="18">
        <v>0.12798418450476029</v>
      </c>
      <c r="AB11" s="18">
        <v>0.15361431051935129</v>
      </c>
      <c r="AC11" s="18">
        <v>0.19085818854919701</v>
      </c>
      <c r="AD11" s="18">
        <v>0.1873302323082206</v>
      </c>
      <c r="AF11" s="18">
        <v>0.37694933784968843</v>
      </c>
      <c r="AG11" s="18">
        <v>0.2000313633531125</v>
      </c>
      <c r="AH11" s="18">
        <v>0.1661129307043836</v>
      </c>
      <c r="AI11" s="18">
        <v>0.22601488474353229</v>
      </c>
      <c r="AJ11" s="18">
        <v>0.20857368344012381</v>
      </c>
      <c r="AK11" s="18">
        <v>0.1501014497628104</v>
      </c>
      <c r="AL11" s="18">
        <v>0.20656070870643339</v>
      </c>
      <c r="AM11" s="18">
        <v>0.1354951573508921</v>
      </c>
      <c r="AN11" s="18">
        <v>0.16674299181673791</v>
      </c>
      <c r="AO11" s="18">
        <v>0.1011663796308435</v>
      </c>
      <c r="AP11" s="18">
        <v>0.15952428112810771</v>
      </c>
      <c r="AQ11" s="18">
        <v>0.16139076783637091</v>
      </c>
      <c r="AR11" s="18">
        <v>0.1096845053496579</v>
      </c>
      <c r="AS11" s="18">
        <v>0.1029098645570283</v>
      </c>
      <c r="AT11" s="18">
        <v>0.1485884039248378</v>
      </c>
      <c r="AU11" s="18">
        <v>7.5575211871292569E-2</v>
      </c>
      <c r="AV11" s="18">
        <v>0.19108376026007029</v>
      </c>
      <c r="AX11" s="18">
        <v>0.1646687372042285</v>
      </c>
      <c r="AY11" s="18">
        <v>0.1590573981238399</v>
      </c>
      <c r="BA11" s="18">
        <v>0.13939348453171621</v>
      </c>
      <c r="BB11" s="18">
        <v>0.20784624827088569</v>
      </c>
      <c r="BD11" s="18">
        <v>0.18710359570993459</v>
      </c>
      <c r="BE11" s="18">
        <v>0.15713850101584989</v>
      </c>
      <c r="BF11" s="18">
        <v>0.21494149928344669</v>
      </c>
      <c r="BG11" s="18">
        <v>0.13797028548520229</v>
      </c>
      <c r="BH11" s="18">
        <v>0.11370441796185669</v>
      </c>
      <c r="BI11" s="18">
        <v>9.7738189312885609E-2</v>
      </c>
      <c r="BJ11" s="18">
        <v>0.24591091574827389</v>
      </c>
      <c r="BL11" s="18">
        <v>0.1843895548963905</v>
      </c>
      <c r="BM11" s="18">
        <v>0.13536348534106879</v>
      </c>
      <c r="BN11" s="18">
        <v>0.13997475533590861</v>
      </c>
      <c r="BO11" s="18">
        <v>0.17524345299962879</v>
      </c>
      <c r="BP11" s="18">
        <v>0.19826692507756899</v>
      </c>
      <c r="BQ11" s="18">
        <v>0.1120010710548411</v>
      </c>
      <c r="BR11" s="18">
        <v>0.21021239322732821</v>
      </c>
      <c r="BS11" s="18">
        <v>0.17163119769481669</v>
      </c>
      <c r="BU11" s="18">
        <v>0.1808283126482042</v>
      </c>
      <c r="BV11" s="18">
        <v>0.1202851078765325</v>
      </c>
      <c r="BW11" s="18">
        <v>0.13978558405555999</v>
      </c>
      <c r="BX11" s="18">
        <v>0.1238468648789889</v>
      </c>
      <c r="BY11" s="18">
        <v>0.18783035492266151</v>
      </c>
      <c r="BZ11" s="18">
        <v>0.18379256371590419</v>
      </c>
      <c r="CA11" s="18">
        <v>0.25846728860164631</v>
      </c>
      <c r="CB11" s="18">
        <v>0.15714546094800791</v>
      </c>
      <c r="CC11" s="18">
        <v>0.17604853342850599</v>
      </c>
    </row>
    <row r="12" spans="2:83" ht="19" customHeight="1" x14ac:dyDescent="0.35">
      <c r="B12" s="21" t="s">
        <v>305</v>
      </c>
      <c r="C12" s="18">
        <v>3.3549679989582637E-2</v>
      </c>
      <c r="D12" s="18">
        <v>4.4755053061088221E-2</v>
      </c>
      <c r="E12" s="18">
        <v>2.8956407577397481E-2</v>
      </c>
      <c r="F12" s="18">
        <v>4.2577601263847707E-2</v>
      </c>
      <c r="G12" s="18">
        <v>2.6325209884915921E-2</v>
      </c>
      <c r="H12" s="18">
        <v>2.9294116036886281E-2</v>
      </c>
      <c r="I12" s="18">
        <v>3.2985420726701853E-2</v>
      </c>
      <c r="K12" s="18">
        <v>3.5388207672757972E-2</v>
      </c>
      <c r="L12" s="18">
        <v>3.097344929906402E-2</v>
      </c>
      <c r="N12" s="18">
        <v>4.0825953530900627E-2</v>
      </c>
      <c r="O12" s="18">
        <v>0</v>
      </c>
      <c r="P12" s="18">
        <v>1.7747141761406598E-2</v>
      </c>
      <c r="Q12" s="18">
        <v>3.737577268640091E-2</v>
      </c>
      <c r="R12" s="18">
        <v>2.4595808401987201E-2</v>
      </c>
      <c r="S12" s="18">
        <v>4.649661226182826E-2</v>
      </c>
      <c r="T12" s="18">
        <v>2.883828433992176E-2</v>
      </c>
      <c r="U12" s="18">
        <v>6.4160185013809601E-2</v>
      </c>
      <c r="V12" s="18">
        <v>3.6086272153128762E-2</v>
      </c>
      <c r="W12" s="18">
        <v>3.2476568701050153E-2</v>
      </c>
      <c r="X12" s="18">
        <v>3.0936353686115459E-2</v>
      </c>
      <c r="Y12" s="18">
        <v>1.8208281977669549E-2</v>
      </c>
      <c r="AA12" s="18">
        <v>2.5072566338085529E-2</v>
      </c>
      <c r="AB12" s="18">
        <v>3.1402539428698938E-2</v>
      </c>
      <c r="AC12" s="18">
        <v>2.780969719083836E-2</v>
      </c>
      <c r="AD12" s="18">
        <v>5.0212835586594798E-2</v>
      </c>
      <c r="AF12" s="18">
        <v>3.5648944530210148E-2</v>
      </c>
      <c r="AG12" s="18">
        <v>8.3696330224159399E-2</v>
      </c>
      <c r="AH12" s="18">
        <v>2.7397422134819379E-2</v>
      </c>
      <c r="AI12" s="18">
        <v>7.9528899966339564E-2</v>
      </c>
      <c r="AJ12" s="18">
        <v>3.5019048506312878E-2</v>
      </c>
      <c r="AK12" s="18">
        <v>1.0326962639022221E-2</v>
      </c>
      <c r="AL12" s="18">
        <v>5.3077361274924142E-2</v>
      </c>
      <c r="AM12" s="18">
        <v>2.2326112044592668E-2</v>
      </c>
      <c r="AN12" s="18">
        <v>2.1693740295320611E-2</v>
      </c>
      <c r="AO12" s="18">
        <v>2.8273498176864861E-2</v>
      </c>
      <c r="AP12" s="18">
        <v>1.286949847111568E-2</v>
      </c>
      <c r="AQ12" s="18">
        <v>3.0018606178533181E-2</v>
      </c>
      <c r="AR12" s="18">
        <v>1.3425955986465231E-2</v>
      </c>
      <c r="AS12" s="18">
        <v>3.7624978808722398E-2</v>
      </c>
      <c r="AT12" s="18">
        <v>1.527658082079388E-2</v>
      </c>
      <c r="AU12" s="18">
        <v>4.0045369512244459E-2</v>
      </c>
      <c r="AV12" s="18">
        <v>5.110487924286207E-2</v>
      </c>
      <c r="AX12" s="18">
        <v>3.4119183436251102E-2</v>
      </c>
      <c r="AY12" s="18">
        <v>2.2995148815541579E-2</v>
      </c>
      <c r="BA12" s="18">
        <v>2.8687517625159951E-2</v>
      </c>
      <c r="BB12" s="18">
        <v>4.2570630672328212E-2</v>
      </c>
      <c r="BD12" s="18">
        <v>4.1831081904938769E-2</v>
      </c>
      <c r="BE12" s="18">
        <v>3.7833322680351777E-2</v>
      </c>
      <c r="BF12" s="18">
        <v>3.5122800986971139E-2</v>
      </c>
      <c r="BG12" s="18">
        <v>2.447185006079609E-2</v>
      </c>
      <c r="BH12" s="18">
        <v>1.1119320578293349E-2</v>
      </c>
      <c r="BI12" s="18">
        <v>8.0100517950902519E-2</v>
      </c>
      <c r="BJ12" s="18">
        <v>4.4065270172161657E-2</v>
      </c>
      <c r="BL12" s="18">
        <v>2.9638397692976982E-2</v>
      </c>
      <c r="BM12" s="18">
        <v>1.529866675123534E-2</v>
      </c>
      <c r="BN12" s="18">
        <v>6.6463420890712818E-2</v>
      </c>
      <c r="BO12" s="18">
        <v>2.7437829765844281E-2</v>
      </c>
      <c r="BP12" s="18">
        <v>3.7545241260693918E-2</v>
      </c>
      <c r="BQ12" s="18">
        <v>8.9806725506254528E-2</v>
      </c>
      <c r="BR12" s="18">
        <v>1.8297153974636372E-2</v>
      </c>
      <c r="BS12" s="18">
        <v>4.9938107540333412E-2</v>
      </c>
      <c r="BU12" s="18">
        <v>3.0763772716230459E-2</v>
      </c>
      <c r="BV12" s="18">
        <v>1.27474426248478E-2</v>
      </c>
      <c r="BW12" s="18">
        <v>4.1492294998456032E-2</v>
      </c>
      <c r="BX12" s="18">
        <v>4.0216138441793073E-2</v>
      </c>
      <c r="BY12" s="18">
        <v>3.093339006171579E-2</v>
      </c>
      <c r="BZ12" s="18">
        <v>7.6026336007980644E-2</v>
      </c>
      <c r="CA12" s="18">
        <v>5.9230355043810558E-2</v>
      </c>
      <c r="CB12" s="18">
        <v>4.6033098098222702E-2</v>
      </c>
      <c r="CC12" s="18">
        <v>5.2074828183306367E-2</v>
      </c>
    </row>
    <row r="13" spans="2:83" ht="19" customHeight="1" x14ac:dyDescent="0.35">
      <c r="B13" s="21" t="s">
        <v>151</v>
      </c>
      <c r="C13" s="18">
        <v>3.7946743951315309E-2</v>
      </c>
      <c r="D13" s="18">
        <v>5.1938007073461689E-2</v>
      </c>
      <c r="E13" s="18">
        <v>2.180279913109201E-2</v>
      </c>
      <c r="F13" s="18">
        <v>5.620380706130506E-2</v>
      </c>
      <c r="G13" s="18">
        <v>4.7818335516222082E-2</v>
      </c>
      <c r="H13" s="18">
        <v>1.773576560821959E-2</v>
      </c>
      <c r="I13" s="18">
        <v>3.7607997625927508E-2</v>
      </c>
      <c r="K13" s="18">
        <v>2.8689669195122811E-2</v>
      </c>
      <c r="L13" s="18">
        <v>4.5915914351866052E-2</v>
      </c>
      <c r="N13" s="18">
        <v>5.4892960918291947E-2</v>
      </c>
      <c r="O13" s="18">
        <v>1.411991701623173E-2</v>
      </c>
      <c r="P13" s="18">
        <v>2.8568476410608161E-2</v>
      </c>
      <c r="Q13" s="18">
        <v>4.8845811477887267E-2</v>
      </c>
      <c r="R13" s="18">
        <v>3.8744025479054117E-2</v>
      </c>
      <c r="S13" s="18">
        <v>3.2649592532775322E-2</v>
      </c>
      <c r="T13" s="18">
        <v>4.5433545673694932E-2</v>
      </c>
      <c r="U13" s="18">
        <v>4.6025074320763873E-2</v>
      </c>
      <c r="V13" s="18">
        <v>3.2104698660171273E-2</v>
      </c>
      <c r="W13" s="18">
        <v>4.6593625956251557E-2</v>
      </c>
      <c r="X13" s="18">
        <v>4.3571582575897987E-2</v>
      </c>
      <c r="Y13" s="18">
        <v>1.0539291246923861E-2</v>
      </c>
      <c r="AA13" s="18">
        <v>2.9344649031470441E-2</v>
      </c>
      <c r="AB13" s="18">
        <v>3.3231007314774803E-2</v>
      </c>
      <c r="AC13" s="18">
        <v>3.1983282159545497E-2</v>
      </c>
      <c r="AD13" s="18">
        <v>5.7645051023901023E-2</v>
      </c>
      <c r="AF13" s="18">
        <v>7.8170075629741431E-2</v>
      </c>
      <c r="AG13" s="18">
        <v>7.1744024719980176E-2</v>
      </c>
      <c r="AH13" s="18">
        <v>1.347604917624157E-2</v>
      </c>
      <c r="AI13" s="18">
        <v>6.7570286654080033E-2</v>
      </c>
      <c r="AJ13" s="18">
        <v>2.2537549887057352E-2</v>
      </c>
      <c r="AK13" s="18">
        <v>4.4936552806136967E-2</v>
      </c>
      <c r="AL13" s="18">
        <v>2.165323783538841E-2</v>
      </c>
      <c r="AM13" s="18">
        <v>3.1132419152369611E-2</v>
      </c>
      <c r="AN13" s="18">
        <v>3.033367534779377E-2</v>
      </c>
      <c r="AO13" s="18">
        <v>3.7870352231030711E-2</v>
      </c>
      <c r="AP13" s="18">
        <v>2.06021345351802E-2</v>
      </c>
      <c r="AQ13" s="18">
        <v>3.4793976196460803E-2</v>
      </c>
      <c r="AR13" s="18">
        <v>1.1061981048658321E-2</v>
      </c>
      <c r="AS13" s="18">
        <v>4.6411985176297063E-2</v>
      </c>
      <c r="AT13" s="18">
        <v>1.6828919642736421E-2</v>
      </c>
      <c r="AU13" s="18">
        <v>3.2351172165837737E-2</v>
      </c>
      <c r="AV13" s="18">
        <v>0.17004462424781339</v>
      </c>
      <c r="AX13" s="18">
        <v>3.7411621072752921E-2</v>
      </c>
      <c r="AY13" s="18">
        <v>3.8554082692844993E-2</v>
      </c>
      <c r="BA13" s="18">
        <v>2.9591478819539632E-2</v>
      </c>
      <c r="BB13" s="18">
        <v>5.3448578124218618E-2</v>
      </c>
      <c r="BD13" s="18">
        <v>3.9020296846431407E-2</v>
      </c>
      <c r="BE13" s="18">
        <v>4.1530155935519973E-2</v>
      </c>
      <c r="BF13" s="18">
        <v>3.6750997235549747E-2</v>
      </c>
      <c r="BG13" s="18">
        <v>2.5885850884776719E-2</v>
      </c>
      <c r="BH13" s="18">
        <v>3.6870795834564332E-2</v>
      </c>
      <c r="BI13" s="18">
        <v>3.8747900019956497E-2</v>
      </c>
      <c r="BJ13" s="18">
        <v>9.4872067620217104E-2</v>
      </c>
      <c r="BL13" s="18">
        <v>2.6914781703493519E-2</v>
      </c>
      <c r="BM13" s="18">
        <v>2.0200179563923209E-2</v>
      </c>
      <c r="BN13" s="18">
        <v>2.4104944404572011E-2</v>
      </c>
      <c r="BO13" s="18">
        <v>0</v>
      </c>
      <c r="BP13" s="18">
        <v>2.3953153016504442E-2</v>
      </c>
      <c r="BQ13" s="18">
        <v>8.217087194859822E-2</v>
      </c>
      <c r="BR13" s="18">
        <v>0.1570659297852707</v>
      </c>
      <c r="BS13" s="18">
        <v>8.4837327796848438E-2</v>
      </c>
      <c r="BU13" s="18">
        <v>1.774790337392057E-2</v>
      </c>
      <c r="BV13" s="18">
        <v>2.166797699512896E-2</v>
      </c>
      <c r="BW13" s="18">
        <v>3.0619563508779059E-2</v>
      </c>
      <c r="BX13" s="18">
        <v>3.8434133982859678E-2</v>
      </c>
      <c r="BY13" s="18">
        <v>3.3582643172774741E-2</v>
      </c>
      <c r="BZ13" s="18">
        <v>5.403457030494678E-2</v>
      </c>
      <c r="CA13" s="18">
        <v>0.1099099850587818</v>
      </c>
      <c r="CB13" s="18">
        <v>8.8713270722617199E-2</v>
      </c>
      <c r="CC13" s="18">
        <v>2.1997377106570841E-2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306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0.30053353017299628</v>
      </c>
      <c r="D9" s="18">
        <v>0.31254424878194548</v>
      </c>
      <c r="E9" s="18">
        <v>0.3573523536330665</v>
      </c>
      <c r="F9" s="18">
        <v>0.33081709188531322</v>
      </c>
      <c r="G9" s="18">
        <v>0.27385785311483879</v>
      </c>
      <c r="H9" s="18">
        <v>0.2664152838311426</v>
      </c>
      <c r="I9" s="18">
        <v>0.27358483652156518</v>
      </c>
      <c r="K9" s="18">
        <v>0.29490606532491009</v>
      </c>
      <c r="L9" s="18">
        <v>0.30626272710552932</v>
      </c>
      <c r="N9" s="18">
        <v>0.27331105694705049</v>
      </c>
      <c r="O9" s="18">
        <v>0.32860254287500862</v>
      </c>
      <c r="P9" s="18">
        <v>0.25887299074969561</v>
      </c>
      <c r="Q9" s="18">
        <v>0.25984462513170908</v>
      </c>
      <c r="R9" s="18">
        <v>0.34309166526478502</v>
      </c>
      <c r="S9" s="18">
        <v>0.33039917227573568</v>
      </c>
      <c r="T9" s="18">
        <v>0.28538189417108872</v>
      </c>
      <c r="U9" s="18">
        <v>0.31619572030098109</v>
      </c>
      <c r="V9" s="18">
        <v>0.35688412938385111</v>
      </c>
      <c r="W9" s="18">
        <v>0.23996594259869011</v>
      </c>
      <c r="X9" s="18">
        <v>0.28663107485626022</v>
      </c>
      <c r="Y9" s="18">
        <v>0.29952264905023102</v>
      </c>
      <c r="AA9" s="18">
        <v>0.34515859256788051</v>
      </c>
      <c r="AB9" s="18">
        <v>0.30150270085750402</v>
      </c>
      <c r="AC9" s="18">
        <v>0.27565077539697452</v>
      </c>
      <c r="AD9" s="18">
        <v>0.27414926087788632</v>
      </c>
      <c r="AF9" s="18">
        <v>0.14977520541823541</v>
      </c>
      <c r="AG9" s="18">
        <v>0.27229955890565483</v>
      </c>
      <c r="AH9" s="18">
        <v>0.36541713327021408</v>
      </c>
      <c r="AI9" s="18">
        <v>0.23771689501559259</v>
      </c>
      <c r="AJ9" s="18">
        <v>0.25287631673052929</v>
      </c>
      <c r="AK9" s="18">
        <v>0.28035442249897502</v>
      </c>
      <c r="AL9" s="18">
        <v>0.3052670244265861</v>
      </c>
      <c r="AM9" s="18">
        <v>0.33193811777882998</v>
      </c>
      <c r="AN9" s="18">
        <v>0.24545329910103991</v>
      </c>
      <c r="AO9" s="18">
        <v>0.35091974966209077</v>
      </c>
      <c r="AP9" s="18">
        <v>0.29187015975218339</v>
      </c>
      <c r="AQ9" s="18">
        <v>0.3113423489452336</v>
      </c>
      <c r="AR9" s="18">
        <v>0.31984859176460739</v>
      </c>
      <c r="AS9" s="18">
        <v>0.32564606642094368</v>
      </c>
      <c r="AT9" s="18">
        <v>0.29719595877562549</v>
      </c>
      <c r="AU9" s="18">
        <v>0.45990222845894563</v>
      </c>
      <c r="AV9" s="18">
        <v>0.1674963562109075</v>
      </c>
      <c r="AX9" s="18">
        <v>0.2889174099950737</v>
      </c>
      <c r="AY9" s="18">
        <v>0.3577841041669752</v>
      </c>
      <c r="BA9" s="18">
        <v>0.31612027769783618</v>
      </c>
      <c r="BB9" s="18">
        <v>0.27161485774139771</v>
      </c>
      <c r="BD9" s="18">
        <v>0.28195649308909421</v>
      </c>
      <c r="BE9" s="18">
        <v>0.3004643659963544</v>
      </c>
      <c r="BF9" s="18">
        <v>0.24743675071409171</v>
      </c>
      <c r="BG9" s="18">
        <v>0.29746439844930023</v>
      </c>
      <c r="BH9" s="18">
        <v>0.38343194002785419</v>
      </c>
      <c r="BI9" s="18">
        <v>0.45663182928486179</v>
      </c>
      <c r="BJ9" s="18">
        <v>0.22006763916090591</v>
      </c>
      <c r="BL9" s="18">
        <v>0.25544039675980351</v>
      </c>
      <c r="BM9" s="18">
        <v>0.3657124162123071</v>
      </c>
      <c r="BN9" s="18">
        <v>0.29301194700126459</v>
      </c>
      <c r="BO9" s="18">
        <v>0.29856534642422639</v>
      </c>
      <c r="BP9" s="18">
        <v>0.31845386284669769</v>
      </c>
      <c r="BQ9" s="18">
        <v>0.24634851348324571</v>
      </c>
      <c r="BR9" s="18">
        <v>0.2030387244101145</v>
      </c>
      <c r="BS9" s="18">
        <v>0.24224833504959201</v>
      </c>
      <c r="BU9" s="18">
        <v>0.28835661851338318</v>
      </c>
      <c r="BV9" s="18">
        <v>0.3304985199175165</v>
      </c>
      <c r="BW9" s="18">
        <v>0.34370035453476327</v>
      </c>
      <c r="BX9" s="18">
        <v>0.32207758850508772</v>
      </c>
      <c r="BY9" s="18">
        <v>0.3106148342448522</v>
      </c>
      <c r="BZ9" s="18">
        <v>0.22275937385220321</v>
      </c>
      <c r="CA9" s="18">
        <v>0.19039475082702961</v>
      </c>
      <c r="CB9" s="18">
        <v>0.227134231987973</v>
      </c>
      <c r="CC9" s="18">
        <v>0.36326046617707342</v>
      </c>
    </row>
    <row r="10" spans="2:83" ht="19" customHeight="1" x14ac:dyDescent="0.35">
      <c r="B10" s="21" t="s">
        <v>303</v>
      </c>
      <c r="C10" s="18">
        <v>0.43509461543905581</v>
      </c>
      <c r="D10" s="18">
        <v>0.35054924031815421</v>
      </c>
      <c r="E10" s="18">
        <v>0.39559170665170168</v>
      </c>
      <c r="F10" s="18">
        <v>0.41979316526600141</v>
      </c>
      <c r="G10" s="18">
        <v>0.43145401591280252</v>
      </c>
      <c r="H10" s="18">
        <v>0.50430802206103276</v>
      </c>
      <c r="I10" s="18">
        <v>0.46694641458647612</v>
      </c>
      <c r="K10" s="18">
        <v>0.45113982566135752</v>
      </c>
      <c r="L10" s="18">
        <v>0.4222102518978052</v>
      </c>
      <c r="N10" s="18">
        <v>0.41866343804080131</v>
      </c>
      <c r="O10" s="18">
        <v>0.48318429672409519</v>
      </c>
      <c r="P10" s="18">
        <v>0.4586881950652455</v>
      </c>
      <c r="Q10" s="18">
        <v>0.43095269049508639</v>
      </c>
      <c r="R10" s="18">
        <v>0.41104356873924253</v>
      </c>
      <c r="S10" s="18">
        <v>0.44685926020092348</v>
      </c>
      <c r="T10" s="18">
        <v>0.46218521298161591</v>
      </c>
      <c r="U10" s="18">
        <v>0.39354099449100288</v>
      </c>
      <c r="V10" s="18">
        <v>0.39619182400926523</v>
      </c>
      <c r="W10" s="18">
        <v>0.48990160272510791</v>
      </c>
      <c r="X10" s="18">
        <v>0.46515283868046592</v>
      </c>
      <c r="Y10" s="18">
        <v>0.40698096698392461</v>
      </c>
      <c r="AA10" s="18">
        <v>0.43644966613878883</v>
      </c>
      <c r="AB10" s="18">
        <v>0.45996373339889779</v>
      </c>
      <c r="AC10" s="18">
        <v>0.43985383835320269</v>
      </c>
      <c r="AD10" s="18">
        <v>0.40213458982867351</v>
      </c>
      <c r="AF10" s="18">
        <v>0.2570607006199484</v>
      </c>
      <c r="AG10" s="18">
        <v>0.33413891406522489</v>
      </c>
      <c r="AH10" s="18">
        <v>0.42747469055142412</v>
      </c>
      <c r="AI10" s="18">
        <v>0.37544918104584962</v>
      </c>
      <c r="AJ10" s="18">
        <v>0.48473946178103627</v>
      </c>
      <c r="AK10" s="18">
        <v>0.44754030624161589</v>
      </c>
      <c r="AL10" s="18">
        <v>0.41574241805802631</v>
      </c>
      <c r="AM10" s="18">
        <v>0.42112577259353451</v>
      </c>
      <c r="AN10" s="18">
        <v>0.44556882443079743</v>
      </c>
      <c r="AO10" s="18">
        <v>0.47231856217592988</v>
      </c>
      <c r="AP10" s="18">
        <v>0.50429613936258799</v>
      </c>
      <c r="AQ10" s="18">
        <v>0.39929705366748108</v>
      </c>
      <c r="AR10" s="18">
        <v>0.44855743580379659</v>
      </c>
      <c r="AS10" s="18">
        <v>0.3820318590094236</v>
      </c>
      <c r="AT10" s="18">
        <v>0.50828462688559828</v>
      </c>
      <c r="AU10" s="18">
        <v>0.39460597912456852</v>
      </c>
      <c r="AV10" s="18">
        <v>0.48061028908061432</v>
      </c>
      <c r="AX10" s="18">
        <v>0.44683625732840321</v>
      </c>
      <c r="AY10" s="18">
        <v>0.37461740719394021</v>
      </c>
      <c r="BA10" s="18">
        <v>0.44384778006776948</v>
      </c>
      <c r="BB10" s="18">
        <v>0.41885454352961971</v>
      </c>
      <c r="BD10" s="18">
        <v>0.42389082907437181</v>
      </c>
      <c r="BE10" s="18">
        <v>0.40765376747022791</v>
      </c>
      <c r="BF10" s="18">
        <v>0.55670152400329198</v>
      </c>
      <c r="BG10" s="18">
        <v>0.45463167127342352</v>
      </c>
      <c r="BH10" s="18">
        <v>0.40574374824755949</v>
      </c>
      <c r="BI10" s="18">
        <v>0.35265209987136309</v>
      </c>
      <c r="BJ10" s="18">
        <v>0.31191264251822892</v>
      </c>
      <c r="BL10" s="18">
        <v>0.52319468763267785</v>
      </c>
      <c r="BM10" s="18">
        <v>0.42824665858693672</v>
      </c>
      <c r="BN10" s="18">
        <v>0.44346003673283252</v>
      </c>
      <c r="BO10" s="18">
        <v>0.44800446554209811</v>
      </c>
      <c r="BP10" s="18">
        <v>0.38448891457377049</v>
      </c>
      <c r="BQ10" s="18">
        <v>0.46434567471683957</v>
      </c>
      <c r="BR10" s="18">
        <v>0.4567919423128794</v>
      </c>
      <c r="BS10" s="18">
        <v>0.38365309543103382</v>
      </c>
      <c r="BU10" s="18">
        <v>0.50352463455169993</v>
      </c>
      <c r="BV10" s="18">
        <v>0.46801015195093731</v>
      </c>
      <c r="BW10" s="18">
        <v>0.40937951943285561</v>
      </c>
      <c r="BX10" s="18">
        <v>0.417035583528303</v>
      </c>
      <c r="BY10" s="18">
        <v>0.40105815890689922</v>
      </c>
      <c r="BZ10" s="18">
        <v>0.41108909198069338</v>
      </c>
      <c r="CA10" s="18">
        <v>0.3268391458587791</v>
      </c>
      <c r="CB10" s="18">
        <v>0.47668978610533708</v>
      </c>
      <c r="CC10" s="18">
        <v>0.37368284544528763</v>
      </c>
    </row>
    <row r="11" spans="2:83" ht="19" customHeight="1" x14ac:dyDescent="0.35">
      <c r="B11" s="21" t="s">
        <v>304</v>
      </c>
      <c r="C11" s="18">
        <v>0.1821221461165333</v>
      </c>
      <c r="D11" s="18">
        <v>0.232377918490698</v>
      </c>
      <c r="E11" s="18">
        <v>0.1869476890112855</v>
      </c>
      <c r="F11" s="18">
        <v>0.14760978062004809</v>
      </c>
      <c r="G11" s="18">
        <v>0.20979313501937361</v>
      </c>
      <c r="H11" s="18">
        <v>0.1578782005100815</v>
      </c>
      <c r="I11" s="18">
        <v>0.1795403008238001</v>
      </c>
      <c r="K11" s="18">
        <v>0.19058643832519381</v>
      </c>
      <c r="L11" s="18">
        <v>0.1741456563395482</v>
      </c>
      <c r="N11" s="18">
        <v>0.20609159012840439</v>
      </c>
      <c r="O11" s="18">
        <v>0.1527749027041938</v>
      </c>
      <c r="P11" s="18">
        <v>0.24433868322271249</v>
      </c>
      <c r="Q11" s="18">
        <v>0.22646707953272341</v>
      </c>
      <c r="R11" s="18">
        <v>0.1588990758379272</v>
      </c>
      <c r="S11" s="18">
        <v>0.16077776997335849</v>
      </c>
      <c r="T11" s="18">
        <v>0.1508148974661192</v>
      </c>
      <c r="U11" s="18">
        <v>0.19754998527231071</v>
      </c>
      <c r="V11" s="18">
        <v>0.17522016356764489</v>
      </c>
      <c r="W11" s="18">
        <v>0.1773107913131004</v>
      </c>
      <c r="X11" s="18">
        <v>0.13681135983943651</v>
      </c>
      <c r="Y11" s="18">
        <v>0.23382971218666279</v>
      </c>
      <c r="AA11" s="18">
        <v>0.15486224362682441</v>
      </c>
      <c r="AB11" s="18">
        <v>0.16692668499314789</v>
      </c>
      <c r="AC11" s="18">
        <v>0.2105225923026342</v>
      </c>
      <c r="AD11" s="18">
        <v>0.20372777840222531</v>
      </c>
      <c r="AF11" s="18">
        <v>0.31598906016545347</v>
      </c>
      <c r="AG11" s="18">
        <v>0.24011108914092741</v>
      </c>
      <c r="AH11" s="18">
        <v>0.1408567856449896</v>
      </c>
      <c r="AI11" s="18">
        <v>0.27999417961791562</v>
      </c>
      <c r="AJ11" s="18">
        <v>0.18897534285121989</v>
      </c>
      <c r="AK11" s="18">
        <v>0.20384317937780169</v>
      </c>
      <c r="AL11" s="18">
        <v>0.17310887974511729</v>
      </c>
      <c r="AM11" s="18">
        <v>0.1877152223258188</v>
      </c>
      <c r="AN11" s="18">
        <v>0.2252371968757092</v>
      </c>
      <c r="AO11" s="18">
        <v>0.10626259539833199</v>
      </c>
      <c r="AP11" s="18">
        <v>0.1517607286734422</v>
      </c>
      <c r="AQ11" s="18">
        <v>0.19285381580637739</v>
      </c>
      <c r="AR11" s="18">
        <v>0.1784742581557881</v>
      </c>
      <c r="AS11" s="18">
        <v>0.20537088428164041</v>
      </c>
      <c r="AT11" s="18">
        <v>0.17294219110032871</v>
      </c>
      <c r="AU11" s="18">
        <v>0.1004692899070828</v>
      </c>
      <c r="AV11" s="18">
        <v>0.16734975507330191</v>
      </c>
      <c r="AX11" s="18">
        <v>0.1821862600518068</v>
      </c>
      <c r="AY11" s="18">
        <v>0.18780855982787489</v>
      </c>
      <c r="BA11" s="18">
        <v>0.16714717188041989</v>
      </c>
      <c r="BB11" s="18">
        <v>0.20990577281066261</v>
      </c>
      <c r="BD11" s="18">
        <v>0.21948839161959441</v>
      </c>
      <c r="BE11" s="18">
        <v>0.19599548799131611</v>
      </c>
      <c r="BF11" s="18">
        <v>0.12540186676389881</v>
      </c>
      <c r="BG11" s="18">
        <v>0.17766579303042621</v>
      </c>
      <c r="BH11" s="18">
        <v>0.14496806548160851</v>
      </c>
      <c r="BI11" s="18">
        <v>5.6130527795329628E-2</v>
      </c>
      <c r="BJ11" s="18">
        <v>0.27472276568076309</v>
      </c>
      <c r="BL11" s="18">
        <v>0.14978070569188001</v>
      </c>
      <c r="BM11" s="18">
        <v>0.16025266828311571</v>
      </c>
      <c r="BN11" s="18">
        <v>0.16352538429483501</v>
      </c>
      <c r="BO11" s="18">
        <v>0.20349171271935551</v>
      </c>
      <c r="BP11" s="18">
        <v>0.2256741887973911</v>
      </c>
      <c r="BQ11" s="18">
        <v>0.20681732510511361</v>
      </c>
      <c r="BR11" s="18">
        <v>0.10431579979395179</v>
      </c>
      <c r="BS11" s="18">
        <v>0.22899124658680581</v>
      </c>
      <c r="BU11" s="18">
        <v>0.15861559825162899</v>
      </c>
      <c r="BV11" s="18">
        <v>0.15037102341778871</v>
      </c>
      <c r="BW11" s="18">
        <v>0.15049734172414789</v>
      </c>
      <c r="BX11" s="18">
        <v>0.20990820041882291</v>
      </c>
      <c r="BY11" s="18">
        <v>0.20817915041620741</v>
      </c>
      <c r="BZ11" s="18">
        <v>0.25011093053180822</v>
      </c>
      <c r="CA11" s="18">
        <v>0.29069863514377697</v>
      </c>
      <c r="CB11" s="18">
        <v>0.139922467620332</v>
      </c>
      <c r="CC11" s="18">
        <v>0.17808472374443091</v>
      </c>
    </row>
    <row r="12" spans="2:83" ht="19" customHeight="1" x14ac:dyDescent="0.35">
      <c r="B12" s="21" t="s">
        <v>305</v>
      </c>
      <c r="C12" s="18">
        <v>3.8446325493653948E-2</v>
      </c>
      <c r="D12" s="18">
        <v>5.4104691700773262E-2</v>
      </c>
      <c r="E12" s="18">
        <v>2.8326119148526389E-2</v>
      </c>
      <c r="F12" s="18">
        <v>3.9268200553771587E-2</v>
      </c>
      <c r="G12" s="18">
        <v>3.9165672801522042E-2</v>
      </c>
      <c r="H12" s="18">
        <v>4.449901564512318E-2</v>
      </c>
      <c r="I12" s="18">
        <v>3.3580579830011052E-2</v>
      </c>
      <c r="K12" s="18">
        <v>3.7858680924301828E-2</v>
      </c>
      <c r="L12" s="18">
        <v>3.816759837850621E-2</v>
      </c>
      <c r="N12" s="18">
        <v>3.720162410866748E-2</v>
      </c>
      <c r="O12" s="18">
        <v>0</v>
      </c>
      <c r="P12" s="18">
        <v>1.938486660940451E-2</v>
      </c>
      <c r="Q12" s="18">
        <v>2.3572899118753741E-2</v>
      </c>
      <c r="R12" s="18">
        <v>5.2119743455878213E-2</v>
      </c>
      <c r="S12" s="18">
        <v>1.95187157513277E-2</v>
      </c>
      <c r="T12" s="18">
        <v>4.7641926688397201E-2</v>
      </c>
      <c r="U12" s="18">
        <v>5.0588257562601602E-2</v>
      </c>
      <c r="V12" s="18">
        <v>3.945824385022758E-2</v>
      </c>
      <c r="W12" s="18">
        <v>5.5224564475460147E-2</v>
      </c>
      <c r="X12" s="18">
        <v>3.5434533236700122E-2</v>
      </c>
      <c r="Y12" s="18">
        <v>2.4961910427355311E-2</v>
      </c>
      <c r="AA12" s="18">
        <v>3.0529249174052489E-2</v>
      </c>
      <c r="AB12" s="18">
        <v>3.3818563941986853E-2</v>
      </c>
      <c r="AC12" s="18">
        <v>3.7499741778411887E-2</v>
      </c>
      <c r="AD12" s="18">
        <v>5.2911918684577779E-2</v>
      </c>
      <c r="AF12" s="18">
        <v>0.1347806813068044</v>
      </c>
      <c r="AG12" s="18">
        <v>8.0574438129576154E-2</v>
      </c>
      <c r="AH12" s="18">
        <v>3.1447439770636743E-2</v>
      </c>
      <c r="AI12" s="18">
        <v>5.5434906773076949E-2</v>
      </c>
      <c r="AJ12" s="18">
        <v>4.0366713803280989E-2</v>
      </c>
      <c r="AK12" s="18">
        <v>8.2601710033491319E-3</v>
      </c>
      <c r="AL12" s="18">
        <v>7.2610936528277756E-2</v>
      </c>
      <c r="AM12" s="18">
        <v>3.8431717756698049E-2</v>
      </c>
      <c r="AN12" s="18">
        <v>2.9470852785994921E-2</v>
      </c>
      <c r="AO12" s="18">
        <v>3.9594035570941807E-2</v>
      </c>
      <c r="AP12" s="18">
        <v>2.0891533672565809E-2</v>
      </c>
      <c r="AQ12" s="18">
        <v>6.1809401115957979E-2</v>
      </c>
      <c r="AR12" s="18">
        <v>4.2057733227149473E-2</v>
      </c>
      <c r="AS12" s="18">
        <v>1.7770799743607339E-2</v>
      </c>
      <c r="AT12" s="18">
        <v>2.1577223238447359E-2</v>
      </c>
      <c r="AU12" s="18">
        <v>1.6070384408461539E-2</v>
      </c>
      <c r="AV12" s="18">
        <v>1.598926286413185E-2</v>
      </c>
      <c r="AX12" s="18">
        <v>3.6902065638614888E-2</v>
      </c>
      <c r="AY12" s="18">
        <v>4.1316935148126552E-2</v>
      </c>
      <c r="BA12" s="18">
        <v>3.5405566509548701E-2</v>
      </c>
      <c r="BB12" s="18">
        <v>4.4087958737834193E-2</v>
      </c>
      <c r="BD12" s="18">
        <v>3.3939251538816578E-2</v>
      </c>
      <c r="BE12" s="18">
        <v>4.9841513452115162E-2</v>
      </c>
      <c r="BF12" s="18">
        <v>3.6800053514468453E-2</v>
      </c>
      <c r="BG12" s="18">
        <v>3.2800982173702503E-2</v>
      </c>
      <c r="BH12" s="18">
        <v>3.3921659814513519E-2</v>
      </c>
      <c r="BI12" s="18">
        <v>7.6672742366448818E-2</v>
      </c>
      <c r="BJ12" s="18">
        <v>3.004742764765796E-2</v>
      </c>
      <c r="BL12" s="18">
        <v>2.7232428846439651E-2</v>
      </c>
      <c r="BM12" s="18">
        <v>2.8256274058972169E-2</v>
      </c>
      <c r="BN12" s="18">
        <v>5.2334686433775167E-2</v>
      </c>
      <c r="BO12" s="18">
        <v>3.4965112248652272E-2</v>
      </c>
      <c r="BP12" s="18">
        <v>4.3841440145070527E-2</v>
      </c>
      <c r="BQ12" s="18">
        <v>2.3844588761408349E-2</v>
      </c>
      <c r="BR12" s="18">
        <v>5.4453390919290849E-2</v>
      </c>
      <c r="BS12" s="18">
        <v>5.8143714329315879E-2</v>
      </c>
      <c r="BU12" s="18">
        <v>1.7000791079921911E-2</v>
      </c>
      <c r="BV12" s="18">
        <v>3.1706587467109318E-2</v>
      </c>
      <c r="BW12" s="18">
        <v>5.525895888850426E-2</v>
      </c>
      <c r="BX12" s="18">
        <v>2.7630361098686881E-2</v>
      </c>
      <c r="BY12" s="18">
        <v>3.9820019054076748E-2</v>
      </c>
      <c r="BZ12" s="18">
        <v>6.0574013098714408E-2</v>
      </c>
      <c r="CA12" s="18">
        <v>6.2838143128050555E-2</v>
      </c>
      <c r="CB12" s="18">
        <v>4.3938156274798502E-2</v>
      </c>
      <c r="CC12" s="18">
        <v>6.5856181715972087E-2</v>
      </c>
    </row>
    <row r="13" spans="2:83" ht="19" customHeight="1" x14ac:dyDescent="0.35">
      <c r="B13" s="21" t="s">
        <v>151</v>
      </c>
      <c r="C13" s="18">
        <v>4.3803382777760663E-2</v>
      </c>
      <c r="D13" s="18">
        <v>5.0423900708428913E-2</v>
      </c>
      <c r="E13" s="18">
        <v>3.1782131555419868E-2</v>
      </c>
      <c r="F13" s="18">
        <v>6.251176167486569E-2</v>
      </c>
      <c r="G13" s="18">
        <v>4.5729323151463178E-2</v>
      </c>
      <c r="H13" s="18">
        <v>2.689947795262004E-2</v>
      </c>
      <c r="I13" s="18">
        <v>4.6347868238147592E-2</v>
      </c>
      <c r="K13" s="18">
        <v>2.5508989764236639E-2</v>
      </c>
      <c r="L13" s="18">
        <v>5.9213766278611031E-2</v>
      </c>
      <c r="N13" s="18">
        <v>6.4732290775076251E-2</v>
      </c>
      <c r="O13" s="18">
        <v>3.5438257696702433E-2</v>
      </c>
      <c r="P13" s="18">
        <v>1.871526435294182E-2</v>
      </c>
      <c r="Q13" s="18">
        <v>5.9162705721727528E-2</v>
      </c>
      <c r="R13" s="18">
        <v>3.4845946702167209E-2</v>
      </c>
      <c r="S13" s="18">
        <v>4.2445081798654492E-2</v>
      </c>
      <c r="T13" s="18">
        <v>5.3976068692778982E-2</v>
      </c>
      <c r="U13" s="18">
        <v>4.2125042373103577E-2</v>
      </c>
      <c r="V13" s="18">
        <v>3.2245639189011202E-2</v>
      </c>
      <c r="W13" s="18">
        <v>3.7597098887641463E-2</v>
      </c>
      <c r="X13" s="18">
        <v>7.5970193387137147E-2</v>
      </c>
      <c r="Y13" s="18">
        <v>3.470476135182618E-2</v>
      </c>
      <c r="AA13" s="18">
        <v>3.3000248492453643E-2</v>
      </c>
      <c r="AB13" s="18">
        <v>3.7788316808463361E-2</v>
      </c>
      <c r="AC13" s="18">
        <v>3.6473052168776603E-2</v>
      </c>
      <c r="AD13" s="18">
        <v>6.7076452206637188E-2</v>
      </c>
      <c r="AF13" s="18">
        <v>0.14239435248955809</v>
      </c>
      <c r="AG13" s="18">
        <v>7.2875999758616805E-2</v>
      </c>
      <c r="AH13" s="18">
        <v>3.4803950762735757E-2</v>
      </c>
      <c r="AI13" s="18">
        <v>5.1404837547565287E-2</v>
      </c>
      <c r="AJ13" s="18">
        <v>3.3042164833933373E-2</v>
      </c>
      <c r="AK13" s="18">
        <v>6.0001920878258203E-2</v>
      </c>
      <c r="AL13" s="18">
        <v>3.3270741241992662E-2</v>
      </c>
      <c r="AM13" s="18">
        <v>2.0789169545118821E-2</v>
      </c>
      <c r="AN13" s="18">
        <v>5.4269826806458463E-2</v>
      </c>
      <c r="AO13" s="18">
        <v>3.0905057192705501E-2</v>
      </c>
      <c r="AP13" s="18">
        <v>3.1181438539220709E-2</v>
      </c>
      <c r="AQ13" s="18">
        <v>3.469738046494996E-2</v>
      </c>
      <c r="AR13" s="18">
        <v>1.1061981048658321E-2</v>
      </c>
      <c r="AS13" s="18">
        <v>6.9180390544384865E-2</v>
      </c>
      <c r="AT13" s="18">
        <v>0</v>
      </c>
      <c r="AU13" s="18">
        <v>2.8952118100941851E-2</v>
      </c>
      <c r="AV13" s="18">
        <v>0.16855433677104459</v>
      </c>
      <c r="AX13" s="18">
        <v>4.5158006986101402E-2</v>
      </c>
      <c r="AY13" s="18">
        <v>3.847299366308319E-2</v>
      </c>
      <c r="BA13" s="18">
        <v>3.7479203844425851E-2</v>
      </c>
      <c r="BB13" s="18">
        <v>5.5536867180485963E-2</v>
      </c>
      <c r="BD13" s="18">
        <v>4.0725034678123093E-2</v>
      </c>
      <c r="BE13" s="18">
        <v>4.6044865089986453E-2</v>
      </c>
      <c r="BF13" s="18">
        <v>3.3659805004249137E-2</v>
      </c>
      <c r="BG13" s="18">
        <v>3.7437155073147557E-2</v>
      </c>
      <c r="BH13" s="18">
        <v>3.193458642846423E-2</v>
      </c>
      <c r="BI13" s="18">
        <v>5.7912800681996508E-2</v>
      </c>
      <c r="BJ13" s="18">
        <v>0.16324952499244411</v>
      </c>
      <c r="BL13" s="18">
        <v>4.4351781069199049E-2</v>
      </c>
      <c r="BM13" s="18">
        <v>1.7531982858668159E-2</v>
      </c>
      <c r="BN13" s="18">
        <v>4.7667945537292748E-2</v>
      </c>
      <c r="BO13" s="18">
        <v>1.497336306566774E-2</v>
      </c>
      <c r="BP13" s="18">
        <v>2.754159363707024E-2</v>
      </c>
      <c r="BQ13" s="18">
        <v>5.864389793339278E-2</v>
      </c>
      <c r="BR13" s="18">
        <v>0.18140014256376341</v>
      </c>
      <c r="BS13" s="18">
        <v>8.6963608603252696E-2</v>
      </c>
      <c r="BU13" s="18">
        <v>3.2502357603365978E-2</v>
      </c>
      <c r="BV13" s="18">
        <v>1.941371724664814E-2</v>
      </c>
      <c r="BW13" s="18">
        <v>4.1163825419728919E-2</v>
      </c>
      <c r="BX13" s="18">
        <v>2.3348266449099521E-2</v>
      </c>
      <c r="BY13" s="18">
        <v>4.0327837377964373E-2</v>
      </c>
      <c r="BZ13" s="18">
        <v>5.5466590536580783E-2</v>
      </c>
      <c r="CA13" s="18">
        <v>0.12922932504236359</v>
      </c>
      <c r="CB13" s="18">
        <v>0.1123153580115594</v>
      </c>
      <c r="CC13" s="18">
        <v>1.9115782917235979E-2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307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0.34742409248977241</v>
      </c>
      <c r="D9" s="18">
        <v>0.32181581014334493</v>
      </c>
      <c r="E9" s="18">
        <v>0.36684300984124069</v>
      </c>
      <c r="F9" s="18">
        <v>0.38254743655046058</v>
      </c>
      <c r="G9" s="18">
        <v>0.33101466059808088</v>
      </c>
      <c r="H9" s="18">
        <v>0.32210860002350961</v>
      </c>
      <c r="I9" s="18">
        <v>0.34770696815183372</v>
      </c>
      <c r="K9" s="18">
        <v>0.33551250734562932</v>
      </c>
      <c r="L9" s="18">
        <v>0.35927316724593739</v>
      </c>
      <c r="N9" s="18">
        <v>0.33158702383167571</v>
      </c>
      <c r="O9" s="18">
        <v>0.36901310101325902</v>
      </c>
      <c r="P9" s="18">
        <v>0.28792124408870862</v>
      </c>
      <c r="Q9" s="18">
        <v>0.35083316761876548</v>
      </c>
      <c r="R9" s="18">
        <v>0.39594921960930218</v>
      </c>
      <c r="S9" s="18">
        <v>0.34448073887108938</v>
      </c>
      <c r="T9" s="18">
        <v>0.40783725264323772</v>
      </c>
      <c r="U9" s="18">
        <v>0.29035150837881968</v>
      </c>
      <c r="V9" s="18">
        <v>0.40308460988482259</v>
      </c>
      <c r="W9" s="18">
        <v>0.32080418738475919</v>
      </c>
      <c r="X9" s="18">
        <v>0.29594143325355421</v>
      </c>
      <c r="Y9" s="18">
        <v>0.34385590923068221</v>
      </c>
      <c r="AA9" s="18">
        <v>0.38816629431356597</v>
      </c>
      <c r="AB9" s="18">
        <v>0.33297836040677542</v>
      </c>
      <c r="AC9" s="18">
        <v>0.32015801470030852</v>
      </c>
      <c r="AD9" s="18">
        <v>0.34370100861685648</v>
      </c>
      <c r="AF9" s="18">
        <v>0.33069582481373572</v>
      </c>
      <c r="AG9" s="18">
        <v>0.34711713289262791</v>
      </c>
      <c r="AH9" s="18">
        <v>0.42097963436703412</v>
      </c>
      <c r="AI9" s="18">
        <v>0.29437639330054621</v>
      </c>
      <c r="AJ9" s="18">
        <v>0.33457722242047228</v>
      </c>
      <c r="AK9" s="18">
        <v>0.3430576985242671</v>
      </c>
      <c r="AL9" s="18">
        <v>0.29739571936791742</v>
      </c>
      <c r="AM9" s="18">
        <v>0.35463492429116622</v>
      </c>
      <c r="AN9" s="18">
        <v>0.27779701675168089</v>
      </c>
      <c r="AO9" s="18">
        <v>0.3356474523882339</v>
      </c>
      <c r="AP9" s="18">
        <v>0.36153475717356048</v>
      </c>
      <c r="AQ9" s="18">
        <v>0.3410575329354496</v>
      </c>
      <c r="AR9" s="18">
        <v>0.3716074136809453</v>
      </c>
      <c r="AS9" s="18">
        <v>0.39407708533168839</v>
      </c>
      <c r="AT9" s="18">
        <v>0.38192092406429312</v>
      </c>
      <c r="AU9" s="18">
        <v>0.51293315366582237</v>
      </c>
      <c r="AV9" s="18">
        <v>0.17833021067138249</v>
      </c>
      <c r="AX9" s="18">
        <v>0.33165772289865619</v>
      </c>
      <c r="AY9" s="18">
        <v>0.43254837629659559</v>
      </c>
      <c r="BA9" s="18">
        <v>0.37697258229192171</v>
      </c>
      <c r="BB9" s="18">
        <v>0.29260168030435652</v>
      </c>
      <c r="BD9" s="18">
        <v>0.33364373620642562</v>
      </c>
      <c r="BE9" s="18">
        <v>0.337400387638086</v>
      </c>
      <c r="BF9" s="18">
        <v>0.30491506160998982</v>
      </c>
      <c r="BG9" s="18">
        <v>0.35059435487891022</v>
      </c>
      <c r="BH9" s="18">
        <v>0.42211755772676418</v>
      </c>
      <c r="BI9" s="18">
        <v>0.50714535939807692</v>
      </c>
      <c r="BJ9" s="18">
        <v>0.24245736060174311</v>
      </c>
      <c r="BL9" s="18">
        <v>0.30085949696492859</v>
      </c>
      <c r="BM9" s="18">
        <v>0.41648896924937601</v>
      </c>
      <c r="BN9" s="18">
        <v>0.37410414365339761</v>
      </c>
      <c r="BO9" s="18">
        <v>0.3369157862950069</v>
      </c>
      <c r="BP9" s="18">
        <v>0.34894508046423522</v>
      </c>
      <c r="BQ9" s="18">
        <v>0.3337831507020641</v>
      </c>
      <c r="BR9" s="18">
        <v>0.23797110279112879</v>
      </c>
      <c r="BS9" s="18">
        <v>0.28125021541971162</v>
      </c>
      <c r="BU9" s="18">
        <v>0.30297863461278762</v>
      </c>
      <c r="BV9" s="18">
        <v>0.38962270239696029</v>
      </c>
      <c r="BW9" s="18">
        <v>0.37193597759556363</v>
      </c>
      <c r="BX9" s="18">
        <v>0.29092675193651912</v>
      </c>
      <c r="BY9" s="18">
        <v>0.37973874616312941</v>
      </c>
      <c r="BZ9" s="18">
        <v>0.33743764582656638</v>
      </c>
      <c r="CA9" s="18">
        <v>0.28790876964365281</v>
      </c>
      <c r="CB9" s="18">
        <v>0.2581001310723896</v>
      </c>
      <c r="CC9" s="18">
        <v>0.40401007943302453</v>
      </c>
    </row>
    <row r="10" spans="2:83" ht="19" customHeight="1" x14ac:dyDescent="0.35">
      <c r="B10" s="21" t="s">
        <v>303</v>
      </c>
      <c r="C10" s="18">
        <v>0.41885953275291671</v>
      </c>
      <c r="D10" s="18">
        <v>0.42541182296020802</v>
      </c>
      <c r="E10" s="18">
        <v>0.43383668718815732</v>
      </c>
      <c r="F10" s="18">
        <v>0.39619490409597291</v>
      </c>
      <c r="G10" s="18">
        <v>0.42361481137301171</v>
      </c>
      <c r="H10" s="18">
        <v>0.4447173475322489</v>
      </c>
      <c r="I10" s="18">
        <v>0.40084166747200117</v>
      </c>
      <c r="K10" s="18">
        <v>0.42714289829176239</v>
      </c>
      <c r="L10" s="18">
        <v>0.41316774788056299</v>
      </c>
      <c r="N10" s="18">
        <v>0.42237249291298162</v>
      </c>
      <c r="O10" s="18">
        <v>0.44725637898360271</v>
      </c>
      <c r="P10" s="18">
        <v>0.43050018474281432</v>
      </c>
      <c r="Q10" s="18">
        <v>0.40337147737821349</v>
      </c>
      <c r="R10" s="18">
        <v>0.41752815159370721</v>
      </c>
      <c r="S10" s="18">
        <v>0.4505585585672045</v>
      </c>
      <c r="T10" s="18">
        <v>0.34997331311431001</v>
      </c>
      <c r="U10" s="18">
        <v>0.4508759574571527</v>
      </c>
      <c r="V10" s="18">
        <v>0.37332672028103392</v>
      </c>
      <c r="W10" s="18">
        <v>0.4458951931187452</v>
      </c>
      <c r="X10" s="18">
        <v>0.39929195197080281</v>
      </c>
      <c r="Y10" s="18">
        <v>0.44762563181504311</v>
      </c>
      <c r="AA10" s="18">
        <v>0.43254596267335349</v>
      </c>
      <c r="AB10" s="18">
        <v>0.45659061641191301</v>
      </c>
      <c r="AC10" s="18">
        <v>0.41206498785317291</v>
      </c>
      <c r="AD10" s="18">
        <v>0.36787035675086432</v>
      </c>
      <c r="AF10" s="18">
        <v>0.46364345963150899</v>
      </c>
      <c r="AG10" s="18">
        <v>0.30721269222061143</v>
      </c>
      <c r="AH10" s="18">
        <v>0.323969103815135</v>
      </c>
      <c r="AI10" s="18">
        <v>0.38325910678101183</v>
      </c>
      <c r="AJ10" s="18">
        <v>0.42539249057239858</v>
      </c>
      <c r="AK10" s="18">
        <v>0.42631678828900188</v>
      </c>
      <c r="AL10" s="18">
        <v>0.46685748878948302</v>
      </c>
      <c r="AM10" s="18">
        <v>0.44079549653438732</v>
      </c>
      <c r="AN10" s="18">
        <v>0.43127924587117272</v>
      </c>
      <c r="AO10" s="18">
        <v>0.44888859659077068</v>
      </c>
      <c r="AP10" s="18">
        <v>0.47998005313208841</v>
      </c>
      <c r="AQ10" s="18">
        <v>0.45553248253332962</v>
      </c>
      <c r="AR10" s="18">
        <v>0.39736722978173561</v>
      </c>
      <c r="AS10" s="18">
        <v>0.33457648642503229</v>
      </c>
      <c r="AT10" s="18">
        <v>0.49494416024106508</v>
      </c>
      <c r="AU10" s="18">
        <v>0.32952057486442737</v>
      </c>
      <c r="AV10" s="18">
        <v>0.47083758152926841</v>
      </c>
      <c r="AX10" s="18">
        <v>0.42875728125841162</v>
      </c>
      <c r="AY10" s="18">
        <v>0.37109302067944139</v>
      </c>
      <c r="BA10" s="18">
        <v>0.41206203964171811</v>
      </c>
      <c r="BB10" s="18">
        <v>0.43147117455474432</v>
      </c>
      <c r="BD10" s="18">
        <v>0.40984281510774617</v>
      </c>
      <c r="BE10" s="18">
        <v>0.4321982347924595</v>
      </c>
      <c r="BF10" s="18">
        <v>0.45509369176924941</v>
      </c>
      <c r="BG10" s="18">
        <v>0.43726251128758209</v>
      </c>
      <c r="BH10" s="18">
        <v>0.41712914505314191</v>
      </c>
      <c r="BI10" s="18">
        <v>0.25186284306164092</v>
      </c>
      <c r="BJ10" s="18">
        <v>0.29172963658251427</v>
      </c>
      <c r="BL10" s="18">
        <v>0.46950771042576223</v>
      </c>
      <c r="BM10" s="18">
        <v>0.42193052757662058</v>
      </c>
      <c r="BN10" s="18">
        <v>0.44372726767243359</v>
      </c>
      <c r="BO10" s="18">
        <v>0.47368307219772471</v>
      </c>
      <c r="BP10" s="18">
        <v>0.37897869658002242</v>
      </c>
      <c r="BQ10" s="18">
        <v>0.34610539109671712</v>
      </c>
      <c r="BR10" s="18">
        <v>0.32240456382052068</v>
      </c>
      <c r="BS10" s="18">
        <v>0.38851202815020103</v>
      </c>
      <c r="BU10" s="18">
        <v>0.50000623216365037</v>
      </c>
      <c r="BV10" s="18">
        <v>0.4415131116924465</v>
      </c>
      <c r="BW10" s="18">
        <v>0.44152732673940298</v>
      </c>
      <c r="BX10" s="18">
        <v>0.46552801116080861</v>
      </c>
      <c r="BY10" s="18">
        <v>0.36597936735946479</v>
      </c>
      <c r="BZ10" s="18">
        <v>0.30869560988289529</v>
      </c>
      <c r="CA10" s="18">
        <v>0.31031254137961178</v>
      </c>
      <c r="CB10" s="18">
        <v>0.42912222948837991</v>
      </c>
      <c r="CC10" s="18">
        <v>0.40008536075409601</v>
      </c>
    </row>
    <row r="11" spans="2:83" ht="19" customHeight="1" x14ac:dyDescent="0.35">
      <c r="B11" s="21" t="s">
        <v>304</v>
      </c>
      <c r="C11" s="18">
        <v>0.15673485142017729</v>
      </c>
      <c r="D11" s="18">
        <v>0.1716751257076625</v>
      </c>
      <c r="E11" s="18">
        <v>0.16472486028516911</v>
      </c>
      <c r="F11" s="18">
        <v>0.12225219114226241</v>
      </c>
      <c r="G11" s="18">
        <v>0.1588896358671717</v>
      </c>
      <c r="H11" s="18">
        <v>0.17242667664985589</v>
      </c>
      <c r="I11" s="18">
        <v>0.156905813166661</v>
      </c>
      <c r="K11" s="18">
        <v>0.1656486745224536</v>
      </c>
      <c r="L11" s="18">
        <v>0.14715607349695389</v>
      </c>
      <c r="N11" s="18">
        <v>0.17398339641810079</v>
      </c>
      <c r="O11" s="18">
        <v>0.1162686459563331</v>
      </c>
      <c r="P11" s="18">
        <v>0.22355240620614009</v>
      </c>
      <c r="Q11" s="18">
        <v>0.16668727137151559</v>
      </c>
      <c r="R11" s="18">
        <v>0.11886858833384879</v>
      </c>
      <c r="S11" s="18">
        <v>0.14066655676467391</v>
      </c>
      <c r="T11" s="18">
        <v>0.16514978637608979</v>
      </c>
      <c r="U11" s="18">
        <v>0.14856787964023321</v>
      </c>
      <c r="V11" s="18">
        <v>0.1650626480412086</v>
      </c>
      <c r="W11" s="18">
        <v>0.14471145998930651</v>
      </c>
      <c r="X11" s="18">
        <v>0.1851376365230965</v>
      </c>
      <c r="Y11" s="18">
        <v>0.155677109304905</v>
      </c>
      <c r="AA11" s="18">
        <v>0.1183589026253698</v>
      </c>
      <c r="AB11" s="18">
        <v>0.13828790115355291</v>
      </c>
      <c r="AC11" s="18">
        <v>0.19389269156514979</v>
      </c>
      <c r="AD11" s="18">
        <v>0.1858151915792389</v>
      </c>
      <c r="AF11" s="18">
        <v>5.9513406175219052E-2</v>
      </c>
      <c r="AG11" s="18">
        <v>0.19066701127431521</v>
      </c>
      <c r="AH11" s="18">
        <v>0.17746295280718469</v>
      </c>
      <c r="AI11" s="18">
        <v>0.22360671385032729</v>
      </c>
      <c r="AJ11" s="18">
        <v>0.1780547488136317</v>
      </c>
      <c r="AK11" s="18">
        <v>0.15881568844803931</v>
      </c>
      <c r="AL11" s="18">
        <v>0.16743628447269729</v>
      </c>
      <c r="AM11" s="18">
        <v>0.13939638541882579</v>
      </c>
      <c r="AN11" s="18">
        <v>0.18763127200642751</v>
      </c>
      <c r="AO11" s="18">
        <v>0.14056795230767541</v>
      </c>
      <c r="AP11" s="18">
        <v>0.1213966476862242</v>
      </c>
      <c r="AQ11" s="18">
        <v>0.13939169262484599</v>
      </c>
      <c r="AR11" s="18">
        <v>0.1694669407762075</v>
      </c>
      <c r="AS11" s="18">
        <v>0.20716364332337489</v>
      </c>
      <c r="AT11" s="18">
        <v>6.0396123624796627E-2</v>
      </c>
      <c r="AU11" s="18">
        <v>0.1021060271664927</v>
      </c>
      <c r="AV11" s="18">
        <v>0.16280124597986151</v>
      </c>
      <c r="AX11" s="18">
        <v>0.1581636838831971</v>
      </c>
      <c r="AY11" s="18">
        <v>0.1482686452639243</v>
      </c>
      <c r="BA11" s="18">
        <v>0.14576259560733079</v>
      </c>
      <c r="BB11" s="18">
        <v>0.17709208574258761</v>
      </c>
      <c r="BD11" s="18">
        <v>0.17209994991460981</v>
      </c>
      <c r="BE11" s="18">
        <v>0.1585677368147187</v>
      </c>
      <c r="BF11" s="18">
        <v>0.16490753888856161</v>
      </c>
      <c r="BG11" s="18">
        <v>0.1405576511986423</v>
      </c>
      <c r="BH11" s="18">
        <v>0.1198047902135774</v>
      </c>
      <c r="BI11" s="18">
        <v>9.6078883743220975E-2</v>
      </c>
      <c r="BJ11" s="18">
        <v>0.29130729783146692</v>
      </c>
      <c r="BL11" s="18">
        <v>0.1535166961815102</v>
      </c>
      <c r="BM11" s="18">
        <v>0.1254291643630342</v>
      </c>
      <c r="BN11" s="18">
        <v>0.1096762322559804</v>
      </c>
      <c r="BO11" s="18">
        <v>0.15369438201101429</v>
      </c>
      <c r="BP11" s="18">
        <v>0.1877209449145161</v>
      </c>
      <c r="BQ11" s="18">
        <v>0.2394656320721677</v>
      </c>
      <c r="BR11" s="18">
        <v>0.1774339055200756</v>
      </c>
      <c r="BS11" s="18">
        <v>0.1988136811646059</v>
      </c>
      <c r="BU11" s="18">
        <v>0.1471529480334629</v>
      </c>
      <c r="BV11" s="18">
        <v>0.1249298094848139</v>
      </c>
      <c r="BW11" s="18">
        <v>0.1152849150208393</v>
      </c>
      <c r="BX11" s="18">
        <v>0.17627184377355079</v>
      </c>
      <c r="BY11" s="18">
        <v>0.16413948756620481</v>
      </c>
      <c r="BZ11" s="18">
        <v>0.28200548717074619</v>
      </c>
      <c r="CA11" s="18">
        <v>0.23979532381022731</v>
      </c>
      <c r="CB11" s="18">
        <v>0.16293982944610361</v>
      </c>
      <c r="CC11" s="18">
        <v>0.13653139440110409</v>
      </c>
    </row>
    <row r="12" spans="2:83" ht="19" customHeight="1" x14ac:dyDescent="0.35">
      <c r="B12" s="21" t="s">
        <v>305</v>
      </c>
      <c r="C12" s="18">
        <v>3.0649370886312491E-2</v>
      </c>
      <c r="D12" s="18">
        <v>4.0920227352821463E-2</v>
      </c>
      <c r="E12" s="18">
        <v>1.8774897259267131E-2</v>
      </c>
      <c r="F12" s="18">
        <v>2.7285602439390041E-2</v>
      </c>
      <c r="G12" s="18">
        <v>2.9570289035913539E-2</v>
      </c>
      <c r="H12" s="18">
        <v>2.1765149099149589E-2</v>
      </c>
      <c r="I12" s="18">
        <v>4.3639300574865342E-2</v>
      </c>
      <c r="K12" s="18">
        <v>3.9996333680501928E-2</v>
      </c>
      <c r="L12" s="18">
        <v>2.2042770647495939E-2</v>
      </c>
      <c r="N12" s="18">
        <v>3.550966082889441E-2</v>
      </c>
      <c r="O12" s="18">
        <v>1.531265635921642E-2</v>
      </c>
      <c r="P12" s="18">
        <v>1.9619775777450579E-2</v>
      </c>
      <c r="Q12" s="18">
        <v>2.2132656513677029E-2</v>
      </c>
      <c r="R12" s="18">
        <v>2.343667375913009E-2</v>
      </c>
      <c r="S12" s="18">
        <v>1.9802216727314369E-2</v>
      </c>
      <c r="T12" s="18">
        <v>4.1644359509383243E-2</v>
      </c>
      <c r="U12" s="18">
        <v>3.9945980743999618E-2</v>
      </c>
      <c r="V12" s="18">
        <v>2.9095361911106309E-2</v>
      </c>
      <c r="W12" s="18">
        <v>3.5661491380126503E-2</v>
      </c>
      <c r="X12" s="18">
        <v>4.2526187217152067E-2</v>
      </c>
      <c r="Y12" s="18">
        <v>2.449916495738835E-2</v>
      </c>
      <c r="AA12" s="18">
        <v>2.248129967966744E-2</v>
      </c>
      <c r="AB12" s="18">
        <v>3.0255374666043531E-2</v>
      </c>
      <c r="AC12" s="18">
        <v>3.4733777138483461E-2</v>
      </c>
      <c r="AD12" s="18">
        <v>3.6504787811740928E-2</v>
      </c>
      <c r="AF12" s="18">
        <v>3.8111939274393512E-2</v>
      </c>
      <c r="AG12" s="18">
        <v>6.8108077250626564E-2</v>
      </c>
      <c r="AH12" s="18">
        <v>4.4085747728120558E-2</v>
      </c>
      <c r="AI12" s="18">
        <v>3.7651717204335161E-2</v>
      </c>
      <c r="AJ12" s="18">
        <v>3.4467952680143257E-2</v>
      </c>
      <c r="AK12" s="18">
        <v>1.729608218336413E-2</v>
      </c>
      <c r="AL12" s="18">
        <v>3.100373300949805E-2</v>
      </c>
      <c r="AM12" s="18">
        <v>3.7599676624636508E-2</v>
      </c>
      <c r="AN12" s="18">
        <v>3.3362061998469937E-2</v>
      </c>
      <c r="AO12" s="18">
        <v>3.4126049902524658E-2</v>
      </c>
      <c r="AP12" s="18">
        <v>1.6832287198131471E-2</v>
      </c>
      <c r="AQ12" s="18">
        <v>3.1325239321222567E-2</v>
      </c>
      <c r="AR12" s="18">
        <v>3.9847844465199241E-2</v>
      </c>
      <c r="AS12" s="18">
        <v>1.7770799743607339E-2</v>
      </c>
      <c r="AT12" s="18">
        <v>4.141332588941201E-2</v>
      </c>
      <c r="AU12" s="18">
        <v>1.438707208897242E-2</v>
      </c>
      <c r="AV12" s="18">
        <v>0</v>
      </c>
      <c r="AX12" s="18">
        <v>3.1782186421019813E-2</v>
      </c>
      <c r="AY12" s="18">
        <v>2.3306791588182389E-2</v>
      </c>
      <c r="BA12" s="18">
        <v>2.4014247671937491E-2</v>
      </c>
      <c r="BB12" s="18">
        <v>4.2959761779218009E-2</v>
      </c>
      <c r="BD12" s="18">
        <v>3.4368218003869827E-2</v>
      </c>
      <c r="BE12" s="18">
        <v>2.8493417257927402E-2</v>
      </c>
      <c r="BF12" s="18">
        <v>3.5815157479323602E-2</v>
      </c>
      <c r="BG12" s="18">
        <v>3.2091417009848917E-2</v>
      </c>
      <c r="BH12" s="18">
        <v>7.1834117713407376E-3</v>
      </c>
      <c r="BI12" s="18">
        <v>6.7373298483186156E-2</v>
      </c>
      <c r="BJ12" s="18">
        <v>4.5618986373537888E-2</v>
      </c>
      <c r="BL12" s="18">
        <v>3.2408131775754953E-2</v>
      </c>
      <c r="BM12" s="18">
        <v>1.593949508066347E-2</v>
      </c>
      <c r="BN12" s="18">
        <v>2.536052174262346E-2</v>
      </c>
      <c r="BO12" s="18">
        <v>2.7816129736107979E-2</v>
      </c>
      <c r="BP12" s="18">
        <v>5.3239263401845767E-2</v>
      </c>
      <c r="BQ12" s="18">
        <v>2.200192819565859E-2</v>
      </c>
      <c r="BR12" s="18">
        <v>9.677299965836561E-2</v>
      </c>
      <c r="BS12" s="18">
        <v>3.3098185790708119E-2</v>
      </c>
      <c r="BU12" s="18">
        <v>2.1016305580724402E-2</v>
      </c>
      <c r="BV12" s="18">
        <v>2.0261419674849859E-2</v>
      </c>
      <c r="BW12" s="18">
        <v>2.8703821931117118E-2</v>
      </c>
      <c r="BX12" s="18">
        <v>3.0163968780485679E-2</v>
      </c>
      <c r="BY12" s="18">
        <v>4.9815753795350269E-2</v>
      </c>
      <c r="BZ12" s="18">
        <v>1.446820153833096E-2</v>
      </c>
      <c r="CA12" s="18">
        <v>4.7407353474348969E-2</v>
      </c>
      <c r="CB12" s="18">
        <v>2.2819332247202732E-2</v>
      </c>
      <c r="CC12" s="18">
        <v>2.994254188509924E-2</v>
      </c>
    </row>
    <row r="13" spans="2:83" ht="19" customHeight="1" x14ac:dyDescent="0.35">
      <c r="B13" s="21" t="s">
        <v>151</v>
      </c>
      <c r="C13" s="18">
        <v>4.6332152450821021E-2</v>
      </c>
      <c r="D13" s="18">
        <v>4.0177013835963081E-2</v>
      </c>
      <c r="E13" s="18">
        <v>1.582054542616582E-2</v>
      </c>
      <c r="F13" s="18">
        <v>7.1719865771914026E-2</v>
      </c>
      <c r="G13" s="18">
        <v>5.6910603125822197E-2</v>
      </c>
      <c r="H13" s="18">
        <v>3.8982226695236009E-2</v>
      </c>
      <c r="I13" s="18">
        <v>5.0906250634638862E-2</v>
      </c>
      <c r="K13" s="18">
        <v>3.1699586159652827E-2</v>
      </c>
      <c r="L13" s="18">
        <v>5.836024072904962E-2</v>
      </c>
      <c r="N13" s="18">
        <v>3.6547426008347518E-2</v>
      </c>
      <c r="O13" s="18">
        <v>5.2149217687588879E-2</v>
      </c>
      <c r="P13" s="18">
        <v>3.8406389184886543E-2</v>
      </c>
      <c r="Q13" s="18">
        <v>5.6975427117828679E-2</v>
      </c>
      <c r="R13" s="18">
        <v>4.4217366704011718E-2</v>
      </c>
      <c r="S13" s="18">
        <v>4.4491929069717787E-2</v>
      </c>
      <c r="T13" s="18">
        <v>3.5395288356979242E-2</v>
      </c>
      <c r="U13" s="18">
        <v>7.0258673779794681E-2</v>
      </c>
      <c r="V13" s="18">
        <v>2.9430659881828549E-2</v>
      </c>
      <c r="W13" s="18">
        <v>5.292766812706258E-2</v>
      </c>
      <c r="X13" s="18">
        <v>7.7102791035394455E-2</v>
      </c>
      <c r="Y13" s="18">
        <v>2.8342184691981388E-2</v>
      </c>
      <c r="AA13" s="18">
        <v>3.8447540708043272E-2</v>
      </c>
      <c r="AB13" s="18">
        <v>4.1887747361715202E-2</v>
      </c>
      <c r="AC13" s="18">
        <v>3.9150528742885327E-2</v>
      </c>
      <c r="AD13" s="18">
        <v>6.6108655241299427E-2</v>
      </c>
      <c r="AF13" s="18">
        <v>0.10803537010514271</v>
      </c>
      <c r="AG13" s="18">
        <v>8.6895086361818988E-2</v>
      </c>
      <c r="AH13" s="18">
        <v>3.3502561282525788E-2</v>
      </c>
      <c r="AI13" s="18">
        <v>6.1106068863779492E-2</v>
      </c>
      <c r="AJ13" s="18">
        <v>2.7507585513354159E-2</v>
      </c>
      <c r="AK13" s="18">
        <v>5.4513742555327691E-2</v>
      </c>
      <c r="AL13" s="18">
        <v>3.7306774360404388E-2</v>
      </c>
      <c r="AM13" s="18">
        <v>2.7573517130984281E-2</v>
      </c>
      <c r="AN13" s="18">
        <v>6.9930403372248734E-2</v>
      </c>
      <c r="AO13" s="18">
        <v>4.0769948810795487E-2</v>
      </c>
      <c r="AP13" s="18">
        <v>2.0256254809995228E-2</v>
      </c>
      <c r="AQ13" s="18">
        <v>3.2693052585152149E-2</v>
      </c>
      <c r="AR13" s="18">
        <v>2.1710571295912071E-2</v>
      </c>
      <c r="AS13" s="18">
        <v>4.6411985176297063E-2</v>
      </c>
      <c r="AT13" s="18">
        <v>2.1325466180432979E-2</v>
      </c>
      <c r="AU13" s="18">
        <v>4.1053172214285283E-2</v>
      </c>
      <c r="AV13" s="18">
        <v>0.18803096181948781</v>
      </c>
      <c r="AX13" s="18">
        <v>4.9639125538715252E-2</v>
      </c>
      <c r="AY13" s="18">
        <v>2.4783166171856351E-2</v>
      </c>
      <c r="BA13" s="18">
        <v>4.1188534787092008E-2</v>
      </c>
      <c r="BB13" s="18">
        <v>5.5875297619093843E-2</v>
      </c>
      <c r="BD13" s="18">
        <v>5.0045280767348592E-2</v>
      </c>
      <c r="BE13" s="18">
        <v>4.3340223496808383E-2</v>
      </c>
      <c r="BF13" s="18">
        <v>3.9268550252875851E-2</v>
      </c>
      <c r="BG13" s="18">
        <v>3.9494065625016402E-2</v>
      </c>
      <c r="BH13" s="18">
        <v>3.3765095235175888E-2</v>
      </c>
      <c r="BI13" s="18">
        <v>7.7539615313875127E-2</v>
      </c>
      <c r="BJ13" s="18">
        <v>0.1288867186107378</v>
      </c>
      <c r="BL13" s="18">
        <v>4.3707964652043962E-2</v>
      </c>
      <c r="BM13" s="18">
        <v>2.0211843730305771E-2</v>
      </c>
      <c r="BN13" s="18">
        <v>4.7131834675564928E-2</v>
      </c>
      <c r="BO13" s="18">
        <v>7.890629760146194E-3</v>
      </c>
      <c r="BP13" s="18">
        <v>3.1116014639380539E-2</v>
      </c>
      <c r="BQ13" s="18">
        <v>5.864389793339278E-2</v>
      </c>
      <c r="BR13" s="18">
        <v>0.16541742820990929</v>
      </c>
      <c r="BS13" s="18">
        <v>9.8325889474773498E-2</v>
      </c>
      <c r="BU13" s="18">
        <v>2.8845879609374792E-2</v>
      </c>
      <c r="BV13" s="18">
        <v>2.3672956750929421E-2</v>
      </c>
      <c r="BW13" s="18">
        <v>4.2547958713077073E-2</v>
      </c>
      <c r="BX13" s="18">
        <v>3.7109424348635761E-2</v>
      </c>
      <c r="BY13" s="18">
        <v>4.0326645115850643E-2</v>
      </c>
      <c r="BZ13" s="18">
        <v>5.7393055581461128E-2</v>
      </c>
      <c r="CA13" s="18">
        <v>0.1145760116921591</v>
      </c>
      <c r="CB13" s="18">
        <v>0.12701847774592431</v>
      </c>
      <c r="CC13" s="18">
        <v>2.9430623526676181E-2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308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0.26034637190984988</v>
      </c>
      <c r="D9" s="18">
        <v>0.31316294197050593</v>
      </c>
      <c r="E9" s="18">
        <v>0.31591901439283909</v>
      </c>
      <c r="F9" s="18">
        <v>0.3283792260951352</v>
      </c>
      <c r="G9" s="18">
        <v>0.2318935380180755</v>
      </c>
      <c r="H9" s="18">
        <v>0.21707302276205359</v>
      </c>
      <c r="I9" s="18">
        <v>0.19680703270597921</v>
      </c>
      <c r="K9" s="18">
        <v>0.25397862862778348</v>
      </c>
      <c r="L9" s="18">
        <v>0.26759933583983481</v>
      </c>
      <c r="N9" s="18">
        <v>0.2329391575955769</v>
      </c>
      <c r="O9" s="18">
        <v>0.24563172012437351</v>
      </c>
      <c r="P9" s="18">
        <v>0.2003060974337588</v>
      </c>
      <c r="Q9" s="18">
        <v>0.2379828738735289</v>
      </c>
      <c r="R9" s="18">
        <v>0.32103188636370911</v>
      </c>
      <c r="S9" s="18">
        <v>0.28501436703508659</v>
      </c>
      <c r="T9" s="18">
        <v>0.277753583944501</v>
      </c>
      <c r="U9" s="18">
        <v>0.25683465288030111</v>
      </c>
      <c r="V9" s="18">
        <v>0.31150964254365182</v>
      </c>
      <c r="W9" s="18">
        <v>0.22270539572689099</v>
      </c>
      <c r="X9" s="18">
        <v>0.21051256468660559</v>
      </c>
      <c r="Y9" s="18">
        <v>0.25515474914272063</v>
      </c>
      <c r="AA9" s="18">
        <v>0.28173168937689108</v>
      </c>
      <c r="AB9" s="18">
        <v>0.25519274227047212</v>
      </c>
      <c r="AC9" s="18">
        <v>0.2581147487655539</v>
      </c>
      <c r="AD9" s="18">
        <v>0.24517029966319681</v>
      </c>
      <c r="AF9" s="18">
        <v>0.28716742845517412</v>
      </c>
      <c r="AG9" s="18">
        <v>0.30207990463432077</v>
      </c>
      <c r="AH9" s="18">
        <v>0.29170170359159459</v>
      </c>
      <c r="AI9" s="18">
        <v>0.2251853700249096</v>
      </c>
      <c r="AJ9" s="18">
        <v>0.19012357654873421</v>
      </c>
      <c r="AK9" s="18">
        <v>0.25003113573419161</v>
      </c>
      <c r="AL9" s="18">
        <v>0.25248543788175321</v>
      </c>
      <c r="AM9" s="18">
        <v>0.3326300591508321</v>
      </c>
      <c r="AN9" s="18">
        <v>0.23284828557781759</v>
      </c>
      <c r="AO9" s="18">
        <v>0.2480375209455388</v>
      </c>
      <c r="AP9" s="18">
        <v>0.28660187124947639</v>
      </c>
      <c r="AQ9" s="18">
        <v>0.2277285118673808</v>
      </c>
      <c r="AR9" s="18">
        <v>0.29987870472934181</v>
      </c>
      <c r="AS9" s="18">
        <v>0.23584901893189561</v>
      </c>
      <c r="AT9" s="18">
        <v>0.32829421820272509</v>
      </c>
      <c r="AU9" s="18">
        <v>0.32980892243464632</v>
      </c>
      <c r="AV9" s="18">
        <v>0.1063796803292828</v>
      </c>
      <c r="AX9" s="18">
        <v>0.24491429069316481</v>
      </c>
      <c r="AY9" s="18">
        <v>0.34342987412936732</v>
      </c>
      <c r="BA9" s="18">
        <v>0.27763203747221171</v>
      </c>
      <c r="BB9" s="18">
        <v>0.2282756336520145</v>
      </c>
      <c r="BD9" s="18">
        <v>0.26060698727771991</v>
      </c>
      <c r="BE9" s="18">
        <v>0.2374674510051118</v>
      </c>
      <c r="BF9" s="18">
        <v>0.2356236700493943</v>
      </c>
      <c r="BG9" s="18">
        <v>0.29358949752758662</v>
      </c>
      <c r="BH9" s="18">
        <v>0.29685139117108322</v>
      </c>
      <c r="BI9" s="18">
        <v>0.23942212370417801</v>
      </c>
      <c r="BJ9" s="18">
        <v>0.15113482193558991</v>
      </c>
      <c r="BL9" s="18">
        <v>0.21493812021960329</v>
      </c>
      <c r="BM9" s="18">
        <v>0.32386565275075901</v>
      </c>
      <c r="BN9" s="18">
        <v>0.23407980231275169</v>
      </c>
      <c r="BO9" s="18">
        <v>0.25723769164184218</v>
      </c>
      <c r="BP9" s="18">
        <v>0.2683343500938915</v>
      </c>
      <c r="BQ9" s="18">
        <v>0.30266642492263179</v>
      </c>
      <c r="BR9" s="18">
        <v>0.1679066062077931</v>
      </c>
      <c r="BS9" s="18">
        <v>0.20825817447851469</v>
      </c>
      <c r="BU9" s="18">
        <v>0.2121562916951284</v>
      </c>
      <c r="BV9" s="18">
        <v>0.31196269429863022</v>
      </c>
      <c r="BW9" s="18">
        <v>0.23993195828288899</v>
      </c>
      <c r="BX9" s="18">
        <v>0.25484624944875911</v>
      </c>
      <c r="BY9" s="18">
        <v>0.27972400213406501</v>
      </c>
      <c r="BZ9" s="18">
        <v>0.27116189836463928</v>
      </c>
      <c r="CA9" s="18">
        <v>0.18105135874800979</v>
      </c>
      <c r="CB9" s="18">
        <v>0.19208059627048019</v>
      </c>
      <c r="CC9" s="18">
        <v>0.30195196483741299</v>
      </c>
    </row>
    <row r="10" spans="2:83" ht="19" customHeight="1" x14ac:dyDescent="0.35">
      <c r="B10" s="21" t="s">
        <v>303</v>
      </c>
      <c r="C10" s="18">
        <v>0.42269265607443213</v>
      </c>
      <c r="D10" s="18">
        <v>0.37320729914222989</v>
      </c>
      <c r="E10" s="18">
        <v>0.41398191619104602</v>
      </c>
      <c r="F10" s="18">
        <v>0.38969381823539828</v>
      </c>
      <c r="G10" s="18">
        <v>0.46501849344982182</v>
      </c>
      <c r="H10" s="18">
        <v>0.45431837953136373</v>
      </c>
      <c r="I10" s="18">
        <v>0.42554511862946509</v>
      </c>
      <c r="K10" s="18">
        <v>0.43899622878193068</v>
      </c>
      <c r="L10" s="18">
        <v>0.4084762234109629</v>
      </c>
      <c r="N10" s="18">
        <v>0.45850488294315478</v>
      </c>
      <c r="O10" s="18">
        <v>0.45209881455378043</v>
      </c>
      <c r="P10" s="18">
        <v>0.47590404888076437</v>
      </c>
      <c r="Q10" s="18">
        <v>0.44910988926623269</v>
      </c>
      <c r="R10" s="18">
        <v>0.41842408161363209</v>
      </c>
      <c r="S10" s="18">
        <v>0.41353506565933879</v>
      </c>
      <c r="T10" s="18">
        <v>0.37359983329958257</v>
      </c>
      <c r="U10" s="18">
        <v>0.37539560221415519</v>
      </c>
      <c r="V10" s="18">
        <v>0.43465774295749521</v>
      </c>
      <c r="W10" s="18">
        <v>0.40059423172630981</v>
      </c>
      <c r="X10" s="18">
        <v>0.47303687523068022</v>
      </c>
      <c r="Y10" s="18">
        <v>0.41010517524716322</v>
      </c>
      <c r="AA10" s="18">
        <v>0.44226547579487879</v>
      </c>
      <c r="AB10" s="18">
        <v>0.42924230590949441</v>
      </c>
      <c r="AC10" s="18">
        <v>0.43435438985299729</v>
      </c>
      <c r="AD10" s="18">
        <v>0.38411980569942361</v>
      </c>
      <c r="AF10" s="18">
        <v>0.39889148991158441</v>
      </c>
      <c r="AG10" s="18">
        <v>0.34470941973426328</v>
      </c>
      <c r="AH10" s="18">
        <v>0.44896565082724732</v>
      </c>
      <c r="AI10" s="18">
        <v>0.30985029592140251</v>
      </c>
      <c r="AJ10" s="18">
        <v>0.43507172049650011</v>
      </c>
      <c r="AK10" s="18">
        <v>0.44329881170199192</v>
      </c>
      <c r="AL10" s="18">
        <v>0.43075851467446552</v>
      </c>
      <c r="AM10" s="18">
        <v>0.40570480197279679</v>
      </c>
      <c r="AN10" s="18">
        <v>0.41841576438977163</v>
      </c>
      <c r="AO10" s="18">
        <v>0.46093817886304278</v>
      </c>
      <c r="AP10" s="18">
        <v>0.41425500805558702</v>
      </c>
      <c r="AQ10" s="18">
        <v>0.40141413529710063</v>
      </c>
      <c r="AR10" s="18">
        <v>0.44602516749353899</v>
      </c>
      <c r="AS10" s="18">
        <v>0.47075011319187859</v>
      </c>
      <c r="AT10" s="18">
        <v>0.46116458871946742</v>
      </c>
      <c r="AU10" s="18">
        <v>0.46674343893270759</v>
      </c>
      <c r="AV10" s="18">
        <v>0.43393967259636429</v>
      </c>
      <c r="AX10" s="18">
        <v>0.42447795423687718</v>
      </c>
      <c r="AY10" s="18">
        <v>0.41630001896943808</v>
      </c>
      <c r="BA10" s="18">
        <v>0.43098798943911532</v>
      </c>
      <c r="BB10" s="18">
        <v>0.40730201553817641</v>
      </c>
      <c r="BD10" s="18">
        <v>0.39052052672505072</v>
      </c>
      <c r="BE10" s="18">
        <v>0.4300607055204993</v>
      </c>
      <c r="BF10" s="18">
        <v>0.41828620633845792</v>
      </c>
      <c r="BG10" s="18">
        <v>0.44419427609814621</v>
      </c>
      <c r="BH10" s="18">
        <v>0.41909163522623849</v>
      </c>
      <c r="BI10" s="18">
        <v>0.60065955332850263</v>
      </c>
      <c r="BJ10" s="18">
        <v>0.36473724604384561</v>
      </c>
      <c r="BL10" s="18">
        <v>0.46531583173512397</v>
      </c>
      <c r="BM10" s="18">
        <v>0.43898948317940462</v>
      </c>
      <c r="BN10" s="18">
        <v>0.42690821483188351</v>
      </c>
      <c r="BO10" s="18">
        <v>0.45446450395946159</v>
      </c>
      <c r="BP10" s="18">
        <v>0.36684091170724781</v>
      </c>
      <c r="BQ10" s="18">
        <v>0.43021944460373751</v>
      </c>
      <c r="BR10" s="18">
        <v>0.46852788633103959</v>
      </c>
      <c r="BS10" s="18">
        <v>0.37538481598676232</v>
      </c>
      <c r="BU10" s="18">
        <v>0.47090025632797627</v>
      </c>
      <c r="BV10" s="18">
        <v>0.44052258570296149</v>
      </c>
      <c r="BW10" s="18">
        <v>0.44264801161749262</v>
      </c>
      <c r="BX10" s="18">
        <v>0.4828822080129298</v>
      </c>
      <c r="BY10" s="18">
        <v>0.38968567745017008</v>
      </c>
      <c r="BZ10" s="18">
        <v>0.4052970694497684</v>
      </c>
      <c r="CA10" s="18">
        <v>0.31718625980576037</v>
      </c>
      <c r="CB10" s="18">
        <v>0.40843333777714808</v>
      </c>
      <c r="CC10" s="18">
        <v>0.39639244457638512</v>
      </c>
    </row>
    <row r="11" spans="2:83" ht="19" customHeight="1" x14ac:dyDescent="0.35">
      <c r="B11" s="21" t="s">
        <v>304</v>
      </c>
      <c r="C11" s="18">
        <v>0.21798852602475099</v>
      </c>
      <c r="D11" s="18">
        <v>0.19968911951136381</v>
      </c>
      <c r="E11" s="18">
        <v>0.22078846924621601</v>
      </c>
      <c r="F11" s="18">
        <v>0.1642621661030213</v>
      </c>
      <c r="G11" s="18">
        <v>0.2091515609171451</v>
      </c>
      <c r="H11" s="18">
        <v>0.22974176090776341</v>
      </c>
      <c r="I11" s="18">
        <v>0.25992778912777093</v>
      </c>
      <c r="K11" s="18">
        <v>0.22717655058833189</v>
      </c>
      <c r="L11" s="18">
        <v>0.20951112720858539</v>
      </c>
      <c r="N11" s="18">
        <v>0.1823061421683887</v>
      </c>
      <c r="O11" s="18">
        <v>0.18564995076954141</v>
      </c>
      <c r="P11" s="18">
        <v>0.26417158288303799</v>
      </c>
      <c r="Q11" s="18">
        <v>0.1963775655049855</v>
      </c>
      <c r="R11" s="18">
        <v>0.17293864727950531</v>
      </c>
      <c r="S11" s="18">
        <v>0.1836961090209181</v>
      </c>
      <c r="T11" s="18">
        <v>0.23409069613708999</v>
      </c>
      <c r="U11" s="18">
        <v>0.24786681835912441</v>
      </c>
      <c r="V11" s="18">
        <v>0.16465250977713669</v>
      </c>
      <c r="W11" s="18">
        <v>0.28066418152208661</v>
      </c>
      <c r="X11" s="18">
        <v>0.22125369931953329</v>
      </c>
      <c r="Y11" s="18">
        <v>0.26577521629679862</v>
      </c>
      <c r="AA11" s="18">
        <v>0.20861806646157399</v>
      </c>
      <c r="AB11" s="18">
        <v>0.206511230883276</v>
      </c>
      <c r="AC11" s="18">
        <v>0.21396117577931409</v>
      </c>
      <c r="AD11" s="18">
        <v>0.2438138358557943</v>
      </c>
      <c r="AF11" s="18">
        <v>0.16779377225370529</v>
      </c>
      <c r="AG11" s="18">
        <v>0.22752538229947261</v>
      </c>
      <c r="AH11" s="18">
        <v>0.18838467355331709</v>
      </c>
      <c r="AI11" s="18">
        <v>0.3152112126509643</v>
      </c>
      <c r="AJ11" s="18">
        <v>0.25497390707735762</v>
      </c>
      <c r="AK11" s="18">
        <v>0.20032164549575701</v>
      </c>
      <c r="AL11" s="18">
        <v>0.21305400385271131</v>
      </c>
      <c r="AM11" s="18">
        <v>0.17207330339613339</v>
      </c>
      <c r="AN11" s="18">
        <v>0.25030788070334592</v>
      </c>
      <c r="AO11" s="18">
        <v>0.21639910445936389</v>
      </c>
      <c r="AP11" s="18">
        <v>0.22992799062318081</v>
      </c>
      <c r="AQ11" s="18">
        <v>0.27477203611254208</v>
      </c>
      <c r="AR11" s="18">
        <v>0.19610255787550929</v>
      </c>
      <c r="AS11" s="18">
        <v>0.2097800983917987</v>
      </c>
      <c r="AT11" s="18">
        <v>0.1682647146430262</v>
      </c>
      <c r="AU11" s="18">
        <v>0.13763487362995591</v>
      </c>
      <c r="AV11" s="18">
        <v>0.21592533550844209</v>
      </c>
      <c r="AX11" s="18">
        <v>0.22824085952788131</v>
      </c>
      <c r="AY11" s="18">
        <v>0.16470096373437679</v>
      </c>
      <c r="BA11" s="18">
        <v>0.20122538327350151</v>
      </c>
      <c r="BB11" s="18">
        <v>0.24908980827590449</v>
      </c>
      <c r="BD11" s="18">
        <v>0.24656513392952031</v>
      </c>
      <c r="BE11" s="18">
        <v>0.23106341762277521</v>
      </c>
      <c r="BF11" s="18">
        <v>0.21060976249343111</v>
      </c>
      <c r="BG11" s="18">
        <v>0.1863121322439224</v>
      </c>
      <c r="BH11" s="18">
        <v>0.19793570041364211</v>
      </c>
      <c r="BI11" s="18">
        <v>0.1162740618181039</v>
      </c>
      <c r="BJ11" s="18">
        <v>0.30902067228086733</v>
      </c>
      <c r="BL11" s="18">
        <v>0.22566996975694861</v>
      </c>
      <c r="BM11" s="18">
        <v>0.1758035604578071</v>
      </c>
      <c r="BN11" s="18">
        <v>0.2400600508272453</v>
      </c>
      <c r="BO11" s="18">
        <v>0.2156765280642165</v>
      </c>
      <c r="BP11" s="18">
        <v>0.28365392004969348</v>
      </c>
      <c r="BQ11" s="18">
        <v>0.16006241105580951</v>
      </c>
      <c r="BR11" s="18">
        <v>0.1663834983283575</v>
      </c>
      <c r="BS11" s="18">
        <v>0.2412344800758035</v>
      </c>
      <c r="BU11" s="18">
        <v>0.23670374208787481</v>
      </c>
      <c r="BV11" s="18">
        <v>0.17580127211883129</v>
      </c>
      <c r="BW11" s="18">
        <v>0.23514522972862109</v>
      </c>
      <c r="BX11" s="18">
        <v>0.19394514629899709</v>
      </c>
      <c r="BY11" s="18">
        <v>0.24316048610897151</v>
      </c>
      <c r="BZ11" s="18">
        <v>0.2020105016240247</v>
      </c>
      <c r="CA11" s="18">
        <v>0.27897840464236551</v>
      </c>
      <c r="CB11" s="18">
        <v>0.2141479369773272</v>
      </c>
      <c r="CC11" s="18">
        <v>0.2088023360699362</v>
      </c>
    </row>
    <row r="12" spans="2:83" ht="19" customHeight="1" x14ac:dyDescent="0.35">
      <c r="B12" s="21" t="s">
        <v>305</v>
      </c>
      <c r="C12" s="18">
        <v>5.0400713165104943E-2</v>
      </c>
      <c r="D12" s="18">
        <v>6.4329525511109167E-2</v>
      </c>
      <c r="E12" s="18">
        <v>2.3582008775644061E-2</v>
      </c>
      <c r="F12" s="18">
        <v>5.5917405535701299E-2</v>
      </c>
      <c r="G12" s="18">
        <v>4.0576081909668313E-2</v>
      </c>
      <c r="H12" s="18">
        <v>5.1688887387292957E-2</v>
      </c>
      <c r="I12" s="18">
        <v>6.4848942073171809E-2</v>
      </c>
      <c r="K12" s="18">
        <v>4.4897615281320677E-2</v>
      </c>
      <c r="L12" s="18">
        <v>5.5806122312825397E-2</v>
      </c>
      <c r="N12" s="18">
        <v>5.2320833122757773E-2</v>
      </c>
      <c r="O12" s="18">
        <v>6.8537568295789483E-2</v>
      </c>
      <c r="P12" s="18">
        <v>3.6793301303866377E-2</v>
      </c>
      <c r="Q12" s="18">
        <v>7.8557235193577907E-2</v>
      </c>
      <c r="R12" s="18">
        <v>3.852045830985195E-2</v>
      </c>
      <c r="S12" s="18">
        <v>6.5430696134448366E-2</v>
      </c>
      <c r="T12" s="18">
        <v>5.897932704000667E-2</v>
      </c>
      <c r="U12" s="18">
        <v>5.1391292324454378E-2</v>
      </c>
      <c r="V12" s="18">
        <v>5.9172249070476579E-2</v>
      </c>
      <c r="W12" s="18">
        <v>5.3527752900500727E-2</v>
      </c>
      <c r="X12" s="18">
        <v>3.8811567227191243E-2</v>
      </c>
      <c r="Y12" s="18">
        <v>2.5580452333847391E-2</v>
      </c>
      <c r="AA12" s="18">
        <v>3.9664341070556573E-2</v>
      </c>
      <c r="AB12" s="18">
        <v>6.1141983113030179E-2</v>
      </c>
      <c r="AC12" s="18">
        <v>4.0851041044607121E-2</v>
      </c>
      <c r="AD12" s="18">
        <v>5.8444599411440347E-2</v>
      </c>
      <c r="AF12" s="18">
        <v>6.7977233749794766E-2</v>
      </c>
      <c r="AG12" s="18">
        <v>5.8806020223216231E-2</v>
      </c>
      <c r="AH12" s="18">
        <v>2.969838313624866E-2</v>
      </c>
      <c r="AI12" s="18">
        <v>5.2128538170226398E-2</v>
      </c>
      <c r="AJ12" s="18">
        <v>8.6272937963060639E-2</v>
      </c>
      <c r="AK12" s="18">
        <v>3.2909699118515948E-2</v>
      </c>
      <c r="AL12" s="18">
        <v>6.2146931969526253E-2</v>
      </c>
      <c r="AM12" s="18">
        <v>4.4132357352431227E-2</v>
      </c>
      <c r="AN12" s="18">
        <v>5.2382197052849078E-2</v>
      </c>
      <c r="AO12" s="18">
        <v>2.2329032203964878E-2</v>
      </c>
      <c r="AP12" s="18">
        <v>4.1985471782987602E-2</v>
      </c>
      <c r="AQ12" s="18">
        <v>7.2326369971478843E-2</v>
      </c>
      <c r="AR12" s="18">
        <v>4.6931588852951553E-2</v>
      </c>
      <c r="AS12" s="18">
        <v>4.0891616209687738E-2</v>
      </c>
      <c r="AT12" s="18">
        <v>4.2276478434781252E-2</v>
      </c>
      <c r="AU12" s="18">
        <v>3.9410357207028228E-2</v>
      </c>
      <c r="AV12" s="18">
        <v>9.6097377298490702E-2</v>
      </c>
      <c r="AX12" s="18">
        <v>5.2372959777512398E-2</v>
      </c>
      <c r="AY12" s="18">
        <v>3.6077717290231077E-2</v>
      </c>
      <c r="BA12" s="18">
        <v>4.788345556742675E-2</v>
      </c>
      <c r="BB12" s="18">
        <v>5.5071074815423407E-2</v>
      </c>
      <c r="BD12" s="18">
        <v>4.9437910248203189E-2</v>
      </c>
      <c r="BE12" s="18">
        <v>5.5454364456170198E-2</v>
      </c>
      <c r="BF12" s="18">
        <v>6.6023570952843905E-2</v>
      </c>
      <c r="BG12" s="18">
        <v>4.5852204326378702E-2</v>
      </c>
      <c r="BH12" s="18">
        <v>3.9520343416957107E-2</v>
      </c>
      <c r="BI12" s="18">
        <v>2.6472903382419099E-2</v>
      </c>
      <c r="BJ12" s="18">
        <v>6.0167836603860478E-2</v>
      </c>
      <c r="BL12" s="18">
        <v>5.7718292151615731E-2</v>
      </c>
      <c r="BM12" s="18">
        <v>2.613656844033586E-2</v>
      </c>
      <c r="BN12" s="18">
        <v>5.086546563227215E-2</v>
      </c>
      <c r="BO12" s="18">
        <v>6.4104122907799377E-2</v>
      </c>
      <c r="BP12" s="18">
        <v>5.4269969608853767E-2</v>
      </c>
      <c r="BQ12" s="18">
        <v>2.3844588761408349E-2</v>
      </c>
      <c r="BR12" s="18">
        <v>7.4278286801539181E-2</v>
      </c>
      <c r="BS12" s="18">
        <v>7.8170673278844416E-2</v>
      </c>
      <c r="BU12" s="18">
        <v>5.6393311711787651E-2</v>
      </c>
      <c r="BV12" s="18">
        <v>3.5670802743831997E-2</v>
      </c>
      <c r="BW12" s="18">
        <v>3.3627416956505521E-2</v>
      </c>
      <c r="BX12" s="18">
        <v>2.9549515836052521E-2</v>
      </c>
      <c r="BY12" s="18">
        <v>5.3133369681640813E-2</v>
      </c>
      <c r="BZ12" s="18">
        <v>3.324858270218544E-2</v>
      </c>
      <c r="CA12" s="18">
        <v>8.7536291708044667E-2</v>
      </c>
      <c r="CB12" s="18">
        <v>7.6783978862097091E-2</v>
      </c>
      <c r="CC12" s="18">
        <v>6.4348133445971359E-2</v>
      </c>
    </row>
    <row r="13" spans="2:83" ht="19" customHeight="1" x14ac:dyDescent="0.35">
      <c r="B13" s="21" t="s">
        <v>151</v>
      </c>
      <c r="C13" s="18">
        <v>4.8571732825862093E-2</v>
      </c>
      <c r="D13" s="18">
        <v>4.9611113864791112E-2</v>
      </c>
      <c r="E13" s="18">
        <v>2.572859139425502E-2</v>
      </c>
      <c r="F13" s="18">
        <v>6.1747384030743813E-2</v>
      </c>
      <c r="G13" s="18">
        <v>5.3360325705289251E-2</v>
      </c>
      <c r="H13" s="18">
        <v>4.7177949411526497E-2</v>
      </c>
      <c r="I13" s="18">
        <v>5.2871117463612893E-2</v>
      </c>
      <c r="K13" s="18">
        <v>3.4950976720633159E-2</v>
      </c>
      <c r="L13" s="18">
        <v>5.8607191227791587E-2</v>
      </c>
      <c r="N13" s="18">
        <v>7.3928984170121601E-2</v>
      </c>
      <c r="O13" s="18">
        <v>4.8081946256515101E-2</v>
      </c>
      <c r="P13" s="18">
        <v>2.2824969498572389E-2</v>
      </c>
      <c r="Q13" s="18">
        <v>3.7972436161675192E-2</v>
      </c>
      <c r="R13" s="18">
        <v>4.9084926433301639E-2</v>
      </c>
      <c r="S13" s="18">
        <v>5.2323762150208147E-2</v>
      </c>
      <c r="T13" s="18">
        <v>5.5576559578819767E-2</v>
      </c>
      <c r="U13" s="18">
        <v>6.8511634221964796E-2</v>
      </c>
      <c r="V13" s="18">
        <v>3.0007855651239809E-2</v>
      </c>
      <c r="W13" s="18">
        <v>4.2508438124211873E-2</v>
      </c>
      <c r="X13" s="18">
        <v>5.6385293535989707E-2</v>
      </c>
      <c r="Y13" s="18">
        <v>4.3384406979470241E-2</v>
      </c>
      <c r="AA13" s="18">
        <v>2.7720427296099321E-2</v>
      </c>
      <c r="AB13" s="18">
        <v>4.7911737823727311E-2</v>
      </c>
      <c r="AC13" s="18">
        <v>5.2718644557527512E-2</v>
      </c>
      <c r="AD13" s="18">
        <v>6.845145937014506E-2</v>
      </c>
      <c r="AF13" s="18">
        <v>7.8170075629741431E-2</v>
      </c>
      <c r="AG13" s="18">
        <v>6.6879273108727183E-2</v>
      </c>
      <c r="AH13" s="18">
        <v>4.1249588891592477E-2</v>
      </c>
      <c r="AI13" s="18">
        <v>9.7624583232497258E-2</v>
      </c>
      <c r="AJ13" s="18">
        <v>3.3557857914347587E-2</v>
      </c>
      <c r="AK13" s="18">
        <v>7.3438707949543713E-2</v>
      </c>
      <c r="AL13" s="18">
        <v>4.1555111621543787E-2</v>
      </c>
      <c r="AM13" s="18">
        <v>4.5459478127806589E-2</v>
      </c>
      <c r="AN13" s="18">
        <v>4.604587227621558E-2</v>
      </c>
      <c r="AO13" s="18">
        <v>5.2296163528089648E-2</v>
      </c>
      <c r="AP13" s="18">
        <v>2.7229658288768069E-2</v>
      </c>
      <c r="AQ13" s="18">
        <v>2.3758946751497648E-2</v>
      </c>
      <c r="AR13" s="18">
        <v>1.1061981048658321E-2</v>
      </c>
      <c r="AS13" s="18">
        <v>4.2729153274739223E-2</v>
      </c>
      <c r="AT13" s="18">
        <v>0</v>
      </c>
      <c r="AU13" s="18">
        <v>2.6402407795662192E-2</v>
      </c>
      <c r="AV13" s="18">
        <v>0.14765793426742019</v>
      </c>
      <c r="AX13" s="18">
        <v>4.9993935764564311E-2</v>
      </c>
      <c r="AY13" s="18">
        <v>3.94914258765868E-2</v>
      </c>
      <c r="BA13" s="18">
        <v>4.2271134247744889E-2</v>
      </c>
      <c r="BB13" s="18">
        <v>6.0261467718481343E-2</v>
      </c>
      <c r="BD13" s="18">
        <v>5.2869441819505821E-2</v>
      </c>
      <c r="BE13" s="18">
        <v>4.5954061395443509E-2</v>
      </c>
      <c r="BF13" s="18">
        <v>6.9456790165872959E-2</v>
      </c>
      <c r="BG13" s="18">
        <v>3.0051889803965951E-2</v>
      </c>
      <c r="BH13" s="18">
        <v>4.6600929772079289E-2</v>
      </c>
      <c r="BI13" s="18">
        <v>1.7171357766796298E-2</v>
      </c>
      <c r="BJ13" s="18">
        <v>0.1149394231358368</v>
      </c>
      <c r="BL13" s="18">
        <v>3.635778613670821E-2</v>
      </c>
      <c r="BM13" s="18">
        <v>3.5204735171693362E-2</v>
      </c>
      <c r="BN13" s="18">
        <v>4.8086466395847217E-2</v>
      </c>
      <c r="BO13" s="18">
        <v>8.5171534266804665E-3</v>
      </c>
      <c r="BP13" s="18">
        <v>2.6900848540313681E-2</v>
      </c>
      <c r="BQ13" s="18">
        <v>8.320713065641315E-2</v>
      </c>
      <c r="BR13" s="18">
        <v>0.1229037223312705</v>
      </c>
      <c r="BS13" s="18">
        <v>9.6951856180075152E-2</v>
      </c>
      <c r="BU13" s="18">
        <v>2.3846398177232941E-2</v>
      </c>
      <c r="BV13" s="18">
        <v>3.6042645135744913E-2</v>
      </c>
      <c r="BW13" s="18">
        <v>4.8647383414491673E-2</v>
      </c>
      <c r="BX13" s="18">
        <v>3.8776880403261563E-2</v>
      </c>
      <c r="BY13" s="18">
        <v>3.4296464625152519E-2</v>
      </c>
      <c r="BZ13" s="18">
        <v>8.828194785938237E-2</v>
      </c>
      <c r="CA13" s="18">
        <v>0.1352476850958198</v>
      </c>
      <c r="CB13" s="18">
        <v>0.1085541501129475</v>
      </c>
      <c r="CC13" s="18">
        <v>2.8505121070294411E-2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309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0.315089898551558</v>
      </c>
      <c r="D9" s="18">
        <v>0.34836861548988168</v>
      </c>
      <c r="E9" s="18">
        <v>0.38292570407091059</v>
      </c>
      <c r="F9" s="18">
        <v>0.33420723915055889</v>
      </c>
      <c r="G9" s="18">
        <v>0.30645642719509142</v>
      </c>
      <c r="H9" s="18">
        <v>0.27209147927169569</v>
      </c>
      <c r="I9" s="18">
        <v>0.27322119081200719</v>
      </c>
      <c r="K9" s="18">
        <v>0.30308304933722241</v>
      </c>
      <c r="L9" s="18">
        <v>0.32789716910960442</v>
      </c>
      <c r="N9" s="18">
        <v>0.27883336030658917</v>
      </c>
      <c r="O9" s="18">
        <v>0.19834963668035849</v>
      </c>
      <c r="P9" s="18">
        <v>0.29640978820944269</v>
      </c>
      <c r="Q9" s="18">
        <v>0.34981284139459862</v>
      </c>
      <c r="R9" s="18">
        <v>0.36861172725533647</v>
      </c>
      <c r="S9" s="18">
        <v>0.33151928827975141</v>
      </c>
      <c r="T9" s="18">
        <v>0.32299229645220873</v>
      </c>
      <c r="U9" s="18">
        <v>0.29811028384582261</v>
      </c>
      <c r="V9" s="18">
        <v>0.33149470106449408</v>
      </c>
      <c r="W9" s="18">
        <v>0.26186071952546452</v>
      </c>
      <c r="X9" s="18">
        <v>0.32841891081013158</v>
      </c>
      <c r="Y9" s="18">
        <v>0.35049308406045482</v>
      </c>
      <c r="AA9" s="18">
        <v>0.31699828685626491</v>
      </c>
      <c r="AB9" s="18">
        <v>0.3047423764279103</v>
      </c>
      <c r="AC9" s="18">
        <v>0.31271554919735839</v>
      </c>
      <c r="AD9" s="18">
        <v>0.32684179419967607</v>
      </c>
      <c r="AF9" s="18">
        <v>0.36155929482545113</v>
      </c>
      <c r="AG9" s="18">
        <v>0.31512493515210838</v>
      </c>
      <c r="AH9" s="18">
        <v>0.39802551926668112</v>
      </c>
      <c r="AI9" s="18">
        <v>0.30385817988812341</v>
      </c>
      <c r="AJ9" s="18">
        <v>0.35287326365308769</v>
      </c>
      <c r="AK9" s="18">
        <v>0.30470505631292039</v>
      </c>
      <c r="AL9" s="18">
        <v>0.29709898325355882</v>
      </c>
      <c r="AM9" s="18">
        <v>0.3096758862671799</v>
      </c>
      <c r="AN9" s="18">
        <v>0.1984527151167097</v>
      </c>
      <c r="AO9" s="18">
        <v>0.30020237252136711</v>
      </c>
      <c r="AP9" s="18">
        <v>0.33241377638178782</v>
      </c>
      <c r="AQ9" s="18">
        <v>0.26938195206229981</v>
      </c>
      <c r="AR9" s="18">
        <v>0.37371280766170079</v>
      </c>
      <c r="AS9" s="18">
        <v>0.31223223588725652</v>
      </c>
      <c r="AT9" s="18">
        <v>0.17466922146367991</v>
      </c>
      <c r="AU9" s="18">
        <v>0.44700277811961209</v>
      </c>
      <c r="AV9" s="18">
        <v>0.15902800379743581</v>
      </c>
      <c r="AX9" s="18">
        <v>0.29963574268076648</v>
      </c>
      <c r="AY9" s="18">
        <v>0.4027771607770807</v>
      </c>
      <c r="BA9" s="18">
        <v>0.33301060757702311</v>
      </c>
      <c r="BB9" s="18">
        <v>0.28184094053619801</v>
      </c>
      <c r="BD9" s="18">
        <v>0.31850678693048168</v>
      </c>
      <c r="BE9" s="18">
        <v>0.31146244522419497</v>
      </c>
      <c r="BF9" s="18">
        <v>0.28984743075853509</v>
      </c>
      <c r="BG9" s="18">
        <v>0.301747752726576</v>
      </c>
      <c r="BH9" s="18">
        <v>0.37061212643125041</v>
      </c>
      <c r="BI9" s="18">
        <v>0.44504117360301099</v>
      </c>
      <c r="BJ9" s="18">
        <v>0.18258174647633479</v>
      </c>
      <c r="BL9" s="18">
        <v>0.3052199302916081</v>
      </c>
      <c r="BM9" s="18">
        <v>0.36860310557273102</v>
      </c>
      <c r="BN9" s="18">
        <v>0.29253459869157478</v>
      </c>
      <c r="BO9" s="18">
        <v>0.30684725905834709</v>
      </c>
      <c r="BP9" s="18">
        <v>0.34233391803290408</v>
      </c>
      <c r="BQ9" s="18">
        <v>0.31533148958987001</v>
      </c>
      <c r="BR9" s="18">
        <v>0.25827245556303852</v>
      </c>
      <c r="BS9" s="18">
        <v>0.23159947200725281</v>
      </c>
      <c r="BU9" s="18">
        <v>0.2963321381831111</v>
      </c>
      <c r="BV9" s="18">
        <v>0.33640399599186782</v>
      </c>
      <c r="BW9" s="18">
        <v>0.31023764564818229</v>
      </c>
      <c r="BX9" s="18">
        <v>0.30830589120793761</v>
      </c>
      <c r="BY9" s="18">
        <v>0.35907882732672208</v>
      </c>
      <c r="BZ9" s="18">
        <v>0.283642920777264</v>
      </c>
      <c r="CA9" s="18">
        <v>0.23913819904502021</v>
      </c>
      <c r="CB9" s="18">
        <v>0.22979673759031191</v>
      </c>
      <c r="CC9" s="18">
        <v>0.34149219168484579</v>
      </c>
    </row>
    <row r="10" spans="2:83" ht="19" customHeight="1" x14ac:dyDescent="0.35">
      <c r="B10" s="21" t="s">
        <v>303</v>
      </c>
      <c r="C10" s="18">
        <v>0.40773916048310421</v>
      </c>
      <c r="D10" s="18">
        <v>0.39152906649445812</v>
      </c>
      <c r="E10" s="18">
        <v>0.3979274893246838</v>
      </c>
      <c r="F10" s="18">
        <v>0.43124699155326318</v>
      </c>
      <c r="G10" s="18">
        <v>0.4161404869917793</v>
      </c>
      <c r="H10" s="18">
        <v>0.42146469082269927</v>
      </c>
      <c r="I10" s="18">
        <v>0.39052254159458888</v>
      </c>
      <c r="K10" s="18">
        <v>0.40799906657715518</v>
      </c>
      <c r="L10" s="18">
        <v>0.40848165427568278</v>
      </c>
      <c r="N10" s="18">
        <v>0.45730537629749868</v>
      </c>
      <c r="O10" s="18">
        <v>0.51259202935876891</v>
      </c>
      <c r="P10" s="18">
        <v>0.39987517358703689</v>
      </c>
      <c r="Q10" s="18">
        <v>0.36968387876161851</v>
      </c>
      <c r="R10" s="18">
        <v>0.43335377990613999</v>
      </c>
      <c r="S10" s="18">
        <v>0.42976851976280511</v>
      </c>
      <c r="T10" s="18">
        <v>0.43558739175261951</v>
      </c>
      <c r="U10" s="18">
        <v>0.38530780005385001</v>
      </c>
      <c r="V10" s="18">
        <v>0.41079769171557212</v>
      </c>
      <c r="W10" s="18">
        <v>0.38161657777244179</v>
      </c>
      <c r="X10" s="18">
        <v>0.37189992094870078</v>
      </c>
      <c r="Y10" s="18">
        <v>0.37134795992237951</v>
      </c>
      <c r="AA10" s="18">
        <v>0.41801577509766008</v>
      </c>
      <c r="AB10" s="18">
        <v>0.44763148277513481</v>
      </c>
      <c r="AC10" s="18">
        <v>0.41010907781271672</v>
      </c>
      <c r="AD10" s="18">
        <v>0.35116863645752</v>
      </c>
      <c r="AF10" s="18">
        <v>0.2904160220932705</v>
      </c>
      <c r="AG10" s="18">
        <v>0.3400372721858545</v>
      </c>
      <c r="AH10" s="18">
        <v>0.29855334399420702</v>
      </c>
      <c r="AI10" s="18">
        <v>0.33111512550757949</v>
      </c>
      <c r="AJ10" s="18">
        <v>0.37381315016838818</v>
      </c>
      <c r="AK10" s="18">
        <v>0.43681864425201972</v>
      </c>
      <c r="AL10" s="18">
        <v>0.41721180062299912</v>
      </c>
      <c r="AM10" s="18">
        <v>0.42401086143447858</v>
      </c>
      <c r="AN10" s="18">
        <v>0.48144422574143581</v>
      </c>
      <c r="AO10" s="18">
        <v>0.48024505713711713</v>
      </c>
      <c r="AP10" s="18">
        <v>0.43745741411231698</v>
      </c>
      <c r="AQ10" s="18">
        <v>0.41981181389258643</v>
      </c>
      <c r="AR10" s="18">
        <v>0.39919451673782619</v>
      </c>
      <c r="AS10" s="18">
        <v>0.40352224135967962</v>
      </c>
      <c r="AT10" s="18">
        <v>0.52978330653984906</v>
      </c>
      <c r="AU10" s="18">
        <v>0.37371307176894691</v>
      </c>
      <c r="AV10" s="18">
        <v>0.45047898935405428</v>
      </c>
      <c r="AX10" s="18">
        <v>0.41229634697598422</v>
      </c>
      <c r="AY10" s="18">
        <v>0.38713810478167388</v>
      </c>
      <c r="BA10" s="18">
        <v>0.41740553463245578</v>
      </c>
      <c r="BB10" s="18">
        <v>0.38980477698321891</v>
      </c>
      <c r="BD10" s="18">
        <v>0.38026509757729399</v>
      </c>
      <c r="BE10" s="18">
        <v>0.40205682380465252</v>
      </c>
      <c r="BF10" s="18">
        <v>0.43483845295000922</v>
      </c>
      <c r="BG10" s="18">
        <v>0.43806328968459851</v>
      </c>
      <c r="BH10" s="18">
        <v>0.41166315817984372</v>
      </c>
      <c r="BI10" s="18">
        <v>0.32139646819254908</v>
      </c>
      <c r="BJ10" s="18">
        <v>0.40941450232861881</v>
      </c>
      <c r="BL10" s="18">
        <v>0.44419014049455441</v>
      </c>
      <c r="BM10" s="18">
        <v>0.41864957033950501</v>
      </c>
      <c r="BN10" s="18">
        <v>0.37619533413114148</v>
      </c>
      <c r="BO10" s="18">
        <v>0.40213650140995683</v>
      </c>
      <c r="BP10" s="18">
        <v>0.35598551451656019</v>
      </c>
      <c r="BQ10" s="18">
        <v>0.41160646267012679</v>
      </c>
      <c r="BR10" s="18">
        <v>0.39788433655015681</v>
      </c>
      <c r="BS10" s="18">
        <v>0.40570613115155402</v>
      </c>
      <c r="BU10" s="18">
        <v>0.47334686309021579</v>
      </c>
      <c r="BV10" s="18">
        <v>0.45781704617015212</v>
      </c>
      <c r="BW10" s="18">
        <v>0.31762610061991398</v>
      </c>
      <c r="BX10" s="18">
        <v>0.39596087276294317</v>
      </c>
      <c r="BY10" s="18">
        <v>0.36111952084801691</v>
      </c>
      <c r="BZ10" s="18">
        <v>0.38208605822390429</v>
      </c>
      <c r="CA10" s="18">
        <v>0.34540325400717042</v>
      </c>
      <c r="CB10" s="18">
        <v>0.38034378437784783</v>
      </c>
      <c r="CC10" s="18">
        <v>0.4487328377710611</v>
      </c>
    </row>
    <row r="11" spans="2:83" ht="19" customHeight="1" x14ac:dyDescent="0.35">
      <c r="B11" s="21" t="s">
        <v>304</v>
      </c>
      <c r="C11" s="18">
        <v>0.1807869297982215</v>
      </c>
      <c r="D11" s="18">
        <v>0.13171174288522991</v>
      </c>
      <c r="E11" s="18">
        <v>0.17500845555252581</v>
      </c>
      <c r="F11" s="18">
        <v>0.13602466836070501</v>
      </c>
      <c r="G11" s="18">
        <v>0.17237905697743641</v>
      </c>
      <c r="H11" s="18">
        <v>0.22096307122782871</v>
      </c>
      <c r="I11" s="18">
        <v>0.21657678856364171</v>
      </c>
      <c r="K11" s="18">
        <v>0.19482754700918481</v>
      </c>
      <c r="L11" s="18">
        <v>0.16652322454853369</v>
      </c>
      <c r="N11" s="18">
        <v>0.16094114774720561</v>
      </c>
      <c r="O11" s="18">
        <v>0.17548398337631829</v>
      </c>
      <c r="P11" s="18">
        <v>0.22433196264130881</v>
      </c>
      <c r="Q11" s="18">
        <v>0.1866508620633805</v>
      </c>
      <c r="R11" s="18">
        <v>0.1222374597646559</v>
      </c>
      <c r="S11" s="18">
        <v>0.1454086151539635</v>
      </c>
      <c r="T11" s="18">
        <v>0.12924719108442309</v>
      </c>
      <c r="U11" s="18">
        <v>0.1937016749834285</v>
      </c>
      <c r="V11" s="18">
        <v>0.17957581636166089</v>
      </c>
      <c r="W11" s="18">
        <v>0.22474859096907501</v>
      </c>
      <c r="X11" s="18">
        <v>0.21076525779497021</v>
      </c>
      <c r="Y11" s="18">
        <v>0.2128286244696421</v>
      </c>
      <c r="AA11" s="18">
        <v>0.181947758273864</v>
      </c>
      <c r="AB11" s="18">
        <v>0.15337524358502949</v>
      </c>
      <c r="AC11" s="18">
        <v>0.2055722212254483</v>
      </c>
      <c r="AD11" s="18">
        <v>0.18650967619489811</v>
      </c>
      <c r="AF11" s="18">
        <v>0.24140439193543881</v>
      </c>
      <c r="AG11" s="18">
        <v>0.15090947666751181</v>
      </c>
      <c r="AH11" s="18">
        <v>0.20265265072894459</v>
      </c>
      <c r="AI11" s="18">
        <v>0.20535730235730229</v>
      </c>
      <c r="AJ11" s="18">
        <v>0.1702819903378987</v>
      </c>
      <c r="AK11" s="18">
        <v>0.19669555143690601</v>
      </c>
      <c r="AL11" s="18">
        <v>0.18802606940945529</v>
      </c>
      <c r="AM11" s="18">
        <v>0.21048053486463031</v>
      </c>
      <c r="AN11" s="18">
        <v>0.2235482683398092</v>
      </c>
      <c r="AO11" s="18">
        <v>0.13013557520538779</v>
      </c>
      <c r="AP11" s="18">
        <v>0.16239967321863921</v>
      </c>
      <c r="AQ11" s="18">
        <v>0.2157791251636639</v>
      </c>
      <c r="AR11" s="18">
        <v>0.14144803080807269</v>
      </c>
      <c r="AS11" s="18">
        <v>0.1991952024962606</v>
      </c>
      <c r="AT11" s="18">
        <v>0.21299164301393189</v>
      </c>
      <c r="AU11" s="18">
        <v>0.1063127702378253</v>
      </c>
      <c r="AV11" s="18">
        <v>0.20513864800257439</v>
      </c>
      <c r="AX11" s="18">
        <v>0.18829271662093569</v>
      </c>
      <c r="AY11" s="18">
        <v>0.14049378405886609</v>
      </c>
      <c r="BA11" s="18">
        <v>0.168038188860159</v>
      </c>
      <c r="BB11" s="18">
        <v>0.2044401430497739</v>
      </c>
      <c r="BD11" s="18">
        <v>0.20103222586348951</v>
      </c>
      <c r="BE11" s="18">
        <v>0.17156896870970481</v>
      </c>
      <c r="BF11" s="18">
        <v>0.19458685420469959</v>
      </c>
      <c r="BG11" s="18">
        <v>0.18048505627226519</v>
      </c>
      <c r="BH11" s="18">
        <v>0.14157089483865179</v>
      </c>
      <c r="BI11" s="18">
        <v>0.13612400637115071</v>
      </c>
      <c r="BJ11" s="18">
        <v>0.21883643368155711</v>
      </c>
      <c r="BL11" s="18">
        <v>0.17727757502768171</v>
      </c>
      <c r="BM11" s="18">
        <v>0.16355170578303241</v>
      </c>
      <c r="BN11" s="18">
        <v>0.21262852857788819</v>
      </c>
      <c r="BO11" s="18">
        <v>0.20067095945366531</v>
      </c>
      <c r="BP11" s="18">
        <v>0.2177521565581326</v>
      </c>
      <c r="BQ11" s="18">
        <v>0.118956380291771</v>
      </c>
      <c r="BR11" s="18">
        <v>0.1408231808411356</v>
      </c>
      <c r="BS11" s="18">
        <v>0.18137852428015649</v>
      </c>
      <c r="BU11" s="18">
        <v>0.16553310653323949</v>
      </c>
      <c r="BV11" s="18">
        <v>0.1516626439870937</v>
      </c>
      <c r="BW11" s="18">
        <v>0.2351445915140955</v>
      </c>
      <c r="BX11" s="18">
        <v>0.20034250533858261</v>
      </c>
      <c r="BY11" s="18">
        <v>0.1893553089650156</v>
      </c>
      <c r="BZ11" s="18">
        <v>0.21994314341994031</v>
      </c>
      <c r="CA11" s="18">
        <v>0.2057764478297508</v>
      </c>
      <c r="CB11" s="18">
        <v>0.21763102917917221</v>
      </c>
      <c r="CC11" s="18">
        <v>0.1179952631409675</v>
      </c>
    </row>
    <row r="12" spans="2:83" ht="19" customHeight="1" x14ac:dyDescent="0.35">
      <c r="B12" s="21" t="s">
        <v>305</v>
      </c>
      <c r="C12" s="18">
        <v>4.2470699806041283E-2</v>
      </c>
      <c r="D12" s="18">
        <v>6.9734167183720039E-2</v>
      </c>
      <c r="E12" s="18">
        <v>2.2334158676154129E-2</v>
      </c>
      <c r="F12" s="18">
        <v>3.8968410550201033E-2</v>
      </c>
      <c r="G12" s="18">
        <v>3.5038146432731197E-2</v>
      </c>
      <c r="H12" s="18">
        <v>3.523023626192448E-2</v>
      </c>
      <c r="I12" s="18">
        <v>5.6897345848315829E-2</v>
      </c>
      <c r="K12" s="18">
        <v>4.9168523775399542E-2</v>
      </c>
      <c r="L12" s="18">
        <v>3.5385419696922889E-2</v>
      </c>
      <c r="N12" s="18">
        <v>4.2712711610966729E-2</v>
      </c>
      <c r="O12" s="18">
        <v>4.536680299055313E-2</v>
      </c>
      <c r="P12" s="18">
        <v>5.1576035026480692E-2</v>
      </c>
      <c r="Q12" s="18">
        <v>4.8568868241011948E-2</v>
      </c>
      <c r="R12" s="18">
        <v>4.5195630858479371E-2</v>
      </c>
      <c r="S12" s="18">
        <v>3.2460259462337743E-2</v>
      </c>
      <c r="T12" s="18">
        <v>5.0416716389001061E-2</v>
      </c>
      <c r="U12" s="18">
        <v>6.1416092816141819E-2</v>
      </c>
      <c r="V12" s="18">
        <v>3.8997531285775107E-2</v>
      </c>
      <c r="W12" s="18">
        <v>5.1654248819099892E-2</v>
      </c>
      <c r="X12" s="18">
        <v>3.0550738398462351E-2</v>
      </c>
      <c r="Y12" s="18">
        <v>1.8208281977669549E-2</v>
      </c>
      <c r="AA12" s="18">
        <v>4.1708020766790102E-2</v>
      </c>
      <c r="AB12" s="18">
        <v>3.9430020967761048E-2</v>
      </c>
      <c r="AC12" s="18">
        <v>3.2549323005970111E-2</v>
      </c>
      <c r="AD12" s="18">
        <v>5.5490602981000399E-2</v>
      </c>
      <c r="AF12" s="18">
        <v>2.8450215516098089E-2</v>
      </c>
      <c r="AG12" s="18">
        <v>6.9552491405079964E-2</v>
      </c>
      <c r="AH12" s="18">
        <v>5.9644706724404237E-2</v>
      </c>
      <c r="AI12" s="18">
        <v>6.2764651740745206E-2</v>
      </c>
      <c r="AJ12" s="18">
        <v>6.1198473534449231E-2</v>
      </c>
      <c r="AK12" s="18">
        <v>1.335410496962413E-2</v>
      </c>
      <c r="AL12" s="18">
        <v>5.5731388020503043E-2</v>
      </c>
      <c r="AM12" s="18">
        <v>3.2138551292374237E-2</v>
      </c>
      <c r="AN12" s="18">
        <v>3.8989145426492337E-2</v>
      </c>
      <c r="AO12" s="18">
        <v>3.159671082221506E-2</v>
      </c>
      <c r="AP12" s="18">
        <v>3.6883535005888347E-2</v>
      </c>
      <c r="AQ12" s="18">
        <v>6.3856634646200935E-2</v>
      </c>
      <c r="AR12" s="18">
        <v>4.5950886503057557E-2</v>
      </c>
      <c r="AS12" s="18">
        <v>1.7770799743607339E-2</v>
      </c>
      <c r="AT12" s="18">
        <v>3.8982604632811911E-2</v>
      </c>
      <c r="AU12" s="18">
        <v>2.567302441784788E-2</v>
      </c>
      <c r="AV12" s="18">
        <v>3.0639998513231521E-2</v>
      </c>
      <c r="AX12" s="18">
        <v>4.5331579769602691E-2</v>
      </c>
      <c r="AY12" s="18">
        <v>2.3441617034410091E-2</v>
      </c>
      <c r="BA12" s="18">
        <v>3.8875179355209427E-2</v>
      </c>
      <c r="BB12" s="18">
        <v>4.9141602633781048E-2</v>
      </c>
      <c r="BD12" s="18">
        <v>4.6103152903826251E-2</v>
      </c>
      <c r="BE12" s="18">
        <v>5.4673330892985719E-2</v>
      </c>
      <c r="BF12" s="18">
        <v>2.28901674943548E-2</v>
      </c>
      <c r="BG12" s="18">
        <v>4.1297499123827547E-2</v>
      </c>
      <c r="BH12" s="18">
        <v>2.7040896238000829E-2</v>
      </c>
      <c r="BI12" s="18">
        <v>4.0414175448602117E-2</v>
      </c>
      <c r="BJ12" s="18">
        <v>7.205066097402818E-2</v>
      </c>
      <c r="BL12" s="18">
        <v>3.2645835402449822E-2</v>
      </c>
      <c r="BM12" s="18">
        <v>2.3221258255725932E-2</v>
      </c>
      <c r="BN12" s="18">
        <v>6.2872651942070146E-2</v>
      </c>
      <c r="BO12" s="18">
        <v>5.1335072956845113E-2</v>
      </c>
      <c r="BP12" s="18">
        <v>5.2711322791744113E-2</v>
      </c>
      <c r="BQ12" s="18">
        <v>4.73715627766138E-2</v>
      </c>
      <c r="BR12" s="18">
        <v>5.8947051449531537E-2</v>
      </c>
      <c r="BS12" s="18">
        <v>6.4450129922175067E-2</v>
      </c>
      <c r="BU12" s="18">
        <v>3.5032604037466573E-2</v>
      </c>
      <c r="BV12" s="18">
        <v>1.9789473730963569E-2</v>
      </c>
      <c r="BW12" s="18">
        <v>8.0839679194225106E-2</v>
      </c>
      <c r="BX12" s="18">
        <v>5.6672415431665492E-2</v>
      </c>
      <c r="BY12" s="18">
        <v>5.2195735131482138E-2</v>
      </c>
      <c r="BZ12" s="18">
        <v>3.1150966012741761E-2</v>
      </c>
      <c r="CA12" s="18">
        <v>7.2191388352481206E-2</v>
      </c>
      <c r="CB12" s="18">
        <v>3.1051564543043791E-2</v>
      </c>
      <c r="CC12" s="18">
        <v>4.8685290326712337E-2</v>
      </c>
    </row>
    <row r="13" spans="2:83" ht="19" customHeight="1" x14ac:dyDescent="0.35">
      <c r="B13" s="21" t="s">
        <v>151</v>
      </c>
      <c r="C13" s="18">
        <v>5.3913311361074967E-2</v>
      </c>
      <c r="D13" s="18">
        <v>5.8656407946710093E-2</v>
      </c>
      <c r="E13" s="18">
        <v>2.1804192375725819E-2</v>
      </c>
      <c r="F13" s="18">
        <v>5.9552690385271882E-2</v>
      </c>
      <c r="G13" s="18">
        <v>6.9985882402961622E-2</v>
      </c>
      <c r="H13" s="18">
        <v>5.0250522415851741E-2</v>
      </c>
      <c r="I13" s="18">
        <v>6.2782133181446154E-2</v>
      </c>
      <c r="K13" s="18">
        <v>4.4921813301038088E-2</v>
      </c>
      <c r="L13" s="18">
        <v>6.1712532369256112E-2</v>
      </c>
      <c r="N13" s="18">
        <v>6.0207404037739637E-2</v>
      </c>
      <c r="O13" s="18">
        <v>6.8207547594001106E-2</v>
      </c>
      <c r="P13" s="18">
        <v>2.7807040535730899E-2</v>
      </c>
      <c r="Q13" s="18">
        <v>4.5283549539390767E-2</v>
      </c>
      <c r="R13" s="18">
        <v>3.0601402215388231E-2</v>
      </c>
      <c r="S13" s="18">
        <v>6.0843317341142303E-2</v>
      </c>
      <c r="T13" s="18">
        <v>6.1756404321747657E-2</v>
      </c>
      <c r="U13" s="18">
        <v>6.1464148300756957E-2</v>
      </c>
      <c r="V13" s="18">
        <v>3.9134259572497922E-2</v>
      </c>
      <c r="W13" s="18">
        <v>8.0119862913918913E-2</v>
      </c>
      <c r="X13" s="18">
        <v>5.8365172047734858E-2</v>
      </c>
      <c r="Y13" s="18">
        <v>4.7122049569854052E-2</v>
      </c>
      <c r="AA13" s="18">
        <v>4.1330159005420933E-2</v>
      </c>
      <c r="AB13" s="18">
        <v>5.4820876244164402E-2</v>
      </c>
      <c r="AC13" s="18">
        <v>3.9053828758506402E-2</v>
      </c>
      <c r="AD13" s="18">
        <v>7.9989290166905536E-2</v>
      </c>
      <c r="AF13" s="18">
        <v>7.8170075629741431E-2</v>
      </c>
      <c r="AG13" s="18">
        <v>0.1243758245894452</v>
      </c>
      <c r="AH13" s="18">
        <v>4.1123779285763162E-2</v>
      </c>
      <c r="AI13" s="18">
        <v>9.6904740506249643E-2</v>
      </c>
      <c r="AJ13" s="18">
        <v>4.183312230617612E-2</v>
      </c>
      <c r="AK13" s="18">
        <v>4.8426643028529941E-2</v>
      </c>
      <c r="AL13" s="18">
        <v>4.1931758693483957E-2</v>
      </c>
      <c r="AM13" s="18">
        <v>2.3694166141337049E-2</v>
      </c>
      <c r="AN13" s="18">
        <v>5.756564537555274E-2</v>
      </c>
      <c r="AO13" s="18">
        <v>5.7820284313913069E-2</v>
      </c>
      <c r="AP13" s="18">
        <v>3.0845601281367541E-2</v>
      </c>
      <c r="AQ13" s="18">
        <v>3.117047423524889E-2</v>
      </c>
      <c r="AR13" s="18">
        <v>3.9693758289342573E-2</v>
      </c>
      <c r="AS13" s="18">
        <v>6.7279520513196078E-2</v>
      </c>
      <c r="AT13" s="18">
        <v>4.357322434972713E-2</v>
      </c>
      <c r="AU13" s="18">
        <v>4.7298355455767958E-2</v>
      </c>
      <c r="AV13" s="18">
        <v>0.154714360332704</v>
      </c>
      <c r="AX13" s="18">
        <v>5.4443613952710947E-2</v>
      </c>
      <c r="AY13" s="18">
        <v>4.6149333347969348E-2</v>
      </c>
      <c r="BA13" s="18">
        <v>4.2670489575152848E-2</v>
      </c>
      <c r="BB13" s="18">
        <v>7.4772536797028291E-2</v>
      </c>
      <c r="BD13" s="18">
        <v>5.40927367249084E-2</v>
      </c>
      <c r="BE13" s="18">
        <v>6.0238431368462131E-2</v>
      </c>
      <c r="BF13" s="18">
        <v>5.7837094592401307E-2</v>
      </c>
      <c r="BG13" s="18">
        <v>3.8406402192732857E-2</v>
      </c>
      <c r="BH13" s="18">
        <v>4.9112924312253149E-2</v>
      </c>
      <c r="BI13" s="18">
        <v>5.7024176384687132E-2</v>
      </c>
      <c r="BJ13" s="18">
        <v>0.117116656539461</v>
      </c>
      <c r="BL13" s="18">
        <v>4.0666518783705898E-2</v>
      </c>
      <c r="BM13" s="18">
        <v>2.5974360049005621E-2</v>
      </c>
      <c r="BN13" s="18">
        <v>5.5768886657325337E-2</v>
      </c>
      <c r="BO13" s="18">
        <v>3.9010207121185851E-2</v>
      </c>
      <c r="BP13" s="18">
        <v>3.1217088100659041E-2</v>
      </c>
      <c r="BQ13" s="18">
        <v>0.1067341046716186</v>
      </c>
      <c r="BR13" s="18">
        <v>0.1440729755961378</v>
      </c>
      <c r="BS13" s="18">
        <v>0.1168657426388619</v>
      </c>
      <c r="BU13" s="18">
        <v>2.975528815596707E-2</v>
      </c>
      <c r="BV13" s="18">
        <v>3.432684011992284E-2</v>
      </c>
      <c r="BW13" s="18">
        <v>5.6151983023583048E-2</v>
      </c>
      <c r="BX13" s="18">
        <v>3.8718315258871018E-2</v>
      </c>
      <c r="BY13" s="18">
        <v>3.8250607728763188E-2</v>
      </c>
      <c r="BZ13" s="18">
        <v>8.3176911566149661E-2</v>
      </c>
      <c r="CA13" s="18">
        <v>0.13749071076557751</v>
      </c>
      <c r="CB13" s="18">
        <v>0.14117688430962441</v>
      </c>
      <c r="CC13" s="18">
        <v>4.3094417076413191E-2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302</v>
      </c>
      <c r="C9" s="18">
        <v>0.30464420047422719</v>
      </c>
      <c r="D9" s="18">
        <v>0.35317356842905429</v>
      </c>
      <c r="E9" s="18">
        <v>0.34577539806909963</v>
      </c>
      <c r="F9" s="18">
        <v>0.34084250184809778</v>
      </c>
      <c r="G9" s="18">
        <v>0.28322779713975021</v>
      </c>
      <c r="H9" s="18">
        <v>0.26092069169601328</v>
      </c>
      <c r="I9" s="18">
        <v>0.27162185865015881</v>
      </c>
      <c r="K9" s="18">
        <v>0.30073476907808239</v>
      </c>
      <c r="L9" s="18">
        <v>0.30981262686192579</v>
      </c>
      <c r="N9" s="18">
        <v>0.2754489124800007</v>
      </c>
      <c r="O9" s="18">
        <v>0.25689322404571441</v>
      </c>
      <c r="P9" s="18">
        <v>0.2567328866353486</v>
      </c>
      <c r="Q9" s="18">
        <v>0.31865937526534488</v>
      </c>
      <c r="R9" s="18">
        <v>0.35988776569998898</v>
      </c>
      <c r="S9" s="18">
        <v>0.32106836929071869</v>
      </c>
      <c r="T9" s="18">
        <v>0.35555708681008658</v>
      </c>
      <c r="U9" s="18">
        <v>0.28437777542553522</v>
      </c>
      <c r="V9" s="18">
        <v>0.33794819411195348</v>
      </c>
      <c r="W9" s="18">
        <v>0.24771009942848499</v>
      </c>
      <c r="X9" s="18">
        <v>0.27746360441913492</v>
      </c>
      <c r="Y9" s="18">
        <v>0.32412744235789692</v>
      </c>
      <c r="AA9" s="18">
        <v>0.33665275325128158</v>
      </c>
      <c r="AB9" s="18">
        <v>0.28985562995312131</v>
      </c>
      <c r="AC9" s="18">
        <v>0.28711228180019421</v>
      </c>
      <c r="AD9" s="18">
        <v>0.30037757700404821</v>
      </c>
      <c r="AF9" s="18">
        <v>0.1164990960533588</v>
      </c>
      <c r="AG9" s="18">
        <v>0.27401805775613802</v>
      </c>
      <c r="AH9" s="18">
        <v>0.40651946318213861</v>
      </c>
      <c r="AI9" s="18">
        <v>0.25078975943434112</v>
      </c>
      <c r="AJ9" s="18">
        <v>0.25422483064084073</v>
      </c>
      <c r="AK9" s="18">
        <v>0.31984130589216858</v>
      </c>
      <c r="AL9" s="18">
        <v>0.28649248733594018</v>
      </c>
      <c r="AM9" s="18">
        <v>0.32707839613102102</v>
      </c>
      <c r="AN9" s="18">
        <v>0.2937626234140111</v>
      </c>
      <c r="AO9" s="18">
        <v>0.28385927169058761</v>
      </c>
      <c r="AP9" s="18">
        <v>0.30161975291780302</v>
      </c>
      <c r="AQ9" s="18">
        <v>0.2265956493711796</v>
      </c>
      <c r="AR9" s="18">
        <v>0.3695961547304582</v>
      </c>
      <c r="AS9" s="18">
        <v>0.27741242782869707</v>
      </c>
      <c r="AT9" s="18">
        <v>0.30295809624535691</v>
      </c>
      <c r="AU9" s="18">
        <v>0.48777301740577528</v>
      </c>
      <c r="AV9" s="18">
        <v>0.2054345038935789</v>
      </c>
      <c r="AX9" s="18">
        <v>0.28950965440265253</v>
      </c>
      <c r="AY9" s="18">
        <v>0.38771623286189399</v>
      </c>
      <c r="BA9" s="18">
        <v>0.31769689262133582</v>
      </c>
      <c r="BB9" s="18">
        <v>0.28042705523907269</v>
      </c>
      <c r="BD9" s="18">
        <v>0.29976123746756989</v>
      </c>
      <c r="BE9" s="18">
        <v>0.29176744546204381</v>
      </c>
      <c r="BF9" s="18">
        <v>0.26565358024338248</v>
      </c>
      <c r="BG9" s="18">
        <v>0.31324412396363849</v>
      </c>
      <c r="BH9" s="18">
        <v>0.36805992470485033</v>
      </c>
      <c r="BI9" s="18">
        <v>0.44758204663425111</v>
      </c>
      <c r="BJ9" s="18">
        <v>0.15652282489754199</v>
      </c>
      <c r="BL9" s="18">
        <v>0.25947992472596237</v>
      </c>
      <c r="BM9" s="18">
        <v>0.36257283948239583</v>
      </c>
      <c r="BN9" s="18">
        <v>0.3319474943661575</v>
      </c>
      <c r="BO9" s="18">
        <v>0.34510152922254361</v>
      </c>
      <c r="BP9" s="18">
        <v>0.33394002127235639</v>
      </c>
      <c r="BQ9" s="18">
        <v>0.18667201579238191</v>
      </c>
      <c r="BR9" s="18">
        <v>0.21811742939127929</v>
      </c>
      <c r="BS9" s="18">
        <v>0.23067942685531931</v>
      </c>
      <c r="BU9" s="18">
        <v>0.26525515656703769</v>
      </c>
      <c r="BV9" s="18">
        <v>0.35234673816887219</v>
      </c>
      <c r="BW9" s="18">
        <v>0.27105849424129957</v>
      </c>
      <c r="BX9" s="18">
        <v>0.30031971898647908</v>
      </c>
      <c r="BY9" s="18">
        <v>0.3305655214018392</v>
      </c>
      <c r="BZ9" s="18">
        <v>0.25975483166466851</v>
      </c>
      <c r="CA9" s="18">
        <v>0.22401925749308871</v>
      </c>
      <c r="CB9" s="18">
        <v>0.2399109119495447</v>
      </c>
      <c r="CC9" s="18">
        <v>0.35700507914398311</v>
      </c>
    </row>
    <row r="10" spans="2:83" ht="19" customHeight="1" x14ac:dyDescent="0.35">
      <c r="B10" s="21" t="s">
        <v>303</v>
      </c>
      <c r="C10" s="18">
        <v>0.42245806065719638</v>
      </c>
      <c r="D10" s="18">
        <v>0.35771764620143942</v>
      </c>
      <c r="E10" s="18">
        <v>0.42137680148129408</v>
      </c>
      <c r="F10" s="18">
        <v>0.38485447977975878</v>
      </c>
      <c r="G10" s="18">
        <v>0.43793554441065718</v>
      </c>
      <c r="H10" s="18">
        <v>0.45992866887712758</v>
      </c>
      <c r="I10" s="18">
        <v>0.44321795631869099</v>
      </c>
      <c r="K10" s="18">
        <v>0.42279967110063499</v>
      </c>
      <c r="L10" s="18">
        <v>0.42328002510635682</v>
      </c>
      <c r="N10" s="18">
        <v>0.48202707882328422</v>
      </c>
      <c r="O10" s="18">
        <v>0.51767562937323053</v>
      </c>
      <c r="P10" s="18">
        <v>0.44684974422113161</v>
      </c>
      <c r="Q10" s="18">
        <v>0.29449081643095731</v>
      </c>
      <c r="R10" s="18">
        <v>0.39874198054900301</v>
      </c>
      <c r="S10" s="18">
        <v>0.3809735773273622</v>
      </c>
      <c r="T10" s="18">
        <v>0.42074970619641511</v>
      </c>
      <c r="U10" s="18">
        <v>0.41085910096495559</v>
      </c>
      <c r="V10" s="18">
        <v>0.42710438890084762</v>
      </c>
      <c r="W10" s="18">
        <v>0.43777562579010121</v>
      </c>
      <c r="X10" s="18">
        <v>0.41887804197503881</v>
      </c>
      <c r="Y10" s="18">
        <v>0.43583281397097479</v>
      </c>
      <c r="AA10" s="18">
        <v>0.43084148523414978</v>
      </c>
      <c r="AB10" s="18">
        <v>0.45455728757817732</v>
      </c>
      <c r="AC10" s="18">
        <v>0.42844155715952598</v>
      </c>
      <c r="AD10" s="18">
        <v>0.37467236662608572</v>
      </c>
      <c r="AF10" s="18">
        <v>0.36329855405588513</v>
      </c>
      <c r="AG10" s="18">
        <v>0.31138179689190221</v>
      </c>
      <c r="AH10" s="18">
        <v>0.37810037494127291</v>
      </c>
      <c r="AI10" s="18">
        <v>0.38094407818786469</v>
      </c>
      <c r="AJ10" s="18">
        <v>0.46739231444678742</v>
      </c>
      <c r="AK10" s="18">
        <v>0.42561561708423168</v>
      </c>
      <c r="AL10" s="18">
        <v>0.39128019155259669</v>
      </c>
      <c r="AM10" s="18">
        <v>0.46270891922649438</v>
      </c>
      <c r="AN10" s="18">
        <v>0.46323161512836231</v>
      </c>
      <c r="AO10" s="18">
        <v>0.49924236290509127</v>
      </c>
      <c r="AP10" s="18">
        <v>0.44593328555987888</v>
      </c>
      <c r="AQ10" s="18">
        <v>0.48163363314924579</v>
      </c>
      <c r="AR10" s="18">
        <v>0.37474088406207051</v>
      </c>
      <c r="AS10" s="18">
        <v>0.52411705491413185</v>
      </c>
      <c r="AT10" s="18">
        <v>0.46502601524296699</v>
      </c>
      <c r="AU10" s="18">
        <v>0.33858980165410613</v>
      </c>
      <c r="AV10" s="18">
        <v>0.35997695049909112</v>
      </c>
      <c r="AX10" s="18">
        <v>0.43586130264509398</v>
      </c>
      <c r="AY10" s="18">
        <v>0.36414906185314899</v>
      </c>
      <c r="BA10" s="18">
        <v>0.43114889265676171</v>
      </c>
      <c r="BB10" s="18">
        <v>0.40633363679307999</v>
      </c>
      <c r="BD10" s="18">
        <v>0.40305690539198308</v>
      </c>
      <c r="BE10" s="18">
        <v>0.40830342499998129</v>
      </c>
      <c r="BF10" s="18">
        <v>0.47067007938034972</v>
      </c>
      <c r="BG10" s="18">
        <v>0.45785138479978738</v>
      </c>
      <c r="BH10" s="18">
        <v>0.41613301409539488</v>
      </c>
      <c r="BI10" s="18">
        <v>0.31193570899530632</v>
      </c>
      <c r="BJ10" s="18">
        <v>0.36584231080538321</v>
      </c>
      <c r="BL10" s="18">
        <v>0.5098600695818255</v>
      </c>
      <c r="BM10" s="18">
        <v>0.4148634734669609</v>
      </c>
      <c r="BN10" s="18">
        <v>0.39049332116403312</v>
      </c>
      <c r="BO10" s="18">
        <v>0.43203989956062411</v>
      </c>
      <c r="BP10" s="18">
        <v>0.3947912091574578</v>
      </c>
      <c r="BQ10" s="18">
        <v>0.56762978133002795</v>
      </c>
      <c r="BR10" s="18">
        <v>0.25768924980743158</v>
      </c>
      <c r="BS10" s="18">
        <v>0.38477532038596018</v>
      </c>
      <c r="BU10" s="18">
        <v>0.50391684339954124</v>
      </c>
      <c r="BV10" s="18">
        <v>0.43890041528162671</v>
      </c>
      <c r="BW10" s="18">
        <v>0.43495561074329681</v>
      </c>
      <c r="BX10" s="18">
        <v>0.3943900458238781</v>
      </c>
      <c r="BY10" s="18">
        <v>0.39435517344327681</v>
      </c>
      <c r="BZ10" s="18">
        <v>0.49192014740677781</v>
      </c>
      <c r="CA10" s="18">
        <v>0.30249264361199668</v>
      </c>
      <c r="CB10" s="18">
        <v>0.41072645620836751</v>
      </c>
      <c r="CC10" s="18">
        <v>0.37999851170801641</v>
      </c>
    </row>
    <row r="11" spans="2:83" ht="19" customHeight="1" x14ac:dyDescent="0.35">
      <c r="B11" s="21" t="s">
        <v>304</v>
      </c>
      <c r="C11" s="18">
        <v>0.18308437582982229</v>
      </c>
      <c r="D11" s="18">
        <v>0.18715101032275611</v>
      </c>
      <c r="E11" s="18">
        <v>0.17665504108483701</v>
      </c>
      <c r="F11" s="18">
        <v>0.18177186569557729</v>
      </c>
      <c r="G11" s="18">
        <v>0.1863412757071379</v>
      </c>
      <c r="H11" s="18">
        <v>0.19383030575147361</v>
      </c>
      <c r="I11" s="18">
        <v>0.1774261623051219</v>
      </c>
      <c r="K11" s="18">
        <v>0.1984383972405224</v>
      </c>
      <c r="L11" s="18">
        <v>0.16751807345900679</v>
      </c>
      <c r="N11" s="18">
        <v>0.15109540090701079</v>
      </c>
      <c r="O11" s="18">
        <v>0.112532035829412</v>
      </c>
      <c r="P11" s="18">
        <v>0.25906633858599809</v>
      </c>
      <c r="Q11" s="18">
        <v>0.28094490106537712</v>
      </c>
      <c r="R11" s="18">
        <v>0.1526179217493826</v>
      </c>
      <c r="S11" s="18">
        <v>0.2391137476496136</v>
      </c>
      <c r="T11" s="18">
        <v>0.1312053996244554</v>
      </c>
      <c r="U11" s="18">
        <v>0.17949352017637571</v>
      </c>
      <c r="V11" s="18">
        <v>0.16313091488933951</v>
      </c>
      <c r="W11" s="18">
        <v>0.19721982487273901</v>
      </c>
      <c r="X11" s="18">
        <v>0.2188299315238881</v>
      </c>
      <c r="Y11" s="18">
        <v>0.1572468798480616</v>
      </c>
      <c r="AA11" s="18">
        <v>0.15795609472671021</v>
      </c>
      <c r="AB11" s="18">
        <v>0.1597632822288991</v>
      </c>
      <c r="AC11" s="18">
        <v>0.2016997167562794</v>
      </c>
      <c r="AD11" s="18">
        <v>0.2194449165994701</v>
      </c>
      <c r="AF11" s="18">
        <v>0.37343251784506382</v>
      </c>
      <c r="AG11" s="18">
        <v>0.23463092845727199</v>
      </c>
      <c r="AH11" s="18">
        <v>0.13635179541261611</v>
      </c>
      <c r="AI11" s="18">
        <v>0.2332126815688732</v>
      </c>
      <c r="AJ11" s="18">
        <v>0.19581803004964771</v>
      </c>
      <c r="AK11" s="18">
        <v>0.16415538041052691</v>
      </c>
      <c r="AL11" s="18">
        <v>0.24407211555650329</v>
      </c>
      <c r="AM11" s="18">
        <v>0.16347466537372221</v>
      </c>
      <c r="AN11" s="18">
        <v>0.14939140420342031</v>
      </c>
      <c r="AO11" s="18">
        <v>0.14657247531938061</v>
      </c>
      <c r="AP11" s="18">
        <v>0.17747086542648419</v>
      </c>
      <c r="AQ11" s="18">
        <v>0.22358087342349289</v>
      </c>
      <c r="AR11" s="18">
        <v>0.20853520352729191</v>
      </c>
      <c r="AS11" s="18">
        <v>0.1152021588707367</v>
      </c>
      <c r="AT11" s="18">
        <v>0.16533688473934269</v>
      </c>
      <c r="AU11" s="18">
        <v>9.7234436762753715E-2</v>
      </c>
      <c r="AV11" s="18">
        <v>0.20578170705353541</v>
      </c>
      <c r="AX11" s="18">
        <v>0.18548833147978261</v>
      </c>
      <c r="AY11" s="18">
        <v>0.16769733030703829</v>
      </c>
      <c r="BA11" s="18">
        <v>0.16978268023049259</v>
      </c>
      <c r="BB11" s="18">
        <v>0.20776350643156111</v>
      </c>
      <c r="BD11" s="18">
        <v>0.21289941402927651</v>
      </c>
      <c r="BE11" s="18">
        <v>0.17647036506743849</v>
      </c>
      <c r="BF11" s="18">
        <v>0.1730013620904913</v>
      </c>
      <c r="BG11" s="18">
        <v>0.15769366260397841</v>
      </c>
      <c r="BH11" s="18">
        <v>0.15862981129570311</v>
      </c>
      <c r="BI11" s="18">
        <v>0.15180899420142821</v>
      </c>
      <c r="BJ11" s="18">
        <v>0.3177817409075222</v>
      </c>
      <c r="BL11" s="18">
        <v>0.16638077615450059</v>
      </c>
      <c r="BM11" s="18">
        <v>0.16623956545876531</v>
      </c>
      <c r="BN11" s="18">
        <v>0.17785638066780801</v>
      </c>
      <c r="BO11" s="18">
        <v>0.18554620681167161</v>
      </c>
      <c r="BP11" s="18">
        <v>0.2131162366988015</v>
      </c>
      <c r="BQ11" s="18">
        <v>0.1176808139719252</v>
      </c>
      <c r="BR11" s="18">
        <v>0.15840037890590231</v>
      </c>
      <c r="BS11" s="18">
        <v>0.2192296564817143</v>
      </c>
      <c r="BU11" s="18">
        <v>0.18027862275900469</v>
      </c>
      <c r="BV11" s="18">
        <v>0.14058689318703629</v>
      </c>
      <c r="BW11" s="18">
        <v>0.1928937362818641</v>
      </c>
      <c r="BX11" s="18">
        <v>0.2457526280018634</v>
      </c>
      <c r="BY11" s="18">
        <v>0.1976447858371598</v>
      </c>
      <c r="BZ11" s="18">
        <v>0.1122572399852594</v>
      </c>
      <c r="CA11" s="18">
        <v>0.25724443453321771</v>
      </c>
      <c r="CB11" s="18">
        <v>0.16968090606747549</v>
      </c>
      <c r="CC11" s="18">
        <v>0.2015960205360777</v>
      </c>
    </row>
    <row r="12" spans="2:83" ht="19" customHeight="1" x14ac:dyDescent="0.35">
      <c r="B12" s="21" t="s">
        <v>305</v>
      </c>
      <c r="C12" s="18">
        <v>3.4611344660710558E-2</v>
      </c>
      <c r="D12" s="18">
        <v>3.9408954273626048E-2</v>
      </c>
      <c r="E12" s="18">
        <v>2.8111291948999469E-2</v>
      </c>
      <c r="F12" s="18">
        <v>3.9020845258837748E-2</v>
      </c>
      <c r="G12" s="18">
        <v>2.1286905842678581E-2</v>
      </c>
      <c r="H12" s="18">
        <v>3.5754466564469262E-2</v>
      </c>
      <c r="I12" s="18">
        <v>4.1784961106815427E-2</v>
      </c>
      <c r="K12" s="18">
        <v>3.7123526801815798E-2</v>
      </c>
      <c r="L12" s="18">
        <v>3.2428467989416947E-2</v>
      </c>
      <c r="N12" s="18">
        <v>3.015877815762797E-2</v>
      </c>
      <c r="O12" s="18">
        <v>4.7552660761551888E-2</v>
      </c>
      <c r="P12" s="18">
        <v>9.0917761827890731E-3</v>
      </c>
      <c r="Q12" s="18">
        <v>6.0798882128206361E-2</v>
      </c>
      <c r="R12" s="18">
        <v>3.8436410917748937E-2</v>
      </c>
      <c r="S12" s="18">
        <v>2.303433136662264E-2</v>
      </c>
      <c r="T12" s="18">
        <v>3.4303177587964737E-2</v>
      </c>
      <c r="U12" s="18">
        <v>5.9417170465147898E-2</v>
      </c>
      <c r="V12" s="18">
        <v>3.4903978894101101E-2</v>
      </c>
      <c r="W12" s="18">
        <v>4.8844547446289029E-2</v>
      </c>
      <c r="X12" s="18">
        <v>1.867799651063129E-2</v>
      </c>
      <c r="Y12" s="18">
        <v>1.218847926449659E-2</v>
      </c>
      <c r="AA12" s="18">
        <v>2.4980036505409729E-2</v>
      </c>
      <c r="AB12" s="18">
        <v>4.2876909995173712E-2</v>
      </c>
      <c r="AC12" s="18">
        <v>4.3809777261829622E-2</v>
      </c>
      <c r="AD12" s="18">
        <v>2.8576782243972719E-2</v>
      </c>
      <c r="AF12" s="18">
        <v>6.859975641595091E-2</v>
      </c>
      <c r="AG12" s="18">
        <v>6.1189825858651979E-2</v>
      </c>
      <c r="AH12" s="18">
        <v>4.486580113358446E-2</v>
      </c>
      <c r="AI12" s="18">
        <v>5.380296748491678E-2</v>
      </c>
      <c r="AJ12" s="18">
        <v>4.9358186348967437E-2</v>
      </c>
      <c r="AK12" s="18">
        <v>2.1758642764099119E-2</v>
      </c>
      <c r="AL12" s="18">
        <v>4.4301534298163227E-2</v>
      </c>
      <c r="AM12" s="18">
        <v>1.5859451048495021E-2</v>
      </c>
      <c r="AN12" s="18">
        <v>3.3362061998469937E-2</v>
      </c>
      <c r="AO12" s="18">
        <v>1.4296225484541489E-2</v>
      </c>
      <c r="AP12" s="18">
        <v>3.1658046654935129E-2</v>
      </c>
      <c r="AQ12" s="18">
        <v>2.2587708743477129E-2</v>
      </c>
      <c r="AR12" s="18">
        <v>2.5839859162396991E-2</v>
      </c>
      <c r="AS12" s="18">
        <v>1.7770799743607339E-2</v>
      </c>
      <c r="AT12" s="18">
        <v>2.3105779422606079E-2</v>
      </c>
      <c r="AU12" s="18">
        <v>1.6070384408461539E-2</v>
      </c>
      <c r="AV12" s="18">
        <v>8.3541366971748576E-2</v>
      </c>
      <c r="AX12" s="18">
        <v>3.2722444446960618E-2</v>
      </c>
      <c r="AY12" s="18">
        <v>3.9540684503124653E-2</v>
      </c>
      <c r="BA12" s="18">
        <v>3.2979211551524737E-2</v>
      </c>
      <c r="BB12" s="18">
        <v>3.7639501925341448E-2</v>
      </c>
      <c r="BD12" s="18">
        <v>3.6738780883036601E-2</v>
      </c>
      <c r="BE12" s="18">
        <v>5.1383534350471029E-2</v>
      </c>
      <c r="BF12" s="18">
        <v>2.1008244411000309E-2</v>
      </c>
      <c r="BG12" s="18">
        <v>3.077642822800292E-2</v>
      </c>
      <c r="BH12" s="18">
        <v>2.3635324213866729E-2</v>
      </c>
      <c r="BI12" s="18">
        <v>4.992535014905778E-2</v>
      </c>
      <c r="BJ12" s="18">
        <v>1.3320871389346621E-2</v>
      </c>
      <c r="BL12" s="18">
        <v>2.097952387211182E-2</v>
      </c>
      <c r="BM12" s="18">
        <v>2.524867766352705E-2</v>
      </c>
      <c r="BN12" s="18">
        <v>4.546137226861148E-2</v>
      </c>
      <c r="BO12" s="18">
        <v>1.8210164834079411E-2</v>
      </c>
      <c r="BP12" s="18">
        <v>3.8239659764123447E-2</v>
      </c>
      <c r="BQ12" s="18">
        <v>4.5528902210864038E-2</v>
      </c>
      <c r="BR12" s="18">
        <v>0.12161929804858471</v>
      </c>
      <c r="BS12" s="18">
        <v>4.895781521389031E-2</v>
      </c>
      <c r="BU12" s="18">
        <v>1.7567186995754078E-2</v>
      </c>
      <c r="BV12" s="18">
        <v>2.811284608483049E-2</v>
      </c>
      <c r="BW12" s="18">
        <v>4.3268445133322793E-2</v>
      </c>
      <c r="BX12" s="18">
        <v>1.297711656761349E-2</v>
      </c>
      <c r="BY12" s="18">
        <v>3.9712333951967542E-2</v>
      </c>
      <c r="BZ12" s="18">
        <v>6.4921277594946897E-2</v>
      </c>
      <c r="CA12" s="18">
        <v>8.2226193340154741E-2</v>
      </c>
      <c r="CB12" s="18">
        <v>3.7842244090997637E-2</v>
      </c>
      <c r="CC12" s="18">
        <v>2.946457687697979E-2</v>
      </c>
    </row>
    <row r="13" spans="2:83" ht="19" customHeight="1" x14ac:dyDescent="0.35">
      <c r="B13" s="21" t="s">
        <v>151</v>
      </c>
      <c r="C13" s="18">
        <v>5.5202018378043539E-2</v>
      </c>
      <c r="D13" s="18">
        <v>6.2548820773123945E-2</v>
      </c>
      <c r="E13" s="18">
        <v>2.8081467415769879E-2</v>
      </c>
      <c r="F13" s="18">
        <v>5.3510307417728172E-2</v>
      </c>
      <c r="G13" s="18">
        <v>7.120847689977608E-2</v>
      </c>
      <c r="H13" s="18">
        <v>4.9565867110916387E-2</v>
      </c>
      <c r="I13" s="18">
        <v>6.5949061619212851E-2</v>
      </c>
      <c r="K13" s="18">
        <v>4.0903635778944292E-2</v>
      </c>
      <c r="L13" s="18">
        <v>6.6960806583293633E-2</v>
      </c>
      <c r="N13" s="18">
        <v>6.1269829632076299E-2</v>
      </c>
      <c r="O13" s="18">
        <v>6.5346449990091149E-2</v>
      </c>
      <c r="P13" s="18">
        <v>2.8259254374732552E-2</v>
      </c>
      <c r="Q13" s="18">
        <v>4.5106025110114648E-2</v>
      </c>
      <c r="R13" s="18">
        <v>5.0315921083876489E-2</v>
      </c>
      <c r="S13" s="18">
        <v>3.5809974365682978E-2</v>
      </c>
      <c r="T13" s="18">
        <v>5.8184629781078252E-2</v>
      </c>
      <c r="U13" s="18">
        <v>6.5852432967985458E-2</v>
      </c>
      <c r="V13" s="18">
        <v>3.6912523203758443E-2</v>
      </c>
      <c r="W13" s="18">
        <v>6.8449902462385637E-2</v>
      </c>
      <c r="X13" s="18">
        <v>6.6150425571306903E-2</v>
      </c>
      <c r="Y13" s="18">
        <v>7.0604384558570057E-2</v>
      </c>
      <c r="AA13" s="18">
        <v>4.956963028244845E-2</v>
      </c>
      <c r="AB13" s="18">
        <v>5.2946890244628647E-2</v>
      </c>
      <c r="AC13" s="18">
        <v>3.8936667022170759E-2</v>
      </c>
      <c r="AD13" s="18">
        <v>7.692835752642338E-2</v>
      </c>
      <c r="AF13" s="18">
        <v>7.8170075629741431E-2</v>
      </c>
      <c r="AG13" s="18">
        <v>0.11877939103603589</v>
      </c>
      <c r="AH13" s="18">
        <v>3.416256533038816E-2</v>
      </c>
      <c r="AI13" s="18">
        <v>8.1250513324004334E-2</v>
      </c>
      <c r="AJ13" s="18">
        <v>3.3206638513756742E-2</v>
      </c>
      <c r="AK13" s="18">
        <v>6.8629053848973678E-2</v>
      </c>
      <c r="AL13" s="18">
        <v>3.3853671256796641E-2</v>
      </c>
      <c r="AM13" s="18">
        <v>3.087856822026766E-2</v>
      </c>
      <c r="AN13" s="18">
        <v>6.0252295255736173E-2</v>
      </c>
      <c r="AO13" s="18">
        <v>5.6029664600399147E-2</v>
      </c>
      <c r="AP13" s="18">
        <v>4.331804944089878E-2</v>
      </c>
      <c r="AQ13" s="18">
        <v>4.5602135312604493E-2</v>
      </c>
      <c r="AR13" s="18">
        <v>2.1287898517782271E-2</v>
      </c>
      <c r="AS13" s="18">
        <v>6.5497558642827011E-2</v>
      </c>
      <c r="AT13" s="18">
        <v>4.357322434972713E-2</v>
      </c>
      <c r="AU13" s="18">
        <v>6.0332359768903498E-2</v>
      </c>
      <c r="AV13" s="18">
        <v>0.1452654715820462</v>
      </c>
      <c r="AX13" s="18">
        <v>5.6418267025510241E-2</v>
      </c>
      <c r="AY13" s="18">
        <v>4.089669047479412E-2</v>
      </c>
      <c r="BA13" s="18">
        <v>4.8392322939885157E-2</v>
      </c>
      <c r="BB13" s="18">
        <v>6.7836299610944784E-2</v>
      </c>
      <c r="BD13" s="18">
        <v>4.754366222813388E-2</v>
      </c>
      <c r="BE13" s="18">
        <v>7.2075230120065309E-2</v>
      </c>
      <c r="BF13" s="18">
        <v>6.966673387477626E-2</v>
      </c>
      <c r="BG13" s="18">
        <v>4.0434400404592633E-2</v>
      </c>
      <c r="BH13" s="18">
        <v>3.3541925690185069E-2</v>
      </c>
      <c r="BI13" s="18">
        <v>3.8747900019956497E-2</v>
      </c>
      <c r="BJ13" s="18">
        <v>0.14653225200020609</v>
      </c>
      <c r="BL13" s="18">
        <v>4.32997056655995E-2</v>
      </c>
      <c r="BM13" s="18">
        <v>3.1075443928350922E-2</v>
      </c>
      <c r="BN13" s="18">
        <v>5.4241431533389922E-2</v>
      </c>
      <c r="BO13" s="18">
        <v>1.9102199571081471E-2</v>
      </c>
      <c r="BP13" s="18">
        <v>1.9912873107260851E-2</v>
      </c>
      <c r="BQ13" s="18">
        <v>8.2488486694801147E-2</v>
      </c>
      <c r="BR13" s="18">
        <v>0.24417364384680201</v>
      </c>
      <c r="BS13" s="18">
        <v>0.11635778106311601</v>
      </c>
      <c r="BU13" s="18">
        <v>3.2982190278662393E-2</v>
      </c>
      <c r="BV13" s="18">
        <v>4.0053107277634427E-2</v>
      </c>
      <c r="BW13" s="18">
        <v>5.782371360021657E-2</v>
      </c>
      <c r="BX13" s="18">
        <v>4.6560490620165873E-2</v>
      </c>
      <c r="BY13" s="18">
        <v>3.7722185365756652E-2</v>
      </c>
      <c r="BZ13" s="18">
        <v>7.1146503348347448E-2</v>
      </c>
      <c r="CA13" s="18">
        <v>0.13401747102154229</v>
      </c>
      <c r="CB13" s="18">
        <v>0.14183948168361479</v>
      </c>
      <c r="CC13" s="18">
        <v>3.1935811734942983E-2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G18"/>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480</v>
      </c>
    </row>
    <row r="6" spans="2:7" ht="74.150000000000006" customHeight="1" x14ac:dyDescent="0.35">
      <c r="C6" s="20" t="s">
        <v>481</v>
      </c>
      <c r="D6" s="20" t="s">
        <v>482</v>
      </c>
      <c r="E6" s="20" t="s">
        <v>483</v>
      </c>
      <c r="F6" s="20" t="s">
        <v>484</v>
      </c>
      <c r="G6" s="20" t="s">
        <v>485</v>
      </c>
    </row>
    <row r="7" spans="2:7" x14ac:dyDescent="0.35">
      <c r="B7" s="21" t="s">
        <v>312</v>
      </c>
      <c r="C7" s="18">
        <v>0.21512299195424081</v>
      </c>
      <c r="D7" s="18">
        <v>0.24893765214359159</v>
      </c>
      <c r="E7" s="18">
        <v>0.18900381348414999</v>
      </c>
      <c r="F7" s="18">
        <v>0.17693549278543139</v>
      </c>
      <c r="G7" s="18">
        <v>0.16095086783267951</v>
      </c>
    </row>
    <row r="8" spans="2:7" x14ac:dyDescent="0.35">
      <c r="B8" s="21" t="s">
        <v>313</v>
      </c>
      <c r="C8" s="18">
        <v>0.23798421240125939</v>
      </c>
      <c r="D8" s="18">
        <v>0.22902999816099609</v>
      </c>
      <c r="E8" s="18">
        <v>0.22160015118607379</v>
      </c>
      <c r="F8" s="18">
        <v>0.23802649582354271</v>
      </c>
      <c r="G8" s="18">
        <v>0.21827634503334331</v>
      </c>
    </row>
    <row r="9" spans="2:7" x14ac:dyDescent="0.35">
      <c r="B9" s="21" t="s">
        <v>314</v>
      </c>
      <c r="C9" s="18">
        <v>0.13581577541610809</v>
      </c>
      <c r="D9" s="18">
        <v>0.1488483124220584</v>
      </c>
      <c r="E9" s="18">
        <v>0.20714639622298589</v>
      </c>
      <c r="F9" s="18">
        <v>0.215010454826145</v>
      </c>
      <c r="G9" s="18">
        <v>0.17085774595167039</v>
      </c>
    </row>
    <row r="10" spans="2:7" ht="29" x14ac:dyDescent="0.35">
      <c r="B10" s="21" t="s">
        <v>315</v>
      </c>
      <c r="C10" s="18">
        <v>0.30151021730446781</v>
      </c>
      <c r="D10" s="18">
        <v>0.27694184216547291</v>
      </c>
      <c r="E10" s="18">
        <v>0.26766472090648957</v>
      </c>
      <c r="F10" s="18">
        <v>0.27180131143647612</v>
      </c>
      <c r="G10" s="18">
        <v>0.34889926628094758</v>
      </c>
    </row>
    <row r="11" spans="2:7" x14ac:dyDescent="0.35">
      <c r="B11" s="21" t="s">
        <v>151</v>
      </c>
      <c r="C11" s="18">
        <v>0.1095668029239239</v>
      </c>
      <c r="D11" s="18">
        <v>9.6242195107880998E-2</v>
      </c>
      <c r="E11" s="18">
        <v>0.11458491820030051</v>
      </c>
      <c r="F11" s="18">
        <v>9.8226245128404763E-2</v>
      </c>
      <c r="G11" s="18">
        <v>0.1010157749013591</v>
      </c>
    </row>
    <row r="14" spans="2:7" x14ac:dyDescent="0.35">
      <c r="B14" t="s">
        <v>435</v>
      </c>
    </row>
    <row r="15" spans="2:7" x14ac:dyDescent="0.35">
      <c r="B15" t="s">
        <v>10</v>
      </c>
    </row>
    <row r="18" spans="2:2" x14ac:dyDescent="0.35">
      <c r="B18" t="str">
        <f>HYPERLINK("#Contents!A1", "Return to Contents")</f>
        <v>Return to Contents</v>
      </c>
    </row>
  </sheetData>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312</v>
      </c>
      <c r="C9" s="18">
        <v>0.21512299195424081</v>
      </c>
      <c r="D9" s="18">
        <v>0.19095884711679359</v>
      </c>
      <c r="E9" s="18">
        <v>0.30489554674944769</v>
      </c>
      <c r="F9" s="18">
        <v>0.2240938612117889</v>
      </c>
      <c r="G9" s="18">
        <v>0.1979649785948942</v>
      </c>
      <c r="H9" s="18">
        <v>0.18361037568030841</v>
      </c>
      <c r="I9" s="18">
        <v>0.18796550333072129</v>
      </c>
      <c r="K9" s="18">
        <v>0.2141913833648279</v>
      </c>
      <c r="L9" s="18">
        <v>0.21611346667623851</v>
      </c>
      <c r="N9" s="18">
        <v>0.16213809785235439</v>
      </c>
      <c r="O9" s="18">
        <v>0.21322163454036611</v>
      </c>
      <c r="P9" s="18">
        <v>0.26428209283998327</v>
      </c>
      <c r="Q9" s="18">
        <v>0.24912816744890309</v>
      </c>
      <c r="R9" s="18">
        <v>0.22318993965975481</v>
      </c>
      <c r="S9" s="18">
        <v>0.17918712298253911</v>
      </c>
      <c r="T9" s="18">
        <v>0.27118842230872492</v>
      </c>
      <c r="U9" s="18">
        <v>0.1624385459194837</v>
      </c>
      <c r="V9" s="18">
        <v>0.27056838718744358</v>
      </c>
      <c r="W9" s="18">
        <v>0.21732458297931961</v>
      </c>
      <c r="X9" s="18">
        <v>0.19019207505268901</v>
      </c>
      <c r="Y9" s="18">
        <v>0.19298393247560869</v>
      </c>
      <c r="AA9" s="18">
        <v>0.25657084732646429</v>
      </c>
      <c r="AB9" s="18">
        <v>0.22909605414729339</v>
      </c>
      <c r="AC9" s="18">
        <v>0.17490711593702571</v>
      </c>
      <c r="AD9" s="18">
        <v>0.18927520444874299</v>
      </c>
      <c r="AF9" s="18">
        <v>7.052106178904273E-2</v>
      </c>
      <c r="AG9" s="18">
        <v>0.2036619543715612</v>
      </c>
      <c r="AH9" s="18">
        <v>0.24412943632157211</v>
      </c>
      <c r="AI9" s="18">
        <v>0.2470756558680102</v>
      </c>
      <c r="AJ9" s="18">
        <v>0.18309907949928431</v>
      </c>
      <c r="AK9" s="18">
        <v>0.19176128384624269</v>
      </c>
      <c r="AL9" s="18">
        <v>0.17683971926007641</v>
      </c>
      <c r="AM9" s="18">
        <v>0.21484911073910459</v>
      </c>
      <c r="AN9" s="18">
        <v>0.1937882453600504</v>
      </c>
      <c r="AO9" s="18">
        <v>0.2416986090965948</v>
      </c>
      <c r="AP9" s="18">
        <v>0.18295894257810921</v>
      </c>
      <c r="AQ9" s="18">
        <v>0.27786541482735638</v>
      </c>
      <c r="AR9" s="18">
        <v>0.12421149005483161</v>
      </c>
      <c r="AS9" s="18">
        <v>0.26535260172589742</v>
      </c>
      <c r="AT9" s="18">
        <v>0.26635474570468259</v>
      </c>
      <c r="AU9" s="18">
        <v>0.33972619849742908</v>
      </c>
      <c r="AV9" s="18">
        <v>0.24174848307033589</v>
      </c>
      <c r="AX9" s="18">
        <v>0.20190856841250809</v>
      </c>
      <c r="AY9" s="18">
        <v>0.28231800551109271</v>
      </c>
      <c r="BA9" s="18">
        <v>0.2216699620425121</v>
      </c>
      <c r="BB9" s="18">
        <v>0.20297615483504919</v>
      </c>
      <c r="BD9" s="18">
        <v>0.18636323641560501</v>
      </c>
      <c r="BE9" s="18">
        <v>0.19143326345010719</v>
      </c>
      <c r="BF9" s="18">
        <v>0.2034159135655387</v>
      </c>
      <c r="BG9" s="18">
        <v>0.2358948713985517</v>
      </c>
      <c r="BH9" s="18">
        <v>0.27977810056604518</v>
      </c>
      <c r="BI9" s="18">
        <v>0.39918765568119352</v>
      </c>
      <c r="BJ9" s="18">
        <v>0.1032528004142259</v>
      </c>
      <c r="BL9" s="18">
        <v>0.22189973736892629</v>
      </c>
      <c r="BM9" s="18">
        <v>0.25095970502091669</v>
      </c>
      <c r="BN9" s="18">
        <v>0.23703395104194261</v>
      </c>
      <c r="BO9" s="18">
        <v>0.17411559801994339</v>
      </c>
      <c r="BP9" s="18">
        <v>0.193882828695536</v>
      </c>
      <c r="BQ9" s="18">
        <v>0.1723505572517661</v>
      </c>
      <c r="BR9" s="18">
        <v>0.1183318499964065</v>
      </c>
      <c r="BS9" s="18">
        <v>0.18276235198920521</v>
      </c>
      <c r="BU9" s="18">
        <v>0.23034276728699379</v>
      </c>
      <c r="BV9" s="18">
        <v>0.24587722407585841</v>
      </c>
      <c r="BW9" s="18">
        <v>0.26895126981446782</v>
      </c>
      <c r="BX9" s="18">
        <v>0.16989612063639731</v>
      </c>
      <c r="BY9" s="18">
        <v>0.2218867954736729</v>
      </c>
      <c r="BZ9" s="18">
        <v>0.1488265220394378</v>
      </c>
      <c r="CA9" s="18">
        <v>0.2240307823057916</v>
      </c>
      <c r="CB9" s="18">
        <v>0.1260037232530351</v>
      </c>
      <c r="CC9" s="18">
        <v>0.16849835999537091</v>
      </c>
    </row>
    <row r="10" spans="2:83" ht="19" customHeight="1" x14ac:dyDescent="0.35">
      <c r="B10" s="21" t="s">
        <v>313</v>
      </c>
      <c r="C10" s="18">
        <v>0.23798421240125939</v>
      </c>
      <c r="D10" s="18">
        <v>0.30910523348179508</v>
      </c>
      <c r="E10" s="18">
        <v>0.2543989802363727</v>
      </c>
      <c r="F10" s="18">
        <v>0.32964742060062752</v>
      </c>
      <c r="G10" s="18">
        <v>0.26236614507790329</v>
      </c>
      <c r="H10" s="18">
        <v>0.18335501818232361</v>
      </c>
      <c r="I10" s="18">
        <v>0.15111976003760871</v>
      </c>
      <c r="K10" s="18">
        <v>0.2518853927734282</v>
      </c>
      <c r="L10" s="18">
        <v>0.22507918937901361</v>
      </c>
      <c r="N10" s="18">
        <v>0.24209692105272559</v>
      </c>
      <c r="O10" s="18">
        <v>0.34012918775411333</v>
      </c>
      <c r="P10" s="18">
        <v>0.16703471039612799</v>
      </c>
      <c r="Q10" s="18">
        <v>0.2037224995517124</v>
      </c>
      <c r="R10" s="18">
        <v>0.20395366005369331</v>
      </c>
      <c r="S10" s="18">
        <v>0.24578486336462191</v>
      </c>
      <c r="T10" s="18">
        <v>0.27297475129545012</v>
      </c>
      <c r="U10" s="18">
        <v>0.29732323934063942</v>
      </c>
      <c r="V10" s="18">
        <v>0.2845485626075368</v>
      </c>
      <c r="W10" s="18">
        <v>0.23047629787628901</v>
      </c>
      <c r="X10" s="18">
        <v>0.17852948414063399</v>
      </c>
      <c r="Y10" s="18">
        <v>0.20707660204890241</v>
      </c>
      <c r="AA10" s="18">
        <v>0.2243383932054949</v>
      </c>
      <c r="AB10" s="18">
        <v>0.2351264797386127</v>
      </c>
      <c r="AC10" s="18">
        <v>0.27378589840088979</v>
      </c>
      <c r="AD10" s="18">
        <v>0.22601183725865201</v>
      </c>
      <c r="AF10" s="18">
        <v>0.29746835547156969</v>
      </c>
      <c r="AG10" s="18">
        <v>0.24493625442019079</v>
      </c>
      <c r="AH10" s="18">
        <v>0.240371810333496</v>
      </c>
      <c r="AI10" s="18">
        <v>0.19220851374981299</v>
      </c>
      <c r="AJ10" s="18">
        <v>0.2174239414912352</v>
      </c>
      <c r="AK10" s="18">
        <v>0.31207299264859351</v>
      </c>
      <c r="AL10" s="18">
        <v>0.2886700088731235</v>
      </c>
      <c r="AM10" s="18">
        <v>0.28862652669536121</v>
      </c>
      <c r="AN10" s="18">
        <v>0.19435274347085349</v>
      </c>
      <c r="AO10" s="18">
        <v>0.21079675561857511</v>
      </c>
      <c r="AP10" s="18">
        <v>0.1850881914934481</v>
      </c>
      <c r="AQ10" s="18">
        <v>0.19999400943601001</v>
      </c>
      <c r="AR10" s="18">
        <v>0.23910110997923209</v>
      </c>
      <c r="AS10" s="18">
        <v>0.22441619436363441</v>
      </c>
      <c r="AT10" s="18">
        <v>0.34660710998509658</v>
      </c>
      <c r="AU10" s="18">
        <v>0.22837321884599521</v>
      </c>
      <c r="AV10" s="18">
        <v>0.1310215913122551</v>
      </c>
      <c r="AX10" s="18">
        <v>0.23010464579906389</v>
      </c>
      <c r="AY10" s="18">
        <v>0.27350584130659239</v>
      </c>
      <c r="BA10" s="18">
        <v>0.23972795858338919</v>
      </c>
      <c r="BB10" s="18">
        <v>0.23474897525094959</v>
      </c>
      <c r="BD10" s="18">
        <v>0.258043507527632</v>
      </c>
      <c r="BE10" s="18">
        <v>0.23720077188754829</v>
      </c>
      <c r="BF10" s="18">
        <v>0.18225875431201519</v>
      </c>
      <c r="BG10" s="18">
        <v>0.24948850641278339</v>
      </c>
      <c r="BH10" s="18">
        <v>0.24317466626379611</v>
      </c>
      <c r="BI10" s="18">
        <v>0.19542878655611071</v>
      </c>
      <c r="BJ10" s="18">
        <v>0.22363039085497871</v>
      </c>
      <c r="BL10" s="18">
        <v>0.19937215223068419</v>
      </c>
      <c r="BM10" s="18">
        <v>0.28109908152817648</v>
      </c>
      <c r="BN10" s="18">
        <v>0.1763746419095297</v>
      </c>
      <c r="BO10" s="18">
        <v>0.20326366699708159</v>
      </c>
      <c r="BP10" s="18">
        <v>0.25516246502055279</v>
      </c>
      <c r="BQ10" s="18">
        <v>0.25095065541254752</v>
      </c>
      <c r="BR10" s="18">
        <v>0.15405149932592671</v>
      </c>
      <c r="BS10" s="18">
        <v>0.23333467673254071</v>
      </c>
      <c r="BU10" s="18">
        <v>0.19196731911467149</v>
      </c>
      <c r="BV10" s="18">
        <v>0.285351719026815</v>
      </c>
      <c r="BW10" s="18">
        <v>0.1485282080800443</v>
      </c>
      <c r="BX10" s="18">
        <v>0.235761318959373</v>
      </c>
      <c r="BY10" s="18">
        <v>0.25820973833139171</v>
      </c>
      <c r="BZ10" s="18">
        <v>0.21034719117454001</v>
      </c>
      <c r="CA10" s="18">
        <v>0.21642067550241309</v>
      </c>
      <c r="CB10" s="18">
        <v>0.22685432966844049</v>
      </c>
      <c r="CC10" s="18">
        <v>0.23759029294240841</v>
      </c>
    </row>
    <row r="11" spans="2:83" ht="19" customHeight="1" x14ac:dyDescent="0.35">
      <c r="B11" s="21" t="s">
        <v>314</v>
      </c>
      <c r="C11" s="18">
        <v>0.13581577541610809</v>
      </c>
      <c r="D11" s="18">
        <v>0.19865999030239409</v>
      </c>
      <c r="E11" s="18">
        <v>0.18449361738477629</v>
      </c>
      <c r="F11" s="18">
        <v>0.16384380615285329</v>
      </c>
      <c r="G11" s="18">
        <v>0.1175311208630348</v>
      </c>
      <c r="H11" s="18">
        <v>0.1262613056180599</v>
      </c>
      <c r="I11" s="18">
        <v>7.1771823496890874E-2</v>
      </c>
      <c r="K11" s="18">
        <v>0.15120622518403859</v>
      </c>
      <c r="L11" s="18">
        <v>0.122066116034177</v>
      </c>
      <c r="N11" s="18">
        <v>0.1137446413261627</v>
      </c>
      <c r="O11" s="18">
        <v>3.4947825774393398E-2</v>
      </c>
      <c r="P11" s="18">
        <v>0.16960028305645369</v>
      </c>
      <c r="Q11" s="18">
        <v>0.1149670074009595</v>
      </c>
      <c r="R11" s="18">
        <v>0.18476933757505021</v>
      </c>
      <c r="S11" s="18">
        <v>0.14252503357659829</v>
      </c>
      <c r="T11" s="18">
        <v>7.266094045896497E-2</v>
      </c>
      <c r="U11" s="18">
        <v>0.1523994422300059</v>
      </c>
      <c r="V11" s="18">
        <v>0.1665437747910869</v>
      </c>
      <c r="W11" s="18">
        <v>0.11907861682131431</v>
      </c>
      <c r="X11" s="18">
        <v>0.13360987940963009</v>
      </c>
      <c r="Y11" s="18">
        <v>0.13095416977279559</v>
      </c>
      <c r="AA11" s="18">
        <v>0.1051789358399572</v>
      </c>
      <c r="AB11" s="18">
        <v>0.13155418386065129</v>
      </c>
      <c r="AC11" s="18">
        <v>0.14392922493355451</v>
      </c>
      <c r="AD11" s="18">
        <v>0.16716085183057691</v>
      </c>
      <c r="AF11" s="18">
        <v>0.18960765739248839</v>
      </c>
      <c r="AG11" s="18">
        <v>0.16753721903023339</v>
      </c>
      <c r="AH11" s="18">
        <v>0.1059444139208089</v>
      </c>
      <c r="AI11" s="18">
        <v>0.12461677436704351</v>
      </c>
      <c r="AJ11" s="18">
        <v>0.1455951082173155</v>
      </c>
      <c r="AK11" s="18">
        <v>0.1247036746612311</v>
      </c>
      <c r="AL11" s="18">
        <v>0.14091726503456781</v>
      </c>
      <c r="AM11" s="18">
        <v>0.1256972006951125</v>
      </c>
      <c r="AN11" s="18">
        <v>0.17107453778701801</v>
      </c>
      <c r="AO11" s="18">
        <v>0.10933755675502289</v>
      </c>
      <c r="AP11" s="18">
        <v>0.1158642183908591</v>
      </c>
      <c r="AQ11" s="18">
        <v>9.5655501466371501E-2</v>
      </c>
      <c r="AR11" s="18">
        <v>0.1917349089303072</v>
      </c>
      <c r="AS11" s="18">
        <v>0.17111779469859789</v>
      </c>
      <c r="AT11" s="18">
        <v>0.17571880586203531</v>
      </c>
      <c r="AU11" s="18">
        <v>0.1496303615284339</v>
      </c>
      <c r="AV11" s="18">
        <v>0.1294975857607932</v>
      </c>
      <c r="AX11" s="18">
        <v>0.12091836281943801</v>
      </c>
      <c r="AY11" s="18">
        <v>0.2078996342270695</v>
      </c>
      <c r="BA11" s="18">
        <v>0.13031776822494759</v>
      </c>
      <c r="BB11" s="18">
        <v>0.14601643265613609</v>
      </c>
      <c r="BD11" s="18">
        <v>0.1213580273321843</v>
      </c>
      <c r="BE11" s="18">
        <v>0.1324426894570534</v>
      </c>
      <c r="BF11" s="18">
        <v>0.1155379097454213</v>
      </c>
      <c r="BG11" s="18">
        <v>0.14689266760318631</v>
      </c>
      <c r="BH11" s="18">
        <v>0.1535558412052864</v>
      </c>
      <c r="BI11" s="18">
        <v>0.120315378865264</v>
      </c>
      <c r="BJ11" s="18">
        <v>0.2111662595063262</v>
      </c>
      <c r="BL11" s="18">
        <v>0.14690177825965009</v>
      </c>
      <c r="BM11" s="18">
        <v>0.14681024409298771</v>
      </c>
      <c r="BN11" s="18">
        <v>0.1272813470124457</v>
      </c>
      <c r="BO11" s="18">
        <v>0.1458617846385849</v>
      </c>
      <c r="BP11" s="18">
        <v>0.11911413204193171</v>
      </c>
      <c r="BQ11" s="18">
        <v>1.9753795774519571E-2</v>
      </c>
      <c r="BR11" s="18">
        <v>0.19606388434829089</v>
      </c>
      <c r="BS11" s="18">
        <v>0.1242278945191299</v>
      </c>
      <c r="BU11" s="18">
        <v>0.14332667663714641</v>
      </c>
      <c r="BV11" s="18">
        <v>0.1631589273091518</v>
      </c>
      <c r="BW11" s="18">
        <v>0.10245027479631851</v>
      </c>
      <c r="BX11" s="18">
        <v>0.16435616911302989</v>
      </c>
      <c r="BY11" s="18">
        <v>0.1182950044799872</v>
      </c>
      <c r="BZ11" s="18">
        <v>0.10770509521298539</v>
      </c>
      <c r="CA11" s="18">
        <v>9.2321240043814604E-2</v>
      </c>
      <c r="CB11" s="18">
        <v>0.1158428186233859</v>
      </c>
      <c r="CC11" s="18">
        <v>0.1639386989472863</v>
      </c>
    </row>
    <row r="12" spans="2:83" ht="32.15" customHeight="1" x14ac:dyDescent="0.35">
      <c r="B12" s="21" t="s">
        <v>315</v>
      </c>
      <c r="C12" s="18">
        <v>0.30151021730446781</v>
      </c>
      <c r="D12" s="18">
        <v>0.1430565796231123</v>
      </c>
      <c r="E12" s="18">
        <v>0.15059992775619929</v>
      </c>
      <c r="F12" s="18">
        <v>0.16417547619087769</v>
      </c>
      <c r="G12" s="18">
        <v>0.27773373584309352</v>
      </c>
      <c r="H12" s="18">
        <v>0.43882595491888698</v>
      </c>
      <c r="I12" s="18">
        <v>0.49869348281017328</v>
      </c>
      <c r="K12" s="18">
        <v>0.30814011657762691</v>
      </c>
      <c r="L12" s="18">
        <v>0.29575916698832172</v>
      </c>
      <c r="N12" s="18">
        <v>0.38524817773462572</v>
      </c>
      <c r="O12" s="18">
        <v>0.29190264701831892</v>
      </c>
      <c r="P12" s="18">
        <v>0.28620401879451962</v>
      </c>
      <c r="Q12" s="18">
        <v>0.28217271433051089</v>
      </c>
      <c r="R12" s="18">
        <v>0.27890509376512462</v>
      </c>
      <c r="S12" s="18">
        <v>0.34584642327464898</v>
      </c>
      <c r="T12" s="18">
        <v>0.27806539381748963</v>
      </c>
      <c r="U12" s="18">
        <v>0.24306383667856241</v>
      </c>
      <c r="V12" s="18">
        <v>0.1868603773154611</v>
      </c>
      <c r="W12" s="18">
        <v>0.33367786572411767</v>
      </c>
      <c r="X12" s="18">
        <v>0.37125188939131409</v>
      </c>
      <c r="Y12" s="18">
        <v>0.3548462990120827</v>
      </c>
      <c r="AA12" s="18">
        <v>0.33656432383289309</v>
      </c>
      <c r="AB12" s="18">
        <v>0.32538446460074499</v>
      </c>
      <c r="AC12" s="18">
        <v>0.29245591563028689</v>
      </c>
      <c r="AD12" s="18">
        <v>0.24658301860476711</v>
      </c>
      <c r="AF12" s="18">
        <v>0.22144446706727999</v>
      </c>
      <c r="AG12" s="18">
        <v>0.19210342779682049</v>
      </c>
      <c r="AH12" s="18">
        <v>0.25765272175946069</v>
      </c>
      <c r="AI12" s="18">
        <v>0.30102762931062949</v>
      </c>
      <c r="AJ12" s="18">
        <v>0.34689880308181897</v>
      </c>
      <c r="AK12" s="18">
        <v>0.2732815667711902</v>
      </c>
      <c r="AL12" s="18">
        <v>0.31031928334387909</v>
      </c>
      <c r="AM12" s="18">
        <v>0.2948005121048683</v>
      </c>
      <c r="AN12" s="18">
        <v>0.33897137967355673</v>
      </c>
      <c r="AO12" s="18">
        <v>0.36015579126776609</v>
      </c>
      <c r="AP12" s="18">
        <v>0.4024292810663187</v>
      </c>
      <c r="AQ12" s="18">
        <v>0.3533996291535616</v>
      </c>
      <c r="AR12" s="18">
        <v>0.39551039999235799</v>
      </c>
      <c r="AS12" s="18">
        <v>0.23597584724663981</v>
      </c>
      <c r="AT12" s="18">
        <v>0.14439038456605549</v>
      </c>
      <c r="AU12" s="18">
        <v>0.1906620619217517</v>
      </c>
      <c r="AV12" s="18">
        <v>0.21843212791172281</v>
      </c>
      <c r="AX12" s="18">
        <v>0.3357584226733456</v>
      </c>
      <c r="AY12" s="18">
        <v>0.14016180211920501</v>
      </c>
      <c r="BA12" s="18">
        <v>0.30997295937371022</v>
      </c>
      <c r="BB12" s="18">
        <v>0.28580897717187997</v>
      </c>
      <c r="BD12" s="18">
        <v>0.29515453275773718</v>
      </c>
      <c r="BE12" s="18">
        <v>0.32046270399422772</v>
      </c>
      <c r="BF12" s="18">
        <v>0.37697291971669661</v>
      </c>
      <c r="BG12" s="18">
        <v>0.29945118934208959</v>
      </c>
      <c r="BH12" s="18">
        <v>0.26037051880931972</v>
      </c>
      <c r="BI12" s="18">
        <v>0.20593902080137871</v>
      </c>
      <c r="BJ12" s="18">
        <v>0.20591581734281619</v>
      </c>
      <c r="BL12" s="18">
        <v>0.3547973093284158</v>
      </c>
      <c r="BM12" s="18">
        <v>0.2411119063107762</v>
      </c>
      <c r="BN12" s="18">
        <v>0.40007316333450638</v>
      </c>
      <c r="BO12" s="18">
        <v>0.35461532690903869</v>
      </c>
      <c r="BP12" s="18">
        <v>0.34395303522237819</v>
      </c>
      <c r="BQ12" s="18">
        <v>0.46021445398898481</v>
      </c>
      <c r="BR12" s="18">
        <v>0.22103104129325821</v>
      </c>
      <c r="BS12" s="18">
        <v>0.26005522907302248</v>
      </c>
      <c r="BU12" s="18">
        <v>0.35626191477051122</v>
      </c>
      <c r="BV12" s="18">
        <v>0.22459307371894721</v>
      </c>
      <c r="BW12" s="18">
        <v>0.38809531930840752</v>
      </c>
      <c r="BX12" s="18">
        <v>0.27151836656294309</v>
      </c>
      <c r="BY12" s="18">
        <v>0.31470330440635153</v>
      </c>
      <c r="BZ12" s="18">
        <v>0.39066172777750879</v>
      </c>
      <c r="CA12" s="18">
        <v>0.21713038719942979</v>
      </c>
      <c r="CB12" s="18">
        <v>0.35083897382091128</v>
      </c>
      <c r="CC12" s="18">
        <v>0.34898361195747751</v>
      </c>
    </row>
    <row r="13" spans="2:83" ht="19" customHeight="1" x14ac:dyDescent="0.35">
      <c r="B13" s="21" t="s">
        <v>151</v>
      </c>
      <c r="C13" s="18">
        <v>0.1095668029239239</v>
      </c>
      <c r="D13" s="18">
        <v>0.1582193494759048</v>
      </c>
      <c r="E13" s="18">
        <v>0.105611927873204</v>
      </c>
      <c r="F13" s="18">
        <v>0.11823943584385251</v>
      </c>
      <c r="G13" s="18">
        <v>0.14440401962107419</v>
      </c>
      <c r="H13" s="18">
        <v>6.7947345600421094E-2</v>
      </c>
      <c r="I13" s="18">
        <v>9.0449430324605659E-2</v>
      </c>
      <c r="K13" s="18">
        <v>7.4576882100078387E-2</v>
      </c>
      <c r="L13" s="18">
        <v>0.1409820609222493</v>
      </c>
      <c r="N13" s="18">
        <v>9.6772162034131443E-2</v>
      </c>
      <c r="O13" s="18">
        <v>0.11979870491280829</v>
      </c>
      <c r="P13" s="18">
        <v>0.1128788949129154</v>
      </c>
      <c r="Q13" s="18">
        <v>0.15000961126791429</v>
      </c>
      <c r="R13" s="18">
        <v>0.10918196894637711</v>
      </c>
      <c r="S13" s="18">
        <v>8.6656556801591719E-2</v>
      </c>
      <c r="T13" s="18">
        <v>0.1051104921193704</v>
      </c>
      <c r="U13" s="18">
        <v>0.1447749358313084</v>
      </c>
      <c r="V13" s="18">
        <v>9.1478898098471775E-2</v>
      </c>
      <c r="W13" s="18">
        <v>9.9442636598959466E-2</v>
      </c>
      <c r="X13" s="18">
        <v>0.12641667200573259</v>
      </c>
      <c r="Y13" s="18">
        <v>0.11413899669061051</v>
      </c>
      <c r="AA13" s="18">
        <v>7.7347499795190497E-2</v>
      </c>
      <c r="AB13" s="18">
        <v>7.8838817652697499E-2</v>
      </c>
      <c r="AC13" s="18">
        <v>0.11492184509824301</v>
      </c>
      <c r="AD13" s="18">
        <v>0.170969087857261</v>
      </c>
      <c r="AF13" s="18">
        <v>0.2209584582796193</v>
      </c>
      <c r="AG13" s="18">
        <v>0.19176114438119421</v>
      </c>
      <c r="AH13" s="18">
        <v>0.15190161766466229</v>
      </c>
      <c r="AI13" s="18">
        <v>0.13507142670450389</v>
      </c>
      <c r="AJ13" s="18">
        <v>0.1069830677103458</v>
      </c>
      <c r="AK13" s="18">
        <v>9.8180482072742548E-2</v>
      </c>
      <c r="AL13" s="18">
        <v>8.3253723488353179E-2</v>
      </c>
      <c r="AM13" s="18">
        <v>7.6026649765553497E-2</v>
      </c>
      <c r="AN13" s="18">
        <v>0.1018130937085214</v>
      </c>
      <c r="AO13" s="18">
        <v>7.8011287262041082E-2</v>
      </c>
      <c r="AP13" s="18">
        <v>0.1136593664712649</v>
      </c>
      <c r="AQ13" s="18">
        <v>7.3085445116700495E-2</v>
      </c>
      <c r="AR13" s="18">
        <v>4.9442091043270978E-2</v>
      </c>
      <c r="AS13" s="18">
        <v>0.1031375619652307</v>
      </c>
      <c r="AT13" s="18">
        <v>6.6928953882129757E-2</v>
      </c>
      <c r="AU13" s="18">
        <v>9.1608159206390302E-2</v>
      </c>
      <c r="AV13" s="18">
        <v>0.27930021194489307</v>
      </c>
      <c r="AX13" s="18">
        <v>0.1113100002956444</v>
      </c>
      <c r="AY13" s="18">
        <v>9.6114716836040531E-2</v>
      </c>
      <c r="BA13" s="18">
        <v>9.8311351775441008E-2</v>
      </c>
      <c r="BB13" s="18">
        <v>0.13044946008598521</v>
      </c>
      <c r="BD13" s="18">
        <v>0.1390806959668415</v>
      </c>
      <c r="BE13" s="18">
        <v>0.1184605712110634</v>
      </c>
      <c r="BF13" s="18">
        <v>0.1218145026603283</v>
      </c>
      <c r="BG13" s="18">
        <v>6.8272765243388933E-2</v>
      </c>
      <c r="BH13" s="18">
        <v>6.3120873155552495E-2</v>
      </c>
      <c r="BI13" s="18">
        <v>7.9129158096053087E-2</v>
      </c>
      <c r="BJ13" s="18">
        <v>0.25603473188165288</v>
      </c>
      <c r="BL13" s="18">
        <v>7.7029022812323336E-2</v>
      </c>
      <c r="BM13" s="18">
        <v>8.0019063047142944E-2</v>
      </c>
      <c r="BN13" s="18">
        <v>5.9236896701575552E-2</v>
      </c>
      <c r="BO13" s="18">
        <v>0.1221436234353514</v>
      </c>
      <c r="BP13" s="18">
        <v>8.7887539019601515E-2</v>
      </c>
      <c r="BQ13" s="18">
        <v>9.6730537572182335E-2</v>
      </c>
      <c r="BR13" s="18">
        <v>0.31052172503611752</v>
      </c>
      <c r="BS13" s="18">
        <v>0.19961984768610169</v>
      </c>
      <c r="BU13" s="18">
        <v>7.8101322190677391E-2</v>
      </c>
      <c r="BV13" s="18">
        <v>8.1019055869227585E-2</v>
      </c>
      <c r="BW13" s="18">
        <v>9.1974928000761916E-2</v>
      </c>
      <c r="BX13" s="18">
        <v>0.15846802472825661</v>
      </c>
      <c r="BY13" s="18">
        <v>8.6905157308596687E-2</v>
      </c>
      <c r="BZ13" s="18">
        <v>0.14245946379552821</v>
      </c>
      <c r="CA13" s="18">
        <v>0.25009691494855091</v>
      </c>
      <c r="CB13" s="18">
        <v>0.18046015463422721</v>
      </c>
      <c r="CC13" s="18">
        <v>8.0989036157456951E-2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312</v>
      </c>
      <c r="C9" s="18">
        <v>0.24893765214359159</v>
      </c>
      <c r="D9" s="18">
        <v>0.21901070275870699</v>
      </c>
      <c r="E9" s="18">
        <v>0.2956828822722633</v>
      </c>
      <c r="F9" s="18">
        <v>0.2722738502243337</v>
      </c>
      <c r="G9" s="18">
        <v>0.2843444781470727</v>
      </c>
      <c r="H9" s="18">
        <v>0.20024992747212819</v>
      </c>
      <c r="I9" s="18">
        <v>0.22252571025050311</v>
      </c>
      <c r="K9" s="18">
        <v>0.24028748484552451</v>
      </c>
      <c r="L9" s="18">
        <v>0.25732745358605269</v>
      </c>
      <c r="N9" s="18">
        <v>0.2153405656450601</v>
      </c>
      <c r="O9" s="18">
        <v>0.28026795527584758</v>
      </c>
      <c r="P9" s="18">
        <v>0.2912216945294297</v>
      </c>
      <c r="Q9" s="18">
        <v>0.28129917962028989</v>
      </c>
      <c r="R9" s="18">
        <v>0.23741378464173771</v>
      </c>
      <c r="S9" s="18">
        <v>0.18914977567903471</v>
      </c>
      <c r="T9" s="18">
        <v>0.27932510225530999</v>
      </c>
      <c r="U9" s="18">
        <v>0.23863058340619259</v>
      </c>
      <c r="V9" s="18">
        <v>0.28737476858868521</v>
      </c>
      <c r="W9" s="18">
        <v>0.2366143332578492</v>
      </c>
      <c r="X9" s="18">
        <v>0.2011405272658503</v>
      </c>
      <c r="Y9" s="18">
        <v>0.29435502666134689</v>
      </c>
      <c r="AA9" s="18">
        <v>0.27244905011551868</v>
      </c>
      <c r="AB9" s="18">
        <v>0.24318565893096511</v>
      </c>
      <c r="AC9" s="18">
        <v>0.2185615787102167</v>
      </c>
      <c r="AD9" s="18">
        <v>0.25672875508936821</v>
      </c>
      <c r="AF9" s="18">
        <v>3.6774450434403583E-2</v>
      </c>
      <c r="AG9" s="18">
        <v>0.20499158170481821</v>
      </c>
      <c r="AH9" s="18">
        <v>0.3545493375845164</v>
      </c>
      <c r="AI9" s="18">
        <v>0.23329926509899129</v>
      </c>
      <c r="AJ9" s="18">
        <v>0.248486155053631</v>
      </c>
      <c r="AK9" s="18">
        <v>0.24705654354157841</v>
      </c>
      <c r="AL9" s="18">
        <v>0.17189839074813251</v>
      </c>
      <c r="AM9" s="18">
        <v>0.27207847911263522</v>
      </c>
      <c r="AN9" s="18">
        <v>0.24574601651570299</v>
      </c>
      <c r="AO9" s="18">
        <v>0.2204050885139662</v>
      </c>
      <c r="AP9" s="18">
        <v>0.23623207575933711</v>
      </c>
      <c r="AQ9" s="18">
        <v>0.23529088040655319</v>
      </c>
      <c r="AR9" s="18">
        <v>0.21347304229191971</v>
      </c>
      <c r="AS9" s="18">
        <v>0.36375008080082688</v>
      </c>
      <c r="AT9" s="18">
        <v>0.42249632398839448</v>
      </c>
      <c r="AU9" s="18">
        <v>0.31024944908530261</v>
      </c>
      <c r="AV9" s="18">
        <v>0.2456736189742118</v>
      </c>
      <c r="AX9" s="18">
        <v>0.24197135037595269</v>
      </c>
      <c r="AY9" s="18">
        <v>0.28615112186187031</v>
      </c>
      <c r="BA9" s="18">
        <v>0.26287793116122338</v>
      </c>
      <c r="BB9" s="18">
        <v>0.22307373397377961</v>
      </c>
      <c r="BD9" s="18">
        <v>0.24803576974161851</v>
      </c>
      <c r="BE9" s="18">
        <v>0.22642805922734069</v>
      </c>
      <c r="BF9" s="18">
        <v>0.22181773840765079</v>
      </c>
      <c r="BG9" s="18">
        <v>0.28794886959579091</v>
      </c>
      <c r="BH9" s="18">
        <v>0.22616192254259679</v>
      </c>
      <c r="BI9" s="18">
        <v>0.37110947916763343</v>
      </c>
      <c r="BJ9" s="18">
        <v>0.2208033245026147</v>
      </c>
      <c r="BL9" s="18">
        <v>0.22907520630156361</v>
      </c>
      <c r="BM9" s="18">
        <v>0.29773163295050997</v>
      </c>
      <c r="BN9" s="18">
        <v>0.23150352061139809</v>
      </c>
      <c r="BO9" s="18">
        <v>0.23674120005798791</v>
      </c>
      <c r="BP9" s="18">
        <v>0.21669746768246501</v>
      </c>
      <c r="BQ9" s="18">
        <v>0.18185007312543111</v>
      </c>
      <c r="BR9" s="18">
        <v>0.18587407706013459</v>
      </c>
      <c r="BS9" s="18">
        <v>0.23431402608617949</v>
      </c>
      <c r="BU9" s="18">
        <v>0.22339437257450609</v>
      </c>
      <c r="BV9" s="18">
        <v>0.30365668344667901</v>
      </c>
      <c r="BW9" s="18">
        <v>0.19739373302266641</v>
      </c>
      <c r="BX9" s="18">
        <v>0.30139230867516148</v>
      </c>
      <c r="BY9" s="18">
        <v>0.2396320653315385</v>
      </c>
      <c r="BZ9" s="18">
        <v>0.2020098318015425</v>
      </c>
      <c r="CA9" s="18">
        <v>0.19681340091837859</v>
      </c>
      <c r="CB9" s="18">
        <v>0.22872216183452079</v>
      </c>
      <c r="CC9" s="18">
        <v>0.22254502568343651</v>
      </c>
    </row>
    <row r="10" spans="2:83" ht="19" customHeight="1" x14ac:dyDescent="0.35">
      <c r="B10" s="21" t="s">
        <v>313</v>
      </c>
      <c r="C10" s="18">
        <v>0.22902999816099609</v>
      </c>
      <c r="D10" s="18">
        <v>0.28465167869012642</v>
      </c>
      <c r="E10" s="18">
        <v>0.29235377965025389</v>
      </c>
      <c r="F10" s="18">
        <v>0.2705141878105507</v>
      </c>
      <c r="G10" s="18">
        <v>0.22510870452695331</v>
      </c>
      <c r="H10" s="18">
        <v>0.18348405090350789</v>
      </c>
      <c r="I10" s="18">
        <v>0.16332023606292281</v>
      </c>
      <c r="K10" s="18">
        <v>0.24653713571568539</v>
      </c>
      <c r="L10" s="18">
        <v>0.21375760748850081</v>
      </c>
      <c r="N10" s="18">
        <v>0.18547151287123681</v>
      </c>
      <c r="O10" s="18">
        <v>0.26218385893149498</v>
      </c>
      <c r="P10" s="18">
        <v>0.2242258983561396</v>
      </c>
      <c r="Q10" s="18">
        <v>0.243227274523065</v>
      </c>
      <c r="R10" s="18">
        <v>0.25606912262927778</v>
      </c>
      <c r="S10" s="18">
        <v>0.2302161041549621</v>
      </c>
      <c r="T10" s="18">
        <v>0.26230447301023663</v>
      </c>
      <c r="U10" s="18">
        <v>0.2430310437751402</v>
      </c>
      <c r="V10" s="18">
        <v>0.25498146933833221</v>
      </c>
      <c r="W10" s="18">
        <v>0.2227247421544957</v>
      </c>
      <c r="X10" s="18">
        <v>0.20733027269228599</v>
      </c>
      <c r="Y10" s="18">
        <v>0.17539353429807689</v>
      </c>
      <c r="AA10" s="18">
        <v>0.21689611596312749</v>
      </c>
      <c r="AB10" s="18">
        <v>0.21371189648530589</v>
      </c>
      <c r="AC10" s="18">
        <v>0.26373558743398617</v>
      </c>
      <c r="AD10" s="18">
        <v>0.22812867607658011</v>
      </c>
      <c r="AF10" s="18">
        <v>0.33810307374023257</v>
      </c>
      <c r="AG10" s="18">
        <v>0.30133826579676187</v>
      </c>
      <c r="AH10" s="18">
        <v>0.182663390744735</v>
      </c>
      <c r="AI10" s="18">
        <v>0.2121710047973536</v>
      </c>
      <c r="AJ10" s="18">
        <v>0.2238615468147368</v>
      </c>
      <c r="AK10" s="18">
        <v>0.23507716113902311</v>
      </c>
      <c r="AL10" s="18">
        <v>0.25327127869000698</v>
      </c>
      <c r="AM10" s="18">
        <v>0.31469752215466779</v>
      </c>
      <c r="AN10" s="18">
        <v>0.18391478741674411</v>
      </c>
      <c r="AO10" s="18">
        <v>0.23055503911371639</v>
      </c>
      <c r="AP10" s="18">
        <v>0.16826613531512269</v>
      </c>
      <c r="AQ10" s="18">
        <v>0.1892694994418814</v>
      </c>
      <c r="AR10" s="18">
        <v>0.23747265560328951</v>
      </c>
      <c r="AS10" s="18">
        <v>0.14464092678645329</v>
      </c>
      <c r="AT10" s="18">
        <v>0.24960741578731069</v>
      </c>
      <c r="AU10" s="18">
        <v>0.29712703742895952</v>
      </c>
      <c r="AV10" s="18">
        <v>0.1548654387944699</v>
      </c>
      <c r="AX10" s="18">
        <v>0.2170840703011008</v>
      </c>
      <c r="AY10" s="18">
        <v>0.29633217561601621</v>
      </c>
      <c r="BA10" s="18">
        <v>0.2288742598191299</v>
      </c>
      <c r="BB10" s="18">
        <v>0.22931894529934491</v>
      </c>
      <c r="BD10" s="18">
        <v>0.2242509543520988</v>
      </c>
      <c r="BE10" s="18">
        <v>0.20563520352152179</v>
      </c>
      <c r="BF10" s="18">
        <v>0.21093495964759951</v>
      </c>
      <c r="BG10" s="18">
        <v>0.23544198605528011</v>
      </c>
      <c r="BH10" s="18">
        <v>0.28751414703577338</v>
      </c>
      <c r="BI10" s="18">
        <v>0.29959596068776823</v>
      </c>
      <c r="BJ10" s="18">
        <v>0.16373190154665829</v>
      </c>
      <c r="BL10" s="18">
        <v>0.24027743245760649</v>
      </c>
      <c r="BM10" s="18">
        <v>0.26125994732658431</v>
      </c>
      <c r="BN10" s="18">
        <v>0.22405768960958869</v>
      </c>
      <c r="BO10" s="18">
        <v>0.1307220966397559</v>
      </c>
      <c r="BP10" s="18">
        <v>0.25644242912364429</v>
      </c>
      <c r="BQ10" s="18">
        <v>0.15450253325829991</v>
      </c>
      <c r="BR10" s="18">
        <v>0.12595173601556431</v>
      </c>
      <c r="BS10" s="18">
        <v>0.19497023569226651</v>
      </c>
      <c r="BU10" s="18">
        <v>0.24702400502158359</v>
      </c>
      <c r="BV10" s="18">
        <v>0.2707256740711998</v>
      </c>
      <c r="BW10" s="18">
        <v>0.20282706597214589</v>
      </c>
      <c r="BX10" s="18">
        <v>0.1020648365172014</v>
      </c>
      <c r="BY10" s="18">
        <v>0.2502490039169466</v>
      </c>
      <c r="BZ10" s="18">
        <v>0.14707683122430729</v>
      </c>
      <c r="CA10" s="18">
        <v>0.2295667779006626</v>
      </c>
      <c r="CB10" s="18">
        <v>0.1608540180786065</v>
      </c>
      <c r="CC10" s="18">
        <v>0.26035632928336683</v>
      </c>
    </row>
    <row r="11" spans="2:83" ht="19" customHeight="1" x14ac:dyDescent="0.35">
      <c r="B11" s="21" t="s">
        <v>314</v>
      </c>
      <c r="C11" s="18">
        <v>0.1488483124220584</v>
      </c>
      <c r="D11" s="18">
        <v>0.21764280610761499</v>
      </c>
      <c r="E11" s="18">
        <v>0.1998108462597793</v>
      </c>
      <c r="F11" s="18">
        <v>0.18956862812980771</v>
      </c>
      <c r="G11" s="18">
        <v>0.12515475605048509</v>
      </c>
      <c r="H11" s="18">
        <v>0.12704066467179551</v>
      </c>
      <c r="I11" s="18">
        <v>8.3314540895616032E-2</v>
      </c>
      <c r="K11" s="18">
        <v>0.16991416047946931</v>
      </c>
      <c r="L11" s="18">
        <v>0.12881653277376429</v>
      </c>
      <c r="N11" s="18">
        <v>0.15729704300320599</v>
      </c>
      <c r="O11" s="18">
        <v>0.1232572156859718</v>
      </c>
      <c r="P11" s="18">
        <v>8.6969544793742623E-2</v>
      </c>
      <c r="Q11" s="18">
        <v>0.13769361653746329</v>
      </c>
      <c r="R11" s="18">
        <v>0.17543607619961649</v>
      </c>
      <c r="S11" s="18">
        <v>0.13456328120255809</v>
      </c>
      <c r="T11" s="18">
        <v>0.1089870146370389</v>
      </c>
      <c r="U11" s="18">
        <v>0.17555411212010569</v>
      </c>
      <c r="V11" s="18">
        <v>0.18778722953912921</v>
      </c>
      <c r="W11" s="18">
        <v>0.13130496243974421</v>
      </c>
      <c r="X11" s="18">
        <v>0.20348979364619649</v>
      </c>
      <c r="Y11" s="18">
        <v>9.3445323053392884E-2</v>
      </c>
      <c r="AA11" s="18">
        <v>0.12603107682078829</v>
      </c>
      <c r="AB11" s="18">
        <v>0.14952848407522429</v>
      </c>
      <c r="AC11" s="18">
        <v>0.16173682092180999</v>
      </c>
      <c r="AD11" s="18">
        <v>0.16253276708110589</v>
      </c>
      <c r="AF11" s="18">
        <v>0.21552859365310051</v>
      </c>
      <c r="AG11" s="18">
        <v>0.15209730074046909</v>
      </c>
      <c r="AH11" s="18">
        <v>0.12939598957449139</v>
      </c>
      <c r="AI11" s="18">
        <v>0.18922342156479499</v>
      </c>
      <c r="AJ11" s="18">
        <v>0.13903794917253329</v>
      </c>
      <c r="AK11" s="18">
        <v>0.16212774893772841</v>
      </c>
      <c r="AL11" s="18">
        <v>0.17424056058677961</v>
      </c>
      <c r="AM11" s="18">
        <v>0.12568179072322419</v>
      </c>
      <c r="AN11" s="18">
        <v>0.17130100778143381</v>
      </c>
      <c r="AO11" s="18">
        <v>0.17170155479310659</v>
      </c>
      <c r="AP11" s="18">
        <v>0.1100988410040571</v>
      </c>
      <c r="AQ11" s="18">
        <v>0.15358814480197641</v>
      </c>
      <c r="AR11" s="18">
        <v>0.1128349326478801</v>
      </c>
      <c r="AS11" s="18">
        <v>0.1757764075480435</v>
      </c>
      <c r="AT11" s="18">
        <v>0.12512324474889491</v>
      </c>
      <c r="AU11" s="18">
        <v>0.1488206574484312</v>
      </c>
      <c r="AV11" s="18">
        <v>0.11053512038356229</v>
      </c>
      <c r="AX11" s="18">
        <v>0.1295438534631968</v>
      </c>
      <c r="AY11" s="18">
        <v>0.23850273179631781</v>
      </c>
      <c r="BA11" s="18">
        <v>0.13948048364446741</v>
      </c>
      <c r="BB11" s="18">
        <v>0.16622879358932741</v>
      </c>
      <c r="BD11" s="18">
        <v>0.13825625680726419</v>
      </c>
      <c r="BE11" s="18">
        <v>0.15894461207581231</v>
      </c>
      <c r="BF11" s="18">
        <v>0.1091818186728972</v>
      </c>
      <c r="BG11" s="18">
        <v>0.16547777677246589</v>
      </c>
      <c r="BH11" s="18">
        <v>0.16106358302331131</v>
      </c>
      <c r="BI11" s="18">
        <v>0.1268572572275336</v>
      </c>
      <c r="BJ11" s="18">
        <v>0.1656228292735136</v>
      </c>
      <c r="BL11" s="18">
        <v>0.14025323592479921</v>
      </c>
      <c r="BM11" s="18">
        <v>0.1611209866244305</v>
      </c>
      <c r="BN11" s="18">
        <v>0.11939671305002771</v>
      </c>
      <c r="BO11" s="18">
        <v>0.13887862686816049</v>
      </c>
      <c r="BP11" s="18">
        <v>0.14811207483438341</v>
      </c>
      <c r="BQ11" s="18">
        <v>0.1057220304006036</v>
      </c>
      <c r="BR11" s="18">
        <v>0.2036410246288351</v>
      </c>
      <c r="BS11" s="18">
        <v>0.14907452097178109</v>
      </c>
      <c r="BU11" s="18">
        <v>0.13775566129904501</v>
      </c>
      <c r="BV11" s="18">
        <v>0.17153460719143299</v>
      </c>
      <c r="BW11" s="18">
        <v>0.1266603202978647</v>
      </c>
      <c r="BX11" s="18">
        <v>0.17705032080663011</v>
      </c>
      <c r="BY11" s="18">
        <v>0.15129571645362039</v>
      </c>
      <c r="BZ11" s="18">
        <v>0.11712132602662099</v>
      </c>
      <c r="CA11" s="18">
        <v>0.1209392918602448</v>
      </c>
      <c r="CB11" s="18">
        <v>0.1345531531761982</v>
      </c>
      <c r="CC11" s="18">
        <v>0.1293913716532174</v>
      </c>
    </row>
    <row r="12" spans="2:83" ht="32.15" customHeight="1" x14ac:dyDescent="0.35">
      <c r="B12" s="21" t="s">
        <v>315</v>
      </c>
      <c r="C12" s="18">
        <v>0.27694184216547291</v>
      </c>
      <c r="D12" s="18">
        <v>0.15248229552000239</v>
      </c>
      <c r="E12" s="18">
        <v>0.12508588716163971</v>
      </c>
      <c r="F12" s="18">
        <v>0.13626147164635219</v>
      </c>
      <c r="G12" s="18">
        <v>0.26637449629439419</v>
      </c>
      <c r="H12" s="18">
        <v>0.42345825734948611</v>
      </c>
      <c r="I12" s="18">
        <v>0.44742075513333041</v>
      </c>
      <c r="K12" s="18">
        <v>0.28343635024214658</v>
      </c>
      <c r="L12" s="18">
        <v>0.27133280539407928</v>
      </c>
      <c r="N12" s="18">
        <v>0.36618036180836838</v>
      </c>
      <c r="O12" s="18">
        <v>0.24144135529805541</v>
      </c>
      <c r="P12" s="18">
        <v>0.25667576919795021</v>
      </c>
      <c r="Q12" s="18">
        <v>0.21750957770662571</v>
      </c>
      <c r="R12" s="18">
        <v>0.23432809422571599</v>
      </c>
      <c r="S12" s="18">
        <v>0.36130061913356593</v>
      </c>
      <c r="T12" s="18">
        <v>0.24408621498418259</v>
      </c>
      <c r="U12" s="18">
        <v>0.25968549208591618</v>
      </c>
      <c r="V12" s="18">
        <v>0.1818073741942004</v>
      </c>
      <c r="W12" s="18">
        <v>0.31189026751814619</v>
      </c>
      <c r="X12" s="18">
        <v>0.27027383764250262</v>
      </c>
      <c r="Y12" s="18">
        <v>0.34984592034145101</v>
      </c>
      <c r="AA12" s="18">
        <v>0.32373127602059809</v>
      </c>
      <c r="AB12" s="18">
        <v>0.31741683974708318</v>
      </c>
      <c r="AC12" s="18">
        <v>0.26600853461679008</v>
      </c>
      <c r="AD12" s="18">
        <v>0.1935717193907826</v>
      </c>
      <c r="AF12" s="18">
        <v>0.1965180084222089</v>
      </c>
      <c r="AG12" s="18">
        <v>0.15351557405784799</v>
      </c>
      <c r="AH12" s="18">
        <v>0.25071973859521518</v>
      </c>
      <c r="AI12" s="18">
        <v>0.27670657167424167</v>
      </c>
      <c r="AJ12" s="18">
        <v>0.27203018074815333</v>
      </c>
      <c r="AK12" s="18">
        <v>0.25395200134740398</v>
      </c>
      <c r="AL12" s="18">
        <v>0.3086426073248717</v>
      </c>
      <c r="AM12" s="18">
        <v>0.20036870019786929</v>
      </c>
      <c r="AN12" s="18">
        <v>0.29564365593668268</v>
      </c>
      <c r="AO12" s="18">
        <v>0.31632199171385811</v>
      </c>
      <c r="AP12" s="18">
        <v>0.39410323506344469</v>
      </c>
      <c r="AQ12" s="18">
        <v>0.36552474280523478</v>
      </c>
      <c r="AR12" s="18">
        <v>0.39528493769128631</v>
      </c>
      <c r="AS12" s="18">
        <v>0.25343443530119769</v>
      </c>
      <c r="AT12" s="18">
        <v>0.1798401685741855</v>
      </c>
      <c r="AU12" s="18">
        <v>0.17411942796014851</v>
      </c>
      <c r="AV12" s="18">
        <v>0.23989991143060069</v>
      </c>
      <c r="AX12" s="18">
        <v>0.30836972682270097</v>
      </c>
      <c r="AY12" s="18">
        <v>0.12573590470445281</v>
      </c>
      <c r="BA12" s="18">
        <v>0.28384372351699222</v>
      </c>
      <c r="BB12" s="18">
        <v>0.26413652497866003</v>
      </c>
      <c r="BD12" s="18">
        <v>0.27665884368293697</v>
      </c>
      <c r="BE12" s="18">
        <v>0.30226107329760232</v>
      </c>
      <c r="BF12" s="18">
        <v>0.34298211948069401</v>
      </c>
      <c r="BG12" s="18">
        <v>0.25931509212483839</v>
      </c>
      <c r="BH12" s="18">
        <v>0.25476743926076589</v>
      </c>
      <c r="BI12" s="18">
        <v>0.15871211620607881</v>
      </c>
      <c r="BJ12" s="18">
        <v>0.1797212487182645</v>
      </c>
      <c r="BL12" s="18">
        <v>0.323965330913145</v>
      </c>
      <c r="BM12" s="18">
        <v>0.2027775402046329</v>
      </c>
      <c r="BN12" s="18">
        <v>0.37842553708964649</v>
      </c>
      <c r="BO12" s="18">
        <v>0.37455027456343309</v>
      </c>
      <c r="BP12" s="18">
        <v>0.32531207876014889</v>
      </c>
      <c r="BQ12" s="18">
        <v>0.46205711455473442</v>
      </c>
      <c r="BR12" s="18">
        <v>0.21115345233166299</v>
      </c>
      <c r="BS12" s="18">
        <v>0.2422125050393725</v>
      </c>
      <c r="BU12" s="18">
        <v>0.33065407582111589</v>
      </c>
      <c r="BV12" s="18">
        <v>0.19336062842330839</v>
      </c>
      <c r="BW12" s="18">
        <v>0.36905151731625152</v>
      </c>
      <c r="BX12" s="18">
        <v>0.28606116881192439</v>
      </c>
      <c r="BY12" s="18">
        <v>0.29070343620059969</v>
      </c>
      <c r="BZ12" s="18">
        <v>0.37620051750003303</v>
      </c>
      <c r="CA12" s="18">
        <v>0.1995663448061514</v>
      </c>
      <c r="CB12" s="18">
        <v>0.31180406290307849</v>
      </c>
      <c r="CC12" s="18">
        <v>0.30295229081456682</v>
      </c>
    </row>
    <row r="13" spans="2:83" ht="19" customHeight="1" x14ac:dyDescent="0.35">
      <c r="B13" s="21" t="s">
        <v>151</v>
      </c>
      <c r="C13" s="18">
        <v>9.6242195107880998E-2</v>
      </c>
      <c r="D13" s="18">
        <v>0.1262125169235491</v>
      </c>
      <c r="E13" s="18">
        <v>8.7066604656063779E-2</v>
      </c>
      <c r="F13" s="18">
        <v>0.1313818621889557</v>
      </c>
      <c r="G13" s="18">
        <v>9.9017564981094819E-2</v>
      </c>
      <c r="H13" s="18">
        <v>6.5767099603082288E-2</v>
      </c>
      <c r="I13" s="18">
        <v>8.3418757657627671E-2</v>
      </c>
      <c r="K13" s="18">
        <v>5.9824868717174171E-2</v>
      </c>
      <c r="L13" s="18">
        <v>0.1287656007576029</v>
      </c>
      <c r="N13" s="18">
        <v>7.5710516672128664E-2</v>
      </c>
      <c r="O13" s="18">
        <v>9.284961480863009E-2</v>
      </c>
      <c r="P13" s="18">
        <v>0.14090709312273789</v>
      </c>
      <c r="Q13" s="18">
        <v>0.12027035161255629</v>
      </c>
      <c r="R13" s="18">
        <v>9.6752922303652025E-2</v>
      </c>
      <c r="S13" s="18">
        <v>8.4770219829879215E-2</v>
      </c>
      <c r="T13" s="18">
        <v>0.10529719511323191</v>
      </c>
      <c r="U13" s="18">
        <v>8.3098768612645188E-2</v>
      </c>
      <c r="V13" s="18">
        <v>8.8049158339653016E-2</v>
      </c>
      <c r="W13" s="18">
        <v>9.7465694629764649E-2</v>
      </c>
      <c r="X13" s="18">
        <v>0.1177655687531645</v>
      </c>
      <c r="Y13" s="18">
        <v>8.6960195645732249E-2</v>
      </c>
      <c r="AA13" s="18">
        <v>6.089248107996735E-2</v>
      </c>
      <c r="AB13" s="18">
        <v>7.6157120761421684E-2</v>
      </c>
      <c r="AC13" s="18">
        <v>8.9957478317196887E-2</v>
      </c>
      <c r="AD13" s="18">
        <v>0.1590380823621633</v>
      </c>
      <c r="AF13" s="18">
        <v>0.21307587375005441</v>
      </c>
      <c r="AG13" s="18">
        <v>0.1880572777001028</v>
      </c>
      <c r="AH13" s="18">
        <v>8.2671543501042152E-2</v>
      </c>
      <c r="AI13" s="18">
        <v>8.8599736864618486E-2</v>
      </c>
      <c r="AJ13" s="18">
        <v>0.1165841682109455</v>
      </c>
      <c r="AK13" s="18">
        <v>0.101786545034266</v>
      </c>
      <c r="AL13" s="18">
        <v>9.1947162650209177E-2</v>
      </c>
      <c r="AM13" s="18">
        <v>8.7173507811603629E-2</v>
      </c>
      <c r="AN13" s="18">
        <v>0.1033945323494363</v>
      </c>
      <c r="AO13" s="18">
        <v>6.1016325865352661E-2</v>
      </c>
      <c r="AP13" s="18">
        <v>9.1299712858038312E-2</v>
      </c>
      <c r="AQ13" s="18">
        <v>5.6326732544354143E-2</v>
      </c>
      <c r="AR13" s="18">
        <v>4.0934431765624467E-2</v>
      </c>
      <c r="AS13" s="18">
        <v>6.239814956347866E-2</v>
      </c>
      <c r="AT13" s="18">
        <v>2.2932846901214349E-2</v>
      </c>
      <c r="AU13" s="18">
        <v>6.9683428077158327E-2</v>
      </c>
      <c r="AV13" s="18">
        <v>0.24902591041715541</v>
      </c>
      <c r="AX13" s="18">
        <v>0.1030309990370486</v>
      </c>
      <c r="AY13" s="18">
        <v>5.3278066021342989E-2</v>
      </c>
      <c r="BA13" s="18">
        <v>8.4923601858187106E-2</v>
      </c>
      <c r="BB13" s="18">
        <v>0.11724200215888821</v>
      </c>
      <c r="BD13" s="18">
        <v>0.1127981754160816</v>
      </c>
      <c r="BE13" s="18">
        <v>0.10673105187772269</v>
      </c>
      <c r="BF13" s="18">
        <v>0.1150833637911587</v>
      </c>
      <c r="BG13" s="18">
        <v>5.1816275451624698E-2</v>
      </c>
      <c r="BH13" s="18">
        <v>7.0492908137552573E-2</v>
      </c>
      <c r="BI13" s="18">
        <v>4.3725186710985818E-2</v>
      </c>
      <c r="BJ13" s="18">
        <v>0.27012069595894889</v>
      </c>
      <c r="BL13" s="18">
        <v>6.6428794402885669E-2</v>
      </c>
      <c r="BM13" s="18">
        <v>7.7109892893842319E-2</v>
      </c>
      <c r="BN13" s="18">
        <v>4.6616539639338851E-2</v>
      </c>
      <c r="BO13" s="18">
        <v>0.1191078018706626</v>
      </c>
      <c r="BP13" s="18">
        <v>5.3435949599358511E-2</v>
      </c>
      <c r="BQ13" s="18">
        <v>9.5868248660931299E-2</v>
      </c>
      <c r="BR13" s="18">
        <v>0.27337970996380301</v>
      </c>
      <c r="BS13" s="18">
        <v>0.17942871221040041</v>
      </c>
      <c r="BU13" s="18">
        <v>6.1171885283749429E-2</v>
      </c>
      <c r="BV13" s="18">
        <v>6.0722406867379862E-2</v>
      </c>
      <c r="BW13" s="18">
        <v>0.10406736339107139</v>
      </c>
      <c r="BX13" s="18">
        <v>0.13343136518908269</v>
      </c>
      <c r="BY13" s="18">
        <v>6.8119778097294817E-2</v>
      </c>
      <c r="BZ13" s="18">
        <v>0.15759149344749621</v>
      </c>
      <c r="CA13" s="18">
        <v>0.25311418451456258</v>
      </c>
      <c r="CB13" s="18">
        <v>0.1640666040075959</v>
      </c>
      <c r="CC13" s="18">
        <v>8.4754982565412418E-2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312</v>
      </c>
      <c r="C9" s="18">
        <v>0.18900381348414999</v>
      </c>
      <c r="D9" s="18">
        <v>0.1842786770436575</v>
      </c>
      <c r="E9" s="18">
        <v>0.23447682532966019</v>
      </c>
      <c r="F9" s="18">
        <v>0.23023921824158089</v>
      </c>
      <c r="G9" s="18">
        <v>0.17391152321005521</v>
      </c>
      <c r="H9" s="18">
        <v>0.14091133445027909</v>
      </c>
      <c r="I9" s="18">
        <v>0.1717508080282486</v>
      </c>
      <c r="K9" s="18">
        <v>0.19450857890186299</v>
      </c>
      <c r="L9" s="18">
        <v>0.18280568126827371</v>
      </c>
      <c r="N9" s="18">
        <v>0.13372920598940791</v>
      </c>
      <c r="O9" s="18">
        <v>9.0548462298264007E-2</v>
      </c>
      <c r="P9" s="18">
        <v>0.16680679714767629</v>
      </c>
      <c r="Q9" s="18">
        <v>0.24478467168779849</v>
      </c>
      <c r="R9" s="18">
        <v>0.20710959038175369</v>
      </c>
      <c r="S9" s="18">
        <v>0.17787046558148459</v>
      </c>
      <c r="T9" s="18">
        <v>0.20625230055501961</v>
      </c>
      <c r="U9" s="18">
        <v>0.1565256822027051</v>
      </c>
      <c r="V9" s="18">
        <v>0.25296731720057308</v>
      </c>
      <c r="W9" s="18">
        <v>0.15264858471833281</v>
      </c>
      <c r="X9" s="18">
        <v>0.20499656397528129</v>
      </c>
      <c r="Y9" s="18">
        <v>0.20828522659826171</v>
      </c>
      <c r="AA9" s="18">
        <v>0.22231363168700391</v>
      </c>
      <c r="AB9" s="18">
        <v>0.16286633083075849</v>
      </c>
      <c r="AC9" s="18">
        <v>0.17256573172359571</v>
      </c>
      <c r="AD9" s="18">
        <v>0.19473735327454281</v>
      </c>
      <c r="AF9" s="18">
        <v>0.13028791704140719</v>
      </c>
      <c r="AG9" s="18">
        <v>0.1914965320802601</v>
      </c>
      <c r="AH9" s="18">
        <v>0.26224121833092329</v>
      </c>
      <c r="AI9" s="18">
        <v>0.21610768781887901</v>
      </c>
      <c r="AJ9" s="18">
        <v>0.1122193477306079</v>
      </c>
      <c r="AK9" s="18">
        <v>0.16726753038663569</v>
      </c>
      <c r="AL9" s="18">
        <v>0.14611467148480489</v>
      </c>
      <c r="AM9" s="18">
        <v>0.14551450091793941</v>
      </c>
      <c r="AN9" s="18">
        <v>0.16419401079460691</v>
      </c>
      <c r="AO9" s="18">
        <v>0.2347778505160921</v>
      </c>
      <c r="AP9" s="18">
        <v>0.17855897274759019</v>
      </c>
      <c r="AQ9" s="18">
        <v>0.1891842209208576</v>
      </c>
      <c r="AR9" s="18">
        <v>0.17626390104106621</v>
      </c>
      <c r="AS9" s="18">
        <v>0.28353478810108668</v>
      </c>
      <c r="AT9" s="18">
        <v>0.26830778332271371</v>
      </c>
      <c r="AU9" s="18">
        <v>0.30380968140803</v>
      </c>
      <c r="AV9" s="18">
        <v>0.16760968182933189</v>
      </c>
      <c r="AX9" s="18">
        <v>0.18157420594748791</v>
      </c>
      <c r="AY9" s="18">
        <v>0.22432833524457191</v>
      </c>
      <c r="BA9" s="18">
        <v>0.2004692858258009</v>
      </c>
      <c r="BB9" s="18">
        <v>0.16773149619067029</v>
      </c>
      <c r="BD9" s="18">
        <v>0.19600272954206141</v>
      </c>
      <c r="BE9" s="18">
        <v>0.14415602563384169</v>
      </c>
      <c r="BF9" s="18">
        <v>0.18377818266465271</v>
      </c>
      <c r="BG9" s="18">
        <v>0.19796038091076809</v>
      </c>
      <c r="BH9" s="18">
        <v>0.24871123517648899</v>
      </c>
      <c r="BI9" s="18">
        <v>0.25548181699916711</v>
      </c>
      <c r="BJ9" s="18">
        <v>0.1073174169417634</v>
      </c>
      <c r="BL9" s="18">
        <v>0.18342810971291271</v>
      </c>
      <c r="BM9" s="18">
        <v>0.2273057485381233</v>
      </c>
      <c r="BN9" s="18">
        <v>0.1587831195677879</v>
      </c>
      <c r="BO9" s="18">
        <v>0.1627987587816315</v>
      </c>
      <c r="BP9" s="18">
        <v>0.19964133238164369</v>
      </c>
      <c r="BQ9" s="18">
        <v>9.3044763507678874E-2</v>
      </c>
      <c r="BR9" s="18">
        <v>0.1339529101914318</v>
      </c>
      <c r="BS9" s="18">
        <v>0.15887494128599661</v>
      </c>
      <c r="BU9" s="18">
        <v>0.19612179233828381</v>
      </c>
      <c r="BV9" s="18">
        <v>0.2240460079865792</v>
      </c>
      <c r="BW9" s="18">
        <v>0.14000611393185519</v>
      </c>
      <c r="BX9" s="18">
        <v>0.1779715290215387</v>
      </c>
      <c r="BY9" s="18">
        <v>0.21360981656553521</v>
      </c>
      <c r="BZ9" s="18">
        <v>9.1871490373248141E-2</v>
      </c>
      <c r="CA9" s="18">
        <v>0.19899663559403169</v>
      </c>
      <c r="CB9" s="18">
        <v>0.112379221633363</v>
      </c>
      <c r="CC9" s="18">
        <v>0.14797691129182161</v>
      </c>
    </row>
    <row r="10" spans="2:83" ht="19" customHeight="1" x14ac:dyDescent="0.35">
      <c r="B10" s="21" t="s">
        <v>313</v>
      </c>
      <c r="C10" s="18">
        <v>0.22160015118607379</v>
      </c>
      <c r="D10" s="18">
        <v>0.25422874209863522</v>
      </c>
      <c r="E10" s="18">
        <v>0.25715521435996769</v>
      </c>
      <c r="F10" s="18">
        <v>0.2629183082377487</v>
      </c>
      <c r="G10" s="18">
        <v>0.2461637206236254</v>
      </c>
      <c r="H10" s="18">
        <v>0.15359185647165891</v>
      </c>
      <c r="I10" s="18">
        <v>0.18277899157142671</v>
      </c>
      <c r="K10" s="18">
        <v>0.23115866854986211</v>
      </c>
      <c r="L10" s="18">
        <v>0.21271953715676359</v>
      </c>
      <c r="N10" s="18">
        <v>0.23094144626667171</v>
      </c>
      <c r="O10" s="18">
        <v>0.30134333565722943</v>
      </c>
      <c r="P10" s="18">
        <v>0.2772605746220102</v>
      </c>
      <c r="Q10" s="18">
        <v>0.18136912945541109</v>
      </c>
      <c r="R10" s="18">
        <v>0.25753579163750961</v>
      </c>
      <c r="S10" s="18">
        <v>0.2183365866934257</v>
      </c>
      <c r="T10" s="18">
        <v>0.22437976288367439</v>
      </c>
      <c r="U10" s="18">
        <v>0.20042315424763141</v>
      </c>
      <c r="V10" s="18">
        <v>0.24631859276129259</v>
      </c>
      <c r="W10" s="18">
        <v>0.20834627566542241</v>
      </c>
      <c r="X10" s="18">
        <v>0.19694511085232641</v>
      </c>
      <c r="Y10" s="18">
        <v>0.16605873361799431</v>
      </c>
      <c r="AA10" s="18">
        <v>0.1926894821484304</v>
      </c>
      <c r="AB10" s="18">
        <v>0.24856856366042071</v>
      </c>
      <c r="AC10" s="18">
        <v>0.25213118783952632</v>
      </c>
      <c r="AD10" s="18">
        <v>0.1984168301842438</v>
      </c>
      <c r="AF10" s="18">
        <v>0.2472698786224479</v>
      </c>
      <c r="AG10" s="18">
        <v>0.2014021274671986</v>
      </c>
      <c r="AH10" s="18">
        <v>0.18406206627105789</v>
      </c>
      <c r="AI10" s="18">
        <v>0.22122504960846201</v>
      </c>
      <c r="AJ10" s="18">
        <v>0.21454213675808639</v>
      </c>
      <c r="AK10" s="18">
        <v>0.24678116693740379</v>
      </c>
      <c r="AL10" s="18">
        <v>0.28942604479485767</v>
      </c>
      <c r="AM10" s="18">
        <v>0.30435525116830042</v>
      </c>
      <c r="AN10" s="18">
        <v>0.22836265731196409</v>
      </c>
      <c r="AO10" s="18">
        <v>0.2221822866066562</v>
      </c>
      <c r="AP10" s="18">
        <v>0.1582715222898769</v>
      </c>
      <c r="AQ10" s="18">
        <v>0.1970469651021208</v>
      </c>
      <c r="AR10" s="18">
        <v>0.2397551695794512</v>
      </c>
      <c r="AS10" s="18">
        <v>0.14956039560959719</v>
      </c>
      <c r="AT10" s="18">
        <v>0.2433588426861871</v>
      </c>
      <c r="AU10" s="18">
        <v>0.200775982958914</v>
      </c>
      <c r="AV10" s="18">
        <v>0.1542747395410356</v>
      </c>
      <c r="AX10" s="18">
        <v>0.21469793949490201</v>
      </c>
      <c r="AY10" s="18">
        <v>0.25486367614802963</v>
      </c>
      <c r="BA10" s="18">
        <v>0.2208224951691368</v>
      </c>
      <c r="BB10" s="18">
        <v>0.2230429653191971</v>
      </c>
      <c r="BD10" s="18">
        <v>0.2125366597855981</v>
      </c>
      <c r="BE10" s="18">
        <v>0.24063065942755291</v>
      </c>
      <c r="BF10" s="18">
        <v>0.178689040706177</v>
      </c>
      <c r="BG10" s="18">
        <v>0.24530848493871549</v>
      </c>
      <c r="BH10" s="18">
        <v>0.186131786583976</v>
      </c>
      <c r="BI10" s="18">
        <v>0.27475128467185361</v>
      </c>
      <c r="BJ10" s="18">
        <v>0.25002611263743618</v>
      </c>
      <c r="BL10" s="18">
        <v>0.21065200846614249</v>
      </c>
      <c r="BM10" s="18">
        <v>0.23639645878751361</v>
      </c>
      <c r="BN10" s="18">
        <v>0.20770127616963849</v>
      </c>
      <c r="BO10" s="18">
        <v>0.23573750331773241</v>
      </c>
      <c r="BP10" s="18">
        <v>0.22677885206183879</v>
      </c>
      <c r="BQ10" s="18">
        <v>0.26956665543950009</v>
      </c>
      <c r="BR10" s="18">
        <v>0.16145305358096951</v>
      </c>
      <c r="BS10" s="18">
        <v>0.20699212636800049</v>
      </c>
      <c r="BU10" s="18">
        <v>0.19085002479172891</v>
      </c>
      <c r="BV10" s="18">
        <v>0.25909056783935991</v>
      </c>
      <c r="BW10" s="18">
        <v>0.22654822630837901</v>
      </c>
      <c r="BX10" s="18">
        <v>0.21793482534155001</v>
      </c>
      <c r="BY10" s="18">
        <v>0.20133111695477529</v>
      </c>
      <c r="BZ10" s="18">
        <v>0.2451024474617001</v>
      </c>
      <c r="CA10" s="18">
        <v>0.23709135144826449</v>
      </c>
      <c r="CB10" s="18">
        <v>0.21089201432526949</v>
      </c>
      <c r="CC10" s="18">
        <v>0.2036954840485837</v>
      </c>
    </row>
    <row r="11" spans="2:83" ht="19" customHeight="1" x14ac:dyDescent="0.35">
      <c r="B11" s="21" t="s">
        <v>314</v>
      </c>
      <c r="C11" s="18">
        <v>0.20714639622298589</v>
      </c>
      <c r="D11" s="18">
        <v>0.27744134472931231</v>
      </c>
      <c r="E11" s="18">
        <v>0.3050727640433426</v>
      </c>
      <c r="F11" s="18">
        <v>0.23727569144263461</v>
      </c>
      <c r="G11" s="18">
        <v>0.16987625720923541</v>
      </c>
      <c r="H11" s="18">
        <v>0.1801722137945162</v>
      </c>
      <c r="I11" s="18">
        <v>0.1272983853866527</v>
      </c>
      <c r="K11" s="18">
        <v>0.21014824881981381</v>
      </c>
      <c r="L11" s="18">
        <v>0.2044650811410868</v>
      </c>
      <c r="N11" s="18">
        <v>0.21101445824109061</v>
      </c>
      <c r="O11" s="18">
        <v>0.23088385915803281</v>
      </c>
      <c r="P11" s="18">
        <v>0.25505004122689612</v>
      </c>
      <c r="Q11" s="18">
        <v>0.2104506005224544</v>
      </c>
      <c r="R11" s="18">
        <v>0.20886771792822759</v>
      </c>
      <c r="S11" s="18">
        <v>0.16190568700471689</v>
      </c>
      <c r="T11" s="18">
        <v>0.19794159702091729</v>
      </c>
      <c r="U11" s="18">
        <v>0.24251242534483761</v>
      </c>
      <c r="V11" s="18">
        <v>0.21856801505702511</v>
      </c>
      <c r="W11" s="18">
        <v>0.21805915144510679</v>
      </c>
      <c r="X11" s="18">
        <v>0.1890594425458999</v>
      </c>
      <c r="Y11" s="18">
        <v>0.16793098275802509</v>
      </c>
      <c r="AA11" s="18">
        <v>0.20666947320312459</v>
      </c>
      <c r="AB11" s="18">
        <v>0.19572737460519071</v>
      </c>
      <c r="AC11" s="18">
        <v>0.22242598590161919</v>
      </c>
      <c r="AD11" s="18">
        <v>0.2076794209294843</v>
      </c>
      <c r="AF11" s="18">
        <v>0.22001484652942349</v>
      </c>
      <c r="AG11" s="18">
        <v>0.23113102797369409</v>
      </c>
      <c r="AH11" s="18">
        <v>0.15498117484956539</v>
      </c>
      <c r="AI11" s="18">
        <v>0.161974908657188</v>
      </c>
      <c r="AJ11" s="18">
        <v>0.23163153608452061</v>
      </c>
      <c r="AK11" s="18">
        <v>0.22294048300531899</v>
      </c>
      <c r="AL11" s="18">
        <v>0.1484469419636994</v>
      </c>
      <c r="AM11" s="18">
        <v>0.17925114047841151</v>
      </c>
      <c r="AN11" s="18">
        <v>0.20703523908058569</v>
      </c>
      <c r="AO11" s="18">
        <v>0.21150590674763259</v>
      </c>
      <c r="AP11" s="18">
        <v>0.20618017371162431</v>
      </c>
      <c r="AQ11" s="18">
        <v>0.21971302022722819</v>
      </c>
      <c r="AR11" s="18">
        <v>0.19765971929900089</v>
      </c>
      <c r="AS11" s="18">
        <v>0.21821049995420311</v>
      </c>
      <c r="AT11" s="18">
        <v>0.21061163515857431</v>
      </c>
      <c r="AU11" s="18">
        <v>0.30893783816091808</v>
      </c>
      <c r="AV11" s="18">
        <v>0.22866522060568301</v>
      </c>
      <c r="AX11" s="18">
        <v>0.18946201993365119</v>
      </c>
      <c r="AY11" s="18">
        <v>0.29220136669205943</v>
      </c>
      <c r="BA11" s="18">
        <v>0.20991500887916051</v>
      </c>
      <c r="BB11" s="18">
        <v>0.20200968618349291</v>
      </c>
      <c r="BD11" s="18">
        <v>0.18586591828762089</v>
      </c>
      <c r="BE11" s="18">
        <v>0.18809919334338729</v>
      </c>
      <c r="BF11" s="18">
        <v>0.2230696956409188</v>
      </c>
      <c r="BG11" s="18">
        <v>0.21203485907754979</v>
      </c>
      <c r="BH11" s="18">
        <v>0.2438112577162731</v>
      </c>
      <c r="BI11" s="18">
        <v>0.25188084118564052</v>
      </c>
      <c r="BJ11" s="18">
        <v>0.23120746338824419</v>
      </c>
      <c r="BL11" s="18">
        <v>0.1997563754492804</v>
      </c>
      <c r="BM11" s="18">
        <v>0.23216523992881999</v>
      </c>
      <c r="BN11" s="18">
        <v>0.19831636062036731</v>
      </c>
      <c r="BO11" s="18">
        <v>0.19315454502995449</v>
      </c>
      <c r="BP11" s="18">
        <v>0.2213132531445646</v>
      </c>
      <c r="BQ11" s="18">
        <v>8.2989193708438283E-2</v>
      </c>
      <c r="BR11" s="18">
        <v>0.2454290392888222</v>
      </c>
      <c r="BS11" s="18">
        <v>0.17797577393092631</v>
      </c>
      <c r="BU11" s="18">
        <v>0.1960515499805093</v>
      </c>
      <c r="BV11" s="18">
        <v>0.22776227707725119</v>
      </c>
      <c r="BW11" s="18">
        <v>0.20720625561907949</v>
      </c>
      <c r="BX11" s="18">
        <v>0.23592654061452931</v>
      </c>
      <c r="BY11" s="18">
        <v>0.22699043108214981</v>
      </c>
      <c r="BZ11" s="18">
        <v>0.1452969785991938</v>
      </c>
      <c r="CA11" s="18">
        <v>0.1019984554414286</v>
      </c>
      <c r="CB11" s="18">
        <v>0.15010643799261811</v>
      </c>
      <c r="CC11" s="18">
        <v>0.27064856706784618</v>
      </c>
    </row>
    <row r="12" spans="2:83" ht="32.15" customHeight="1" x14ac:dyDescent="0.35">
      <c r="B12" s="21" t="s">
        <v>315</v>
      </c>
      <c r="C12" s="18">
        <v>0.26766472090648957</v>
      </c>
      <c r="D12" s="18">
        <v>0.15009822982194071</v>
      </c>
      <c r="E12" s="18">
        <v>0.1212914706419473</v>
      </c>
      <c r="F12" s="18">
        <v>0.15477428899834769</v>
      </c>
      <c r="G12" s="18">
        <v>0.27325802612968519</v>
      </c>
      <c r="H12" s="18">
        <v>0.40330845817183669</v>
      </c>
      <c r="I12" s="18">
        <v>0.40844419482362121</v>
      </c>
      <c r="K12" s="18">
        <v>0.28363070290133408</v>
      </c>
      <c r="L12" s="18">
        <v>0.25402728594818219</v>
      </c>
      <c r="N12" s="18">
        <v>0.33313242694424922</v>
      </c>
      <c r="O12" s="18">
        <v>0.22688033844476499</v>
      </c>
      <c r="P12" s="18">
        <v>0.20431104814446119</v>
      </c>
      <c r="Q12" s="18">
        <v>0.2254092548595566</v>
      </c>
      <c r="R12" s="18">
        <v>0.23535159440346459</v>
      </c>
      <c r="S12" s="18">
        <v>0.34820357949870451</v>
      </c>
      <c r="T12" s="18">
        <v>0.2203694926005908</v>
      </c>
      <c r="U12" s="18">
        <v>0.25004903219582619</v>
      </c>
      <c r="V12" s="18">
        <v>0.1903233611253595</v>
      </c>
      <c r="W12" s="18">
        <v>0.30531549283181492</v>
      </c>
      <c r="X12" s="18">
        <v>0.27400098291280001</v>
      </c>
      <c r="Y12" s="18">
        <v>0.33910825074454309</v>
      </c>
      <c r="AA12" s="18">
        <v>0.29343747209854248</v>
      </c>
      <c r="AB12" s="18">
        <v>0.3083575848600999</v>
      </c>
      <c r="AC12" s="18">
        <v>0.26109358778712638</v>
      </c>
      <c r="AD12" s="18">
        <v>0.20177658593326081</v>
      </c>
      <c r="AF12" s="18">
        <v>0.21914867260474699</v>
      </c>
      <c r="AG12" s="18">
        <v>0.16431250745893991</v>
      </c>
      <c r="AH12" s="18">
        <v>0.23674348272052889</v>
      </c>
      <c r="AI12" s="18">
        <v>0.25948655693137879</v>
      </c>
      <c r="AJ12" s="18">
        <v>0.28303723651510371</v>
      </c>
      <c r="AK12" s="18">
        <v>0.25572662016319558</v>
      </c>
      <c r="AL12" s="18">
        <v>0.31434157515534028</v>
      </c>
      <c r="AM12" s="18">
        <v>0.26968838684592022</v>
      </c>
      <c r="AN12" s="18">
        <v>0.33032283203083801</v>
      </c>
      <c r="AO12" s="18">
        <v>0.27811293046456098</v>
      </c>
      <c r="AP12" s="18">
        <v>0.34938630971443352</v>
      </c>
      <c r="AQ12" s="18">
        <v>0.30255672029754649</v>
      </c>
      <c r="AR12" s="18">
        <v>0.29415205315448067</v>
      </c>
      <c r="AS12" s="18">
        <v>0.24555675436988239</v>
      </c>
      <c r="AT12" s="18">
        <v>0.2546679105521189</v>
      </c>
      <c r="AU12" s="18">
        <v>0.1092072320960681</v>
      </c>
      <c r="AV12" s="18">
        <v>0.24808989378291579</v>
      </c>
      <c r="AX12" s="18">
        <v>0.29469120926068681</v>
      </c>
      <c r="AY12" s="18">
        <v>0.14131957471034309</v>
      </c>
      <c r="BA12" s="18">
        <v>0.26381834634534912</v>
      </c>
      <c r="BB12" s="18">
        <v>0.2748010426955988</v>
      </c>
      <c r="BD12" s="18">
        <v>0.28994861319810361</v>
      </c>
      <c r="BE12" s="18">
        <v>0.27511517536867092</v>
      </c>
      <c r="BF12" s="18">
        <v>0.28055587580610852</v>
      </c>
      <c r="BG12" s="18">
        <v>0.26707040854830871</v>
      </c>
      <c r="BH12" s="18">
        <v>0.24257183863758769</v>
      </c>
      <c r="BI12" s="18">
        <v>0.17416087043235309</v>
      </c>
      <c r="BJ12" s="18">
        <v>0.1762899794267003</v>
      </c>
      <c r="BL12" s="18">
        <v>0.32046660824159112</v>
      </c>
      <c r="BM12" s="18">
        <v>0.20578038529240419</v>
      </c>
      <c r="BN12" s="18">
        <v>0.35591934474642828</v>
      </c>
      <c r="BO12" s="18">
        <v>0.30761773214954308</v>
      </c>
      <c r="BP12" s="18">
        <v>0.28375099138745841</v>
      </c>
      <c r="BQ12" s="18">
        <v>0.48055016157214692</v>
      </c>
      <c r="BR12" s="18">
        <v>0.18843738203707169</v>
      </c>
      <c r="BS12" s="18">
        <v>0.2496834211098041</v>
      </c>
      <c r="BU12" s="18">
        <v>0.32831961299913492</v>
      </c>
      <c r="BV12" s="18">
        <v>0.1927101316558554</v>
      </c>
      <c r="BW12" s="18">
        <v>0.31074294566544708</v>
      </c>
      <c r="BX12" s="18">
        <v>0.2110254648060918</v>
      </c>
      <c r="BY12" s="18">
        <v>0.28623102259387601</v>
      </c>
      <c r="BZ12" s="18">
        <v>0.40585866156327832</v>
      </c>
      <c r="CA12" s="18">
        <v>0.23490761271229929</v>
      </c>
      <c r="CB12" s="18">
        <v>0.31930259884070877</v>
      </c>
      <c r="CC12" s="18">
        <v>0.2631407318982642</v>
      </c>
    </row>
    <row r="13" spans="2:83" ht="19" customHeight="1" x14ac:dyDescent="0.35">
      <c r="B13" s="21" t="s">
        <v>151</v>
      </c>
      <c r="C13" s="18">
        <v>0.11458491820030051</v>
      </c>
      <c r="D13" s="18">
        <v>0.13395300630645421</v>
      </c>
      <c r="E13" s="18">
        <v>8.2003725625082277E-2</v>
      </c>
      <c r="F13" s="18">
        <v>0.114792493079688</v>
      </c>
      <c r="G13" s="18">
        <v>0.13679047282739881</v>
      </c>
      <c r="H13" s="18">
        <v>0.1220161371117089</v>
      </c>
      <c r="I13" s="18">
        <v>0.1097276201900509</v>
      </c>
      <c r="K13" s="18">
        <v>8.0553800827126959E-2</v>
      </c>
      <c r="L13" s="18">
        <v>0.14598241448569371</v>
      </c>
      <c r="N13" s="18">
        <v>9.1182462558580493E-2</v>
      </c>
      <c r="O13" s="18">
        <v>0.15034400444170881</v>
      </c>
      <c r="P13" s="18">
        <v>9.6571538858956252E-2</v>
      </c>
      <c r="Q13" s="18">
        <v>0.13798634347477959</v>
      </c>
      <c r="R13" s="18">
        <v>9.1135305649044387E-2</v>
      </c>
      <c r="S13" s="18">
        <v>9.3683681221668272E-2</v>
      </c>
      <c r="T13" s="18">
        <v>0.15105684693979801</v>
      </c>
      <c r="U13" s="18">
        <v>0.15048970600899961</v>
      </c>
      <c r="V13" s="18">
        <v>9.1822713855749832E-2</v>
      </c>
      <c r="W13" s="18">
        <v>0.11563049533932319</v>
      </c>
      <c r="X13" s="18">
        <v>0.1349978997136925</v>
      </c>
      <c r="Y13" s="18">
        <v>0.11861680628117589</v>
      </c>
      <c r="AA13" s="18">
        <v>8.4889940862898486E-2</v>
      </c>
      <c r="AB13" s="18">
        <v>8.4480146043530102E-2</v>
      </c>
      <c r="AC13" s="18">
        <v>9.1783506748132279E-2</v>
      </c>
      <c r="AD13" s="18">
        <v>0.1973898096784685</v>
      </c>
      <c r="AF13" s="18">
        <v>0.1832786852019743</v>
      </c>
      <c r="AG13" s="18">
        <v>0.21165780501990719</v>
      </c>
      <c r="AH13" s="18">
        <v>0.16197205782792459</v>
      </c>
      <c r="AI13" s="18">
        <v>0.14120579698409219</v>
      </c>
      <c r="AJ13" s="18">
        <v>0.15856974291168141</v>
      </c>
      <c r="AK13" s="18">
        <v>0.1072841995074458</v>
      </c>
      <c r="AL13" s="18">
        <v>0.1016707666012978</v>
      </c>
      <c r="AM13" s="18">
        <v>0.1011907205894286</v>
      </c>
      <c r="AN13" s="18">
        <v>7.0085260782005068E-2</v>
      </c>
      <c r="AO13" s="18">
        <v>5.34210256650582E-2</v>
      </c>
      <c r="AP13" s="18">
        <v>0.10760302153647509</v>
      </c>
      <c r="AQ13" s="18">
        <v>9.1499073452247032E-2</v>
      </c>
      <c r="AR13" s="18">
        <v>9.2169156926001028E-2</v>
      </c>
      <c r="AS13" s="18">
        <v>0.1031375619652307</v>
      </c>
      <c r="AT13" s="18">
        <v>2.3053828280405971E-2</v>
      </c>
      <c r="AU13" s="18">
        <v>7.726926537606997E-2</v>
      </c>
      <c r="AV13" s="18">
        <v>0.20136046424103371</v>
      </c>
      <c r="AX13" s="18">
        <v>0.11957462536327219</v>
      </c>
      <c r="AY13" s="18">
        <v>8.7287047204996068E-2</v>
      </c>
      <c r="BA13" s="18">
        <v>0.1049748637805528</v>
      </c>
      <c r="BB13" s="18">
        <v>0.1324148096110411</v>
      </c>
      <c r="BD13" s="18">
        <v>0.1156460791866159</v>
      </c>
      <c r="BE13" s="18">
        <v>0.151998946226547</v>
      </c>
      <c r="BF13" s="18">
        <v>0.13390720518214311</v>
      </c>
      <c r="BG13" s="18">
        <v>7.7625866524658069E-2</v>
      </c>
      <c r="BH13" s="18">
        <v>7.8773881885674232E-2</v>
      </c>
      <c r="BI13" s="18">
        <v>4.3725186710985818E-2</v>
      </c>
      <c r="BJ13" s="18">
        <v>0.23515902760585591</v>
      </c>
      <c r="BL13" s="18">
        <v>8.5696898130073196E-2</v>
      </c>
      <c r="BM13" s="18">
        <v>9.8352167453138767E-2</v>
      </c>
      <c r="BN13" s="18">
        <v>7.9279898895777884E-2</v>
      </c>
      <c r="BO13" s="18">
        <v>0.1006914607211387</v>
      </c>
      <c r="BP13" s="18">
        <v>6.8515571024494709E-2</v>
      </c>
      <c r="BQ13" s="18">
        <v>7.3849225772236071E-2</v>
      </c>
      <c r="BR13" s="18">
        <v>0.27072761490170483</v>
      </c>
      <c r="BS13" s="18">
        <v>0.20647373730527269</v>
      </c>
      <c r="BU13" s="18">
        <v>8.865701989034315E-2</v>
      </c>
      <c r="BV13" s="18">
        <v>9.639101544095427E-2</v>
      </c>
      <c r="BW13" s="18">
        <v>0.11549645847523909</v>
      </c>
      <c r="BX13" s="18">
        <v>0.15714164021629021</v>
      </c>
      <c r="BY13" s="18">
        <v>7.1837612803663811E-2</v>
      </c>
      <c r="BZ13" s="18">
        <v>0.1118704220025796</v>
      </c>
      <c r="CA13" s="18">
        <v>0.22700594480397601</v>
      </c>
      <c r="CB13" s="18">
        <v>0.20731972720804059</v>
      </c>
      <c r="CC13" s="18">
        <v>0.1145383056934843</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312</v>
      </c>
      <c r="C9" s="18">
        <v>0.17693549278543139</v>
      </c>
      <c r="D9" s="18">
        <v>0.19792003037683711</v>
      </c>
      <c r="E9" s="18">
        <v>0.18554029610269229</v>
      </c>
      <c r="F9" s="18">
        <v>0.1813547924590658</v>
      </c>
      <c r="G9" s="18">
        <v>0.2204480434509814</v>
      </c>
      <c r="H9" s="18">
        <v>0.12645230267821719</v>
      </c>
      <c r="I9" s="18">
        <v>0.16454849052193579</v>
      </c>
      <c r="K9" s="18">
        <v>0.1769938858649579</v>
      </c>
      <c r="L9" s="18">
        <v>0.17680964936045979</v>
      </c>
      <c r="N9" s="18">
        <v>0.1391459557765915</v>
      </c>
      <c r="O9" s="18">
        <v>0.15447491889240869</v>
      </c>
      <c r="P9" s="18">
        <v>0.18404997389749489</v>
      </c>
      <c r="Q9" s="18">
        <v>0.1347113571334731</v>
      </c>
      <c r="R9" s="18">
        <v>0.15785008955199731</v>
      </c>
      <c r="S9" s="18">
        <v>0.1529840811173368</v>
      </c>
      <c r="T9" s="18">
        <v>0.22340132844119659</v>
      </c>
      <c r="U9" s="18">
        <v>0.1882994574169996</v>
      </c>
      <c r="V9" s="18">
        <v>0.23084810551366811</v>
      </c>
      <c r="W9" s="18">
        <v>0.1573766789129768</v>
      </c>
      <c r="X9" s="18">
        <v>0.12546291869299839</v>
      </c>
      <c r="Y9" s="18">
        <v>0.2289391861777999</v>
      </c>
      <c r="AA9" s="18">
        <v>0.19493152558279389</v>
      </c>
      <c r="AB9" s="18">
        <v>0.17981235264229881</v>
      </c>
      <c r="AC9" s="18">
        <v>0.16071529282798189</v>
      </c>
      <c r="AD9" s="18">
        <v>0.16871795144788701</v>
      </c>
      <c r="AF9" s="18">
        <v>9.5581362363637568E-2</v>
      </c>
      <c r="AG9" s="18">
        <v>0.2022465563756482</v>
      </c>
      <c r="AH9" s="18">
        <v>0.2778257940442091</v>
      </c>
      <c r="AI9" s="18">
        <v>0.15491745378056071</v>
      </c>
      <c r="AJ9" s="18">
        <v>0.12744529235201441</v>
      </c>
      <c r="AK9" s="18">
        <v>0.1526252803646426</v>
      </c>
      <c r="AL9" s="18">
        <v>0.13794624025659349</v>
      </c>
      <c r="AM9" s="18">
        <v>0.20072317557758851</v>
      </c>
      <c r="AN9" s="18">
        <v>0.13590220013161661</v>
      </c>
      <c r="AO9" s="18">
        <v>0.19314946092936139</v>
      </c>
      <c r="AP9" s="18">
        <v>0.15180240251052571</v>
      </c>
      <c r="AQ9" s="18">
        <v>0.17590610545009799</v>
      </c>
      <c r="AR9" s="18">
        <v>0.17436243207621599</v>
      </c>
      <c r="AS9" s="18">
        <v>0.28562344063666251</v>
      </c>
      <c r="AT9" s="18">
        <v>0.23676536074785701</v>
      </c>
      <c r="AU9" s="18">
        <v>0.25871241211985962</v>
      </c>
      <c r="AV9" s="18">
        <v>0.13542409390810731</v>
      </c>
      <c r="AX9" s="18">
        <v>0.1638885429622467</v>
      </c>
      <c r="AY9" s="18">
        <v>0.23695944406366129</v>
      </c>
      <c r="BA9" s="18">
        <v>0.1820673993412692</v>
      </c>
      <c r="BB9" s="18">
        <v>0.16741407567122379</v>
      </c>
      <c r="BD9" s="18">
        <v>0.17760086720554841</v>
      </c>
      <c r="BE9" s="18">
        <v>0.12995807449983021</v>
      </c>
      <c r="BF9" s="18">
        <v>0.139600472457095</v>
      </c>
      <c r="BG9" s="18">
        <v>0.22351199470075911</v>
      </c>
      <c r="BH9" s="18">
        <v>0.2043754200724465</v>
      </c>
      <c r="BI9" s="18">
        <v>0.19312737705808661</v>
      </c>
      <c r="BJ9" s="18">
        <v>0.17691322034360829</v>
      </c>
      <c r="BL9" s="18">
        <v>0.1728721021709663</v>
      </c>
      <c r="BM9" s="18">
        <v>0.23253188549919071</v>
      </c>
      <c r="BN9" s="18">
        <v>0.12550287942188351</v>
      </c>
      <c r="BO9" s="18">
        <v>0.214229038457388</v>
      </c>
      <c r="BP9" s="18">
        <v>0.15136245142615429</v>
      </c>
      <c r="BQ9" s="18">
        <v>8.8965003517427907E-2</v>
      </c>
      <c r="BR9" s="18">
        <v>8.3491198742516703E-2</v>
      </c>
      <c r="BS9" s="18">
        <v>0.13631107434076609</v>
      </c>
      <c r="BU9" s="18">
        <v>0.1832077801892765</v>
      </c>
      <c r="BV9" s="18">
        <v>0.23221030533039291</v>
      </c>
      <c r="BW9" s="18">
        <v>0.13783109984146069</v>
      </c>
      <c r="BX9" s="18">
        <v>0.12965083750855971</v>
      </c>
      <c r="BY9" s="18">
        <v>0.18206650925392159</v>
      </c>
      <c r="BZ9" s="18">
        <v>8.9188689609512511E-2</v>
      </c>
      <c r="CA9" s="18">
        <v>0.16848713820385491</v>
      </c>
      <c r="CB9" s="18">
        <v>0.13042901987009059</v>
      </c>
      <c r="CC9" s="18">
        <v>0.1349262446357033</v>
      </c>
    </row>
    <row r="10" spans="2:83" ht="19" customHeight="1" x14ac:dyDescent="0.35">
      <c r="B10" s="21" t="s">
        <v>313</v>
      </c>
      <c r="C10" s="18">
        <v>0.23802649582354271</v>
      </c>
      <c r="D10" s="18">
        <v>0.22259480255700781</v>
      </c>
      <c r="E10" s="18">
        <v>0.33077006846915491</v>
      </c>
      <c r="F10" s="18">
        <v>0.28151105773333979</v>
      </c>
      <c r="G10" s="18">
        <v>0.2403323155189602</v>
      </c>
      <c r="H10" s="18">
        <v>0.19496838959710891</v>
      </c>
      <c r="I10" s="18">
        <v>0.1757034193738575</v>
      </c>
      <c r="K10" s="18">
        <v>0.23796317322346389</v>
      </c>
      <c r="L10" s="18">
        <v>0.2372139473364358</v>
      </c>
      <c r="N10" s="18">
        <v>0.22914106137609391</v>
      </c>
      <c r="O10" s="18">
        <v>0.27494235809536349</v>
      </c>
      <c r="P10" s="18">
        <v>0.2085395839036315</v>
      </c>
      <c r="Q10" s="18">
        <v>0.27828341896596431</v>
      </c>
      <c r="R10" s="18">
        <v>0.27689035894814562</v>
      </c>
      <c r="S10" s="18">
        <v>0.25608643197604891</v>
      </c>
      <c r="T10" s="18">
        <v>0.2366260978106311</v>
      </c>
      <c r="U10" s="18">
        <v>0.23863528518027041</v>
      </c>
      <c r="V10" s="18">
        <v>0.26546704111491132</v>
      </c>
      <c r="W10" s="18">
        <v>0.2103715554977004</v>
      </c>
      <c r="X10" s="18">
        <v>0.25730226747115292</v>
      </c>
      <c r="Y10" s="18">
        <v>0.1567549945792133</v>
      </c>
      <c r="AA10" s="18">
        <v>0.2286767080865115</v>
      </c>
      <c r="AB10" s="18">
        <v>0.26504410493413438</v>
      </c>
      <c r="AC10" s="18">
        <v>0.22024906198934571</v>
      </c>
      <c r="AD10" s="18">
        <v>0.23742408732354989</v>
      </c>
      <c r="AF10" s="18">
        <v>0.29603616699666169</v>
      </c>
      <c r="AG10" s="18">
        <v>0.21584336669078591</v>
      </c>
      <c r="AH10" s="18">
        <v>0.21931714814278611</v>
      </c>
      <c r="AI10" s="18">
        <v>0.2392333689144992</v>
      </c>
      <c r="AJ10" s="18">
        <v>0.2381616069569262</v>
      </c>
      <c r="AK10" s="18">
        <v>0.26442876407159571</v>
      </c>
      <c r="AL10" s="18">
        <v>0.23426846039767621</v>
      </c>
      <c r="AM10" s="18">
        <v>0.29453724833596551</v>
      </c>
      <c r="AN10" s="18">
        <v>0.21957327374013411</v>
      </c>
      <c r="AO10" s="18">
        <v>0.24421550070795831</v>
      </c>
      <c r="AP10" s="18">
        <v>0.21088138779350549</v>
      </c>
      <c r="AQ10" s="18">
        <v>0.2133300971075211</v>
      </c>
      <c r="AR10" s="18">
        <v>0.2547636799161776</v>
      </c>
      <c r="AS10" s="18">
        <v>0.1249869740694709</v>
      </c>
      <c r="AT10" s="18">
        <v>0.32444835046631859</v>
      </c>
      <c r="AU10" s="18">
        <v>0.26837120030597122</v>
      </c>
      <c r="AV10" s="18">
        <v>0.15251456441198771</v>
      </c>
      <c r="AX10" s="18">
        <v>0.23483385309532601</v>
      </c>
      <c r="AY10" s="18">
        <v>0.25896770159592047</v>
      </c>
      <c r="BA10" s="18">
        <v>0.2440824340969347</v>
      </c>
      <c r="BB10" s="18">
        <v>0.2267906882944154</v>
      </c>
      <c r="BD10" s="18">
        <v>0.20635311791861219</v>
      </c>
      <c r="BE10" s="18">
        <v>0.24413258003947089</v>
      </c>
      <c r="BF10" s="18">
        <v>0.2381423865081585</v>
      </c>
      <c r="BG10" s="18">
        <v>0.2495104196756544</v>
      </c>
      <c r="BH10" s="18">
        <v>0.25911819649286377</v>
      </c>
      <c r="BI10" s="18">
        <v>0.30530428637345419</v>
      </c>
      <c r="BJ10" s="18">
        <v>0.23200891772337451</v>
      </c>
      <c r="BL10" s="18">
        <v>0.23845961397695301</v>
      </c>
      <c r="BM10" s="18">
        <v>0.26779865489862809</v>
      </c>
      <c r="BN10" s="18">
        <v>0.2425368359064187</v>
      </c>
      <c r="BO10" s="18">
        <v>0.15821679379100981</v>
      </c>
      <c r="BP10" s="18">
        <v>0.27101470162886432</v>
      </c>
      <c r="BQ10" s="18">
        <v>0.1914744807866926</v>
      </c>
      <c r="BR10" s="18">
        <v>0.18089928055633611</v>
      </c>
      <c r="BS10" s="18">
        <v>0.19629560298299981</v>
      </c>
      <c r="BU10" s="18">
        <v>0.2043683073762117</v>
      </c>
      <c r="BV10" s="18">
        <v>0.26653742645070888</v>
      </c>
      <c r="BW10" s="18">
        <v>0.24812170983269741</v>
      </c>
      <c r="BX10" s="18">
        <v>0.24310821388275919</v>
      </c>
      <c r="BY10" s="18">
        <v>0.23196668992384609</v>
      </c>
      <c r="BZ10" s="18">
        <v>0.2287259533222836</v>
      </c>
      <c r="CA10" s="18">
        <v>0.17743276807899899</v>
      </c>
      <c r="CB10" s="18">
        <v>0.23234475704216739</v>
      </c>
      <c r="CC10" s="18">
        <v>0.29287191037077698</v>
      </c>
    </row>
    <row r="11" spans="2:83" ht="19" customHeight="1" x14ac:dyDescent="0.35">
      <c r="B11" s="21" t="s">
        <v>314</v>
      </c>
      <c r="C11" s="18">
        <v>0.215010454826145</v>
      </c>
      <c r="D11" s="18">
        <v>0.31002236522988608</v>
      </c>
      <c r="E11" s="18">
        <v>0.27320095907705427</v>
      </c>
      <c r="F11" s="18">
        <v>0.26079751169773702</v>
      </c>
      <c r="G11" s="18">
        <v>0.15994146434707801</v>
      </c>
      <c r="H11" s="18">
        <v>0.17504749572166739</v>
      </c>
      <c r="I11" s="18">
        <v>0.1616190695129745</v>
      </c>
      <c r="K11" s="18">
        <v>0.23238233522854659</v>
      </c>
      <c r="L11" s="18">
        <v>0.19979552562336739</v>
      </c>
      <c r="N11" s="18">
        <v>0.1651700820207587</v>
      </c>
      <c r="O11" s="18">
        <v>0.27206314510175178</v>
      </c>
      <c r="P11" s="18">
        <v>0.25144041311536081</v>
      </c>
      <c r="Q11" s="18">
        <v>0.18868605393018761</v>
      </c>
      <c r="R11" s="18">
        <v>0.24171670048102201</v>
      </c>
      <c r="S11" s="18">
        <v>0.20795741360457989</v>
      </c>
      <c r="T11" s="18">
        <v>0.21113443008805891</v>
      </c>
      <c r="U11" s="18">
        <v>0.20501428941389691</v>
      </c>
      <c r="V11" s="18">
        <v>0.25698490710667132</v>
      </c>
      <c r="W11" s="18">
        <v>0.19121634683690619</v>
      </c>
      <c r="X11" s="18">
        <v>0.22236553252967309</v>
      </c>
      <c r="Y11" s="18">
        <v>0.1924814602111474</v>
      </c>
      <c r="AA11" s="18">
        <v>0.19219076944006469</v>
      </c>
      <c r="AB11" s="18">
        <v>0.16793274659479759</v>
      </c>
      <c r="AC11" s="18">
        <v>0.27765522605761739</v>
      </c>
      <c r="AD11" s="18">
        <v>0.23400046396350269</v>
      </c>
      <c r="AF11" s="18">
        <v>0.2044756409081897</v>
      </c>
      <c r="AG11" s="18">
        <v>0.20430093783281161</v>
      </c>
      <c r="AH11" s="18">
        <v>0.18217543284756699</v>
      </c>
      <c r="AI11" s="18">
        <v>0.2269378005557546</v>
      </c>
      <c r="AJ11" s="18">
        <v>0.2319069511459444</v>
      </c>
      <c r="AK11" s="18">
        <v>0.25729220399160191</v>
      </c>
      <c r="AL11" s="18">
        <v>0.2374915077759015</v>
      </c>
      <c r="AM11" s="18">
        <v>0.14613838098887649</v>
      </c>
      <c r="AN11" s="18">
        <v>0.24791528431518511</v>
      </c>
      <c r="AO11" s="18">
        <v>0.2157331903834741</v>
      </c>
      <c r="AP11" s="18">
        <v>0.17263282724888659</v>
      </c>
      <c r="AQ11" s="18">
        <v>0.1768783443562327</v>
      </c>
      <c r="AR11" s="18">
        <v>0.19268854623623091</v>
      </c>
      <c r="AS11" s="18">
        <v>0.23554545952633749</v>
      </c>
      <c r="AT11" s="18">
        <v>0.19899717854236881</v>
      </c>
      <c r="AU11" s="18">
        <v>0.28609994499033059</v>
      </c>
      <c r="AV11" s="18">
        <v>0.19365666385483149</v>
      </c>
      <c r="AX11" s="18">
        <v>0.1963938231688255</v>
      </c>
      <c r="AY11" s="18">
        <v>0.30586512894578533</v>
      </c>
      <c r="BA11" s="18">
        <v>0.2096153090344674</v>
      </c>
      <c r="BB11" s="18">
        <v>0.22502026948578471</v>
      </c>
      <c r="BD11" s="18">
        <v>0.2315979003600811</v>
      </c>
      <c r="BE11" s="18">
        <v>0.22639794472334121</v>
      </c>
      <c r="BF11" s="18">
        <v>0.2037103450661415</v>
      </c>
      <c r="BG11" s="18">
        <v>0.1911256430900049</v>
      </c>
      <c r="BH11" s="18">
        <v>0.21037086493031859</v>
      </c>
      <c r="BI11" s="18">
        <v>0.2554394958826296</v>
      </c>
      <c r="BJ11" s="18">
        <v>0.2005157045719346</v>
      </c>
      <c r="BL11" s="18">
        <v>0.18885920046776369</v>
      </c>
      <c r="BM11" s="18">
        <v>0.22410027008858871</v>
      </c>
      <c r="BN11" s="18">
        <v>0.22634517933191731</v>
      </c>
      <c r="BO11" s="18">
        <v>0.19268243146133929</v>
      </c>
      <c r="BP11" s="18">
        <v>0.21784216139449691</v>
      </c>
      <c r="BQ11" s="18">
        <v>6.6089523207563755E-2</v>
      </c>
      <c r="BR11" s="18">
        <v>0.22849748717899709</v>
      </c>
      <c r="BS11" s="18">
        <v>0.24047577442524831</v>
      </c>
      <c r="BU11" s="18">
        <v>0.18779280061781439</v>
      </c>
      <c r="BV11" s="18">
        <v>0.24138599957718929</v>
      </c>
      <c r="BW11" s="18">
        <v>0.18786007260074819</v>
      </c>
      <c r="BX11" s="18">
        <v>0.23309819426671211</v>
      </c>
      <c r="BY11" s="18">
        <v>0.2400157985515696</v>
      </c>
      <c r="BZ11" s="18">
        <v>0.20797384177118461</v>
      </c>
      <c r="CA11" s="18">
        <v>0.17922570226705309</v>
      </c>
      <c r="CB11" s="18">
        <v>0.14201547672762141</v>
      </c>
      <c r="CC11" s="18">
        <v>0.23280147485229349</v>
      </c>
    </row>
    <row r="12" spans="2:83" ht="32.15" customHeight="1" x14ac:dyDescent="0.35">
      <c r="B12" s="21" t="s">
        <v>315</v>
      </c>
      <c r="C12" s="18">
        <v>0.27180131143647612</v>
      </c>
      <c r="D12" s="18">
        <v>0.13949483297285251</v>
      </c>
      <c r="E12" s="18">
        <v>0.12005938943631921</v>
      </c>
      <c r="F12" s="18">
        <v>0.16439035621552561</v>
      </c>
      <c r="G12" s="18">
        <v>0.25657861161046319</v>
      </c>
      <c r="H12" s="18">
        <v>0.41984421315357168</v>
      </c>
      <c r="I12" s="18">
        <v>0.42403689220569268</v>
      </c>
      <c r="K12" s="18">
        <v>0.2801612236619006</v>
      </c>
      <c r="L12" s="18">
        <v>0.26441900219415349</v>
      </c>
      <c r="N12" s="18">
        <v>0.39807895402985349</v>
      </c>
      <c r="O12" s="18">
        <v>0.2196276322499611</v>
      </c>
      <c r="P12" s="18">
        <v>0.24074311844466159</v>
      </c>
      <c r="Q12" s="18">
        <v>0.2630363599505508</v>
      </c>
      <c r="R12" s="18">
        <v>0.23183555631497271</v>
      </c>
      <c r="S12" s="18">
        <v>0.3354474419206569</v>
      </c>
      <c r="T12" s="18">
        <v>0.20867155882159849</v>
      </c>
      <c r="U12" s="18">
        <v>0.22927569572548889</v>
      </c>
      <c r="V12" s="18">
        <v>0.1694020068877389</v>
      </c>
      <c r="W12" s="18">
        <v>0.32664722614261932</v>
      </c>
      <c r="X12" s="18">
        <v>0.27587734971642591</v>
      </c>
      <c r="Y12" s="18">
        <v>0.33356333900891338</v>
      </c>
      <c r="AA12" s="18">
        <v>0.32449231779396998</v>
      </c>
      <c r="AB12" s="18">
        <v>0.30296301165515499</v>
      </c>
      <c r="AC12" s="18">
        <v>0.26388332200553122</v>
      </c>
      <c r="AD12" s="18">
        <v>0.18803211260476879</v>
      </c>
      <c r="AF12" s="18">
        <v>0.25498712691395209</v>
      </c>
      <c r="AG12" s="18">
        <v>0.19812606169304089</v>
      </c>
      <c r="AH12" s="18">
        <v>0.2052310998606931</v>
      </c>
      <c r="AI12" s="18">
        <v>0.25571962161617617</v>
      </c>
      <c r="AJ12" s="18">
        <v>0.26148812030457902</v>
      </c>
      <c r="AK12" s="18">
        <v>0.2461093166692051</v>
      </c>
      <c r="AL12" s="18">
        <v>0.32038422284766988</v>
      </c>
      <c r="AM12" s="18">
        <v>0.26230331588435118</v>
      </c>
      <c r="AN12" s="18">
        <v>0.30604016732065059</v>
      </c>
      <c r="AO12" s="18">
        <v>0.28757617266124141</v>
      </c>
      <c r="AP12" s="18">
        <v>0.37092071598988929</v>
      </c>
      <c r="AQ12" s="18">
        <v>0.35913776861080898</v>
      </c>
      <c r="AR12" s="18">
        <v>0.31612410419391251</v>
      </c>
      <c r="AS12" s="18">
        <v>0.26867757083596272</v>
      </c>
      <c r="AT12" s="18">
        <v>0.22241185117708609</v>
      </c>
      <c r="AU12" s="18">
        <v>0.123814649869302</v>
      </c>
      <c r="AV12" s="18">
        <v>0.28655986417117058</v>
      </c>
      <c r="AX12" s="18">
        <v>0.30261174986361028</v>
      </c>
      <c r="AY12" s="18">
        <v>0.12666707224385471</v>
      </c>
      <c r="BA12" s="18">
        <v>0.27683333092486179</v>
      </c>
      <c r="BB12" s="18">
        <v>0.26246521851380938</v>
      </c>
      <c r="BD12" s="18">
        <v>0.28334298631124277</v>
      </c>
      <c r="BE12" s="18">
        <v>0.27396189202695609</v>
      </c>
      <c r="BF12" s="18">
        <v>0.30278018529832668</v>
      </c>
      <c r="BG12" s="18">
        <v>0.27690883535812932</v>
      </c>
      <c r="BH12" s="18">
        <v>0.25050093056755202</v>
      </c>
      <c r="BI12" s="18">
        <v>0.20240365397484381</v>
      </c>
      <c r="BJ12" s="18">
        <v>0.16128618918822049</v>
      </c>
      <c r="BL12" s="18">
        <v>0.34249670157108603</v>
      </c>
      <c r="BM12" s="18">
        <v>0.20010869263118919</v>
      </c>
      <c r="BN12" s="18">
        <v>0.36086557886670512</v>
      </c>
      <c r="BO12" s="18">
        <v>0.31706791851264399</v>
      </c>
      <c r="BP12" s="18">
        <v>0.2810155537526704</v>
      </c>
      <c r="BQ12" s="18">
        <v>0.5796217667160799</v>
      </c>
      <c r="BR12" s="18">
        <v>0.20942205961964019</v>
      </c>
      <c r="BS12" s="18">
        <v>0.2429000763631429</v>
      </c>
      <c r="BU12" s="18">
        <v>0.35429426606031877</v>
      </c>
      <c r="BV12" s="18">
        <v>0.18151055248932951</v>
      </c>
      <c r="BW12" s="18">
        <v>0.32504019870626299</v>
      </c>
      <c r="BX12" s="18">
        <v>0.23977188339971781</v>
      </c>
      <c r="BY12" s="18">
        <v>0.29047261759887011</v>
      </c>
      <c r="BZ12" s="18">
        <v>0.37841551947476387</v>
      </c>
      <c r="CA12" s="18">
        <v>0.23458225622703241</v>
      </c>
      <c r="CB12" s="18">
        <v>0.32780673061216448</v>
      </c>
      <c r="CC12" s="18">
        <v>0.2482409075289955</v>
      </c>
    </row>
    <row r="13" spans="2:83" ht="19" customHeight="1" x14ac:dyDescent="0.35">
      <c r="B13" s="21" t="s">
        <v>151</v>
      </c>
      <c r="C13" s="18">
        <v>9.8226245128404763E-2</v>
      </c>
      <c r="D13" s="18">
        <v>0.12996796886341641</v>
      </c>
      <c r="E13" s="18">
        <v>9.0429286914779208E-2</v>
      </c>
      <c r="F13" s="18">
        <v>0.1119462818943317</v>
      </c>
      <c r="G13" s="18">
        <v>0.1226995650725172</v>
      </c>
      <c r="H13" s="18">
        <v>8.3687598849434719E-2</v>
      </c>
      <c r="I13" s="18">
        <v>7.4092128385539482E-2</v>
      </c>
      <c r="K13" s="18">
        <v>7.2499382021130973E-2</v>
      </c>
      <c r="L13" s="18">
        <v>0.1217618754855834</v>
      </c>
      <c r="N13" s="18">
        <v>6.8463946796702174E-2</v>
      </c>
      <c r="O13" s="18">
        <v>7.8891945660514856E-2</v>
      </c>
      <c r="P13" s="18">
        <v>0.1152269106388514</v>
      </c>
      <c r="Q13" s="18">
        <v>0.13528281001982451</v>
      </c>
      <c r="R13" s="18">
        <v>9.1707294703862297E-2</v>
      </c>
      <c r="S13" s="18">
        <v>4.7524631381377497E-2</v>
      </c>
      <c r="T13" s="18">
        <v>0.1201665848385151</v>
      </c>
      <c r="U13" s="18">
        <v>0.1387752722633441</v>
      </c>
      <c r="V13" s="18">
        <v>7.7297939377010391E-2</v>
      </c>
      <c r="W13" s="18">
        <v>0.11438819260979741</v>
      </c>
      <c r="X13" s="18">
        <v>0.1189919315897498</v>
      </c>
      <c r="Y13" s="18">
        <v>8.8261020022925851E-2</v>
      </c>
      <c r="AA13" s="18">
        <v>5.9708679096659903E-2</v>
      </c>
      <c r="AB13" s="18">
        <v>8.424778417361431E-2</v>
      </c>
      <c r="AC13" s="18">
        <v>7.7497097119523795E-2</v>
      </c>
      <c r="AD13" s="18">
        <v>0.1718253846602916</v>
      </c>
      <c r="AF13" s="18">
        <v>0.1489197028175589</v>
      </c>
      <c r="AG13" s="18">
        <v>0.17948307740771341</v>
      </c>
      <c r="AH13" s="18">
        <v>0.1154505251047447</v>
      </c>
      <c r="AI13" s="18">
        <v>0.1231917551330093</v>
      </c>
      <c r="AJ13" s="18">
        <v>0.140998029240536</v>
      </c>
      <c r="AK13" s="18">
        <v>7.9544434902954694E-2</v>
      </c>
      <c r="AL13" s="18">
        <v>6.9909568722158963E-2</v>
      </c>
      <c r="AM13" s="18">
        <v>9.6297879213218418E-2</v>
      </c>
      <c r="AN13" s="18">
        <v>9.0569074492413484E-2</v>
      </c>
      <c r="AO13" s="18">
        <v>5.9325675317964927E-2</v>
      </c>
      <c r="AP13" s="18">
        <v>9.376266645719282E-2</v>
      </c>
      <c r="AQ13" s="18">
        <v>7.4747684475339179E-2</v>
      </c>
      <c r="AR13" s="18">
        <v>6.2061237577462819E-2</v>
      </c>
      <c r="AS13" s="18">
        <v>8.5166554931566454E-2</v>
      </c>
      <c r="AT13" s="18">
        <v>1.737725906636936E-2</v>
      </c>
      <c r="AU13" s="18">
        <v>6.3001792714536681E-2</v>
      </c>
      <c r="AV13" s="18">
        <v>0.231844813653903</v>
      </c>
      <c r="AX13" s="18">
        <v>0.1022720309099915</v>
      </c>
      <c r="AY13" s="18">
        <v>7.1540653150778385E-2</v>
      </c>
      <c r="BA13" s="18">
        <v>8.7401526602466986E-2</v>
      </c>
      <c r="BB13" s="18">
        <v>0.11830974803476681</v>
      </c>
      <c r="BD13" s="18">
        <v>0.1011051282045155</v>
      </c>
      <c r="BE13" s="18">
        <v>0.12554950871040149</v>
      </c>
      <c r="BF13" s="18">
        <v>0.11576661067027839</v>
      </c>
      <c r="BG13" s="18">
        <v>5.8943107175452397E-2</v>
      </c>
      <c r="BH13" s="18">
        <v>7.5634587936819098E-2</v>
      </c>
      <c r="BI13" s="18">
        <v>4.3725186710985818E-2</v>
      </c>
      <c r="BJ13" s="18">
        <v>0.22927596817286211</v>
      </c>
      <c r="BL13" s="18">
        <v>5.7312381813230742E-2</v>
      </c>
      <c r="BM13" s="18">
        <v>7.5460496882403097E-2</v>
      </c>
      <c r="BN13" s="18">
        <v>4.4749526473075348E-2</v>
      </c>
      <c r="BO13" s="18">
        <v>0.117803817777619</v>
      </c>
      <c r="BP13" s="18">
        <v>7.8765131797814303E-2</v>
      </c>
      <c r="BQ13" s="18">
        <v>7.3849225772236071E-2</v>
      </c>
      <c r="BR13" s="18">
        <v>0.29768997390250979</v>
      </c>
      <c r="BS13" s="18">
        <v>0.18401747188784309</v>
      </c>
      <c r="BU13" s="18">
        <v>7.0336845756378677E-2</v>
      </c>
      <c r="BV13" s="18">
        <v>7.8355716152379268E-2</v>
      </c>
      <c r="BW13" s="18">
        <v>0.1011469190188308</v>
      </c>
      <c r="BX13" s="18">
        <v>0.1543708709422513</v>
      </c>
      <c r="BY13" s="18">
        <v>5.5478384671792648E-2</v>
      </c>
      <c r="BZ13" s="18">
        <v>9.5695995822255395E-2</v>
      </c>
      <c r="CA13" s="18">
        <v>0.24027213522306071</v>
      </c>
      <c r="CB13" s="18">
        <v>0.16740401574795599</v>
      </c>
      <c r="CC13" s="18">
        <v>9.1159462612230582E-2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319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312</v>
      </c>
      <c r="C9" s="18">
        <v>0.16095086783267951</v>
      </c>
      <c r="D9" s="18">
        <v>0.1769934956454336</v>
      </c>
      <c r="E9" s="18">
        <v>0.2211465558556571</v>
      </c>
      <c r="F9" s="18">
        <v>0.15351845692427721</v>
      </c>
      <c r="G9" s="18">
        <v>0.16396193780071369</v>
      </c>
      <c r="H9" s="18">
        <v>0.1177713409185792</v>
      </c>
      <c r="I9" s="18">
        <v>0.14359311877984829</v>
      </c>
      <c r="K9" s="18">
        <v>0.16953591383581151</v>
      </c>
      <c r="L9" s="18">
        <v>0.1537020270735146</v>
      </c>
      <c r="N9" s="18">
        <v>7.7580919069904442E-2</v>
      </c>
      <c r="O9" s="18">
        <v>0.1697002068364919</v>
      </c>
      <c r="P9" s="18">
        <v>0.14533034905579309</v>
      </c>
      <c r="Q9" s="18">
        <v>0.24372056595316791</v>
      </c>
      <c r="R9" s="18">
        <v>0.14741718834548501</v>
      </c>
      <c r="S9" s="18">
        <v>0.15899435863004649</v>
      </c>
      <c r="T9" s="18">
        <v>0.18084921666885981</v>
      </c>
      <c r="U9" s="18">
        <v>0.14963725704636219</v>
      </c>
      <c r="V9" s="18">
        <v>0.19767640164169439</v>
      </c>
      <c r="W9" s="18">
        <v>0.1403691751869989</v>
      </c>
      <c r="X9" s="18">
        <v>0.15346381741829429</v>
      </c>
      <c r="Y9" s="18">
        <v>0.20255202369021921</v>
      </c>
      <c r="AA9" s="18">
        <v>0.19858909984362749</v>
      </c>
      <c r="AB9" s="18">
        <v>0.1364297298650341</v>
      </c>
      <c r="AC9" s="18">
        <v>0.14280820226718949</v>
      </c>
      <c r="AD9" s="18">
        <v>0.16162463410681821</v>
      </c>
      <c r="AF9" s="18">
        <v>0.12214234477621259</v>
      </c>
      <c r="AG9" s="18">
        <v>0.18661518603158431</v>
      </c>
      <c r="AH9" s="18">
        <v>0.14039500474046041</v>
      </c>
      <c r="AI9" s="18">
        <v>0.20644520055222759</v>
      </c>
      <c r="AJ9" s="18">
        <v>0.12200947930344121</v>
      </c>
      <c r="AK9" s="18">
        <v>0.12215063736965021</v>
      </c>
      <c r="AL9" s="18">
        <v>0.13538757137057361</v>
      </c>
      <c r="AM9" s="18">
        <v>0.1773277537370013</v>
      </c>
      <c r="AN9" s="18">
        <v>0.1116433997906929</v>
      </c>
      <c r="AO9" s="18">
        <v>0.16774818040428149</v>
      </c>
      <c r="AP9" s="18">
        <v>0.15333813489157111</v>
      </c>
      <c r="AQ9" s="18">
        <v>0.18249497958253469</v>
      </c>
      <c r="AR9" s="18">
        <v>0.1591289866939557</v>
      </c>
      <c r="AS9" s="18">
        <v>0.2415541543301738</v>
      </c>
      <c r="AT9" s="18">
        <v>0.25758008406585542</v>
      </c>
      <c r="AU9" s="18">
        <v>0.25178964450723529</v>
      </c>
      <c r="AV9" s="18">
        <v>0.1191107240200175</v>
      </c>
      <c r="AX9" s="18">
        <v>0.14615683230984641</v>
      </c>
      <c r="AY9" s="18">
        <v>0.23441283074742111</v>
      </c>
      <c r="BA9" s="18">
        <v>0.16660825107270319</v>
      </c>
      <c r="BB9" s="18">
        <v>0.1504545142812069</v>
      </c>
      <c r="BD9" s="18">
        <v>0.15510374353808579</v>
      </c>
      <c r="BE9" s="18">
        <v>0.12899739405555241</v>
      </c>
      <c r="BF9" s="18">
        <v>0.14458667522429949</v>
      </c>
      <c r="BG9" s="18">
        <v>0.18640690248139899</v>
      </c>
      <c r="BH9" s="18">
        <v>0.19509287312381871</v>
      </c>
      <c r="BI9" s="18">
        <v>0.26369281403449252</v>
      </c>
      <c r="BJ9" s="18">
        <v>8.9200607264195569E-2</v>
      </c>
      <c r="BL9" s="18">
        <v>0.16921648145459239</v>
      </c>
      <c r="BM9" s="18">
        <v>0.20539138545447619</v>
      </c>
      <c r="BN9" s="18">
        <v>0.14569167083987869</v>
      </c>
      <c r="BO9" s="18">
        <v>0.16577395923971441</v>
      </c>
      <c r="BP9" s="18">
        <v>0.1489521719696994</v>
      </c>
      <c r="BQ9" s="18">
        <v>2.2118207867919841E-2</v>
      </c>
      <c r="BR9" s="18">
        <v>6.3477630143582403E-2</v>
      </c>
      <c r="BS9" s="18">
        <v>0.1188743603184387</v>
      </c>
      <c r="BU9" s="18">
        <v>0.192455240494597</v>
      </c>
      <c r="BV9" s="18">
        <v>0.19583938062203349</v>
      </c>
      <c r="BW9" s="18">
        <v>0.1658963402361496</v>
      </c>
      <c r="BX9" s="18">
        <v>0.16724666013240561</v>
      </c>
      <c r="BY9" s="18">
        <v>0.17323900955395921</v>
      </c>
      <c r="BZ9" s="18">
        <v>6.105721236212297E-2</v>
      </c>
      <c r="CA9" s="18">
        <v>9.3895066697224708E-2</v>
      </c>
      <c r="CB9" s="18">
        <v>7.780283768824886E-2</v>
      </c>
      <c r="CC9" s="18">
        <v>0.1177204038174702</v>
      </c>
    </row>
    <row r="10" spans="2:83" ht="19" customHeight="1" x14ac:dyDescent="0.35">
      <c r="B10" s="21" t="s">
        <v>313</v>
      </c>
      <c r="C10" s="18">
        <v>0.21827634503334331</v>
      </c>
      <c r="D10" s="18">
        <v>0.24867912120060151</v>
      </c>
      <c r="E10" s="18">
        <v>0.31739430697614762</v>
      </c>
      <c r="F10" s="18">
        <v>0.25980725688686118</v>
      </c>
      <c r="G10" s="18">
        <v>0.20055830141485381</v>
      </c>
      <c r="H10" s="18">
        <v>0.15174434294214639</v>
      </c>
      <c r="I10" s="18">
        <v>0.16130169059321259</v>
      </c>
      <c r="K10" s="18">
        <v>0.22515182111322371</v>
      </c>
      <c r="L10" s="18">
        <v>0.21093850751529461</v>
      </c>
      <c r="N10" s="18">
        <v>0.2087941003017891</v>
      </c>
      <c r="O10" s="18">
        <v>0.19633822525689909</v>
      </c>
      <c r="P10" s="18">
        <v>0.220856930543188</v>
      </c>
      <c r="Q10" s="18">
        <v>0.20208732798886681</v>
      </c>
      <c r="R10" s="18">
        <v>0.25250499263652898</v>
      </c>
      <c r="S10" s="18">
        <v>0.1885829101291932</v>
      </c>
      <c r="T10" s="18">
        <v>0.2601992576623719</v>
      </c>
      <c r="U10" s="18">
        <v>0.2261759178906099</v>
      </c>
      <c r="V10" s="18">
        <v>0.31060527965172208</v>
      </c>
      <c r="W10" s="18">
        <v>0.18866077877225901</v>
      </c>
      <c r="X10" s="18">
        <v>0.1697450382431516</v>
      </c>
      <c r="Y10" s="18">
        <v>0.14456823008657799</v>
      </c>
      <c r="AA10" s="18">
        <v>0.22832374391202631</v>
      </c>
      <c r="AB10" s="18">
        <v>0.19706384479515249</v>
      </c>
      <c r="AC10" s="18">
        <v>0.2640796187517887</v>
      </c>
      <c r="AD10" s="18">
        <v>0.19092425342994171</v>
      </c>
      <c r="AF10" s="18">
        <v>0.28311967883641059</v>
      </c>
      <c r="AG10" s="18">
        <v>0.2743585594820161</v>
      </c>
      <c r="AH10" s="18">
        <v>0.25655440995981771</v>
      </c>
      <c r="AI10" s="18">
        <v>0.18858124387235439</v>
      </c>
      <c r="AJ10" s="18">
        <v>0.19753414141886511</v>
      </c>
      <c r="AK10" s="18">
        <v>0.2387814172026641</v>
      </c>
      <c r="AL10" s="18">
        <v>0.2241165428957633</v>
      </c>
      <c r="AM10" s="18">
        <v>0.21222961016666389</v>
      </c>
      <c r="AN10" s="18">
        <v>0.23188309129969889</v>
      </c>
      <c r="AO10" s="18">
        <v>0.18695152951236799</v>
      </c>
      <c r="AP10" s="18">
        <v>0.18054394167419799</v>
      </c>
      <c r="AQ10" s="18">
        <v>0.22476889457704999</v>
      </c>
      <c r="AR10" s="18">
        <v>0.17452573836890459</v>
      </c>
      <c r="AS10" s="18">
        <v>0.14962810670834031</v>
      </c>
      <c r="AT10" s="18">
        <v>0.26523868124503452</v>
      </c>
      <c r="AU10" s="18">
        <v>0.31494715290963721</v>
      </c>
      <c r="AV10" s="18">
        <v>0.1099435653568225</v>
      </c>
      <c r="AX10" s="18">
        <v>0.21014110027839719</v>
      </c>
      <c r="AY10" s="18">
        <v>0.26328667974589087</v>
      </c>
      <c r="BA10" s="18">
        <v>0.2194160145794673</v>
      </c>
      <c r="BB10" s="18">
        <v>0.21616187373443371</v>
      </c>
      <c r="BD10" s="18">
        <v>0.20984902080668441</v>
      </c>
      <c r="BE10" s="18">
        <v>0.18703077855802311</v>
      </c>
      <c r="BF10" s="18">
        <v>0.1707203945326552</v>
      </c>
      <c r="BG10" s="18">
        <v>0.25331085388816782</v>
      </c>
      <c r="BH10" s="18">
        <v>0.24459200922449739</v>
      </c>
      <c r="BI10" s="18">
        <v>0.31231869609626028</v>
      </c>
      <c r="BJ10" s="18">
        <v>0.24254778608871849</v>
      </c>
      <c r="BL10" s="18">
        <v>0.22764215316707859</v>
      </c>
      <c r="BM10" s="18">
        <v>0.24600633427678381</v>
      </c>
      <c r="BN10" s="18">
        <v>0.19701563452229029</v>
      </c>
      <c r="BO10" s="18">
        <v>0.1938441718428304</v>
      </c>
      <c r="BP10" s="18">
        <v>0.21919136477421031</v>
      </c>
      <c r="BQ10" s="18">
        <v>0.1231944377299334</v>
      </c>
      <c r="BR10" s="18">
        <v>0.18499286939111989</v>
      </c>
      <c r="BS10" s="18">
        <v>0.19165567980048959</v>
      </c>
      <c r="BU10" s="18">
        <v>0.189594768308364</v>
      </c>
      <c r="BV10" s="18">
        <v>0.26759367717754767</v>
      </c>
      <c r="BW10" s="18">
        <v>0.1387562077204387</v>
      </c>
      <c r="BX10" s="18">
        <v>0.237559129809917</v>
      </c>
      <c r="BY10" s="18">
        <v>0.20157566665873039</v>
      </c>
      <c r="BZ10" s="18">
        <v>0.2148725315330007</v>
      </c>
      <c r="CA10" s="18">
        <v>0.25682443545859901</v>
      </c>
      <c r="CB10" s="18">
        <v>0.1986115042381556</v>
      </c>
      <c r="CC10" s="18">
        <v>0.20040686496444299</v>
      </c>
    </row>
    <row r="11" spans="2:83" ht="19" customHeight="1" x14ac:dyDescent="0.35">
      <c r="B11" s="21" t="s">
        <v>314</v>
      </c>
      <c r="C11" s="18">
        <v>0.17085774595167039</v>
      </c>
      <c r="D11" s="18">
        <v>0.26124185175433612</v>
      </c>
      <c r="E11" s="18">
        <v>0.18303371396073709</v>
      </c>
      <c r="F11" s="18">
        <v>0.22903735514575391</v>
      </c>
      <c r="G11" s="18">
        <v>0.16783761684845461</v>
      </c>
      <c r="H11" s="18">
        <v>0.17462772225107179</v>
      </c>
      <c r="I11" s="18">
        <v>8.037615625147207E-2</v>
      </c>
      <c r="K11" s="18">
        <v>0.17710637265135851</v>
      </c>
      <c r="L11" s="18">
        <v>0.1658470674741164</v>
      </c>
      <c r="N11" s="18">
        <v>0.163537365865738</v>
      </c>
      <c r="O11" s="18">
        <v>0.19645133152502459</v>
      </c>
      <c r="P11" s="18">
        <v>0.23146917668749031</v>
      </c>
      <c r="Q11" s="18">
        <v>0.12459623849902809</v>
      </c>
      <c r="R11" s="18">
        <v>0.19188396597995391</v>
      </c>
      <c r="S11" s="18">
        <v>0.15903860346882939</v>
      </c>
      <c r="T11" s="18">
        <v>0.1229969248441386</v>
      </c>
      <c r="U11" s="18">
        <v>0.19525449602968251</v>
      </c>
      <c r="V11" s="18">
        <v>0.18908633139326211</v>
      </c>
      <c r="W11" s="18">
        <v>0.17023631147160609</v>
      </c>
      <c r="X11" s="18">
        <v>0.153221246852243</v>
      </c>
      <c r="Y11" s="18">
        <v>0.15163598945512829</v>
      </c>
      <c r="AA11" s="18">
        <v>0.13308675446283061</v>
      </c>
      <c r="AB11" s="18">
        <v>0.17250153591858439</v>
      </c>
      <c r="AC11" s="18">
        <v>0.193007395318891</v>
      </c>
      <c r="AD11" s="18">
        <v>0.19168532949554801</v>
      </c>
      <c r="AF11" s="18">
        <v>0.22279489148797851</v>
      </c>
      <c r="AG11" s="18">
        <v>0.16540767283417371</v>
      </c>
      <c r="AH11" s="18">
        <v>0.1503124535967745</v>
      </c>
      <c r="AI11" s="18">
        <v>0.15382662880759421</v>
      </c>
      <c r="AJ11" s="18">
        <v>0.19040239162946351</v>
      </c>
      <c r="AK11" s="18">
        <v>0.2216331255341932</v>
      </c>
      <c r="AL11" s="18">
        <v>0.16256629834257369</v>
      </c>
      <c r="AM11" s="18">
        <v>0.1696541082622102</v>
      </c>
      <c r="AN11" s="18">
        <v>0.1710759063506215</v>
      </c>
      <c r="AO11" s="18">
        <v>0.1675931192299375</v>
      </c>
      <c r="AP11" s="18">
        <v>0.13607534423191661</v>
      </c>
      <c r="AQ11" s="18">
        <v>0.13866446931840379</v>
      </c>
      <c r="AR11" s="18">
        <v>9.8979188653957551E-2</v>
      </c>
      <c r="AS11" s="18">
        <v>0.2235916134033438</v>
      </c>
      <c r="AT11" s="18">
        <v>0.27054354743928732</v>
      </c>
      <c r="AU11" s="18">
        <v>0.16288882918972511</v>
      </c>
      <c r="AV11" s="18">
        <v>0.18323730756827281</v>
      </c>
      <c r="AX11" s="18">
        <v>0.15512348613764021</v>
      </c>
      <c r="AY11" s="18">
        <v>0.2486641250002582</v>
      </c>
      <c r="BA11" s="18">
        <v>0.17020090505060409</v>
      </c>
      <c r="BB11" s="18">
        <v>0.1720764073066029</v>
      </c>
      <c r="BD11" s="18">
        <v>0.1858019555034976</v>
      </c>
      <c r="BE11" s="18">
        <v>0.17715611822512059</v>
      </c>
      <c r="BF11" s="18">
        <v>0.16228019889374409</v>
      </c>
      <c r="BG11" s="18">
        <v>0.15597973552607619</v>
      </c>
      <c r="BH11" s="18">
        <v>0.1832796682171336</v>
      </c>
      <c r="BI11" s="18">
        <v>0.11570276534532969</v>
      </c>
      <c r="BJ11" s="18">
        <v>0.1445431528799497</v>
      </c>
      <c r="BL11" s="18">
        <v>0.134440752883183</v>
      </c>
      <c r="BM11" s="18">
        <v>0.19298177509628531</v>
      </c>
      <c r="BN11" s="18">
        <v>0.16046398720795049</v>
      </c>
      <c r="BO11" s="18">
        <v>0.13068936937412759</v>
      </c>
      <c r="BP11" s="18">
        <v>0.19354147518320489</v>
      </c>
      <c r="BQ11" s="18">
        <v>0.13461736299801261</v>
      </c>
      <c r="BR11" s="18">
        <v>0.18319670358654341</v>
      </c>
      <c r="BS11" s="18">
        <v>0.1702244039377438</v>
      </c>
      <c r="BU11" s="18">
        <v>0.15385834772023191</v>
      </c>
      <c r="BV11" s="18">
        <v>0.19189696994700831</v>
      </c>
      <c r="BW11" s="18">
        <v>0.18378588719484221</v>
      </c>
      <c r="BX11" s="18">
        <v>0.12175786540318401</v>
      </c>
      <c r="BY11" s="18">
        <v>0.1915747254254169</v>
      </c>
      <c r="BZ11" s="18">
        <v>0.15262070952122109</v>
      </c>
      <c r="CA11" s="18">
        <v>0.14533755264885739</v>
      </c>
      <c r="CB11" s="18">
        <v>0.13105504356926359</v>
      </c>
      <c r="CC11" s="18">
        <v>0.18953714462326071</v>
      </c>
    </row>
    <row r="12" spans="2:83" ht="32.15" customHeight="1" x14ac:dyDescent="0.35">
      <c r="B12" s="21" t="s">
        <v>315</v>
      </c>
      <c r="C12" s="18">
        <v>0.34889926628094758</v>
      </c>
      <c r="D12" s="18">
        <v>0.199613199810659</v>
      </c>
      <c r="E12" s="18">
        <v>0.20284396734747559</v>
      </c>
      <c r="F12" s="18">
        <v>0.22984221140763431</v>
      </c>
      <c r="G12" s="18">
        <v>0.35221857480140423</v>
      </c>
      <c r="H12" s="18">
        <v>0.46094923041342989</v>
      </c>
      <c r="I12" s="18">
        <v>0.52526724596051755</v>
      </c>
      <c r="K12" s="18">
        <v>0.35569722081420019</v>
      </c>
      <c r="L12" s="18">
        <v>0.34234214137002378</v>
      </c>
      <c r="N12" s="18">
        <v>0.44627886345583079</v>
      </c>
      <c r="O12" s="18">
        <v>0.31100417807325947</v>
      </c>
      <c r="P12" s="18">
        <v>0.30727404438928918</v>
      </c>
      <c r="Q12" s="18">
        <v>0.33465570183183752</v>
      </c>
      <c r="R12" s="18">
        <v>0.30534554232539002</v>
      </c>
      <c r="S12" s="18">
        <v>0.41320561902630148</v>
      </c>
      <c r="T12" s="18">
        <v>0.30175902248563602</v>
      </c>
      <c r="U12" s="18">
        <v>0.32524872753297301</v>
      </c>
      <c r="V12" s="18">
        <v>0.23329646706448151</v>
      </c>
      <c r="W12" s="18">
        <v>0.40649708760884512</v>
      </c>
      <c r="X12" s="18">
        <v>0.38437603006317589</v>
      </c>
      <c r="Y12" s="18">
        <v>0.39839104135626618</v>
      </c>
      <c r="AA12" s="18">
        <v>0.3829961225408629</v>
      </c>
      <c r="AB12" s="18">
        <v>0.40359901469711212</v>
      </c>
      <c r="AC12" s="18">
        <v>0.32137319237476042</v>
      </c>
      <c r="AD12" s="18">
        <v>0.27849797993085751</v>
      </c>
      <c r="AF12" s="18">
        <v>0.26390771479425562</v>
      </c>
      <c r="AG12" s="18">
        <v>0.20701005611266149</v>
      </c>
      <c r="AH12" s="18">
        <v>0.33817814343925329</v>
      </c>
      <c r="AI12" s="18">
        <v>0.35156867156191901</v>
      </c>
      <c r="AJ12" s="18">
        <v>0.38351837935847732</v>
      </c>
      <c r="AK12" s="18">
        <v>0.32719657336334462</v>
      </c>
      <c r="AL12" s="18">
        <v>0.38379139543182522</v>
      </c>
      <c r="AM12" s="18">
        <v>0.32204632142076112</v>
      </c>
      <c r="AN12" s="18">
        <v>0.36096240970953508</v>
      </c>
      <c r="AO12" s="18">
        <v>0.40459644998158378</v>
      </c>
      <c r="AP12" s="18">
        <v>0.4184842411605364</v>
      </c>
      <c r="AQ12" s="18">
        <v>0.39824394721856821</v>
      </c>
      <c r="AR12" s="18">
        <v>0.51404402546804329</v>
      </c>
      <c r="AS12" s="18">
        <v>0.30485696896099929</v>
      </c>
      <c r="AT12" s="18">
        <v>0.2066376872498227</v>
      </c>
      <c r="AU12" s="18">
        <v>0.20202573865799331</v>
      </c>
      <c r="AV12" s="18">
        <v>0.33323318173058097</v>
      </c>
      <c r="AX12" s="18">
        <v>0.38251896211236841</v>
      </c>
      <c r="AY12" s="18">
        <v>0.18956584672036689</v>
      </c>
      <c r="BA12" s="18">
        <v>0.35119653782555449</v>
      </c>
      <c r="BB12" s="18">
        <v>0.34463705293726898</v>
      </c>
      <c r="BD12" s="18">
        <v>0.32828778446024792</v>
      </c>
      <c r="BE12" s="18">
        <v>0.37962500562769302</v>
      </c>
      <c r="BF12" s="18">
        <v>0.42727147800571402</v>
      </c>
      <c r="BG12" s="18">
        <v>0.34666083357804872</v>
      </c>
      <c r="BH12" s="18">
        <v>0.31087621640872692</v>
      </c>
      <c r="BI12" s="18">
        <v>0.24632792419466071</v>
      </c>
      <c r="BJ12" s="18">
        <v>0.27183207616207677</v>
      </c>
      <c r="BL12" s="18">
        <v>0.3994090346639993</v>
      </c>
      <c r="BM12" s="18">
        <v>0.28185404958067678</v>
      </c>
      <c r="BN12" s="18">
        <v>0.44590526579832612</v>
      </c>
      <c r="BO12" s="18">
        <v>0.39192914364022802</v>
      </c>
      <c r="BP12" s="18">
        <v>0.36254274683127752</v>
      </c>
      <c r="BQ12" s="18">
        <v>0.57397126216296701</v>
      </c>
      <c r="BR12" s="18">
        <v>0.25376684118676951</v>
      </c>
      <c r="BS12" s="18">
        <v>0.34014466131798532</v>
      </c>
      <c r="BU12" s="18">
        <v>0.40090387647784298</v>
      </c>
      <c r="BV12" s="18">
        <v>0.2771456589841948</v>
      </c>
      <c r="BW12" s="18">
        <v>0.42872716872986671</v>
      </c>
      <c r="BX12" s="18">
        <v>0.34335254690589961</v>
      </c>
      <c r="BY12" s="18">
        <v>0.35749153606314782</v>
      </c>
      <c r="BZ12" s="18">
        <v>0.42523275091984358</v>
      </c>
      <c r="CA12" s="18">
        <v>0.26007804995373901</v>
      </c>
      <c r="CB12" s="18">
        <v>0.39174501570709691</v>
      </c>
      <c r="CC12" s="18">
        <v>0.39744135840502409</v>
      </c>
    </row>
    <row r="13" spans="2:83" ht="19" customHeight="1" x14ac:dyDescent="0.35">
      <c r="B13" s="21" t="s">
        <v>151</v>
      </c>
      <c r="C13" s="18">
        <v>0.1010157749013591</v>
      </c>
      <c r="D13" s="18">
        <v>0.1134723315889697</v>
      </c>
      <c r="E13" s="18">
        <v>7.5581455859982757E-2</v>
      </c>
      <c r="F13" s="18">
        <v>0.1277947196354734</v>
      </c>
      <c r="G13" s="18">
        <v>0.11542356913457361</v>
      </c>
      <c r="H13" s="18">
        <v>9.4907363474772591E-2</v>
      </c>
      <c r="I13" s="18">
        <v>8.9461788414949547E-2</v>
      </c>
      <c r="K13" s="18">
        <v>7.2508671585406081E-2</v>
      </c>
      <c r="L13" s="18">
        <v>0.1271702565670505</v>
      </c>
      <c r="N13" s="18">
        <v>0.1038087513067374</v>
      </c>
      <c r="O13" s="18">
        <v>0.1265060583083249</v>
      </c>
      <c r="P13" s="18">
        <v>9.5069499324239443E-2</v>
      </c>
      <c r="Q13" s="18">
        <v>9.4940165727099998E-2</v>
      </c>
      <c r="R13" s="18">
        <v>0.10284831071264219</v>
      </c>
      <c r="S13" s="18">
        <v>8.0178508745629304E-2</v>
      </c>
      <c r="T13" s="18">
        <v>0.13419557833899379</v>
      </c>
      <c r="U13" s="18">
        <v>0.1036836015003723</v>
      </c>
      <c r="V13" s="18">
        <v>6.9335520248839974E-2</v>
      </c>
      <c r="W13" s="18">
        <v>9.4236646960290771E-2</v>
      </c>
      <c r="X13" s="18">
        <v>0.13919386742313511</v>
      </c>
      <c r="Y13" s="18">
        <v>0.10285271541180829</v>
      </c>
      <c r="AA13" s="18">
        <v>5.7004279240652607E-2</v>
      </c>
      <c r="AB13" s="18">
        <v>9.0405874724116875E-2</v>
      </c>
      <c r="AC13" s="18">
        <v>7.8731591287370464E-2</v>
      </c>
      <c r="AD13" s="18">
        <v>0.1772678030368347</v>
      </c>
      <c r="AF13" s="18">
        <v>0.10803537010514271</v>
      </c>
      <c r="AG13" s="18">
        <v>0.1666085255395644</v>
      </c>
      <c r="AH13" s="18">
        <v>0.11455998826369421</v>
      </c>
      <c r="AI13" s="18">
        <v>9.9578255205904923E-2</v>
      </c>
      <c r="AJ13" s="18">
        <v>0.10653560828975291</v>
      </c>
      <c r="AK13" s="18">
        <v>9.0238246530147947E-2</v>
      </c>
      <c r="AL13" s="18">
        <v>9.4138191959264289E-2</v>
      </c>
      <c r="AM13" s="18">
        <v>0.1187422064133636</v>
      </c>
      <c r="AN13" s="18">
        <v>0.1244351928494515</v>
      </c>
      <c r="AO13" s="18">
        <v>7.3110720871829224E-2</v>
      </c>
      <c r="AP13" s="18">
        <v>0.11155833804177789</v>
      </c>
      <c r="AQ13" s="18">
        <v>5.5827709303443419E-2</v>
      </c>
      <c r="AR13" s="18">
        <v>5.3322060815138669E-2</v>
      </c>
      <c r="AS13" s="18">
        <v>8.0369156597142874E-2</v>
      </c>
      <c r="AT13" s="18">
        <v>0</v>
      </c>
      <c r="AU13" s="18">
        <v>6.8348634735409294E-2</v>
      </c>
      <c r="AV13" s="18">
        <v>0.25447522132430639</v>
      </c>
      <c r="AX13" s="18">
        <v>0.1060596191617479</v>
      </c>
      <c r="AY13" s="18">
        <v>6.4070517786062875E-2</v>
      </c>
      <c r="BA13" s="18">
        <v>9.2578291471670973E-2</v>
      </c>
      <c r="BB13" s="18">
        <v>0.1166701517404875</v>
      </c>
      <c r="BD13" s="18">
        <v>0.1209574956914842</v>
      </c>
      <c r="BE13" s="18">
        <v>0.1271907035336107</v>
      </c>
      <c r="BF13" s="18">
        <v>9.5141253343587404E-2</v>
      </c>
      <c r="BG13" s="18">
        <v>5.7641674526308383E-2</v>
      </c>
      <c r="BH13" s="18">
        <v>6.6159233025823383E-2</v>
      </c>
      <c r="BI13" s="18">
        <v>6.1957800329256789E-2</v>
      </c>
      <c r="BJ13" s="18">
        <v>0.25187637760505938</v>
      </c>
      <c r="BL13" s="18">
        <v>6.9291577831146464E-2</v>
      </c>
      <c r="BM13" s="18">
        <v>7.3766455591777649E-2</v>
      </c>
      <c r="BN13" s="18">
        <v>5.0923441631554267E-2</v>
      </c>
      <c r="BO13" s="18">
        <v>0.1177633559030996</v>
      </c>
      <c r="BP13" s="18">
        <v>7.5772241241607974E-2</v>
      </c>
      <c r="BQ13" s="18">
        <v>0.1460987292411674</v>
      </c>
      <c r="BR13" s="18">
        <v>0.31456595569198459</v>
      </c>
      <c r="BS13" s="18">
        <v>0.17910089462534259</v>
      </c>
      <c r="BU13" s="18">
        <v>6.3187766998964071E-2</v>
      </c>
      <c r="BV13" s="18">
        <v>6.7524313269215847E-2</v>
      </c>
      <c r="BW13" s="18">
        <v>8.2834396118702844E-2</v>
      </c>
      <c r="BX13" s="18">
        <v>0.1300837977485938</v>
      </c>
      <c r="BY13" s="18">
        <v>7.6119062298745752E-2</v>
      </c>
      <c r="BZ13" s="18">
        <v>0.14621679566381171</v>
      </c>
      <c r="CA13" s="18">
        <v>0.24386489524157989</v>
      </c>
      <c r="CB13" s="18">
        <v>0.20078559879723501</v>
      </c>
      <c r="CC13" s="18">
        <v>9.4894228189801935E-2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320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32.15" customHeight="1" x14ac:dyDescent="0.35">
      <c r="B9" s="21" t="s">
        <v>321</v>
      </c>
      <c r="C9" s="18">
        <v>0.27091137639429053</v>
      </c>
      <c r="D9" s="18">
        <v>0.26277071967007209</v>
      </c>
      <c r="E9" s="18">
        <v>0.20054721052347041</v>
      </c>
      <c r="F9" s="18">
        <v>0.30675381780238292</v>
      </c>
      <c r="G9" s="18">
        <v>0.34126767001985159</v>
      </c>
      <c r="H9" s="18">
        <v>0.29101065349912481</v>
      </c>
      <c r="I9" s="18">
        <v>0.24025910075124091</v>
      </c>
      <c r="K9" s="18">
        <v>0.25218087469737871</v>
      </c>
      <c r="L9" s="18">
        <v>0.28788889955451652</v>
      </c>
      <c r="N9" s="18">
        <v>0.26206804149616453</v>
      </c>
      <c r="O9" s="18">
        <v>0.3194497079470911</v>
      </c>
      <c r="P9" s="18">
        <v>0.23861834199506099</v>
      </c>
      <c r="Q9" s="18">
        <v>0.32786929273499471</v>
      </c>
      <c r="R9" s="18">
        <v>0.30343360781636258</v>
      </c>
      <c r="S9" s="18">
        <v>0.28266167684790022</v>
      </c>
      <c r="T9" s="18">
        <v>0.23749118770884389</v>
      </c>
      <c r="U9" s="18">
        <v>0.3292366253840871</v>
      </c>
      <c r="V9" s="18">
        <v>0.24654687344661819</v>
      </c>
      <c r="W9" s="18">
        <v>0.2354987409381693</v>
      </c>
      <c r="X9" s="18">
        <v>0.27873644252695928</v>
      </c>
      <c r="Y9" s="18">
        <v>0.25799703726819367</v>
      </c>
      <c r="AA9" s="18">
        <v>0.23296662107958949</v>
      </c>
      <c r="AB9" s="18">
        <v>0.28297154877277392</v>
      </c>
      <c r="AC9" s="18">
        <v>0.265986118569223</v>
      </c>
      <c r="AD9" s="18">
        <v>0.3056345355301906</v>
      </c>
      <c r="AF9" s="18">
        <v>0.36634357815399371</v>
      </c>
      <c r="AG9" s="18">
        <v>0.43507114114329998</v>
      </c>
      <c r="AH9" s="18">
        <v>0.31637738719492481</v>
      </c>
      <c r="AI9" s="18">
        <v>0.30813894008159448</v>
      </c>
      <c r="AJ9" s="18">
        <v>0.28296387829586889</v>
      </c>
      <c r="AK9" s="18">
        <v>0.25815234727880482</v>
      </c>
      <c r="AL9" s="18">
        <v>0.30904491312608501</v>
      </c>
      <c r="AM9" s="18">
        <v>0.30380649127238057</v>
      </c>
      <c r="AN9" s="18">
        <v>0.22876146262629091</v>
      </c>
      <c r="AO9" s="18">
        <v>0.27418728758665389</v>
      </c>
      <c r="AP9" s="18">
        <v>0.28421234389906858</v>
      </c>
      <c r="AQ9" s="18">
        <v>0.23774419153832779</v>
      </c>
      <c r="AR9" s="18">
        <v>0.18816537233436961</v>
      </c>
      <c r="AS9" s="18">
        <v>0.27671879671383032</v>
      </c>
      <c r="AT9" s="18">
        <v>0.12612983926809709</v>
      </c>
      <c r="AU9" s="18">
        <v>0.13819990108102051</v>
      </c>
      <c r="AV9" s="18">
        <v>0.1835442818336008</v>
      </c>
      <c r="AX9" s="18">
        <v>0.27213894639347819</v>
      </c>
      <c r="AY9" s="18">
        <v>0.26200757628263849</v>
      </c>
      <c r="BA9" s="18">
        <v>0.26767879832866648</v>
      </c>
      <c r="BB9" s="18">
        <v>0.27690889871511942</v>
      </c>
      <c r="BD9" s="18">
        <v>0.31309061871857441</v>
      </c>
      <c r="BE9" s="18">
        <v>0.28778618582547699</v>
      </c>
      <c r="BF9" s="18">
        <v>0.31017259921202472</v>
      </c>
      <c r="BG9" s="18">
        <v>0.23573183441984841</v>
      </c>
      <c r="BH9" s="18">
        <v>0.2076930932538909</v>
      </c>
      <c r="BI9" s="18">
        <v>0.19102359715479669</v>
      </c>
      <c r="BJ9" s="18">
        <v>0.23614017740536181</v>
      </c>
      <c r="BL9" s="18">
        <v>0.25688395538754372</v>
      </c>
      <c r="BM9" s="18">
        <v>0.24918342694049611</v>
      </c>
      <c r="BN9" s="18">
        <v>0.24123930793133519</v>
      </c>
      <c r="BO9" s="18">
        <v>0.25795975554984929</v>
      </c>
      <c r="BP9" s="18">
        <v>0.30067703289772407</v>
      </c>
      <c r="BQ9" s="18">
        <v>0.2309753456403171</v>
      </c>
      <c r="BR9" s="18">
        <v>0.39438954622188949</v>
      </c>
      <c r="BS9" s="18">
        <v>0.30450707780980441</v>
      </c>
      <c r="BU9" s="18">
        <v>0.25605104871083589</v>
      </c>
      <c r="BV9" s="18">
        <v>0.21387355024695459</v>
      </c>
      <c r="BW9" s="18">
        <v>0.21218055486238199</v>
      </c>
      <c r="BX9" s="18">
        <v>0.27294216778195768</v>
      </c>
      <c r="BY9" s="18">
        <v>0.34128463602666498</v>
      </c>
      <c r="BZ9" s="18">
        <v>0.22752509752166841</v>
      </c>
      <c r="CA9" s="18">
        <v>0.30554667724586532</v>
      </c>
      <c r="CB9" s="18">
        <v>0.34197697531085458</v>
      </c>
      <c r="CC9" s="18">
        <v>0.22509093316812301</v>
      </c>
    </row>
    <row r="10" spans="2:83" ht="19" customHeight="1" x14ac:dyDescent="0.35">
      <c r="B10" s="21" t="s">
        <v>322</v>
      </c>
      <c r="C10" s="18">
        <v>0.23344295386399461</v>
      </c>
      <c r="D10" s="18">
        <v>0.22490433663269679</v>
      </c>
      <c r="E10" s="18">
        <v>0.23394584677929031</v>
      </c>
      <c r="F10" s="18">
        <v>0.1999089481985824</v>
      </c>
      <c r="G10" s="18">
        <v>0.20996532618820379</v>
      </c>
      <c r="H10" s="18">
        <v>0.1961463548042402</v>
      </c>
      <c r="I10" s="18">
        <v>0.30097005834936102</v>
      </c>
      <c r="K10" s="18">
        <v>0.24807991241120031</v>
      </c>
      <c r="L10" s="18">
        <v>0.22088170829316051</v>
      </c>
      <c r="N10" s="18">
        <v>0.24036527721821929</v>
      </c>
      <c r="O10" s="18">
        <v>0.20868869758763511</v>
      </c>
      <c r="P10" s="18">
        <v>0.2455180176094871</v>
      </c>
      <c r="Q10" s="18">
        <v>0.29541092268024499</v>
      </c>
      <c r="R10" s="18">
        <v>0.21653696138184539</v>
      </c>
      <c r="S10" s="18">
        <v>0.23697597068344561</v>
      </c>
      <c r="T10" s="18">
        <v>0.23315781103823871</v>
      </c>
      <c r="U10" s="18">
        <v>0.1802757052162994</v>
      </c>
      <c r="V10" s="18">
        <v>0.22883165105775319</v>
      </c>
      <c r="W10" s="18">
        <v>0.22913708973931721</v>
      </c>
      <c r="X10" s="18">
        <v>0.22296805627922481</v>
      </c>
      <c r="Y10" s="18">
        <v>0.29076670811771471</v>
      </c>
      <c r="AA10" s="18">
        <v>0.2568334844291516</v>
      </c>
      <c r="AB10" s="18">
        <v>0.20154612787252099</v>
      </c>
      <c r="AC10" s="18">
        <v>0.25547707586403329</v>
      </c>
      <c r="AD10" s="18">
        <v>0.22277990768593339</v>
      </c>
      <c r="AF10" s="18">
        <v>0.25914795767398741</v>
      </c>
      <c r="AG10" s="18">
        <v>0.1869535508519268</v>
      </c>
      <c r="AH10" s="18">
        <v>0.2837687958128951</v>
      </c>
      <c r="AI10" s="18">
        <v>0.2283835978848282</v>
      </c>
      <c r="AJ10" s="18">
        <v>0.17252434400741071</v>
      </c>
      <c r="AK10" s="18">
        <v>0.28789065439896599</v>
      </c>
      <c r="AL10" s="18">
        <v>0.16869968668106489</v>
      </c>
      <c r="AM10" s="18">
        <v>0.2150546439309004</v>
      </c>
      <c r="AN10" s="18">
        <v>0.22440561788732921</v>
      </c>
      <c r="AO10" s="18">
        <v>0.30791934779636632</v>
      </c>
      <c r="AP10" s="18">
        <v>0.17961162206389239</v>
      </c>
      <c r="AQ10" s="18">
        <v>0.24600308167310961</v>
      </c>
      <c r="AR10" s="18">
        <v>0.2796845136053222</v>
      </c>
      <c r="AS10" s="18">
        <v>0.15445859073355001</v>
      </c>
      <c r="AT10" s="18">
        <v>0.34400758049008612</v>
      </c>
      <c r="AU10" s="18">
        <v>0.3115340683173432</v>
      </c>
      <c r="AV10" s="18">
        <v>0.1836038621086597</v>
      </c>
      <c r="AX10" s="18">
        <v>0.231953829411053</v>
      </c>
      <c r="AY10" s="18">
        <v>0.24859068889977221</v>
      </c>
      <c r="BA10" s="18">
        <v>0.24443999450963619</v>
      </c>
      <c r="BB10" s="18">
        <v>0.2130397353194286</v>
      </c>
      <c r="BD10" s="18">
        <v>0.19959785939233349</v>
      </c>
      <c r="BE10" s="18">
        <v>0.23258346794564391</v>
      </c>
      <c r="BF10" s="18">
        <v>0.2471905115884061</v>
      </c>
      <c r="BG10" s="18">
        <v>0.24125872462186149</v>
      </c>
      <c r="BH10" s="18">
        <v>0.28200052728636549</v>
      </c>
      <c r="BI10" s="18">
        <v>0.23067693945872561</v>
      </c>
      <c r="BJ10" s="18">
        <v>0.2193596649466821</v>
      </c>
      <c r="BL10" s="18">
        <v>0.27880656168695511</v>
      </c>
      <c r="BM10" s="18">
        <v>0.24585869046788761</v>
      </c>
      <c r="BN10" s="18">
        <v>0.2811036506273436</v>
      </c>
      <c r="BO10" s="18">
        <v>0.23230064241353679</v>
      </c>
      <c r="BP10" s="18">
        <v>0.22222039008779179</v>
      </c>
      <c r="BQ10" s="18">
        <v>0.1741219708784531</v>
      </c>
      <c r="BR10" s="18">
        <v>0.12974344432777141</v>
      </c>
      <c r="BS10" s="18">
        <v>0.17754383542420621</v>
      </c>
      <c r="BU10" s="18">
        <v>0.2751211652367247</v>
      </c>
      <c r="BV10" s="18">
        <v>0.25108816616897378</v>
      </c>
      <c r="BW10" s="18">
        <v>0.2887507854979306</v>
      </c>
      <c r="BX10" s="18">
        <v>0.2397152314188073</v>
      </c>
      <c r="BY10" s="18">
        <v>0.20181384935445179</v>
      </c>
      <c r="BZ10" s="18">
        <v>0.1810259162145138</v>
      </c>
      <c r="CA10" s="18">
        <v>0.14444705951934311</v>
      </c>
      <c r="CB10" s="18">
        <v>0.20328860498312179</v>
      </c>
      <c r="CC10" s="18">
        <v>0.27617038264805149</v>
      </c>
    </row>
    <row r="11" spans="2:83" ht="32.15" customHeight="1" x14ac:dyDescent="0.35">
      <c r="B11" s="21" t="s">
        <v>323</v>
      </c>
      <c r="C11" s="18">
        <v>0.20869642841799119</v>
      </c>
      <c r="D11" s="18">
        <v>0.22348837768160509</v>
      </c>
      <c r="E11" s="18">
        <v>0.24261943214017309</v>
      </c>
      <c r="F11" s="18">
        <v>0.22739779380800729</v>
      </c>
      <c r="G11" s="18">
        <v>0.18520863357426781</v>
      </c>
      <c r="H11" s="18">
        <v>0.18759004166705459</v>
      </c>
      <c r="I11" s="18">
        <v>0.1941607117272004</v>
      </c>
      <c r="K11" s="18">
        <v>0.2151022957822292</v>
      </c>
      <c r="L11" s="18">
        <v>0.20164104500396929</v>
      </c>
      <c r="N11" s="18">
        <v>0.16561617790873451</v>
      </c>
      <c r="O11" s="18">
        <v>0.21687451760624141</v>
      </c>
      <c r="P11" s="18">
        <v>0.22572407447941331</v>
      </c>
      <c r="Q11" s="18">
        <v>0.1408245376693904</v>
      </c>
      <c r="R11" s="18">
        <v>0.24399652837860011</v>
      </c>
      <c r="S11" s="18">
        <v>0.24762305603200421</v>
      </c>
      <c r="T11" s="18">
        <v>0.2401457047032162</v>
      </c>
      <c r="U11" s="18">
        <v>0.18736340350605141</v>
      </c>
      <c r="V11" s="18">
        <v>0.23381474369111749</v>
      </c>
      <c r="W11" s="18">
        <v>0.22024988774779219</v>
      </c>
      <c r="X11" s="18">
        <v>0.17036982484361349</v>
      </c>
      <c r="Y11" s="18">
        <v>0.168340246809913</v>
      </c>
      <c r="AA11" s="18">
        <v>0.23367445055989161</v>
      </c>
      <c r="AB11" s="18">
        <v>0.22911202920141441</v>
      </c>
      <c r="AC11" s="18">
        <v>0.20124208816219599</v>
      </c>
      <c r="AD11" s="18">
        <v>0.16724172692310479</v>
      </c>
      <c r="AF11" s="18">
        <v>0.13616412478618489</v>
      </c>
      <c r="AG11" s="18">
        <v>0.13650100638533211</v>
      </c>
      <c r="AH11" s="18">
        <v>0.14116371415341289</v>
      </c>
      <c r="AI11" s="18">
        <v>0.17684544236179139</v>
      </c>
      <c r="AJ11" s="18">
        <v>0.25207861580416763</v>
      </c>
      <c r="AK11" s="18">
        <v>0.16843875693469079</v>
      </c>
      <c r="AL11" s="18">
        <v>0.27113688826752841</v>
      </c>
      <c r="AM11" s="18">
        <v>0.24862707495972741</v>
      </c>
      <c r="AN11" s="18">
        <v>0.21844163569767011</v>
      </c>
      <c r="AO11" s="18">
        <v>0.18966494424419261</v>
      </c>
      <c r="AP11" s="18">
        <v>0.22644981165768391</v>
      </c>
      <c r="AQ11" s="18">
        <v>0.25005287481249228</v>
      </c>
      <c r="AR11" s="18">
        <v>0.29769384709394198</v>
      </c>
      <c r="AS11" s="18">
        <v>0.27623515597831638</v>
      </c>
      <c r="AT11" s="18">
        <v>0.19464809880454459</v>
      </c>
      <c r="AU11" s="18">
        <v>0.19364681414996809</v>
      </c>
      <c r="AV11" s="18">
        <v>6.96751436260582E-2</v>
      </c>
      <c r="AX11" s="18">
        <v>0.20099688872326241</v>
      </c>
      <c r="AY11" s="18">
        <v>0.25121158982528208</v>
      </c>
      <c r="BA11" s="18">
        <v>0.20953795301967859</v>
      </c>
      <c r="BB11" s="18">
        <v>0.20713511652399</v>
      </c>
      <c r="BD11" s="18">
        <v>0.19659407474486679</v>
      </c>
      <c r="BE11" s="18">
        <v>0.21107255796842581</v>
      </c>
      <c r="BF11" s="18">
        <v>0.16562700713740319</v>
      </c>
      <c r="BG11" s="18">
        <v>0.21563150984891219</v>
      </c>
      <c r="BH11" s="18">
        <v>0.26539116906927229</v>
      </c>
      <c r="BI11" s="18">
        <v>0.28780178774127368</v>
      </c>
      <c r="BJ11" s="18">
        <v>0.11904271997543341</v>
      </c>
      <c r="BL11" s="18">
        <v>0.22932800604429021</v>
      </c>
      <c r="BM11" s="18">
        <v>0.23456154114126609</v>
      </c>
      <c r="BN11" s="18">
        <v>0.1889740538274246</v>
      </c>
      <c r="BO11" s="18">
        <v>0.1773039705087876</v>
      </c>
      <c r="BP11" s="18">
        <v>0.24779253059912729</v>
      </c>
      <c r="BQ11" s="18">
        <v>0.26776637870687942</v>
      </c>
      <c r="BR11" s="18">
        <v>5.7193598216156008E-2</v>
      </c>
      <c r="BS11" s="18">
        <v>0.14557042433524081</v>
      </c>
      <c r="BU11" s="18">
        <v>0.2192789603524673</v>
      </c>
      <c r="BV11" s="18">
        <v>0.24084407291220131</v>
      </c>
      <c r="BW11" s="18">
        <v>0.21188900396862981</v>
      </c>
      <c r="BX11" s="18">
        <v>0.188395452920464</v>
      </c>
      <c r="BY11" s="18">
        <v>0.21927420585856069</v>
      </c>
      <c r="BZ11" s="18">
        <v>0.27300329440105192</v>
      </c>
      <c r="CA11" s="18">
        <v>0.1362190652357812</v>
      </c>
      <c r="CB11" s="18">
        <v>0.13383284837764939</v>
      </c>
      <c r="CC11" s="18">
        <v>0.17446301140330939</v>
      </c>
    </row>
    <row r="12" spans="2:83" ht="32.15" customHeight="1" x14ac:dyDescent="0.35">
      <c r="B12" s="21" t="s">
        <v>324</v>
      </c>
      <c r="C12" s="18">
        <v>0.13655804415110559</v>
      </c>
      <c r="D12" s="18">
        <v>0.1487435522322374</v>
      </c>
      <c r="E12" s="18">
        <v>0.15778571695954921</v>
      </c>
      <c r="F12" s="18">
        <v>9.5177679389173195E-2</v>
      </c>
      <c r="G12" s="18">
        <v>0.12842469501408629</v>
      </c>
      <c r="H12" s="18">
        <v>0.15699238119907871</v>
      </c>
      <c r="I12" s="18">
        <v>0.13683917171721391</v>
      </c>
      <c r="K12" s="18">
        <v>0.15054021614363111</v>
      </c>
      <c r="L12" s="18">
        <v>0.12318619343372671</v>
      </c>
      <c r="N12" s="18">
        <v>0.16072821550068811</v>
      </c>
      <c r="O12" s="18">
        <v>0.1270012599166023</v>
      </c>
      <c r="P12" s="18">
        <v>0.11313688813973979</v>
      </c>
      <c r="Q12" s="18">
        <v>9.6379907258396041E-2</v>
      </c>
      <c r="R12" s="18">
        <v>9.1743122958680728E-2</v>
      </c>
      <c r="S12" s="18">
        <v>0.10594321488957539</v>
      </c>
      <c r="T12" s="18">
        <v>0.1422064245533689</v>
      </c>
      <c r="U12" s="18">
        <v>0.16200608031949679</v>
      </c>
      <c r="V12" s="18">
        <v>0.17389635487910471</v>
      </c>
      <c r="W12" s="18">
        <v>0.11486817556372091</v>
      </c>
      <c r="X12" s="18">
        <v>0.16895456758684571</v>
      </c>
      <c r="Y12" s="18">
        <v>0.14881736431997611</v>
      </c>
      <c r="AA12" s="18">
        <v>0.15228746281956509</v>
      </c>
      <c r="AB12" s="18">
        <v>0.15993315955412529</v>
      </c>
      <c r="AC12" s="18">
        <v>0.11551714482892431</v>
      </c>
      <c r="AD12" s="18">
        <v>0.1136918552316251</v>
      </c>
      <c r="AF12" s="18">
        <v>6.6639744909804843E-2</v>
      </c>
      <c r="AG12" s="18">
        <v>2.8989688363448451E-2</v>
      </c>
      <c r="AH12" s="18">
        <v>0.11355478620562889</v>
      </c>
      <c r="AI12" s="18">
        <v>0.14434141565159539</v>
      </c>
      <c r="AJ12" s="18">
        <v>0.1673751062294993</v>
      </c>
      <c r="AK12" s="18">
        <v>0.14032791645643161</v>
      </c>
      <c r="AL12" s="18">
        <v>0.11124087264162</v>
      </c>
      <c r="AM12" s="18">
        <v>0.11513090717652311</v>
      </c>
      <c r="AN12" s="18">
        <v>0.15968248430007639</v>
      </c>
      <c r="AO12" s="18">
        <v>0.14533439209241139</v>
      </c>
      <c r="AP12" s="18">
        <v>0.1729076500414489</v>
      </c>
      <c r="AQ12" s="18">
        <v>0.18020419698805171</v>
      </c>
      <c r="AR12" s="18">
        <v>9.598886361229983E-2</v>
      </c>
      <c r="AS12" s="18">
        <v>0.17884606897215929</v>
      </c>
      <c r="AT12" s="18">
        <v>0.15747852456648129</v>
      </c>
      <c r="AU12" s="18">
        <v>0.1268730538082174</v>
      </c>
      <c r="AV12" s="18">
        <v>0.16524521661188421</v>
      </c>
      <c r="AX12" s="18">
        <v>0.1402057170297801</v>
      </c>
      <c r="AY12" s="18">
        <v>0.1167902308457559</v>
      </c>
      <c r="BA12" s="18">
        <v>0.1383275137929742</v>
      </c>
      <c r="BB12" s="18">
        <v>0.1332750813091588</v>
      </c>
      <c r="BD12" s="18">
        <v>0.12849034432985801</v>
      </c>
      <c r="BE12" s="18">
        <v>0.13274865837400401</v>
      </c>
      <c r="BF12" s="18">
        <v>0.1139027237496735</v>
      </c>
      <c r="BG12" s="18">
        <v>0.16597266722761139</v>
      </c>
      <c r="BH12" s="18">
        <v>0.12875090552268689</v>
      </c>
      <c r="BI12" s="18">
        <v>0.1690273253194052</v>
      </c>
      <c r="BJ12" s="18">
        <v>0.108313279798152</v>
      </c>
      <c r="BL12" s="18">
        <v>0.1129962205642125</v>
      </c>
      <c r="BM12" s="18">
        <v>0.15022550975644189</v>
      </c>
      <c r="BN12" s="18">
        <v>0.1522691979329045</v>
      </c>
      <c r="BO12" s="18">
        <v>0.15517483747311811</v>
      </c>
      <c r="BP12" s="18">
        <v>0.11858116520093651</v>
      </c>
      <c r="BQ12" s="18">
        <v>0.16532243660529919</v>
      </c>
      <c r="BR12" s="18">
        <v>0.1017467895203811</v>
      </c>
      <c r="BS12" s="18">
        <v>0.13875760832738759</v>
      </c>
      <c r="BU12" s="18">
        <v>0.14616272851513731</v>
      </c>
      <c r="BV12" s="18">
        <v>0.15361550607646271</v>
      </c>
      <c r="BW12" s="18">
        <v>0.16841924731356159</v>
      </c>
      <c r="BX12" s="18">
        <v>0.1487835030967764</v>
      </c>
      <c r="BY12" s="18">
        <v>0.11129536063468989</v>
      </c>
      <c r="BZ12" s="18">
        <v>0.20568878155821349</v>
      </c>
      <c r="CA12" s="18">
        <v>9.0642214056244855E-2</v>
      </c>
      <c r="CB12" s="18">
        <v>9.1113778392295744E-2</v>
      </c>
      <c r="CC12" s="18">
        <v>0.1629181132156427</v>
      </c>
    </row>
    <row r="13" spans="2:83" ht="32.15" customHeight="1" x14ac:dyDescent="0.35">
      <c r="B13" s="21" t="s">
        <v>325</v>
      </c>
      <c r="C13" s="18">
        <v>3.2128407975965022E-2</v>
      </c>
      <c r="D13" s="18">
        <v>5.5422964835779492E-2</v>
      </c>
      <c r="E13" s="18">
        <v>5.9766765577484837E-2</v>
      </c>
      <c r="F13" s="18">
        <v>4.0380737669348361E-2</v>
      </c>
      <c r="G13" s="18">
        <v>2.5719120144023989E-2</v>
      </c>
      <c r="H13" s="18">
        <v>2.6362160675132831E-2</v>
      </c>
      <c r="I13" s="18">
        <v>4.3500810441300438E-3</v>
      </c>
      <c r="K13" s="18">
        <v>3.7022732588969279E-2</v>
      </c>
      <c r="L13" s="18">
        <v>2.770121002126584E-2</v>
      </c>
      <c r="N13" s="18">
        <v>4.3115378396592359E-2</v>
      </c>
      <c r="O13" s="18">
        <v>3.0932778734953651E-2</v>
      </c>
      <c r="P13" s="18">
        <v>4.0266077340507987E-2</v>
      </c>
      <c r="Q13" s="18">
        <v>1.282543496711141E-2</v>
      </c>
      <c r="R13" s="18">
        <v>3.1913467806375898E-2</v>
      </c>
      <c r="S13" s="18">
        <v>1.8297360491650379E-2</v>
      </c>
      <c r="T13" s="18">
        <v>3.4487077240603438E-2</v>
      </c>
      <c r="U13" s="18">
        <v>3.8744360274994311E-2</v>
      </c>
      <c r="V13" s="18">
        <v>3.1467914655336618E-2</v>
      </c>
      <c r="W13" s="18">
        <v>5.8833632466655128E-2</v>
      </c>
      <c r="X13" s="18">
        <v>0</v>
      </c>
      <c r="Y13" s="18">
        <v>2.250820581303652E-2</v>
      </c>
      <c r="AA13" s="18">
        <v>4.2539273421083143E-2</v>
      </c>
      <c r="AB13" s="18">
        <v>2.6315549854640161E-2</v>
      </c>
      <c r="AC13" s="18">
        <v>3.3649159268023698E-2</v>
      </c>
      <c r="AD13" s="18">
        <v>2.5861582068426141E-2</v>
      </c>
      <c r="AF13" s="18">
        <v>3.4021112671068623E-2</v>
      </c>
      <c r="AG13" s="18">
        <v>2.7089622668458491E-2</v>
      </c>
      <c r="AH13" s="18">
        <v>2.6390152752655441E-2</v>
      </c>
      <c r="AI13" s="18">
        <v>2.5065592499306039E-2</v>
      </c>
      <c r="AJ13" s="18">
        <v>1.082507581049715E-2</v>
      </c>
      <c r="AK13" s="18">
        <v>2.553697026902051E-2</v>
      </c>
      <c r="AL13" s="18">
        <v>2.9154866291982759E-2</v>
      </c>
      <c r="AM13" s="18">
        <v>1.599515309204097E-2</v>
      </c>
      <c r="AN13" s="18">
        <v>3.2303294784787592E-2</v>
      </c>
      <c r="AO13" s="18">
        <v>1.9013308929145802E-2</v>
      </c>
      <c r="AP13" s="18">
        <v>3.1511718558723478E-2</v>
      </c>
      <c r="AQ13" s="18">
        <v>2.1327165146279629E-2</v>
      </c>
      <c r="AR13" s="18">
        <v>4.7036458182427902E-2</v>
      </c>
      <c r="AS13" s="18">
        <v>7.1317407844157035E-2</v>
      </c>
      <c r="AT13" s="18">
        <v>5.6376430314719547E-2</v>
      </c>
      <c r="AU13" s="18">
        <v>0.11160159610644101</v>
      </c>
      <c r="AV13" s="18">
        <v>1.7055710706240311E-2</v>
      </c>
      <c r="AX13" s="18">
        <v>3.3330968856494093E-2</v>
      </c>
      <c r="AY13" s="18">
        <v>2.71734828098135E-2</v>
      </c>
      <c r="BA13" s="18">
        <v>3.0535976234722671E-2</v>
      </c>
      <c r="BB13" s="18">
        <v>3.5082905815958791E-2</v>
      </c>
      <c r="BD13" s="18">
        <v>2.717969658231801E-2</v>
      </c>
      <c r="BE13" s="18">
        <v>1.9560946338564769E-2</v>
      </c>
      <c r="BF13" s="18">
        <v>3.4958362815825463E-2</v>
      </c>
      <c r="BG13" s="18">
        <v>4.6365986090850693E-2</v>
      </c>
      <c r="BH13" s="18">
        <v>3.3103449824056712E-2</v>
      </c>
      <c r="BI13" s="18">
        <v>5.9222378782210788E-2</v>
      </c>
      <c r="BJ13" s="18">
        <v>1.974082523576548E-2</v>
      </c>
      <c r="BL13" s="18">
        <v>2.5057636112722791E-2</v>
      </c>
      <c r="BM13" s="18">
        <v>3.7919629970412982E-2</v>
      </c>
      <c r="BN13" s="18">
        <v>4.8738108956595617E-2</v>
      </c>
      <c r="BO13" s="18">
        <v>7.4530273893944482E-2</v>
      </c>
      <c r="BP13" s="18">
        <v>1.8901667271393089E-2</v>
      </c>
      <c r="BQ13" s="18">
        <v>4.3280769789725018E-2</v>
      </c>
      <c r="BR13" s="18">
        <v>2.3952692342526252E-2</v>
      </c>
      <c r="BS13" s="18">
        <v>1.9680632970663171E-2</v>
      </c>
      <c r="BU13" s="18">
        <v>2.713553129453557E-2</v>
      </c>
      <c r="BV13" s="18">
        <v>4.0670919334187622E-2</v>
      </c>
      <c r="BW13" s="18">
        <v>2.2825123234406219E-2</v>
      </c>
      <c r="BX13" s="18">
        <v>6.0606110472276563E-2</v>
      </c>
      <c r="BY13" s="18">
        <v>2.3424839084527919E-2</v>
      </c>
      <c r="BZ13" s="18">
        <v>1.5471053200975089E-2</v>
      </c>
      <c r="CA13" s="18">
        <v>1.6431812531411231E-2</v>
      </c>
      <c r="CB13" s="18">
        <v>2.230226541678873E-2</v>
      </c>
      <c r="CC13" s="18">
        <v>5.906084528780834E-2</v>
      </c>
    </row>
    <row r="14" spans="2:83" ht="32.15" customHeight="1" x14ac:dyDescent="0.35">
      <c r="B14" s="21" t="s">
        <v>326</v>
      </c>
      <c r="C14" s="18">
        <v>1.0254235018867131E-2</v>
      </c>
      <c r="D14" s="18">
        <v>2.4241938224409381E-2</v>
      </c>
      <c r="E14" s="18">
        <v>2.211449359500146E-2</v>
      </c>
      <c r="F14" s="18">
        <v>9.0077867629521479E-3</v>
      </c>
      <c r="G14" s="18">
        <v>2.894818232414143E-3</v>
      </c>
      <c r="H14" s="18">
        <v>3.8040892423419868E-3</v>
      </c>
      <c r="I14" s="18">
        <v>5.6188702055612848E-3</v>
      </c>
      <c r="K14" s="18">
        <v>8.5140767561750989E-3</v>
      </c>
      <c r="L14" s="18">
        <v>1.1935420812990059E-2</v>
      </c>
      <c r="N14" s="18">
        <v>2.0068877197969182E-2</v>
      </c>
      <c r="O14" s="18">
        <v>0</v>
      </c>
      <c r="P14" s="18">
        <v>0</v>
      </c>
      <c r="Q14" s="18">
        <v>0</v>
      </c>
      <c r="R14" s="18">
        <v>1.6987241626178019E-2</v>
      </c>
      <c r="S14" s="18">
        <v>6.4847260256370018E-3</v>
      </c>
      <c r="T14" s="18">
        <v>1.304695881082318E-2</v>
      </c>
      <c r="U14" s="18">
        <v>5.6431703158658676E-3</v>
      </c>
      <c r="V14" s="18">
        <v>9.9744462707618518E-3</v>
      </c>
      <c r="W14" s="18">
        <v>9.0386962898673599E-3</v>
      </c>
      <c r="X14" s="18">
        <v>1.6930363554327699E-2</v>
      </c>
      <c r="Y14" s="18">
        <v>7.5830609026039178E-3</v>
      </c>
      <c r="AA14" s="18">
        <v>1.119251983645304E-2</v>
      </c>
      <c r="AB14" s="18">
        <v>1.557060584472276E-2</v>
      </c>
      <c r="AC14" s="18">
        <v>1.2571070132478591E-2</v>
      </c>
      <c r="AD14" s="18">
        <v>1.7574786147513989E-3</v>
      </c>
      <c r="AF14" s="18">
        <v>0</v>
      </c>
      <c r="AG14" s="18">
        <v>0</v>
      </c>
      <c r="AH14" s="18">
        <v>6.5432976555028881E-3</v>
      </c>
      <c r="AI14" s="18">
        <v>0</v>
      </c>
      <c r="AJ14" s="18">
        <v>1.0414541422607849E-2</v>
      </c>
      <c r="AK14" s="18">
        <v>1.1126691871745229E-2</v>
      </c>
      <c r="AL14" s="18">
        <v>4.9496046843748309E-3</v>
      </c>
      <c r="AM14" s="18">
        <v>0</v>
      </c>
      <c r="AN14" s="18">
        <v>0</v>
      </c>
      <c r="AO14" s="18">
        <v>6.4785298285319924E-3</v>
      </c>
      <c r="AP14" s="18">
        <v>2.6522908026052491E-2</v>
      </c>
      <c r="AQ14" s="18">
        <v>1.103502944496315E-2</v>
      </c>
      <c r="AR14" s="18">
        <v>0</v>
      </c>
      <c r="AS14" s="18">
        <v>0</v>
      </c>
      <c r="AT14" s="18">
        <v>2.6018561135376501E-2</v>
      </c>
      <c r="AU14" s="18">
        <v>3.3284833245149838E-2</v>
      </c>
      <c r="AV14" s="18">
        <v>2.848426029872228E-2</v>
      </c>
      <c r="AX14" s="18">
        <v>7.6580451561485043E-3</v>
      </c>
      <c r="AY14" s="18">
        <v>2.0889672675114341E-2</v>
      </c>
      <c r="BA14" s="18">
        <v>9.8989457425114526E-3</v>
      </c>
      <c r="BB14" s="18">
        <v>1.0913416428267351E-2</v>
      </c>
      <c r="BD14" s="18">
        <v>7.015525819756451E-3</v>
      </c>
      <c r="BE14" s="18">
        <v>1.2254668784785769E-2</v>
      </c>
      <c r="BF14" s="18">
        <v>1.40996121338119E-2</v>
      </c>
      <c r="BG14" s="18">
        <v>6.3726916055043114E-3</v>
      </c>
      <c r="BH14" s="18">
        <v>8.4607303345771608E-3</v>
      </c>
      <c r="BI14" s="18">
        <v>6.2247971543588049E-2</v>
      </c>
      <c r="BJ14" s="18">
        <v>0</v>
      </c>
      <c r="BL14" s="18">
        <v>1.5913886939377252E-2</v>
      </c>
      <c r="BM14" s="18">
        <v>1.231530306523047E-2</v>
      </c>
      <c r="BN14" s="18">
        <v>0</v>
      </c>
      <c r="BO14" s="18">
        <v>0</v>
      </c>
      <c r="BP14" s="18">
        <v>4.5627670855514727E-3</v>
      </c>
      <c r="BQ14" s="18">
        <v>0</v>
      </c>
      <c r="BR14" s="18">
        <v>1.7933006195166929E-2</v>
      </c>
      <c r="BS14" s="18">
        <v>1.2481096101314411E-2</v>
      </c>
      <c r="BU14" s="18">
        <v>1.1674578030154479E-2</v>
      </c>
      <c r="BV14" s="18">
        <v>1.5653078824729921E-2</v>
      </c>
      <c r="BW14" s="18">
        <v>0</v>
      </c>
      <c r="BX14" s="18">
        <v>7.3061454953088582E-3</v>
      </c>
      <c r="BY14" s="18">
        <v>9.7090840163427238E-3</v>
      </c>
      <c r="BZ14" s="18">
        <v>1.882953847748943E-2</v>
      </c>
      <c r="CA14" s="18">
        <v>6.145494521790397E-3</v>
      </c>
      <c r="CB14" s="18">
        <v>1.047923077176832E-2</v>
      </c>
      <c r="CC14" s="18">
        <v>0</v>
      </c>
    </row>
    <row r="15" spans="2:83" ht="32.15" customHeight="1" x14ac:dyDescent="0.35">
      <c r="B15" s="21" t="s">
        <v>327</v>
      </c>
      <c r="C15" s="18">
        <v>4.6113677927559958E-2</v>
      </c>
      <c r="D15" s="18">
        <v>1.060786943614391E-2</v>
      </c>
      <c r="E15" s="18">
        <v>3.7221630716654547E-2</v>
      </c>
      <c r="F15" s="18">
        <v>4.3295589931950727E-2</v>
      </c>
      <c r="G15" s="18">
        <v>4.3396357080012153E-2</v>
      </c>
      <c r="H15" s="18">
        <v>7.8762470001400825E-2</v>
      </c>
      <c r="I15" s="18">
        <v>4.9800906874978283E-2</v>
      </c>
      <c r="K15" s="18">
        <v>4.2331099557875528E-2</v>
      </c>
      <c r="L15" s="18">
        <v>4.9885787906054677E-2</v>
      </c>
      <c r="N15" s="18">
        <v>6.9968679376009174E-2</v>
      </c>
      <c r="O15" s="18">
        <v>3.047035037874106E-2</v>
      </c>
      <c r="P15" s="18">
        <v>5.950377951845922E-2</v>
      </c>
      <c r="Q15" s="18">
        <v>5.1779679952230401E-2</v>
      </c>
      <c r="R15" s="18">
        <v>1.537563029529123E-2</v>
      </c>
      <c r="S15" s="18">
        <v>4.1166772232644318E-2</v>
      </c>
      <c r="T15" s="18">
        <v>5.1937184241426813E-2</v>
      </c>
      <c r="U15" s="18">
        <v>4.5561363407531003E-2</v>
      </c>
      <c r="V15" s="18">
        <v>4.7040406477579427E-2</v>
      </c>
      <c r="W15" s="18">
        <v>4.8872457941480547E-2</v>
      </c>
      <c r="X15" s="18">
        <v>5.1077174540172757E-2</v>
      </c>
      <c r="Y15" s="18">
        <v>4.7354201437113302E-2</v>
      </c>
      <c r="AA15" s="18">
        <v>3.445610265657708E-2</v>
      </c>
      <c r="AB15" s="18">
        <v>3.5110233427453057E-2</v>
      </c>
      <c r="AC15" s="18">
        <v>4.8977787664727733E-2</v>
      </c>
      <c r="AD15" s="18">
        <v>6.5378225087525679E-2</v>
      </c>
      <c r="AF15" s="18">
        <v>4.2787557342289742E-2</v>
      </c>
      <c r="AG15" s="18">
        <v>9.3035734340838866E-2</v>
      </c>
      <c r="AH15" s="18">
        <v>3.8700676435742043E-2</v>
      </c>
      <c r="AI15" s="18">
        <v>8.1032715483181042E-2</v>
      </c>
      <c r="AJ15" s="18">
        <v>2.3524568760678689E-2</v>
      </c>
      <c r="AK15" s="18">
        <v>5.234890156366534E-2</v>
      </c>
      <c r="AL15" s="18">
        <v>8.1131930037767322E-2</v>
      </c>
      <c r="AM15" s="18">
        <v>3.7301493380522278E-2</v>
      </c>
      <c r="AN15" s="18">
        <v>5.4235481465944722E-2</v>
      </c>
      <c r="AO15" s="18">
        <v>2.559263119879978E-2</v>
      </c>
      <c r="AP15" s="18">
        <v>2.6694044247896259E-2</v>
      </c>
      <c r="AQ15" s="18">
        <v>1.034382577875171E-2</v>
      </c>
      <c r="AR15" s="18">
        <v>5.1530605297508497E-2</v>
      </c>
      <c r="AS15" s="18">
        <v>1.766583351691196E-2</v>
      </c>
      <c r="AT15" s="18">
        <v>2.3105779422606079E-2</v>
      </c>
      <c r="AU15" s="18">
        <v>4.3200614192064432E-2</v>
      </c>
      <c r="AV15" s="18">
        <v>7.1303741334169751E-2</v>
      </c>
      <c r="AX15" s="18">
        <v>4.7660474754071369E-2</v>
      </c>
      <c r="AY15" s="18">
        <v>3.3777178475399378E-2</v>
      </c>
      <c r="BA15" s="18">
        <v>4.6717582700607933E-2</v>
      </c>
      <c r="BB15" s="18">
        <v>4.4993230939898099E-2</v>
      </c>
      <c r="BD15" s="18">
        <v>6.3131824591404748E-2</v>
      </c>
      <c r="BE15" s="18">
        <v>2.8987466461851529E-2</v>
      </c>
      <c r="BF15" s="18">
        <v>4.2352710412063947E-2</v>
      </c>
      <c r="BG15" s="18">
        <v>5.0965541036062309E-2</v>
      </c>
      <c r="BH15" s="18">
        <v>1.61178962956901E-2</v>
      </c>
      <c r="BI15" s="18">
        <v>0</v>
      </c>
      <c r="BJ15" s="18">
        <v>0.1532258678120211</v>
      </c>
      <c r="BL15" s="18">
        <v>4.5452794033751062E-2</v>
      </c>
      <c r="BM15" s="18">
        <v>2.748674969701569E-2</v>
      </c>
      <c r="BN15" s="18">
        <v>2.1552454122647269E-2</v>
      </c>
      <c r="BO15" s="18">
        <v>3.5344278219756171E-2</v>
      </c>
      <c r="BP15" s="18">
        <v>5.0643133048956769E-2</v>
      </c>
      <c r="BQ15" s="18">
        <v>7.1807197817971818E-2</v>
      </c>
      <c r="BR15" s="18">
        <v>8.940307167674022E-2</v>
      </c>
      <c r="BS15" s="18">
        <v>7.9795517569031735E-2</v>
      </c>
      <c r="BU15" s="18">
        <v>3.7465341354501143E-2</v>
      </c>
      <c r="BV15" s="18">
        <v>3.4782076613919848E-2</v>
      </c>
      <c r="BW15" s="18">
        <v>1.425330414680641E-2</v>
      </c>
      <c r="BX15" s="18">
        <v>2.820734724813654E-2</v>
      </c>
      <c r="BY15" s="18">
        <v>4.8421050338197782E-2</v>
      </c>
      <c r="BZ15" s="18">
        <v>3.1067059322487271E-2</v>
      </c>
      <c r="CA15" s="18">
        <v>0.13131605000062019</v>
      </c>
      <c r="CB15" s="18">
        <v>7.6157949560603844E-2</v>
      </c>
      <c r="CC15" s="18">
        <v>3.7930345392654469E-2</v>
      </c>
    </row>
    <row r="16" spans="2:83" ht="19" customHeight="1" x14ac:dyDescent="0.35">
      <c r="B16" s="21" t="s">
        <v>151</v>
      </c>
      <c r="C16" s="18">
        <v>6.1894876250225987E-2</v>
      </c>
      <c r="D16" s="18">
        <v>4.9820241287055637E-2</v>
      </c>
      <c r="E16" s="18">
        <v>4.5998903708376108E-2</v>
      </c>
      <c r="F16" s="18">
        <v>7.8077646437602871E-2</v>
      </c>
      <c r="G16" s="18">
        <v>6.3123379747140204E-2</v>
      </c>
      <c r="H16" s="18">
        <v>5.9331848911626107E-2</v>
      </c>
      <c r="I16" s="18">
        <v>6.8001099330314257E-2</v>
      </c>
      <c r="K16" s="18">
        <v>4.6228792062540762E-2</v>
      </c>
      <c r="L16" s="18">
        <v>7.6879734974316341E-2</v>
      </c>
      <c r="N16" s="18">
        <v>3.8069352905622737E-2</v>
      </c>
      <c r="O16" s="18">
        <v>6.6582687828735429E-2</v>
      </c>
      <c r="P16" s="18">
        <v>7.7232820917331552E-2</v>
      </c>
      <c r="Q16" s="18">
        <v>7.4910224737632286E-2</v>
      </c>
      <c r="R16" s="18">
        <v>8.0013439736666025E-2</v>
      </c>
      <c r="S16" s="18">
        <v>6.0847222797142962E-2</v>
      </c>
      <c r="T16" s="18">
        <v>4.7527651703478849E-2</v>
      </c>
      <c r="U16" s="18">
        <v>5.1169291575673972E-2</v>
      </c>
      <c r="V16" s="18">
        <v>2.842760952172858E-2</v>
      </c>
      <c r="W16" s="18">
        <v>8.350131931299748E-2</v>
      </c>
      <c r="X16" s="18">
        <v>9.0963570668856034E-2</v>
      </c>
      <c r="Y16" s="18">
        <v>5.6633175331448647E-2</v>
      </c>
      <c r="AA16" s="18">
        <v>3.6050085197688847E-2</v>
      </c>
      <c r="AB16" s="18">
        <v>4.9440745472349411E-2</v>
      </c>
      <c r="AC16" s="18">
        <v>6.6579555510393448E-2</v>
      </c>
      <c r="AD16" s="18">
        <v>9.7654688858442973E-2</v>
      </c>
      <c r="AF16" s="18">
        <v>9.4895924462670742E-2</v>
      </c>
      <c r="AG16" s="18">
        <v>9.2359256246695332E-2</v>
      </c>
      <c r="AH16" s="18">
        <v>7.3501189789237906E-2</v>
      </c>
      <c r="AI16" s="18">
        <v>3.6192296037703492E-2</v>
      </c>
      <c r="AJ16" s="18">
        <v>8.0293869669269949E-2</v>
      </c>
      <c r="AK16" s="18">
        <v>5.6177761226675768E-2</v>
      </c>
      <c r="AL16" s="18">
        <v>2.4641238269576749E-2</v>
      </c>
      <c r="AM16" s="18">
        <v>6.4084236187905375E-2</v>
      </c>
      <c r="AN16" s="18">
        <v>8.217002323790093E-2</v>
      </c>
      <c r="AO16" s="18">
        <v>3.1809558323898243E-2</v>
      </c>
      <c r="AP16" s="18">
        <v>5.208990150523396E-2</v>
      </c>
      <c r="AQ16" s="18">
        <v>4.3289634618024223E-2</v>
      </c>
      <c r="AR16" s="18">
        <v>3.99003398741299E-2</v>
      </c>
      <c r="AS16" s="18">
        <v>2.4758146241075009E-2</v>
      </c>
      <c r="AT16" s="18">
        <v>7.2235185998088688E-2</v>
      </c>
      <c r="AU16" s="18">
        <v>4.165911909979577E-2</v>
      </c>
      <c r="AV16" s="18">
        <v>0.28108778348066488</v>
      </c>
      <c r="AX16" s="18">
        <v>6.6055129675712296E-2</v>
      </c>
      <c r="AY16" s="18">
        <v>3.9559580186224033E-2</v>
      </c>
      <c r="BA16" s="18">
        <v>5.2863235671202657E-2</v>
      </c>
      <c r="BB16" s="18">
        <v>7.8651614948179169E-2</v>
      </c>
      <c r="BD16" s="18">
        <v>6.4900055820887953E-2</v>
      </c>
      <c r="BE16" s="18">
        <v>7.5006048301247047E-2</v>
      </c>
      <c r="BF16" s="18">
        <v>7.1696472950791262E-2</v>
      </c>
      <c r="BG16" s="18">
        <v>3.7701045149349209E-2</v>
      </c>
      <c r="BH16" s="18">
        <v>5.8482228413460298E-2</v>
      </c>
      <c r="BI16" s="18">
        <v>0</v>
      </c>
      <c r="BJ16" s="18">
        <v>0.144177464826584</v>
      </c>
      <c r="BL16" s="18">
        <v>3.5560939231147219E-2</v>
      </c>
      <c r="BM16" s="18">
        <v>4.2449148961249149E-2</v>
      </c>
      <c r="BN16" s="18">
        <v>6.6123226601749033E-2</v>
      </c>
      <c r="BO16" s="18">
        <v>6.7386241941007619E-2</v>
      </c>
      <c r="BP16" s="18">
        <v>3.6621313808518949E-2</v>
      </c>
      <c r="BQ16" s="18">
        <v>4.6725900561354602E-2</v>
      </c>
      <c r="BR16" s="18">
        <v>0.18563785149936859</v>
      </c>
      <c r="BS16" s="18">
        <v>0.1216638074623516</v>
      </c>
      <c r="BU16" s="18">
        <v>2.7110646505643689E-2</v>
      </c>
      <c r="BV16" s="18">
        <v>4.9472629822570148E-2</v>
      </c>
      <c r="BW16" s="18">
        <v>8.1681980976283403E-2</v>
      </c>
      <c r="BX16" s="18">
        <v>5.4044041566272571E-2</v>
      </c>
      <c r="BY16" s="18">
        <v>4.4776974686564067E-2</v>
      </c>
      <c r="BZ16" s="18">
        <v>4.7389259303600557E-2</v>
      </c>
      <c r="CA16" s="18">
        <v>0.16925162688894371</v>
      </c>
      <c r="CB16" s="18">
        <v>0.1208483471869175</v>
      </c>
      <c r="CC16" s="18">
        <v>6.4366368884410538E-2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J21"/>
  <sheetViews>
    <sheetView showGridLines="0" workbookViewId="0">
      <selection activeCell="B21" sqref="B21"/>
    </sheetView>
  </sheetViews>
  <sheetFormatPr defaultRowHeight="14.5" x14ac:dyDescent="0.35"/>
  <cols>
    <col min="1" max="1" width="5" customWidth="1"/>
    <col min="2" max="2" width="25" customWidth="1"/>
    <col min="3" max="10" width="20" customWidth="1"/>
  </cols>
  <sheetData>
    <row r="2" spans="2:10" ht="40" customHeight="1" x14ac:dyDescent="0.35">
      <c r="D2" s="19" t="s">
        <v>486</v>
      </c>
    </row>
    <row r="6" spans="2:10" ht="74.150000000000006" customHeight="1" x14ac:dyDescent="0.35">
      <c r="C6" s="20" t="s">
        <v>487</v>
      </c>
      <c r="D6" s="30" t="s">
        <v>488</v>
      </c>
      <c r="E6" s="20" t="s">
        <v>489</v>
      </c>
      <c r="F6" s="20" t="s">
        <v>490</v>
      </c>
      <c r="G6" s="20" t="s">
        <v>491</v>
      </c>
      <c r="H6" s="20" t="s">
        <v>492</v>
      </c>
      <c r="I6" s="20" t="s">
        <v>493</v>
      </c>
      <c r="J6" s="20" t="s">
        <v>494</v>
      </c>
    </row>
    <row r="7" spans="2:10" x14ac:dyDescent="0.35">
      <c r="B7" s="21" t="s">
        <v>279</v>
      </c>
      <c r="C7" s="18">
        <v>0.13263152269960679</v>
      </c>
      <c r="D7" s="18">
        <v>0.15660695732106919</v>
      </c>
      <c r="E7" s="18">
        <v>0.146617753273591</v>
      </c>
      <c r="F7" s="18">
        <v>0.19487789968929439</v>
      </c>
      <c r="G7" s="18">
        <v>0.16386713747518139</v>
      </c>
      <c r="H7" s="18">
        <v>0.17140985220505561</v>
      </c>
      <c r="I7" s="18">
        <v>0.2144000805004124</v>
      </c>
      <c r="J7" s="18">
        <v>0.17653378064398501</v>
      </c>
    </row>
    <row r="8" spans="2:10" x14ac:dyDescent="0.35">
      <c r="B8" s="21" t="s">
        <v>329</v>
      </c>
      <c r="C8" s="18">
        <v>0.30401188485826519</v>
      </c>
      <c r="D8" s="18">
        <v>0.32993033892487839</v>
      </c>
      <c r="E8" s="18">
        <v>0.29192675747412561</v>
      </c>
      <c r="F8" s="18">
        <v>0.36076601444804163</v>
      </c>
      <c r="G8" s="18">
        <v>0.27778883283827449</v>
      </c>
      <c r="H8" s="18">
        <v>0.32864659185403572</v>
      </c>
      <c r="I8" s="18">
        <v>0.36315219580210839</v>
      </c>
      <c r="J8" s="18">
        <v>0.33706204378715909</v>
      </c>
    </row>
    <row r="9" spans="2:10" x14ac:dyDescent="0.35">
      <c r="B9" s="21" t="s">
        <v>330</v>
      </c>
      <c r="C9" s="18">
        <v>0.28570046938794708</v>
      </c>
      <c r="D9" s="18">
        <v>0.23839857883622179</v>
      </c>
      <c r="E9" s="18">
        <v>0.27042755133773572</v>
      </c>
      <c r="F9" s="18">
        <v>0.2207890345034102</v>
      </c>
      <c r="G9" s="18">
        <v>0.26801982926806528</v>
      </c>
      <c r="H9" s="18">
        <v>0.21299880889404271</v>
      </c>
      <c r="I9" s="18">
        <v>0.2046415082898993</v>
      </c>
      <c r="J9" s="18">
        <v>0.2471079316249018</v>
      </c>
    </row>
    <row r="10" spans="2:10" x14ac:dyDescent="0.35">
      <c r="B10" s="21" t="s">
        <v>282</v>
      </c>
      <c r="C10" s="18">
        <v>0.17964180479349889</v>
      </c>
      <c r="D10" s="18">
        <v>0.15414431705375331</v>
      </c>
      <c r="E10" s="18">
        <v>0.16501612677184671</v>
      </c>
      <c r="F10" s="18">
        <v>0.1023189611319761</v>
      </c>
      <c r="G10" s="18">
        <v>0.1061048125744133</v>
      </c>
      <c r="H10" s="18">
        <v>0.1239104490411149</v>
      </c>
      <c r="I10" s="18">
        <v>9.1116628316166584E-2</v>
      </c>
      <c r="J10" s="18">
        <v>0.1182074970789866</v>
      </c>
    </row>
    <row r="11" spans="2:10" x14ac:dyDescent="0.35">
      <c r="B11" s="21" t="s">
        <v>236</v>
      </c>
      <c r="C11" s="18">
        <v>7.3832608522294715E-2</v>
      </c>
      <c r="D11" s="18">
        <v>9.5064646723967333E-2</v>
      </c>
      <c r="E11" s="18">
        <v>0.10229468002890491</v>
      </c>
      <c r="F11" s="18">
        <v>0.1020342902547626</v>
      </c>
      <c r="G11" s="18">
        <v>0.1604623401510312</v>
      </c>
      <c r="H11" s="18">
        <v>0.13918457767438461</v>
      </c>
      <c r="I11" s="18">
        <v>0.1018525828388924</v>
      </c>
      <c r="J11" s="18">
        <v>0.1046934700787242</v>
      </c>
    </row>
    <row r="12" spans="2:10" x14ac:dyDescent="0.35">
      <c r="B12" s="21" t="s">
        <v>331</v>
      </c>
      <c r="C12" s="18">
        <v>2.4181709738387212E-2</v>
      </c>
      <c r="D12" s="18">
        <v>2.585516114010989E-2</v>
      </c>
      <c r="E12" s="18">
        <v>2.3717131113796079E-2</v>
      </c>
      <c r="F12" s="18">
        <v>1.9213799972514989E-2</v>
      </c>
      <c r="G12" s="18">
        <v>2.375704769303422E-2</v>
      </c>
      <c r="H12" s="18">
        <v>2.3849720331366411E-2</v>
      </c>
      <c r="I12" s="18">
        <v>2.4837004252520889E-2</v>
      </c>
      <c r="J12" s="18">
        <v>1.63952767862433E-2</v>
      </c>
    </row>
    <row r="13" spans="2:10" x14ac:dyDescent="0.35">
      <c r="B13" s="22" t="s">
        <v>117</v>
      </c>
      <c r="C13" s="23">
        <v>0.43664340755787201</v>
      </c>
      <c r="D13" s="23">
        <v>0.4865372962459476</v>
      </c>
      <c r="E13" s="23">
        <v>0.43854451074771661</v>
      </c>
      <c r="F13" s="23">
        <v>0.55564391413733605</v>
      </c>
      <c r="G13" s="23">
        <v>0.44165597031345599</v>
      </c>
      <c r="H13" s="23">
        <v>0.50005644405909133</v>
      </c>
      <c r="I13" s="23">
        <v>0.57755227630252082</v>
      </c>
      <c r="J13" s="23">
        <v>0.51359582443114415</v>
      </c>
    </row>
    <row r="14" spans="2:10" x14ac:dyDescent="0.35">
      <c r="B14" s="22" t="s">
        <v>118</v>
      </c>
      <c r="C14" s="23">
        <v>0.46534227418144603</v>
      </c>
      <c r="D14" s="23">
        <v>0.3925428958899751</v>
      </c>
      <c r="E14" s="23">
        <v>0.4354436781095824</v>
      </c>
      <c r="F14" s="23">
        <v>0.32310799563538628</v>
      </c>
      <c r="G14" s="23">
        <v>0.37412464184247862</v>
      </c>
      <c r="H14" s="23">
        <v>0.33690925793515752</v>
      </c>
      <c r="I14" s="23">
        <v>0.29575813660606592</v>
      </c>
      <c r="J14" s="23">
        <v>0.36531542870388839</v>
      </c>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328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0.13263152269960679</v>
      </c>
      <c r="D9" s="18">
        <v>0.16373477751605239</v>
      </c>
      <c r="E9" s="18">
        <v>0.2232780754337928</v>
      </c>
      <c r="F9" s="18">
        <v>0.1752243597960316</v>
      </c>
      <c r="G9" s="18">
        <v>0.1124496024455002</v>
      </c>
      <c r="H9" s="18">
        <v>6.228819079681449E-2</v>
      </c>
      <c r="I9" s="18">
        <v>8.477998496251693E-2</v>
      </c>
      <c r="K9" s="18">
        <v>0.14137577518916361</v>
      </c>
      <c r="L9" s="18">
        <v>0.12509357437652979</v>
      </c>
      <c r="N9" s="18">
        <v>0.12913366576237079</v>
      </c>
      <c r="O9" s="18">
        <v>8.9391661128890701E-2</v>
      </c>
      <c r="P9" s="18">
        <v>0.1205443804173566</v>
      </c>
      <c r="Q9" s="18">
        <v>0.13050956107727121</v>
      </c>
      <c r="R9" s="18">
        <v>0.14431262373566839</v>
      </c>
      <c r="S9" s="18">
        <v>0.1135520924850433</v>
      </c>
      <c r="T9" s="18">
        <v>0.14480367251695109</v>
      </c>
      <c r="U9" s="18">
        <v>0.11079884050335739</v>
      </c>
      <c r="V9" s="18">
        <v>0.17577998742176951</v>
      </c>
      <c r="W9" s="18">
        <v>0.14213765843269591</v>
      </c>
      <c r="X9" s="18">
        <v>9.6339145605005103E-2</v>
      </c>
      <c r="Y9" s="18">
        <v>0.1283952150480209</v>
      </c>
      <c r="AA9" s="18">
        <v>0.1421768771995745</v>
      </c>
      <c r="AB9" s="18">
        <v>0.119588684491827</v>
      </c>
      <c r="AC9" s="18">
        <v>0.13714236020780771</v>
      </c>
      <c r="AD9" s="18">
        <v>0.13152856450112579</v>
      </c>
      <c r="AF9" s="18">
        <v>0.1134512601225079</v>
      </c>
      <c r="AG9" s="18">
        <v>0.20543642039285731</v>
      </c>
      <c r="AH9" s="18">
        <v>0.15444636864592451</v>
      </c>
      <c r="AI9" s="18">
        <v>6.9227578841801196E-2</v>
      </c>
      <c r="AJ9" s="18">
        <v>9.8467890930942395E-2</v>
      </c>
      <c r="AK9" s="18">
        <v>0.10125540847336741</v>
      </c>
      <c r="AL9" s="18">
        <v>0.17329387846324851</v>
      </c>
      <c r="AM9" s="18">
        <v>9.5618521407054222E-2</v>
      </c>
      <c r="AN9" s="18">
        <v>0.121265542561972</v>
      </c>
      <c r="AO9" s="18">
        <v>0.12784613617885771</v>
      </c>
      <c r="AP9" s="18">
        <v>0.1182064144358325</v>
      </c>
      <c r="AQ9" s="18">
        <v>0.1780749040256053</v>
      </c>
      <c r="AR9" s="18">
        <v>0.13215523657740921</v>
      </c>
      <c r="AS9" s="18">
        <v>0.179981245252962</v>
      </c>
      <c r="AT9" s="18">
        <v>0.1702536654107977</v>
      </c>
      <c r="AU9" s="18">
        <v>0.17153791083107769</v>
      </c>
      <c r="AV9" s="18">
        <v>0.14929303124142429</v>
      </c>
      <c r="AX9" s="18">
        <v>0.1213507516285952</v>
      </c>
      <c r="AY9" s="18">
        <v>0.193427311102356</v>
      </c>
      <c r="BA9" s="18">
        <v>0.13511647379097649</v>
      </c>
      <c r="BB9" s="18">
        <v>0.12802110051208249</v>
      </c>
      <c r="BD9" s="18">
        <v>0.1130537711373391</v>
      </c>
      <c r="BE9" s="18">
        <v>0.1210842806623776</v>
      </c>
      <c r="BF9" s="18">
        <v>8.5539065293314204E-2</v>
      </c>
      <c r="BG9" s="18">
        <v>0.1674135771140455</v>
      </c>
      <c r="BH9" s="18">
        <v>0.15730161774097459</v>
      </c>
      <c r="BI9" s="18">
        <v>0.18549206641957541</v>
      </c>
      <c r="BJ9" s="18">
        <v>0.1551243223997977</v>
      </c>
      <c r="BL9" s="18">
        <v>0.11926729706799551</v>
      </c>
      <c r="BM9" s="18">
        <v>0.14993329177460099</v>
      </c>
      <c r="BN9" s="18">
        <v>0.1275246453493063</v>
      </c>
      <c r="BO9" s="18">
        <v>0.1863964998703275</v>
      </c>
      <c r="BP9" s="18">
        <v>0.14147658090681739</v>
      </c>
      <c r="BQ9" s="18">
        <v>0.16545668351094001</v>
      </c>
      <c r="BR9" s="18">
        <v>0.1234196632142443</v>
      </c>
      <c r="BS9" s="18">
        <v>9.3587200172220331E-2</v>
      </c>
      <c r="BU9" s="18">
        <v>0.14212813347778691</v>
      </c>
      <c r="BV9" s="18">
        <v>0.1563675701216804</v>
      </c>
      <c r="BW9" s="18">
        <v>9.1765368282101217E-2</v>
      </c>
      <c r="BX9" s="18">
        <v>0.1207982157443135</v>
      </c>
      <c r="BY9" s="18">
        <v>0.1455270235358663</v>
      </c>
      <c r="BZ9" s="18">
        <v>0.19918649802493779</v>
      </c>
      <c r="CA9" s="18">
        <v>7.9864732678579131E-2</v>
      </c>
      <c r="CB9" s="18">
        <v>4.9447329653431918E-2</v>
      </c>
      <c r="CC9" s="18">
        <v>0.15905613328142079</v>
      </c>
    </row>
    <row r="10" spans="2:83" ht="19" customHeight="1" x14ac:dyDescent="0.35">
      <c r="B10" s="21" t="s">
        <v>329</v>
      </c>
      <c r="C10" s="18">
        <v>0.30401188485826519</v>
      </c>
      <c r="D10" s="18">
        <v>0.28149973883758528</v>
      </c>
      <c r="E10" s="18">
        <v>0.32082272526350419</v>
      </c>
      <c r="F10" s="18">
        <v>0.26006932417247058</v>
      </c>
      <c r="G10" s="18">
        <v>0.28684210174337382</v>
      </c>
      <c r="H10" s="18">
        <v>0.3046969670141052</v>
      </c>
      <c r="I10" s="18">
        <v>0.34375956160846888</v>
      </c>
      <c r="K10" s="18">
        <v>0.32562984349516072</v>
      </c>
      <c r="L10" s="18">
        <v>0.28525818254488411</v>
      </c>
      <c r="N10" s="18">
        <v>0.3929015596583208</v>
      </c>
      <c r="O10" s="18">
        <v>0.29672356528673222</v>
      </c>
      <c r="P10" s="18">
        <v>0.27360319513770842</v>
      </c>
      <c r="Q10" s="18">
        <v>0.26456819307314838</v>
      </c>
      <c r="R10" s="18">
        <v>0.26939484284394022</v>
      </c>
      <c r="S10" s="18">
        <v>0.33379310357899272</v>
      </c>
      <c r="T10" s="18">
        <v>0.26382497135587729</v>
      </c>
      <c r="U10" s="18">
        <v>0.30221358171736978</v>
      </c>
      <c r="V10" s="18">
        <v>0.32395653949481951</v>
      </c>
      <c r="W10" s="18">
        <v>0.26722790896401438</v>
      </c>
      <c r="X10" s="18">
        <v>0.3281995558257389</v>
      </c>
      <c r="Y10" s="18">
        <v>0.31284370652476351</v>
      </c>
      <c r="AA10" s="18">
        <v>0.36098129421138803</v>
      </c>
      <c r="AB10" s="18">
        <v>0.31768781648194139</v>
      </c>
      <c r="AC10" s="18">
        <v>0.27417197430782131</v>
      </c>
      <c r="AD10" s="18">
        <v>0.25547704712985592</v>
      </c>
      <c r="AF10" s="18">
        <v>0.30593831215909212</v>
      </c>
      <c r="AG10" s="18">
        <v>0.29502951252016762</v>
      </c>
      <c r="AH10" s="18">
        <v>0.29145004092615973</v>
      </c>
      <c r="AI10" s="18">
        <v>0.29237747177091311</v>
      </c>
      <c r="AJ10" s="18">
        <v>0.24913933675580521</v>
      </c>
      <c r="AK10" s="18">
        <v>0.31482516903491359</v>
      </c>
      <c r="AL10" s="18">
        <v>0.29107077604558479</v>
      </c>
      <c r="AM10" s="18">
        <v>0.25927636539749482</v>
      </c>
      <c r="AN10" s="18">
        <v>0.30842136118351848</v>
      </c>
      <c r="AO10" s="18">
        <v>0.34071550597298239</v>
      </c>
      <c r="AP10" s="18">
        <v>0.35678670747307478</v>
      </c>
      <c r="AQ10" s="18">
        <v>0.18706316529239339</v>
      </c>
      <c r="AR10" s="18">
        <v>0.35658157895602077</v>
      </c>
      <c r="AS10" s="18">
        <v>0.31067466961344659</v>
      </c>
      <c r="AT10" s="18">
        <v>0.37255990094807762</v>
      </c>
      <c r="AU10" s="18">
        <v>0.4038355424689149</v>
      </c>
      <c r="AV10" s="18">
        <v>0.22334044985569579</v>
      </c>
      <c r="AX10" s="18">
        <v>0.30892726605718418</v>
      </c>
      <c r="AY10" s="18">
        <v>0.280721658842011</v>
      </c>
      <c r="BA10" s="18">
        <v>0.305813824790372</v>
      </c>
      <c r="BB10" s="18">
        <v>0.30066867867910763</v>
      </c>
      <c r="BD10" s="18">
        <v>0.2493907366432779</v>
      </c>
      <c r="BE10" s="18">
        <v>0.30979648378436497</v>
      </c>
      <c r="BF10" s="18">
        <v>0.285011617832018</v>
      </c>
      <c r="BG10" s="18">
        <v>0.32625615186873008</v>
      </c>
      <c r="BH10" s="18">
        <v>0.37606210008572222</v>
      </c>
      <c r="BI10" s="18">
        <v>0.44270057968695448</v>
      </c>
      <c r="BJ10" s="18">
        <v>0.22566398219077791</v>
      </c>
      <c r="BL10" s="18">
        <v>0.29908297595214312</v>
      </c>
      <c r="BM10" s="18">
        <v>0.36761084647834241</v>
      </c>
      <c r="BN10" s="18">
        <v>0.33076280105405531</v>
      </c>
      <c r="BO10" s="18">
        <v>0.28247451893104092</v>
      </c>
      <c r="BP10" s="18">
        <v>0.27460906031142729</v>
      </c>
      <c r="BQ10" s="18">
        <v>0.37041751547313551</v>
      </c>
      <c r="BR10" s="18">
        <v>0.16558535712504449</v>
      </c>
      <c r="BS10" s="18">
        <v>0.22632803322025741</v>
      </c>
      <c r="BU10" s="18">
        <v>0.31404277752426712</v>
      </c>
      <c r="BV10" s="18">
        <v>0.34318009872571043</v>
      </c>
      <c r="BW10" s="18">
        <v>0.38535877957455877</v>
      </c>
      <c r="BX10" s="18">
        <v>0.31409761441045547</v>
      </c>
      <c r="BY10" s="18">
        <v>0.28426838626851719</v>
      </c>
      <c r="BZ10" s="18">
        <v>0.25635478629921638</v>
      </c>
      <c r="CA10" s="18">
        <v>0.1818704999255458</v>
      </c>
      <c r="CB10" s="18">
        <v>0.29146045733633941</v>
      </c>
      <c r="CC10" s="18">
        <v>0.2611113941235565</v>
      </c>
    </row>
    <row r="11" spans="2:83" ht="19" customHeight="1" x14ac:dyDescent="0.35">
      <c r="B11" s="21" t="s">
        <v>330</v>
      </c>
      <c r="C11" s="18">
        <v>0.28570046938794708</v>
      </c>
      <c r="D11" s="18">
        <v>0.27459643209526291</v>
      </c>
      <c r="E11" s="18">
        <v>0.2298669570978048</v>
      </c>
      <c r="F11" s="18">
        <v>0.25957153075298001</v>
      </c>
      <c r="G11" s="18">
        <v>0.28179363362675008</v>
      </c>
      <c r="H11" s="18">
        <v>0.35878042621885881</v>
      </c>
      <c r="I11" s="18">
        <v>0.30193106896233601</v>
      </c>
      <c r="K11" s="18">
        <v>0.27737454796212357</v>
      </c>
      <c r="L11" s="18">
        <v>0.29086444887465379</v>
      </c>
      <c r="N11" s="18">
        <v>0.27174982668507408</v>
      </c>
      <c r="O11" s="18">
        <v>0.31107536526726381</v>
      </c>
      <c r="P11" s="18">
        <v>0.29652002978824937</v>
      </c>
      <c r="Q11" s="18">
        <v>0.2928821989545019</v>
      </c>
      <c r="R11" s="18">
        <v>0.30543594814808062</v>
      </c>
      <c r="S11" s="18">
        <v>0.33931425549529171</v>
      </c>
      <c r="T11" s="18">
        <v>0.30576960866660791</v>
      </c>
      <c r="U11" s="18">
        <v>0.24809795155073561</v>
      </c>
      <c r="V11" s="18">
        <v>0.25478544719491658</v>
      </c>
      <c r="W11" s="18">
        <v>0.26537415372238699</v>
      </c>
      <c r="X11" s="18">
        <v>0.29099356575682239</v>
      </c>
      <c r="Y11" s="18">
        <v>0.29953627692360701</v>
      </c>
      <c r="AA11" s="18">
        <v>0.28891138276157652</v>
      </c>
      <c r="AB11" s="18">
        <v>0.29410958809832799</v>
      </c>
      <c r="AC11" s="18">
        <v>0.28770319492857011</v>
      </c>
      <c r="AD11" s="18">
        <v>0.27389835816139729</v>
      </c>
      <c r="AF11" s="18">
        <v>0.29999947335933158</v>
      </c>
      <c r="AG11" s="18">
        <v>0.2196427375399439</v>
      </c>
      <c r="AH11" s="18">
        <v>0.27098958163471848</v>
      </c>
      <c r="AI11" s="18">
        <v>0.3061641509527151</v>
      </c>
      <c r="AJ11" s="18">
        <v>0.3456170516166619</v>
      </c>
      <c r="AK11" s="18">
        <v>0.30141087998389399</v>
      </c>
      <c r="AL11" s="18">
        <v>0.26138609709537469</v>
      </c>
      <c r="AM11" s="18">
        <v>0.33332630864691581</v>
      </c>
      <c r="AN11" s="18">
        <v>0.23700486427670181</v>
      </c>
      <c r="AO11" s="18">
        <v>0.30053350056680689</v>
      </c>
      <c r="AP11" s="18">
        <v>0.28630719796161258</v>
      </c>
      <c r="AQ11" s="18">
        <v>0.40897119701420392</v>
      </c>
      <c r="AR11" s="18">
        <v>0.28720032578641508</v>
      </c>
      <c r="AS11" s="18">
        <v>0.22597757457348419</v>
      </c>
      <c r="AT11" s="18">
        <v>0.25372547345305241</v>
      </c>
      <c r="AU11" s="18">
        <v>0.2074036783376422</v>
      </c>
      <c r="AV11" s="18">
        <v>0.17791931275892781</v>
      </c>
      <c r="AX11" s="18">
        <v>0.28662753940387398</v>
      </c>
      <c r="AY11" s="18">
        <v>0.28191989248505761</v>
      </c>
      <c r="BA11" s="18">
        <v>0.27844079420398749</v>
      </c>
      <c r="BB11" s="18">
        <v>0.29916961478022092</v>
      </c>
      <c r="BD11" s="18">
        <v>0.3067745554697997</v>
      </c>
      <c r="BE11" s="18">
        <v>0.26700653746907721</v>
      </c>
      <c r="BF11" s="18">
        <v>0.35864630793595081</v>
      </c>
      <c r="BG11" s="18">
        <v>0.2885921903221158</v>
      </c>
      <c r="BH11" s="18">
        <v>0.2309893044610711</v>
      </c>
      <c r="BI11" s="18">
        <v>0.1751915734209829</v>
      </c>
      <c r="BJ11" s="18">
        <v>0.2584879174217754</v>
      </c>
      <c r="BL11" s="18">
        <v>0.32671955761313298</v>
      </c>
      <c r="BM11" s="18">
        <v>0.25670485667401638</v>
      </c>
      <c r="BN11" s="18">
        <v>0.30230150047600329</v>
      </c>
      <c r="BO11" s="18">
        <v>0.29473543851702988</v>
      </c>
      <c r="BP11" s="18">
        <v>0.29613507420772389</v>
      </c>
      <c r="BQ11" s="18">
        <v>0.218325476251574</v>
      </c>
      <c r="BR11" s="18">
        <v>0.26051575403815008</v>
      </c>
      <c r="BS11" s="18">
        <v>0.28997336885479691</v>
      </c>
      <c r="BU11" s="18">
        <v>0.32598693655732081</v>
      </c>
      <c r="BV11" s="18">
        <v>0.2790009984723118</v>
      </c>
      <c r="BW11" s="18">
        <v>0.28372758748215982</v>
      </c>
      <c r="BX11" s="18">
        <v>0.27220506965232838</v>
      </c>
      <c r="BY11" s="18">
        <v>0.26274421549765181</v>
      </c>
      <c r="BZ11" s="18">
        <v>0.30722202643796898</v>
      </c>
      <c r="CA11" s="18">
        <v>0.2271917103598442</v>
      </c>
      <c r="CB11" s="18">
        <v>0.32935818933529482</v>
      </c>
      <c r="CC11" s="18">
        <v>0.30972713296782772</v>
      </c>
    </row>
    <row r="12" spans="2:83" ht="19" customHeight="1" x14ac:dyDescent="0.35">
      <c r="B12" s="21" t="s">
        <v>282</v>
      </c>
      <c r="C12" s="18">
        <v>0.17964180479349889</v>
      </c>
      <c r="D12" s="18">
        <v>0.20409140613837731</v>
      </c>
      <c r="E12" s="18">
        <v>0.1765099204280054</v>
      </c>
      <c r="F12" s="18">
        <v>0.19210469301806299</v>
      </c>
      <c r="G12" s="18">
        <v>0.1943139889794159</v>
      </c>
      <c r="H12" s="18">
        <v>0.18786288643480101</v>
      </c>
      <c r="I12" s="18">
        <v>0.14722119556160149</v>
      </c>
      <c r="K12" s="18">
        <v>0.17826714202860411</v>
      </c>
      <c r="L12" s="18">
        <v>0.18181750467055441</v>
      </c>
      <c r="N12" s="18">
        <v>0.13688247235706941</v>
      </c>
      <c r="O12" s="18">
        <v>0.24000737310539991</v>
      </c>
      <c r="P12" s="18">
        <v>0.18200442477913231</v>
      </c>
      <c r="Q12" s="18">
        <v>0.22790130527370631</v>
      </c>
      <c r="R12" s="18">
        <v>0.1728192303930646</v>
      </c>
      <c r="S12" s="18">
        <v>0.14617022400529719</v>
      </c>
      <c r="T12" s="18">
        <v>0.22401137557797379</v>
      </c>
      <c r="U12" s="18">
        <v>0.21867011971886621</v>
      </c>
      <c r="V12" s="18">
        <v>0.16529602036256799</v>
      </c>
      <c r="W12" s="18">
        <v>0.1863459848934573</v>
      </c>
      <c r="X12" s="18">
        <v>0.1634246688049433</v>
      </c>
      <c r="Y12" s="18">
        <v>0.1686234333511297</v>
      </c>
      <c r="AA12" s="18">
        <v>0.12890927575228181</v>
      </c>
      <c r="AB12" s="18">
        <v>0.17989067694088659</v>
      </c>
      <c r="AC12" s="18">
        <v>0.2242986179196636</v>
      </c>
      <c r="AD12" s="18">
        <v>0.19505689788499539</v>
      </c>
      <c r="AF12" s="18">
        <v>0.10847642420761749</v>
      </c>
      <c r="AG12" s="18">
        <v>0.1719372973251079</v>
      </c>
      <c r="AH12" s="18">
        <v>0.15980160589586401</v>
      </c>
      <c r="AI12" s="18">
        <v>0.24189153304551131</v>
      </c>
      <c r="AJ12" s="18">
        <v>0.2126300166947116</v>
      </c>
      <c r="AK12" s="18">
        <v>0.17786474220606799</v>
      </c>
      <c r="AL12" s="18">
        <v>0.17313947777568209</v>
      </c>
      <c r="AM12" s="18">
        <v>0.24149965028365561</v>
      </c>
      <c r="AN12" s="18">
        <v>0.2403995140930314</v>
      </c>
      <c r="AO12" s="18">
        <v>0.16079610248877141</v>
      </c>
      <c r="AP12" s="18">
        <v>0.1314871539017618</v>
      </c>
      <c r="AQ12" s="18">
        <v>0.1419691948850462</v>
      </c>
      <c r="AR12" s="18">
        <v>0.16170694552362619</v>
      </c>
      <c r="AS12" s="18">
        <v>0.20362976368244731</v>
      </c>
      <c r="AT12" s="18">
        <v>0.1320812951592033</v>
      </c>
      <c r="AU12" s="18">
        <v>0.13874003754431161</v>
      </c>
      <c r="AV12" s="18">
        <v>0.20624515925150119</v>
      </c>
      <c r="AX12" s="18">
        <v>0.18343384345431979</v>
      </c>
      <c r="AY12" s="18">
        <v>0.16096085462860499</v>
      </c>
      <c r="BA12" s="18">
        <v>0.18727780211002321</v>
      </c>
      <c r="BB12" s="18">
        <v>0.1654744549513838</v>
      </c>
      <c r="BD12" s="18">
        <v>0.21148636027267831</v>
      </c>
      <c r="BE12" s="18">
        <v>0.19634303121310909</v>
      </c>
      <c r="BF12" s="18">
        <v>0.21038967730942909</v>
      </c>
      <c r="BG12" s="18">
        <v>0.14272534473854581</v>
      </c>
      <c r="BH12" s="18">
        <v>0.15522606947895989</v>
      </c>
      <c r="BI12" s="18">
        <v>9.8325517161883189E-2</v>
      </c>
      <c r="BJ12" s="18">
        <v>0.1243026500737819</v>
      </c>
      <c r="BL12" s="18">
        <v>0.16914946145845761</v>
      </c>
      <c r="BM12" s="18">
        <v>0.1633844227269193</v>
      </c>
      <c r="BN12" s="18">
        <v>0.1219000749359256</v>
      </c>
      <c r="BO12" s="18">
        <v>0.1580957101423304</v>
      </c>
      <c r="BP12" s="18">
        <v>0.22536950457195309</v>
      </c>
      <c r="BQ12" s="18">
        <v>0.13383093141976191</v>
      </c>
      <c r="BR12" s="18">
        <v>0.14139745584376981</v>
      </c>
      <c r="BS12" s="18">
        <v>0.22475666265517691</v>
      </c>
      <c r="BU12" s="18">
        <v>0.12520162033835239</v>
      </c>
      <c r="BV12" s="18">
        <v>0.15215469875861101</v>
      </c>
      <c r="BW12" s="18">
        <v>0.13111545464906121</v>
      </c>
      <c r="BX12" s="18">
        <v>0.20767463233222949</v>
      </c>
      <c r="BY12" s="18">
        <v>0.24149956404703499</v>
      </c>
      <c r="BZ12" s="18">
        <v>0.1411251149616834</v>
      </c>
      <c r="CA12" s="18">
        <v>0.28258378999642719</v>
      </c>
      <c r="CB12" s="18">
        <v>0.13755729611449721</v>
      </c>
      <c r="CC12" s="18">
        <v>0.18494284204211281</v>
      </c>
    </row>
    <row r="13" spans="2:83" ht="19" customHeight="1" x14ac:dyDescent="0.35">
      <c r="B13" s="21" t="s">
        <v>236</v>
      </c>
      <c r="C13" s="18">
        <v>7.3832608522294715E-2</v>
      </c>
      <c r="D13" s="18">
        <v>4.8509469773912982E-2</v>
      </c>
      <c r="E13" s="18">
        <v>3.3616113797962387E-2</v>
      </c>
      <c r="F13" s="18">
        <v>7.3412245649737098E-2</v>
      </c>
      <c r="G13" s="18">
        <v>9.8709201816642167E-2</v>
      </c>
      <c r="H13" s="18">
        <v>5.347941186016214E-2</v>
      </c>
      <c r="I13" s="18">
        <v>0.1116773807324139</v>
      </c>
      <c r="K13" s="18">
        <v>5.7017321535789187E-2</v>
      </c>
      <c r="L13" s="18">
        <v>8.9061096273542931E-2</v>
      </c>
      <c r="N13" s="18">
        <v>6.2989191471593375E-2</v>
      </c>
      <c r="O13" s="18">
        <v>3.4498597826685677E-2</v>
      </c>
      <c r="P13" s="18">
        <v>8.744225810535676E-2</v>
      </c>
      <c r="Q13" s="18">
        <v>4.9814131385785491E-2</v>
      </c>
      <c r="R13" s="18">
        <v>5.9789732794450948E-2</v>
      </c>
      <c r="S13" s="18">
        <v>6.7170324435375184E-2</v>
      </c>
      <c r="T13" s="18">
        <v>3.6791960508380052E-2</v>
      </c>
      <c r="U13" s="18">
        <v>9.3027048934837528E-2</v>
      </c>
      <c r="V13" s="18">
        <v>6.6075599290272596E-2</v>
      </c>
      <c r="W13" s="18">
        <v>0.11187697340095761</v>
      </c>
      <c r="X13" s="18">
        <v>8.8826464323308166E-2</v>
      </c>
      <c r="Y13" s="18">
        <v>7.2621136558066207E-2</v>
      </c>
      <c r="AA13" s="18">
        <v>7.3491077428169238E-2</v>
      </c>
      <c r="AB13" s="18">
        <v>6.6979482066459872E-2</v>
      </c>
      <c r="AC13" s="18">
        <v>5.2135136760039558E-2</v>
      </c>
      <c r="AD13" s="18">
        <v>9.8514939500177187E-2</v>
      </c>
      <c r="AF13" s="18">
        <v>0.1011030673337891</v>
      </c>
      <c r="AG13" s="18">
        <v>5.4174170593734951E-2</v>
      </c>
      <c r="AH13" s="18">
        <v>9.2052335433629756E-2</v>
      </c>
      <c r="AI13" s="18">
        <v>9.0339265389059425E-2</v>
      </c>
      <c r="AJ13" s="18">
        <v>8.2182133989032707E-2</v>
      </c>
      <c r="AK13" s="18">
        <v>8.0066673747539577E-2</v>
      </c>
      <c r="AL13" s="18">
        <v>5.9958374034760398E-2</v>
      </c>
      <c r="AM13" s="18">
        <v>5.7951001715341142E-2</v>
      </c>
      <c r="AN13" s="18">
        <v>7.096403675666467E-2</v>
      </c>
      <c r="AO13" s="18">
        <v>5.4850293275275831E-2</v>
      </c>
      <c r="AP13" s="18">
        <v>7.5565134683260385E-2</v>
      </c>
      <c r="AQ13" s="18">
        <v>8.3921538782751173E-2</v>
      </c>
      <c r="AR13" s="18">
        <v>3.7686872059060843E-2</v>
      </c>
      <c r="AS13" s="18">
        <v>5.4978600636585023E-2</v>
      </c>
      <c r="AT13" s="18">
        <v>7.1379665028868791E-2</v>
      </c>
      <c r="AU13" s="18">
        <v>4.7295972228049848E-2</v>
      </c>
      <c r="AV13" s="18">
        <v>0.19841564581218721</v>
      </c>
      <c r="AX13" s="18">
        <v>7.4908540694055947E-2</v>
      </c>
      <c r="AY13" s="18">
        <v>6.3996662921671166E-2</v>
      </c>
      <c r="BA13" s="18">
        <v>7.0599143391973096E-2</v>
      </c>
      <c r="BB13" s="18">
        <v>7.9831776647251468E-2</v>
      </c>
      <c r="BD13" s="18">
        <v>8.8142253760537553E-2</v>
      </c>
      <c r="BE13" s="18">
        <v>8.5896668392471509E-2</v>
      </c>
      <c r="BF13" s="18">
        <v>4.3095736929084402E-2</v>
      </c>
      <c r="BG13" s="18">
        <v>6.3679942303428355E-2</v>
      </c>
      <c r="BH13" s="18">
        <v>6.3151015861407769E-2</v>
      </c>
      <c r="BI13" s="18">
        <v>5.3261274290804961E-2</v>
      </c>
      <c r="BJ13" s="18">
        <v>0.1192941353360462</v>
      </c>
      <c r="BL13" s="18">
        <v>7.8800335040929884E-2</v>
      </c>
      <c r="BM13" s="18">
        <v>5.0170905429405228E-2</v>
      </c>
      <c r="BN13" s="18">
        <v>0.1020742415493002</v>
      </c>
      <c r="BO13" s="18">
        <v>6.739394730332593E-2</v>
      </c>
      <c r="BP13" s="18">
        <v>4.2653637011154433E-2</v>
      </c>
      <c r="BQ13" s="18">
        <v>8.8124804583180422E-2</v>
      </c>
      <c r="BR13" s="18">
        <v>0.2068620795072742</v>
      </c>
      <c r="BS13" s="18">
        <v>0.1034457078064205</v>
      </c>
      <c r="BU13" s="18">
        <v>8.8968754939261693E-2</v>
      </c>
      <c r="BV13" s="18">
        <v>4.3373280485799297E-2</v>
      </c>
      <c r="BW13" s="18">
        <v>0.1022103650496403</v>
      </c>
      <c r="BX13" s="18">
        <v>6.7463454699868267E-2</v>
      </c>
      <c r="BY13" s="18">
        <v>5.3978442841380377E-2</v>
      </c>
      <c r="BZ13" s="18">
        <v>6.1602122986937527E-2</v>
      </c>
      <c r="CA13" s="18">
        <v>0.14888633089264031</v>
      </c>
      <c r="CB13" s="18">
        <v>0.13050344455178889</v>
      </c>
      <c r="CC13" s="18">
        <v>5.9383922030356091E-2</v>
      </c>
    </row>
    <row r="14" spans="2:83" ht="19" customHeight="1" x14ac:dyDescent="0.35">
      <c r="B14" s="21" t="s">
        <v>331</v>
      </c>
      <c r="C14" s="18">
        <v>2.4181709738387212E-2</v>
      </c>
      <c r="D14" s="18">
        <v>2.756817563880886E-2</v>
      </c>
      <c r="E14" s="18">
        <v>1.5906207978930449E-2</v>
      </c>
      <c r="F14" s="18">
        <v>3.9617846610717572E-2</v>
      </c>
      <c r="G14" s="18">
        <v>2.5891471388317919E-2</v>
      </c>
      <c r="H14" s="18">
        <v>3.2892117675258327E-2</v>
      </c>
      <c r="I14" s="18">
        <v>1.063080817266294E-2</v>
      </c>
      <c r="K14" s="18">
        <v>2.0335369789158939E-2</v>
      </c>
      <c r="L14" s="18">
        <v>2.7905193259834971E-2</v>
      </c>
      <c r="N14" s="18">
        <v>6.3432840655713472E-3</v>
      </c>
      <c r="O14" s="18">
        <v>2.8303437385027729E-2</v>
      </c>
      <c r="P14" s="18">
        <v>3.9885711772196547E-2</v>
      </c>
      <c r="Q14" s="18">
        <v>3.4324610235587028E-2</v>
      </c>
      <c r="R14" s="18">
        <v>4.8247622084795223E-2</v>
      </c>
      <c r="S14" s="18">
        <v>0</v>
      </c>
      <c r="T14" s="18">
        <v>2.479841137421001E-2</v>
      </c>
      <c r="U14" s="18">
        <v>2.7192457574833351E-2</v>
      </c>
      <c r="V14" s="18">
        <v>1.410640623565384E-2</v>
      </c>
      <c r="W14" s="18">
        <v>2.7037320586487751E-2</v>
      </c>
      <c r="X14" s="18">
        <v>3.2216599684182189E-2</v>
      </c>
      <c r="Y14" s="18">
        <v>1.798023159441273E-2</v>
      </c>
      <c r="AA14" s="18">
        <v>5.5300926470098263E-3</v>
      </c>
      <c r="AB14" s="18">
        <v>2.174375192055707E-2</v>
      </c>
      <c r="AC14" s="18">
        <v>2.4548715876097749E-2</v>
      </c>
      <c r="AD14" s="18">
        <v>4.5524192822448399E-2</v>
      </c>
      <c r="AF14" s="18">
        <v>7.1031462817661845E-2</v>
      </c>
      <c r="AG14" s="18">
        <v>5.3779861628188458E-2</v>
      </c>
      <c r="AH14" s="18">
        <v>3.1260067463703682E-2</v>
      </c>
      <c r="AI14" s="18">
        <v>0</v>
      </c>
      <c r="AJ14" s="18">
        <v>1.196357001284625E-2</v>
      </c>
      <c r="AK14" s="18">
        <v>2.4577126554217361E-2</v>
      </c>
      <c r="AL14" s="18">
        <v>4.1151396585349338E-2</v>
      </c>
      <c r="AM14" s="18">
        <v>1.232815254953854E-2</v>
      </c>
      <c r="AN14" s="18">
        <v>2.1944681128111421E-2</v>
      </c>
      <c r="AO14" s="18">
        <v>1.5258461517305821E-2</v>
      </c>
      <c r="AP14" s="18">
        <v>3.1647391544457858E-2</v>
      </c>
      <c r="AQ14" s="18">
        <v>0</v>
      </c>
      <c r="AR14" s="18">
        <v>2.4669041097467759E-2</v>
      </c>
      <c r="AS14" s="18">
        <v>2.4758146241075009E-2</v>
      </c>
      <c r="AT14" s="18">
        <v>0</v>
      </c>
      <c r="AU14" s="18">
        <v>3.1186858590003891E-2</v>
      </c>
      <c r="AV14" s="18">
        <v>4.478640108026373E-2</v>
      </c>
      <c r="AX14" s="18">
        <v>2.475205876197081E-2</v>
      </c>
      <c r="AY14" s="18">
        <v>1.8973620020299471E-2</v>
      </c>
      <c r="BA14" s="18">
        <v>2.275196171266777E-2</v>
      </c>
      <c r="BB14" s="18">
        <v>2.683437442995381E-2</v>
      </c>
      <c r="BD14" s="18">
        <v>3.1152322716367361E-2</v>
      </c>
      <c r="BE14" s="18">
        <v>1.9872998478599632E-2</v>
      </c>
      <c r="BF14" s="18">
        <v>1.731759470020355E-2</v>
      </c>
      <c r="BG14" s="18">
        <v>1.133279365313446E-2</v>
      </c>
      <c r="BH14" s="18">
        <v>1.726989237186425E-2</v>
      </c>
      <c r="BI14" s="18">
        <v>4.5028989019798869E-2</v>
      </c>
      <c r="BJ14" s="18">
        <v>0.1171269925778209</v>
      </c>
      <c r="BL14" s="18">
        <v>6.9803728673407291E-3</v>
      </c>
      <c r="BM14" s="18">
        <v>1.2195676916715709E-2</v>
      </c>
      <c r="BN14" s="18">
        <v>1.543673663540902E-2</v>
      </c>
      <c r="BO14" s="18">
        <v>1.090388523594559E-2</v>
      </c>
      <c r="BP14" s="18">
        <v>1.9756142990923969E-2</v>
      </c>
      <c r="BQ14" s="18">
        <v>2.3844588761408349E-2</v>
      </c>
      <c r="BR14" s="18">
        <v>0.10221969027151701</v>
      </c>
      <c r="BS14" s="18">
        <v>6.1909027291128113E-2</v>
      </c>
      <c r="BU14" s="18">
        <v>3.6717771630113082E-3</v>
      </c>
      <c r="BV14" s="18">
        <v>2.5923353435886941E-2</v>
      </c>
      <c r="BW14" s="18">
        <v>5.8224449624786614E-3</v>
      </c>
      <c r="BX14" s="18">
        <v>1.7761013160804862E-2</v>
      </c>
      <c r="BY14" s="18">
        <v>1.198236780954925E-2</v>
      </c>
      <c r="BZ14" s="18">
        <v>3.4509451289256102E-2</v>
      </c>
      <c r="CA14" s="18">
        <v>7.9602936146963496E-2</v>
      </c>
      <c r="CB14" s="18">
        <v>6.1673283008647807E-2</v>
      </c>
      <c r="CC14" s="18">
        <v>2.57785755547261E-2</v>
      </c>
    </row>
    <row r="15" spans="2:83" ht="19" customHeight="1" x14ac:dyDescent="0.35">
      <c r="B15" s="22" t="s">
        <v>117</v>
      </c>
      <c r="C15" s="23">
        <v>0.43664340755787201</v>
      </c>
      <c r="D15" s="23">
        <v>0.44523451635363781</v>
      </c>
      <c r="E15" s="23">
        <v>0.54410080069729694</v>
      </c>
      <c r="F15" s="23">
        <v>0.43529368396850232</v>
      </c>
      <c r="G15" s="23">
        <v>0.39929170418887389</v>
      </c>
      <c r="H15" s="23">
        <v>0.36698515781091973</v>
      </c>
      <c r="I15" s="23">
        <v>0.42853954657098581</v>
      </c>
      <c r="K15" s="23">
        <v>0.46700561868432422</v>
      </c>
      <c r="L15" s="23">
        <v>0.4103517569214139</v>
      </c>
      <c r="N15" s="23">
        <v>0.5220352254206917</v>
      </c>
      <c r="O15" s="23">
        <v>0.38611522641562279</v>
      </c>
      <c r="P15" s="23">
        <v>0.39414757555506502</v>
      </c>
      <c r="Q15" s="23">
        <v>0.39507775415041962</v>
      </c>
      <c r="R15" s="23">
        <v>0.41370746657960872</v>
      </c>
      <c r="S15" s="23">
        <v>0.447345196064036</v>
      </c>
      <c r="T15" s="23">
        <v>0.40862864387282838</v>
      </c>
      <c r="U15" s="23">
        <v>0.4130124222207272</v>
      </c>
      <c r="V15" s="23">
        <v>0.49973652691658887</v>
      </c>
      <c r="W15" s="23">
        <v>0.40936556739671032</v>
      </c>
      <c r="X15" s="23">
        <v>0.42453870143074401</v>
      </c>
      <c r="Y15" s="23">
        <v>0.44123892157278438</v>
      </c>
      <c r="AA15" s="23">
        <v>0.50315817141096253</v>
      </c>
      <c r="AB15" s="23">
        <v>0.43727650097376841</v>
      </c>
      <c r="AC15" s="23">
        <v>0.41131433451562888</v>
      </c>
      <c r="AD15" s="23">
        <v>0.38700561163098163</v>
      </c>
      <c r="AF15" s="23">
        <v>0.41938957228160001</v>
      </c>
      <c r="AG15" s="23">
        <v>0.50046593291302488</v>
      </c>
      <c r="AH15" s="23">
        <v>0.4458964095720841</v>
      </c>
      <c r="AI15" s="23">
        <v>0.36160505061271431</v>
      </c>
      <c r="AJ15" s="23">
        <v>0.34760722768674762</v>
      </c>
      <c r="AK15" s="23">
        <v>0.41608057750828098</v>
      </c>
      <c r="AL15" s="23">
        <v>0.46436465450883341</v>
      </c>
      <c r="AM15" s="23">
        <v>0.354894886804549</v>
      </c>
      <c r="AN15" s="23">
        <v>0.42968690374549062</v>
      </c>
      <c r="AO15" s="23">
        <v>0.46856164215184021</v>
      </c>
      <c r="AP15" s="23">
        <v>0.4749931219089073</v>
      </c>
      <c r="AQ15" s="23">
        <v>0.36513806931799869</v>
      </c>
      <c r="AR15" s="23">
        <v>0.48873681553343012</v>
      </c>
      <c r="AS15" s="23">
        <v>0.49065591486640858</v>
      </c>
      <c r="AT15" s="23">
        <v>0.54281356635887534</v>
      </c>
      <c r="AU15" s="23">
        <v>0.57537345329999257</v>
      </c>
      <c r="AV15" s="23">
        <v>0.37263348109712008</v>
      </c>
      <c r="AX15" s="23">
        <v>0.43027801768577939</v>
      </c>
      <c r="AY15" s="23">
        <v>0.47414896994436689</v>
      </c>
      <c r="BA15" s="23">
        <v>0.44093029858134852</v>
      </c>
      <c r="BB15" s="23">
        <v>0.42868977919119011</v>
      </c>
      <c r="BD15" s="23">
        <v>0.36244450778061699</v>
      </c>
      <c r="BE15" s="23">
        <v>0.43088076444674273</v>
      </c>
      <c r="BF15" s="23">
        <v>0.37055068312533218</v>
      </c>
      <c r="BG15" s="23">
        <v>0.49366972898277561</v>
      </c>
      <c r="BH15" s="23">
        <v>0.53336371782669689</v>
      </c>
      <c r="BI15" s="23">
        <v>0.62819264610652992</v>
      </c>
      <c r="BJ15" s="23">
        <v>0.38078830459057561</v>
      </c>
      <c r="BL15" s="23">
        <v>0.41835027302013872</v>
      </c>
      <c r="BM15" s="23">
        <v>0.51754413825294332</v>
      </c>
      <c r="BN15" s="23">
        <v>0.45828744640336161</v>
      </c>
      <c r="BO15" s="23">
        <v>0.46887101880136839</v>
      </c>
      <c r="BP15" s="23">
        <v>0.41608564121824471</v>
      </c>
      <c r="BQ15" s="23">
        <v>0.53587419898407551</v>
      </c>
      <c r="BR15" s="23">
        <v>0.28900502033928882</v>
      </c>
      <c r="BS15" s="23">
        <v>0.31991523339247768</v>
      </c>
      <c r="BU15" s="23">
        <v>0.45617091100205392</v>
      </c>
      <c r="BV15" s="23">
        <v>0.49954766884739088</v>
      </c>
      <c r="BW15" s="23">
        <v>0.47712414785666002</v>
      </c>
      <c r="BX15" s="23">
        <v>0.43489583015476913</v>
      </c>
      <c r="BY15" s="23">
        <v>0.42979540980438352</v>
      </c>
      <c r="BZ15" s="23">
        <v>0.45554128432415408</v>
      </c>
      <c r="CA15" s="23">
        <v>0.2617352326041249</v>
      </c>
      <c r="CB15" s="23">
        <v>0.34090778698977131</v>
      </c>
      <c r="CC15" s="23">
        <v>0.42016752740497731</v>
      </c>
    </row>
    <row r="16" spans="2:83" ht="19" customHeight="1" x14ac:dyDescent="0.35">
      <c r="B16" s="22" t="s">
        <v>118</v>
      </c>
      <c r="C16" s="23">
        <v>0.46534227418144603</v>
      </c>
      <c r="D16" s="23">
        <v>0.47868783823364019</v>
      </c>
      <c r="E16" s="23">
        <v>0.4063768775258102</v>
      </c>
      <c r="F16" s="23">
        <v>0.45167622377104311</v>
      </c>
      <c r="G16" s="23">
        <v>0.47610762260616601</v>
      </c>
      <c r="H16" s="23">
        <v>0.54664331265365984</v>
      </c>
      <c r="I16" s="23">
        <v>0.44915226452393742</v>
      </c>
      <c r="K16" s="23">
        <v>0.45564168999072763</v>
      </c>
      <c r="L16" s="23">
        <v>0.4726819535452082</v>
      </c>
      <c r="N16" s="23">
        <v>0.40863229904214349</v>
      </c>
      <c r="O16" s="23">
        <v>0.55108273837266364</v>
      </c>
      <c r="P16" s="23">
        <v>0.47852445456738169</v>
      </c>
      <c r="Q16" s="23">
        <v>0.52078350422820818</v>
      </c>
      <c r="R16" s="23">
        <v>0.47825517854114508</v>
      </c>
      <c r="S16" s="23">
        <v>0.48548447950058882</v>
      </c>
      <c r="T16" s="23">
        <v>0.52978098424458164</v>
      </c>
      <c r="U16" s="23">
        <v>0.46676807126960179</v>
      </c>
      <c r="V16" s="23">
        <v>0.42008146755748471</v>
      </c>
      <c r="W16" s="23">
        <v>0.45172013861584442</v>
      </c>
      <c r="X16" s="23">
        <v>0.45441823456176572</v>
      </c>
      <c r="Y16" s="23">
        <v>0.46815971027473657</v>
      </c>
      <c r="AA16" s="23">
        <v>0.41782065851385841</v>
      </c>
      <c r="AB16" s="23">
        <v>0.47400026503921472</v>
      </c>
      <c r="AC16" s="23">
        <v>0.51200181284823376</v>
      </c>
      <c r="AD16" s="23">
        <v>0.46895525604639282</v>
      </c>
      <c r="AF16" s="23">
        <v>0.40847589756694902</v>
      </c>
      <c r="AG16" s="23">
        <v>0.39158003486505177</v>
      </c>
      <c r="AH16" s="23">
        <v>0.43079118753058249</v>
      </c>
      <c r="AI16" s="23">
        <v>0.54805568399822635</v>
      </c>
      <c r="AJ16" s="23">
        <v>0.5582470683113735</v>
      </c>
      <c r="AK16" s="23">
        <v>0.47927562218996211</v>
      </c>
      <c r="AL16" s="23">
        <v>0.43452557487105692</v>
      </c>
      <c r="AM16" s="23">
        <v>0.57482595893057142</v>
      </c>
      <c r="AN16" s="23">
        <v>0.47740437836973321</v>
      </c>
      <c r="AO16" s="23">
        <v>0.46132960305557819</v>
      </c>
      <c r="AP16" s="23">
        <v>0.41779435186337438</v>
      </c>
      <c r="AQ16" s="23">
        <v>0.55094039189925015</v>
      </c>
      <c r="AR16" s="23">
        <v>0.44890727131004132</v>
      </c>
      <c r="AS16" s="23">
        <v>0.42960733825593139</v>
      </c>
      <c r="AT16" s="23">
        <v>0.38580676861225571</v>
      </c>
      <c r="AU16" s="23">
        <v>0.34614371588195381</v>
      </c>
      <c r="AV16" s="23">
        <v>0.38416447201042903</v>
      </c>
      <c r="AX16" s="23">
        <v>0.47006138285819388</v>
      </c>
      <c r="AY16" s="23">
        <v>0.44288074711366249</v>
      </c>
      <c r="BA16" s="23">
        <v>0.46571859631401069</v>
      </c>
      <c r="BB16" s="23">
        <v>0.46464406973160471</v>
      </c>
      <c r="BD16" s="23">
        <v>0.51826091574247801</v>
      </c>
      <c r="BE16" s="23">
        <v>0.46334956868218619</v>
      </c>
      <c r="BF16" s="23">
        <v>0.5690359852453799</v>
      </c>
      <c r="BG16" s="23">
        <v>0.43131753506066162</v>
      </c>
      <c r="BH16" s="23">
        <v>0.38621537394003103</v>
      </c>
      <c r="BI16" s="23">
        <v>0.27351709058286611</v>
      </c>
      <c r="BJ16" s="23">
        <v>0.38279056749555729</v>
      </c>
      <c r="BL16" s="23">
        <v>0.49586901907159059</v>
      </c>
      <c r="BM16" s="23">
        <v>0.42008927940093571</v>
      </c>
      <c r="BN16" s="23">
        <v>0.42420157541192899</v>
      </c>
      <c r="BO16" s="23">
        <v>0.45283114865936019</v>
      </c>
      <c r="BP16" s="23">
        <v>0.52150457877967704</v>
      </c>
      <c r="BQ16" s="23">
        <v>0.35215640767133588</v>
      </c>
      <c r="BR16" s="23">
        <v>0.40191320988191992</v>
      </c>
      <c r="BS16" s="23">
        <v>0.51473003150997376</v>
      </c>
      <c r="BU16" s="23">
        <v>0.45118855689567322</v>
      </c>
      <c r="BV16" s="23">
        <v>0.43115569723092279</v>
      </c>
      <c r="BW16" s="23">
        <v>0.41484304213122097</v>
      </c>
      <c r="BX16" s="23">
        <v>0.47987970198455793</v>
      </c>
      <c r="BY16" s="23">
        <v>0.5042437795446868</v>
      </c>
      <c r="BZ16" s="23">
        <v>0.44834714139965243</v>
      </c>
      <c r="CA16" s="23">
        <v>0.50977550035627139</v>
      </c>
      <c r="CB16" s="23">
        <v>0.46691548544979189</v>
      </c>
      <c r="CC16" s="23">
        <v>0.49466997500994048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0.15660695732106919</v>
      </c>
      <c r="D9" s="18">
        <v>0.18801482585984519</v>
      </c>
      <c r="E9" s="18">
        <v>0.2336808159383692</v>
      </c>
      <c r="F9" s="18">
        <v>0.1841438062435152</v>
      </c>
      <c r="G9" s="18">
        <v>0.14959391316088561</v>
      </c>
      <c r="H9" s="18">
        <v>9.5795095106203584E-2</v>
      </c>
      <c r="I9" s="18">
        <v>0.1140297169548702</v>
      </c>
      <c r="K9" s="18">
        <v>0.16334320379350781</v>
      </c>
      <c r="L9" s="18">
        <v>0.15106896590902941</v>
      </c>
      <c r="N9" s="18">
        <v>0.12187320642285231</v>
      </c>
      <c r="O9" s="18">
        <v>0.1235020023407882</v>
      </c>
      <c r="P9" s="18">
        <v>0.1242918134629328</v>
      </c>
      <c r="Q9" s="18">
        <v>0.2007178951139007</v>
      </c>
      <c r="R9" s="18">
        <v>0.16529213154143069</v>
      </c>
      <c r="S9" s="18">
        <v>0.15799530384199301</v>
      </c>
      <c r="T9" s="18">
        <v>0.14720403306152</v>
      </c>
      <c r="U9" s="18">
        <v>0.1503933198741588</v>
      </c>
      <c r="V9" s="18">
        <v>0.22802420055816131</v>
      </c>
      <c r="W9" s="18">
        <v>0.1364110910613977</v>
      </c>
      <c r="X9" s="18">
        <v>0.1085897604643207</v>
      </c>
      <c r="Y9" s="18">
        <v>0.17046754883876819</v>
      </c>
      <c r="AA9" s="18">
        <v>0.1773732223033152</v>
      </c>
      <c r="AB9" s="18">
        <v>0.13003456059311669</v>
      </c>
      <c r="AC9" s="18">
        <v>0.14068749594624319</v>
      </c>
      <c r="AD9" s="18">
        <v>0.17560864623771241</v>
      </c>
      <c r="AF9" s="18">
        <v>0.2032427505332427</v>
      </c>
      <c r="AG9" s="18">
        <v>0.18603022034982039</v>
      </c>
      <c r="AH9" s="18">
        <v>0.17706351608723761</v>
      </c>
      <c r="AI9" s="18">
        <v>0.1420119050280742</v>
      </c>
      <c r="AJ9" s="18">
        <v>0.1229099308640455</v>
      </c>
      <c r="AK9" s="18">
        <v>0.13491444338218139</v>
      </c>
      <c r="AL9" s="18">
        <v>0.15640656886493859</v>
      </c>
      <c r="AM9" s="18">
        <v>0.1071368856111333</v>
      </c>
      <c r="AN9" s="18">
        <v>0.16578475735360501</v>
      </c>
      <c r="AO9" s="18">
        <v>0.23985144638450101</v>
      </c>
      <c r="AP9" s="18">
        <v>0.1332793916621777</v>
      </c>
      <c r="AQ9" s="18">
        <v>0.13534932781267689</v>
      </c>
      <c r="AR9" s="18">
        <v>0.19314659055368599</v>
      </c>
      <c r="AS9" s="18">
        <v>0.1086031445452066</v>
      </c>
      <c r="AT9" s="18">
        <v>0.16046340932518449</v>
      </c>
      <c r="AU9" s="18">
        <v>0.21694415848392001</v>
      </c>
      <c r="AV9" s="18">
        <v>0.14319168610018601</v>
      </c>
      <c r="AX9" s="18">
        <v>0.1407343478173006</v>
      </c>
      <c r="AY9" s="18">
        <v>0.23797174521463291</v>
      </c>
      <c r="BA9" s="18">
        <v>0.1657610497102372</v>
      </c>
      <c r="BB9" s="18">
        <v>0.13962302922516201</v>
      </c>
      <c r="BD9" s="18">
        <v>0.1382837615984551</v>
      </c>
      <c r="BE9" s="18">
        <v>0.13759910332647179</v>
      </c>
      <c r="BF9" s="18">
        <v>0.1062061026269517</v>
      </c>
      <c r="BG9" s="18">
        <v>0.18648682747939199</v>
      </c>
      <c r="BH9" s="18">
        <v>0.18676220715862271</v>
      </c>
      <c r="BI9" s="18">
        <v>0.218283283886052</v>
      </c>
      <c r="BJ9" s="18">
        <v>0.2340379486011572</v>
      </c>
      <c r="BL9" s="18">
        <v>0.1647918370551609</v>
      </c>
      <c r="BM9" s="18">
        <v>0.19431439603631759</v>
      </c>
      <c r="BN9" s="18">
        <v>0.1233274137775278</v>
      </c>
      <c r="BO9" s="18">
        <v>0.10030499095965641</v>
      </c>
      <c r="BP9" s="18">
        <v>0.15414323806546251</v>
      </c>
      <c r="BQ9" s="18">
        <v>0.13151330142284831</v>
      </c>
      <c r="BR9" s="18">
        <v>0.14748924302424099</v>
      </c>
      <c r="BS9" s="18">
        <v>0.1188030442797013</v>
      </c>
      <c r="BU9" s="18">
        <v>0.2002077388044616</v>
      </c>
      <c r="BV9" s="18">
        <v>0.19983618546854939</v>
      </c>
      <c r="BW9" s="18">
        <v>0.119668571391693</v>
      </c>
      <c r="BX9" s="18">
        <v>0.111289525493772</v>
      </c>
      <c r="BY9" s="18">
        <v>0.15365912195847259</v>
      </c>
      <c r="BZ9" s="18">
        <v>0.11579692675139019</v>
      </c>
      <c r="CA9" s="18">
        <v>0.1034455557867828</v>
      </c>
      <c r="CB9" s="18">
        <v>7.6319572858178988E-2</v>
      </c>
      <c r="CC9" s="18">
        <v>0.16897431563813789</v>
      </c>
    </row>
    <row r="10" spans="2:83" ht="19" customHeight="1" x14ac:dyDescent="0.35">
      <c r="B10" s="21" t="s">
        <v>329</v>
      </c>
      <c r="C10" s="18">
        <v>0.32993033892487839</v>
      </c>
      <c r="D10" s="18">
        <v>0.35085867435066409</v>
      </c>
      <c r="E10" s="18">
        <v>0.36427370562270572</v>
      </c>
      <c r="F10" s="18">
        <v>0.30640838044585977</v>
      </c>
      <c r="G10" s="18">
        <v>0.30583669329106972</v>
      </c>
      <c r="H10" s="18">
        <v>0.33524651511030817</v>
      </c>
      <c r="I10" s="18">
        <v>0.32484893091788658</v>
      </c>
      <c r="K10" s="18">
        <v>0.34591803105012292</v>
      </c>
      <c r="L10" s="18">
        <v>0.3156348232756066</v>
      </c>
      <c r="N10" s="18">
        <v>0.37906916276940239</v>
      </c>
      <c r="O10" s="18">
        <v>0.27768835942215819</v>
      </c>
      <c r="P10" s="18">
        <v>0.37430101377169189</v>
      </c>
      <c r="Q10" s="18">
        <v>0.2699078678592991</v>
      </c>
      <c r="R10" s="18">
        <v>0.31531170865900382</v>
      </c>
      <c r="S10" s="18">
        <v>0.3332610216128099</v>
      </c>
      <c r="T10" s="18">
        <v>0.31074537523180229</v>
      </c>
      <c r="U10" s="18">
        <v>0.30953860255377491</v>
      </c>
      <c r="V10" s="18">
        <v>0.38381956170463449</v>
      </c>
      <c r="W10" s="18">
        <v>0.33697646433327338</v>
      </c>
      <c r="X10" s="18">
        <v>0.30021764204606161</v>
      </c>
      <c r="Y10" s="18">
        <v>0.29674454459921579</v>
      </c>
      <c r="AA10" s="18">
        <v>0.36268038024526011</v>
      </c>
      <c r="AB10" s="18">
        <v>0.33857054232329592</v>
      </c>
      <c r="AC10" s="18">
        <v>0.32239442748175162</v>
      </c>
      <c r="AD10" s="18">
        <v>0.29229747157292357</v>
      </c>
      <c r="AF10" s="18">
        <v>0.25044979501653919</v>
      </c>
      <c r="AG10" s="18">
        <v>0.28982342596003052</v>
      </c>
      <c r="AH10" s="18">
        <v>0.2729445304559916</v>
      </c>
      <c r="AI10" s="18">
        <v>0.27077501905750001</v>
      </c>
      <c r="AJ10" s="18">
        <v>0.29522683467048211</v>
      </c>
      <c r="AK10" s="18">
        <v>0.33129038031350488</v>
      </c>
      <c r="AL10" s="18">
        <v>0.37849475115402842</v>
      </c>
      <c r="AM10" s="18">
        <v>0.32378526508104782</v>
      </c>
      <c r="AN10" s="18">
        <v>0.27278219809003168</v>
      </c>
      <c r="AO10" s="18">
        <v>0.298657239715239</v>
      </c>
      <c r="AP10" s="18">
        <v>0.37783079828388638</v>
      </c>
      <c r="AQ10" s="18">
        <v>0.39724464637224571</v>
      </c>
      <c r="AR10" s="18">
        <v>0.37462290334283721</v>
      </c>
      <c r="AS10" s="18">
        <v>0.38294007854941942</v>
      </c>
      <c r="AT10" s="18">
        <v>0.43008115209650138</v>
      </c>
      <c r="AU10" s="18">
        <v>0.36494365080275731</v>
      </c>
      <c r="AV10" s="18">
        <v>0.28259596994152408</v>
      </c>
      <c r="AX10" s="18">
        <v>0.33104369970809372</v>
      </c>
      <c r="AY10" s="18">
        <v>0.32715970597336907</v>
      </c>
      <c r="BA10" s="18">
        <v>0.33069385177107369</v>
      </c>
      <c r="BB10" s="18">
        <v>0.32851376514248748</v>
      </c>
      <c r="BD10" s="18">
        <v>0.29540062316154841</v>
      </c>
      <c r="BE10" s="18">
        <v>0.3185503826534033</v>
      </c>
      <c r="BF10" s="18">
        <v>0.35382974215888541</v>
      </c>
      <c r="BG10" s="18">
        <v>0.34636928892129493</v>
      </c>
      <c r="BH10" s="18">
        <v>0.38322070993726398</v>
      </c>
      <c r="BI10" s="18">
        <v>0.37838130523865537</v>
      </c>
      <c r="BJ10" s="18">
        <v>0.23700882830898129</v>
      </c>
      <c r="BL10" s="18">
        <v>0.32882813706328351</v>
      </c>
      <c r="BM10" s="18">
        <v>0.37057863364469651</v>
      </c>
      <c r="BN10" s="18">
        <v>0.33833882631951617</v>
      </c>
      <c r="BO10" s="18">
        <v>0.46108343517499129</v>
      </c>
      <c r="BP10" s="18">
        <v>0.3075961980573062</v>
      </c>
      <c r="BQ10" s="18">
        <v>0.31493238580340671</v>
      </c>
      <c r="BR10" s="18">
        <v>0.27380942802069358</v>
      </c>
      <c r="BS10" s="18">
        <v>0.24552328016983921</v>
      </c>
      <c r="BU10" s="18">
        <v>0.34220314673144447</v>
      </c>
      <c r="BV10" s="18">
        <v>0.36331936843012852</v>
      </c>
      <c r="BW10" s="18">
        <v>0.387918262012099</v>
      </c>
      <c r="BX10" s="18">
        <v>0.40867831596784721</v>
      </c>
      <c r="BY10" s="18">
        <v>0.31823049417086752</v>
      </c>
      <c r="BZ10" s="18">
        <v>0.2542464837962608</v>
      </c>
      <c r="CA10" s="18">
        <v>0.24974683165711151</v>
      </c>
      <c r="CB10" s="18">
        <v>0.24583925695770989</v>
      </c>
      <c r="CC10" s="18">
        <v>0.28502450841760962</v>
      </c>
    </row>
    <row r="11" spans="2:83" ht="19" customHeight="1" x14ac:dyDescent="0.35">
      <c r="B11" s="21" t="s">
        <v>330</v>
      </c>
      <c r="C11" s="18">
        <v>0.23839857883622179</v>
      </c>
      <c r="D11" s="18">
        <v>0.2124941608191229</v>
      </c>
      <c r="E11" s="18">
        <v>0.21989912679352591</v>
      </c>
      <c r="F11" s="18">
        <v>0.208865762210314</v>
      </c>
      <c r="G11" s="18">
        <v>0.23781209772948869</v>
      </c>
      <c r="H11" s="18">
        <v>0.26522422953249442</v>
      </c>
      <c r="I11" s="18">
        <v>0.26618471827202139</v>
      </c>
      <c r="K11" s="18">
        <v>0.24461873749859611</v>
      </c>
      <c r="L11" s="18">
        <v>0.23272899067301969</v>
      </c>
      <c r="N11" s="18">
        <v>0.2697085748725459</v>
      </c>
      <c r="O11" s="18">
        <v>0.27284599191527897</v>
      </c>
      <c r="P11" s="18">
        <v>0.22463376602744339</v>
      </c>
      <c r="Q11" s="18">
        <v>0.29339285776266399</v>
      </c>
      <c r="R11" s="18">
        <v>0.2332682708435922</v>
      </c>
      <c r="S11" s="18">
        <v>0.28483100828370062</v>
      </c>
      <c r="T11" s="18">
        <v>0.26586765233741988</v>
      </c>
      <c r="U11" s="18">
        <v>0.23899994050011289</v>
      </c>
      <c r="V11" s="18">
        <v>0.140876653199138</v>
      </c>
      <c r="W11" s="18">
        <v>0.21956818972201261</v>
      </c>
      <c r="X11" s="18">
        <v>0.26758915514638648</v>
      </c>
      <c r="Y11" s="18">
        <v>0.26377827755867039</v>
      </c>
      <c r="AA11" s="18">
        <v>0.2236188389807493</v>
      </c>
      <c r="AB11" s="18">
        <v>0.25012172642247038</v>
      </c>
      <c r="AC11" s="18">
        <v>0.24889561511258521</v>
      </c>
      <c r="AD11" s="18">
        <v>0.23359140572789791</v>
      </c>
      <c r="AF11" s="18">
        <v>0.26569650009114959</v>
      </c>
      <c r="AG11" s="18">
        <v>0.2230229525406725</v>
      </c>
      <c r="AH11" s="18">
        <v>0.30953244646852329</v>
      </c>
      <c r="AI11" s="18">
        <v>0.23966782146952181</v>
      </c>
      <c r="AJ11" s="18">
        <v>0.3018618084482857</v>
      </c>
      <c r="AK11" s="18">
        <v>0.25735104481864668</v>
      </c>
      <c r="AL11" s="18">
        <v>0.1931799971663801</v>
      </c>
      <c r="AM11" s="18">
        <v>0.2841180738540629</v>
      </c>
      <c r="AN11" s="18">
        <v>0.30421191883270238</v>
      </c>
      <c r="AO11" s="18">
        <v>0.2259675193434168</v>
      </c>
      <c r="AP11" s="18">
        <v>0.22462899960329349</v>
      </c>
      <c r="AQ11" s="18">
        <v>0.17316633321160729</v>
      </c>
      <c r="AR11" s="18">
        <v>0.1846028155443058</v>
      </c>
      <c r="AS11" s="18">
        <v>0.2373693501012365</v>
      </c>
      <c r="AT11" s="18">
        <v>0.21844093863289921</v>
      </c>
      <c r="AU11" s="18">
        <v>0.20418253470109521</v>
      </c>
      <c r="AV11" s="18">
        <v>0.10227043703777459</v>
      </c>
      <c r="AX11" s="18">
        <v>0.24842945182729709</v>
      </c>
      <c r="AY11" s="18">
        <v>0.1934005918633484</v>
      </c>
      <c r="BA11" s="18">
        <v>0.23545342108844261</v>
      </c>
      <c r="BB11" s="18">
        <v>0.24386283955076041</v>
      </c>
      <c r="BD11" s="18">
        <v>0.23502866619411161</v>
      </c>
      <c r="BE11" s="18">
        <v>0.25468946052676422</v>
      </c>
      <c r="BF11" s="18">
        <v>0.28459054706815418</v>
      </c>
      <c r="BG11" s="18">
        <v>0.23969482052399449</v>
      </c>
      <c r="BH11" s="18">
        <v>0.19396839101858199</v>
      </c>
      <c r="BI11" s="18">
        <v>0.1380114361145531</v>
      </c>
      <c r="BJ11" s="18">
        <v>0.2329744206526155</v>
      </c>
      <c r="BL11" s="18">
        <v>0.28045774548051428</v>
      </c>
      <c r="BM11" s="18">
        <v>0.21433976256292789</v>
      </c>
      <c r="BN11" s="18">
        <v>0.28228706538570891</v>
      </c>
      <c r="BO11" s="18">
        <v>0.19566366692598869</v>
      </c>
      <c r="BP11" s="18">
        <v>0.26096098251879501</v>
      </c>
      <c r="BQ11" s="18">
        <v>0.22632925589870209</v>
      </c>
      <c r="BR11" s="18">
        <v>0.13595662448738419</v>
      </c>
      <c r="BS11" s="18">
        <v>0.23190102031077661</v>
      </c>
      <c r="BU11" s="18">
        <v>0.26052650061699228</v>
      </c>
      <c r="BV11" s="18">
        <v>0.21365402540092371</v>
      </c>
      <c r="BW11" s="18">
        <v>0.26417597139953691</v>
      </c>
      <c r="BX11" s="18">
        <v>0.22091492736870399</v>
      </c>
      <c r="BY11" s="18">
        <v>0.22480724124896681</v>
      </c>
      <c r="BZ11" s="18">
        <v>0.2852141135850752</v>
      </c>
      <c r="CA11" s="18">
        <v>0.20453199110200729</v>
      </c>
      <c r="CB11" s="18">
        <v>0.30144174227055348</v>
      </c>
      <c r="CC11" s="18">
        <v>0.25333608391118773</v>
      </c>
    </row>
    <row r="12" spans="2:83" ht="19" customHeight="1" x14ac:dyDescent="0.35">
      <c r="B12" s="21" t="s">
        <v>282</v>
      </c>
      <c r="C12" s="18">
        <v>0.15414431705375331</v>
      </c>
      <c r="D12" s="18">
        <v>0.14460793843400691</v>
      </c>
      <c r="E12" s="18">
        <v>0.1107501367521237</v>
      </c>
      <c r="F12" s="18">
        <v>0.1735922210733771</v>
      </c>
      <c r="G12" s="18">
        <v>0.16326072263859509</v>
      </c>
      <c r="H12" s="18">
        <v>0.17429191380272249</v>
      </c>
      <c r="I12" s="18">
        <v>0.1559307635340792</v>
      </c>
      <c r="K12" s="18">
        <v>0.15040147953284741</v>
      </c>
      <c r="L12" s="18">
        <v>0.1573842888505036</v>
      </c>
      <c r="N12" s="18">
        <v>0.17346331451850969</v>
      </c>
      <c r="O12" s="18">
        <v>0.21249017443427021</v>
      </c>
      <c r="P12" s="18">
        <v>0.10376508988999369</v>
      </c>
      <c r="Q12" s="18">
        <v>9.7840418478259208E-2</v>
      </c>
      <c r="R12" s="18">
        <v>0.1692588489759814</v>
      </c>
      <c r="S12" s="18">
        <v>0.1456796647682905</v>
      </c>
      <c r="T12" s="18">
        <v>0.18503383634621229</v>
      </c>
      <c r="U12" s="18">
        <v>0.1222287454757436</v>
      </c>
      <c r="V12" s="18">
        <v>0.13048037784685029</v>
      </c>
      <c r="W12" s="18">
        <v>0.16577552613969129</v>
      </c>
      <c r="X12" s="18">
        <v>0.16128857598970539</v>
      </c>
      <c r="Y12" s="18">
        <v>0.17350185849951291</v>
      </c>
      <c r="AA12" s="18">
        <v>0.15228063643553319</v>
      </c>
      <c r="AB12" s="18">
        <v>0.1499669138530797</v>
      </c>
      <c r="AC12" s="18">
        <v>0.1670751862620761</v>
      </c>
      <c r="AD12" s="18">
        <v>0.1503038027953722</v>
      </c>
      <c r="AF12" s="18">
        <v>0.13319363741834869</v>
      </c>
      <c r="AG12" s="18">
        <v>0.15736254536113881</v>
      </c>
      <c r="AH12" s="18">
        <v>0.14301183570608481</v>
      </c>
      <c r="AI12" s="18">
        <v>0.21051095251963281</v>
      </c>
      <c r="AJ12" s="18">
        <v>0.13561708953926871</v>
      </c>
      <c r="AK12" s="18">
        <v>0.16426160179217489</v>
      </c>
      <c r="AL12" s="18">
        <v>0.149267579997863</v>
      </c>
      <c r="AM12" s="18">
        <v>0.1469543924459325</v>
      </c>
      <c r="AN12" s="18">
        <v>0.1108921747923326</v>
      </c>
      <c r="AO12" s="18">
        <v>0.14262666455263409</v>
      </c>
      <c r="AP12" s="18">
        <v>0.1658885231172994</v>
      </c>
      <c r="AQ12" s="18">
        <v>0.18155766612095811</v>
      </c>
      <c r="AR12" s="18">
        <v>0.15988426376005219</v>
      </c>
      <c r="AS12" s="18">
        <v>0.1022861320781636</v>
      </c>
      <c r="AT12" s="18">
        <v>0.1187793139473261</v>
      </c>
      <c r="AU12" s="18">
        <v>0.1538219374600899</v>
      </c>
      <c r="AV12" s="18">
        <v>0.1931208235497216</v>
      </c>
      <c r="AX12" s="18">
        <v>0.15315902706558249</v>
      </c>
      <c r="AY12" s="18">
        <v>0.15851630730604979</v>
      </c>
      <c r="BA12" s="18">
        <v>0.1545652137199402</v>
      </c>
      <c r="BB12" s="18">
        <v>0.1533634118137335</v>
      </c>
      <c r="BD12" s="18">
        <v>0.18203088218407329</v>
      </c>
      <c r="BE12" s="18">
        <v>0.1615457089023318</v>
      </c>
      <c r="BF12" s="18">
        <v>0.14097079275630831</v>
      </c>
      <c r="BG12" s="18">
        <v>0.133934629722648</v>
      </c>
      <c r="BH12" s="18">
        <v>0.16040681388677841</v>
      </c>
      <c r="BI12" s="18">
        <v>0.15450208013389949</v>
      </c>
      <c r="BJ12" s="18">
        <v>5.2937266725109483E-2</v>
      </c>
      <c r="BL12" s="18">
        <v>0.1480267662634388</v>
      </c>
      <c r="BM12" s="18">
        <v>0.12588836855923419</v>
      </c>
      <c r="BN12" s="18">
        <v>0.11100556629534999</v>
      </c>
      <c r="BO12" s="18">
        <v>0.1299987951614878</v>
      </c>
      <c r="BP12" s="18">
        <v>0.19795039819529489</v>
      </c>
      <c r="BQ12" s="18">
        <v>0.19110675251715009</v>
      </c>
      <c r="BR12" s="18">
        <v>6.2109326480232471E-2</v>
      </c>
      <c r="BS12" s="18">
        <v>0.209377637868881</v>
      </c>
      <c r="BU12" s="18">
        <v>0.1098710502439235</v>
      </c>
      <c r="BV12" s="18">
        <v>0.13606405897055601</v>
      </c>
      <c r="BW12" s="18">
        <v>0.11890928608247189</v>
      </c>
      <c r="BX12" s="18">
        <v>0.1648800695308294</v>
      </c>
      <c r="BY12" s="18">
        <v>0.2026859119797175</v>
      </c>
      <c r="BZ12" s="18">
        <v>0.2188345189449426</v>
      </c>
      <c r="CA12" s="18">
        <v>0.1669324964678891</v>
      </c>
      <c r="CB12" s="18">
        <v>0.1213469472702587</v>
      </c>
      <c r="CC12" s="18">
        <v>0.18021143897274641</v>
      </c>
    </row>
    <row r="13" spans="2:83" ht="19" customHeight="1" x14ac:dyDescent="0.35">
      <c r="B13" s="21" t="s">
        <v>236</v>
      </c>
      <c r="C13" s="18">
        <v>9.5064646723967333E-2</v>
      </c>
      <c r="D13" s="18">
        <v>7.0313385722700836E-2</v>
      </c>
      <c r="E13" s="18">
        <v>5.9213592749264909E-2</v>
      </c>
      <c r="F13" s="18">
        <v>9.3443088135691216E-2</v>
      </c>
      <c r="G13" s="18">
        <v>0.11424689857007039</v>
      </c>
      <c r="H13" s="18">
        <v>0.1014990216965611</v>
      </c>
      <c r="I13" s="18">
        <v>0.11595346916644859</v>
      </c>
      <c r="K13" s="18">
        <v>7.2677242735580835E-2</v>
      </c>
      <c r="L13" s="18">
        <v>0.1145634489562025</v>
      </c>
      <c r="N13" s="18">
        <v>4.28368932633049E-2</v>
      </c>
      <c r="O13" s="18">
        <v>9.935355487127269E-2</v>
      </c>
      <c r="P13" s="18">
        <v>0.1336743398273654</v>
      </c>
      <c r="Q13" s="18">
        <v>0.1159626301219296</v>
      </c>
      <c r="R13" s="18">
        <v>8.0735901224657888E-2</v>
      </c>
      <c r="S13" s="18">
        <v>7.8233001493205945E-2</v>
      </c>
      <c r="T13" s="18">
        <v>5.2800668931072527E-2</v>
      </c>
      <c r="U13" s="18">
        <v>0.14550930295339529</v>
      </c>
      <c r="V13" s="18">
        <v>7.8731275730060168E-2</v>
      </c>
      <c r="W13" s="18">
        <v>0.1119807953148021</v>
      </c>
      <c r="X13" s="18">
        <v>0.14195784683273799</v>
      </c>
      <c r="Y13" s="18">
        <v>8.3498489751362981E-2</v>
      </c>
      <c r="AA13" s="18">
        <v>7.4332118943014738E-2</v>
      </c>
      <c r="AB13" s="18">
        <v>0.1032028363339392</v>
      </c>
      <c r="AC13" s="18">
        <v>9.2989908181876399E-2</v>
      </c>
      <c r="AD13" s="18">
        <v>0.1100915145185247</v>
      </c>
      <c r="AF13" s="18">
        <v>0.1120347986532679</v>
      </c>
      <c r="AG13" s="18">
        <v>0.1170621896949257</v>
      </c>
      <c r="AH13" s="18">
        <v>8.0057460659664959E-2</v>
      </c>
      <c r="AI13" s="18">
        <v>0.1138493287194529</v>
      </c>
      <c r="AJ13" s="18">
        <v>0.11994698842733401</v>
      </c>
      <c r="AK13" s="18">
        <v>8.7859754470759707E-2</v>
      </c>
      <c r="AL13" s="18">
        <v>8.2729956242551139E-2</v>
      </c>
      <c r="AM13" s="18">
        <v>0.10305934619527229</v>
      </c>
      <c r="AN13" s="18">
        <v>0.1214778549261098</v>
      </c>
      <c r="AO13" s="18">
        <v>6.1422436489874173E-2</v>
      </c>
      <c r="AP13" s="18">
        <v>8.2274792973530436E-2</v>
      </c>
      <c r="AQ13" s="18">
        <v>9.0443125219137027E-2</v>
      </c>
      <c r="AR13" s="18">
        <v>8.7743426799118757E-2</v>
      </c>
      <c r="AS13" s="18">
        <v>0.12092233201881861</v>
      </c>
      <c r="AT13" s="18">
        <v>7.2235185998088688E-2</v>
      </c>
      <c r="AU13" s="18">
        <v>3.1597142926151511E-2</v>
      </c>
      <c r="AV13" s="18">
        <v>0.22833017167653519</v>
      </c>
      <c r="AX13" s="18">
        <v>0.10090466868742259</v>
      </c>
      <c r="AY13" s="18">
        <v>6.2085511785966253E-2</v>
      </c>
      <c r="BA13" s="18">
        <v>9.1749479691092664E-2</v>
      </c>
      <c r="BB13" s="18">
        <v>0.1012153994276314</v>
      </c>
      <c r="BD13" s="18">
        <v>0.1184378075199071</v>
      </c>
      <c r="BE13" s="18">
        <v>0.10070435717694939</v>
      </c>
      <c r="BF13" s="18">
        <v>8.3009848670933917E-2</v>
      </c>
      <c r="BG13" s="18">
        <v>8.1586735574727898E-2</v>
      </c>
      <c r="BH13" s="18">
        <v>5.9045435786740527E-2</v>
      </c>
      <c r="BI13" s="18">
        <v>6.5792905607041027E-2</v>
      </c>
      <c r="BJ13" s="18">
        <v>0.1693134286903564</v>
      </c>
      <c r="BL13" s="18">
        <v>5.5785394648534707E-2</v>
      </c>
      <c r="BM13" s="18">
        <v>8.0636011043950934E-2</v>
      </c>
      <c r="BN13" s="18">
        <v>0.12429216699732371</v>
      </c>
      <c r="BO13" s="18">
        <v>0.1020452265419303</v>
      </c>
      <c r="BP13" s="18">
        <v>6.1153343400223797E-2</v>
      </c>
      <c r="BQ13" s="18">
        <v>0.11227371559648471</v>
      </c>
      <c r="BR13" s="18">
        <v>0.25484711308337471</v>
      </c>
      <c r="BS13" s="18">
        <v>0.14604493596086859</v>
      </c>
      <c r="BU13" s="18">
        <v>6.1685953983157869E-2</v>
      </c>
      <c r="BV13" s="18">
        <v>6.6961687232861999E-2</v>
      </c>
      <c r="BW13" s="18">
        <v>0.1035054641517205</v>
      </c>
      <c r="BX13" s="18">
        <v>8.9303241397566804E-2</v>
      </c>
      <c r="BY13" s="18">
        <v>7.2522460277898257E-2</v>
      </c>
      <c r="BZ13" s="18">
        <v>9.1398505633075069E-2</v>
      </c>
      <c r="CA13" s="18">
        <v>0.20257743565978301</v>
      </c>
      <c r="CB13" s="18">
        <v>0.21228130495169381</v>
      </c>
      <c r="CC13" s="18">
        <v>0.10245593901460209</v>
      </c>
    </row>
    <row r="14" spans="2:83" ht="19" customHeight="1" x14ac:dyDescent="0.35">
      <c r="B14" s="21" t="s">
        <v>331</v>
      </c>
      <c r="C14" s="18">
        <v>2.585516114010989E-2</v>
      </c>
      <c r="D14" s="18">
        <v>3.3711014813659908E-2</v>
      </c>
      <c r="E14" s="18">
        <v>1.2182622144010721E-2</v>
      </c>
      <c r="F14" s="18">
        <v>3.3546741891242633E-2</v>
      </c>
      <c r="G14" s="18">
        <v>2.92496746098906E-2</v>
      </c>
      <c r="H14" s="18">
        <v>2.7943224751710231E-2</v>
      </c>
      <c r="I14" s="18">
        <v>2.3052401154693859E-2</v>
      </c>
      <c r="K14" s="18">
        <v>2.3041305389344881E-2</v>
      </c>
      <c r="L14" s="18">
        <v>2.8619482335638241E-2</v>
      </c>
      <c r="N14" s="18">
        <v>1.3048848153384659E-2</v>
      </c>
      <c r="O14" s="18">
        <v>1.411991701623173E-2</v>
      </c>
      <c r="P14" s="18">
        <v>3.9333977020572862E-2</v>
      </c>
      <c r="Q14" s="18">
        <v>2.217833066394773E-2</v>
      </c>
      <c r="R14" s="18">
        <v>3.6133138755334027E-2</v>
      </c>
      <c r="S14" s="18">
        <v>0</v>
      </c>
      <c r="T14" s="18">
        <v>3.8348434091972937E-2</v>
      </c>
      <c r="U14" s="18">
        <v>3.3330088642814421E-2</v>
      </c>
      <c r="V14" s="18">
        <v>3.8067930961155502E-2</v>
      </c>
      <c r="W14" s="18">
        <v>2.9287933428823049E-2</v>
      </c>
      <c r="X14" s="18">
        <v>2.0357019520787719E-2</v>
      </c>
      <c r="Y14" s="18">
        <v>1.200928075246965E-2</v>
      </c>
      <c r="AA14" s="18">
        <v>9.7148030921273814E-3</v>
      </c>
      <c r="AB14" s="18">
        <v>2.8103420474098049E-2</v>
      </c>
      <c r="AC14" s="18">
        <v>2.7957367015467409E-2</v>
      </c>
      <c r="AD14" s="18">
        <v>3.810715914756943E-2</v>
      </c>
      <c r="AF14" s="18">
        <v>3.5382518287451703E-2</v>
      </c>
      <c r="AG14" s="18">
        <v>2.6698666093412111E-2</v>
      </c>
      <c r="AH14" s="18">
        <v>1.739021062249781E-2</v>
      </c>
      <c r="AI14" s="18">
        <v>2.318497320581837E-2</v>
      </c>
      <c r="AJ14" s="18">
        <v>2.4437348050584021E-2</v>
      </c>
      <c r="AK14" s="18">
        <v>2.4322775222732421E-2</v>
      </c>
      <c r="AL14" s="18">
        <v>3.9921146574238911E-2</v>
      </c>
      <c r="AM14" s="18">
        <v>3.4946036812551359E-2</v>
      </c>
      <c r="AN14" s="18">
        <v>2.4851096005218419E-2</v>
      </c>
      <c r="AO14" s="18">
        <v>3.1474693514335003E-2</v>
      </c>
      <c r="AP14" s="18">
        <v>1.6097494359812382E-2</v>
      </c>
      <c r="AQ14" s="18">
        <v>2.223890126337506E-2</v>
      </c>
      <c r="AR14" s="18">
        <v>0</v>
      </c>
      <c r="AS14" s="18">
        <v>4.7878962707155387E-2</v>
      </c>
      <c r="AT14" s="18">
        <v>0</v>
      </c>
      <c r="AU14" s="18">
        <v>2.851057562598636E-2</v>
      </c>
      <c r="AV14" s="18">
        <v>5.0490911694258483E-2</v>
      </c>
      <c r="AX14" s="18">
        <v>2.572880489430341E-2</v>
      </c>
      <c r="AY14" s="18">
        <v>2.086613785663374E-2</v>
      </c>
      <c r="BA14" s="18">
        <v>2.1776984019213599E-2</v>
      </c>
      <c r="BB14" s="18">
        <v>3.3421554840225423E-2</v>
      </c>
      <c r="BD14" s="18">
        <v>3.081825934190455E-2</v>
      </c>
      <c r="BE14" s="18">
        <v>2.6910987414079379E-2</v>
      </c>
      <c r="BF14" s="18">
        <v>3.1392966718766659E-2</v>
      </c>
      <c r="BG14" s="18">
        <v>1.192769777794268E-2</v>
      </c>
      <c r="BH14" s="18">
        <v>1.6596442212012209E-2</v>
      </c>
      <c r="BI14" s="18">
        <v>4.5028989019798869E-2</v>
      </c>
      <c r="BJ14" s="18">
        <v>7.3728107021780037E-2</v>
      </c>
      <c r="BL14" s="18">
        <v>2.2110119489067721E-2</v>
      </c>
      <c r="BM14" s="18">
        <v>1.424282815287272E-2</v>
      </c>
      <c r="BN14" s="18">
        <v>2.0748961224573391E-2</v>
      </c>
      <c r="BO14" s="18">
        <v>1.090388523594559E-2</v>
      </c>
      <c r="BP14" s="18">
        <v>1.8195839762917641E-2</v>
      </c>
      <c r="BQ14" s="18">
        <v>2.3844588761408349E-2</v>
      </c>
      <c r="BR14" s="18">
        <v>0.12578826490407399</v>
      </c>
      <c r="BS14" s="18">
        <v>4.8350081409933521E-2</v>
      </c>
      <c r="BU14" s="18">
        <v>2.550560962002036E-2</v>
      </c>
      <c r="BV14" s="18">
        <v>2.0164674496980381E-2</v>
      </c>
      <c r="BW14" s="18">
        <v>5.8224449624786614E-3</v>
      </c>
      <c r="BX14" s="18">
        <v>4.933920241280575E-3</v>
      </c>
      <c r="BY14" s="18">
        <v>2.8094770364077291E-2</v>
      </c>
      <c r="BZ14" s="18">
        <v>3.4509451289256102E-2</v>
      </c>
      <c r="CA14" s="18">
        <v>7.2765689326426242E-2</v>
      </c>
      <c r="CB14" s="18">
        <v>4.2771175691605073E-2</v>
      </c>
      <c r="CC14" s="18">
        <v>9.9977140457162047E-3</v>
      </c>
    </row>
    <row r="15" spans="2:83" ht="19" customHeight="1" x14ac:dyDescent="0.35">
      <c r="B15" s="22" t="s">
        <v>117</v>
      </c>
      <c r="C15" s="23">
        <v>0.4865372962459476</v>
      </c>
      <c r="D15" s="23">
        <v>0.53887350021050928</v>
      </c>
      <c r="E15" s="23">
        <v>0.59795452156107487</v>
      </c>
      <c r="F15" s="23">
        <v>0.490552186689375</v>
      </c>
      <c r="G15" s="23">
        <v>0.45543060645195521</v>
      </c>
      <c r="H15" s="23">
        <v>0.43104161021651177</v>
      </c>
      <c r="I15" s="23">
        <v>0.43887864787275682</v>
      </c>
      <c r="K15" s="23">
        <v>0.50926123484363073</v>
      </c>
      <c r="L15" s="23">
        <v>0.46670378918463601</v>
      </c>
      <c r="N15" s="23">
        <v>0.50094236919225477</v>
      </c>
      <c r="O15" s="23">
        <v>0.40119036176294642</v>
      </c>
      <c r="P15" s="23">
        <v>0.49859282723462478</v>
      </c>
      <c r="Q15" s="23">
        <v>0.4706257629731998</v>
      </c>
      <c r="R15" s="23">
        <v>0.48060384020043451</v>
      </c>
      <c r="S15" s="23">
        <v>0.49125632545480291</v>
      </c>
      <c r="T15" s="23">
        <v>0.45794940829332231</v>
      </c>
      <c r="U15" s="23">
        <v>0.45993192242793368</v>
      </c>
      <c r="V15" s="23">
        <v>0.61184376226279591</v>
      </c>
      <c r="W15" s="23">
        <v>0.47338755539467109</v>
      </c>
      <c r="X15" s="23">
        <v>0.40880740251038228</v>
      </c>
      <c r="Y15" s="23">
        <v>0.46721209343798409</v>
      </c>
      <c r="AA15" s="23">
        <v>0.54005360254857537</v>
      </c>
      <c r="AB15" s="23">
        <v>0.46860510291641261</v>
      </c>
      <c r="AC15" s="23">
        <v>0.46308192342799481</v>
      </c>
      <c r="AD15" s="23">
        <v>0.46790611781063601</v>
      </c>
      <c r="AF15" s="23">
        <v>0.45369254554978189</v>
      </c>
      <c r="AG15" s="23">
        <v>0.47585364630985089</v>
      </c>
      <c r="AH15" s="23">
        <v>0.45000804654322918</v>
      </c>
      <c r="AI15" s="23">
        <v>0.41278692408557421</v>
      </c>
      <c r="AJ15" s="23">
        <v>0.41813676553452761</v>
      </c>
      <c r="AK15" s="23">
        <v>0.46620482369568628</v>
      </c>
      <c r="AL15" s="23">
        <v>0.53490132001896695</v>
      </c>
      <c r="AM15" s="23">
        <v>0.43092215069218109</v>
      </c>
      <c r="AN15" s="23">
        <v>0.43856695544363677</v>
      </c>
      <c r="AO15" s="23">
        <v>0.53850868609974001</v>
      </c>
      <c r="AP15" s="23">
        <v>0.51111018994606416</v>
      </c>
      <c r="AQ15" s="23">
        <v>0.5325939741849226</v>
      </c>
      <c r="AR15" s="23">
        <v>0.5677694938965232</v>
      </c>
      <c r="AS15" s="23">
        <v>0.49154322309462589</v>
      </c>
      <c r="AT15" s="23">
        <v>0.59054456142168599</v>
      </c>
      <c r="AU15" s="23">
        <v>0.58188780928667727</v>
      </c>
      <c r="AV15" s="23">
        <v>0.42578765604171009</v>
      </c>
      <c r="AX15" s="23">
        <v>0.47177804752539432</v>
      </c>
      <c r="AY15" s="23">
        <v>0.56513145118800201</v>
      </c>
      <c r="BA15" s="23">
        <v>0.496454901481311</v>
      </c>
      <c r="BB15" s="23">
        <v>0.46813679436764949</v>
      </c>
      <c r="BD15" s="23">
        <v>0.43368438476000348</v>
      </c>
      <c r="BE15" s="23">
        <v>0.45614948597987498</v>
      </c>
      <c r="BF15" s="23">
        <v>0.46003584478583709</v>
      </c>
      <c r="BG15" s="23">
        <v>0.53285611640068686</v>
      </c>
      <c r="BH15" s="23">
        <v>0.56998291709588678</v>
      </c>
      <c r="BI15" s="23">
        <v>0.59666458912470743</v>
      </c>
      <c r="BJ15" s="23">
        <v>0.47104677691013852</v>
      </c>
      <c r="BL15" s="23">
        <v>0.49361997411844438</v>
      </c>
      <c r="BM15" s="23">
        <v>0.56489302968101418</v>
      </c>
      <c r="BN15" s="23">
        <v>0.46166624009704399</v>
      </c>
      <c r="BO15" s="23">
        <v>0.56138842613464779</v>
      </c>
      <c r="BP15" s="23">
        <v>0.46173943612276869</v>
      </c>
      <c r="BQ15" s="23">
        <v>0.44644568722625499</v>
      </c>
      <c r="BR15" s="23">
        <v>0.42129867104493463</v>
      </c>
      <c r="BS15" s="23">
        <v>0.3643263244495405</v>
      </c>
      <c r="BU15" s="23">
        <v>0.54241088553590622</v>
      </c>
      <c r="BV15" s="23">
        <v>0.56315555389867789</v>
      </c>
      <c r="BW15" s="23">
        <v>0.50758683340379196</v>
      </c>
      <c r="BX15" s="23">
        <v>0.51996784146161912</v>
      </c>
      <c r="BY15" s="23">
        <v>0.47188961612934022</v>
      </c>
      <c r="BZ15" s="23">
        <v>0.370043410547651</v>
      </c>
      <c r="CA15" s="23">
        <v>0.35319238744389431</v>
      </c>
      <c r="CB15" s="23">
        <v>0.32215882981588878</v>
      </c>
      <c r="CC15" s="23">
        <v>0.45399882405574749</v>
      </c>
    </row>
    <row r="16" spans="2:83" ht="19" customHeight="1" x14ac:dyDescent="0.35">
      <c r="B16" s="22" t="s">
        <v>118</v>
      </c>
      <c r="C16" s="23">
        <v>0.3925428958899751</v>
      </c>
      <c r="D16" s="23">
        <v>0.35710209925312991</v>
      </c>
      <c r="E16" s="23">
        <v>0.3306492635456495</v>
      </c>
      <c r="F16" s="23">
        <v>0.38245798328369118</v>
      </c>
      <c r="G16" s="23">
        <v>0.40107282036808378</v>
      </c>
      <c r="H16" s="23">
        <v>0.43951614333521688</v>
      </c>
      <c r="I16" s="23">
        <v>0.42211548180610059</v>
      </c>
      <c r="K16" s="23">
        <v>0.39502021703144352</v>
      </c>
      <c r="L16" s="23">
        <v>0.39011327952352332</v>
      </c>
      <c r="N16" s="23">
        <v>0.44317188939105562</v>
      </c>
      <c r="O16" s="23">
        <v>0.48533616634954913</v>
      </c>
      <c r="P16" s="23">
        <v>0.328398855917437</v>
      </c>
      <c r="Q16" s="23">
        <v>0.39123327624092319</v>
      </c>
      <c r="R16" s="23">
        <v>0.40252711981957362</v>
      </c>
      <c r="S16" s="23">
        <v>0.43051067305199109</v>
      </c>
      <c r="T16" s="23">
        <v>0.45090148868363222</v>
      </c>
      <c r="U16" s="23">
        <v>0.3612286859758565</v>
      </c>
      <c r="V16" s="23">
        <v>0.27135703104598841</v>
      </c>
      <c r="W16" s="23">
        <v>0.38534371586170391</v>
      </c>
      <c r="X16" s="23">
        <v>0.42887773113609201</v>
      </c>
      <c r="Y16" s="23">
        <v>0.43728013605818328</v>
      </c>
      <c r="AA16" s="23">
        <v>0.37589947541628249</v>
      </c>
      <c r="AB16" s="23">
        <v>0.40008864027555008</v>
      </c>
      <c r="AC16" s="23">
        <v>0.41597080137466141</v>
      </c>
      <c r="AD16" s="23">
        <v>0.38389520852327008</v>
      </c>
      <c r="AF16" s="23">
        <v>0.39889013750949842</v>
      </c>
      <c r="AG16" s="23">
        <v>0.38038549790181131</v>
      </c>
      <c r="AH16" s="23">
        <v>0.45254428217460818</v>
      </c>
      <c r="AI16" s="23">
        <v>0.45017877398915451</v>
      </c>
      <c r="AJ16" s="23">
        <v>0.43747889798755429</v>
      </c>
      <c r="AK16" s="23">
        <v>0.42161264661082148</v>
      </c>
      <c r="AL16" s="23">
        <v>0.34244757716424312</v>
      </c>
      <c r="AM16" s="23">
        <v>0.4310724662999954</v>
      </c>
      <c r="AN16" s="23">
        <v>0.41510409362503498</v>
      </c>
      <c r="AO16" s="23">
        <v>0.36859418389605092</v>
      </c>
      <c r="AP16" s="23">
        <v>0.39051752272059292</v>
      </c>
      <c r="AQ16" s="23">
        <v>0.35472399933256538</v>
      </c>
      <c r="AR16" s="23">
        <v>0.34448707930435801</v>
      </c>
      <c r="AS16" s="23">
        <v>0.33965548217940011</v>
      </c>
      <c r="AT16" s="23">
        <v>0.3372202525802252</v>
      </c>
      <c r="AU16" s="23">
        <v>0.35800447216118497</v>
      </c>
      <c r="AV16" s="23">
        <v>0.29539126058749621</v>
      </c>
      <c r="AX16" s="23">
        <v>0.40158847889287957</v>
      </c>
      <c r="AY16" s="23">
        <v>0.35191689916939822</v>
      </c>
      <c r="BA16" s="23">
        <v>0.39001863480838278</v>
      </c>
      <c r="BB16" s="23">
        <v>0.39722625136449391</v>
      </c>
      <c r="BD16" s="23">
        <v>0.41705954837818487</v>
      </c>
      <c r="BE16" s="23">
        <v>0.416235169429096</v>
      </c>
      <c r="BF16" s="23">
        <v>0.42556133982446243</v>
      </c>
      <c r="BG16" s="23">
        <v>0.37362945024664251</v>
      </c>
      <c r="BH16" s="23">
        <v>0.3543752049053604</v>
      </c>
      <c r="BI16" s="23">
        <v>0.29251351624845262</v>
      </c>
      <c r="BJ16" s="23">
        <v>0.28591168737772488</v>
      </c>
      <c r="BL16" s="23">
        <v>0.42848451174395308</v>
      </c>
      <c r="BM16" s="23">
        <v>0.34022813112216221</v>
      </c>
      <c r="BN16" s="23">
        <v>0.39329263168105882</v>
      </c>
      <c r="BO16" s="23">
        <v>0.3256624620874764</v>
      </c>
      <c r="BP16" s="23">
        <v>0.45891138071408988</v>
      </c>
      <c r="BQ16" s="23">
        <v>0.41743600841585221</v>
      </c>
      <c r="BR16" s="23">
        <v>0.1980659509676167</v>
      </c>
      <c r="BS16" s="23">
        <v>0.44127865817965761</v>
      </c>
      <c r="BU16" s="23">
        <v>0.3703975508609158</v>
      </c>
      <c r="BV16" s="23">
        <v>0.34971808437147978</v>
      </c>
      <c r="BW16" s="23">
        <v>0.38308525748200878</v>
      </c>
      <c r="BX16" s="23">
        <v>0.38579499689953339</v>
      </c>
      <c r="BY16" s="23">
        <v>0.42749315322868431</v>
      </c>
      <c r="BZ16" s="23">
        <v>0.50404863253001786</v>
      </c>
      <c r="CA16" s="23">
        <v>0.37146448756989642</v>
      </c>
      <c r="CB16" s="23">
        <v>0.42278868954081222</v>
      </c>
      <c r="CC16" s="23">
        <v>0.43354752288393411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0.146617753273591</v>
      </c>
      <c r="D9" s="18">
        <v>0.20586908936575529</v>
      </c>
      <c r="E9" s="18">
        <v>0.21996728580234409</v>
      </c>
      <c r="F9" s="18">
        <v>0.1649445395402257</v>
      </c>
      <c r="G9" s="18">
        <v>0.12981329589752841</v>
      </c>
      <c r="H9" s="18">
        <v>8.393974037636534E-2</v>
      </c>
      <c r="I9" s="18">
        <v>0.1084729308405217</v>
      </c>
      <c r="K9" s="18">
        <v>0.1544929526560096</v>
      </c>
      <c r="L9" s="18">
        <v>0.13996321128675979</v>
      </c>
      <c r="N9" s="18">
        <v>0.14716342951348721</v>
      </c>
      <c r="O9" s="18">
        <v>0.12402600372482819</v>
      </c>
      <c r="P9" s="18">
        <v>0.14004282450224401</v>
      </c>
      <c r="Q9" s="18">
        <v>0.1993027098986494</v>
      </c>
      <c r="R9" s="18">
        <v>0.13971195295596939</v>
      </c>
      <c r="S9" s="18">
        <v>0.14346453944877419</v>
      </c>
      <c r="T9" s="18">
        <v>0.13013523322096451</v>
      </c>
      <c r="U9" s="18">
        <v>0.12804730647254151</v>
      </c>
      <c r="V9" s="18">
        <v>0.206602236540501</v>
      </c>
      <c r="W9" s="18">
        <v>0.12696593953857621</v>
      </c>
      <c r="X9" s="18">
        <v>0.1247285361749057</v>
      </c>
      <c r="Y9" s="18">
        <v>0.14052235244602659</v>
      </c>
      <c r="AA9" s="18">
        <v>0.1609684937034537</v>
      </c>
      <c r="AB9" s="18">
        <v>0.1203034249467613</v>
      </c>
      <c r="AC9" s="18">
        <v>0.15326189520440631</v>
      </c>
      <c r="AD9" s="18">
        <v>0.15236867649130689</v>
      </c>
      <c r="AF9" s="18">
        <v>0.14505187301968869</v>
      </c>
      <c r="AG9" s="18">
        <v>0.18029477136165881</v>
      </c>
      <c r="AH9" s="18">
        <v>0.15121719334407349</v>
      </c>
      <c r="AI9" s="18">
        <v>0.10187848545087209</v>
      </c>
      <c r="AJ9" s="18">
        <v>0.11223819897696059</v>
      </c>
      <c r="AK9" s="18">
        <v>0.11711495047311191</v>
      </c>
      <c r="AL9" s="18">
        <v>0.18807356159495439</v>
      </c>
      <c r="AM9" s="18">
        <v>0.1495436078740611</v>
      </c>
      <c r="AN9" s="18">
        <v>0.12532421879880259</v>
      </c>
      <c r="AO9" s="18">
        <v>0.1808646057164715</v>
      </c>
      <c r="AP9" s="18">
        <v>0.12468789126590241</v>
      </c>
      <c r="AQ9" s="18">
        <v>0.1322383019679863</v>
      </c>
      <c r="AR9" s="18">
        <v>0.20153128320580571</v>
      </c>
      <c r="AS9" s="18">
        <v>0.14493010132937931</v>
      </c>
      <c r="AT9" s="18">
        <v>0.21546243714475591</v>
      </c>
      <c r="AU9" s="18">
        <v>0.1737826027242026</v>
      </c>
      <c r="AV9" s="18">
        <v>0.1291054602640373</v>
      </c>
      <c r="AX9" s="18">
        <v>0.13831381850279201</v>
      </c>
      <c r="AY9" s="18">
        <v>0.18089601389840951</v>
      </c>
      <c r="BA9" s="18">
        <v>0.1504702702660462</v>
      </c>
      <c r="BB9" s="18">
        <v>0.13947003520319631</v>
      </c>
      <c r="BD9" s="18">
        <v>0.1221277877458488</v>
      </c>
      <c r="BE9" s="18">
        <v>0.13314607900433839</v>
      </c>
      <c r="BF9" s="18">
        <v>0.1229246855072056</v>
      </c>
      <c r="BG9" s="18">
        <v>0.18744114087218211</v>
      </c>
      <c r="BH9" s="18">
        <v>0.1600846324860942</v>
      </c>
      <c r="BI9" s="18">
        <v>0.20385758509635499</v>
      </c>
      <c r="BJ9" s="18">
        <v>0.13422398218043721</v>
      </c>
      <c r="BL9" s="18">
        <v>0.14990145147689871</v>
      </c>
      <c r="BM9" s="18">
        <v>0.16895342667992111</v>
      </c>
      <c r="BN9" s="18">
        <v>0.1074654629944313</v>
      </c>
      <c r="BO9" s="18">
        <v>0.15143854601893489</v>
      </c>
      <c r="BP9" s="18">
        <v>0.16737297677666541</v>
      </c>
      <c r="BQ9" s="18">
        <v>0.23512637811505671</v>
      </c>
      <c r="BR9" s="18">
        <v>0.18396320558902701</v>
      </c>
      <c r="BS9" s="18">
        <v>8.8756696240838373E-2</v>
      </c>
      <c r="BU9" s="18">
        <v>0.1696743120392899</v>
      </c>
      <c r="BV9" s="18">
        <v>0.17495262627074329</v>
      </c>
      <c r="BW9" s="18">
        <v>8.0464736465333739E-2</v>
      </c>
      <c r="BX9" s="18">
        <v>0.16275576090644009</v>
      </c>
      <c r="BY9" s="18">
        <v>0.1517817214991394</v>
      </c>
      <c r="BZ9" s="18">
        <v>0.1961628250205201</v>
      </c>
      <c r="CA9" s="18">
        <v>6.9949060122175027E-2</v>
      </c>
      <c r="CB9" s="18">
        <v>9.991416641611893E-2</v>
      </c>
      <c r="CC9" s="18">
        <v>0.1230188303736839</v>
      </c>
    </row>
    <row r="10" spans="2:83" ht="19" customHeight="1" x14ac:dyDescent="0.35">
      <c r="B10" s="21" t="s">
        <v>329</v>
      </c>
      <c r="C10" s="18">
        <v>0.29192675747412561</v>
      </c>
      <c r="D10" s="18">
        <v>0.31617827832100648</v>
      </c>
      <c r="E10" s="18">
        <v>0.35111716715936081</v>
      </c>
      <c r="F10" s="18">
        <v>0.2595431504812642</v>
      </c>
      <c r="G10" s="18">
        <v>0.26787474418139962</v>
      </c>
      <c r="H10" s="18">
        <v>0.25570765086500929</v>
      </c>
      <c r="I10" s="18">
        <v>0.30205592139892912</v>
      </c>
      <c r="K10" s="18">
        <v>0.30755468418591081</v>
      </c>
      <c r="L10" s="18">
        <v>0.27872596222999912</v>
      </c>
      <c r="N10" s="18">
        <v>0.37002308665472949</v>
      </c>
      <c r="O10" s="18">
        <v>0.21221766432533151</v>
      </c>
      <c r="P10" s="18">
        <v>0.28153314365055537</v>
      </c>
      <c r="Q10" s="18">
        <v>0.1877497829049419</v>
      </c>
      <c r="R10" s="18">
        <v>0.3033546690216784</v>
      </c>
      <c r="S10" s="18">
        <v>0.31791204922262001</v>
      </c>
      <c r="T10" s="18">
        <v>0.3072349536671683</v>
      </c>
      <c r="U10" s="18">
        <v>0.27690679988775568</v>
      </c>
      <c r="V10" s="18">
        <v>0.30468346764204252</v>
      </c>
      <c r="W10" s="18">
        <v>0.24721502076052029</v>
      </c>
      <c r="X10" s="18">
        <v>0.26940759440233242</v>
      </c>
      <c r="Y10" s="18">
        <v>0.33137611989318377</v>
      </c>
      <c r="AA10" s="18">
        <v>0.32655764930347358</v>
      </c>
      <c r="AB10" s="18">
        <v>0.31548131959630521</v>
      </c>
      <c r="AC10" s="18">
        <v>0.28578079541238732</v>
      </c>
      <c r="AD10" s="18">
        <v>0.23668728126426319</v>
      </c>
      <c r="AF10" s="18">
        <v>0.38062790804234659</v>
      </c>
      <c r="AG10" s="18">
        <v>0.20156858942611991</v>
      </c>
      <c r="AH10" s="18">
        <v>0.25241048593443921</v>
      </c>
      <c r="AI10" s="18">
        <v>0.23514189917395231</v>
      </c>
      <c r="AJ10" s="18">
        <v>0.33364247443845713</v>
      </c>
      <c r="AK10" s="18">
        <v>0.30183392359276268</v>
      </c>
      <c r="AL10" s="18">
        <v>0.26062028514803731</v>
      </c>
      <c r="AM10" s="18">
        <v>0.19799594060159581</v>
      </c>
      <c r="AN10" s="18">
        <v>0.26635087358902781</v>
      </c>
      <c r="AO10" s="18">
        <v>0.35118875747302197</v>
      </c>
      <c r="AP10" s="18">
        <v>0.35657522232325101</v>
      </c>
      <c r="AQ10" s="18">
        <v>0.29066522306159198</v>
      </c>
      <c r="AR10" s="18">
        <v>0.25169676417263581</v>
      </c>
      <c r="AS10" s="18">
        <v>0.37107742093348672</v>
      </c>
      <c r="AT10" s="18">
        <v>0.32794386118803259</v>
      </c>
      <c r="AU10" s="18">
        <v>0.35430930286550882</v>
      </c>
      <c r="AV10" s="18">
        <v>0.27695396576174391</v>
      </c>
      <c r="AX10" s="18">
        <v>0.29075906640984078</v>
      </c>
      <c r="AY10" s="18">
        <v>0.30470426890158248</v>
      </c>
      <c r="BA10" s="18">
        <v>0.29078335968546221</v>
      </c>
      <c r="BB10" s="18">
        <v>0.29404814592009099</v>
      </c>
      <c r="BD10" s="18">
        <v>0.22839971573812179</v>
      </c>
      <c r="BE10" s="18">
        <v>0.29758428482722898</v>
      </c>
      <c r="BF10" s="18">
        <v>0.29479203862362652</v>
      </c>
      <c r="BG10" s="18">
        <v>0.30898868872221802</v>
      </c>
      <c r="BH10" s="18">
        <v>0.37402363621698093</v>
      </c>
      <c r="BI10" s="18">
        <v>0.40092806301932832</v>
      </c>
      <c r="BJ10" s="18">
        <v>0.22656199727812229</v>
      </c>
      <c r="BL10" s="18">
        <v>0.30405964661403162</v>
      </c>
      <c r="BM10" s="18">
        <v>0.33463066594855551</v>
      </c>
      <c r="BN10" s="18">
        <v>0.30334383726696601</v>
      </c>
      <c r="BO10" s="18">
        <v>0.32965157094271169</v>
      </c>
      <c r="BP10" s="18">
        <v>0.25712855638544119</v>
      </c>
      <c r="BQ10" s="18">
        <v>0.29815483993662611</v>
      </c>
      <c r="BR10" s="18">
        <v>0.21982062554032619</v>
      </c>
      <c r="BS10" s="18">
        <v>0.22501182955660609</v>
      </c>
      <c r="BU10" s="18">
        <v>0.32398147018636242</v>
      </c>
      <c r="BV10" s="18">
        <v>0.30942145588495967</v>
      </c>
      <c r="BW10" s="18">
        <v>0.26700209579854561</v>
      </c>
      <c r="BX10" s="18">
        <v>0.3385781853168523</v>
      </c>
      <c r="BY10" s="18">
        <v>0.27497960909322189</v>
      </c>
      <c r="BZ10" s="18">
        <v>0.26098993427551009</v>
      </c>
      <c r="CA10" s="18">
        <v>0.24358976899521001</v>
      </c>
      <c r="CB10" s="18">
        <v>0.25407566331080939</v>
      </c>
      <c r="CC10" s="18">
        <v>0.29453790116008988</v>
      </c>
    </row>
    <row r="11" spans="2:83" ht="19" customHeight="1" x14ac:dyDescent="0.35">
      <c r="B11" s="21" t="s">
        <v>330</v>
      </c>
      <c r="C11" s="18">
        <v>0.27042755133773572</v>
      </c>
      <c r="D11" s="18">
        <v>0.23270342202964181</v>
      </c>
      <c r="E11" s="18">
        <v>0.2434037212673357</v>
      </c>
      <c r="F11" s="18">
        <v>0.29684776324160478</v>
      </c>
      <c r="G11" s="18">
        <v>0.24370747368053941</v>
      </c>
      <c r="H11" s="18">
        <v>0.32378615749744882</v>
      </c>
      <c r="I11" s="18">
        <v>0.26869060214239682</v>
      </c>
      <c r="K11" s="18">
        <v>0.28015660989557978</v>
      </c>
      <c r="L11" s="18">
        <v>0.26068300166775482</v>
      </c>
      <c r="N11" s="18">
        <v>0.2510019793883837</v>
      </c>
      <c r="O11" s="18">
        <v>0.36737421134333692</v>
      </c>
      <c r="P11" s="18">
        <v>0.1888258101841063</v>
      </c>
      <c r="Q11" s="18">
        <v>0.22931300908034391</v>
      </c>
      <c r="R11" s="18">
        <v>0.2659415386072525</v>
      </c>
      <c r="S11" s="18">
        <v>0.28709660726297442</v>
      </c>
      <c r="T11" s="18">
        <v>0.29368513432926879</v>
      </c>
      <c r="U11" s="18">
        <v>0.25040962674095663</v>
      </c>
      <c r="V11" s="18">
        <v>0.27178921309667509</v>
      </c>
      <c r="W11" s="18">
        <v>0.29385414313798253</v>
      </c>
      <c r="X11" s="18">
        <v>0.3014406288632922</v>
      </c>
      <c r="Y11" s="18">
        <v>0.24404872647144421</v>
      </c>
      <c r="AA11" s="18">
        <v>0.27124614894029081</v>
      </c>
      <c r="AB11" s="18">
        <v>0.26186252359026968</v>
      </c>
      <c r="AC11" s="18">
        <v>0.27708515176365728</v>
      </c>
      <c r="AD11" s="18">
        <v>0.27321220346159031</v>
      </c>
      <c r="AF11" s="18">
        <v>0.25443220462741512</v>
      </c>
      <c r="AG11" s="18">
        <v>0.26079868119803129</v>
      </c>
      <c r="AH11" s="18">
        <v>0.25937918558837297</v>
      </c>
      <c r="AI11" s="18">
        <v>0.24871206928572309</v>
      </c>
      <c r="AJ11" s="18">
        <v>0.29182380663643892</v>
      </c>
      <c r="AK11" s="18">
        <v>0.26586850864822498</v>
      </c>
      <c r="AL11" s="18">
        <v>0.25767759527160078</v>
      </c>
      <c r="AM11" s="18">
        <v>0.36128960980348679</v>
      </c>
      <c r="AN11" s="18">
        <v>0.23317369489642811</v>
      </c>
      <c r="AO11" s="18">
        <v>0.2526968418513808</v>
      </c>
      <c r="AP11" s="18">
        <v>0.27996171934671499</v>
      </c>
      <c r="AQ11" s="18">
        <v>0.27592077135669918</v>
      </c>
      <c r="AR11" s="18">
        <v>0.26054278360904798</v>
      </c>
      <c r="AS11" s="18">
        <v>0.23567024791762431</v>
      </c>
      <c r="AT11" s="18">
        <v>0.37193036773379268</v>
      </c>
      <c r="AU11" s="18">
        <v>0.25543879060031299</v>
      </c>
      <c r="AV11" s="18">
        <v>0.1938830196004773</v>
      </c>
      <c r="AX11" s="18">
        <v>0.27204862284417319</v>
      </c>
      <c r="AY11" s="18">
        <v>0.26872057048844478</v>
      </c>
      <c r="BA11" s="18">
        <v>0.26591517040551582</v>
      </c>
      <c r="BB11" s="18">
        <v>0.278799539519202</v>
      </c>
      <c r="BD11" s="18">
        <v>0.28396766669722889</v>
      </c>
      <c r="BE11" s="18">
        <v>0.26141065505913069</v>
      </c>
      <c r="BF11" s="18">
        <v>0.31669363252614591</v>
      </c>
      <c r="BG11" s="18">
        <v>0.28272112393884541</v>
      </c>
      <c r="BH11" s="18">
        <v>0.21538990933434951</v>
      </c>
      <c r="BI11" s="18">
        <v>0.1861906915994207</v>
      </c>
      <c r="BJ11" s="18">
        <v>0.25006902392397568</v>
      </c>
      <c r="BL11" s="18">
        <v>0.29024882776198441</v>
      </c>
      <c r="BM11" s="18">
        <v>0.260950509086321</v>
      </c>
      <c r="BN11" s="18">
        <v>0.34691632346037732</v>
      </c>
      <c r="BO11" s="18">
        <v>0.29365350408829138</v>
      </c>
      <c r="BP11" s="18">
        <v>0.26942668692210292</v>
      </c>
      <c r="BQ11" s="18">
        <v>0.20504560647501421</v>
      </c>
      <c r="BR11" s="18">
        <v>0.20364410976559441</v>
      </c>
      <c r="BS11" s="18">
        <v>0.24728849438582071</v>
      </c>
      <c r="BU11" s="18">
        <v>0.29040554094580068</v>
      </c>
      <c r="BV11" s="18">
        <v>0.27064070639462529</v>
      </c>
      <c r="BW11" s="18">
        <v>0.35473691763788068</v>
      </c>
      <c r="BX11" s="18">
        <v>0.27962529590587781</v>
      </c>
      <c r="BY11" s="18">
        <v>0.25810275241653491</v>
      </c>
      <c r="BZ11" s="18">
        <v>0.27728003979806248</v>
      </c>
      <c r="CA11" s="18">
        <v>0.20303259174907559</v>
      </c>
      <c r="CB11" s="18">
        <v>0.26266636298735102</v>
      </c>
      <c r="CC11" s="18">
        <v>0.23803822014101089</v>
      </c>
    </row>
    <row r="12" spans="2:83" ht="19" customHeight="1" x14ac:dyDescent="0.35">
      <c r="B12" s="21" t="s">
        <v>282</v>
      </c>
      <c r="C12" s="18">
        <v>0.16501612677184671</v>
      </c>
      <c r="D12" s="18">
        <v>0.14879738312532151</v>
      </c>
      <c r="E12" s="18">
        <v>0.12097177821659449</v>
      </c>
      <c r="F12" s="18">
        <v>0.17209653458108121</v>
      </c>
      <c r="G12" s="18">
        <v>0.20554850631920671</v>
      </c>
      <c r="H12" s="18">
        <v>0.21871605130771249</v>
      </c>
      <c r="I12" s="18">
        <v>0.13608648197593051</v>
      </c>
      <c r="K12" s="18">
        <v>0.14485689176206101</v>
      </c>
      <c r="L12" s="18">
        <v>0.18369188000445349</v>
      </c>
      <c r="N12" s="18">
        <v>0.14841602250924671</v>
      </c>
      <c r="O12" s="18">
        <v>0.1686208292891499</v>
      </c>
      <c r="P12" s="18">
        <v>0.18805540536137921</v>
      </c>
      <c r="Q12" s="18">
        <v>0.26825748504379737</v>
      </c>
      <c r="R12" s="18">
        <v>0.16813608715234479</v>
      </c>
      <c r="S12" s="18">
        <v>0.1322088427743969</v>
      </c>
      <c r="T12" s="18">
        <v>0.1984096319878792</v>
      </c>
      <c r="U12" s="18">
        <v>0.19976529015963901</v>
      </c>
      <c r="V12" s="18">
        <v>0.1341460846994835</v>
      </c>
      <c r="W12" s="18">
        <v>0.1473545042696752</v>
      </c>
      <c r="X12" s="18">
        <v>0.14926325394732701</v>
      </c>
      <c r="Y12" s="18">
        <v>0.17213788280013681</v>
      </c>
      <c r="AA12" s="18">
        <v>0.1332648372618202</v>
      </c>
      <c r="AB12" s="18">
        <v>0.1661290185572088</v>
      </c>
      <c r="AC12" s="18">
        <v>0.19483098645510111</v>
      </c>
      <c r="AD12" s="18">
        <v>0.17200584274572361</v>
      </c>
      <c r="AF12" s="18">
        <v>0.1118526442054069</v>
      </c>
      <c r="AG12" s="18">
        <v>0.18320852705573859</v>
      </c>
      <c r="AH12" s="18">
        <v>0.16880757916193409</v>
      </c>
      <c r="AI12" s="18">
        <v>0.26567569682851783</v>
      </c>
      <c r="AJ12" s="18">
        <v>0.17954492842347961</v>
      </c>
      <c r="AK12" s="18">
        <v>0.1651486944634451</v>
      </c>
      <c r="AL12" s="18">
        <v>0.14192565575184191</v>
      </c>
      <c r="AM12" s="18">
        <v>0.20376558911523329</v>
      </c>
      <c r="AN12" s="18">
        <v>0.20518975527790231</v>
      </c>
      <c r="AO12" s="18">
        <v>0.1207249606397771</v>
      </c>
      <c r="AP12" s="18">
        <v>0.1366592390741313</v>
      </c>
      <c r="AQ12" s="18">
        <v>0.1871802718209914</v>
      </c>
      <c r="AR12" s="18">
        <v>0.16745905512335321</v>
      </c>
      <c r="AS12" s="18">
        <v>0.14334840602638191</v>
      </c>
      <c r="AT12" s="18">
        <v>6.4193388722205605E-2</v>
      </c>
      <c r="AU12" s="18">
        <v>0.14397386391851949</v>
      </c>
      <c r="AV12" s="18">
        <v>0.1076209962981227</v>
      </c>
      <c r="AX12" s="18">
        <v>0.1636517714693714</v>
      </c>
      <c r="AY12" s="18">
        <v>0.17164261658589669</v>
      </c>
      <c r="BA12" s="18">
        <v>0.17474118059746471</v>
      </c>
      <c r="BB12" s="18">
        <v>0.1469728726859946</v>
      </c>
      <c r="BD12" s="18">
        <v>0.20597854323968071</v>
      </c>
      <c r="BE12" s="18">
        <v>0.16883666198370131</v>
      </c>
      <c r="BF12" s="18">
        <v>0.1675715872692248</v>
      </c>
      <c r="BG12" s="18">
        <v>0.12175749620642511</v>
      </c>
      <c r="BH12" s="18">
        <v>0.170452759588823</v>
      </c>
      <c r="BI12" s="18">
        <v>9.8201765658056064E-2</v>
      </c>
      <c r="BJ12" s="18">
        <v>0.1419643871185802</v>
      </c>
      <c r="BL12" s="18">
        <v>0.1500826282071735</v>
      </c>
      <c r="BM12" s="18">
        <v>0.14102603640641001</v>
      </c>
      <c r="BN12" s="18">
        <v>0.117169373300092</v>
      </c>
      <c r="BO12" s="18">
        <v>0.15543361854497301</v>
      </c>
      <c r="BP12" s="18">
        <v>0.22422726612617919</v>
      </c>
      <c r="BQ12" s="18">
        <v>0.1177594848605395</v>
      </c>
      <c r="BR12" s="18">
        <v>0.1159720000145336</v>
      </c>
      <c r="BS12" s="18">
        <v>0.21231150492808901</v>
      </c>
      <c r="BU12" s="18">
        <v>0.12736566371422081</v>
      </c>
      <c r="BV12" s="18">
        <v>0.14396317147368379</v>
      </c>
      <c r="BW12" s="18">
        <v>0.133515440969174</v>
      </c>
      <c r="BX12" s="18">
        <v>0.16014017459627569</v>
      </c>
      <c r="BY12" s="18">
        <v>0.21200841573297119</v>
      </c>
      <c r="BZ12" s="18">
        <v>0.1207339504358966</v>
      </c>
      <c r="CA12" s="18">
        <v>0.2215097454852</v>
      </c>
      <c r="CB12" s="18">
        <v>0.1425328851162975</v>
      </c>
      <c r="CC12" s="18">
        <v>0.2085642521041578</v>
      </c>
    </row>
    <row r="13" spans="2:83" ht="19" customHeight="1" x14ac:dyDescent="0.35">
      <c r="B13" s="21" t="s">
        <v>236</v>
      </c>
      <c r="C13" s="18">
        <v>0.10229468002890491</v>
      </c>
      <c r="D13" s="18">
        <v>6.9510868378229396E-2</v>
      </c>
      <c r="E13" s="18">
        <v>4.9448742903883763E-2</v>
      </c>
      <c r="F13" s="18">
        <v>8.0163399110009512E-2</v>
      </c>
      <c r="G13" s="18">
        <v>0.12127798313697789</v>
      </c>
      <c r="H13" s="18">
        <v>8.8957600807856849E-2</v>
      </c>
      <c r="I13" s="18">
        <v>0.16686170716400209</v>
      </c>
      <c r="K13" s="18">
        <v>9.2525257218932636E-2</v>
      </c>
      <c r="L13" s="18">
        <v>0.11106187458283839</v>
      </c>
      <c r="N13" s="18">
        <v>7.1440498397894986E-2</v>
      </c>
      <c r="O13" s="18">
        <v>0.1006109585900168</v>
      </c>
      <c r="P13" s="18">
        <v>0.18316777415532939</v>
      </c>
      <c r="Q13" s="18">
        <v>9.1878483438497763E-2</v>
      </c>
      <c r="R13" s="18">
        <v>8.3237969158581171E-2</v>
      </c>
      <c r="S13" s="18">
        <v>0.1065871731768875</v>
      </c>
      <c r="T13" s="18">
        <v>3.2029559477353482E-2</v>
      </c>
      <c r="U13" s="18">
        <v>9.8184848721765611E-2</v>
      </c>
      <c r="V13" s="18">
        <v>5.8297646132439103E-2</v>
      </c>
      <c r="W13" s="18">
        <v>0.17088314855663081</v>
      </c>
      <c r="X13" s="18">
        <v>0.1366467041898444</v>
      </c>
      <c r="Y13" s="18">
        <v>9.9905637636738917E-2</v>
      </c>
      <c r="AA13" s="18">
        <v>9.5797172263390865E-2</v>
      </c>
      <c r="AB13" s="18">
        <v>0.1155774859170503</v>
      </c>
      <c r="AC13" s="18">
        <v>6.4161135111547252E-2</v>
      </c>
      <c r="AD13" s="18">
        <v>0.1283617939200169</v>
      </c>
      <c r="AF13" s="18">
        <v>7.2652851817691003E-2</v>
      </c>
      <c r="AG13" s="18">
        <v>0.1116621862591357</v>
      </c>
      <c r="AH13" s="18">
        <v>0.12998155972370529</v>
      </c>
      <c r="AI13" s="18">
        <v>0.13188957186376929</v>
      </c>
      <c r="AJ13" s="18">
        <v>6.7080761568694622E-2</v>
      </c>
      <c r="AK13" s="18">
        <v>0.12349488351132849</v>
      </c>
      <c r="AL13" s="18">
        <v>0.1183288682243238</v>
      </c>
      <c r="AM13" s="18">
        <v>6.860369310404664E-2</v>
      </c>
      <c r="AN13" s="18">
        <v>0.15011740447607169</v>
      </c>
      <c r="AO13" s="18">
        <v>8.733273674600546E-2</v>
      </c>
      <c r="AP13" s="18">
        <v>7.9818250043131575E-2</v>
      </c>
      <c r="AQ13" s="18">
        <v>7.1427679169141417E-2</v>
      </c>
      <c r="AR13" s="18">
        <v>0.1187701138891574</v>
      </c>
      <c r="AS13" s="18">
        <v>0.104973823793128</v>
      </c>
      <c r="AT13" s="18">
        <v>2.0469945211213071E-2</v>
      </c>
      <c r="AU13" s="18">
        <v>5.079318571821112E-2</v>
      </c>
      <c r="AV13" s="18">
        <v>0.26342864464716048</v>
      </c>
      <c r="AX13" s="18">
        <v>0.1103788912573011</v>
      </c>
      <c r="AY13" s="18">
        <v>5.8345415595732253E-2</v>
      </c>
      <c r="BA13" s="18">
        <v>9.7904540847421936E-2</v>
      </c>
      <c r="BB13" s="18">
        <v>0.1104398685434495</v>
      </c>
      <c r="BD13" s="18">
        <v>0.1195506319291753</v>
      </c>
      <c r="BE13" s="18">
        <v>0.1133656276807353</v>
      </c>
      <c r="BF13" s="18">
        <v>8.5885092221231168E-2</v>
      </c>
      <c r="BG13" s="18">
        <v>8.7067394863714662E-2</v>
      </c>
      <c r="BH13" s="18">
        <v>7.6028377567720504E-2</v>
      </c>
      <c r="BI13" s="18">
        <v>8.7369447860201219E-2</v>
      </c>
      <c r="BJ13" s="18">
        <v>0.1681817937208665</v>
      </c>
      <c r="BL13" s="18">
        <v>9.0446764850013864E-2</v>
      </c>
      <c r="BM13" s="18">
        <v>8.0942731287324612E-2</v>
      </c>
      <c r="BN13" s="18">
        <v>0.1251050029781334</v>
      </c>
      <c r="BO13" s="18">
        <v>5.8918875169143597E-2</v>
      </c>
      <c r="BP13" s="18">
        <v>6.4569449483722147E-2</v>
      </c>
      <c r="BQ13" s="18">
        <v>0.1200691018513555</v>
      </c>
      <c r="BR13" s="18">
        <v>0.15746347434582689</v>
      </c>
      <c r="BS13" s="18">
        <v>0.17185152358882799</v>
      </c>
      <c r="BU13" s="18">
        <v>7.432268607094894E-2</v>
      </c>
      <c r="BV13" s="18">
        <v>8.2057579385360138E-2</v>
      </c>
      <c r="BW13" s="18">
        <v>0.15184897560289609</v>
      </c>
      <c r="BX13" s="18">
        <v>4.6986468371507682E-2</v>
      </c>
      <c r="BY13" s="18">
        <v>8.5635494040227286E-2</v>
      </c>
      <c r="BZ13" s="18">
        <v>0.11032379918075461</v>
      </c>
      <c r="CA13" s="18">
        <v>0.18705168707691919</v>
      </c>
      <c r="CB13" s="18">
        <v>0.17743687179388021</v>
      </c>
      <c r="CC13" s="18">
        <v>0.13584079622105749</v>
      </c>
    </row>
    <row r="14" spans="2:83" ht="19" customHeight="1" x14ac:dyDescent="0.35">
      <c r="B14" s="21" t="s">
        <v>331</v>
      </c>
      <c r="C14" s="18">
        <v>2.3717131113796079E-2</v>
      </c>
      <c r="D14" s="18">
        <v>2.694095878004538E-2</v>
      </c>
      <c r="E14" s="18">
        <v>1.509130465048129E-2</v>
      </c>
      <c r="F14" s="18">
        <v>2.6404613045814519E-2</v>
      </c>
      <c r="G14" s="18">
        <v>3.1777996784348082E-2</v>
      </c>
      <c r="H14" s="18">
        <v>2.8892799145607051E-2</v>
      </c>
      <c r="I14" s="18">
        <v>1.7832356478219909E-2</v>
      </c>
      <c r="K14" s="18">
        <v>2.0413604281506102E-2</v>
      </c>
      <c r="L14" s="18">
        <v>2.5874070228194389E-2</v>
      </c>
      <c r="N14" s="18">
        <v>1.195498353625782E-2</v>
      </c>
      <c r="O14" s="18">
        <v>2.715033272733677E-2</v>
      </c>
      <c r="P14" s="18">
        <v>1.8375042146385849E-2</v>
      </c>
      <c r="Q14" s="18">
        <v>2.3498529633769839E-2</v>
      </c>
      <c r="R14" s="18">
        <v>3.961778310417368E-2</v>
      </c>
      <c r="S14" s="18">
        <v>1.273078811434678E-2</v>
      </c>
      <c r="T14" s="18">
        <v>3.8505487317365868E-2</v>
      </c>
      <c r="U14" s="18">
        <v>4.6686128017341372E-2</v>
      </c>
      <c r="V14" s="18">
        <v>2.448135188885886E-2</v>
      </c>
      <c r="W14" s="18">
        <v>1.372724373661505E-2</v>
      </c>
      <c r="X14" s="18">
        <v>1.851328242229839E-2</v>
      </c>
      <c r="Y14" s="18">
        <v>1.200928075246965E-2</v>
      </c>
      <c r="AA14" s="18">
        <v>1.2165698527570811E-2</v>
      </c>
      <c r="AB14" s="18">
        <v>2.064622739240464E-2</v>
      </c>
      <c r="AC14" s="18">
        <v>2.488003605290089E-2</v>
      </c>
      <c r="AD14" s="18">
        <v>3.7364202117099163E-2</v>
      </c>
      <c r="AF14" s="18">
        <v>3.5382518287451703E-2</v>
      </c>
      <c r="AG14" s="18">
        <v>6.2467244699315798E-2</v>
      </c>
      <c r="AH14" s="18">
        <v>3.8203996247475031E-2</v>
      </c>
      <c r="AI14" s="18">
        <v>1.6702277397165542E-2</v>
      </c>
      <c r="AJ14" s="18">
        <v>1.5669829955969258E-2</v>
      </c>
      <c r="AK14" s="18">
        <v>2.653903931112668E-2</v>
      </c>
      <c r="AL14" s="18">
        <v>3.3374034009241917E-2</v>
      </c>
      <c r="AM14" s="18">
        <v>1.880155950157664E-2</v>
      </c>
      <c r="AN14" s="18">
        <v>1.9844052961767489E-2</v>
      </c>
      <c r="AO14" s="18">
        <v>7.1920975733432554E-3</v>
      </c>
      <c r="AP14" s="18">
        <v>2.2297677946868721E-2</v>
      </c>
      <c r="AQ14" s="18">
        <v>4.256775262358959E-2</v>
      </c>
      <c r="AR14" s="18">
        <v>0</v>
      </c>
      <c r="AS14" s="18">
        <v>0</v>
      </c>
      <c r="AT14" s="18">
        <v>0</v>
      </c>
      <c r="AU14" s="18">
        <v>2.17022541732451E-2</v>
      </c>
      <c r="AV14" s="18">
        <v>2.900791342845838E-2</v>
      </c>
      <c r="AX14" s="18">
        <v>2.4847829516521421E-2</v>
      </c>
      <c r="AY14" s="18">
        <v>1.569111452993437E-2</v>
      </c>
      <c r="BA14" s="18">
        <v>2.0185478198089191E-2</v>
      </c>
      <c r="BB14" s="18">
        <v>3.0269538128066809E-2</v>
      </c>
      <c r="BD14" s="18">
        <v>3.9975654649944348E-2</v>
      </c>
      <c r="BE14" s="18">
        <v>2.5656691444865289E-2</v>
      </c>
      <c r="BF14" s="18">
        <v>1.2132963852566179E-2</v>
      </c>
      <c r="BG14" s="18">
        <v>1.2024155396614699E-2</v>
      </c>
      <c r="BH14" s="18">
        <v>4.0206848060317579E-3</v>
      </c>
      <c r="BI14" s="18">
        <v>2.3452446766638681E-2</v>
      </c>
      <c r="BJ14" s="18">
        <v>7.8998815778018039E-2</v>
      </c>
      <c r="BL14" s="18">
        <v>1.5260681089897889E-2</v>
      </c>
      <c r="BM14" s="18">
        <v>1.349663059146796E-2</v>
      </c>
      <c r="BN14" s="18">
        <v>0</v>
      </c>
      <c r="BO14" s="18">
        <v>1.090388523594559E-2</v>
      </c>
      <c r="BP14" s="18">
        <v>1.7275064305889241E-2</v>
      </c>
      <c r="BQ14" s="18">
        <v>2.3844588761408349E-2</v>
      </c>
      <c r="BR14" s="18">
        <v>0.1191365847446919</v>
      </c>
      <c r="BS14" s="18">
        <v>5.4779951299817851E-2</v>
      </c>
      <c r="BU14" s="18">
        <v>1.4250327043377409E-2</v>
      </c>
      <c r="BV14" s="18">
        <v>1.8964460590627751E-2</v>
      </c>
      <c r="BW14" s="18">
        <v>1.243183352616987E-2</v>
      </c>
      <c r="BX14" s="18">
        <v>1.191411490304641E-2</v>
      </c>
      <c r="BY14" s="18">
        <v>1.749200721790508E-2</v>
      </c>
      <c r="BZ14" s="18">
        <v>3.4509451289256102E-2</v>
      </c>
      <c r="CA14" s="18">
        <v>7.4867146571420115E-2</v>
      </c>
      <c r="CB14" s="18">
        <v>6.3374050375543042E-2</v>
      </c>
      <c r="CC14" s="18">
        <v>0</v>
      </c>
    </row>
    <row r="15" spans="2:83" ht="19" customHeight="1" x14ac:dyDescent="0.35">
      <c r="B15" s="22" t="s">
        <v>117</v>
      </c>
      <c r="C15" s="23">
        <v>0.43854451074771661</v>
      </c>
      <c r="D15" s="23">
        <v>0.52204736768676174</v>
      </c>
      <c r="E15" s="23">
        <v>0.57108445296170496</v>
      </c>
      <c r="F15" s="23">
        <v>0.42448769002148989</v>
      </c>
      <c r="G15" s="23">
        <v>0.397688040078928</v>
      </c>
      <c r="H15" s="23">
        <v>0.33964739124137472</v>
      </c>
      <c r="I15" s="23">
        <v>0.41052885223945068</v>
      </c>
      <c r="K15" s="23">
        <v>0.46204763684192041</v>
      </c>
      <c r="L15" s="23">
        <v>0.41868917351675888</v>
      </c>
      <c r="N15" s="23">
        <v>0.51718651616821676</v>
      </c>
      <c r="O15" s="23">
        <v>0.33624366805015971</v>
      </c>
      <c r="P15" s="23">
        <v>0.4215759681527993</v>
      </c>
      <c r="Q15" s="23">
        <v>0.38705249280359127</v>
      </c>
      <c r="R15" s="23">
        <v>0.44306662197764779</v>
      </c>
      <c r="S15" s="23">
        <v>0.46137658867139419</v>
      </c>
      <c r="T15" s="23">
        <v>0.43737018688813278</v>
      </c>
      <c r="U15" s="23">
        <v>0.40495410636029727</v>
      </c>
      <c r="V15" s="23">
        <v>0.51128570418254349</v>
      </c>
      <c r="W15" s="23">
        <v>0.37418096029909648</v>
      </c>
      <c r="X15" s="23">
        <v>0.39413613057723812</v>
      </c>
      <c r="Y15" s="23">
        <v>0.47189847233921051</v>
      </c>
      <c r="AA15" s="23">
        <v>0.48752614300692731</v>
      </c>
      <c r="AB15" s="23">
        <v>0.43578474454306648</v>
      </c>
      <c r="AC15" s="23">
        <v>0.43904269061679352</v>
      </c>
      <c r="AD15" s="23">
        <v>0.38905595775557011</v>
      </c>
      <c r="AF15" s="23">
        <v>0.52567978106203539</v>
      </c>
      <c r="AG15" s="23">
        <v>0.38186336078777872</v>
      </c>
      <c r="AH15" s="23">
        <v>0.40362767927851262</v>
      </c>
      <c r="AI15" s="23">
        <v>0.33702038462482442</v>
      </c>
      <c r="AJ15" s="23">
        <v>0.44588067341541771</v>
      </c>
      <c r="AK15" s="23">
        <v>0.41894887406587472</v>
      </c>
      <c r="AL15" s="23">
        <v>0.44869384674299162</v>
      </c>
      <c r="AM15" s="23">
        <v>0.34753954847565688</v>
      </c>
      <c r="AN15" s="23">
        <v>0.39167509238783038</v>
      </c>
      <c r="AO15" s="23">
        <v>0.53205336318949348</v>
      </c>
      <c r="AP15" s="23">
        <v>0.48126311358915341</v>
      </c>
      <c r="AQ15" s="23">
        <v>0.4229035250295784</v>
      </c>
      <c r="AR15" s="23">
        <v>0.45322804737844141</v>
      </c>
      <c r="AS15" s="23">
        <v>0.51600752226286595</v>
      </c>
      <c r="AT15" s="23">
        <v>0.54340629833278853</v>
      </c>
      <c r="AU15" s="23">
        <v>0.52809190558971131</v>
      </c>
      <c r="AV15" s="23">
        <v>0.40605942602578132</v>
      </c>
      <c r="AX15" s="23">
        <v>0.42907288491263279</v>
      </c>
      <c r="AY15" s="23">
        <v>0.48560028279999201</v>
      </c>
      <c r="BA15" s="23">
        <v>0.44125362995150841</v>
      </c>
      <c r="BB15" s="23">
        <v>0.43351818112328733</v>
      </c>
      <c r="BD15" s="23">
        <v>0.3505275034839706</v>
      </c>
      <c r="BE15" s="23">
        <v>0.43073036383156738</v>
      </c>
      <c r="BF15" s="23">
        <v>0.41771672413083211</v>
      </c>
      <c r="BG15" s="23">
        <v>0.49642982959440007</v>
      </c>
      <c r="BH15" s="23">
        <v>0.53410826870307515</v>
      </c>
      <c r="BI15" s="23">
        <v>0.60478564811568325</v>
      </c>
      <c r="BJ15" s="23">
        <v>0.3607859794585595</v>
      </c>
      <c r="BL15" s="23">
        <v>0.45396109809093033</v>
      </c>
      <c r="BM15" s="23">
        <v>0.50358409262847648</v>
      </c>
      <c r="BN15" s="23">
        <v>0.41080930026139728</v>
      </c>
      <c r="BO15" s="23">
        <v>0.48109011696164661</v>
      </c>
      <c r="BP15" s="23">
        <v>0.42450153316210659</v>
      </c>
      <c r="BQ15" s="23">
        <v>0.53328121805168271</v>
      </c>
      <c r="BR15" s="23">
        <v>0.40378383112935312</v>
      </c>
      <c r="BS15" s="23">
        <v>0.31376852579744452</v>
      </c>
      <c r="BU15" s="23">
        <v>0.49365578222565232</v>
      </c>
      <c r="BV15" s="23">
        <v>0.48437408215570288</v>
      </c>
      <c r="BW15" s="23">
        <v>0.34746683226387931</v>
      </c>
      <c r="BX15" s="23">
        <v>0.50133394622329241</v>
      </c>
      <c r="BY15" s="23">
        <v>0.42676133059236138</v>
      </c>
      <c r="BZ15" s="23">
        <v>0.45715275929603028</v>
      </c>
      <c r="CA15" s="23">
        <v>0.31353882911738501</v>
      </c>
      <c r="CB15" s="23">
        <v>0.35398982972692838</v>
      </c>
      <c r="CC15" s="23">
        <v>0.41755673153377382</v>
      </c>
    </row>
    <row r="16" spans="2:83" ht="19" customHeight="1" x14ac:dyDescent="0.35">
      <c r="B16" s="22" t="s">
        <v>118</v>
      </c>
      <c r="C16" s="23">
        <v>0.4354436781095824</v>
      </c>
      <c r="D16" s="23">
        <v>0.38150080515496332</v>
      </c>
      <c r="E16" s="23">
        <v>0.36437549948393022</v>
      </c>
      <c r="F16" s="23">
        <v>0.46894429782268598</v>
      </c>
      <c r="G16" s="23">
        <v>0.44925597999974609</v>
      </c>
      <c r="H16" s="23">
        <v>0.54250220880516131</v>
      </c>
      <c r="I16" s="23">
        <v>0.40477708411832719</v>
      </c>
      <c r="K16" s="23">
        <v>0.42501350165764079</v>
      </c>
      <c r="L16" s="23">
        <v>0.44437488167220829</v>
      </c>
      <c r="N16" s="23">
        <v>0.39941800189763038</v>
      </c>
      <c r="O16" s="23">
        <v>0.53599504063248682</v>
      </c>
      <c r="P16" s="23">
        <v>0.37688121554548548</v>
      </c>
      <c r="Q16" s="23">
        <v>0.49757049412414128</v>
      </c>
      <c r="R16" s="23">
        <v>0.4340776257595973</v>
      </c>
      <c r="S16" s="23">
        <v>0.4193054500373713</v>
      </c>
      <c r="T16" s="23">
        <v>0.49209476631714799</v>
      </c>
      <c r="U16" s="23">
        <v>0.45017491690059558</v>
      </c>
      <c r="V16" s="23">
        <v>0.40593529779615861</v>
      </c>
      <c r="W16" s="23">
        <v>0.44120864740765758</v>
      </c>
      <c r="X16" s="23">
        <v>0.45070388281061913</v>
      </c>
      <c r="Y16" s="23">
        <v>0.41618660927158102</v>
      </c>
      <c r="AA16" s="23">
        <v>0.40451098620211101</v>
      </c>
      <c r="AB16" s="23">
        <v>0.42799154214747848</v>
      </c>
      <c r="AC16" s="23">
        <v>0.47191613821875827</v>
      </c>
      <c r="AD16" s="23">
        <v>0.44521804620731392</v>
      </c>
      <c r="AF16" s="23">
        <v>0.36628484883282197</v>
      </c>
      <c r="AG16" s="23">
        <v>0.44400720825376988</v>
      </c>
      <c r="AH16" s="23">
        <v>0.42818676475030709</v>
      </c>
      <c r="AI16" s="23">
        <v>0.51438776611424086</v>
      </c>
      <c r="AJ16" s="23">
        <v>0.4713687350599185</v>
      </c>
      <c r="AK16" s="23">
        <v>0.43101720311167008</v>
      </c>
      <c r="AL16" s="23">
        <v>0.39960325102344268</v>
      </c>
      <c r="AM16" s="23">
        <v>0.56505519891872003</v>
      </c>
      <c r="AN16" s="23">
        <v>0.43836345017433043</v>
      </c>
      <c r="AO16" s="23">
        <v>0.37342180249115792</v>
      </c>
      <c r="AP16" s="23">
        <v>0.41662095842084629</v>
      </c>
      <c r="AQ16" s="23">
        <v>0.46310104317769057</v>
      </c>
      <c r="AR16" s="23">
        <v>0.42800183873240122</v>
      </c>
      <c r="AS16" s="23">
        <v>0.37901865394400608</v>
      </c>
      <c r="AT16" s="23">
        <v>0.43612375645599832</v>
      </c>
      <c r="AU16" s="23">
        <v>0.39941265451883262</v>
      </c>
      <c r="AV16" s="23">
        <v>0.30150401589859999</v>
      </c>
      <c r="AX16" s="23">
        <v>0.43570039431354463</v>
      </c>
      <c r="AY16" s="23">
        <v>0.44036318707434152</v>
      </c>
      <c r="BA16" s="23">
        <v>0.44065635100298051</v>
      </c>
      <c r="BB16" s="23">
        <v>0.42577241220519663</v>
      </c>
      <c r="BD16" s="23">
        <v>0.48994620993690963</v>
      </c>
      <c r="BE16" s="23">
        <v>0.43024731704283198</v>
      </c>
      <c r="BF16" s="23">
        <v>0.48426521979537068</v>
      </c>
      <c r="BG16" s="23">
        <v>0.40447862014527047</v>
      </c>
      <c r="BH16" s="23">
        <v>0.38584266892317248</v>
      </c>
      <c r="BI16" s="23">
        <v>0.28439245725747669</v>
      </c>
      <c r="BJ16" s="23">
        <v>0.3920334110425559</v>
      </c>
      <c r="BL16" s="23">
        <v>0.44033145596915779</v>
      </c>
      <c r="BM16" s="23">
        <v>0.40197654549273099</v>
      </c>
      <c r="BN16" s="23">
        <v>0.46408569676046918</v>
      </c>
      <c r="BO16" s="23">
        <v>0.44908712263326428</v>
      </c>
      <c r="BP16" s="23">
        <v>0.49365395304828202</v>
      </c>
      <c r="BQ16" s="23">
        <v>0.32280509133555357</v>
      </c>
      <c r="BR16" s="23">
        <v>0.319616109780128</v>
      </c>
      <c r="BS16" s="23">
        <v>0.45959999931390971</v>
      </c>
      <c r="BU16" s="23">
        <v>0.41777120466002149</v>
      </c>
      <c r="BV16" s="23">
        <v>0.41460387786830921</v>
      </c>
      <c r="BW16" s="23">
        <v>0.48825235860705463</v>
      </c>
      <c r="BX16" s="23">
        <v>0.43976547050215348</v>
      </c>
      <c r="BY16" s="23">
        <v>0.47011116814950621</v>
      </c>
      <c r="BZ16" s="23">
        <v>0.39801399023395911</v>
      </c>
      <c r="CA16" s="23">
        <v>0.4245423372342757</v>
      </c>
      <c r="CB16" s="23">
        <v>0.40519924810364849</v>
      </c>
      <c r="CC16" s="23">
        <v>0.44660247224516858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0.19487789968929439</v>
      </c>
      <c r="D9" s="18">
        <v>0.20366036950185359</v>
      </c>
      <c r="E9" s="18">
        <v>0.24004814633024599</v>
      </c>
      <c r="F9" s="18">
        <v>0.18560751941160411</v>
      </c>
      <c r="G9" s="18">
        <v>0.16832977390476561</v>
      </c>
      <c r="H9" s="18">
        <v>0.18338949719935629</v>
      </c>
      <c r="I9" s="18">
        <v>0.1903043668365928</v>
      </c>
      <c r="K9" s="18">
        <v>0.19348140308401901</v>
      </c>
      <c r="L9" s="18">
        <v>0.19609370628113021</v>
      </c>
      <c r="N9" s="18">
        <v>0.21693724561600131</v>
      </c>
      <c r="O9" s="18">
        <v>8.3512345359687629E-2</v>
      </c>
      <c r="P9" s="18">
        <v>0.16393804636116091</v>
      </c>
      <c r="Q9" s="18">
        <v>0.21357996485536729</v>
      </c>
      <c r="R9" s="18">
        <v>0.2191981021943982</v>
      </c>
      <c r="S9" s="18">
        <v>0.1873151483850406</v>
      </c>
      <c r="T9" s="18">
        <v>0.2036388886575082</v>
      </c>
      <c r="U9" s="18">
        <v>0.20456741754898641</v>
      </c>
      <c r="V9" s="18">
        <v>0.20003317657932429</v>
      </c>
      <c r="W9" s="18">
        <v>0.17976257725731379</v>
      </c>
      <c r="X9" s="18">
        <v>0.1451284214661499</v>
      </c>
      <c r="Y9" s="18">
        <v>0.23784172110089979</v>
      </c>
      <c r="AA9" s="18">
        <v>0.22446362166548439</v>
      </c>
      <c r="AB9" s="18">
        <v>0.18417974672141449</v>
      </c>
      <c r="AC9" s="18">
        <v>0.17643236623758271</v>
      </c>
      <c r="AD9" s="18">
        <v>0.18894090441412001</v>
      </c>
      <c r="AF9" s="18">
        <v>0.25593921632520222</v>
      </c>
      <c r="AG9" s="18">
        <v>0.18249330400127159</v>
      </c>
      <c r="AH9" s="18">
        <v>0.22043185525599221</v>
      </c>
      <c r="AI9" s="18">
        <v>0.1536052195766428</v>
      </c>
      <c r="AJ9" s="18">
        <v>0.2052828037067822</v>
      </c>
      <c r="AK9" s="18">
        <v>0.17360892108596629</v>
      </c>
      <c r="AL9" s="18">
        <v>0.18976026795448531</v>
      </c>
      <c r="AM9" s="18">
        <v>0.17963751098661451</v>
      </c>
      <c r="AN9" s="18">
        <v>0.2232406815174878</v>
      </c>
      <c r="AO9" s="18">
        <v>0.19218244489867489</v>
      </c>
      <c r="AP9" s="18">
        <v>0.223945132939397</v>
      </c>
      <c r="AQ9" s="18">
        <v>0.15466940544352989</v>
      </c>
      <c r="AR9" s="18">
        <v>0.1871622833135021</v>
      </c>
      <c r="AS9" s="18">
        <v>0.11246856605731161</v>
      </c>
      <c r="AT9" s="18">
        <v>0.20559848161221159</v>
      </c>
      <c r="AU9" s="18">
        <v>0.2155315807793485</v>
      </c>
      <c r="AV9" s="18">
        <v>0.26858295559076351</v>
      </c>
      <c r="AX9" s="18">
        <v>0.1862865088026219</v>
      </c>
      <c r="AY9" s="18">
        <v>0.2413978924414133</v>
      </c>
      <c r="BA9" s="18">
        <v>0.19996013972050369</v>
      </c>
      <c r="BB9" s="18">
        <v>0.18544863072557549</v>
      </c>
      <c r="BD9" s="18">
        <v>0.1727765176033684</v>
      </c>
      <c r="BE9" s="18">
        <v>0.15938262640222889</v>
      </c>
      <c r="BF9" s="18">
        <v>0.16376353385781389</v>
      </c>
      <c r="BG9" s="18">
        <v>0.2372603536014071</v>
      </c>
      <c r="BH9" s="18">
        <v>0.22567078975278529</v>
      </c>
      <c r="BI9" s="18">
        <v>0.26569444120950481</v>
      </c>
      <c r="BJ9" s="18">
        <v>0.24536064224462009</v>
      </c>
      <c r="BL9" s="18">
        <v>0.20835293346798009</v>
      </c>
      <c r="BM9" s="18">
        <v>0.21481305438818329</v>
      </c>
      <c r="BN9" s="18">
        <v>0.24926070591623531</v>
      </c>
      <c r="BO9" s="18">
        <v>0.1939229025702317</v>
      </c>
      <c r="BP9" s="18">
        <v>0.21206007267356161</v>
      </c>
      <c r="BQ9" s="18">
        <v>0.27139351874443268</v>
      </c>
      <c r="BR9" s="18">
        <v>0.17101569469467889</v>
      </c>
      <c r="BS9" s="18">
        <v>0.10735061472033711</v>
      </c>
      <c r="BU9" s="18">
        <v>0.2237643148392294</v>
      </c>
      <c r="BV9" s="18">
        <v>0.2177000005762417</v>
      </c>
      <c r="BW9" s="18">
        <v>0.1594818569158622</v>
      </c>
      <c r="BX9" s="18">
        <v>0.1778960220559474</v>
      </c>
      <c r="BY9" s="18">
        <v>0.19855282726160051</v>
      </c>
      <c r="BZ9" s="18">
        <v>0.21929117369500339</v>
      </c>
      <c r="CA9" s="18">
        <v>0.1183030073625608</v>
      </c>
      <c r="CB9" s="18">
        <v>0.14999865161953571</v>
      </c>
      <c r="CC9" s="18">
        <v>0.20616750921434451</v>
      </c>
    </row>
    <row r="10" spans="2:83" ht="19" customHeight="1" x14ac:dyDescent="0.35">
      <c r="B10" s="21" t="s">
        <v>329</v>
      </c>
      <c r="C10" s="18">
        <v>0.36076601444804163</v>
      </c>
      <c r="D10" s="18">
        <v>0.36709073393352343</v>
      </c>
      <c r="E10" s="18">
        <v>0.35091010173827503</v>
      </c>
      <c r="F10" s="18">
        <v>0.32396635211831859</v>
      </c>
      <c r="G10" s="18">
        <v>0.35661159698920142</v>
      </c>
      <c r="H10" s="18">
        <v>0.35066452984388169</v>
      </c>
      <c r="I10" s="18">
        <v>0.40057964293066223</v>
      </c>
      <c r="K10" s="18">
        <v>0.37913245563818482</v>
      </c>
      <c r="L10" s="18">
        <v>0.34336528737681032</v>
      </c>
      <c r="N10" s="18">
        <v>0.40009588524742501</v>
      </c>
      <c r="O10" s="18">
        <v>0.36338606311991689</v>
      </c>
      <c r="P10" s="18">
        <v>0.36260415435778798</v>
      </c>
      <c r="Q10" s="18">
        <v>0.38094067003576942</v>
      </c>
      <c r="R10" s="18">
        <v>0.31198541384212392</v>
      </c>
      <c r="S10" s="18">
        <v>0.43017679039663181</v>
      </c>
      <c r="T10" s="18">
        <v>0.28440423375031282</v>
      </c>
      <c r="U10" s="18">
        <v>0.34380416245585532</v>
      </c>
      <c r="V10" s="18">
        <v>0.38351070664474118</v>
      </c>
      <c r="W10" s="18">
        <v>0.34482019713731571</v>
      </c>
      <c r="X10" s="18">
        <v>0.3753490272681923</v>
      </c>
      <c r="Y10" s="18">
        <v>0.36765972279353037</v>
      </c>
      <c r="AA10" s="18">
        <v>0.37552801878018238</v>
      </c>
      <c r="AB10" s="18">
        <v>0.37856888099792418</v>
      </c>
      <c r="AC10" s="18">
        <v>0.3443507048836002</v>
      </c>
      <c r="AD10" s="18">
        <v>0.34245880716673283</v>
      </c>
      <c r="AF10" s="18">
        <v>0.30917471187779372</v>
      </c>
      <c r="AG10" s="18">
        <v>0.37765788798726441</v>
      </c>
      <c r="AH10" s="18">
        <v>0.32620328610610688</v>
      </c>
      <c r="AI10" s="18">
        <v>0.38196757366347828</v>
      </c>
      <c r="AJ10" s="18">
        <v>0.32881229581375382</v>
      </c>
      <c r="AK10" s="18">
        <v>0.40879134906782599</v>
      </c>
      <c r="AL10" s="18">
        <v>0.35915906616736543</v>
      </c>
      <c r="AM10" s="18">
        <v>0.33731750579037001</v>
      </c>
      <c r="AN10" s="18">
        <v>0.30942275791108831</v>
      </c>
      <c r="AO10" s="18">
        <v>0.40148095215936869</v>
      </c>
      <c r="AP10" s="18">
        <v>0.39149674203335932</v>
      </c>
      <c r="AQ10" s="18">
        <v>0.41462289486397708</v>
      </c>
      <c r="AR10" s="18">
        <v>0.32052028619913919</v>
      </c>
      <c r="AS10" s="18">
        <v>0.44263721203947742</v>
      </c>
      <c r="AT10" s="18">
        <v>0.27771038539870951</v>
      </c>
      <c r="AU10" s="18">
        <v>0.34086466189143461</v>
      </c>
      <c r="AV10" s="18">
        <v>0.26337800721155702</v>
      </c>
      <c r="AX10" s="18">
        <v>0.36404053447813961</v>
      </c>
      <c r="AY10" s="18">
        <v>0.34442017074604547</v>
      </c>
      <c r="BA10" s="18">
        <v>0.36089743162985138</v>
      </c>
      <c r="BB10" s="18">
        <v>0.36052219126257068</v>
      </c>
      <c r="BD10" s="18">
        <v>0.33548858130249881</v>
      </c>
      <c r="BE10" s="18">
        <v>0.35525358610143432</v>
      </c>
      <c r="BF10" s="18">
        <v>0.37331613727252122</v>
      </c>
      <c r="BG10" s="18">
        <v>0.36181480337024258</v>
      </c>
      <c r="BH10" s="18">
        <v>0.43270312320098092</v>
      </c>
      <c r="BI10" s="18">
        <v>0.25615458170719069</v>
      </c>
      <c r="BJ10" s="18">
        <v>0.35511348909047469</v>
      </c>
      <c r="BL10" s="18">
        <v>0.40730896798924709</v>
      </c>
      <c r="BM10" s="18">
        <v>0.41254807243549091</v>
      </c>
      <c r="BN10" s="18">
        <v>0.29788475885803212</v>
      </c>
      <c r="BO10" s="18">
        <v>0.4249834415891387</v>
      </c>
      <c r="BP10" s="18">
        <v>0.28403072796122858</v>
      </c>
      <c r="BQ10" s="18">
        <v>0.33866103769399231</v>
      </c>
      <c r="BR10" s="18">
        <v>0.22396411438053651</v>
      </c>
      <c r="BS10" s="18">
        <v>0.30904069151199481</v>
      </c>
      <c r="BU10" s="18">
        <v>0.41989307044775098</v>
      </c>
      <c r="BV10" s="18">
        <v>0.40803939000706518</v>
      </c>
      <c r="BW10" s="18">
        <v>0.40109505684329932</v>
      </c>
      <c r="BX10" s="18">
        <v>0.34163446532740782</v>
      </c>
      <c r="BY10" s="18">
        <v>0.29386679577770369</v>
      </c>
      <c r="BZ10" s="18">
        <v>0.31050205926721641</v>
      </c>
      <c r="CA10" s="18">
        <v>0.31715139735289138</v>
      </c>
      <c r="CB10" s="18">
        <v>0.3812604649337456</v>
      </c>
      <c r="CC10" s="18">
        <v>0.2896880461955037</v>
      </c>
    </row>
    <row r="11" spans="2:83" ht="19" customHeight="1" x14ac:dyDescent="0.35">
      <c r="B11" s="21" t="s">
        <v>330</v>
      </c>
      <c r="C11" s="18">
        <v>0.2207890345034102</v>
      </c>
      <c r="D11" s="18">
        <v>0.236845323652696</v>
      </c>
      <c r="E11" s="18">
        <v>0.2087529240404449</v>
      </c>
      <c r="F11" s="18">
        <v>0.25475162236356907</v>
      </c>
      <c r="G11" s="18">
        <v>0.23926729241194861</v>
      </c>
      <c r="H11" s="18">
        <v>0.21115297012535111</v>
      </c>
      <c r="I11" s="18">
        <v>0.19278947378458841</v>
      </c>
      <c r="K11" s="18">
        <v>0.228768221836952</v>
      </c>
      <c r="L11" s="18">
        <v>0.21338423489791741</v>
      </c>
      <c r="N11" s="18">
        <v>0.1952243546521831</v>
      </c>
      <c r="O11" s="18">
        <v>0.25087884091047669</v>
      </c>
      <c r="P11" s="18">
        <v>0.18602048159409421</v>
      </c>
      <c r="Q11" s="18">
        <v>0.22245446295313029</v>
      </c>
      <c r="R11" s="18">
        <v>0.25701327847996902</v>
      </c>
      <c r="S11" s="18">
        <v>0.18732071072989601</v>
      </c>
      <c r="T11" s="18">
        <v>0.27538427334955501</v>
      </c>
      <c r="U11" s="18">
        <v>0.1820305698154398</v>
      </c>
      <c r="V11" s="18">
        <v>0.19854308585685221</v>
      </c>
      <c r="W11" s="18">
        <v>0.24422107970663839</v>
      </c>
      <c r="X11" s="18">
        <v>0.23878521285389601</v>
      </c>
      <c r="Y11" s="18">
        <v>0.21031209917245011</v>
      </c>
      <c r="AA11" s="18">
        <v>0.2180868339193737</v>
      </c>
      <c r="AB11" s="18">
        <v>0.21504083861325729</v>
      </c>
      <c r="AC11" s="18">
        <v>0.24777602905776569</v>
      </c>
      <c r="AD11" s="18">
        <v>0.20764257486715151</v>
      </c>
      <c r="AF11" s="18">
        <v>0.1949378173284218</v>
      </c>
      <c r="AG11" s="18">
        <v>0.23011587859783489</v>
      </c>
      <c r="AH11" s="18">
        <v>0.21302971650573219</v>
      </c>
      <c r="AI11" s="18">
        <v>0.2239656355032405</v>
      </c>
      <c r="AJ11" s="18">
        <v>0.23102363448293389</v>
      </c>
      <c r="AK11" s="18">
        <v>0.22754909758220951</v>
      </c>
      <c r="AL11" s="18">
        <v>0.17027790078304339</v>
      </c>
      <c r="AM11" s="18">
        <v>0.2345780105615092</v>
      </c>
      <c r="AN11" s="18">
        <v>0.28014219536759088</v>
      </c>
      <c r="AO11" s="18">
        <v>0.19749329512701311</v>
      </c>
      <c r="AP11" s="18">
        <v>0.17570171633265361</v>
      </c>
      <c r="AQ11" s="18">
        <v>0.26710749261176808</v>
      </c>
      <c r="AR11" s="18">
        <v>0.34046787367381209</v>
      </c>
      <c r="AS11" s="18">
        <v>0.24056235730573561</v>
      </c>
      <c r="AT11" s="18">
        <v>0.30906251328513618</v>
      </c>
      <c r="AU11" s="18">
        <v>0.19426775978824309</v>
      </c>
      <c r="AV11" s="18">
        <v>0.1180656129020556</v>
      </c>
      <c r="AX11" s="18">
        <v>0.22054086692558519</v>
      </c>
      <c r="AY11" s="18">
        <v>0.22076484588975781</v>
      </c>
      <c r="BA11" s="18">
        <v>0.21493547392538451</v>
      </c>
      <c r="BB11" s="18">
        <v>0.23164936316689039</v>
      </c>
      <c r="BD11" s="18">
        <v>0.23950087062621819</v>
      </c>
      <c r="BE11" s="18">
        <v>0.23966447025566109</v>
      </c>
      <c r="BF11" s="18">
        <v>0.2167166492975624</v>
      </c>
      <c r="BG11" s="18">
        <v>0.21933631920787669</v>
      </c>
      <c r="BH11" s="18">
        <v>0.17072337480898081</v>
      </c>
      <c r="BI11" s="18">
        <v>0.25260317023651663</v>
      </c>
      <c r="BJ11" s="18">
        <v>0.1416772374643166</v>
      </c>
      <c r="BL11" s="18">
        <v>0.22210580315864659</v>
      </c>
      <c r="BM11" s="18">
        <v>0.196284602060116</v>
      </c>
      <c r="BN11" s="18">
        <v>0.2400701094733797</v>
      </c>
      <c r="BO11" s="18">
        <v>0.25279679399964522</v>
      </c>
      <c r="BP11" s="18">
        <v>0.26991984278367259</v>
      </c>
      <c r="BQ11" s="18">
        <v>0.15226771506286321</v>
      </c>
      <c r="BR11" s="18">
        <v>0.24604200828637399</v>
      </c>
      <c r="BS11" s="18">
        <v>0.2140717982801944</v>
      </c>
      <c r="BU11" s="18">
        <v>0.2064590645047685</v>
      </c>
      <c r="BV11" s="18">
        <v>0.1960137367335805</v>
      </c>
      <c r="BW11" s="18">
        <v>0.222439162224051</v>
      </c>
      <c r="BX11" s="18">
        <v>0.30437927531255321</v>
      </c>
      <c r="BY11" s="18">
        <v>0.25823223444774329</v>
      </c>
      <c r="BZ11" s="18">
        <v>0.2115351250215258</v>
      </c>
      <c r="CA11" s="18">
        <v>0.1672243767251046</v>
      </c>
      <c r="CB11" s="18">
        <v>0.1845273225545904</v>
      </c>
      <c r="CC11" s="18">
        <v>0.22533641803251411</v>
      </c>
    </row>
    <row r="12" spans="2:83" ht="19" customHeight="1" x14ac:dyDescent="0.35">
      <c r="B12" s="21" t="s">
        <v>282</v>
      </c>
      <c r="C12" s="18">
        <v>0.1023189611319761</v>
      </c>
      <c r="D12" s="18">
        <v>9.2089393323412871E-2</v>
      </c>
      <c r="E12" s="18">
        <v>0.14472375047860059</v>
      </c>
      <c r="F12" s="18">
        <v>0.12857512164682189</v>
      </c>
      <c r="G12" s="18">
        <v>0.101065790990401</v>
      </c>
      <c r="H12" s="18">
        <v>0.1090321389387494</v>
      </c>
      <c r="I12" s="18">
        <v>5.4337413697536661E-2</v>
      </c>
      <c r="K12" s="18">
        <v>0.1078656516069405</v>
      </c>
      <c r="L12" s="18">
        <v>9.7627327349800619E-2</v>
      </c>
      <c r="N12" s="18">
        <v>0.1174449547849514</v>
      </c>
      <c r="O12" s="18">
        <v>0.1509666399861834</v>
      </c>
      <c r="P12" s="18">
        <v>9.4008172211261051E-2</v>
      </c>
      <c r="Q12" s="18">
        <v>7.7713053633030993E-2</v>
      </c>
      <c r="R12" s="18">
        <v>8.7705422486296036E-2</v>
      </c>
      <c r="S12" s="18">
        <v>6.7036606961149853E-2</v>
      </c>
      <c r="T12" s="18">
        <v>0.1484317764282361</v>
      </c>
      <c r="U12" s="18">
        <v>0.1117163903321045</v>
      </c>
      <c r="V12" s="18">
        <v>0.13374284153449059</v>
      </c>
      <c r="W12" s="18">
        <v>7.7546739216066085E-2</v>
      </c>
      <c r="X12" s="18">
        <v>8.9283969183402812E-2</v>
      </c>
      <c r="Y12" s="18">
        <v>9.7702352221528968E-2</v>
      </c>
      <c r="AA12" s="18">
        <v>9.5203632170567903E-2</v>
      </c>
      <c r="AB12" s="18">
        <v>0.1055653919976338</v>
      </c>
      <c r="AC12" s="18">
        <v>0.1134674978361945</v>
      </c>
      <c r="AD12" s="18">
        <v>9.6465586288510388E-2</v>
      </c>
      <c r="AF12" s="18">
        <v>0</v>
      </c>
      <c r="AG12" s="18">
        <v>7.5163259743924599E-2</v>
      </c>
      <c r="AH12" s="18">
        <v>0.12466070936680031</v>
      </c>
      <c r="AI12" s="18">
        <v>0.1224210699227475</v>
      </c>
      <c r="AJ12" s="18">
        <v>8.6133177320814658E-2</v>
      </c>
      <c r="AK12" s="18">
        <v>6.7528493988511212E-2</v>
      </c>
      <c r="AL12" s="18">
        <v>0.16132999654671459</v>
      </c>
      <c r="AM12" s="18">
        <v>8.9591609003761341E-2</v>
      </c>
      <c r="AN12" s="18">
        <v>0.10121678709772459</v>
      </c>
      <c r="AO12" s="18">
        <v>8.8638958911090929E-2</v>
      </c>
      <c r="AP12" s="18">
        <v>0.1035761878797514</v>
      </c>
      <c r="AQ12" s="18">
        <v>9.1574770805668906E-2</v>
      </c>
      <c r="AR12" s="18">
        <v>6.9346071946899915E-2</v>
      </c>
      <c r="AS12" s="18">
        <v>0.1617878940991119</v>
      </c>
      <c r="AT12" s="18">
        <v>0.1121108198420166</v>
      </c>
      <c r="AU12" s="18">
        <v>0.1481101713655506</v>
      </c>
      <c r="AV12" s="18">
        <v>8.4037089490613018E-2</v>
      </c>
      <c r="AX12" s="18">
        <v>9.6029459838431905E-2</v>
      </c>
      <c r="AY12" s="18">
        <v>0.13418287056368941</v>
      </c>
      <c r="BA12" s="18">
        <v>0.11069990414389071</v>
      </c>
      <c r="BB12" s="18">
        <v>8.676948583296272E-2</v>
      </c>
      <c r="BD12" s="18">
        <v>0.11014898844751921</v>
      </c>
      <c r="BE12" s="18">
        <v>0.1033778701379824</v>
      </c>
      <c r="BF12" s="18">
        <v>0.11891393294060799</v>
      </c>
      <c r="BG12" s="18">
        <v>9.3510259060239714E-2</v>
      </c>
      <c r="BH12" s="18">
        <v>0.1041600484960535</v>
      </c>
      <c r="BI12" s="18">
        <v>7.7029256554563746E-2</v>
      </c>
      <c r="BJ12" s="18">
        <v>5.0041777864209408E-2</v>
      </c>
      <c r="BL12" s="18">
        <v>6.6492789242848196E-2</v>
      </c>
      <c r="BM12" s="18">
        <v>0.1045375415549127</v>
      </c>
      <c r="BN12" s="18">
        <v>5.952421554517346E-2</v>
      </c>
      <c r="BO12" s="18">
        <v>6.7947675382868736E-2</v>
      </c>
      <c r="BP12" s="18">
        <v>0.14578734852242989</v>
      </c>
      <c r="BQ12" s="18">
        <v>9.1348854528771645E-2</v>
      </c>
      <c r="BR12" s="18">
        <v>7.586706043743198E-2</v>
      </c>
      <c r="BS12" s="18">
        <v>0.13401136796276819</v>
      </c>
      <c r="BU12" s="18">
        <v>6.0617498536716302E-2</v>
      </c>
      <c r="BV12" s="18">
        <v>0.10645285954402139</v>
      </c>
      <c r="BW12" s="18">
        <v>7.4239126444489711E-2</v>
      </c>
      <c r="BX12" s="18">
        <v>9.5362250379294258E-2</v>
      </c>
      <c r="BY12" s="18">
        <v>0.1383707515408793</v>
      </c>
      <c r="BZ12" s="18">
        <v>0.14361800805735719</v>
      </c>
      <c r="CA12" s="18">
        <v>0.12309581801374481</v>
      </c>
      <c r="CB12" s="18">
        <v>6.7272742850639208E-2</v>
      </c>
      <c r="CC12" s="18">
        <v>9.6623587966926203E-2</v>
      </c>
    </row>
    <row r="13" spans="2:83" ht="19" customHeight="1" x14ac:dyDescent="0.35">
      <c r="B13" s="21" t="s">
        <v>236</v>
      </c>
      <c r="C13" s="18">
        <v>0.1020342902547626</v>
      </c>
      <c r="D13" s="18">
        <v>8.123772724213596E-2</v>
      </c>
      <c r="E13" s="18">
        <v>4.2583113726897853E-2</v>
      </c>
      <c r="F13" s="18">
        <v>7.3757497203772671E-2</v>
      </c>
      <c r="G13" s="18">
        <v>0.11329165033000491</v>
      </c>
      <c r="H13" s="18">
        <v>0.1383118139468251</v>
      </c>
      <c r="I13" s="18">
        <v>0.14177582766494301</v>
      </c>
      <c r="K13" s="18">
        <v>7.5958154293082253E-2</v>
      </c>
      <c r="L13" s="18">
        <v>0.12607948607364919</v>
      </c>
      <c r="N13" s="18">
        <v>6.421053249203855E-2</v>
      </c>
      <c r="O13" s="18">
        <v>0.1512561106237354</v>
      </c>
      <c r="P13" s="18">
        <v>0.16639873775069261</v>
      </c>
      <c r="Q13" s="18">
        <v>8.479011185476247E-2</v>
      </c>
      <c r="R13" s="18">
        <v>0.105683165424168</v>
      </c>
      <c r="S13" s="18">
        <v>0.11579551328758909</v>
      </c>
      <c r="T13" s="18">
        <v>6.2388062534984121E-2</v>
      </c>
      <c r="U13" s="18">
        <v>0.15224261730029401</v>
      </c>
      <c r="V13" s="18">
        <v>7.0425720353135643E-2</v>
      </c>
      <c r="W13" s="18">
        <v>0.12338161480297941</v>
      </c>
      <c r="X13" s="18">
        <v>0.13104029458158489</v>
      </c>
      <c r="Y13" s="18">
        <v>5.0114906188910791E-2</v>
      </c>
      <c r="AA13" s="18">
        <v>6.89988872589236E-2</v>
      </c>
      <c r="AB13" s="18">
        <v>0.107586976177884</v>
      </c>
      <c r="AC13" s="18">
        <v>0.1050991733417635</v>
      </c>
      <c r="AD13" s="18">
        <v>0.1285448774712761</v>
      </c>
      <c r="AF13" s="18">
        <v>0.23994825446858231</v>
      </c>
      <c r="AG13" s="18">
        <v>9.4577669663349906E-2</v>
      </c>
      <c r="AH13" s="18">
        <v>0.1002319811120963</v>
      </c>
      <c r="AI13" s="18">
        <v>0.1073587324745079</v>
      </c>
      <c r="AJ13" s="18">
        <v>0.13181991801018181</v>
      </c>
      <c r="AK13" s="18">
        <v>0.11257810390789311</v>
      </c>
      <c r="AL13" s="18">
        <v>0.1075584443762834</v>
      </c>
      <c r="AM13" s="18">
        <v>0.1198009670530312</v>
      </c>
      <c r="AN13" s="18">
        <v>8.5977578106108163E-2</v>
      </c>
      <c r="AO13" s="18">
        <v>9.644504214255975E-2</v>
      </c>
      <c r="AP13" s="18">
        <v>8.483272983242636E-2</v>
      </c>
      <c r="AQ13" s="18">
        <v>5.2102723362522509E-2</v>
      </c>
      <c r="AR13" s="18">
        <v>8.250348486664659E-2</v>
      </c>
      <c r="AS13" s="18">
        <v>4.2543970498363587E-2</v>
      </c>
      <c r="AT13" s="18">
        <v>5.2379714134322478E-2</v>
      </c>
      <c r="AU13" s="18">
        <v>7.0038967585419443E-2</v>
      </c>
      <c r="AV13" s="18">
        <v>0.21660952598708871</v>
      </c>
      <c r="AX13" s="18">
        <v>0.11223485388597849</v>
      </c>
      <c r="AY13" s="18">
        <v>4.7659084459081319E-2</v>
      </c>
      <c r="BA13" s="18">
        <v>9.7348399005841621E-2</v>
      </c>
      <c r="BB13" s="18">
        <v>0.1107281985805173</v>
      </c>
      <c r="BD13" s="18">
        <v>0.1099122259442132</v>
      </c>
      <c r="BE13" s="18">
        <v>0.13532651684021221</v>
      </c>
      <c r="BF13" s="18">
        <v>0.11893661924794011</v>
      </c>
      <c r="BG13" s="18">
        <v>7.3585819771759237E-2</v>
      </c>
      <c r="BH13" s="18">
        <v>4.6709344918841322E-2</v>
      </c>
      <c r="BI13" s="18">
        <v>0.1034895612724253</v>
      </c>
      <c r="BJ13" s="18">
        <v>0.16334658928687931</v>
      </c>
      <c r="BL13" s="18">
        <v>8.7190076037748615E-2</v>
      </c>
      <c r="BM13" s="18">
        <v>6.1333193084014068E-2</v>
      </c>
      <c r="BN13" s="18">
        <v>0.1460588467536183</v>
      </c>
      <c r="BO13" s="18">
        <v>4.0329133780658701E-2</v>
      </c>
      <c r="BP13" s="18">
        <v>7.6510959183744745E-2</v>
      </c>
      <c r="BQ13" s="18">
        <v>0.1234475621699941</v>
      </c>
      <c r="BR13" s="18">
        <v>0.2223833097694464</v>
      </c>
      <c r="BS13" s="18">
        <v>0.1866796279826631</v>
      </c>
      <c r="BU13" s="18">
        <v>8.3681967352107839E-2</v>
      </c>
      <c r="BV13" s="18">
        <v>6.1035078197997611E-2</v>
      </c>
      <c r="BW13" s="18">
        <v>0.14274479757229791</v>
      </c>
      <c r="BX13" s="18">
        <v>6.9297608874580086E-2</v>
      </c>
      <c r="BY13" s="18">
        <v>9.1550303171831562E-2</v>
      </c>
      <c r="BZ13" s="18">
        <v>8.1177621934223967E-2</v>
      </c>
      <c r="CA13" s="18">
        <v>0.1997692615032314</v>
      </c>
      <c r="CB13" s="18">
        <v>0.17642785910183131</v>
      </c>
      <c r="CC13" s="18">
        <v>0.16054763478815981</v>
      </c>
    </row>
    <row r="14" spans="2:83" ht="19" customHeight="1" x14ac:dyDescent="0.35">
      <c r="B14" s="21" t="s">
        <v>331</v>
      </c>
      <c r="C14" s="18">
        <v>1.9213799972514989E-2</v>
      </c>
      <c r="D14" s="18">
        <v>1.907645234637809E-2</v>
      </c>
      <c r="E14" s="18">
        <v>1.298196368553566E-2</v>
      </c>
      <c r="F14" s="18">
        <v>3.3341887255913562E-2</v>
      </c>
      <c r="G14" s="18">
        <v>2.1433895373678489E-2</v>
      </c>
      <c r="H14" s="18">
        <v>7.4490499458364518E-3</v>
      </c>
      <c r="I14" s="18">
        <v>2.0213275085677058E-2</v>
      </c>
      <c r="K14" s="18">
        <v>1.479411354082142E-2</v>
      </c>
      <c r="L14" s="18">
        <v>2.3449958020692219E-2</v>
      </c>
      <c r="N14" s="18">
        <v>6.0870272074004944E-3</v>
      </c>
      <c r="O14" s="18">
        <v>0</v>
      </c>
      <c r="P14" s="18">
        <v>2.703040772500338E-2</v>
      </c>
      <c r="Q14" s="18">
        <v>2.0521736667939869E-2</v>
      </c>
      <c r="R14" s="18">
        <v>1.8414617573044922E-2</v>
      </c>
      <c r="S14" s="18">
        <v>1.235523023969287E-2</v>
      </c>
      <c r="T14" s="18">
        <v>2.575276527940391E-2</v>
      </c>
      <c r="U14" s="18">
        <v>5.6388425473199114E-3</v>
      </c>
      <c r="V14" s="18">
        <v>1.3744469031456029E-2</v>
      </c>
      <c r="W14" s="18">
        <v>3.026779187968659E-2</v>
      </c>
      <c r="X14" s="18">
        <v>2.041307464677404E-2</v>
      </c>
      <c r="Y14" s="18">
        <v>3.6369198522679898E-2</v>
      </c>
      <c r="AA14" s="18">
        <v>1.7719006205467899E-2</v>
      </c>
      <c r="AB14" s="18">
        <v>9.0581654918861932E-3</v>
      </c>
      <c r="AC14" s="18">
        <v>1.287422864309354E-2</v>
      </c>
      <c r="AD14" s="18">
        <v>3.5947249792209202E-2</v>
      </c>
      <c r="AF14" s="18">
        <v>0</v>
      </c>
      <c r="AG14" s="18">
        <v>3.999200000635475E-2</v>
      </c>
      <c r="AH14" s="18">
        <v>1.5442451653272141E-2</v>
      </c>
      <c r="AI14" s="18">
        <v>1.0681768859383029E-2</v>
      </c>
      <c r="AJ14" s="18">
        <v>1.6928170665533739E-2</v>
      </c>
      <c r="AK14" s="18">
        <v>9.9440343675938833E-3</v>
      </c>
      <c r="AL14" s="18">
        <v>1.1914324172107971E-2</v>
      </c>
      <c r="AM14" s="18">
        <v>3.9074396604713971E-2</v>
      </c>
      <c r="AN14" s="18">
        <v>0</v>
      </c>
      <c r="AO14" s="18">
        <v>2.3759306761292572E-2</v>
      </c>
      <c r="AP14" s="18">
        <v>2.0447490982412182E-2</v>
      </c>
      <c r="AQ14" s="18">
        <v>1.9922712912533391E-2</v>
      </c>
      <c r="AR14" s="18">
        <v>0</v>
      </c>
      <c r="AS14" s="18">
        <v>0</v>
      </c>
      <c r="AT14" s="18">
        <v>4.3138085727603491E-2</v>
      </c>
      <c r="AU14" s="18">
        <v>3.1186858590003891E-2</v>
      </c>
      <c r="AV14" s="18">
        <v>4.9326808817922223E-2</v>
      </c>
      <c r="AX14" s="18">
        <v>2.0867776069242921E-2</v>
      </c>
      <c r="AY14" s="18">
        <v>1.157513590001286E-2</v>
      </c>
      <c r="BA14" s="18">
        <v>1.6158651574528188E-2</v>
      </c>
      <c r="BB14" s="18">
        <v>2.4882130431483612E-2</v>
      </c>
      <c r="BD14" s="18">
        <v>3.2172816076182109E-2</v>
      </c>
      <c r="BE14" s="18">
        <v>6.9949302624810906E-3</v>
      </c>
      <c r="BF14" s="18">
        <v>8.3531273835544834E-3</v>
      </c>
      <c r="BG14" s="18">
        <v>1.449244498847474E-2</v>
      </c>
      <c r="BH14" s="18">
        <v>2.00333188223582E-2</v>
      </c>
      <c r="BI14" s="18">
        <v>4.5028989019798869E-2</v>
      </c>
      <c r="BJ14" s="18">
        <v>4.4460264049499841E-2</v>
      </c>
      <c r="BL14" s="18">
        <v>8.5494301035292548E-3</v>
      </c>
      <c r="BM14" s="18">
        <v>1.048353647728309E-2</v>
      </c>
      <c r="BN14" s="18">
        <v>7.2013634535610018E-3</v>
      </c>
      <c r="BO14" s="18">
        <v>2.0020052677457201E-2</v>
      </c>
      <c r="BP14" s="18">
        <v>1.1691048875362641E-2</v>
      </c>
      <c r="BQ14" s="18">
        <v>2.288131179994625E-2</v>
      </c>
      <c r="BR14" s="18">
        <v>6.0727812431532122E-2</v>
      </c>
      <c r="BS14" s="18">
        <v>4.8845899542042513E-2</v>
      </c>
      <c r="BU14" s="18">
        <v>5.584084319426994E-3</v>
      </c>
      <c r="BV14" s="18">
        <v>1.0758934941093441E-2</v>
      </c>
      <c r="BW14" s="18">
        <v>0</v>
      </c>
      <c r="BX14" s="18">
        <v>1.143037805021724E-2</v>
      </c>
      <c r="BY14" s="18">
        <v>1.942708780024173E-2</v>
      </c>
      <c r="BZ14" s="18">
        <v>3.3876012024673163E-2</v>
      </c>
      <c r="CA14" s="18">
        <v>7.445613904246691E-2</v>
      </c>
      <c r="CB14" s="18">
        <v>4.0512958939657798E-2</v>
      </c>
      <c r="CC14" s="18">
        <v>2.163680380255158E-2</v>
      </c>
    </row>
    <row r="15" spans="2:83" ht="19" customHeight="1" x14ac:dyDescent="0.35">
      <c r="B15" s="22" t="s">
        <v>117</v>
      </c>
      <c r="C15" s="23">
        <v>0.55564391413733605</v>
      </c>
      <c r="D15" s="23">
        <v>0.57075110343537705</v>
      </c>
      <c r="E15" s="23">
        <v>0.59095824806852093</v>
      </c>
      <c r="F15" s="23">
        <v>0.50957387152992273</v>
      </c>
      <c r="G15" s="23">
        <v>0.52494137089396697</v>
      </c>
      <c r="H15" s="23">
        <v>0.53405402704323812</v>
      </c>
      <c r="I15" s="23">
        <v>0.59088400976725497</v>
      </c>
      <c r="K15" s="23">
        <v>0.57261385872220383</v>
      </c>
      <c r="L15" s="23">
        <v>0.53945899365794059</v>
      </c>
      <c r="N15" s="23">
        <v>0.61703313086342626</v>
      </c>
      <c r="O15" s="23">
        <v>0.4468984084796046</v>
      </c>
      <c r="P15" s="23">
        <v>0.52654220071894886</v>
      </c>
      <c r="Q15" s="23">
        <v>0.59452063489113671</v>
      </c>
      <c r="R15" s="23">
        <v>0.53118351603652203</v>
      </c>
      <c r="S15" s="23">
        <v>0.6174919387816723</v>
      </c>
      <c r="T15" s="23">
        <v>0.488043122407821</v>
      </c>
      <c r="U15" s="23">
        <v>0.54837158000484165</v>
      </c>
      <c r="V15" s="23">
        <v>0.58354388322406558</v>
      </c>
      <c r="W15" s="23">
        <v>0.52458277439462941</v>
      </c>
      <c r="X15" s="23">
        <v>0.52047744873434221</v>
      </c>
      <c r="Y15" s="23">
        <v>0.60550144389443017</v>
      </c>
      <c r="AA15" s="23">
        <v>0.59999164044566677</v>
      </c>
      <c r="AB15" s="23">
        <v>0.56274862771933865</v>
      </c>
      <c r="AC15" s="23">
        <v>0.52078307112118283</v>
      </c>
      <c r="AD15" s="23">
        <v>0.53139971158085286</v>
      </c>
      <c r="AF15" s="23">
        <v>0.56511392820299589</v>
      </c>
      <c r="AG15" s="23">
        <v>0.56015119198853591</v>
      </c>
      <c r="AH15" s="23">
        <v>0.54663514136209912</v>
      </c>
      <c r="AI15" s="23">
        <v>0.53557279324012108</v>
      </c>
      <c r="AJ15" s="23">
        <v>0.53409509952053591</v>
      </c>
      <c r="AK15" s="23">
        <v>0.58240027015379225</v>
      </c>
      <c r="AL15" s="23">
        <v>0.54891933412185068</v>
      </c>
      <c r="AM15" s="23">
        <v>0.51695501677698452</v>
      </c>
      <c r="AN15" s="23">
        <v>0.53266343942857608</v>
      </c>
      <c r="AO15" s="23">
        <v>0.59366339705804372</v>
      </c>
      <c r="AP15" s="23">
        <v>0.61544187497275638</v>
      </c>
      <c r="AQ15" s="23">
        <v>0.56929230030750699</v>
      </c>
      <c r="AR15" s="23">
        <v>0.50768256951264135</v>
      </c>
      <c r="AS15" s="23">
        <v>0.55510577809678907</v>
      </c>
      <c r="AT15" s="23">
        <v>0.48330886701092107</v>
      </c>
      <c r="AU15" s="23">
        <v>0.55639624267078314</v>
      </c>
      <c r="AV15" s="23">
        <v>0.53196096280232053</v>
      </c>
      <c r="AX15" s="23">
        <v>0.55032704328076154</v>
      </c>
      <c r="AY15" s="23">
        <v>0.58581806318745877</v>
      </c>
      <c r="BA15" s="23">
        <v>0.56085757135035508</v>
      </c>
      <c r="BB15" s="23">
        <v>0.54597082198814617</v>
      </c>
      <c r="BD15" s="23">
        <v>0.50826509890586724</v>
      </c>
      <c r="BE15" s="23">
        <v>0.5146362125036632</v>
      </c>
      <c r="BF15" s="23">
        <v>0.53707967113033506</v>
      </c>
      <c r="BG15" s="23">
        <v>0.5990751569716497</v>
      </c>
      <c r="BH15" s="23">
        <v>0.65837391295376613</v>
      </c>
      <c r="BI15" s="23">
        <v>0.52184902291669544</v>
      </c>
      <c r="BJ15" s="23">
        <v>0.60047413133509486</v>
      </c>
      <c r="BL15" s="23">
        <v>0.61566190145722721</v>
      </c>
      <c r="BM15" s="23">
        <v>0.62736112682367406</v>
      </c>
      <c r="BN15" s="23">
        <v>0.5471454647742674</v>
      </c>
      <c r="BO15" s="23">
        <v>0.6189063441593704</v>
      </c>
      <c r="BP15" s="23">
        <v>0.49609080063479022</v>
      </c>
      <c r="BQ15" s="23">
        <v>0.61005455643842499</v>
      </c>
      <c r="BR15" s="23">
        <v>0.39497980907521529</v>
      </c>
      <c r="BS15" s="23">
        <v>0.41639130623233189</v>
      </c>
      <c r="BU15" s="23">
        <v>0.64365738528698047</v>
      </c>
      <c r="BV15" s="23">
        <v>0.62573939058330696</v>
      </c>
      <c r="BW15" s="23">
        <v>0.56057691375916152</v>
      </c>
      <c r="BX15" s="23">
        <v>0.51953048738335528</v>
      </c>
      <c r="BY15" s="23">
        <v>0.4924196230393042</v>
      </c>
      <c r="BZ15" s="23">
        <v>0.52979323296221981</v>
      </c>
      <c r="CA15" s="23">
        <v>0.43545440471545221</v>
      </c>
      <c r="CB15" s="23">
        <v>0.53125911655328129</v>
      </c>
      <c r="CC15" s="23">
        <v>0.49585555540984821</v>
      </c>
    </row>
    <row r="16" spans="2:83" ht="19" customHeight="1" x14ac:dyDescent="0.35">
      <c r="B16" s="22" t="s">
        <v>118</v>
      </c>
      <c r="C16" s="23">
        <v>0.32310799563538628</v>
      </c>
      <c r="D16" s="23">
        <v>0.32893471697610888</v>
      </c>
      <c r="E16" s="23">
        <v>0.35347667451904558</v>
      </c>
      <c r="F16" s="23">
        <v>0.38332674401039091</v>
      </c>
      <c r="G16" s="23">
        <v>0.34033308340234958</v>
      </c>
      <c r="H16" s="23">
        <v>0.32018510906410041</v>
      </c>
      <c r="I16" s="23">
        <v>0.24712688748212511</v>
      </c>
      <c r="K16" s="23">
        <v>0.33663387344389251</v>
      </c>
      <c r="L16" s="23">
        <v>0.31101156224771809</v>
      </c>
      <c r="N16" s="23">
        <v>0.31266930943713461</v>
      </c>
      <c r="O16" s="23">
        <v>0.40184548089666011</v>
      </c>
      <c r="P16" s="23">
        <v>0.28002865380535519</v>
      </c>
      <c r="Q16" s="23">
        <v>0.30016751658616131</v>
      </c>
      <c r="R16" s="23">
        <v>0.34471870096626511</v>
      </c>
      <c r="S16" s="23">
        <v>0.25435731769104591</v>
      </c>
      <c r="T16" s="23">
        <v>0.42381604977779108</v>
      </c>
      <c r="U16" s="23">
        <v>0.29374696014754431</v>
      </c>
      <c r="V16" s="23">
        <v>0.33228592739134277</v>
      </c>
      <c r="W16" s="23">
        <v>0.32176781892270462</v>
      </c>
      <c r="X16" s="23">
        <v>0.32806918203729879</v>
      </c>
      <c r="Y16" s="23">
        <v>0.30801445139397898</v>
      </c>
      <c r="AA16" s="23">
        <v>0.3132904660899416</v>
      </c>
      <c r="AB16" s="23">
        <v>0.32060623061089111</v>
      </c>
      <c r="AC16" s="23">
        <v>0.36124352689396011</v>
      </c>
      <c r="AD16" s="23">
        <v>0.30410816115566192</v>
      </c>
      <c r="AF16" s="23">
        <v>0.1949378173284218</v>
      </c>
      <c r="AG16" s="23">
        <v>0.30527913834175952</v>
      </c>
      <c r="AH16" s="23">
        <v>0.33769042587253251</v>
      </c>
      <c r="AI16" s="23">
        <v>0.34638670542598798</v>
      </c>
      <c r="AJ16" s="23">
        <v>0.31715681180374861</v>
      </c>
      <c r="AK16" s="23">
        <v>0.29507759157072072</v>
      </c>
      <c r="AL16" s="23">
        <v>0.33160789732975787</v>
      </c>
      <c r="AM16" s="23">
        <v>0.32416961956527057</v>
      </c>
      <c r="AN16" s="23">
        <v>0.38135898246531552</v>
      </c>
      <c r="AO16" s="23">
        <v>0.28613225403810399</v>
      </c>
      <c r="AP16" s="23">
        <v>0.27927790421240489</v>
      </c>
      <c r="AQ16" s="23">
        <v>0.35868226341743698</v>
      </c>
      <c r="AR16" s="23">
        <v>0.40981394562071199</v>
      </c>
      <c r="AS16" s="23">
        <v>0.40235025140484743</v>
      </c>
      <c r="AT16" s="23">
        <v>0.42117333312715288</v>
      </c>
      <c r="AU16" s="23">
        <v>0.34237793115379372</v>
      </c>
      <c r="AV16" s="23">
        <v>0.20210270239266859</v>
      </c>
      <c r="AX16" s="23">
        <v>0.31657032676401708</v>
      </c>
      <c r="AY16" s="23">
        <v>0.35494771645344708</v>
      </c>
      <c r="BA16" s="23">
        <v>0.32563537806927523</v>
      </c>
      <c r="BB16" s="23">
        <v>0.31841884899985312</v>
      </c>
      <c r="BD16" s="23">
        <v>0.34964985907373741</v>
      </c>
      <c r="BE16" s="23">
        <v>0.34304234039364351</v>
      </c>
      <c r="BF16" s="23">
        <v>0.33563058223817038</v>
      </c>
      <c r="BG16" s="23">
        <v>0.31284657826811629</v>
      </c>
      <c r="BH16" s="23">
        <v>0.27488342330503429</v>
      </c>
      <c r="BI16" s="23">
        <v>0.32963242679108029</v>
      </c>
      <c r="BJ16" s="23">
        <v>0.191719015328526</v>
      </c>
      <c r="BL16" s="23">
        <v>0.28859859240149482</v>
      </c>
      <c r="BM16" s="23">
        <v>0.30082214361502868</v>
      </c>
      <c r="BN16" s="23">
        <v>0.29959432501855321</v>
      </c>
      <c r="BO16" s="23">
        <v>0.32074446938251389</v>
      </c>
      <c r="BP16" s="23">
        <v>0.41570719130610251</v>
      </c>
      <c r="BQ16" s="23">
        <v>0.24361656959163491</v>
      </c>
      <c r="BR16" s="23">
        <v>0.32190906872380598</v>
      </c>
      <c r="BS16" s="23">
        <v>0.34808316624296259</v>
      </c>
      <c r="BU16" s="23">
        <v>0.26707656304148492</v>
      </c>
      <c r="BV16" s="23">
        <v>0.30246659627760197</v>
      </c>
      <c r="BW16" s="23">
        <v>0.29667828866854068</v>
      </c>
      <c r="BX16" s="23">
        <v>0.39974152569184751</v>
      </c>
      <c r="BY16" s="23">
        <v>0.39660298598862248</v>
      </c>
      <c r="BZ16" s="23">
        <v>0.35515313307888302</v>
      </c>
      <c r="CA16" s="23">
        <v>0.29032019473884951</v>
      </c>
      <c r="CB16" s="23">
        <v>0.25180006540522959</v>
      </c>
      <c r="CC16" s="23">
        <v>0.3219600059994403</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0.16386713747518139</v>
      </c>
      <c r="D9" s="18">
        <v>0.21293853360177059</v>
      </c>
      <c r="E9" s="18">
        <v>0.267205947513798</v>
      </c>
      <c r="F9" s="18">
        <v>0.17843886509438359</v>
      </c>
      <c r="G9" s="18">
        <v>0.14041568101954111</v>
      </c>
      <c r="H9" s="18">
        <v>0.1082657864019362</v>
      </c>
      <c r="I9" s="18">
        <v>0.1110546655491334</v>
      </c>
      <c r="K9" s="18">
        <v>0.18407037447157021</v>
      </c>
      <c r="L9" s="18">
        <v>0.1446908982420784</v>
      </c>
      <c r="N9" s="18">
        <v>0.14993859997554049</v>
      </c>
      <c r="O9" s="18">
        <v>0.16083576415286191</v>
      </c>
      <c r="P9" s="18">
        <v>0.15309849407231671</v>
      </c>
      <c r="Q9" s="18">
        <v>0.22050625478729771</v>
      </c>
      <c r="R9" s="18">
        <v>0.19223200758858519</v>
      </c>
      <c r="S9" s="18">
        <v>0.12886992953610399</v>
      </c>
      <c r="T9" s="18">
        <v>0.14458147385560591</v>
      </c>
      <c r="U9" s="18">
        <v>0.1461257472239679</v>
      </c>
      <c r="V9" s="18">
        <v>0.23263244620470849</v>
      </c>
      <c r="W9" s="18">
        <v>0.1447070298125015</v>
      </c>
      <c r="X9" s="18">
        <v>0.1208689051582864</v>
      </c>
      <c r="Y9" s="18">
        <v>0.15894948887808449</v>
      </c>
      <c r="AA9" s="18">
        <v>0.16904819741582711</v>
      </c>
      <c r="AB9" s="18">
        <v>0.135801060078444</v>
      </c>
      <c r="AC9" s="18">
        <v>0.1710305722259062</v>
      </c>
      <c r="AD9" s="18">
        <v>0.18099487205511039</v>
      </c>
      <c r="AF9" s="18">
        <v>0.10141864010933339</v>
      </c>
      <c r="AG9" s="18">
        <v>0.22021492905246609</v>
      </c>
      <c r="AH9" s="18">
        <v>0.1511520767976659</v>
      </c>
      <c r="AI9" s="18">
        <v>8.6797916290172236E-2</v>
      </c>
      <c r="AJ9" s="18">
        <v>0.16109431767267179</v>
      </c>
      <c r="AK9" s="18">
        <v>0.15058150225355699</v>
      </c>
      <c r="AL9" s="18">
        <v>0.15073746158483811</v>
      </c>
      <c r="AM9" s="18">
        <v>0.17640624996386781</v>
      </c>
      <c r="AN9" s="18">
        <v>0.1719031502472522</v>
      </c>
      <c r="AO9" s="18">
        <v>0.15504730877468451</v>
      </c>
      <c r="AP9" s="18">
        <v>0.16580830242266739</v>
      </c>
      <c r="AQ9" s="18">
        <v>0.20113134426240969</v>
      </c>
      <c r="AR9" s="18">
        <v>0.16200951385141879</v>
      </c>
      <c r="AS9" s="18">
        <v>0.1214603518316426</v>
      </c>
      <c r="AT9" s="18">
        <v>0.16404516726767379</v>
      </c>
      <c r="AU9" s="18">
        <v>0.26751423660276602</v>
      </c>
      <c r="AV9" s="18">
        <v>0.1104130779095288</v>
      </c>
      <c r="AX9" s="18">
        <v>0.15042501303728861</v>
      </c>
      <c r="AY9" s="18">
        <v>0.230437346987277</v>
      </c>
      <c r="BA9" s="18">
        <v>0.17486842843133041</v>
      </c>
      <c r="BB9" s="18">
        <v>0.14345603317144079</v>
      </c>
      <c r="BD9" s="18">
        <v>0.1454743748211417</v>
      </c>
      <c r="BE9" s="18">
        <v>0.1393852037460746</v>
      </c>
      <c r="BF9" s="18">
        <v>0.1213072181315379</v>
      </c>
      <c r="BG9" s="18">
        <v>0.17446982881554779</v>
      </c>
      <c r="BH9" s="18">
        <v>0.23715139302216279</v>
      </c>
      <c r="BI9" s="18">
        <v>0.23394942260144919</v>
      </c>
      <c r="BJ9" s="18">
        <v>0.21243110980238869</v>
      </c>
      <c r="BL9" s="18">
        <v>0.1520018342310257</v>
      </c>
      <c r="BM9" s="18">
        <v>0.18449365428898751</v>
      </c>
      <c r="BN9" s="18">
        <v>0.15194368359617219</v>
      </c>
      <c r="BO9" s="18">
        <v>0.19446455607571589</v>
      </c>
      <c r="BP9" s="18">
        <v>0.2022383072825692</v>
      </c>
      <c r="BQ9" s="18">
        <v>0.187505011679168</v>
      </c>
      <c r="BR9" s="18">
        <v>0.1044998760821816</v>
      </c>
      <c r="BS9" s="18">
        <v>0.1133339946778953</v>
      </c>
      <c r="BU9" s="18">
        <v>0.16656552917884021</v>
      </c>
      <c r="BV9" s="18">
        <v>0.18023039954328021</v>
      </c>
      <c r="BW9" s="18">
        <v>0.1316470520883837</v>
      </c>
      <c r="BX9" s="18">
        <v>0.2079432095879038</v>
      </c>
      <c r="BY9" s="18">
        <v>0.19076722650981401</v>
      </c>
      <c r="BZ9" s="18">
        <v>0.1366193347137781</v>
      </c>
      <c r="CA9" s="18">
        <v>6.9617954474850127E-2</v>
      </c>
      <c r="CB9" s="18">
        <v>9.5371139281885758E-2</v>
      </c>
      <c r="CC9" s="18">
        <v>0.18164456445634511</v>
      </c>
    </row>
    <row r="10" spans="2:83" ht="19" customHeight="1" x14ac:dyDescent="0.35">
      <c r="B10" s="21" t="s">
        <v>329</v>
      </c>
      <c r="C10" s="18">
        <v>0.27778883283827449</v>
      </c>
      <c r="D10" s="18">
        <v>0.28203071835176258</v>
      </c>
      <c r="E10" s="18">
        <v>0.32532655060230659</v>
      </c>
      <c r="F10" s="18">
        <v>0.27413561516408252</v>
      </c>
      <c r="G10" s="18">
        <v>0.2583795338549118</v>
      </c>
      <c r="H10" s="18">
        <v>0.23936203978935039</v>
      </c>
      <c r="I10" s="18">
        <v>0.28317947608931421</v>
      </c>
      <c r="K10" s="18">
        <v>0.29939677592388708</v>
      </c>
      <c r="L10" s="18">
        <v>0.25891494119181457</v>
      </c>
      <c r="N10" s="18">
        <v>0.30845699153942002</v>
      </c>
      <c r="O10" s="18">
        <v>0.16748196401951801</v>
      </c>
      <c r="P10" s="18">
        <v>0.18312557893767059</v>
      </c>
      <c r="Q10" s="18">
        <v>0.21142608253925479</v>
      </c>
      <c r="R10" s="18">
        <v>0.26238020086927011</v>
      </c>
      <c r="S10" s="18">
        <v>0.31891207867894522</v>
      </c>
      <c r="T10" s="18">
        <v>0.31539242473657558</v>
      </c>
      <c r="U10" s="18">
        <v>0.25609166653800952</v>
      </c>
      <c r="V10" s="18">
        <v>0.30770033639424821</v>
      </c>
      <c r="W10" s="18">
        <v>0.27867249246050491</v>
      </c>
      <c r="X10" s="18">
        <v>0.24529126770222071</v>
      </c>
      <c r="Y10" s="18">
        <v>0.31900112055940039</v>
      </c>
      <c r="AA10" s="18">
        <v>0.31169046130826761</v>
      </c>
      <c r="AB10" s="18">
        <v>0.31256122450918278</v>
      </c>
      <c r="AC10" s="18">
        <v>0.26967386188867842</v>
      </c>
      <c r="AD10" s="18">
        <v>0.21073027711976591</v>
      </c>
      <c r="AF10" s="18">
        <v>0.38623616686758871</v>
      </c>
      <c r="AG10" s="18">
        <v>0.28580258142587572</v>
      </c>
      <c r="AH10" s="18">
        <v>0.28076157307386712</v>
      </c>
      <c r="AI10" s="18">
        <v>0.27473591542089387</v>
      </c>
      <c r="AJ10" s="18">
        <v>0.21610003814177001</v>
      </c>
      <c r="AK10" s="18">
        <v>0.30906235591851011</v>
      </c>
      <c r="AL10" s="18">
        <v>0.32117947560211058</v>
      </c>
      <c r="AM10" s="18">
        <v>0.20731483901036821</v>
      </c>
      <c r="AN10" s="18">
        <v>0.27400294931592473</v>
      </c>
      <c r="AO10" s="18">
        <v>0.2701080684387831</v>
      </c>
      <c r="AP10" s="18">
        <v>0.28998345113204388</v>
      </c>
      <c r="AQ10" s="18">
        <v>0.26304450593086348</v>
      </c>
      <c r="AR10" s="18">
        <v>0.29790618760085802</v>
      </c>
      <c r="AS10" s="18">
        <v>0.37803794959036158</v>
      </c>
      <c r="AT10" s="18">
        <v>0.23556541375525769</v>
      </c>
      <c r="AU10" s="18">
        <v>0.32134819060698661</v>
      </c>
      <c r="AV10" s="18">
        <v>0.1719301880139891</v>
      </c>
      <c r="AX10" s="18">
        <v>0.26834290670722633</v>
      </c>
      <c r="AY10" s="18">
        <v>0.3196400546211568</v>
      </c>
      <c r="BA10" s="18">
        <v>0.2817984004435457</v>
      </c>
      <c r="BB10" s="18">
        <v>0.27034973292442799</v>
      </c>
      <c r="BD10" s="18">
        <v>0.2389173349994714</v>
      </c>
      <c r="BE10" s="18">
        <v>0.26832573079626632</v>
      </c>
      <c r="BF10" s="18">
        <v>0.25799054526969201</v>
      </c>
      <c r="BG10" s="18">
        <v>0.31780239943170702</v>
      </c>
      <c r="BH10" s="18">
        <v>0.30921389996812992</v>
      </c>
      <c r="BI10" s="18">
        <v>0.40524529886519611</v>
      </c>
      <c r="BJ10" s="18">
        <v>0.21933309407507551</v>
      </c>
      <c r="BL10" s="18">
        <v>0.29377965649455468</v>
      </c>
      <c r="BM10" s="18">
        <v>0.31158637054835359</v>
      </c>
      <c r="BN10" s="18">
        <v>0.3030665475390214</v>
      </c>
      <c r="BO10" s="18">
        <v>0.28136744887914789</v>
      </c>
      <c r="BP10" s="18">
        <v>0.24942073111285129</v>
      </c>
      <c r="BQ10" s="18">
        <v>0.22420461104424241</v>
      </c>
      <c r="BR10" s="18">
        <v>0.235858839429475</v>
      </c>
      <c r="BS10" s="18">
        <v>0.22497043594336719</v>
      </c>
      <c r="BU10" s="18">
        <v>0.31549586322283718</v>
      </c>
      <c r="BV10" s="18">
        <v>0.32031602003477261</v>
      </c>
      <c r="BW10" s="18">
        <v>0.3167543993277866</v>
      </c>
      <c r="BX10" s="18">
        <v>0.27165103829730358</v>
      </c>
      <c r="BY10" s="18">
        <v>0.24445785947563531</v>
      </c>
      <c r="BZ10" s="18">
        <v>0.25448120973856758</v>
      </c>
      <c r="CA10" s="18">
        <v>0.23736281834876749</v>
      </c>
      <c r="CB10" s="18">
        <v>0.24701646375245001</v>
      </c>
      <c r="CC10" s="18">
        <v>0.19022647950116761</v>
      </c>
    </row>
    <row r="11" spans="2:83" ht="19" customHeight="1" x14ac:dyDescent="0.35">
      <c r="B11" s="21" t="s">
        <v>330</v>
      </c>
      <c r="C11" s="18">
        <v>0.26801982926806528</v>
      </c>
      <c r="D11" s="18">
        <v>0.29672361723426632</v>
      </c>
      <c r="E11" s="18">
        <v>0.23915590816720331</v>
      </c>
      <c r="F11" s="18">
        <v>0.25619173369195752</v>
      </c>
      <c r="G11" s="18">
        <v>0.25801065940939738</v>
      </c>
      <c r="H11" s="18">
        <v>0.34081526343823748</v>
      </c>
      <c r="I11" s="18">
        <v>0.2414532066296429</v>
      </c>
      <c r="K11" s="18">
        <v>0.26454803274646072</v>
      </c>
      <c r="L11" s="18">
        <v>0.27063250089776658</v>
      </c>
      <c r="N11" s="18">
        <v>0.283966406635075</v>
      </c>
      <c r="O11" s="18">
        <v>0.39274648081788038</v>
      </c>
      <c r="P11" s="18">
        <v>0.31976164014120978</v>
      </c>
      <c r="Q11" s="18">
        <v>0.24376725360430121</v>
      </c>
      <c r="R11" s="18">
        <v>0.22492567774717109</v>
      </c>
      <c r="S11" s="18">
        <v>0.27164664778622888</v>
      </c>
      <c r="T11" s="18">
        <v>0.27859717518513338</v>
      </c>
      <c r="U11" s="18">
        <v>0.26650810429738442</v>
      </c>
      <c r="V11" s="18">
        <v>0.24347692423350051</v>
      </c>
      <c r="W11" s="18">
        <v>0.2497011936777252</v>
      </c>
      <c r="X11" s="18">
        <v>0.26828192360695391</v>
      </c>
      <c r="Y11" s="18">
        <v>0.30411932612208931</v>
      </c>
      <c r="AA11" s="18">
        <v>0.27378088878862927</v>
      </c>
      <c r="AB11" s="18">
        <v>0.24652862057232511</v>
      </c>
      <c r="AC11" s="18">
        <v>0.25728345613430392</v>
      </c>
      <c r="AD11" s="18">
        <v>0.29561745421627539</v>
      </c>
      <c r="AF11" s="18">
        <v>0.1830552036973028</v>
      </c>
      <c r="AG11" s="18">
        <v>0.23805821738211541</v>
      </c>
      <c r="AH11" s="18">
        <v>0.2439236237884263</v>
      </c>
      <c r="AI11" s="18">
        <v>0.31347627107366932</v>
      </c>
      <c r="AJ11" s="18">
        <v>0.31248631677649902</v>
      </c>
      <c r="AK11" s="18">
        <v>0.23700963212477841</v>
      </c>
      <c r="AL11" s="18">
        <v>0.28197242882557277</v>
      </c>
      <c r="AM11" s="18">
        <v>0.30305284139589489</v>
      </c>
      <c r="AN11" s="18">
        <v>0.13855782852800111</v>
      </c>
      <c r="AO11" s="18">
        <v>0.27989763366213782</v>
      </c>
      <c r="AP11" s="18">
        <v>0.26670498045139718</v>
      </c>
      <c r="AQ11" s="18">
        <v>0.27835628450945432</v>
      </c>
      <c r="AR11" s="18">
        <v>0.30438596249097932</v>
      </c>
      <c r="AS11" s="18">
        <v>0.29791430606315161</v>
      </c>
      <c r="AT11" s="18">
        <v>0.37900325077389019</v>
      </c>
      <c r="AU11" s="18">
        <v>0.21943008859724369</v>
      </c>
      <c r="AV11" s="18">
        <v>0.28838974904718939</v>
      </c>
      <c r="AX11" s="18">
        <v>0.27207331840705901</v>
      </c>
      <c r="AY11" s="18">
        <v>0.25391434881408198</v>
      </c>
      <c r="BA11" s="18">
        <v>0.24881686663938879</v>
      </c>
      <c r="BB11" s="18">
        <v>0.30364780008686049</v>
      </c>
      <c r="BD11" s="18">
        <v>0.25596354497060753</v>
      </c>
      <c r="BE11" s="18">
        <v>0.27453414177236679</v>
      </c>
      <c r="BF11" s="18">
        <v>0.30447518572042642</v>
      </c>
      <c r="BG11" s="18">
        <v>0.27324863300793573</v>
      </c>
      <c r="BH11" s="18">
        <v>0.24353437722458959</v>
      </c>
      <c r="BI11" s="18">
        <v>0.18826032084515251</v>
      </c>
      <c r="BJ11" s="18">
        <v>0.30884774515181868</v>
      </c>
      <c r="BL11" s="18">
        <v>0.31541005892270202</v>
      </c>
      <c r="BM11" s="18">
        <v>0.27015434888610179</v>
      </c>
      <c r="BN11" s="18">
        <v>0.24104394525875231</v>
      </c>
      <c r="BO11" s="18">
        <v>0.28644857206180979</v>
      </c>
      <c r="BP11" s="18">
        <v>0.2668227840532808</v>
      </c>
      <c r="BQ11" s="18">
        <v>0.25193397528036271</v>
      </c>
      <c r="BR11" s="18">
        <v>0.21145387762347739</v>
      </c>
      <c r="BS11" s="18">
        <v>0.23369018825496671</v>
      </c>
      <c r="BU11" s="18">
        <v>0.28228590586487551</v>
      </c>
      <c r="BV11" s="18">
        <v>0.27027460942836468</v>
      </c>
      <c r="BW11" s="18">
        <v>0.2424161227822392</v>
      </c>
      <c r="BX11" s="18">
        <v>0.29870304485529742</v>
      </c>
      <c r="BY11" s="18">
        <v>0.27459977691628368</v>
      </c>
      <c r="BZ11" s="18">
        <v>0.28901363372632538</v>
      </c>
      <c r="CA11" s="18">
        <v>0.22102934619694681</v>
      </c>
      <c r="CB11" s="18">
        <v>0.2444811360993859</v>
      </c>
      <c r="CC11" s="18">
        <v>0.25889009435875848</v>
      </c>
    </row>
    <row r="12" spans="2:83" ht="19" customHeight="1" x14ac:dyDescent="0.35">
      <c r="B12" s="21" t="s">
        <v>282</v>
      </c>
      <c r="C12" s="18">
        <v>0.1061048125744133</v>
      </c>
      <c r="D12" s="18">
        <v>8.8203536641116673E-2</v>
      </c>
      <c r="E12" s="18">
        <v>9.0712542585716524E-2</v>
      </c>
      <c r="F12" s="18">
        <v>0.1339128534150095</v>
      </c>
      <c r="G12" s="18">
        <v>0.1468054050154608</v>
      </c>
      <c r="H12" s="18">
        <v>0.1094281275589964</v>
      </c>
      <c r="I12" s="18">
        <v>7.6806358750033429E-2</v>
      </c>
      <c r="K12" s="18">
        <v>0.1056320756214619</v>
      </c>
      <c r="L12" s="18">
        <v>0.1060433469467161</v>
      </c>
      <c r="N12" s="18">
        <v>0.11854620785374639</v>
      </c>
      <c r="O12" s="18">
        <v>0.1074410679470124</v>
      </c>
      <c r="P12" s="18">
        <v>0.13452867746170849</v>
      </c>
      <c r="Q12" s="18">
        <v>0.13676574651949899</v>
      </c>
      <c r="R12" s="18">
        <v>0.11905276384139089</v>
      </c>
      <c r="S12" s="18">
        <v>9.3822795723451854E-2</v>
      </c>
      <c r="T12" s="18">
        <v>0.10826464823046481</v>
      </c>
      <c r="U12" s="18">
        <v>0.1052755259390349</v>
      </c>
      <c r="V12" s="18">
        <v>9.2340423362491361E-2</v>
      </c>
      <c r="W12" s="18">
        <v>9.0239060005834468E-2</v>
      </c>
      <c r="X12" s="18">
        <v>0.13411549902775979</v>
      </c>
      <c r="Y12" s="18">
        <v>7.8670675001900781E-2</v>
      </c>
      <c r="AA12" s="18">
        <v>8.6845914699900911E-2</v>
      </c>
      <c r="AB12" s="18">
        <v>0.10853357454626331</v>
      </c>
      <c r="AC12" s="18">
        <v>0.14346701026924791</v>
      </c>
      <c r="AD12" s="18">
        <v>9.2315494303750273E-2</v>
      </c>
      <c r="AF12" s="18">
        <v>7.6844574049882111E-2</v>
      </c>
      <c r="AG12" s="18">
        <v>2.990190104391012E-2</v>
      </c>
      <c r="AH12" s="18">
        <v>0.16150166026030541</v>
      </c>
      <c r="AI12" s="18">
        <v>0.1100071389956572</v>
      </c>
      <c r="AJ12" s="18">
        <v>0.1050653705777617</v>
      </c>
      <c r="AK12" s="18">
        <v>9.5279988193704701E-2</v>
      </c>
      <c r="AL12" s="18">
        <v>8.3859808651762596E-2</v>
      </c>
      <c r="AM12" s="18">
        <v>0.119004218479017</v>
      </c>
      <c r="AN12" s="18">
        <v>0.2028075286045308</v>
      </c>
      <c r="AO12" s="18">
        <v>0.1101904470190079</v>
      </c>
      <c r="AP12" s="18">
        <v>0.1105063429838937</v>
      </c>
      <c r="AQ12" s="18">
        <v>9.497962295710731E-2</v>
      </c>
      <c r="AR12" s="18">
        <v>0.1268050937632364</v>
      </c>
      <c r="AS12" s="18">
        <v>0.1044474361740941</v>
      </c>
      <c r="AT12" s="18">
        <v>0.1048258981038009</v>
      </c>
      <c r="AU12" s="18">
        <v>5.7897230171268098E-2</v>
      </c>
      <c r="AV12" s="18">
        <v>0.1055401530814196</v>
      </c>
      <c r="AX12" s="18">
        <v>0.1079241248143276</v>
      </c>
      <c r="AY12" s="18">
        <v>9.7537133175030516E-2</v>
      </c>
      <c r="BA12" s="18">
        <v>0.1084757680554515</v>
      </c>
      <c r="BB12" s="18">
        <v>0.10170589068280141</v>
      </c>
      <c r="BD12" s="18">
        <v>0.1050918175275989</v>
      </c>
      <c r="BE12" s="18">
        <v>0.13454671631779541</v>
      </c>
      <c r="BF12" s="18">
        <v>0.1124316768194972</v>
      </c>
      <c r="BG12" s="18">
        <v>9.8259265895742104E-2</v>
      </c>
      <c r="BH12" s="18">
        <v>9.5869729695763156E-2</v>
      </c>
      <c r="BI12" s="18">
        <v>4.2259021014248888E-2</v>
      </c>
      <c r="BJ12" s="18">
        <v>5.1438467007205363E-2</v>
      </c>
      <c r="BL12" s="18">
        <v>7.8186390519419766E-2</v>
      </c>
      <c r="BM12" s="18">
        <v>0.1035191316272418</v>
      </c>
      <c r="BN12" s="18">
        <v>9.8714738001494509E-2</v>
      </c>
      <c r="BO12" s="18">
        <v>9.0507071757590526E-2</v>
      </c>
      <c r="BP12" s="18">
        <v>0.11841283383798901</v>
      </c>
      <c r="BQ12" s="18">
        <v>6.9442573789883388E-2</v>
      </c>
      <c r="BR12" s="18">
        <v>0.106977247944108</v>
      </c>
      <c r="BS12" s="18">
        <v>0.14069153055199959</v>
      </c>
      <c r="BU12" s="18">
        <v>7.6955728209831459E-2</v>
      </c>
      <c r="BV12" s="18">
        <v>9.3494960463572405E-2</v>
      </c>
      <c r="BW12" s="18">
        <v>7.9546235880452718E-2</v>
      </c>
      <c r="BX12" s="18">
        <v>0.12596019183750951</v>
      </c>
      <c r="BY12" s="18">
        <v>0.13867271021020669</v>
      </c>
      <c r="BZ12" s="18">
        <v>9.792423529732458E-2</v>
      </c>
      <c r="CA12" s="18">
        <v>0.14306771066514229</v>
      </c>
      <c r="CB12" s="18">
        <v>7.445558316248703E-2</v>
      </c>
      <c r="CC12" s="18">
        <v>0.1232751241756755</v>
      </c>
    </row>
    <row r="13" spans="2:83" ht="19" customHeight="1" x14ac:dyDescent="0.35">
      <c r="B13" s="21" t="s">
        <v>236</v>
      </c>
      <c r="C13" s="18">
        <v>0.1604623401510312</v>
      </c>
      <c r="D13" s="18">
        <v>9.5993522375774187E-2</v>
      </c>
      <c r="E13" s="18">
        <v>7.1693218468302705E-2</v>
      </c>
      <c r="F13" s="18">
        <v>0.12733137653801829</v>
      </c>
      <c r="G13" s="18">
        <v>0.17185313136218891</v>
      </c>
      <c r="H13" s="18">
        <v>0.17333966723956409</v>
      </c>
      <c r="I13" s="18">
        <v>0.25953698705842998</v>
      </c>
      <c r="K13" s="18">
        <v>0.12723560649479149</v>
      </c>
      <c r="L13" s="18">
        <v>0.19149630693165609</v>
      </c>
      <c r="N13" s="18">
        <v>0.1327485099306468</v>
      </c>
      <c r="O13" s="18">
        <v>0.13985722283995169</v>
      </c>
      <c r="P13" s="18">
        <v>0.16828559774213619</v>
      </c>
      <c r="Q13" s="18">
        <v>0.15080756087477121</v>
      </c>
      <c r="R13" s="18">
        <v>0.16354573170304981</v>
      </c>
      <c r="S13" s="18">
        <v>0.1867485482752701</v>
      </c>
      <c r="T13" s="18">
        <v>0.1205492729994202</v>
      </c>
      <c r="U13" s="18">
        <v>0.20862712164437511</v>
      </c>
      <c r="V13" s="18">
        <v>0.1008314944732018</v>
      </c>
      <c r="W13" s="18">
        <v>0.1977398856766108</v>
      </c>
      <c r="X13" s="18">
        <v>0.2156243259141799</v>
      </c>
      <c r="Y13" s="18">
        <v>0.12785917824241699</v>
      </c>
      <c r="AA13" s="18">
        <v>0.14093891494676189</v>
      </c>
      <c r="AB13" s="18">
        <v>0.1680156122007371</v>
      </c>
      <c r="AC13" s="18">
        <v>0.14320332593597959</v>
      </c>
      <c r="AD13" s="18">
        <v>0.18862719642815179</v>
      </c>
      <c r="AF13" s="18">
        <v>0.2170628969884412</v>
      </c>
      <c r="AG13" s="18">
        <v>0.1621507414246674</v>
      </c>
      <c r="AH13" s="18">
        <v>0.13930264044002011</v>
      </c>
      <c r="AI13" s="18">
        <v>0.20493168624427019</v>
      </c>
      <c r="AJ13" s="18">
        <v>0.20525395683129749</v>
      </c>
      <c r="AK13" s="18">
        <v>0.1766399811659434</v>
      </c>
      <c r="AL13" s="18">
        <v>0.13387979526908619</v>
      </c>
      <c r="AM13" s="18">
        <v>0.15675543353357019</v>
      </c>
      <c r="AN13" s="18">
        <v>0.18087806020503469</v>
      </c>
      <c r="AO13" s="18">
        <v>0.16096176870370599</v>
      </c>
      <c r="AP13" s="18">
        <v>0.14541104647609149</v>
      </c>
      <c r="AQ13" s="18">
        <v>0.16248824234016521</v>
      </c>
      <c r="AR13" s="18">
        <v>8.2613231751274649E-2</v>
      </c>
      <c r="AS13" s="18">
        <v>9.8139956340750206E-2</v>
      </c>
      <c r="AT13" s="18">
        <v>0.11656027009937731</v>
      </c>
      <c r="AU13" s="18">
        <v>0.1025053598391043</v>
      </c>
      <c r="AV13" s="18">
        <v>0.29428858343588288</v>
      </c>
      <c r="AX13" s="18">
        <v>0.1754530142754494</v>
      </c>
      <c r="AY13" s="18">
        <v>8.7209518146349946E-2</v>
      </c>
      <c r="BA13" s="18">
        <v>0.16513549817968581</v>
      </c>
      <c r="BB13" s="18">
        <v>0.15179205624244871</v>
      </c>
      <c r="BD13" s="18">
        <v>0.22245926343221539</v>
      </c>
      <c r="BE13" s="18">
        <v>0.1642204626062721</v>
      </c>
      <c r="BF13" s="18">
        <v>0.17998714131380511</v>
      </c>
      <c r="BG13" s="18">
        <v>0.1171306580215033</v>
      </c>
      <c r="BH13" s="18">
        <v>0.1060314359686014</v>
      </c>
      <c r="BI13" s="18">
        <v>8.5256947654154369E-2</v>
      </c>
      <c r="BJ13" s="18">
        <v>0.14592647169456999</v>
      </c>
      <c r="BL13" s="18">
        <v>0.1490086423710123</v>
      </c>
      <c r="BM13" s="18">
        <v>0.1177246746121878</v>
      </c>
      <c r="BN13" s="18">
        <v>0.19856771412316329</v>
      </c>
      <c r="BO13" s="18">
        <v>0.1065988170138342</v>
      </c>
      <c r="BP13" s="18">
        <v>0.14259292906874119</v>
      </c>
      <c r="BQ13" s="18">
        <v>0.2430692394449353</v>
      </c>
      <c r="BR13" s="18">
        <v>0.28048234648922582</v>
      </c>
      <c r="BS13" s="18">
        <v>0.23274115649131549</v>
      </c>
      <c r="BU13" s="18">
        <v>0.14838233603044149</v>
      </c>
      <c r="BV13" s="18">
        <v>0.1152046720729112</v>
      </c>
      <c r="BW13" s="18">
        <v>0.22381374495865899</v>
      </c>
      <c r="BX13" s="18">
        <v>7.6854057822590444E-2</v>
      </c>
      <c r="BY13" s="18">
        <v>0.1346115705616179</v>
      </c>
      <c r="BZ13" s="18">
        <v>0.1874521352347483</v>
      </c>
      <c r="CA13" s="18">
        <v>0.26416487701050589</v>
      </c>
      <c r="CB13" s="18">
        <v>0.29151653381643478</v>
      </c>
      <c r="CC13" s="18">
        <v>0.20415721326372649</v>
      </c>
    </row>
    <row r="14" spans="2:83" ht="19" customHeight="1" x14ac:dyDescent="0.35">
      <c r="B14" s="21" t="s">
        <v>331</v>
      </c>
      <c r="C14" s="18">
        <v>2.375704769303422E-2</v>
      </c>
      <c r="D14" s="18">
        <v>2.411007179530944E-2</v>
      </c>
      <c r="E14" s="18">
        <v>5.9058326626729666E-3</v>
      </c>
      <c r="F14" s="18">
        <v>2.9989556096548509E-2</v>
      </c>
      <c r="G14" s="18">
        <v>2.453558933850003E-2</v>
      </c>
      <c r="H14" s="18">
        <v>2.8789115571915259E-2</v>
      </c>
      <c r="I14" s="18">
        <v>2.7969305923446049E-2</v>
      </c>
      <c r="K14" s="18">
        <v>1.9117134741828631E-2</v>
      </c>
      <c r="L14" s="18">
        <v>2.8222005789968089E-2</v>
      </c>
      <c r="N14" s="18">
        <v>6.3432840655713472E-3</v>
      </c>
      <c r="O14" s="18">
        <v>3.1637500222775707E-2</v>
      </c>
      <c r="P14" s="18">
        <v>4.1200011644958227E-2</v>
      </c>
      <c r="Q14" s="18">
        <v>3.6727101674876382E-2</v>
      </c>
      <c r="R14" s="18">
        <v>3.7863618250532749E-2</v>
      </c>
      <c r="S14" s="18">
        <v>0</v>
      </c>
      <c r="T14" s="18">
        <v>3.2615004992800227E-2</v>
      </c>
      <c r="U14" s="18">
        <v>1.7371834357228229E-2</v>
      </c>
      <c r="V14" s="18">
        <v>2.301837533184976E-2</v>
      </c>
      <c r="W14" s="18">
        <v>3.8940338366823188E-2</v>
      </c>
      <c r="X14" s="18">
        <v>1.5818078590599239E-2</v>
      </c>
      <c r="Y14" s="18">
        <v>1.140021119610799E-2</v>
      </c>
      <c r="AA14" s="18">
        <v>1.769562284061316E-2</v>
      </c>
      <c r="AB14" s="18">
        <v>2.8559908093047669E-2</v>
      </c>
      <c r="AC14" s="18">
        <v>1.53417735458839E-2</v>
      </c>
      <c r="AD14" s="18">
        <v>3.1714705876946331E-2</v>
      </c>
      <c r="AF14" s="18">
        <v>3.5382518287451703E-2</v>
      </c>
      <c r="AG14" s="18">
        <v>6.3871629670965324E-2</v>
      </c>
      <c r="AH14" s="18">
        <v>2.3358425639715331E-2</v>
      </c>
      <c r="AI14" s="18">
        <v>1.0051071975337229E-2</v>
      </c>
      <c r="AJ14" s="18">
        <v>0</v>
      </c>
      <c r="AK14" s="18">
        <v>3.1426540343506351E-2</v>
      </c>
      <c r="AL14" s="18">
        <v>2.8371030066629631E-2</v>
      </c>
      <c r="AM14" s="18">
        <v>3.7466417617281887E-2</v>
      </c>
      <c r="AN14" s="18">
        <v>3.1850483099256532E-2</v>
      </c>
      <c r="AO14" s="18">
        <v>2.3794773401680611E-2</v>
      </c>
      <c r="AP14" s="18">
        <v>2.1585876533906281E-2</v>
      </c>
      <c r="AQ14" s="18">
        <v>0</v>
      </c>
      <c r="AR14" s="18">
        <v>2.6280010542232779E-2</v>
      </c>
      <c r="AS14" s="18">
        <v>0</v>
      </c>
      <c r="AT14" s="18">
        <v>0</v>
      </c>
      <c r="AU14" s="18">
        <v>3.1304894182631438E-2</v>
      </c>
      <c r="AV14" s="18">
        <v>2.9438248511990291E-2</v>
      </c>
      <c r="AX14" s="18">
        <v>2.578162275864912E-2</v>
      </c>
      <c r="AY14" s="18">
        <v>1.1261598256103889E-2</v>
      </c>
      <c r="BA14" s="18">
        <v>2.0905038250597821E-2</v>
      </c>
      <c r="BB14" s="18">
        <v>2.9048486892020779E-2</v>
      </c>
      <c r="BD14" s="18">
        <v>3.2093664248965058E-2</v>
      </c>
      <c r="BE14" s="18">
        <v>1.898774476122491E-2</v>
      </c>
      <c r="BF14" s="18">
        <v>2.3808232745041721E-2</v>
      </c>
      <c r="BG14" s="18">
        <v>1.9089214827564201E-2</v>
      </c>
      <c r="BH14" s="18">
        <v>8.1991641207532443E-3</v>
      </c>
      <c r="BI14" s="18">
        <v>4.5028989019798869E-2</v>
      </c>
      <c r="BJ14" s="18">
        <v>6.2023112268941763E-2</v>
      </c>
      <c r="BL14" s="18">
        <v>1.1613417461285389E-2</v>
      </c>
      <c r="BM14" s="18">
        <v>1.2521820037127439E-2</v>
      </c>
      <c r="BN14" s="18">
        <v>6.6633714813962497E-3</v>
      </c>
      <c r="BO14" s="18">
        <v>4.0613534211901781E-2</v>
      </c>
      <c r="BP14" s="18">
        <v>2.0512414644568541E-2</v>
      </c>
      <c r="BQ14" s="18">
        <v>2.3844588761408349E-2</v>
      </c>
      <c r="BR14" s="18">
        <v>6.0727812431532122E-2</v>
      </c>
      <c r="BS14" s="18">
        <v>5.4572694080455883E-2</v>
      </c>
      <c r="BU14" s="18">
        <v>1.0314637493174289E-2</v>
      </c>
      <c r="BV14" s="18">
        <v>2.0479338457098841E-2</v>
      </c>
      <c r="BW14" s="18">
        <v>5.8224449624786614E-3</v>
      </c>
      <c r="BX14" s="18">
        <v>1.8888457599395211E-2</v>
      </c>
      <c r="BY14" s="18">
        <v>1.6890856326442182E-2</v>
      </c>
      <c r="BZ14" s="18">
        <v>3.4509451289256102E-2</v>
      </c>
      <c r="CA14" s="18">
        <v>6.4757293303787294E-2</v>
      </c>
      <c r="CB14" s="18">
        <v>4.7159143887356529E-2</v>
      </c>
      <c r="CC14" s="18">
        <v>4.18065242443268E-2</v>
      </c>
    </row>
    <row r="15" spans="2:83" ht="19" customHeight="1" x14ac:dyDescent="0.35">
      <c r="B15" s="22" t="s">
        <v>117</v>
      </c>
      <c r="C15" s="23">
        <v>0.44165597031345599</v>
      </c>
      <c r="D15" s="23">
        <v>0.49496925195353331</v>
      </c>
      <c r="E15" s="23">
        <v>0.59253249811610464</v>
      </c>
      <c r="F15" s="23">
        <v>0.45257448025846608</v>
      </c>
      <c r="G15" s="23">
        <v>0.39879521487445291</v>
      </c>
      <c r="H15" s="23">
        <v>0.34762782619128663</v>
      </c>
      <c r="I15" s="23">
        <v>0.39423414163844772</v>
      </c>
      <c r="K15" s="23">
        <v>0.48346715039545729</v>
      </c>
      <c r="L15" s="23">
        <v>0.40360583943389289</v>
      </c>
      <c r="N15" s="23">
        <v>0.45839559151496051</v>
      </c>
      <c r="O15" s="23">
        <v>0.32831772817237981</v>
      </c>
      <c r="P15" s="23">
        <v>0.33622407300998741</v>
      </c>
      <c r="Q15" s="23">
        <v>0.43193233732655251</v>
      </c>
      <c r="R15" s="23">
        <v>0.45461220845785533</v>
      </c>
      <c r="S15" s="23">
        <v>0.44778200821504921</v>
      </c>
      <c r="T15" s="23">
        <v>0.45997389859218152</v>
      </c>
      <c r="U15" s="23">
        <v>0.40221741376197728</v>
      </c>
      <c r="V15" s="23">
        <v>0.54033278259895667</v>
      </c>
      <c r="W15" s="23">
        <v>0.42337952227300629</v>
      </c>
      <c r="X15" s="23">
        <v>0.36616017286050723</v>
      </c>
      <c r="Y15" s="23">
        <v>0.47795060943748491</v>
      </c>
      <c r="AA15" s="23">
        <v>0.48073865872409471</v>
      </c>
      <c r="AB15" s="23">
        <v>0.44836228458762678</v>
      </c>
      <c r="AC15" s="23">
        <v>0.4407044341145846</v>
      </c>
      <c r="AD15" s="23">
        <v>0.39172514917487627</v>
      </c>
      <c r="AF15" s="23">
        <v>0.48765480697692221</v>
      </c>
      <c r="AG15" s="23">
        <v>0.50601751047834176</v>
      </c>
      <c r="AH15" s="23">
        <v>0.43191364987153302</v>
      </c>
      <c r="AI15" s="23">
        <v>0.36153383171106612</v>
      </c>
      <c r="AJ15" s="23">
        <v>0.37719435581444172</v>
      </c>
      <c r="AK15" s="23">
        <v>0.4596438581720671</v>
      </c>
      <c r="AL15" s="23">
        <v>0.47191693718694872</v>
      </c>
      <c r="AM15" s="23">
        <v>0.38372108897423601</v>
      </c>
      <c r="AN15" s="23">
        <v>0.44590609956317689</v>
      </c>
      <c r="AO15" s="23">
        <v>0.42515537721346758</v>
      </c>
      <c r="AP15" s="23">
        <v>0.45579175355471119</v>
      </c>
      <c r="AQ15" s="23">
        <v>0.46417585019327318</v>
      </c>
      <c r="AR15" s="23">
        <v>0.45991570145227673</v>
      </c>
      <c r="AS15" s="23">
        <v>0.49949830142200408</v>
      </c>
      <c r="AT15" s="23">
        <v>0.39961058102293151</v>
      </c>
      <c r="AU15" s="23">
        <v>0.58886242720975257</v>
      </c>
      <c r="AV15" s="23">
        <v>0.28234326592351788</v>
      </c>
      <c r="AX15" s="23">
        <v>0.41876791974451488</v>
      </c>
      <c r="AY15" s="23">
        <v>0.55007740160843377</v>
      </c>
      <c r="BA15" s="23">
        <v>0.45666682887487609</v>
      </c>
      <c r="BB15" s="23">
        <v>0.41380576609586872</v>
      </c>
      <c r="BD15" s="23">
        <v>0.3843917098206131</v>
      </c>
      <c r="BE15" s="23">
        <v>0.40771093454234092</v>
      </c>
      <c r="BF15" s="23">
        <v>0.37929776340122989</v>
      </c>
      <c r="BG15" s="23">
        <v>0.49227222824725481</v>
      </c>
      <c r="BH15" s="23">
        <v>0.54636529299029268</v>
      </c>
      <c r="BI15" s="23">
        <v>0.63919472146664535</v>
      </c>
      <c r="BJ15" s="23">
        <v>0.43176420387746423</v>
      </c>
      <c r="BL15" s="23">
        <v>0.44578149072558038</v>
      </c>
      <c r="BM15" s="23">
        <v>0.49608002483734109</v>
      </c>
      <c r="BN15" s="23">
        <v>0.45501023113519362</v>
      </c>
      <c r="BO15" s="23">
        <v>0.47583200495486377</v>
      </c>
      <c r="BP15" s="23">
        <v>0.45165903839542038</v>
      </c>
      <c r="BQ15" s="23">
        <v>0.41170962272341038</v>
      </c>
      <c r="BR15" s="23">
        <v>0.34035871551165658</v>
      </c>
      <c r="BS15" s="23">
        <v>0.33830443062126248</v>
      </c>
      <c r="BU15" s="23">
        <v>0.48206139240167728</v>
      </c>
      <c r="BV15" s="23">
        <v>0.50054641957805279</v>
      </c>
      <c r="BW15" s="23">
        <v>0.44840145141617033</v>
      </c>
      <c r="BX15" s="23">
        <v>0.47959424788520738</v>
      </c>
      <c r="BY15" s="23">
        <v>0.43522508598544929</v>
      </c>
      <c r="BZ15" s="23">
        <v>0.39110054445234571</v>
      </c>
      <c r="CA15" s="23">
        <v>0.30698077282361769</v>
      </c>
      <c r="CB15" s="23">
        <v>0.3423876030343358</v>
      </c>
      <c r="CC15" s="23">
        <v>0.37187104395751258</v>
      </c>
    </row>
    <row r="16" spans="2:83" ht="19" customHeight="1" x14ac:dyDescent="0.35">
      <c r="B16" s="22" t="s">
        <v>118</v>
      </c>
      <c r="C16" s="23">
        <v>0.37412464184247862</v>
      </c>
      <c r="D16" s="23">
        <v>0.38492715387538301</v>
      </c>
      <c r="E16" s="23">
        <v>0.32986845075291982</v>
      </c>
      <c r="F16" s="23">
        <v>0.39010458710696699</v>
      </c>
      <c r="G16" s="23">
        <v>0.40481606442485818</v>
      </c>
      <c r="H16" s="23">
        <v>0.45024339099723393</v>
      </c>
      <c r="I16" s="23">
        <v>0.31825956537967642</v>
      </c>
      <c r="K16" s="23">
        <v>0.37018010836792248</v>
      </c>
      <c r="L16" s="23">
        <v>0.37667584784448283</v>
      </c>
      <c r="N16" s="23">
        <v>0.40251261448882142</v>
      </c>
      <c r="O16" s="23">
        <v>0.5001875487648928</v>
      </c>
      <c r="P16" s="23">
        <v>0.45429031760291833</v>
      </c>
      <c r="Q16" s="23">
        <v>0.3805330001238002</v>
      </c>
      <c r="R16" s="23">
        <v>0.34397844158856211</v>
      </c>
      <c r="S16" s="23">
        <v>0.36546944350968069</v>
      </c>
      <c r="T16" s="23">
        <v>0.38686182341559822</v>
      </c>
      <c r="U16" s="23">
        <v>0.37178363023641919</v>
      </c>
      <c r="V16" s="23">
        <v>0.33581734759599191</v>
      </c>
      <c r="W16" s="23">
        <v>0.33994025368355968</v>
      </c>
      <c r="X16" s="23">
        <v>0.40239742263471362</v>
      </c>
      <c r="Y16" s="23">
        <v>0.38279000112398998</v>
      </c>
      <c r="AA16" s="23">
        <v>0.36062680348853021</v>
      </c>
      <c r="AB16" s="23">
        <v>0.35506219511858839</v>
      </c>
      <c r="AC16" s="23">
        <v>0.40075046640355177</v>
      </c>
      <c r="AD16" s="23">
        <v>0.38793294852002569</v>
      </c>
      <c r="AF16" s="23">
        <v>0.25989977774718492</v>
      </c>
      <c r="AG16" s="23">
        <v>0.26796011842602552</v>
      </c>
      <c r="AH16" s="23">
        <v>0.40542528404873168</v>
      </c>
      <c r="AI16" s="23">
        <v>0.42348341006932649</v>
      </c>
      <c r="AJ16" s="23">
        <v>0.41755168735426068</v>
      </c>
      <c r="AK16" s="23">
        <v>0.33228962031848308</v>
      </c>
      <c r="AL16" s="23">
        <v>0.3658322374773354</v>
      </c>
      <c r="AM16" s="23">
        <v>0.42205705987491188</v>
      </c>
      <c r="AN16" s="23">
        <v>0.3413653571325318</v>
      </c>
      <c r="AO16" s="23">
        <v>0.39008808068114581</v>
      </c>
      <c r="AP16" s="23">
        <v>0.37721132343529101</v>
      </c>
      <c r="AQ16" s="23">
        <v>0.37333590746656159</v>
      </c>
      <c r="AR16" s="23">
        <v>0.43119105625421572</v>
      </c>
      <c r="AS16" s="23">
        <v>0.40236174223724569</v>
      </c>
      <c r="AT16" s="23">
        <v>0.48382914887769107</v>
      </c>
      <c r="AU16" s="23">
        <v>0.27732731876851169</v>
      </c>
      <c r="AV16" s="23">
        <v>0.39392990212860901</v>
      </c>
      <c r="AX16" s="23">
        <v>0.37999744322138662</v>
      </c>
      <c r="AY16" s="23">
        <v>0.35145148198911258</v>
      </c>
      <c r="BA16" s="23">
        <v>0.35729263469484018</v>
      </c>
      <c r="BB16" s="23">
        <v>0.40535369076966199</v>
      </c>
      <c r="BD16" s="23">
        <v>0.36105536249820641</v>
      </c>
      <c r="BE16" s="23">
        <v>0.40908085809016209</v>
      </c>
      <c r="BF16" s="23">
        <v>0.41690686253992348</v>
      </c>
      <c r="BG16" s="23">
        <v>0.37150789890367769</v>
      </c>
      <c r="BH16" s="23">
        <v>0.33940410692035272</v>
      </c>
      <c r="BI16" s="23">
        <v>0.2305193418594014</v>
      </c>
      <c r="BJ16" s="23">
        <v>0.36028621215902401</v>
      </c>
      <c r="BL16" s="23">
        <v>0.3935964494421218</v>
      </c>
      <c r="BM16" s="23">
        <v>0.37367348051334359</v>
      </c>
      <c r="BN16" s="23">
        <v>0.33975868326024677</v>
      </c>
      <c r="BO16" s="23">
        <v>0.37695564381940039</v>
      </c>
      <c r="BP16" s="23">
        <v>0.38523561789126981</v>
      </c>
      <c r="BQ16" s="23">
        <v>0.3213765490702461</v>
      </c>
      <c r="BR16" s="23">
        <v>0.31843112556758529</v>
      </c>
      <c r="BS16" s="23">
        <v>0.37438171880696619</v>
      </c>
      <c r="BU16" s="23">
        <v>0.35924163407470688</v>
      </c>
      <c r="BV16" s="23">
        <v>0.36376956989193721</v>
      </c>
      <c r="BW16" s="23">
        <v>0.32196235866269191</v>
      </c>
      <c r="BX16" s="23">
        <v>0.42466323669280692</v>
      </c>
      <c r="BY16" s="23">
        <v>0.41327248712649051</v>
      </c>
      <c r="BZ16" s="23">
        <v>0.38693786902365002</v>
      </c>
      <c r="CA16" s="23">
        <v>0.36409705686208921</v>
      </c>
      <c r="CB16" s="23">
        <v>0.31893671926187289</v>
      </c>
      <c r="CC16" s="23">
        <v>0.38216521853443408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0.17140985220505561</v>
      </c>
      <c r="D9" s="18">
        <v>0.15976588084311749</v>
      </c>
      <c r="E9" s="18">
        <v>0.23115524710134969</v>
      </c>
      <c r="F9" s="18">
        <v>0.14963202657588709</v>
      </c>
      <c r="G9" s="18">
        <v>0.17303003589016461</v>
      </c>
      <c r="H9" s="18">
        <v>0.12755504413251659</v>
      </c>
      <c r="I9" s="18">
        <v>0.17813742081029299</v>
      </c>
      <c r="K9" s="18">
        <v>0.17384562155620911</v>
      </c>
      <c r="L9" s="18">
        <v>0.1699745252174634</v>
      </c>
      <c r="N9" s="18">
        <v>0.19656258000912699</v>
      </c>
      <c r="O9" s="18">
        <v>0.12909389836535989</v>
      </c>
      <c r="P9" s="18">
        <v>0.12615418964809319</v>
      </c>
      <c r="Q9" s="18">
        <v>0.25032056031530919</v>
      </c>
      <c r="R9" s="18">
        <v>0.1795565639964195</v>
      </c>
      <c r="S9" s="18">
        <v>0.14988330140856709</v>
      </c>
      <c r="T9" s="18">
        <v>0.17729518762075269</v>
      </c>
      <c r="U9" s="18">
        <v>0.14893603378393711</v>
      </c>
      <c r="V9" s="18">
        <v>0.19780921811488911</v>
      </c>
      <c r="W9" s="18">
        <v>0.16318866758628739</v>
      </c>
      <c r="X9" s="18">
        <v>0.1425186098664786</v>
      </c>
      <c r="Y9" s="18">
        <v>0.1777001244074648</v>
      </c>
      <c r="AA9" s="18">
        <v>0.19587971915299551</v>
      </c>
      <c r="AB9" s="18">
        <v>0.15483270624897841</v>
      </c>
      <c r="AC9" s="18">
        <v>0.1625452376963395</v>
      </c>
      <c r="AD9" s="18">
        <v>0.16881630993364549</v>
      </c>
      <c r="AF9" s="18">
        <v>0.1089080185557595</v>
      </c>
      <c r="AG9" s="18">
        <v>0.2259179913107191</v>
      </c>
      <c r="AH9" s="18">
        <v>0.20064699130318381</v>
      </c>
      <c r="AI9" s="18">
        <v>8.9990155349297815E-2</v>
      </c>
      <c r="AJ9" s="18">
        <v>0.14882417695640501</v>
      </c>
      <c r="AK9" s="18">
        <v>0.1647733029408312</v>
      </c>
      <c r="AL9" s="18">
        <v>0.18136100019132539</v>
      </c>
      <c r="AM9" s="18">
        <v>0.17914002415166499</v>
      </c>
      <c r="AN9" s="18">
        <v>0.14093284156657329</v>
      </c>
      <c r="AO9" s="18">
        <v>0.22051447981666539</v>
      </c>
      <c r="AP9" s="18">
        <v>0.17726269270888501</v>
      </c>
      <c r="AQ9" s="18">
        <v>0.16199086506227961</v>
      </c>
      <c r="AR9" s="18">
        <v>0.2124235479441817</v>
      </c>
      <c r="AS9" s="18">
        <v>0.1912766609217452</v>
      </c>
      <c r="AT9" s="18">
        <v>0.13766968804724289</v>
      </c>
      <c r="AU9" s="18">
        <v>0.1903223428201522</v>
      </c>
      <c r="AV9" s="18">
        <v>0.1140315229575157</v>
      </c>
      <c r="AX9" s="18">
        <v>0.16240202733001291</v>
      </c>
      <c r="AY9" s="18">
        <v>0.22211649267731409</v>
      </c>
      <c r="BA9" s="18">
        <v>0.18434301322008029</v>
      </c>
      <c r="BB9" s="18">
        <v>0.14741447752521461</v>
      </c>
      <c r="BD9" s="18">
        <v>0.1443463138611395</v>
      </c>
      <c r="BE9" s="18">
        <v>0.1565075735194433</v>
      </c>
      <c r="BF9" s="18">
        <v>0.16332499938624609</v>
      </c>
      <c r="BG9" s="18">
        <v>0.19263802594522569</v>
      </c>
      <c r="BH9" s="18">
        <v>0.2050035014886788</v>
      </c>
      <c r="BI9" s="18">
        <v>0.19681618194864189</v>
      </c>
      <c r="BJ9" s="18">
        <v>0.2147590307757245</v>
      </c>
      <c r="BL9" s="18">
        <v>0.16059687215443871</v>
      </c>
      <c r="BM9" s="18">
        <v>0.19384804660778779</v>
      </c>
      <c r="BN9" s="18">
        <v>0.187892074655062</v>
      </c>
      <c r="BO9" s="18">
        <v>0.19226736852834411</v>
      </c>
      <c r="BP9" s="18">
        <v>0.17927365333453529</v>
      </c>
      <c r="BQ9" s="18">
        <v>0.29114991311175059</v>
      </c>
      <c r="BR9" s="18">
        <v>0.1077410817520367</v>
      </c>
      <c r="BS9" s="18">
        <v>0.1194192056754025</v>
      </c>
      <c r="BU9" s="18">
        <v>0.18153675327218621</v>
      </c>
      <c r="BV9" s="18">
        <v>0.1998417887326922</v>
      </c>
      <c r="BW9" s="18">
        <v>0.16255789419965411</v>
      </c>
      <c r="BX9" s="18">
        <v>0.19733354925409399</v>
      </c>
      <c r="BY9" s="18">
        <v>0.17087658300633571</v>
      </c>
      <c r="BZ9" s="18">
        <v>0.2216778263459829</v>
      </c>
      <c r="CA9" s="18">
        <v>7.2838313778715497E-2</v>
      </c>
      <c r="CB9" s="18">
        <v>0.10304823922062201</v>
      </c>
      <c r="CC9" s="18">
        <v>0.1817481461082302</v>
      </c>
    </row>
    <row r="10" spans="2:83" ht="19" customHeight="1" x14ac:dyDescent="0.35">
      <c r="B10" s="21" t="s">
        <v>329</v>
      </c>
      <c r="C10" s="18">
        <v>0.32864659185403572</v>
      </c>
      <c r="D10" s="18">
        <v>0.34439076043090883</v>
      </c>
      <c r="E10" s="18">
        <v>0.32951581836577032</v>
      </c>
      <c r="F10" s="18">
        <v>0.34201374247407329</v>
      </c>
      <c r="G10" s="18">
        <v>0.30412320034446377</v>
      </c>
      <c r="H10" s="18">
        <v>0.28331130136919852</v>
      </c>
      <c r="I10" s="18">
        <v>0.35802522449762358</v>
      </c>
      <c r="K10" s="18">
        <v>0.3535395497532603</v>
      </c>
      <c r="L10" s="18">
        <v>0.3059172569639127</v>
      </c>
      <c r="N10" s="18">
        <v>0.36452021853898797</v>
      </c>
      <c r="O10" s="18">
        <v>0.23228395231911381</v>
      </c>
      <c r="P10" s="18">
        <v>0.31465271014880891</v>
      </c>
      <c r="Q10" s="18">
        <v>0.26605153704905271</v>
      </c>
      <c r="R10" s="18">
        <v>0.33659630281326441</v>
      </c>
      <c r="S10" s="18">
        <v>0.30941342830814528</v>
      </c>
      <c r="T10" s="18">
        <v>0.33333300774906982</v>
      </c>
      <c r="U10" s="18">
        <v>0.33587874651940458</v>
      </c>
      <c r="V10" s="18">
        <v>0.36525534316928682</v>
      </c>
      <c r="W10" s="18">
        <v>0.3187803982022363</v>
      </c>
      <c r="X10" s="18">
        <v>0.31182118254419189</v>
      </c>
      <c r="Y10" s="18">
        <v>0.33518944747125351</v>
      </c>
      <c r="AA10" s="18">
        <v>0.37821174111713668</v>
      </c>
      <c r="AB10" s="18">
        <v>0.35761459232941217</v>
      </c>
      <c r="AC10" s="18">
        <v>0.30274817507650947</v>
      </c>
      <c r="AD10" s="18">
        <v>0.26931381932698129</v>
      </c>
      <c r="AF10" s="18">
        <v>0.36612552020696432</v>
      </c>
      <c r="AG10" s="18">
        <v>0.25164984226168657</v>
      </c>
      <c r="AH10" s="18">
        <v>0.2723068913783524</v>
      </c>
      <c r="AI10" s="18">
        <v>0.34908814585435199</v>
      </c>
      <c r="AJ10" s="18">
        <v>0.32452035665178092</v>
      </c>
      <c r="AK10" s="18">
        <v>0.33827293597930241</v>
      </c>
      <c r="AL10" s="18">
        <v>0.31386334568105928</v>
      </c>
      <c r="AM10" s="18">
        <v>0.29894652269288757</v>
      </c>
      <c r="AN10" s="18">
        <v>0.39713726089583162</v>
      </c>
      <c r="AO10" s="18">
        <v>0.33618262109034242</v>
      </c>
      <c r="AP10" s="18">
        <v>0.34686551839196739</v>
      </c>
      <c r="AQ10" s="18">
        <v>0.34853000933550798</v>
      </c>
      <c r="AR10" s="18">
        <v>0.34226576006250581</v>
      </c>
      <c r="AS10" s="18">
        <v>0.30654541372300231</v>
      </c>
      <c r="AT10" s="18">
        <v>0.40560298655158661</v>
      </c>
      <c r="AU10" s="18">
        <v>0.35405676701867261</v>
      </c>
      <c r="AV10" s="18">
        <v>0.25953619244619569</v>
      </c>
      <c r="AX10" s="18">
        <v>0.33331733089317628</v>
      </c>
      <c r="AY10" s="18">
        <v>0.3013598464666446</v>
      </c>
      <c r="BA10" s="18">
        <v>0.33019283758584028</v>
      </c>
      <c r="BB10" s="18">
        <v>0.32577778463523971</v>
      </c>
      <c r="BD10" s="18">
        <v>0.29102114597108159</v>
      </c>
      <c r="BE10" s="18">
        <v>0.34698021646900751</v>
      </c>
      <c r="BF10" s="18">
        <v>0.29701284321415727</v>
      </c>
      <c r="BG10" s="18">
        <v>0.39140208401526461</v>
      </c>
      <c r="BH10" s="18">
        <v>0.32708055306446299</v>
      </c>
      <c r="BI10" s="18">
        <v>0.33833633257996198</v>
      </c>
      <c r="BJ10" s="18">
        <v>0.18855144935370149</v>
      </c>
      <c r="BL10" s="18">
        <v>0.35255642729925118</v>
      </c>
      <c r="BM10" s="18">
        <v>0.36306440788567212</v>
      </c>
      <c r="BN10" s="18">
        <v>0.33757663672476479</v>
      </c>
      <c r="BO10" s="18">
        <v>0.36852497999377037</v>
      </c>
      <c r="BP10" s="18">
        <v>0.30816849630099441</v>
      </c>
      <c r="BQ10" s="18">
        <v>0.26808982114535751</v>
      </c>
      <c r="BR10" s="18">
        <v>0.2921210444076679</v>
      </c>
      <c r="BS10" s="18">
        <v>0.25760541215884031</v>
      </c>
      <c r="BU10" s="18">
        <v>0.37129663480669778</v>
      </c>
      <c r="BV10" s="18">
        <v>0.36183308372324802</v>
      </c>
      <c r="BW10" s="18">
        <v>0.35914445346129859</v>
      </c>
      <c r="BX10" s="18">
        <v>0.32779683287360101</v>
      </c>
      <c r="BY10" s="18">
        <v>0.30088427486088271</v>
      </c>
      <c r="BZ10" s="18">
        <v>0.29413041136279661</v>
      </c>
      <c r="CA10" s="18">
        <v>0.27936673382852939</v>
      </c>
      <c r="CB10" s="18">
        <v>0.32520057788382611</v>
      </c>
      <c r="CC10" s="18">
        <v>0.22558304111296071</v>
      </c>
    </row>
    <row r="11" spans="2:83" ht="19" customHeight="1" x14ac:dyDescent="0.35">
      <c r="B11" s="21" t="s">
        <v>330</v>
      </c>
      <c r="C11" s="18">
        <v>0.21299880889404271</v>
      </c>
      <c r="D11" s="18">
        <v>0.24719765808644201</v>
      </c>
      <c r="E11" s="18">
        <v>0.20786615285826349</v>
      </c>
      <c r="F11" s="18">
        <v>0.190600092795146</v>
      </c>
      <c r="G11" s="18">
        <v>0.21328408483677699</v>
      </c>
      <c r="H11" s="18">
        <v>0.25139975195118491</v>
      </c>
      <c r="I11" s="18">
        <v>0.19126205446631889</v>
      </c>
      <c r="K11" s="18">
        <v>0.2188958985821278</v>
      </c>
      <c r="L11" s="18">
        <v>0.206524703784984</v>
      </c>
      <c r="N11" s="18">
        <v>0.2092763762592689</v>
      </c>
      <c r="O11" s="18">
        <v>0.31849391219259249</v>
      </c>
      <c r="P11" s="18">
        <v>0.25153352298215259</v>
      </c>
      <c r="Q11" s="18">
        <v>0.19616395299611769</v>
      </c>
      <c r="R11" s="18">
        <v>0.2056185689763326</v>
      </c>
      <c r="S11" s="18">
        <v>0.27567719382706868</v>
      </c>
      <c r="T11" s="18">
        <v>0.21606504175730271</v>
      </c>
      <c r="U11" s="18">
        <v>0.20480785306892699</v>
      </c>
      <c r="V11" s="18">
        <v>0.19197549743177539</v>
      </c>
      <c r="W11" s="18">
        <v>0.18183594604302639</v>
      </c>
      <c r="X11" s="18">
        <v>0.1612704086954555</v>
      </c>
      <c r="Y11" s="18">
        <v>0.25593950091038947</v>
      </c>
      <c r="AA11" s="18">
        <v>0.19688901794659761</v>
      </c>
      <c r="AB11" s="18">
        <v>0.2147424492090122</v>
      </c>
      <c r="AC11" s="18">
        <v>0.22910463686059679</v>
      </c>
      <c r="AD11" s="18">
        <v>0.2160088497171464</v>
      </c>
      <c r="AF11" s="18">
        <v>0.1162231373846367</v>
      </c>
      <c r="AG11" s="18">
        <v>0.1624336617055456</v>
      </c>
      <c r="AH11" s="18">
        <v>0.23207037463931771</v>
      </c>
      <c r="AI11" s="18">
        <v>0.22695487565511699</v>
      </c>
      <c r="AJ11" s="18">
        <v>0.2325099028053729</v>
      </c>
      <c r="AK11" s="18">
        <v>0.22178028982727471</v>
      </c>
      <c r="AL11" s="18">
        <v>0.18306930744486299</v>
      </c>
      <c r="AM11" s="18">
        <v>0.25936771360634492</v>
      </c>
      <c r="AN11" s="18">
        <v>0.22269444608601441</v>
      </c>
      <c r="AO11" s="18">
        <v>0.1505851665197063</v>
      </c>
      <c r="AP11" s="18">
        <v>0.21355080055643841</v>
      </c>
      <c r="AQ11" s="18">
        <v>0.24589166523986941</v>
      </c>
      <c r="AR11" s="18">
        <v>0.22407761814427529</v>
      </c>
      <c r="AS11" s="18">
        <v>0.23573605183336721</v>
      </c>
      <c r="AT11" s="18">
        <v>0.27794464912019667</v>
      </c>
      <c r="AU11" s="18">
        <v>0.19262657632336219</v>
      </c>
      <c r="AV11" s="18">
        <v>0.18839166630528759</v>
      </c>
      <c r="AX11" s="18">
        <v>0.20827336718868761</v>
      </c>
      <c r="AY11" s="18">
        <v>0.23513122753714721</v>
      </c>
      <c r="BA11" s="18">
        <v>0.1993680593743975</v>
      </c>
      <c r="BB11" s="18">
        <v>0.23828844547329689</v>
      </c>
      <c r="BD11" s="18">
        <v>0.2179043631335065</v>
      </c>
      <c r="BE11" s="18">
        <v>0.21887346570222421</v>
      </c>
      <c r="BF11" s="18">
        <v>0.24157357649965569</v>
      </c>
      <c r="BG11" s="18">
        <v>0.19601210305220401</v>
      </c>
      <c r="BH11" s="18">
        <v>0.19343490085851051</v>
      </c>
      <c r="BI11" s="18">
        <v>0.17003246849446449</v>
      </c>
      <c r="BJ11" s="18">
        <v>0.25751788629944361</v>
      </c>
      <c r="BL11" s="18">
        <v>0.25092329603795521</v>
      </c>
      <c r="BM11" s="18">
        <v>0.2062979657517299</v>
      </c>
      <c r="BN11" s="18">
        <v>0.23214313996636871</v>
      </c>
      <c r="BO11" s="18">
        <v>0.1702272033939298</v>
      </c>
      <c r="BP11" s="18">
        <v>0.2114968737038132</v>
      </c>
      <c r="BQ11" s="18">
        <v>0.15889312839067471</v>
      </c>
      <c r="BR11" s="18">
        <v>0.14053453291749959</v>
      </c>
      <c r="BS11" s="18">
        <v>0.2089186446017274</v>
      </c>
      <c r="BU11" s="18">
        <v>0.20806502701068669</v>
      </c>
      <c r="BV11" s="18">
        <v>0.18891955755998641</v>
      </c>
      <c r="BW11" s="18">
        <v>0.20881892673563801</v>
      </c>
      <c r="BX11" s="18">
        <v>0.20160641411922531</v>
      </c>
      <c r="BY11" s="18">
        <v>0.24795810492025111</v>
      </c>
      <c r="BZ11" s="18">
        <v>0.2144932740724837</v>
      </c>
      <c r="CA11" s="18">
        <v>0.18892633940803449</v>
      </c>
      <c r="CB11" s="18">
        <v>0.2008379324913549</v>
      </c>
      <c r="CC11" s="18">
        <v>0.2567749206815374</v>
      </c>
    </row>
    <row r="12" spans="2:83" ht="19" customHeight="1" x14ac:dyDescent="0.35">
      <c r="B12" s="21" t="s">
        <v>282</v>
      </c>
      <c r="C12" s="18">
        <v>0.1239104490411149</v>
      </c>
      <c r="D12" s="18">
        <v>0.1349294013551135</v>
      </c>
      <c r="E12" s="18">
        <v>0.14343168082638161</v>
      </c>
      <c r="F12" s="18">
        <v>0.17800901741751729</v>
      </c>
      <c r="G12" s="18">
        <v>9.1732534187174614E-2</v>
      </c>
      <c r="H12" s="18">
        <v>0.1396878511379035</v>
      </c>
      <c r="I12" s="18">
        <v>7.6827847406724242E-2</v>
      </c>
      <c r="K12" s="18">
        <v>0.12356382492068529</v>
      </c>
      <c r="L12" s="18">
        <v>0.12293603049136149</v>
      </c>
      <c r="N12" s="18">
        <v>0.13558274973645071</v>
      </c>
      <c r="O12" s="18">
        <v>0.141104124686459</v>
      </c>
      <c r="P12" s="18">
        <v>0.10032627395776079</v>
      </c>
      <c r="Q12" s="18">
        <v>0.14119323138285431</v>
      </c>
      <c r="R12" s="18">
        <v>0.13076970237897689</v>
      </c>
      <c r="S12" s="18">
        <v>0.1023970143204912</v>
      </c>
      <c r="T12" s="18">
        <v>0.1580509023067061</v>
      </c>
      <c r="U12" s="18">
        <v>0.10270480302518591</v>
      </c>
      <c r="V12" s="18">
        <v>0.1191793573094522</v>
      </c>
      <c r="W12" s="18">
        <v>0.12500324907898511</v>
      </c>
      <c r="X12" s="18">
        <v>0.14097274337151561</v>
      </c>
      <c r="Y12" s="18">
        <v>0.1058731348907105</v>
      </c>
      <c r="AA12" s="18">
        <v>9.7737204015588816E-2</v>
      </c>
      <c r="AB12" s="18">
        <v>0.1182612988277435</v>
      </c>
      <c r="AC12" s="18">
        <v>0.1677031959452531</v>
      </c>
      <c r="AD12" s="18">
        <v>0.1204575358794326</v>
      </c>
      <c r="AF12" s="18">
        <v>0.1205235541813519</v>
      </c>
      <c r="AG12" s="18">
        <v>0.1007148070241853</v>
      </c>
      <c r="AH12" s="18">
        <v>0.11207933931423621</v>
      </c>
      <c r="AI12" s="18">
        <v>0.13828798959077751</v>
      </c>
      <c r="AJ12" s="18">
        <v>0.13424007481137751</v>
      </c>
      <c r="AK12" s="18">
        <v>9.1920369621535949E-2</v>
      </c>
      <c r="AL12" s="18">
        <v>0.17854996938249451</v>
      </c>
      <c r="AM12" s="18">
        <v>0.12444183408894929</v>
      </c>
      <c r="AN12" s="18">
        <v>9.6582480424288034E-2</v>
      </c>
      <c r="AO12" s="18">
        <v>0.13604850552836059</v>
      </c>
      <c r="AP12" s="18">
        <v>0.1013154299616984</v>
      </c>
      <c r="AQ12" s="18">
        <v>0.1041784238155981</v>
      </c>
      <c r="AR12" s="18">
        <v>0.14133161077863951</v>
      </c>
      <c r="AS12" s="18">
        <v>0.1651402460068653</v>
      </c>
      <c r="AT12" s="18">
        <v>0.1380641417468785</v>
      </c>
      <c r="AU12" s="18">
        <v>0.1444752999246251</v>
      </c>
      <c r="AV12" s="18">
        <v>0.1015640006288093</v>
      </c>
      <c r="AX12" s="18">
        <v>0.1230943157100592</v>
      </c>
      <c r="AY12" s="18">
        <v>0.1291113229725884</v>
      </c>
      <c r="BA12" s="18">
        <v>0.12820862041079109</v>
      </c>
      <c r="BB12" s="18">
        <v>0.11593589182855631</v>
      </c>
      <c r="BD12" s="18">
        <v>0.12744893452308539</v>
      </c>
      <c r="BE12" s="18">
        <v>0.1245281540413259</v>
      </c>
      <c r="BF12" s="18">
        <v>0.14504154034349739</v>
      </c>
      <c r="BG12" s="18">
        <v>9.9490353738407547E-2</v>
      </c>
      <c r="BH12" s="18">
        <v>0.15552959292937199</v>
      </c>
      <c r="BI12" s="18">
        <v>0.1209419385492537</v>
      </c>
      <c r="BJ12" s="18">
        <v>6.8041286199015713E-2</v>
      </c>
      <c r="BL12" s="18">
        <v>0.1060862842778735</v>
      </c>
      <c r="BM12" s="18">
        <v>0.1140930610869295</v>
      </c>
      <c r="BN12" s="18">
        <v>8.7404562192026539E-2</v>
      </c>
      <c r="BO12" s="18">
        <v>0.1206352900411964</v>
      </c>
      <c r="BP12" s="18">
        <v>0.1786131943975231</v>
      </c>
      <c r="BQ12" s="18">
        <v>0.14323273828494421</v>
      </c>
      <c r="BR12" s="18">
        <v>6.7876426809377666E-2</v>
      </c>
      <c r="BS12" s="18">
        <v>0.13957283172357859</v>
      </c>
      <c r="BU12" s="18">
        <v>0.11281067690825231</v>
      </c>
      <c r="BV12" s="18">
        <v>0.1249604127615758</v>
      </c>
      <c r="BW12" s="18">
        <v>8.5272490883588056E-2</v>
      </c>
      <c r="BX12" s="18">
        <v>0.12971273618890269</v>
      </c>
      <c r="BY12" s="18">
        <v>0.13852276218483869</v>
      </c>
      <c r="BZ12" s="18">
        <v>0.1597046477758183</v>
      </c>
      <c r="CA12" s="18">
        <v>0.1574828489996907</v>
      </c>
      <c r="CB12" s="18">
        <v>8.3339456814114879E-2</v>
      </c>
      <c r="CC12" s="18">
        <v>0.1284926630497876</v>
      </c>
    </row>
    <row r="13" spans="2:83" ht="19" customHeight="1" x14ac:dyDescent="0.35">
      <c r="B13" s="21" t="s">
        <v>236</v>
      </c>
      <c r="C13" s="18">
        <v>0.13918457767438461</v>
      </c>
      <c r="D13" s="18">
        <v>7.8225525141725635E-2</v>
      </c>
      <c r="E13" s="18">
        <v>7.5156395699113185E-2</v>
      </c>
      <c r="F13" s="18">
        <v>0.1059529948481578</v>
      </c>
      <c r="G13" s="18">
        <v>0.19109498456345089</v>
      </c>
      <c r="H13" s="18">
        <v>0.1706316663632696</v>
      </c>
      <c r="I13" s="18">
        <v>0.18055909160475681</v>
      </c>
      <c r="K13" s="18">
        <v>0.108681540730203</v>
      </c>
      <c r="L13" s="18">
        <v>0.1684534733758786</v>
      </c>
      <c r="N13" s="18">
        <v>7.9658357357978715E-2</v>
      </c>
      <c r="O13" s="18">
        <v>0.16490419542024301</v>
      </c>
      <c r="P13" s="18">
        <v>0.18895826111679859</v>
      </c>
      <c r="Q13" s="18">
        <v>0.11025275506474889</v>
      </c>
      <c r="R13" s="18">
        <v>0.1155858417322372</v>
      </c>
      <c r="S13" s="18">
        <v>0.15774456420757771</v>
      </c>
      <c r="T13" s="18">
        <v>7.4233086044876245E-2</v>
      </c>
      <c r="U13" s="18">
        <v>0.18578689505325369</v>
      </c>
      <c r="V13" s="18">
        <v>9.6617004814844892E-2</v>
      </c>
      <c r="W13" s="18">
        <v>0.17250622122972911</v>
      </c>
      <c r="X13" s="18">
        <v>0.23314701165662891</v>
      </c>
      <c r="Y13" s="18">
        <v>0.11417855511025179</v>
      </c>
      <c r="AA13" s="18">
        <v>0.1182493946994518</v>
      </c>
      <c r="AB13" s="18">
        <v>0.13078884866588991</v>
      </c>
      <c r="AC13" s="18">
        <v>0.1212582365337263</v>
      </c>
      <c r="AD13" s="18">
        <v>0.1858362955089482</v>
      </c>
      <c r="AF13" s="18">
        <v>0.22261743529749151</v>
      </c>
      <c r="AG13" s="18">
        <v>0.19897442781883801</v>
      </c>
      <c r="AH13" s="18">
        <v>0.16745395171163779</v>
      </c>
      <c r="AI13" s="18">
        <v>0.1648716395031207</v>
      </c>
      <c r="AJ13" s="18">
        <v>0.145125466334422</v>
      </c>
      <c r="AK13" s="18">
        <v>0.1526494246621789</v>
      </c>
      <c r="AL13" s="18">
        <v>0.1104406358767458</v>
      </c>
      <c r="AM13" s="18">
        <v>0.1257757529106148</v>
      </c>
      <c r="AN13" s="18">
        <v>0.1281759642776803</v>
      </c>
      <c r="AO13" s="18">
        <v>0.1566692270449255</v>
      </c>
      <c r="AP13" s="18">
        <v>0.14455314247180939</v>
      </c>
      <c r="AQ13" s="18">
        <v>0.12750162695404779</v>
      </c>
      <c r="AR13" s="18">
        <v>5.0564399959898428E-2</v>
      </c>
      <c r="AS13" s="18">
        <v>0.1013016275150202</v>
      </c>
      <c r="AT13" s="18">
        <v>4.0718534534095158E-2</v>
      </c>
      <c r="AU13" s="18">
        <v>7.1217125049879537E-2</v>
      </c>
      <c r="AV13" s="18">
        <v>0.28890225321863838</v>
      </c>
      <c r="AX13" s="18">
        <v>0.14884181577203609</v>
      </c>
      <c r="AY13" s="18">
        <v>9.1905265487563337E-2</v>
      </c>
      <c r="BA13" s="18">
        <v>0.13527801991264801</v>
      </c>
      <c r="BB13" s="18">
        <v>0.1464325595940725</v>
      </c>
      <c r="BD13" s="18">
        <v>0.1928307544460994</v>
      </c>
      <c r="BE13" s="18">
        <v>0.13394814724868401</v>
      </c>
      <c r="BF13" s="18">
        <v>0.1207215401672956</v>
      </c>
      <c r="BG13" s="18">
        <v>0.1061944241833699</v>
      </c>
      <c r="BH13" s="18">
        <v>9.7681757499686953E-2</v>
      </c>
      <c r="BI13" s="18">
        <v>0.12869253100146971</v>
      </c>
      <c r="BJ13" s="18">
        <v>0.2104333729787719</v>
      </c>
      <c r="BL13" s="18">
        <v>0.12402125868553469</v>
      </c>
      <c r="BM13" s="18">
        <v>0.1039907905235779</v>
      </c>
      <c r="BN13" s="18">
        <v>0.14926878973577351</v>
      </c>
      <c r="BO13" s="18">
        <v>0.11495202912145271</v>
      </c>
      <c r="BP13" s="18">
        <v>9.1272320799134068E-2</v>
      </c>
      <c r="BQ13" s="18">
        <v>0.11478981030586489</v>
      </c>
      <c r="BR13" s="18">
        <v>0.31473580675089857</v>
      </c>
      <c r="BS13" s="18">
        <v>0.2318536763852134</v>
      </c>
      <c r="BU13" s="18">
        <v>0.1154515132267268</v>
      </c>
      <c r="BV13" s="18">
        <v>0.10455842978190109</v>
      </c>
      <c r="BW13" s="18">
        <v>0.1578146793492419</v>
      </c>
      <c r="BX13" s="18">
        <v>0.12249483137708669</v>
      </c>
      <c r="BY13" s="18">
        <v>0.1143736462892616</v>
      </c>
      <c r="BZ13" s="18">
        <v>7.548438915366254E-2</v>
      </c>
      <c r="CA13" s="18">
        <v>0.25625978485808509</v>
      </c>
      <c r="CB13" s="18">
        <v>0.24236895996668359</v>
      </c>
      <c r="CC13" s="18">
        <v>0.20740122904748401</v>
      </c>
    </row>
    <row r="14" spans="2:83" ht="19" customHeight="1" x14ac:dyDescent="0.35">
      <c r="B14" s="21" t="s">
        <v>331</v>
      </c>
      <c r="C14" s="18">
        <v>2.3849720331366411E-2</v>
      </c>
      <c r="D14" s="18">
        <v>3.5490774142692458E-2</v>
      </c>
      <c r="E14" s="18">
        <v>1.287470514912183E-2</v>
      </c>
      <c r="F14" s="18">
        <v>3.3792125889218518E-2</v>
      </c>
      <c r="G14" s="18">
        <v>2.6735160177969172E-2</v>
      </c>
      <c r="H14" s="18">
        <v>2.7414385045926831E-2</v>
      </c>
      <c r="I14" s="18">
        <v>1.518836121428364E-2</v>
      </c>
      <c r="K14" s="18">
        <v>2.147356445751443E-2</v>
      </c>
      <c r="L14" s="18">
        <v>2.619401016639978E-2</v>
      </c>
      <c r="N14" s="18">
        <v>1.4399718098186579E-2</v>
      </c>
      <c r="O14" s="18">
        <v>1.411991701623173E-2</v>
      </c>
      <c r="P14" s="18">
        <v>1.8375042146385849E-2</v>
      </c>
      <c r="Q14" s="18">
        <v>3.6017963191917468E-2</v>
      </c>
      <c r="R14" s="18">
        <v>3.1873020102769323E-2</v>
      </c>
      <c r="S14" s="18">
        <v>4.8844979281500098E-3</v>
      </c>
      <c r="T14" s="18">
        <v>4.1022774521292583E-2</v>
      </c>
      <c r="U14" s="18">
        <v>2.1885668549291651E-2</v>
      </c>
      <c r="V14" s="18">
        <v>2.9163579159751561E-2</v>
      </c>
      <c r="W14" s="18">
        <v>3.8685517859735723E-2</v>
      </c>
      <c r="X14" s="18">
        <v>1.027004386572933E-2</v>
      </c>
      <c r="Y14" s="18">
        <v>1.111923720992981E-2</v>
      </c>
      <c r="AA14" s="18">
        <v>1.303292306822959E-2</v>
      </c>
      <c r="AB14" s="18">
        <v>2.3760104718963702E-2</v>
      </c>
      <c r="AC14" s="18">
        <v>1.664051788757474E-2</v>
      </c>
      <c r="AD14" s="18">
        <v>3.956718963384602E-2</v>
      </c>
      <c r="AF14" s="18">
        <v>6.5602334373796062E-2</v>
      </c>
      <c r="AG14" s="18">
        <v>6.0309269879025372E-2</v>
      </c>
      <c r="AH14" s="18">
        <v>1.5442451653272141E-2</v>
      </c>
      <c r="AI14" s="18">
        <v>3.0807194047335069E-2</v>
      </c>
      <c r="AJ14" s="18">
        <v>1.4780022440641969E-2</v>
      </c>
      <c r="AK14" s="18">
        <v>3.0603676968876819E-2</v>
      </c>
      <c r="AL14" s="18">
        <v>3.2715741423511982E-2</v>
      </c>
      <c r="AM14" s="18">
        <v>1.232815254953854E-2</v>
      </c>
      <c r="AN14" s="18">
        <v>1.4477006749612231E-2</v>
      </c>
      <c r="AO14" s="18">
        <v>0</v>
      </c>
      <c r="AP14" s="18">
        <v>1.6452415909201351E-2</v>
      </c>
      <c r="AQ14" s="18">
        <v>1.190740959269704E-2</v>
      </c>
      <c r="AR14" s="18">
        <v>2.9337063110499158E-2</v>
      </c>
      <c r="AS14" s="18">
        <v>0</v>
      </c>
      <c r="AT14" s="18">
        <v>0</v>
      </c>
      <c r="AU14" s="18">
        <v>4.7301888863308467E-2</v>
      </c>
      <c r="AV14" s="18">
        <v>4.7574364443553299E-2</v>
      </c>
      <c r="AX14" s="18">
        <v>2.4071143106027839E-2</v>
      </c>
      <c r="AY14" s="18">
        <v>2.0375844858742439E-2</v>
      </c>
      <c r="BA14" s="18">
        <v>2.2609449496242901E-2</v>
      </c>
      <c r="BB14" s="18">
        <v>2.6150840943620069E-2</v>
      </c>
      <c r="BD14" s="18">
        <v>2.6448488065087549E-2</v>
      </c>
      <c r="BE14" s="18">
        <v>1.9162443019314999E-2</v>
      </c>
      <c r="BF14" s="18">
        <v>3.2325500389147881E-2</v>
      </c>
      <c r="BG14" s="18">
        <v>1.426300906552834E-2</v>
      </c>
      <c r="BH14" s="18">
        <v>2.1269694159288682E-2</v>
      </c>
      <c r="BI14" s="18">
        <v>4.5180547426208188E-2</v>
      </c>
      <c r="BJ14" s="18">
        <v>6.0696974393342748E-2</v>
      </c>
      <c r="BL14" s="18">
        <v>5.8158615449466827E-3</v>
      </c>
      <c r="BM14" s="18">
        <v>1.8705728144302779E-2</v>
      </c>
      <c r="BN14" s="18">
        <v>5.7147967260043168E-3</v>
      </c>
      <c r="BO14" s="18">
        <v>3.3393128921306477E-2</v>
      </c>
      <c r="BP14" s="18">
        <v>3.1175461464000052E-2</v>
      </c>
      <c r="BQ14" s="18">
        <v>2.3844588761408349E-2</v>
      </c>
      <c r="BR14" s="18">
        <v>7.6991107362519476E-2</v>
      </c>
      <c r="BS14" s="18">
        <v>4.2630229455237881E-2</v>
      </c>
      <c r="BU14" s="18">
        <v>1.083939477545014E-2</v>
      </c>
      <c r="BV14" s="18">
        <v>1.988672744059657E-2</v>
      </c>
      <c r="BW14" s="18">
        <v>2.6391555370579391E-2</v>
      </c>
      <c r="BX14" s="18">
        <v>2.105563618709036E-2</v>
      </c>
      <c r="BY14" s="18">
        <v>2.738462873843011E-2</v>
      </c>
      <c r="BZ14" s="18">
        <v>3.4509451289256102E-2</v>
      </c>
      <c r="CA14" s="18">
        <v>4.5125979126944687E-2</v>
      </c>
      <c r="CB14" s="18">
        <v>4.5204833623398673E-2</v>
      </c>
      <c r="CC14" s="18">
        <v>0</v>
      </c>
    </row>
    <row r="15" spans="2:83" ht="19" customHeight="1" x14ac:dyDescent="0.35">
      <c r="B15" s="22" t="s">
        <v>117</v>
      </c>
      <c r="C15" s="23">
        <v>0.50005644405909133</v>
      </c>
      <c r="D15" s="23">
        <v>0.50415664127402637</v>
      </c>
      <c r="E15" s="23">
        <v>0.56067106546712009</v>
      </c>
      <c r="F15" s="23">
        <v>0.49164576904996038</v>
      </c>
      <c r="G15" s="23">
        <v>0.47715323623462841</v>
      </c>
      <c r="H15" s="23">
        <v>0.41086634550171502</v>
      </c>
      <c r="I15" s="23">
        <v>0.53616264530791669</v>
      </c>
      <c r="K15" s="23">
        <v>0.52738517130946949</v>
      </c>
      <c r="L15" s="23">
        <v>0.47589178218137612</v>
      </c>
      <c r="N15" s="23">
        <v>0.56108279854811505</v>
      </c>
      <c r="O15" s="23">
        <v>0.36137785068447381</v>
      </c>
      <c r="P15" s="23">
        <v>0.44080689979690202</v>
      </c>
      <c r="Q15" s="23">
        <v>0.51637209736436196</v>
      </c>
      <c r="R15" s="23">
        <v>0.51615286680968386</v>
      </c>
      <c r="S15" s="23">
        <v>0.45929672971671243</v>
      </c>
      <c r="T15" s="23">
        <v>0.51062819536982251</v>
      </c>
      <c r="U15" s="23">
        <v>0.48481478030334169</v>
      </c>
      <c r="V15" s="23">
        <v>0.56306456128417592</v>
      </c>
      <c r="W15" s="23">
        <v>0.48196906578852372</v>
      </c>
      <c r="X15" s="23">
        <v>0.45433979241067052</v>
      </c>
      <c r="Y15" s="23">
        <v>0.51288957187871831</v>
      </c>
      <c r="AA15" s="23">
        <v>0.57409146027013214</v>
      </c>
      <c r="AB15" s="23">
        <v>0.51244729857839055</v>
      </c>
      <c r="AC15" s="23">
        <v>0.46529341277284902</v>
      </c>
      <c r="AD15" s="23">
        <v>0.43813012926062678</v>
      </c>
      <c r="AF15" s="23">
        <v>0.47503353876272381</v>
      </c>
      <c r="AG15" s="23">
        <v>0.47756783357240568</v>
      </c>
      <c r="AH15" s="23">
        <v>0.47295388268153632</v>
      </c>
      <c r="AI15" s="23">
        <v>0.43907830120364982</v>
      </c>
      <c r="AJ15" s="23">
        <v>0.47334453360818579</v>
      </c>
      <c r="AK15" s="23">
        <v>0.50304623892013356</v>
      </c>
      <c r="AL15" s="23">
        <v>0.49522434587238467</v>
      </c>
      <c r="AM15" s="23">
        <v>0.47808654684455271</v>
      </c>
      <c r="AN15" s="23">
        <v>0.53807010246240494</v>
      </c>
      <c r="AO15" s="23">
        <v>0.55669710090700775</v>
      </c>
      <c r="AP15" s="23">
        <v>0.52412821110085239</v>
      </c>
      <c r="AQ15" s="23">
        <v>0.51052087439778759</v>
      </c>
      <c r="AR15" s="23">
        <v>0.55468930800668748</v>
      </c>
      <c r="AS15" s="23">
        <v>0.49782207464474748</v>
      </c>
      <c r="AT15" s="23">
        <v>0.54327267459882944</v>
      </c>
      <c r="AU15" s="23">
        <v>0.54437910983882476</v>
      </c>
      <c r="AV15" s="23">
        <v>0.37356771540371142</v>
      </c>
      <c r="AX15" s="23">
        <v>0.49571935822318919</v>
      </c>
      <c r="AY15" s="23">
        <v>0.52347633914395875</v>
      </c>
      <c r="BA15" s="23">
        <v>0.51453585080592057</v>
      </c>
      <c r="BB15" s="23">
        <v>0.47319226216045429</v>
      </c>
      <c r="BD15" s="23">
        <v>0.43536745983222108</v>
      </c>
      <c r="BE15" s="23">
        <v>0.5034877899884509</v>
      </c>
      <c r="BF15" s="23">
        <v>0.46033784260040339</v>
      </c>
      <c r="BG15" s="23">
        <v>0.58404010996049016</v>
      </c>
      <c r="BH15" s="23">
        <v>0.53208405455314178</v>
      </c>
      <c r="BI15" s="23">
        <v>0.53515251452860391</v>
      </c>
      <c r="BJ15" s="23">
        <v>0.40331048012942589</v>
      </c>
      <c r="BL15" s="23">
        <v>0.51315329945368982</v>
      </c>
      <c r="BM15" s="23">
        <v>0.55691245449345994</v>
      </c>
      <c r="BN15" s="23">
        <v>0.52546871137982687</v>
      </c>
      <c r="BO15" s="23">
        <v>0.56079234852211446</v>
      </c>
      <c r="BP15" s="23">
        <v>0.48744214963552962</v>
      </c>
      <c r="BQ15" s="23">
        <v>0.55923973425710805</v>
      </c>
      <c r="BR15" s="23">
        <v>0.39986212615970462</v>
      </c>
      <c r="BS15" s="23">
        <v>0.37702461783424268</v>
      </c>
      <c r="BU15" s="23">
        <v>0.55283338807888405</v>
      </c>
      <c r="BV15" s="23">
        <v>0.56167487245594017</v>
      </c>
      <c r="BW15" s="23">
        <v>0.52170234766095269</v>
      </c>
      <c r="BX15" s="23">
        <v>0.52513038212769503</v>
      </c>
      <c r="BY15" s="23">
        <v>0.47176085786721828</v>
      </c>
      <c r="BZ15" s="23">
        <v>0.51580823770877948</v>
      </c>
      <c r="CA15" s="23">
        <v>0.35220504760724491</v>
      </c>
      <c r="CB15" s="23">
        <v>0.42824881710444812</v>
      </c>
      <c r="CC15" s="23">
        <v>0.40733118722119088</v>
      </c>
    </row>
    <row r="16" spans="2:83" ht="19" customHeight="1" x14ac:dyDescent="0.35">
      <c r="B16" s="22" t="s">
        <v>118</v>
      </c>
      <c r="C16" s="23">
        <v>0.33690925793515752</v>
      </c>
      <c r="D16" s="23">
        <v>0.38212705944155551</v>
      </c>
      <c r="E16" s="23">
        <v>0.35129783368464512</v>
      </c>
      <c r="F16" s="23">
        <v>0.36860911021266329</v>
      </c>
      <c r="G16" s="23">
        <v>0.30501661902395161</v>
      </c>
      <c r="H16" s="23">
        <v>0.39108760308908841</v>
      </c>
      <c r="I16" s="23">
        <v>0.2680899018730431</v>
      </c>
      <c r="K16" s="23">
        <v>0.34245972350281312</v>
      </c>
      <c r="L16" s="23">
        <v>0.32946073427634548</v>
      </c>
      <c r="N16" s="23">
        <v>0.34485912599571961</v>
      </c>
      <c r="O16" s="23">
        <v>0.45959803687905149</v>
      </c>
      <c r="P16" s="23">
        <v>0.35185979693991348</v>
      </c>
      <c r="Q16" s="23">
        <v>0.337357184378972</v>
      </c>
      <c r="R16" s="23">
        <v>0.33638827135530952</v>
      </c>
      <c r="S16" s="23">
        <v>0.37807420814755988</v>
      </c>
      <c r="T16" s="23">
        <v>0.37411594406400878</v>
      </c>
      <c r="U16" s="23">
        <v>0.30751265609411288</v>
      </c>
      <c r="V16" s="23">
        <v>0.31115485474122773</v>
      </c>
      <c r="W16" s="23">
        <v>0.30683919512201152</v>
      </c>
      <c r="X16" s="23">
        <v>0.30224315206697111</v>
      </c>
      <c r="Y16" s="23">
        <v>0.36181263580110001</v>
      </c>
      <c r="AA16" s="23">
        <v>0.29462622196218641</v>
      </c>
      <c r="AB16" s="23">
        <v>0.33300374803675581</v>
      </c>
      <c r="AC16" s="23">
        <v>0.39680783280585002</v>
      </c>
      <c r="AD16" s="23">
        <v>0.33646638559657899</v>
      </c>
      <c r="AF16" s="23">
        <v>0.23674669156598871</v>
      </c>
      <c r="AG16" s="23">
        <v>0.26314846872973091</v>
      </c>
      <c r="AH16" s="23">
        <v>0.34414971395355398</v>
      </c>
      <c r="AI16" s="23">
        <v>0.36524286524589461</v>
      </c>
      <c r="AJ16" s="23">
        <v>0.36674997761675032</v>
      </c>
      <c r="AK16" s="23">
        <v>0.3137006594488107</v>
      </c>
      <c r="AL16" s="23">
        <v>0.36161927682735751</v>
      </c>
      <c r="AM16" s="23">
        <v>0.38380954769529407</v>
      </c>
      <c r="AN16" s="23">
        <v>0.31927692651030237</v>
      </c>
      <c r="AO16" s="23">
        <v>0.28663367204806689</v>
      </c>
      <c r="AP16" s="23">
        <v>0.31486623051813678</v>
      </c>
      <c r="AQ16" s="23">
        <v>0.35007008905546749</v>
      </c>
      <c r="AR16" s="23">
        <v>0.36540922892291477</v>
      </c>
      <c r="AS16" s="23">
        <v>0.40087629784023249</v>
      </c>
      <c r="AT16" s="23">
        <v>0.41600879086707521</v>
      </c>
      <c r="AU16" s="23">
        <v>0.33710187624798732</v>
      </c>
      <c r="AV16" s="23">
        <v>0.28995566693409702</v>
      </c>
      <c r="AX16" s="23">
        <v>0.33136768289874691</v>
      </c>
      <c r="AY16" s="23">
        <v>0.36424255050973559</v>
      </c>
      <c r="BA16" s="23">
        <v>0.32757667978518862</v>
      </c>
      <c r="BB16" s="23">
        <v>0.35422433730185332</v>
      </c>
      <c r="BD16" s="23">
        <v>0.34535329765659201</v>
      </c>
      <c r="BE16" s="23">
        <v>0.34340161974354999</v>
      </c>
      <c r="BF16" s="23">
        <v>0.38661511684315308</v>
      </c>
      <c r="BG16" s="23">
        <v>0.29550245679061149</v>
      </c>
      <c r="BH16" s="23">
        <v>0.34896449378788252</v>
      </c>
      <c r="BI16" s="23">
        <v>0.29097440704371819</v>
      </c>
      <c r="BJ16" s="23">
        <v>0.32555917249845928</v>
      </c>
      <c r="BL16" s="23">
        <v>0.35700958031582858</v>
      </c>
      <c r="BM16" s="23">
        <v>0.32039102683865939</v>
      </c>
      <c r="BN16" s="23">
        <v>0.31954770215839529</v>
      </c>
      <c r="BO16" s="23">
        <v>0.29086249343512632</v>
      </c>
      <c r="BP16" s="23">
        <v>0.3901100681013363</v>
      </c>
      <c r="BQ16" s="23">
        <v>0.30212586667561891</v>
      </c>
      <c r="BR16" s="23">
        <v>0.20841095972687729</v>
      </c>
      <c r="BS16" s="23">
        <v>0.34849147632530608</v>
      </c>
      <c r="BU16" s="23">
        <v>0.32087570391893899</v>
      </c>
      <c r="BV16" s="23">
        <v>0.31387997032156212</v>
      </c>
      <c r="BW16" s="23">
        <v>0.29409141761922608</v>
      </c>
      <c r="BX16" s="23">
        <v>0.33131915030812797</v>
      </c>
      <c r="BY16" s="23">
        <v>0.38648086710508989</v>
      </c>
      <c r="BZ16" s="23">
        <v>0.37419792184830197</v>
      </c>
      <c r="CA16" s="23">
        <v>0.34640918840772522</v>
      </c>
      <c r="CB16" s="23">
        <v>0.28417738930546982</v>
      </c>
      <c r="CC16" s="23">
        <v>0.38526758373132503</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0.2144000805004124</v>
      </c>
      <c r="D9" s="18">
        <v>0.18616941817853691</v>
      </c>
      <c r="E9" s="18">
        <v>0.23236506654031361</v>
      </c>
      <c r="F9" s="18">
        <v>0.20169729912697151</v>
      </c>
      <c r="G9" s="18">
        <v>0.1881267537836929</v>
      </c>
      <c r="H9" s="18">
        <v>0.18935911577133491</v>
      </c>
      <c r="I9" s="18">
        <v>0.25695490333486931</v>
      </c>
      <c r="K9" s="18">
        <v>0.2146360664366781</v>
      </c>
      <c r="L9" s="18">
        <v>0.21523836090126619</v>
      </c>
      <c r="N9" s="18">
        <v>0.24571863821311299</v>
      </c>
      <c r="O9" s="18">
        <v>0.18909671184478791</v>
      </c>
      <c r="P9" s="18">
        <v>0.21518265323079189</v>
      </c>
      <c r="Q9" s="18">
        <v>0.24235248655764899</v>
      </c>
      <c r="R9" s="18">
        <v>0.2173198407746561</v>
      </c>
      <c r="S9" s="18">
        <v>0.1974251527451836</v>
      </c>
      <c r="T9" s="18">
        <v>0.18752846181649491</v>
      </c>
      <c r="U9" s="18">
        <v>0.18717936973614499</v>
      </c>
      <c r="V9" s="18">
        <v>0.21956369019341379</v>
      </c>
      <c r="W9" s="18">
        <v>0.21257346230813939</v>
      </c>
      <c r="X9" s="18">
        <v>0.2315080482121466</v>
      </c>
      <c r="Y9" s="18">
        <v>0.21926475607470111</v>
      </c>
      <c r="AA9" s="18">
        <v>0.25532699059926278</v>
      </c>
      <c r="AB9" s="18">
        <v>0.18828615502027249</v>
      </c>
      <c r="AC9" s="18">
        <v>0.19665080449836581</v>
      </c>
      <c r="AD9" s="18">
        <v>0.21324505815291769</v>
      </c>
      <c r="AF9" s="18">
        <v>0.2475814863786352</v>
      </c>
      <c r="AG9" s="18">
        <v>0.2923475960848384</v>
      </c>
      <c r="AH9" s="18">
        <v>0.20982976906734621</v>
      </c>
      <c r="AI9" s="18">
        <v>0.14958404615361731</v>
      </c>
      <c r="AJ9" s="18">
        <v>0.18401982435949979</v>
      </c>
      <c r="AK9" s="18">
        <v>0.20841193701762781</v>
      </c>
      <c r="AL9" s="18">
        <v>0.19576179895288129</v>
      </c>
      <c r="AM9" s="18">
        <v>0.2241073484756648</v>
      </c>
      <c r="AN9" s="18">
        <v>0.22603332902353621</v>
      </c>
      <c r="AO9" s="18">
        <v>0.21506475632185451</v>
      </c>
      <c r="AP9" s="18">
        <v>0.2389860908605537</v>
      </c>
      <c r="AQ9" s="18">
        <v>0.2071270580105827</v>
      </c>
      <c r="AR9" s="18">
        <v>0.25078984972975799</v>
      </c>
      <c r="AS9" s="18">
        <v>0.17137521735470579</v>
      </c>
      <c r="AT9" s="18">
        <v>0.18153312711302591</v>
      </c>
      <c r="AU9" s="18">
        <v>0.28753886358188391</v>
      </c>
      <c r="AV9" s="18">
        <v>0.12774229276252769</v>
      </c>
      <c r="AX9" s="18">
        <v>0.2117533694630814</v>
      </c>
      <c r="AY9" s="18">
        <v>0.22818490543789069</v>
      </c>
      <c r="BA9" s="18">
        <v>0.23292653596247459</v>
      </c>
      <c r="BB9" s="18">
        <v>0.18002725859050719</v>
      </c>
      <c r="BD9" s="18">
        <v>0.21475847566683801</v>
      </c>
      <c r="BE9" s="18">
        <v>0.1670027408537049</v>
      </c>
      <c r="BF9" s="18">
        <v>0.1995907648603174</v>
      </c>
      <c r="BG9" s="18">
        <v>0.24313998387844279</v>
      </c>
      <c r="BH9" s="18">
        <v>0.2546667609014619</v>
      </c>
      <c r="BI9" s="18">
        <v>0.21706140702122251</v>
      </c>
      <c r="BJ9" s="18">
        <v>0.22294683815261121</v>
      </c>
      <c r="BL9" s="18">
        <v>0.22140654205936261</v>
      </c>
      <c r="BM9" s="18">
        <v>0.22218246041447071</v>
      </c>
      <c r="BN9" s="18">
        <v>0.20574289395045631</v>
      </c>
      <c r="BO9" s="18">
        <v>0.28137199528064599</v>
      </c>
      <c r="BP9" s="18">
        <v>0.24859470584938231</v>
      </c>
      <c r="BQ9" s="18">
        <v>0.28858773282420508</v>
      </c>
      <c r="BR9" s="18">
        <v>0.1219917146737743</v>
      </c>
      <c r="BS9" s="18">
        <v>0.1573284256180153</v>
      </c>
      <c r="BU9" s="18">
        <v>0.24530501854322689</v>
      </c>
      <c r="BV9" s="18">
        <v>0.22538339690455211</v>
      </c>
      <c r="BW9" s="18">
        <v>0.20398242831245589</v>
      </c>
      <c r="BX9" s="18">
        <v>0.2258926246570078</v>
      </c>
      <c r="BY9" s="18">
        <v>0.21608967233236789</v>
      </c>
      <c r="BZ9" s="18">
        <v>0.2666668345731229</v>
      </c>
      <c r="CA9" s="18">
        <v>9.1252229722067243E-2</v>
      </c>
      <c r="CB9" s="18">
        <v>0.1345577079593889</v>
      </c>
      <c r="CC9" s="18">
        <v>0.30293167429796042</v>
      </c>
    </row>
    <row r="10" spans="2:83" ht="19" customHeight="1" x14ac:dyDescent="0.35">
      <c r="B10" s="21" t="s">
        <v>329</v>
      </c>
      <c r="C10" s="18">
        <v>0.36315219580210839</v>
      </c>
      <c r="D10" s="18">
        <v>0.3239214507906249</v>
      </c>
      <c r="E10" s="18">
        <v>0.37598802850640328</v>
      </c>
      <c r="F10" s="18">
        <v>0.34029620177588121</v>
      </c>
      <c r="G10" s="18">
        <v>0.36195234834751377</v>
      </c>
      <c r="H10" s="18">
        <v>0.33757161002513308</v>
      </c>
      <c r="I10" s="18">
        <v>0.40564948278182072</v>
      </c>
      <c r="K10" s="18">
        <v>0.38139577397242042</v>
      </c>
      <c r="L10" s="18">
        <v>0.34587838125410852</v>
      </c>
      <c r="N10" s="18">
        <v>0.39549491191465458</v>
      </c>
      <c r="O10" s="18">
        <v>0.28781803097900721</v>
      </c>
      <c r="P10" s="18">
        <v>0.30570588224797712</v>
      </c>
      <c r="Q10" s="18">
        <v>0.40302391357411882</v>
      </c>
      <c r="R10" s="18">
        <v>0.38732408125992379</v>
      </c>
      <c r="S10" s="18">
        <v>0.37984069067559001</v>
      </c>
      <c r="T10" s="18">
        <v>0.38480351277538283</v>
      </c>
      <c r="U10" s="18">
        <v>0.34247345317413619</v>
      </c>
      <c r="V10" s="18">
        <v>0.37759700806535701</v>
      </c>
      <c r="W10" s="18">
        <v>0.365187687735616</v>
      </c>
      <c r="X10" s="18">
        <v>0.27474827563482768</v>
      </c>
      <c r="Y10" s="18">
        <v>0.38570852771237663</v>
      </c>
      <c r="AA10" s="18">
        <v>0.39923284592689429</v>
      </c>
      <c r="AB10" s="18">
        <v>0.40726123480847087</v>
      </c>
      <c r="AC10" s="18">
        <v>0.33821404319224019</v>
      </c>
      <c r="AD10" s="18">
        <v>0.30162271461020612</v>
      </c>
      <c r="AF10" s="18">
        <v>0.38859038408354563</v>
      </c>
      <c r="AG10" s="18">
        <v>0.1915301979499594</v>
      </c>
      <c r="AH10" s="18">
        <v>0.2480408713459053</v>
      </c>
      <c r="AI10" s="18">
        <v>0.41934138378735752</v>
      </c>
      <c r="AJ10" s="18">
        <v>0.35046256746498222</v>
      </c>
      <c r="AK10" s="18">
        <v>0.40821431485948911</v>
      </c>
      <c r="AL10" s="18">
        <v>0.40080322717219241</v>
      </c>
      <c r="AM10" s="18">
        <v>0.35116674498565897</v>
      </c>
      <c r="AN10" s="18">
        <v>0.2772357243948681</v>
      </c>
      <c r="AO10" s="18">
        <v>0.43855823722189591</v>
      </c>
      <c r="AP10" s="18">
        <v>0.36618995119290398</v>
      </c>
      <c r="AQ10" s="18">
        <v>0.39985674006587069</v>
      </c>
      <c r="AR10" s="18">
        <v>0.34157650442813697</v>
      </c>
      <c r="AS10" s="18">
        <v>0.36755325774099301</v>
      </c>
      <c r="AT10" s="18">
        <v>0.4553568064477817</v>
      </c>
      <c r="AU10" s="18">
        <v>0.40388995155850888</v>
      </c>
      <c r="AV10" s="18">
        <v>0.31930933332475631</v>
      </c>
      <c r="AX10" s="18">
        <v>0.36715900546676039</v>
      </c>
      <c r="AY10" s="18">
        <v>0.34368495804564447</v>
      </c>
      <c r="BA10" s="18">
        <v>0.36408747898764848</v>
      </c>
      <c r="BB10" s="18">
        <v>0.36141693012013648</v>
      </c>
      <c r="BD10" s="18">
        <v>0.32902563166715948</v>
      </c>
      <c r="BE10" s="18">
        <v>0.36357415820522149</v>
      </c>
      <c r="BF10" s="18">
        <v>0.3890870459674175</v>
      </c>
      <c r="BG10" s="18">
        <v>0.38809922742391911</v>
      </c>
      <c r="BH10" s="18">
        <v>0.37925519696308979</v>
      </c>
      <c r="BI10" s="18">
        <v>0.43518944107454888</v>
      </c>
      <c r="BJ10" s="18">
        <v>0.24643938263019699</v>
      </c>
      <c r="BL10" s="18">
        <v>0.4005626204105352</v>
      </c>
      <c r="BM10" s="18">
        <v>0.40793397010322158</v>
      </c>
      <c r="BN10" s="18">
        <v>0.44012139308248721</v>
      </c>
      <c r="BO10" s="18">
        <v>0.32326601558116169</v>
      </c>
      <c r="BP10" s="18">
        <v>0.33581823727180898</v>
      </c>
      <c r="BQ10" s="18">
        <v>0.30796591119310279</v>
      </c>
      <c r="BR10" s="18">
        <v>0.26585130692305742</v>
      </c>
      <c r="BS10" s="18">
        <v>0.2687356755151144</v>
      </c>
      <c r="BU10" s="18">
        <v>0.41965898893666159</v>
      </c>
      <c r="BV10" s="18">
        <v>0.40931520683551048</v>
      </c>
      <c r="BW10" s="18">
        <v>0.40127948603156532</v>
      </c>
      <c r="BX10" s="18">
        <v>0.31458684578720147</v>
      </c>
      <c r="BY10" s="18">
        <v>0.33626672371717142</v>
      </c>
      <c r="BZ10" s="18">
        <v>0.34991841360894882</v>
      </c>
      <c r="CA10" s="18">
        <v>0.29274813597439792</v>
      </c>
      <c r="CB10" s="18">
        <v>0.32949546829887533</v>
      </c>
      <c r="CC10" s="18">
        <v>0.27296497776881251</v>
      </c>
    </row>
    <row r="11" spans="2:83" ht="19" customHeight="1" x14ac:dyDescent="0.35">
      <c r="B11" s="21" t="s">
        <v>330</v>
      </c>
      <c r="C11" s="18">
        <v>0.2046415082898993</v>
      </c>
      <c r="D11" s="18">
        <v>0.27466037665357518</v>
      </c>
      <c r="E11" s="18">
        <v>0.20620860175801359</v>
      </c>
      <c r="F11" s="18">
        <v>0.21459828331592051</v>
      </c>
      <c r="G11" s="18">
        <v>0.19132227967622159</v>
      </c>
      <c r="H11" s="18">
        <v>0.20565296719905871</v>
      </c>
      <c r="I11" s="18">
        <v>0.17339740676283241</v>
      </c>
      <c r="K11" s="18">
        <v>0.21065829190365329</v>
      </c>
      <c r="L11" s="18">
        <v>0.19794004385661471</v>
      </c>
      <c r="N11" s="18">
        <v>0.1788987092202142</v>
      </c>
      <c r="O11" s="18">
        <v>0.31414154946348821</v>
      </c>
      <c r="P11" s="18">
        <v>0.22274091990040629</v>
      </c>
      <c r="Q11" s="18">
        <v>0.1149209801090761</v>
      </c>
      <c r="R11" s="18">
        <v>0.1802998761179013</v>
      </c>
      <c r="S11" s="18">
        <v>0.2317182752937611</v>
      </c>
      <c r="T11" s="18">
        <v>0.25440599224790678</v>
      </c>
      <c r="U11" s="18">
        <v>0.20406152247277981</v>
      </c>
      <c r="V11" s="18">
        <v>0.1976757071387677</v>
      </c>
      <c r="W11" s="18">
        <v>0.1541254554628726</v>
      </c>
      <c r="X11" s="18">
        <v>0.2294706910990772</v>
      </c>
      <c r="Y11" s="18">
        <v>0.25300522642468271</v>
      </c>
      <c r="AA11" s="18">
        <v>0.20037685623555709</v>
      </c>
      <c r="AB11" s="18">
        <v>0.19893485189445731</v>
      </c>
      <c r="AC11" s="18">
        <v>0.2378190344485526</v>
      </c>
      <c r="AD11" s="18">
        <v>0.18644963871142209</v>
      </c>
      <c r="AF11" s="18">
        <v>0.14410145947746189</v>
      </c>
      <c r="AG11" s="18">
        <v>0.1893798147191125</v>
      </c>
      <c r="AH11" s="18">
        <v>0.24795915433105559</v>
      </c>
      <c r="AI11" s="18">
        <v>0.176643985922744</v>
      </c>
      <c r="AJ11" s="18">
        <v>0.2157796552093425</v>
      </c>
      <c r="AK11" s="18">
        <v>0.21889692621732301</v>
      </c>
      <c r="AL11" s="18">
        <v>0.1967003132934258</v>
      </c>
      <c r="AM11" s="18">
        <v>0.26392185787972477</v>
      </c>
      <c r="AN11" s="18">
        <v>0.27617285457507063</v>
      </c>
      <c r="AO11" s="18">
        <v>0.17521208843262051</v>
      </c>
      <c r="AP11" s="18">
        <v>0.1940314294411023</v>
      </c>
      <c r="AQ11" s="18">
        <v>0.19336433399791861</v>
      </c>
      <c r="AR11" s="18">
        <v>0.21793047210941349</v>
      </c>
      <c r="AS11" s="18">
        <v>0.17828963020223371</v>
      </c>
      <c r="AT11" s="18">
        <v>0.19504564227268029</v>
      </c>
      <c r="AU11" s="18">
        <v>0.10640075838888539</v>
      </c>
      <c r="AV11" s="18">
        <v>0.23384754899347329</v>
      </c>
      <c r="AX11" s="18">
        <v>0.20008616287852171</v>
      </c>
      <c r="AY11" s="18">
        <v>0.23148346926082131</v>
      </c>
      <c r="BA11" s="18">
        <v>0.19173725530832519</v>
      </c>
      <c r="BB11" s="18">
        <v>0.22858324882004599</v>
      </c>
      <c r="BD11" s="18">
        <v>0.20819955255961531</v>
      </c>
      <c r="BE11" s="18">
        <v>0.22672512835802541</v>
      </c>
      <c r="BF11" s="18">
        <v>0.21315372714877109</v>
      </c>
      <c r="BG11" s="18">
        <v>0.19003605696508141</v>
      </c>
      <c r="BH11" s="18">
        <v>0.17568563557347491</v>
      </c>
      <c r="BI11" s="18">
        <v>0.1840961010047599</v>
      </c>
      <c r="BJ11" s="18">
        <v>0.22756771126161709</v>
      </c>
      <c r="BL11" s="18">
        <v>0.21224598710647921</v>
      </c>
      <c r="BM11" s="18">
        <v>0.20092135718255941</v>
      </c>
      <c r="BN11" s="18">
        <v>0.18732057619113179</v>
      </c>
      <c r="BO11" s="18">
        <v>0.1743895399444777</v>
      </c>
      <c r="BP11" s="18">
        <v>0.20062291479912439</v>
      </c>
      <c r="BQ11" s="18">
        <v>0.16618231059042299</v>
      </c>
      <c r="BR11" s="18">
        <v>0.1968434007825301</v>
      </c>
      <c r="BS11" s="18">
        <v>0.22764935044702059</v>
      </c>
      <c r="BU11" s="18">
        <v>0.17182993396735019</v>
      </c>
      <c r="BV11" s="18">
        <v>0.19013389078742379</v>
      </c>
      <c r="BW11" s="18">
        <v>0.16804777276578611</v>
      </c>
      <c r="BX11" s="18">
        <v>0.24479655491980021</v>
      </c>
      <c r="BY11" s="18">
        <v>0.2381636272758263</v>
      </c>
      <c r="BZ11" s="18">
        <v>0.19340513081056271</v>
      </c>
      <c r="CA11" s="18">
        <v>0.22841143021619331</v>
      </c>
      <c r="CB11" s="18">
        <v>0.19735966974159391</v>
      </c>
      <c r="CC11" s="18">
        <v>0.20163515170883561</v>
      </c>
    </row>
    <row r="12" spans="2:83" ht="19" customHeight="1" x14ac:dyDescent="0.35">
      <c r="B12" s="21" t="s">
        <v>282</v>
      </c>
      <c r="C12" s="18">
        <v>9.1116628316166584E-2</v>
      </c>
      <c r="D12" s="18">
        <v>0.1070153078221749</v>
      </c>
      <c r="E12" s="18">
        <v>0.1050751321277732</v>
      </c>
      <c r="F12" s="18">
        <v>0.13767347983597919</v>
      </c>
      <c r="G12" s="18">
        <v>7.1647746852858935E-2</v>
      </c>
      <c r="H12" s="18">
        <v>0.1070883243493935</v>
      </c>
      <c r="I12" s="18">
        <v>4.2871695108316309E-2</v>
      </c>
      <c r="K12" s="18">
        <v>9.5474141419181216E-2</v>
      </c>
      <c r="L12" s="18">
        <v>8.7483893090811254E-2</v>
      </c>
      <c r="N12" s="18">
        <v>8.4268491393994727E-2</v>
      </c>
      <c r="O12" s="18">
        <v>0.11028508191441069</v>
      </c>
      <c r="P12" s="18">
        <v>8.4837880219275297E-2</v>
      </c>
      <c r="Q12" s="18">
        <v>0.1041217348587247</v>
      </c>
      <c r="R12" s="18">
        <v>8.494624423995456E-2</v>
      </c>
      <c r="S12" s="18">
        <v>8.5891597992728289E-2</v>
      </c>
      <c r="T12" s="18">
        <v>0.1051374627048975</v>
      </c>
      <c r="U12" s="18">
        <v>0.10292249967949189</v>
      </c>
      <c r="V12" s="18">
        <v>9.2448935471237975E-2</v>
      </c>
      <c r="W12" s="18">
        <v>9.7687167691158455E-2</v>
      </c>
      <c r="X12" s="18">
        <v>8.8275839834209502E-2</v>
      </c>
      <c r="Y12" s="18">
        <v>7.013354492002899E-2</v>
      </c>
      <c r="AA12" s="18">
        <v>6.5242264114541204E-2</v>
      </c>
      <c r="AB12" s="18">
        <v>8.0560108164882321E-2</v>
      </c>
      <c r="AC12" s="18">
        <v>0.1054589500511084</v>
      </c>
      <c r="AD12" s="18">
        <v>0.1180658784638433</v>
      </c>
      <c r="AF12" s="18">
        <v>0.11169129995521471</v>
      </c>
      <c r="AG12" s="18">
        <v>8.4849377379788635E-2</v>
      </c>
      <c r="AH12" s="18">
        <v>0.1292157125069037</v>
      </c>
      <c r="AI12" s="18">
        <v>9.7725528018512225E-2</v>
      </c>
      <c r="AJ12" s="18">
        <v>0.1128430291680029</v>
      </c>
      <c r="AK12" s="18">
        <v>6.4707137028885128E-2</v>
      </c>
      <c r="AL12" s="18">
        <v>9.4513034673457036E-2</v>
      </c>
      <c r="AM12" s="18">
        <v>4.4180322294206278E-2</v>
      </c>
      <c r="AN12" s="18">
        <v>0.10736455236160559</v>
      </c>
      <c r="AO12" s="18">
        <v>8.808103872351139E-2</v>
      </c>
      <c r="AP12" s="18">
        <v>8.2479041292802674E-2</v>
      </c>
      <c r="AQ12" s="18">
        <v>0.10497917302241309</v>
      </c>
      <c r="AR12" s="18">
        <v>7.6368649273838157E-2</v>
      </c>
      <c r="AS12" s="18">
        <v>0.1252210200605931</v>
      </c>
      <c r="AT12" s="18">
        <v>8.3006684542420953E-2</v>
      </c>
      <c r="AU12" s="18">
        <v>0.1046967018330254</v>
      </c>
      <c r="AV12" s="18">
        <v>9.1344765551424886E-2</v>
      </c>
      <c r="AX12" s="18">
        <v>8.5447180653391727E-2</v>
      </c>
      <c r="AY12" s="18">
        <v>0.1168376728819219</v>
      </c>
      <c r="BA12" s="18">
        <v>9.4042428945373874E-2</v>
      </c>
      <c r="BB12" s="18">
        <v>8.5688281583702244E-2</v>
      </c>
      <c r="BD12" s="18">
        <v>9.052144469628301E-2</v>
      </c>
      <c r="BE12" s="18">
        <v>9.6253242867432073E-2</v>
      </c>
      <c r="BF12" s="18">
        <v>9.2488192448461237E-2</v>
      </c>
      <c r="BG12" s="18">
        <v>8.4033607568242644E-2</v>
      </c>
      <c r="BH12" s="18">
        <v>0.1143668896875312</v>
      </c>
      <c r="BI12" s="18">
        <v>7.9304059655047887E-2</v>
      </c>
      <c r="BJ12" s="18">
        <v>2.9317393718275069E-2</v>
      </c>
      <c r="BL12" s="18">
        <v>8.1782302015768513E-2</v>
      </c>
      <c r="BM12" s="18">
        <v>7.175601907224953E-2</v>
      </c>
      <c r="BN12" s="18">
        <v>5.5609828705388067E-2</v>
      </c>
      <c r="BO12" s="18">
        <v>9.4609026740449201E-2</v>
      </c>
      <c r="BP12" s="18">
        <v>0.1088639726387963</v>
      </c>
      <c r="BQ12" s="18">
        <v>0.1132110601282877</v>
      </c>
      <c r="BR12" s="18">
        <v>0.1002878814337215</v>
      </c>
      <c r="BS12" s="18">
        <v>0.1303304812211569</v>
      </c>
      <c r="BU12" s="18">
        <v>6.5183888746776456E-2</v>
      </c>
      <c r="BV12" s="18">
        <v>7.5746704940516621E-2</v>
      </c>
      <c r="BW12" s="18">
        <v>7.1084860053511029E-2</v>
      </c>
      <c r="BX12" s="18">
        <v>8.5437322539645477E-2</v>
      </c>
      <c r="BY12" s="18">
        <v>0.1024996505179077</v>
      </c>
      <c r="BZ12" s="18">
        <v>7.6390087802751139E-2</v>
      </c>
      <c r="CA12" s="18">
        <v>0.17120395726634671</v>
      </c>
      <c r="CB12" s="18">
        <v>9.9806127742327028E-2</v>
      </c>
      <c r="CC12" s="18">
        <v>0.118211242636505</v>
      </c>
    </row>
    <row r="13" spans="2:83" ht="19" customHeight="1" x14ac:dyDescent="0.35">
      <c r="B13" s="21" t="s">
        <v>236</v>
      </c>
      <c r="C13" s="18">
        <v>0.1018525828388924</v>
      </c>
      <c r="D13" s="18">
        <v>7.6226907739529878E-2</v>
      </c>
      <c r="E13" s="18">
        <v>6.7958969632067961E-2</v>
      </c>
      <c r="F13" s="18">
        <v>6.912996896486967E-2</v>
      </c>
      <c r="G13" s="18">
        <v>0.16092869960946479</v>
      </c>
      <c r="H13" s="18">
        <v>0.12309106702853929</v>
      </c>
      <c r="I13" s="18">
        <v>0.10811292305123139</v>
      </c>
      <c r="K13" s="18">
        <v>8.0900100809286946E-2</v>
      </c>
      <c r="L13" s="18">
        <v>0.1210960492152979</v>
      </c>
      <c r="N13" s="18">
        <v>8.2233362195748394E-2</v>
      </c>
      <c r="O13" s="18">
        <v>6.9878732213283334E-2</v>
      </c>
      <c r="P13" s="18">
        <v>0.14331205983919121</v>
      </c>
      <c r="Q13" s="18">
        <v>0.1150591482324919</v>
      </c>
      <c r="R13" s="18">
        <v>9.6017143950588774E-2</v>
      </c>
      <c r="S13" s="18">
        <v>8.6231999146585123E-2</v>
      </c>
      <c r="T13" s="18">
        <v>2.677441474667731E-2</v>
      </c>
      <c r="U13" s="18">
        <v>0.1279229745606448</v>
      </c>
      <c r="V13" s="18">
        <v>8.693868291775439E-2</v>
      </c>
      <c r="W13" s="18">
        <v>0.1354699113794573</v>
      </c>
      <c r="X13" s="18">
        <v>0.16955062828265999</v>
      </c>
      <c r="Y13" s="18">
        <v>6.5769705656364322E-2</v>
      </c>
      <c r="AA13" s="18">
        <v>7.0115044654672692E-2</v>
      </c>
      <c r="AB13" s="18">
        <v>9.848846064504134E-2</v>
      </c>
      <c r="AC13" s="18">
        <v>0.10218185132781479</v>
      </c>
      <c r="AD13" s="18">
        <v>0.1376017886965453</v>
      </c>
      <c r="AF13" s="18">
        <v>7.2652851817691003E-2</v>
      </c>
      <c r="AG13" s="18">
        <v>0.1576378514728593</v>
      </c>
      <c r="AH13" s="18">
        <v>0.1312489788480771</v>
      </c>
      <c r="AI13" s="18">
        <v>0.1181717819848222</v>
      </c>
      <c r="AJ13" s="18">
        <v>0.1038463563994431</v>
      </c>
      <c r="AK13" s="18">
        <v>6.5713082788808871E-2</v>
      </c>
      <c r="AL13" s="18">
        <v>9.0284410863091566E-2</v>
      </c>
      <c r="AM13" s="18">
        <v>0.10429557381520679</v>
      </c>
      <c r="AN13" s="18">
        <v>0.11319353964491941</v>
      </c>
      <c r="AO13" s="18">
        <v>6.8869250111094751E-2</v>
      </c>
      <c r="AP13" s="18">
        <v>0.1012285081383429</v>
      </c>
      <c r="AQ13" s="18">
        <v>8.33372744027185E-2</v>
      </c>
      <c r="AR13" s="18">
        <v>0.11333452445885329</v>
      </c>
      <c r="AS13" s="18">
        <v>0.1575608746414745</v>
      </c>
      <c r="AT13" s="18">
        <v>8.5057739624091064E-2</v>
      </c>
      <c r="AU13" s="18">
        <v>6.5866681988701853E-2</v>
      </c>
      <c r="AV13" s="18">
        <v>0.19874814593935961</v>
      </c>
      <c r="AX13" s="18">
        <v>0.1082379039130137</v>
      </c>
      <c r="AY13" s="18">
        <v>6.6553427379639291E-2</v>
      </c>
      <c r="BA13" s="18">
        <v>9.7821746301332765E-2</v>
      </c>
      <c r="BB13" s="18">
        <v>0.1093311437939114</v>
      </c>
      <c r="BD13" s="18">
        <v>0.11779512560201499</v>
      </c>
      <c r="BE13" s="18">
        <v>0.1182074858739789</v>
      </c>
      <c r="BF13" s="18">
        <v>9.1436507990616325E-2</v>
      </c>
      <c r="BG13" s="18">
        <v>8.8477515992286274E-2</v>
      </c>
      <c r="BH13" s="18">
        <v>5.8346154221279867E-2</v>
      </c>
      <c r="BI13" s="18">
        <v>3.9320002224621918E-2</v>
      </c>
      <c r="BJ13" s="18">
        <v>0.21184924829099089</v>
      </c>
      <c r="BL13" s="18">
        <v>7.7538268711796463E-2</v>
      </c>
      <c r="BM13" s="18">
        <v>8.3133285156223716E-2</v>
      </c>
      <c r="BN13" s="18">
        <v>0.1027570359970101</v>
      </c>
      <c r="BO13" s="18">
        <v>9.3192983528264731E-2</v>
      </c>
      <c r="BP13" s="18">
        <v>8.7436287253659525E-2</v>
      </c>
      <c r="BQ13" s="18">
        <v>0.1240529852639818</v>
      </c>
      <c r="BR13" s="18">
        <v>0.25175267157347542</v>
      </c>
      <c r="BS13" s="18">
        <v>0.14799691438531351</v>
      </c>
      <c r="BU13" s="18">
        <v>8.7231924951319512E-2</v>
      </c>
      <c r="BV13" s="18">
        <v>8.4261267290155151E-2</v>
      </c>
      <c r="BW13" s="18">
        <v>0.14022431179250749</v>
      </c>
      <c r="BX13" s="18">
        <v>0.10321925837627439</v>
      </c>
      <c r="BY13" s="18">
        <v>9.0545397692796098E-2</v>
      </c>
      <c r="BZ13" s="18">
        <v>9.4789994727124946E-2</v>
      </c>
      <c r="CA13" s="18">
        <v>0.1359022457497723</v>
      </c>
      <c r="CB13" s="18">
        <v>0.1593492888698963</v>
      </c>
      <c r="CC13" s="18">
        <v>9.7017556546317441E-2</v>
      </c>
    </row>
    <row r="14" spans="2:83" ht="19" customHeight="1" x14ac:dyDescent="0.35">
      <c r="B14" s="21" t="s">
        <v>331</v>
      </c>
      <c r="C14" s="18">
        <v>2.4837004252520889E-2</v>
      </c>
      <c r="D14" s="18">
        <v>3.2006538815557983E-2</v>
      </c>
      <c r="E14" s="18">
        <v>1.240420143542831E-2</v>
      </c>
      <c r="F14" s="18">
        <v>3.6604766980377852E-2</v>
      </c>
      <c r="G14" s="18">
        <v>2.6022171730248029E-2</v>
      </c>
      <c r="H14" s="18">
        <v>3.7236915626540558E-2</v>
      </c>
      <c r="I14" s="18">
        <v>1.301358896092984E-2</v>
      </c>
      <c r="K14" s="18">
        <v>1.6935625458780041E-2</v>
      </c>
      <c r="L14" s="18">
        <v>3.2363271681901451E-2</v>
      </c>
      <c r="N14" s="18">
        <v>1.338588706227486E-2</v>
      </c>
      <c r="O14" s="18">
        <v>2.8779893585022611E-2</v>
      </c>
      <c r="P14" s="18">
        <v>2.8220604562358208E-2</v>
      </c>
      <c r="Q14" s="18">
        <v>2.0521736667939869E-2</v>
      </c>
      <c r="R14" s="18">
        <v>3.4092813656975363E-2</v>
      </c>
      <c r="S14" s="18">
        <v>1.8892284146151961E-2</v>
      </c>
      <c r="T14" s="18">
        <v>4.1350155708640708E-2</v>
      </c>
      <c r="U14" s="18">
        <v>3.544018037680232E-2</v>
      </c>
      <c r="V14" s="18">
        <v>2.5775976213469099E-2</v>
      </c>
      <c r="W14" s="18">
        <v>3.4956315422756297E-2</v>
      </c>
      <c r="X14" s="18">
        <v>6.4465169370789607E-3</v>
      </c>
      <c r="Y14" s="18">
        <v>6.1182392118463687E-3</v>
      </c>
      <c r="AA14" s="18">
        <v>9.7059984690717385E-3</v>
      </c>
      <c r="AB14" s="18">
        <v>2.6469189466875671E-2</v>
      </c>
      <c r="AC14" s="18">
        <v>1.967531648191824E-2</v>
      </c>
      <c r="AD14" s="18">
        <v>4.3014921365065538E-2</v>
      </c>
      <c r="AF14" s="18">
        <v>3.5382518287451703E-2</v>
      </c>
      <c r="AG14" s="18">
        <v>8.4255162393441843E-2</v>
      </c>
      <c r="AH14" s="18">
        <v>3.3705513900712088E-2</v>
      </c>
      <c r="AI14" s="18">
        <v>3.8533274132946847E-2</v>
      </c>
      <c r="AJ14" s="18">
        <v>3.3048567398729523E-2</v>
      </c>
      <c r="AK14" s="18">
        <v>3.4056602087866039E-2</v>
      </c>
      <c r="AL14" s="18">
        <v>2.1937215044952059E-2</v>
      </c>
      <c r="AM14" s="18">
        <v>1.232815254953854E-2</v>
      </c>
      <c r="AN14" s="18">
        <v>0</v>
      </c>
      <c r="AO14" s="18">
        <v>1.4214629189023029E-2</v>
      </c>
      <c r="AP14" s="18">
        <v>1.7084979074294342E-2</v>
      </c>
      <c r="AQ14" s="18">
        <v>1.1335420500496331E-2</v>
      </c>
      <c r="AR14" s="18">
        <v>0</v>
      </c>
      <c r="AS14" s="18">
        <v>0</v>
      </c>
      <c r="AT14" s="18">
        <v>0</v>
      </c>
      <c r="AU14" s="18">
        <v>3.16070426489947E-2</v>
      </c>
      <c r="AV14" s="18">
        <v>2.900791342845838E-2</v>
      </c>
      <c r="AX14" s="18">
        <v>2.731637762523097E-2</v>
      </c>
      <c r="AY14" s="18">
        <v>1.325556699408245E-2</v>
      </c>
      <c r="BA14" s="18">
        <v>1.9384554494845069E-2</v>
      </c>
      <c r="BB14" s="18">
        <v>3.4953137091696777E-2</v>
      </c>
      <c r="BD14" s="18">
        <v>3.9699769808089182E-2</v>
      </c>
      <c r="BE14" s="18">
        <v>2.8237243841637189E-2</v>
      </c>
      <c r="BF14" s="18">
        <v>1.424376158441653E-2</v>
      </c>
      <c r="BG14" s="18">
        <v>6.2136081720278883E-3</v>
      </c>
      <c r="BH14" s="18">
        <v>1.7679362653162379E-2</v>
      </c>
      <c r="BI14" s="18">
        <v>4.5028989019798869E-2</v>
      </c>
      <c r="BJ14" s="18">
        <v>6.1879425946308811E-2</v>
      </c>
      <c r="BL14" s="18">
        <v>6.4642796960579741E-3</v>
      </c>
      <c r="BM14" s="18">
        <v>1.407290807127495E-2</v>
      </c>
      <c r="BN14" s="18">
        <v>8.4482720735265318E-3</v>
      </c>
      <c r="BO14" s="18">
        <v>3.317043892500067E-2</v>
      </c>
      <c r="BP14" s="18">
        <v>1.8663882187228479E-2</v>
      </c>
      <c r="BQ14" s="18">
        <v>0</v>
      </c>
      <c r="BR14" s="18">
        <v>6.3273024613441198E-2</v>
      </c>
      <c r="BS14" s="18">
        <v>6.79591528133794E-2</v>
      </c>
      <c r="BU14" s="18">
        <v>1.079024485466548E-2</v>
      </c>
      <c r="BV14" s="18">
        <v>1.515953324184182E-2</v>
      </c>
      <c r="BW14" s="18">
        <v>1.538114104417416E-2</v>
      </c>
      <c r="BX14" s="18">
        <v>2.606739372007057E-2</v>
      </c>
      <c r="BY14" s="18">
        <v>1.643492846393068E-2</v>
      </c>
      <c r="BZ14" s="18">
        <v>1.882953847748943E-2</v>
      </c>
      <c r="CA14" s="18">
        <v>8.0482001071222539E-2</v>
      </c>
      <c r="CB14" s="18">
        <v>7.9431737387918672E-2</v>
      </c>
      <c r="CC14" s="18">
        <v>7.2393970415691126E-3</v>
      </c>
    </row>
    <row r="15" spans="2:83" ht="19" customHeight="1" x14ac:dyDescent="0.35">
      <c r="B15" s="22" t="s">
        <v>117</v>
      </c>
      <c r="C15" s="23">
        <v>0.57755227630252082</v>
      </c>
      <c r="D15" s="23">
        <v>0.51009086896916178</v>
      </c>
      <c r="E15" s="23">
        <v>0.60835309504671686</v>
      </c>
      <c r="F15" s="23">
        <v>0.5419935009028527</v>
      </c>
      <c r="G15" s="23">
        <v>0.55007910213120659</v>
      </c>
      <c r="H15" s="23">
        <v>0.52693072579646794</v>
      </c>
      <c r="I15" s="23">
        <v>0.66260438611669004</v>
      </c>
      <c r="K15" s="23">
        <v>0.5960318404090984</v>
      </c>
      <c r="L15" s="23">
        <v>0.56111674215537466</v>
      </c>
      <c r="N15" s="23">
        <v>0.6412135501277676</v>
      </c>
      <c r="O15" s="23">
        <v>0.47691474282379509</v>
      </c>
      <c r="P15" s="23">
        <v>0.52088853547876901</v>
      </c>
      <c r="Q15" s="23">
        <v>0.64537640013176778</v>
      </c>
      <c r="R15" s="23">
        <v>0.60464392203457995</v>
      </c>
      <c r="S15" s="23">
        <v>0.57726584342077358</v>
      </c>
      <c r="T15" s="23">
        <v>0.57233197459187768</v>
      </c>
      <c r="U15" s="23">
        <v>0.52965282291028115</v>
      </c>
      <c r="V15" s="23">
        <v>0.59716069825877083</v>
      </c>
      <c r="W15" s="23">
        <v>0.57776115004375539</v>
      </c>
      <c r="X15" s="23">
        <v>0.50625632384697428</v>
      </c>
      <c r="Y15" s="23">
        <v>0.6049732837870776</v>
      </c>
      <c r="AA15" s="23">
        <v>0.65455983652615712</v>
      </c>
      <c r="AB15" s="23">
        <v>0.59554738982874333</v>
      </c>
      <c r="AC15" s="23">
        <v>0.53486484769060605</v>
      </c>
      <c r="AD15" s="23">
        <v>0.5148677727631239</v>
      </c>
      <c r="AF15" s="23">
        <v>0.63617187046218082</v>
      </c>
      <c r="AG15" s="23">
        <v>0.4838777940347978</v>
      </c>
      <c r="AH15" s="23">
        <v>0.45787064041325148</v>
      </c>
      <c r="AI15" s="23">
        <v>0.56892542994097473</v>
      </c>
      <c r="AJ15" s="23">
        <v>0.53448239182448198</v>
      </c>
      <c r="AK15" s="23">
        <v>0.61662625187711695</v>
      </c>
      <c r="AL15" s="23">
        <v>0.59656502612507367</v>
      </c>
      <c r="AM15" s="23">
        <v>0.57527409346132374</v>
      </c>
      <c r="AN15" s="23">
        <v>0.50326905341840433</v>
      </c>
      <c r="AO15" s="23">
        <v>0.65362299354375031</v>
      </c>
      <c r="AP15" s="23">
        <v>0.60517604205345776</v>
      </c>
      <c r="AQ15" s="23">
        <v>0.60698379807645342</v>
      </c>
      <c r="AR15" s="23">
        <v>0.59236635415789496</v>
      </c>
      <c r="AS15" s="23">
        <v>0.53892847509569874</v>
      </c>
      <c r="AT15" s="23">
        <v>0.63688993356080759</v>
      </c>
      <c r="AU15" s="23">
        <v>0.69142881514039267</v>
      </c>
      <c r="AV15" s="23">
        <v>0.44705162608728399</v>
      </c>
      <c r="AX15" s="23">
        <v>0.57891237492984182</v>
      </c>
      <c r="AY15" s="23">
        <v>0.5718698634835353</v>
      </c>
      <c r="BA15" s="23">
        <v>0.59701401495012307</v>
      </c>
      <c r="BB15" s="23">
        <v>0.54144418871064359</v>
      </c>
      <c r="BD15" s="23">
        <v>0.5437841073339974</v>
      </c>
      <c r="BE15" s="23">
        <v>0.53057689905892635</v>
      </c>
      <c r="BF15" s="23">
        <v>0.58867781082773485</v>
      </c>
      <c r="BG15" s="23">
        <v>0.63123921130236194</v>
      </c>
      <c r="BH15" s="23">
        <v>0.63392195786455163</v>
      </c>
      <c r="BI15" s="23">
        <v>0.65225084809577139</v>
      </c>
      <c r="BJ15" s="23">
        <v>0.46938622078280812</v>
      </c>
      <c r="BL15" s="23">
        <v>0.62196916246989786</v>
      </c>
      <c r="BM15" s="23">
        <v>0.63011643051769228</v>
      </c>
      <c r="BN15" s="23">
        <v>0.64586428703294341</v>
      </c>
      <c r="BO15" s="23">
        <v>0.6046380108618078</v>
      </c>
      <c r="BP15" s="23">
        <v>0.5844129431211913</v>
      </c>
      <c r="BQ15" s="23">
        <v>0.59655364401730782</v>
      </c>
      <c r="BR15" s="23">
        <v>0.38784302159683171</v>
      </c>
      <c r="BS15" s="23">
        <v>0.42606410113312981</v>
      </c>
      <c r="BU15" s="23">
        <v>0.66496400747988849</v>
      </c>
      <c r="BV15" s="23">
        <v>0.63469860374006259</v>
      </c>
      <c r="BW15" s="23">
        <v>0.60526191434402121</v>
      </c>
      <c r="BX15" s="23">
        <v>0.5404794704442093</v>
      </c>
      <c r="BY15" s="23">
        <v>0.55235639604953934</v>
      </c>
      <c r="BZ15" s="23">
        <v>0.61658524818207172</v>
      </c>
      <c r="CA15" s="23">
        <v>0.38400036569646512</v>
      </c>
      <c r="CB15" s="23">
        <v>0.46405317625826409</v>
      </c>
      <c r="CC15" s="23">
        <v>0.57589665206677287</v>
      </c>
    </row>
    <row r="16" spans="2:83" ht="19" customHeight="1" x14ac:dyDescent="0.35">
      <c r="B16" s="22" t="s">
        <v>118</v>
      </c>
      <c r="C16" s="23">
        <v>0.29575813660606592</v>
      </c>
      <c r="D16" s="23">
        <v>0.38167568447575012</v>
      </c>
      <c r="E16" s="23">
        <v>0.31128373388578678</v>
      </c>
      <c r="F16" s="23">
        <v>0.35227176315189968</v>
      </c>
      <c r="G16" s="23">
        <v>0.26297002652908053</v>
      </c>
      <c r="H16" s="23">
        <v>0.3127412915484522</v>
      </c>
      <c r="I16" s="23">
        <v>0.2162691018711487</v>
      </c>
      <c r="K16" s="23">
        <v>0.30613243332283452</v>
      </c>
      <c r="L16" s="23">
        <v>0.2854239369474259</v>
      </c>
      <c r="N16" s="23">
        <v>0.26316720061420901</v>
      </c>
      <c r="O16" s="23">
        <v>0.42442663137789888</v>
      </c>
      <c r="P16" s="23">
        <v>0.30757880011968147</v>
      </c>
      <c r="Q16" s="23">
        <v>0.21904271496780081</v>
      </c>
      <c r="R16" s="23">
        <v>0.26524612035785577</v>
      </c>
      <c r="S16" s="23">
        <v>0.31760987328648937</v>
      </c>
      <c r="T16" s="23">
        <v>0.35954345495280432</v>
      </c>
      <c r="U16" s="23">
        <v>0.30698402215227161</v>
      </c>
      <c r="V16" s="23">
        <v>0.2901246426100057</v>
      </c>
      <c r="W16" s="23">
        <v>0.25181262315403108</v>
      </c>
      <c r="X16" s="23">
        <v>0.31774653093328681</v>
      </c>
      <c r="Y16" s="23">
        <v>0.32313877134471169</v>
      </c>
      <c r="AA16" s="23">
        <v>0.26561912035009838</v>
      </c>
      <c r="AB16" s="23">
        <v>0.2794949600593396</v>
      </c>
      <c r="AC16" s="23">
        <v>0.34327798449966102</v>
      </c>
      <c r="AD16" s="23">
        <v>0.30451551717526543</v>
      </c>
      <c r="AF16" s="23">
        <v>0.25579275943267649</v>
      </c>
      <c r="AG16" s="23">
        <v>0.27422919209890112</v>
      </c>
      <c r="AH16" s="23">
        <v>0.37717486683795931</v>
      </c>
      <c r="AI16" s="23">
        <v>0.27436951394125619</v>
      </c>
      <c r="AJ16" s="23">
        <v>0.32862268437734532</v>
      </c>
      <c r="AK16" s="23">
        <v>0.28360406324620813</v>
      </c>
      <c r="AL16" s="23">
        <v>0.29121334796688281</v>
      </c>
      <c r="AM16" s="23">
        <v>0.30810218017393098</v>
      </c>
      <c r="AN16" s="23">
        <v>0.38353740693667621</v>
      </c>
      <c r="AO16" s="23">
        <v>0.26329312715613179</v>
      </c>
      <c r="AP16" s="23">
        <v>0.276510470733905</v>
      </c>
      <c r="AQ16" s="23">
        <v>0.29834350702033169</v>
      </c>
      <c r="AR16" s="23">
        <v>0.29429912138325159</v>
      </c>
      <c r="AS16" s="23">
        <v>0.30351065026282681</v>
      </c>
      <c r="AT16" s="23">
        <v>0.27805232681510128</v>
      </c>
      <c r="AU16" s="23">
        <v>0.21109746022191081</v>
      </c>
      <c r="AV16" s="23">
        <v>0.32519231454489822</v>
      </c>
      <c r="AX16" s="23">
        <v>0.28553334353191351</v>
      </c>
      <c r="AY16" s="23">
        <v>0.34832114214274312</v>
      </c>
      <c r="BA16" s="23">
        <v>0.28577968425369921</v>
      </c>
      <c r="BB16" s="23">
        <v>0.31427153040374822</v>
      </c>
      <c r="BD16" s="23">
        <v>0.29872099725589829</v>
      </c>
      <c r="BE16" s="23">
        <v>0.32297837122545747</v>
      </c>
      <c r="BF16" s="23">
        <v>0.30564191959723241</v>
      </c>
      <c r="BG16" s="23">
        <v>0.27406966453332399</v>
      </c>
      <c r="BH16" s="23">
        <v>0.29005252526100611</v>
      </c>
      <c r="BI16" s="23">
        <v>0.26340016065980781</v>
      </c>
      <c r="BJ16" s="23">
        <v>0.2568851049798922</v>
      </c>
      <c r="BL16" s="23">
        <v>0.29402828912224771</v>
      </c>
      <c r="BM16" s="23">
        <v>0.27267737625480892</v>
      </c>
      <c r="BN16" s="23">
        <v>0.24293040489651979</v>
      </c>
      <c r="BO16" s="23">
        <v>0.26899856668492689</v>
      </c>
      <c r="BP16" s="23">
        <v>0.30948688743792069</v>
      </c>
      <c r="BQ16" s="23">
        <v>0.27939337071871068</v>
      </c>
      <c r="BR16" s="23">
        <v>0.29713128221625162</v>
      </c>
      <c r="BS16" s="23">
        <v>0.35797983166817748</v>
      </c>
      <c r="BU16" s="23">
        <v>0.23701382271412669</v>
      </c>
      <c r="BV16" s="23">
        <v>0.26588059572794048</v>
      </c>
      <c r="BW16" s="23">
        <v>0.23913263281929709</v>
      </c>
      <c r="BX16" s="23">
        <v>0.33023387745944571</v>
      </c>
      <c r="BY16" s="23">
        <v>0.34066327779373401</v>
      </c>
      <c r="BZ16" s="23">
        <v>0.26979521861331379</v>
      </c>
      <c r="CA16" s="23">
        <v>0.39961538748254</v>
      </c>
      <c r="CB16" s="23">
        <v>0.29716579748392091</v>
      </c>
      <c r="CC16" s="23">
        <v>0.31984639434534062</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338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279</v>
      </c>
      <c r="C9" s="18">
        <v>0.17653378064398501</v>
      </c>
      <c r="D9" s="18">
        <v>0.18242679745042709</v>
      </c>
      <c r="E9" s="18">
        <v>0.24515625346030001</v>
      </c>
      <c r="F9" s="18">
        <v>0.19698922576611971</v>
      </c>
      <c r="G9" s="18">
        <v>0.14838995794128079</v>
      </c>
      <c r="H9" s="18">
        <v>0.12594562033218709</v>
      </c>
      <c r="I9" s="18">
        <v>0.16294965451435581</v>
      </c>
      <c r="K9" s="18">
        <v>0.1838279642064434</v>
      </c>
      <c r="L9" s="18">
        <v>0.17057146847651761</v>
      </c>
      <c r="N9" s="18">
        <v>0.19977715638437951</v>
      </c>
      <c r="O9" s="18">
        <v>0.1920744083915045</v>
      </c>
      <c r="P9" s="18">
        <v>0.16936907780534211</v>
      </c>
      <c r="Q9" s="18">
        <v>0.20877823561034831</v>
      </c>
      <c r="R9" s="18">
        <v>0.15390896547467159</v>
      </c>
      <c r="S9" s="18">
        <v>0.17608907971859811</v>
      </c>
      <c r="T9" s="18">
        <v>0.15279853444463279</v>
      </c>
      <c r="U9" s="18">
        <v>0.15159640470507499</v>
      </c>
      <c r="V9" s="18">
        <v>0.22957721923882571</v>
      </c>
      <c r="W9" s="18">
        <v>0.17219932094272</v>
      </c>
      <c r="X9" s="18">
        <v>0.12746754009693231</v>
      </c>
      <c r="Y9" s="18">
        <v>0.18839954026541211</v>
      </c>
      <c r="AA9" s="18">
        <v>0.20922141506220551</v>
      </c>
      <c r="AB9" s="18">
        <v>0.14274345155824419</v>
      </c>
      <c r="AC9" s="18">
        <v>0.17900843133884861</v>
      </c>
      <c r="AD9" s="18">
        <v>0.17418804349367981</v>
      </c>
      <c r="AF9" s="18">
        <v>0.22206056656508849</v>
      </c>
      <c r="AG9" s="18">
        <v>0.25012004739568389</v>
      </c>
      <c r="AH9" s="18">
        <v>0.19909531886237261</v>
      </c>
      <c r="AI9" s="18">
        <v>0.10161759936608721</v>
      </c>
      <c r="AJ9" s="18">
        <v>0.1194629870381288</v>
      </c>
      <c r="AK9" s="18">
        <v>0.1459936765892994</v>
      </c>
      <c r="AL9" s="18">
        <v>0.15961730244108799</v>
      </c>
      <c r="AM9" s="18">
        <v>0.11054013512914911</v>
      </c>
      <c r="AN9" s="18">
        <v>0.1748547589139379</v>
      </c>
      <c r="AO9" s="18">
        <v>0.21657027676339011</v>
      </c>
      <c r="AP9" s="18">
        <v>0.17077043435098399</v>
      </c>
      <c r="AQ9" s="18">
        <v>0.19256068523535011</v>
      </c>
      <c r="AR9" s="18">
        <v>0.2005261567617446</v>
      </c>
      <c r="AS9" s="18">
        <v>0.23284286228293399</v>
      </c>
      <c r="AT9" s="18">
        <v>0.25877363704300732</v>
      </c>
      <c r="AU9" s="18">
        <v>0.26485613928880042</v>
      </c>
      <c r="AV9" s="18">
        <v>0.21122788239303619</v>
      </c>
      <c r="AX9" s="18">
        <v>0.16390351782671861</v>
      </c>
      <c r="AY9" s="18">
        <v>0.2455271537681302</v>
      </c>
      <c r="BA9" s="18">
        <v>0.18771942430243529</v>
      </c>
      <c r="BB9" s="18">
        <v>0.15578063991466939</v>
      </c>
      <c r="BD9" s="18">
        <v>0.14854662944373909</v>
      </c>
      <c r="BE9" s="18">
        <v>0.13318257596909219</v>
      </c>
      <c r="BF9" s="18">
        <v>0.15713512087793341</v>
      </c>
      <c r="BG9" s="18">
        <v>0.21066280554210631</v>
      </c>
      <c r="BH9" s="18">
        <v>0.24683677390172809</v>
      </c>
      <c r="BI9" s="18">
        <v>0.20453584586979309</v>
      </c>
      <c r="BJ9" s="18">
        <v>0.22423772934998229</v>
      </c>
      <c r="BL9" s="18">
        <v>0.1673146601841165</v>
      </c>
      <c r="BM9" s="18">
        <v>0.20314888442799289</v>
      </c>
      <c r="BN9" s="18">
        <v>0.18202619789429919</v>
      </c>
      <c r="BO9" s="18">
        <v>0.21561354134657409</v>
      </c>
      <c r="BP9" s="18">
        <v>0.1774429955141659</v>
      </c>
      <c r="BQ9" s="18">
        <v>0.2159331650542152</v>
      </c>
      <c r="BR9" s="18">
        <v>0.1243574794639693</v>
      </c>
      <c r="BS9" s="18">
        <v>0.1279553094983045</v>
      </c>
      <c r="BU9" s="18">
        <v>0.17959323990470469</v>
      </c>
      <c r="BV9" s="18">
        <v>0.20596065895788329</v>
      </c>
      <c r="BW9" s="18">
        <v>0.17886953008319151</v>
      </c>
      <c r="BX9" s="18">
        <v>0.1811781705179964</v>
      </c>
      <c r="BY9" s="18">
        <v>0.17932334427027069</v>
      </c>
      <c r="BZ9" s="18">
        <v>0.1685377141305518</v>
      </c>
      <c r="CA9" s="18">
        <v>0.1164782726407321</v>
      </c>
      <c r="CB9" s="18">
        <v>8.999430681285768E-2</v>
      </c>
      <c r="CC9" s="18">
        <v>0.22099397428356929</v>
      </c>
    </row>
    <row r="10" spans="2:83" ht="19" customHeight="1" x14ac:dyDescent="0.35">
      <c r="B10" s="21" t="s">
        <v>329</v>
      </c>
      <c r="C10" s="18">
        <v>0.33706204378715909</v>
      </c>
      <c r="D10" s="18">
        <v>0.31504495195902599</v>
      </c>
      <c r="E10" s="18">
        <v>0.3204579014041416</v>
      </c>
      <c r="F10" s="18">
        <v>0.32417493806618608</v>
      </c>
      <c r="G10" s="18">
        <v>0.35469193167542162</v>
      </c>
      <c r="H10" s="18">
        <v>0.32704770369527297</v>
      </c>
      <c r="I10" s="18">
        <v>0.36316922325862322</v>
      </c>
      <c r="K10" s="18">
        <v>0.35531720186806681</v>
      </c>
      <c r="L10" s="18">
        <v>0.32067716607975572</v>
      </c>
      <c r="N10" s="18">
        <v>0.36619560574034488</v>
      </c>
      <c r="O10" s="18">
        <v>0.26322877260147348</v>
      </c>
      <c r="P10" s="18">
        <v>0.23920550883541361</v>
      </c>
      <c r="Q10" s="18">
        <v>0.15210139419309909</v>
      </c>
      <c r="R10" s="18">
        <v>0.38815128558886908</v>
      </c>
      <c r="S10" s="18">
        <v>0.35909240723887509</v>
      </c>
      <c r="T10" s="18">
        <v>0.37813912249635862</v>
      </c>
      <c r="U10" s="18">
        <v>0.32239776656482388</v>
      </c>
      <c r="V10" s="18">
        <v>0.34136637862371771</v>
      </c>
      <c r="W10" s="18">
        <v>0.31675734725889432</v>
      </c>
      <c r="X10" s="18">
        <v>0.31537630482934431</v>
      </c>
      <c r="Y10" s="18">
        <v>0.4067285376634962</v>
      </c>
      <c r="AA10" s="18">
        <v>0.36808513247734698</v>
      </c>
      <c r="AB10" s="18">
        <v>0.38697658914781269</v>
      </c>
      <c r="AC10" s="18">
        <v>0.30946035506956349</v>
      </c>
      <c r="AD10" s="18">
        <v>0.27605155254780078</v>
      </c>
      <c r="AF10" s="18">
        <v>0.3451101323744753</v>
      </c>
      <c r="AG10" s="18">
        <v>0.28379591346228361</v>
      </c>
      <c r="AH10" s="18">
        <v>0.25176207322901939</v>
      </c>
      <c r="AI10" s="18">
        <v>0.28501718144405402</v>
      </c>
      <c r="AJ10" s="18">
        <v>0.37772532496487449</v>
      </c>
      <c r="AK10" s="18">
        <v>0.37851007618811661</v>
      </c>
      <c r="AL10" s="18">
        <v>0.35499020201296327</v>
      </c>
      <c r="AM10" s="18">
        <v>0.33224355016837698</v>
      </c>
      <c r="AN10" s="18">
        <v>0.34839695818825839</v>
      </c>
      <c r="AO10" s="18">
        <v>0.33686028038322191</v>
      </c>
      <c r="AP10" s="18">
        <v>0.38344226244298452</v>
      </c>
      <c r="AQ10" s="18">
        <v>0.33169128272106019</v>
      </c>
      <c r="AR10" s="18">
        <v>0.32353077662552882</v>
      </c>
      <c r="AS10" s="18">
        <v>0.33049467429826951</v>
      </c>
      <c r="AT10" s="18">
        <v>0.22889985858492209</v>
      </c>
      <c r="AU10" s="18">
        <v>0.36098477142587021</v>
      </c>
      <c r="AV10" s="18">
        <v>0.27695429762863438</v>
      </c>
      <c r="AX10" s="18">
        <v>0.34364362810965771</v>
      </c>
      <c r="AY10" s="18">
        <v>0.29796107708685621</v>
      </c>
      <c r="BA10" s="18">
        <v>0.33983106900867238</v>
      </c>
      <c r="BB10" s="18">
        <v>0.33192456829984779</v>
      </c>
      <c r="BD10" s="18">
        <v>0.295673515584288</v>
      </c>
      <c r="BE10" s="18">
        <v>0.37758301665495819</v>
      </c>
      <c r="BF10" s="18">
        <v>0.28632177341618409</v>
      </c>
      <c r="BG10" s="18">
        <v>0.36045747154646479</v>
      </c>
      <c r="BH10" s="18">
        <v>0.36431420816546289</v>
      </c>
      <c r="BI10" s="18">
        <v>0.38406803529520889</v>
      </c>
      <c r="BJ10" s="18">
        <v>0.27821907104303811</v>
      </c>
      <c r="BL10" s="18">
        <v>0.38334611558294601</v>
      </c>
      <c r="BM10" s="18">
        <v>0.35262481391163658</v>
      </c>
      <c r="BN10" s="18">
        <v>0.36434268618153681</v>
      </c>
      <c r="BO10" s="18">
        <v>0.38586262219067069</v>
      </c>
      <c r="BP10" s="18">
        <v>0.28953423474041051</v>
      </c>
      <c r="BQ10" s="18">
        <v>0.31265453351036449</v>
      </c>
      <c r="BR10" s="18">
        <v>0.29030426412584198</v>
      </c>
      <c r="BS10" s="18">
        <v>0.28338800053880892</v>
      </c>
      <c r="BU10" s="18">
        <v>0.38770780129467719</v>
      </c>
      <c r="BV10" s="18">
        <v>0.35774461560733373</v>
      </c>
      <c r="BW10" s="18">
        <v>0.37072036416811038</v>
      </c>
      <c r="BX10" s="18">
        <v>0.32815098372578339</v>
      </c>
      <c r="BY10" s="18">
        <v>0.30984724060952501</v>
      </c>
      <c r="BZ10" s="18">
        <v>0.33911088083155322</v>
      </c>
      <c r="CA10" s="18">
        <v>0.26965283469172058</v>
      </c>
      <c r="CB10" s="18">
        <v>0.34416664152364529</v>
      </c>
      <c r="CC10" s="18">
        <v>0.25609174031170723</v>
      </c>
    </row>
    <row r="11" spans="2:83" ht="19" customHeight="1" x14ac:dyDescent="0.35">
      <c r="B11" s="21" t="s">
        <v>330</v>
      </c>
      <c r="C11" s="18">
        <v>0.2471079316249018</v>
      </c>
      <c r="D11" s="18">
        <v>0.27202372017098059</v>
      </c>
      <c r="E11" s="18">
        <v>0.25150854825257252</v>
      </c>
      <c r="F11" s="18">
        <v>0.23453415725176691</v>
      </c>
      <c r="G11" s="18">
        <v>0.23290590128284949</v>
      </c>
      <c r="H11" s="18">
        <v>0.27070391324750759</v>
      </c>
      <c r="I11" s="18">
        <v>0.23506249075386049</v>
      </c>
      <c r="K11" s="18">
        <v>0.25583012454182991</v>
      </c>
      <c r="L11" s="18">
        <v>0.24015630598504131</v>
      </c>
      <c r="N11" s="18">
        <v>0.261471284375485</v>
      </c>
      <c r="O11" s="18">
        <v>0.33649408078254589</v>
      </c>
      <c r="P11" s="18">
        <v>0.3370454367603723</v>
      </c>
      <c r="Q11" s="18">
        <v>0.31662138843620519</v>
      </c>
      <c r="R11" s="18">
        <v>0.2375258766717713</v>
      </c>
      <c r="S11" s="18">
        <v>0.26335334294068652</v>
      </c>
      <c r="T11" s="18">
        <v>0.27560585742082971</v>
      </c>
      <c r="U11" s="18">
        <v>0.24650327107756881</v>
      </c>
      <c r="V11" s="18">
        <v>0.17389709087208971</v>
      </c>
      <c r="W11" s="18">
        <v>0.20950111994487169</v>
      </c>
      <c r="X11" s="18">
        <v>0.2778726553061589</v>
      </c>
      <c r="Y11" s="18">
        <v>0.2380683819238168</v>
      </c>
      <c r="AA11" s="18">
        <v>0.22158947392295311</v>
      </c>
      <c r="AB11" s="18">
        <v>0.2411861335669028</v>
      </c>
      <c r="AC11" s="18">
        <v>0.29002292017213321</v>
      </c>
      <c r="AD11" s="18">
        <v>0.24493589014286929</v>
      </c>
      <c r="AF11" s="18">
        <v>7.765878314681976E-2</v>
      </c>
      <c r="AG11" s="18">
        <v>0.19572905808896049</v>
      </c>
      <c r="AH11" s="18">
        <v>0.26519047789602967</v>
      </c>
      <c r="AI11" s="18">
        <v>0.2406124822999032</v>
      </c>
      <c r="AJ11" s="18">
        <v>0.26032686237222658</v>
      </c>
      <c r="AK11" s="18">
        <v>0.22437722943417551</v>
      </c>
      <c r="AL11" s="18">
        <v>0.25210405381086909</v>
      </c>
      <c r="AM11" s="18">
        <v>0.31932500915191109</v>
      </c>
      <c r="AN11" s="18">
        <v>0.23434639046322869</v>
      </c>
      <c r="AO11" s="18">
        <v>0.20811609934796799</v>
      </c>
      <c r="AP11" s="18">
        <v>0.26349044694222418</v>
      </c>
      <c r="AQ11" s="18">
        <v>0.28195309737893948</v>
      </c>
      <c r="AR11" s="18">
        <v>0.33347568800363669</v>
      </c>
      <c r="AS11" s="18">
        <v>0.17341932124939621</v>
      </c>
      <c r="AT11" s="18">
        <v>0.37719837844774468</v>
      </c>
      <c r="AU11" s="18">
        <v>0.1778986702530789</v>
      </c>
      <c r="AV11" s="18">
        <v>0.2216646111582167</v>
      </c>
      <c r="AX11" s="18">
        <v>0.25073686582172799</v>
      </c>
      <c r="AY11" s="18">
        <v>0.23443612078568629</v>
      </c>
      <c r="BA11" s="18">
        <v>0.24008655879462781</v>
      </c>
      <c r="BB11" s="18">
        <v>0.26013494579673152</v>
      </c>
      <c r="BD11" s="18">
        <v>0.25827883925260359</v>
      </c>
      <c r="BE11" s="18">
        <v>0.24621763955398371</v>
      </c>
      <c r="BF11" s="18">
        <v>0.32097099699867782</v>
      </c>
      <c r="BG11" s="18">
        <v>0.22619130427449749</v>
      </c>
      <c r="BH11" s="18">
        <v>0.2125544696075137</v>
      </c>
      <c r="BI11" s="18">
        <v>0.18343138341822471</v>
      </c>
      <c r="BJ11" s="18">
        <v>0.2262589217889095</v>
      </c>
      <c r="BL11" s="18">
        <v>0.24579392330312511</v>
      </c>
      <c r="BM11" s="18">
        <v>0.24396016526923431</v>
      </c>
      <c r="BN11" s="18">
        <v>0.28360447181701293</v>
      </c>
      <c r="BO11" s="18">
        <v>0.22296892159428541</v>
      </c>
      <c r="BP11" s="18">
        <v>0.29264278029383389</v>
      </c>
      <c r="BQ11" s="18">
        <v>0.2035007309509243</v>
      </c>
      <c r="BR11" s="18">
        <v>0.123447306962124</v>
      </c>
      <c r="BS11" s="18">
        <v>0.23468595374156889</v>
      </c>
      <c r="BU11" s="18">
        <v>0.21394595967678429</v>
      </c>
      <c r="BV11" s="18">
        <v>0.25170552395405948</v>
      </c>
      <c r="BW11" s="18">
        <v>0.2378913242917079</v>
      </c>
      <c r="BX11" s="18">
        <v>0.26031916114510251</v>
      </c>
      <c r="BY11" s="18">
        <v>0.27242328823619588</v>
      </c>
      <c r="BZ11" s="18">
        <v>0.246253262553361</v>
      </c>
      <c r="CA11" s="18">
        <v>0.20246219071717211</v>
      </c>
      <c r="CB11" s="18">
        <v>0.23602742067230401</v>
      </c>
      <c r="CC11" s="18">
        <v>0.27577135912911649</v>
      </c>
    </row>
    <row r="12" spans="2:83" ht="19" customHeight="1" x14ac:dyDescent="0.35">
      <c r="B12" s="21" t="s">
        <v>282</v>
      </c>
      <c r="C12" s="18">
        <v>0.1182074970789866</v>
      </c>
      <c r="D12" s="18">
        <v>0.11852803560172261</v>
      </c>
      <c r="E12" s="18">
        <v>0.1138013170042604</v>
      </c>
      <c r="F12" s="18">
        <v>0.14866446069612049</v>
      </c>
      <c r="G12" s="18">
        <v>0.1355773790403958</v>
      </c>
      <c r="H12" s="18">
        <v>0.13338231511583809</v>
      </c>
      <c r="I12" s="18">
        <v>7.8160645036272292E-2</v>
      </c>
      <c r="K12" s="18">
        <v>0.1087428530852291</v>
      </c>
      <c r="L12" s="18">
        <v>0.12471972210788999</v>
      </c>
      <c r="N12" s="18">
        <v>0.1077578908065223</v>
      </c>
      <c r="O12" s="18">
        <v>0.1080729213399686</v>
      </c>
      <c r="P12" s="18">
        <v>0.12447325745808049</v>
      </c>
      <c r="Q12" s="18">
        <v>0.13294069627165611</v>
      </c>
      <c r="R12" s="18">
        <v>0.1213566165255404</v>
      </c>
      <c r="S12" s="18">
        <v>0.1121539219636454</v>
      </c>
      <c r="T12" s="18">
        <v>8.9185672784586514E-2</v>
      </c>
      <c r="U12" s="18">
        <v>0.1247344073171901</v>
      </c>
      <c r="V12" s="18">
        <v>0.1450851734174527</v>
      </c>
      <c r="W12" s="18">
        <v>0.1034276965004971</v>
      </c>
      <c r="X12" s="18">
        <v>0.13938369704169479</v>
      </c>
      <c r="Y12" s="18">
        <v>0.10410404805592401</v>
      </c>
      <c r="AA12" s="18">
        <v>0.11419064816809001</v>
      </c>
      <c r="AB12" s="18">
        <v>0.110869596450396</v>
      </c>
      <c r="AC12" s="18">
        <v>0.1247265513004258</v>
      </c>
      <c r="AD12" s="18">
        <v>0.12420798389238751</v>
      </c>
      <c r="AF12" s="18">
        <v>0.1037937135135471</v>
      </c>
      <c r="AG12" s="18">
        <v>9.2169150251090362E-2</v>
      </c>
      <c r="AH12" s="18">
        <v>0.133566638776316</v>
      </c>
      <c r="AI12" s="18">
        <v>0.19202319590059971</v>
      </c>
      <c r="AJ12" s="18">
        <v>9.0972107480831399E-2</v>
      </c>
      <c r="AK12" s="18">
        <v>0.1140976761694112</v>
      </c>
      <c r="AL12" s="18">
        <v>0.13791620384247691</v>
      </c>
      <c r="AM12" s="18">
        <v>0.1285944695460281</v>
      </c>
      <c r="AN12" s="18">
        <v>0.12099643562076599</v>
      </c>
      <c r="AO12" s="18">
        <v>0.13359062027327159</v>
      </c>
      <c r="AP12" s="18">
        <v>0.1033051190477621</v>
      </c>
      <c r="AQ12" s="18">
        <v>0.12585672691058139</v>
      </c>
      <c r="AR12" s="18">
        <v>6.4472106932929096E-2</v>
      </c>
      <c r="AS12" s="18">
        <v>0.12845067289601381</v>
      </c>
      <c r="AT12" s="18">
        <v>8.4720204203996535E-2</v>
      </c>
      <c r="AU12" s="18">
        <v>0.1230681195112802</v>
      </c>
      <c r="AV12" s="18">
        <v>8.3539788118793493E-2</v>
      </c>
      <c r="AX12" s="18">
        <v>0.1149258520814273</v>
      </c>
      <c r="AY12" s="18">
        <v>0.13555159240444001</v>
      </c>
      <c r="BA12" s="18">
        <v>0.1167080080769798</v>
      </c>
      <c r="BB12" s="18">
        <v>0.12098955479787329</v>
      </c>
      <c r="BD12" s="18">
        <v>0.15207819255619731</v>
      </c>
      <c r="BE12" s="18">
        <v>0.11726852165867729</v>
      </c>
      <c r="BF12" s="18">
        <v>0.11122687173191061</v>
      </c>
      <c r="BG12" s="18">
        <v>9.818594575470814E-2</v>
      </c>
      <c r="BH12" s="18">
        <v>0.1192229940687889</v>
      </c>
      <c r="BI12" s="18">
        <v>9.9868588774493602E-2</v>
      </c>
      <c r="BJ12" s="18">
        <v>3.5694537501144187E-2</v>
      </c>
      <c r="BL12" s="18">
        <v>0.10021078998694929</v>
      </c>
      <c r="BM12" s="18">
        <v>0.1134953994466613</v>
      </c>
      <c r="BN12" s="18">
        <v>8.6573375919990994E-2</v>
      </c>
      <c r="BO12" s="18">
        <v>7.4135141484211159E-2</v>
      </c>
      <c r="BP12" s="18">
        <v>0.16328083594388479</v>
      </c>
      <c r="BQ12" s="18">
        <v>0.117582409326565</v>
      </c>
      <c r="BR12" s="18">
        <v>0.13627736143211561</v>
      </c>
      <c r="BS12" s="18">
        <v>0.13431053552189159</v>
      </c>
      <c r="BU12" s="18">
        <v>9.7994332219013783E-2</v>
      </c>
      <c r="BV12" s="18">
        <v>0.10913093754484759</v>
      </c>
      <c r="BW12" s="18">
        <v>9.885776971235341E-2</v>
      </c>
      <c r="BX12" s="18">
        <v>0.1403376623242816</v>
      </c>
      <c r="BY12" s="18">
        <v>0.1503453016522262</v>
      </c>
      <c r="BZ12" s="18">
        <v>0.12841396811425271</v>
      </c>
      <c r="CA12" s="18">
        <v>0.13621744354310919</v>
      </c>
      <c r="CB12" s="18">
        <v>9.6323654298237082E-2</v>
      </c>
      <c r="CC12" s="18">
        <v>8.1571575222559117E-2</v>
      </c>
    </row>
    <row r="13" spans="2:83" ht="19" customHeight="1" x14ac:dyDescent="0.35">
      <c r="B13" s="21" t="s">
        <v>236</v>
      </c>
      <c r="C13" s="18">
        <v>0.1046934700787242</v>
      </c>
      <c r="D13" s="18">
        <v>8.0034930482817568E-2</v>
      </c>
      <c r="E13" s="18">
        <v>5.9391303615067378E-2</v>
      </c>
      <c r="F13" s="18">
        <v>7.4528916369860407E-2</v>
      </c>
      <c r="G13" s="18">
        <v>0.1087831044627052</v>
      </c>
      <c r="H13" s="18">
        <v>0.1285468360110873</v>
      </c>
      <c r="I13" s="18">
        <v>0.15043486956457469</v>
      </c>
      <c r="K13" s="18">
        <v>8.4787250844466838E-2</v>
      </c>
      <c r="L13" s="18">
        <v>0.1228071496226342</v>
      </c>
      <c r="N13" s="18">
        <v>4.5179377436974151E-2</v>
      </c>
      <c r="O13" s="18">
        <v>8.6009899868275758E-2</v>
      </c>
      <c r="P13" s="18">
        <v>0.1100830650783821</v>
      </c>
      <c r="Q13" s="18">
        <v>0.15283118381381511</v>
      </c>
      <c r="R13" s="18">
        <v>8.0369754553151221E-2</v>
      </c>
      <c r="S13" s="18">
        <v>8.931124813819484E-2</v>
      </c>
      <c r="T13" s="18">
        <v>8.6276225824400421E-2</v>
      </c>
      <c r="U13" s="18">
        <v>0.13941270152620161</v>
      </c>
      <c r="V13" s="18">
        <v>8.5720346427728827E-2</v>
      </c>
      <c r="W13" s="18">
        <v>0.17303279877295979</v>
      </c>
      <c r="X13" s="18">
        <v>0.13989980272586969</v>
      </c>
      <c r="Y13" s="18">
        <v>5.6387927861028829E-2</v>
      </c>
      <c r="AA13" s="18">
        <v>7.6220704714171555E-2</v>
      </c>
      <c r="AB13" s="18">
        <v>9.9291312635525125E-2</v>
      </c>
      <c r="AC13" s="18">
        <v>8.5566339867463426E-2</v>
      </c>
      <c r="AD13" s="18">
        <v>0.15719243259610341</v>
      </c>
      <c r="AF13" s="18">
        <v>0.18612899163721641</v>
      </c>
      <c r="AG13" s="18">
        <v>0.13898642635656761</v>
      </c>
      <c r="AH13" s="18">
        <v>0.12683240014765651</v>
      </c>
      <c r="AI13" s="18">
        <v>0.16290101193187281</v>
      </c>
      <c r="AJ13" s="18">
        <v>0.15151271814393871</v>
      </c>
      <c r="AK13" s="18">
        <v>0.10112634012638411</v>
      </c>
      <c r="AL13" s="18">
        <v>7.9819270665173594E-2</v>
      </c>
      <c r="AM13" s="18">
        <v>0.1051994613155393</v>
      </c>
      <c r="AN13" s="18">
        <v>0.1214054568138089</v>
      </c>
      <c r="AO13" s="18">
        <v>9.6465812160846306E-2</v>
      </c>
      <c r="AP13" s="18">
        <v>6.8050145202266474E-2</v>
      </c>
      <c r="AQ13" s="18">
        <v>6.7938207754068711E-2</v>
      </c>
      <c r="AR13" s="18">
        <v>7.7995271676160716E-2</v>
      </c>
      <c r="AS13" s="18">
        <v>0.11682146223972251</v>
      </c>
      <c r="AT13" s="18">
        <v>5.0407921720329221E-2</v>
      </c>
      <c r="AU13" s="18">
        <v>2.6317250569717281E-2</v>
      </c>
      <c r="AV13" s="18">
        <v>0.19443334592637371</v>
      </c>
      <c r="AX13" s="18">
        <v>0.1103791783454018</v>
      </c>
      <c r="AY13" s="18">
        <v>7.2819507383765358E-2</v>
      </c>
      <c r="BA13" s="18">
        <v>0.1015003929504124</v>
      </c>
      <c r="BB13" s="18">
        <v>0.110617704841321</v>
      </c>
      <c r="BD13" s="18">
        <v>0.1229796511571713</v>
      </c>
      <c r="BE13" s="18">
        <v>0.1142966783204305</v>
      </c>
      <c r="BF13" s="18">
        <v>0.115955975948491</v>
      </c>
      <c r="BG13" s="18">
        <v>9.3516218195245568E-2</v>
      </c>
      <c r="BH13" s="18">
        <v>4.9345927855287332E-2</v>
      </c>
      <c r="BI13" s="18">
        <v>8.3067157622480695E-2</v>
      </c>
      <c r="BJ13" s="18">
        <v>0.1604679314785992</v>
      </c>
      <c r="BL13" s="18">
        <v>0.1002163971786172</v>
      </c>
      <c r="BM13" s="18">
        <v>7.8006526256412204E-2</v>
      </c>
      <c r="BN13" s="18">
        <v>8.3453268187160035E-2</v>
      </c>
      <c r="BO13" s="18">
        <v>8.5220872637225539E-2</v>
      </c>
      <c r="BP13" s="18">
        <v>6.9439341588628092E-2</v>
      </c>
      <c r="BQ13" s="18">
        <v>0.1019213396735026</v>
      </c>
      <c r="BR13" s="18">
        <v>0.24238713076386159</v>
      </c>
      <c r="BS13" s="18">
        <v>0.17675260728106759</v>
      </c>
      <c r="BU13" s="18">
        <v>0.1170868897418087</v>
      </c>
      <c r="BV13" s="18">
        <v>6.627711840877E-2</v>
      </c>
      <c r="BW13" s="18">
        <v>0.107838566782158</v>
      </c>
      <c r="BX13" s="18">
        <v>7.3536273355545995E-2</v>
      </c>
      <c r="BY13" s="18">
        <v>7.4643642793536608E-2</v>
      </c>
      <c r="BZ13" s="18">
        <v>6.7022238702873924E-2</v>
      </c>
      <c r="CA13" s="18">
        <v>0.20742912865633989</v>
      </c>
      <c r="CB13" s="18">
        <v>0.19871349201448349</v>
      </c>
      <c r="CC13" s="18">
        <v>0.16557135105304771</v>
      </c>
    </row>
    <row r="14" spans="2:83" ht="19" customHeight="1" x14ac:dyDescent="0.35">
      <c r="B14" s="21" t="s">
        <v>331</v>
      </c>
      <c r="C14" s="18">
        <v>1.63952767862433E-2</v>
      </c>
      <c r="D14" s="18">
        <v>3.1941564335025867E-2</v>
      </c>
      <c r="E14" s="18">
        <v>9.6846762636582807E-3</v>
      </c>
      <c r="F14" s="18">
        <v>2.1108301849946449E-2</v>
      </c>
      <c r="G14" s="18">
        <v>1.9651725597347139E-2</v>
      </c>
      <c r="H14" s="18">
        <v>1.43736115981069E-2</v>
      </c>
      <c r="I14" s="18">
        <v>1.0223116872313399E-2</v>
      </c>
      <c r="K14" s="18">
        <v>1.149460545396396E-2</v>
      </c>
      <c r="L14" s="18">
        <v>2.1068187728161141E-2</v>
      </c>
      <c r="N14" s="18">
        <v>1.9618685256294181E-2</v>
      </c>
      <c r="O14" s="18">
        <v>1.411991701623173E-2</v>
      </c>
      <c r="P14" s="18">
        <v>1.98236540624094E-2</v>
      </c>
      <c r="Q14" s="18">
        <v>3.6727101674876382E-2</v>
      </c>
      <c r="R14" s="18">
        <v>1.8687501185996401E-2</v>
      </c>
      <c r="S14" s="18">
        <v>0</v>
      </c>
      <c r="T14" s="18">
        <v>1.7994587029191982E-2</v>
      </c>
      <c r="U14" s="18">
        <v>1.535544880914063E-2</v>
      </c>
      <c r="V14" s="18">
        <v>2.4353791420185379E-2</v>
      </c>
      <c r="W14" s="18">
        <v>2.5081716580057149E-2</v>
      </c>
      <c r="X14" s="18">
        <v>0</v>
      </c>
      <c r="Y14" s="18">
        <v>6.3115642303218818E-3</v>
      </c>
      <c r="AA14" s="18">
        <v>1.069262565523278E-2</v>
      </c>
      <c r="AB14" s="18">
        <v>1.8932916641119121E-2</v>
      </c>
      <c r="AC14" s="18">
        <v>1.1215402251565519E-2</v>
      </c>
      <c r="AD14" s="18">
        <v>2.342409732715919E-2</v>
      </c>
      <c r="AF14" s="18">
        <v>6.5247812762852964E-2</v>
      </c>
      <c r="AG14" s="18">
        <v>3.9199404445413998E-2</v>
      </c>
      <c r="AH14" s="18">
        <v>2.3553091088605892E-2</v>
      </c>
      <c r="AI14" s="18">
        <v>1.7828529057483181E-2</v>
      </c>
      <c r="AJ14" s="18">
        <v>0</v>
      </c>
      <c r="AK14" s="18">
        <v>3.5895001492613293E-2</v>
      </c>
      <c r="AL14" s="18">
        <v>1.555296722742922E-2</v>
      </c>
      <c r="AM14" s="18">
        <v>4.0973746889955307E-3</v>
      </c>
      <c r="AN14" s="18">
        <v>0</v>
      </c>
      <c r="AO14" s="18">
        <v>8.3969110713022054E-3</v>
      </c>
      <c r="AP14" s="18">
        <v>1.0941592013778629E-2</v>
      </c>
      <c r="AQ14" s="18">
        <v>0</v>
      </c>
      <c r="AR14" s="18">
        <v>0</v>
      </c>
      <c r="AS14" s="18">
        <v>1.7971007033664211E-2</v>
      </c>
      <c r="AT14" s="18">
        <v>0</v>
      </c>
      <c r="AU14" s="18">
        <v>4.6875048951253148E-2</v>
      </c>
      <c r="AV14" s="18">
        <v>1.2180074774945621E-2</v>
      </c>
      <c r="AX14" s="18">
        <v>1.6410957815066411E-2</v>
      </c>
      <c r="AY14" s="18">
        <v>1.3704548571122009E-2</v>
      </c>
      <c r="BA14" s="18">
        <v>1.41545468668722E-2</v>
      </c>
      <c r="BB14" s="18">
        <v>2.0552586349557159E-2</v>
      </c>
      <c r="BD14" s="18">
        <v>2.2443172006000569E-2</v>
      </c>
      <c r="BE14" s="18">
        <v>1.1451567842858E-2</v>
      </c>
      <c r="BF14" s="18">
        <v>8.3892610268031867E-3</v>
      </c>
      <c r="BG14" s="18">
        <v>1.098625468697783E-2</v>
      </c>
      <c r="BH14" s="18">
        <v>7.7256264012189454E-3</v>
      </c>
      <c r="BI14" s="18">
        <v>4.5028989019798869E-2</v>
      </c>
      <c r="BJ14" s="18">
        <v>7.512180883832674E-2</v>
      </c>
      <c r="BL14" s="18">
        <v>3.1181137642457731E-3</v>
      </c>
      <c r="BM14" s="18">
        <v>8.7642106880626621E-3</v>
      </c>
      <c r="BN14" s="18">
        <v>0</v>
      </c>
      <c r="BO14" s="18">
        <v>1.619890074703316E-2</v>
      </c>
      <c r="BP14" s="18">
        <v>7.6598119190768726E-3</v>
      </c>
      <c r="BQ14" s="18">
        <v>4.8407821484428709E-2</v>
      </c>
      <c r="BR14" s="18">
        <v>8.3226457252087452E-2</v>
      </c>
      <c r="BS14" s="18">
        <v>4.2907593418358633E-2</v>
      </c>
      <c r="BU14" s="18">
        <v>3.6717771630113082E-3</v>
      </c>
      <c r="BV14" s="18">
        <v>9.1811455271059925E-3</v>
      </c>
      <c r="BW14" s="18">
        <v>5.8224449624786614E-3</v>
      </c>
      <c r="BX14" s="18">
        <v>1.6477748931290219E-2</v>
      </c>
      <c r="BY14" s="18">
        <v>1.341718243824558E-2</v>
      </c>
      <c r="BZ14" s="18">
        <v>5.0661935667407509E-2</v>
      </c>
      <c r="CA14" s="18">
        <v>6.7760129750926157E-2</v>
      </c>
      <c r="CB14" s="18">
        <v>3.4774484678472488E-2</v>
      </c>
      <c r="CC14" s="18">
        <v>0</v>
      </c>
    </row>
    <row r="15" spans="2:83" ht="19" customHeight="1" x14ac:dyDescent="0.35">
      <c r="B15" s="22" t="s">
        <v>117</v>
      </c>
      <c r="C15" s="23">
        <v>0.51359582443114415</v>
      </c>
      <c r="D15" s="23">
        <v>0.49747174940945321</v>
      </c>
      <c r="E15" s="23">
        <v>0.56561415486444155</v>
      </c>
      <c r="F15" s="23">
        <v>0.52116416383230579</v>
      </c>
      <c r="G15" s="23">
        <v>0.5030818896167023</v>
      </c>
      <c r="H15" s="23">
        <v>0.45299332402746012</v>
      </c>
      <c r="I15" s="23">
        <v>0.52611887777297905</v>
      </c>
      <c r="K15" s="23">
        <v>0.53914516607451024</v>
      </c>
      <c r="L15" s="23">
        <v>0.49124863455627332</v>
      </c>
      <c r="N15" s="23">
        <v>0.56597276212472436</v>
      </c>
      <c r="O15" s="23">
        <v>0.45530318099297801</v>
      </c>
      <c r="P15" s="23">
        <v>0.40857458664075569</v>
      </c>
      <c r="Q15" s="23">
        <v>0.36087962980344729</v>
      </c>
      <c r="R15" s="23">
        <v>0.54206025106354072</v>
      </c>
      <c r="S15" s="23">
        <v>0.53518148695747325</v>
      </c>
      <c r="T15" s="23">
        <v>0.53093765694099138</v>
      </c>
      <c r="U15" s="23">
        <v>0.47399417126989879</v>
      </c>
      <c r="V15" s="23">
        <v>0.57094359786254345</v>
      </c>
      <c r="W15" s="23">
        <v>0.48895666820161421</v>
      </c>
      <c r="X15" s="23">
        <v>0.4428438449262766</v>
      </c>
      <c r="Y15" s="23">
        <v>0.59512807792890832</v>
      </c>
      <c r="AA15" s="23">
        <v>0.57730654753955246</v>
      </c>
      <c r="AB15" s="23">
        <v>0.52972004070605694</v>
      </c>
      <c r="AC15" s="23">
        <v>0.48846878640841213</v>
      </c>
      <c r="AD15" s="23">
        <v>0.45023959604148073</v>
      </c>
      <c r="AF15" s="23">
        <v>0.56717069893956373</v>
      </c>
      <c r="AG15" s="23">
        <v>0.53391596085796755</v>
      </c>
      <c r="AH15" s="23">
        <v>0.45085739209139197</v>
      </c>
      <c r="AI15" s="23">
        <v>0.38663478081014108</v>
      </c>
      <c r="AJ15" s="23">
        <v>0.49718831200300329</v>
      </c>
      <c r="AK15" s="23">
        <v>0.52450375277741601</v>
      </c>
      <c r="AL15" s="23">
        <v>0.51460750445405123</v>
      </c>
      <c r="AM15" s="23">
        <v>0.44278368529752621</v>
      </c>
      <c r="AN15" s="23">
        <v>0.52325171710219631</v>
      </c>
      <c r="AO15" s="23">
        <v>0.55343055714661193</v>
      </c>
      <c r="AP15" s="23">
        <v>0.55421269679396845</v>
      </c>
      <c r="AQ15" s="23">
        <v>0.52425196795641027</v>
      </c>
      <c r="AR15" s="23">
        <v>0.52405693338727333</v>
      </c>
      <c r="AS15" s="23">
        <v>0.56333753658120345</v>
      </c>
      <c r="AT15" s="23">
        <v>0.48767349562792939</v>
      </c>
      <c r="AU15" s="23">
        <v>0.62584091071467052</v>
      </c>
      <c r="AV15" s="23">
        <v>0.48818218002167058</v>
      </c>
      <c r="AX15" s="23">
        <v>0.50754714593637629</v>
      </c>
      <c r="AY15" s="23">
        <v>0.54348823085498643</v>
      </c>
      <c r="BA15" s="23">
        <v>0.5275504933111077</v>
      </c>
      <c r="BB15" s="23">
        <v>0.48770520821451718</v>
      </c>
      <c r="BD15" s="23">
        <v>0.44422014502802709</v>
      </c>
      <c r="BE15" s="23">
        <v>0.51076559262405041</v>
      </c>
      <c r="BF15" s="23">
        <v>0.4434568942941175</v>
      </c>
      <c r="BG15" s="23">
        <v>0.57112027708857105</v>
      </c>
      <c r="BH15" s="23">
        <v>0.6111509820671911</v>
      </c>
      <c r="BI15" s="23">
        <v>0.58860388116500206</v>
      </c>
      <c r="BJ15" s="23">
        <v>0.50245680039302032</v>
      </c>
      <c r="BL15" s="23">
        <v>0.55066077576706252</v>
      </c>
      <c r="BM15" s="23">
        <v>0.55577369833962953</v>
      </c>
      <c r="BN15" s="23">
        <v>0.54636888407583595</v>
      </c>
      <c r="BO15" s="23">
        <v>0.60147616353724476</v>
      </c>
      <c r="BP15" s="23">
        <v>0.46697723025457633</v>
      </c>
      <c r="BQ15" s="23">
        <v>0.52858769856457966</v>
      </c>
      <c r="BR15" s="23">
        <v>0.41466174358981123</v>
      </c>
      <c r="BS15" s="23">
        <v>0.41134331003711339</v>
      </c>
      <c r="BU15" s="23">
        <v>0.56730104119938196</v>
      </c>
      <c r="BV15" s="23">
        <v>0.56370527456521702</v>
      </c>
      <c r="BW15" s="23">
        <v>0.549589894251302</v>
      </c>
      <c r="BX15" s="23">
        <v>0.50932915424377978</v>
      </c>
      <c r="BY15" s="23">
        <v>0.4891705848797957</v>
      </c>
      <c r="BZ15" s="23">
        <v>0.5076485949621049</v>
      </c>
      <c r="CA15" s="23">
        <v>0.38613110733245271</v>
      </c>
      <c r="CB15" s="23">
        <v>0.43416094833650298</v>
      </c>
      <c r="CC15" s="23">
        <v>0.4770857145952766</v>
      </c>
    </row>
    <row r="16" spans="2:83" ht="19" customHeight="1" x14ac:dyDescent="0.35">
      <c r="B16" s="22" t="s">
        <v>118</v>
      </c>
      <c r="C16" s="23">
        <v>0.36531542870388839</v>
      </c>
      <c r="D16" s="23">
        <v>0.39055175577270318</v>
      </c>
      <c r="E16" s="23">
        <v>0.3653098652568329</v>
      </c>
      <c r="F16" s="23">
        <v>0.38319861794788729</v>
      </c>
      <c r="G16" s="23">
        <v>0.36848328032324529</v>
      </c>
      <c r="H16" s="23">
        <v>0.40408622836334568</v>
      </c>
      <c r="I16" s="23">
        <v>0.31322313579013278</v>
      </c>
      <c r="K16" s="23">
        <v>0.36457297762705893</v>
      </c>
      <c r="L16" s="23">
        <v>0.36487602809293129</v>
      </c>
      <c r="N16" s="23">
        <v>0.36922917518200732</v>
      </c>
      <c r="O16" s="23">
        <v>0.44456700212251449</v>
      </c>
      <c r="P16" s="23">
        <v>0.46151869421845282</v>
      </c>
      <c r="Q16" s="23">
        <v>0.44956208470786141</v>
      </c>
      <c r="R16" s="23">
        <v>0.35888249319731169</v>
      </c>
      <c r="S16" s="23">
        <v>0.37550726490433189</v>
      </c>
      <c r="T16" s="23">
        <v>0.36479153020541621</v>
      </c>
      <c r="U16" s="23">
        <v>0.37123767839475891</v>
      </c>
      <c r="V16" s="23">
        <v>0.31898226428954241</v>
      </c>
      <c r="W16" s="23">
        <v>0.31292881644536891</v>
      </c>
      <c r="X16" s="23">
        <v>0.41725635234785369</v>
      </c>
      <c r="Y16" s="23">
        <v>0.34217242997974079</v>
      </c>
      <c r="AA16" s="23">
        <v>0.33578012209104308</v>
      </c>
      <c r="AB16" s="23">
        <v>0.35205573001729878</v>
      </c>
      <c r="AC16" s="23">
        <v>0.41474947147255897</v>
      </c>
      <c r="AD16" s="23">
        <v>0.36914387403525678</v>
      </c>
      <c r="AF16" s="23">
        <v>0.18145249666036681</v>
      </c>
      <c r="AG16" s="23">
        <v>0.28789820834005092</v>
      </c>
      <c r="AH16" s="23">
        <v>0.3987571166723457</v>
      </c>
      <c r="AI16" s="23">
        <v>0.43263567820050303</v>
      </c>
      <c r="AJ16" s="23">
        <v>0.35129896985305797</v>
      </c>
      <c r="AK16" s="23">
        <v>0.33847490560358667</v>
      </c>
      <c r="AL16" s="23">
        <v>0.39002025765334603</v>
      </c>
      <c r="AM16" s="23">
        <v>0.44791947869793908</v>
      </c>
      <c r="AN16" s="23">
        <v>0.35534282608399459</v>
      </c>
      <c r="AO16" s="23">
        <v>0.34170671962123972</v>
      </c>
      <c r="AP16" s="23">
        <v>0.36679556598998642</v>
      </c>
      <c r="AQ16" s="23">
        <v>0.40780982428952101</v>
      </c>
      <c r="AR16" s="23">
        <v>0.39794779493656579</v>
      </c>
      <c r="AS16" s="23">
        <v>0.30186999414540988</v>
      </c>
      <c r="AT16" s="23">
        <v>0.46191858265174118</v>
      </c>
      <c r="AU16" s="23">
        <v>0.30096678976435909</v>
      </c>
      <c r="AV16" s="23">
        <v>0.30520439927701021</v>
      </c>
      <c r="AX16" s="23">
        <v>0.3656627179031553</v>
      </c>
      <c r="AY16" s="23">
        <v>0.36998771319012641</v>
      </c>
      <c r="BA16" s="23">
        <v>0.35679456687160771</v>
      </c>
      <c r="BB16" s="23">
        <v>0.38112450059460479</v>
      </c>
      <c r="BD16" s="23">
        <v>0.4103570318088009</v>
      </c>
      <c r="BE16" s="23">
        <v>0.36348616121266097</v>
      </c>
      <c r="BF16" s="23">
        <v>0.43219786873058841</v>
      </c>
      <c r="BG16" s="23">
        <v>0.32437725002920559</v>
      </c>
      <c r="BH16" s="23">
        <v>0.33177746367630262</v>
      </c>
      <c r="BI16" s="23">
        <v>0.2832999721927183</v>
      </c>
      <c r="BJ16" s="23">
        <v>0.2619534592900537</v>
      </c>
      <c r="BL16" s="23">
        <v>0.34600471329007437</v>
      </c>
      <c r="BM16" s="23">
        <v>0.35745556471589562</v>
      </c>
      <c r="BN16" s="23">
        <v>0.37017784773700391</v>
      </c>
      <c r="BO16" s="23">
        <v>0.29710406307849663</v>
      </c>
      <c r="BP16" s="23">
        <v>0.45592361623771871</v>
      </c>
      <c r="BQ16" s="23">
        <v>0.32108314027748919</v>
      </c>
      <c r="BR16" s="23">
        <v>0.25972466839423958</v>
      </c>
      <c r="BS16" s="23">
        <v>0.36899648926346051</v>
      </c>
      <c r="BU16" s="23">
        <v>0.31194029189579808</v>
      </c>
      <c r="BV16" s="23">
        <v>0.36083646149890708</v>
      </c>
      <c r="BW16" s="23">
        <v>0.33674909400406128</v>
      </c>
      <c r="BX16" s="23">
        <v>0.40065682346938408</v>
      </c>
      <c r="BY16" s="23">
        <v>0.42276858988842209</v>
      </c>
      <c r="BZ16" s="23">
        <v>0.37466723066761359</v>
      </c>
      <c r="CA16" s="23">
        <v>0.33867963426028119</v>
      </c>
      <c r="CB16" s="23">
        <v>0.33235107497054112</v>
      </c>
      <c r="CC16" s="23">
        <v>0.35734293435167558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F15"/>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495</v>
      </c>
    </row>
    <row r="6" spans="2:6" ht="120" customHeight="1" x14ac:dyDescent="0.35">
      <c r="C6" s="20" t="s">
        <v>496</v>
      </c>
      <c r="D6" s="20" t="s">
        <v>497</v>
      </c>
      <c r="E6" s="20" t="s">
        <v>498</v>
      </c>
      <c r="F6" s="20" t="s">
        <v>499</v>
      </c>
    </row>
    <row r="7" spans="2:6" x14ac:dyDescent="0.35">
      <c r="B7" s="21" t="s">
        <v>538</v>
      </c>
      <c r="C7" s="18">
        <v>0.35282663802299408</v>
      </c>
      <c r="D7" s="18">
        <v>0.35825633068018109</v>
      </c>
      <c r="E7" s="18">
        <v>0.28356699202555458</v>
      </c>
      <c r="F7" s="18">
        <v>0.215156308291408</v>
      </c>
    </row>
    <row r="8" spans="2:6" x14ac:dyDescent="0.35">
      <c r="B8" s="21" t="s">
        <v>539</v>
      </c>
      <c r="C8" s="18">
        <v>0.64717336197700581</v>
      </c>
      <c r="D8" s="18">
        <v>0.64174366931981885</v>
      </c>
      <c r="E8" s="18">
        <v>0.71643300797444542</v>
      </c>
      <c r="F8" s="18">
        <v>0.78484369170859203</v>
      </c>
    </row>
    <row r="11" spans="2:6" x14ac:dyDescent="0.35">
      <c r="B11" t="s">
        <v>435</v>
      </c>
    </row>
    <row r="12" spans="2:6" x14ac:dyDescent="0.35">
      <c r="B12" t="s">
        <v>10</v>
      </c>
    </row>
    <row r="15" spans="2:6" x14ac:dyDescent="0.35">
      <c r="B15" t="str">
        <f>HYPERLINK("#Contents!A1", "Return to Contents")</f>
        <v>Return to Contents</v>
      </c>
    </row>
  </sheetData>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E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340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530</v>
      </c>
      <c r="C9" s="18">
        <v>0.215156308291408</v>
      </c>
      <c r="D9" s="18">
        <v>0.31014843339410769</v>
      </c>
      <c r="E9" s="18">
        <v>0.29404664915793782</v>
      </c>
      <c r="F9" s="18">
        <v>0.29719780343701141</v>
      </c>
      <c r="G9" s="18">
        <v>0.20713264747950991</v>
      </c>
      <c r="H9" s="18">
        <v>0.15995219981255379</v>
      </c>
      <c r="I9" s="18">
        <v>0.1013814782893372</v>
      </c>
      <c r="K9" s="18">
        <v>0.2252282643021391</v>
      </c>
      <c r="L9" s="18">
        <v>0.20588992940090919</v>
      </c>
      <c r="N9" s="18">
        <v>0.19422187560846249</v>
      </c>
      <c r="O9" s="18">
        <v>0.17047070000854189</v>
      </c>
      <c r="P9" s="18">
        <v>0.25521589999285849</v>
      </c>
      <c r="Q9" s="18">
        <v>0.19295014413000561</v>
      </c>
      <c r="R9" s="18">
        <v>0.24311398084862659</v>
      </c>
      <c r="S9" s="18">
        <v>0.1962032302083177</v>
      </c>
      <c r="T9" s="18">
        <v>0.17800971062514909</v>
      </c>
      <c r="U9" s="18">
        <v>0.2824199485930351</v>
      </c>
      <c r="V9" s="18">
        <v>0.25360902369819338</v>
      </c>
      <c r="W9" s="18">
        <v>0.20000467688410331</v>
      </c>
      <c r="X9" s="18">
        <v>0.18804173583009889</v>
      </c>
      <c r="Y9" s="18">
        <v>0.17999346540211811</v>
      </c>
      <c r="AA9" s="18">
        <v>0.17940261630871429</v>
      </c>
      <c r="AB9" s="18">
        <v>0.1844829193231024</v>
      </c>
      <c r="AC9" s="18">
        <v>0.22462969364951191</v>
      </c>
      <c r="AD9" s="18">
        <v>0.27749150606250872</v>
      </c>
      <c r="AF9" s="18">
        <v>0.36028039844108972</v>
      </c>
      <c r="AG9" s="18">
        <v>0.29836072139843067</v>
      </c>
      <c r="AH9" s="18">
        <v>0.25067437206856658</v>
      </c>
      <c r="AI9" s="18">
        <v>0.23169122311274229</v>
      </c>
      <c r="AJ9" s="18">
        <v>0.27151161774809551</v>
      </c>
      <c r="AK9" s="18">
        <v>0.21549978407461651</v>
      </c>
      <c r="AL9" s="18">
        <v>0.19675380832554271</v>
      </c>
      <c r="AM9" s="18">
        <v>0.20482029848408501</v>
      </c>
      <c r="AN9" s="18">
        <v>0.23097319787988571</v>
      </c>
      <c r="AO9" s="18">
        <v>0.23942544606677629</v>
      </c>
      <c r="AP9" s="18">
        <v>0.16681442077648309</v>
      </c>
      <c r="AQ9" s="18">
        <v>0.16621338792884091</v>
      </c>
      <c r="AR9" s="18">
        <v>0.1797140119028999</v>
      </c>
      <c r="AS9" s="18">
        <v>0.1981584455025534</v>
      </c>
      <c r="AT9" s="18">
        <v>0.1597895173045705</v>
      </c>
      <c r="AU9" s="18">
        <v>0.17101445019750991</v>
      </c>
      <c r="AV9" s="18">
        <v>0.1717328330505358</v>
      </c>
      <c r="AX9" s="18">
        <v>0.2072009714876453</v>
      </c>
      <c r="AY9" s="18">
        <v>0.2461021344560993</v>
      </c>
      <c r="BA9" s="18">
        <v>0.20891854325220729</v>
      </c>
      <c r="BB9" s="18">
        <v>0.22672946578218331</v>
      </c>
      <c r="BD9" s="18">
        <v>0.2066630043494537</v>
      </c>
      <c r="BE9" s="18">
        <v>0.2391052678919538</v>
      </c>
      <c r="BF9" s="18">
        <v>0.20560672015750631</v>
      </c>
      <c r="BG9" s="18">
        <v>0.20638671100590039</v>
      </c>
      <c r="BH9" s="18">
        <v>0.21306228503011629</v>
      </c>
      <c r="BI9" s="18">
        <v>0.19629265486015829</v>
      </c>
      <c r="BJ9" s="18">
        <v>0.24197005873959929</v>
      </c>
      <c r="BL9" s="18">
        <v>0.20214829928199479</v>
      </c>
      <c r="BM9" s="18">
        <v>0.19088484505733211</v>
      </c>
      <c r="BN9" s="18">
        <v>0.1788678867808414</v>
      </c>
      <c r="BO9" s="18">
        <v>0.16118405277999071</v>
      </c>
      <c r="BP9" s="18">
        <v>0.28442554950582549</v>
      </c>
      <c r="BQ9" s="18">
        <v>0.2689932644221219</v>
      </c>
      <c r="BR9" s="18">
        <v>0.1605731657956059</v>
      </c>
      <c r="BS9" s="18">
        <v>0.25058960277663372</v>
      </c>
      <c r="BU9" s="18">
        <v>0.20369886555589281</v>
      </c>
      <c r="BV9" s="18">
        <v>0.18950617975710579</v>
      </c>
      <c r="BW9" s="18">
        <v>0.1681235649930102</v>
      </c>
      <c r="BX9" s="18">
        <v>0.1998052288812846</v>
      </c>
      <c r="BY9" s="18">
        <v>0.27185261046186893</v>
      </c>
      <c r="BZ9" s="18">
        <v>0.2191945770863101</v>
      </c>
      <c r="CA9" s="18">
        <v>0.29362381343713567</v>
      </c>
      <c r="CB9" s="18">
        <v>0.1440017919560454</v>
      </c>
      <c r="CC9" s="18">
        <v>0.21929219088683269</v>
      </c>
    </row>
    <row r="10" spans="2:83" ht="19" customHeight="1" x14ac:dyDescent="0.35">
      <c r="B10" s="21" t="s">
        <v>531</v>
      </c>
      <c r="C10" s="18">
        <v>0.78484369170859203</v>
      </c>
      <c r="D10" s="18">
        <v>0.6898515666058922</v>
      </c>
      <c r="E10" s="18">
        <v>0.70595335084206223</v>
      </c>
      <c r="F10" s="18">
        <v>0.70280219656298859</v>
      </c>
      <c r="G10" s="18">
        <v>0.79286735252049001</v>
      </c>
      <c r="H10" s="18">
        <v>0.84004780018744618</v>
      </c>
      <c r="I10" s="18">
        <v>0.89861852171066292</v>
      </c>
      <c r="K10" s="18">
        <v>0.77477173569786084</v>
      </c>
      <c r="L10" s="18">
        <v>0.79411007059909089</v>
      </c>
      <c r="N10" s="18">
        <v>0.80577812439153751</v>
      </c>
      <c r="O10" s="18">
        <v>0.82952929999145808</v>
      </c>
      <c r="P10" s="18">
        <v>0.74478410000714168</v>
      </c>
      <c r="Q10" s="18">
        <v>0.80704985586999456</v>
      </c>
      <c r="R10" s="18">
        <v>0.75688601915137343</v>
      </c>
      <c r="S10" s="18">
        <v>0.80379676979168235</v>
      </c>
      <c r="T10" s="18">
        <v>0.82199028937485086</v>
      </c>
      <c r="U10" s="18">
        <v>0.71758005140696479</v>
      </c>
      <c r="V10" s="18">
        <v>0.74639097630180662</v>
      </c>
      <c r="W10" s="18">
        <v>0.79999532311589672</v>
      </c>
      <c r="X10" s="18">
        <v>0.81195826416990113</v>
      </c>
      <c r="Y10" s="18">
        <v>0.82000653459788186</v>
      </c>
      <c r="AA10" s="18">
        <v>0.82059738369128576</v>
      </c>
      <c r="AB10" s="18">
        <v>0.81551708067689754</v>
      </c>
      <c r="AC10" s="18">
        <v>0.77537030635048809</v>
      </c>
      <c r="AD10" s="18">
        <v>0.72250849393749139</v>
      </c>
      <c r="AF10" s="18">
        <v>0.63971960155891039</v>
      </c>
      <c r="AG10" s="18">
        <v>0.70163927860156949</v>
      </c>
      <c r="AH10" s="18">
        <v>0.74932562793143342</v>
      </c>
      <c r="AI10" s="18">
        <v>0.76830877688725774</v>
      </c>
      <c r="AJ10" s="18">
        <v>0.72848838225190449</v>
      </c>
      <c r="AK10" s="18">
        <v>0.78450021592538344</v>
      </c>
      <c r="AL10" s="18">
        <v>0.80324619167445743</v>
      </c>
      <c r="AM10" s="18">
        <v>0.79517970151591499</v>
      </c>
      <c r="AN10" s="18">
        <v>0.76902680212011432</v>
      </c>
      <c r="AO10" s="18">
        <v>0.76057455393322382</v>
      </c>
      <c r="AP10" s="18">
        <v>0.83318557922351699</v>
      </c>
      <c r="AQ10" s="18">
        <v>0.83378661207115923</v>
      </c>
      <c r="AR10" s="18">
        <v>0.82028598809710007</v>
      </c>
      <c r="AS10" s="18">
        <v>0.80184155449744676</v>
      </c>
      <c r="AT10" s="18">
        <v>0.84021048269542942</v>
      </c>
      <c r="AU10" s="18">
        <v>0.8289855498024904</v>
      </c>
      <c r="AV10" s="18">
        <v>0.82826716694946434</v>
      </c>
      <c r="AX10" s="18">
        <v>0.79279902851235462</v>
      </c>
      <c r="AY10" s="18">
        <v>0.75389786554390081</v>
      </c>
      <c r="BA10" s="18">
        <v>0.79108145674779273</v>
      </c>
      <c r="BB10" s="18">
        <v>0.77327053421781677</v>
      </c>
      <c r="BD10" s="18">
        <v>0.79333699565054605</v>
      </c>
      <c r="BE10" s="18">
        <v>0.76089473210804603</v>
      </c>
      <c r="BF10" s="18">
        <v>0.79439327984249375</v>
      </c>
      <c r="BG10" s="18">
        <v>0.79361328899409944</v>
      </c>
      <c r="BH10" s="18">
        <v>0.78693771496988363</v>
      </c>
      <c r="BI10" s="18">
        <v>0.80370734513984154</v>
      </c>
      <c r="BJ10" s="18">
        <v>0.75802994126040069</v>
      </c>
      <c r="BL10" s="18">
        <v>0.79785170071800515</v>
      </c>
      <c r="BM10" s="18">
        <v>0.80911515494266784</v>
      </c>
      <c r="BN10" s="18">
        <v>0.82113211321915847</v>
      </c>
      <c r="BO10" s="18">
        <v>0.83881594722000941</v>
      </c>
      <c r="BP10" s="18">
        <v>0.71557445049417445</v>
      </c>
      <c r="BQ10" s="18">
        <v>0.73100673557787832</v>
      </c>
      <c r="BR10" s="18">
        <v>0.83942683420439412</v>
      </c>
      <c r="BS10" s="18">
        <v>0.74941039722336633</v>
      </c>
      <c r="BU10" s="18">
        <v>0.79630113444410733</v>
      </c>
      <c r="BV10" s="18">
        <v>0.81049382024289418</v>
      </c>
      <c r="BW10" s="18">
        <v>0.8318764350069896</v>
      </c>
      <c r="BX10" s="18">
        <v>0.80019477111871551</v>
      </c>
      <c r="BY10" s="18">
        <v>0.72814738953813107</v>
      </c>
      <c r="BZ10" s="18">
        <v>0.78080542291368982</v>
      </c>
      <c r="CA10" s="18">
        <v>0.70637618656286438</v>
      </c>
      <c r="CB10" s="18">
        <v>0.85599820804395454</v>
      </c>
      <c r="CC10" s="18">
        <v>0.78070780911316728</v>
      </c>
    </row>
    <row r="12" spans="2:83" x14ac:dyDescent="0.35">
      <c r="B12" t="s">
        <v>435</v>
      </c>
    </row>
    <row r="13" spans="2:83" x14ac:dyDescent="0.35">
      <c r="B13" t="s">
        <v>10</v>
      </c>
    </row>
    <row r="15" spans="2:83" x14ac:dyDescent="0.35">
      <c r="B15"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E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532</v>
      </c>
      <c r="C9" s="18">
        <v>0.28356699202555458</v>
      </c>
      <c r="D9" s="18">
        <v>0.35541400770843118</v>
      </c>
      <c r="E9" s="18">
        <v>0.30963933445420561</v>
      </c>
      <c r="F9" s="18">
        <v>0.33055413711873699</v>
      </c>
      <c r="G9" s="18">
        <v>0.27425818881814928</v>
      </c>
      <c r="H9" s="18">
        <v>0.29865284923786523</v>
      </c>
      <c r="I9" s="18">
        <v>0.19573164101084639</v>
      </c>
      <c r="K9" s="18">
        <v>0.29102969138518292</v>
      </c>
      <c r="L9" s="18">
        <v>0.27602786607535762</v>
      </c>
      <c r="N9" s="18">
        <v>0.29484964031929212</v>
      </c>
      <c r="O9" s="18">
        <v>0.17640980936097281</v>
      </c>
      <c r="P9" s="18">
        <v>0.20800439015189481</v>
      </c>
      <c r="Q9" s="18">
        <v>0.1939543737527144</v>
      </c>
      <c r="R9" s="18">
        <v>0.31687318085499888</v>
      </c>
      <c r="S9" s="18">
        <v>0.18982751586262869</v>
      </c>
      <c r="T9" s="18">
        <v>0.30117242670925221</v>
      </c>
      <c r="U9" s="18">
        <v>0.34878449155649738</v>
      </c>
      <c r="V9" s="18">
        <v>0.30071985000934343</v>
      </c>
      <c r="W9" s="18">
        <v>0.28261087229674742</v>
      </c>
      <c r="X9" s="18">
        <v>0.29798563150070878</v>
      </c>
      <c r="Y9" s="18">
        <v>0.31222226476908749</v>
      </c>
      <c r="AA9" s="18">
        <v>0.26668728988726159</v>
      </c>
      <c r="AB9" s="18">
        <v>0.24151629567910821</v>
      </c>
      <c r="AC9" s="18">
        <v>0.31986279679018947</v>
      </c>
      <c r="AD9" s="18">
        <v>0.31435116267673552</v>
      </c>
      <c r="AF9" s="18">
        <v>0.52401399560452877</v>
      </c>
      <c r="AG9" s="18">
        <v>0.30690176869719099</v>
      </c>
      <c r="AH9" s="18">
        <v>0.3640177472650547</v>
      </c>
      <c r="AI9" s="18">
        <v>0.30489118887629291</v>
      </c>
      <c r="AJ9" s="18">
        <v>0.28308033440128821</v>
      </c>
      <c r="AK9" s="18">
        <v>0.27402916320101811</v>
      </c>
      <c r="AL9" s="18">
        <v>0.26111793636058062</v>
      </c>
      <c r="AM9" s="18">
        <v>0.27722221348153209</v>
      </c>
      <c r="AN9" s="18">
        <v>0.34624326745940209</v>
      </c>
      <c r="AO9" s="18">
        <v>0.26888835464054589</v>
      </c>
      <c r="AP9" s="18">
        <v>0.21785955350377881</v>
      </c>
      <c r="AQ9" s="18">
        <v>0.30193292122144127</v>
      </c>
      <c r="AR9" s="18">
        <v>0.28049018803117642</v>
      </c>
      <c r="AS9" s="18">
        <v>0.24065484812890259</v>
      </c>
      <c r="AT9" s="18">
        <v>0.33091670394458012</v>
      </c>
      <c r="AU9" s="18">
        <v>0.24755257116264731</v>
      </c>
      <c r="AV9" s="18">
        <v>0.24426209831017101</v>
      </c>
      <c r="AX9" s="18">
        <v>0.26629739757935561</v>
      </c>
      <c r="AY9" s="18">
        <v>0.37008504543322879</v>
      </c>
      <c r="BA9" s="18">
        <v>0.27555666982506011</v>
      </c>
      <c r="BB9" s="18">
        <v>0.29842884074790649</v>
      </c>
      <c r="BD9" s="18">
        <v>0.2841475670011791</v>
      </c>
      <c r="BE9" s="18">
        <v>0.28079612061838649</v>
      </c>
      <c r="BF9" s="18">
        <v>0.32361948068502849</v>
      </c>
      <c r="BG9" s="18">
        <v>0.27889276739994528</v>
      </c>
      <c r="BH9" s="18">
        <v>0.28804797407372013</v>
      </c>
      <c r="BI9" s="18">
        <v>0.19225994890385681</v>
      </c>
      <c r="BJ9" s="18">
        <v>0.24354027987004759</v>
      </c>
      <c r="BL9" s="18">
        <v>0.23949177182449219</v>
      </c>
      <c r="BM9" s="18">
        <v>0.26759461530968492</v>
      </c>
      <c r="BN9" s="18">
        <v>0.25821729041941027</v>
      </c>
      <c r="BO9" s="18">
        <v>0.2263506231534996</v>
      </c>
      <c r="BP9" s="18">
        <v>0.34196434619803351</v>
      </c>
      <c r="BQ9" s="18">
        <v>0.43033610922977489</v>
      </c>
      <c r="BR9" s="18">
        <v>0.33406981325888091</v>
      </c>
      <c r="BS9" s="18">
        <v>0.31462436999145199</v>
      </c>
      <c r="BU9" s="18">
        <v>0.25921379819328139</v>
      </c>
      <c r="BV9" s="18">
        <v>0.24379679933410911</v>
      </c>
      <c r="BW9" s="18">
        <v>0.28558540868360072</v>
      </c>
      <c r="BX9" s="18">
        <v>0.27328804687147162</v>
      </c>
      <c r="BY9" s="18">
        <v>0.34378369006873549</v>
      </c>
      <c r="BZ9" s="18">
        <v>0.40664609084166242</v>
      </c>
      <c r="CA9" s="18">
        <v>0.28970255978498771</v>
      </c>
      <c r="CB9" s="18">
        <v>0.27446348660712522</v>
      </c>
      <c r="CC9" s="18">
        <v>0.22508293508751981</v>
      </c>
    </row>
    <row r="10" spans="2:83" ht="19" customHeight="1" x14ac:dyDescent="0.35">
      <c r="B10" s="21" t="s">
        <v>533</v>
      </c>
      <c r="C10" s="18">
        <v>0.71643300797444542</v>
      </c>
      <c r="D10" s="18">
        <v>0.64458599229156877</v>
      </c>
      <c r="E10" s="18">
        <v>0.69036066554579445</v>
      </c>
      <c r="F10" s="18">
        <v>0.66944586288126295</v>
      </c>
      <c r="G10" s="18">
        <v>0.72574181118185077</v>
      </c>
      <c r="H10" s="18">
        <v>0.70134715076213472</v>
      </c>
      <c r="I10" s="18">
        <v>0.80426835898915361</v>
      </c>
      <c r="K10" s="18">
        <v>0.70897030861481714</v>
      </c>
      <c r="L10" s="18">
        <v>0.72397213392464221</v>
      </c>
      <c r="N10" s="18">
        <v>0.70515035968070783</v>
      </c>
      <c r="O10" s="18">
        <v>0.82359019063902728</v>
      </c>
      <c r="P10" s="18">
        <v>0.79199560984810524</v>
      </c>
      <c r="Q10" s="18">
        <v>0.80604562624728571</v>
      </c>
      <c r="R10" s="18">
        <v>0.68312681914500128</v>
      </c>
      <c r="S10" s="18">
        <v>0.81017248413737131</v>
      </c>
      <c r="T10" s="18">
        <v>0.69882757329074796</v>
      </c>
      <c r="U10" s="18">
        <v>0.65121550844350251</v>
      </c>
      <c r="V10" s="18">
        <v>0.69928014999065669</v>
      </c>
      <c r="W10" s="18">
        <v>0.71738912770325269</v>
      </c>
      <c r="X10" s="18">
        <v>0.70201436849929111</v>
      </c>
      <c r="Y10" s="18">
        <v>0.68777773523091246</v>
      </c>
      <c r="AA10" s="18">
        <v>0.73331271011273835</v>
      </c>
      <c r="AB10" s="18">
        <v>0.75848370432089185</v>
      </c>
      <c r="AC10" s="18">
        <v>0.68013720320981053</v>
      </c>
      <c r="AD10" s="18">
        <v>0.68564883732326476</v>
      </c>
      <c r="AF10" s="18">
        <v>0.47598600439547112</v>
      </c>
      <c r="AG10" s="18">
        <v>0.6930982313028089</v>
      </c>
      <c r="AH10" s="18">
        <v>0.63598225273494546</v>
      </c>
      <c r="AI10" s="18">
        <v>0.69510881112370726</v>
      </c>
      <c r="AJ10" s="18">
        <v>0.7169196655987119</v>
      </c>
      <c r="AK10" s="18">
        <v>0.72597083679898189</v>
      </c>
      <c r="AL10" s="18">
        <v>0.73888206363941944</v>
      </c>
      <c r="AM10" s="18">
        <v>0.72277778651846791</v>
      </c>
      <c r="AN10" s="18">
        <v>0.65375673254059785</v>
      </c>
      <c r="AO10" s="18">
        <v>0.73111164535945417</v>
      </c>
      <c r="AP10" s="18">
        <v>0.78214044649622105</v>
      </c>
      <c r="AQ10" s="18">
        <v>0.69806707877855867</v>
      </c>
      <c r="AR10" s="18">
        <v>0.71950981196882347</v>
      </c>
      <c r="AS10" s="18">
        <v>0.75934515187109741</v>
      </c>
      <c r="AT10" s="18">
        <v>0.66908329605541983</v>
      </c>
      <c r="AU10" s="18">
        <v>0.75244742883735294</v>
      </c>
      <c r="AV10" s="18">
        <v>0.75573790168982913</v>
      </c>
      <c r="AX10" s="18">
        <v>0.73370260242064433</v>
      </c>
      <c r="AY10" s="18">
        <v>0.62991495456677127</v>
      </c>
      <c r="BA10" s="18">
        <v>0.72444333017494</v>
      </c>
      <c r="BB10" s="18">
        <v>0.70157115925209357</v>
      </c>
      <c r="BD10" s="18">
        <v>0.71585243299882073</v>
      </c>
      <c r="BE10" s="18">
        <v>0.71920387938161334</v>
      </c>
      <c r="BF10" s="18">
        <v>0.67638051931497156</v>
      </c>
      <c r="BG10" s="18">
        <v>0.72110723260005472</v>
      </c>
      <c r="BH10" s="18">
        <v>0.71195202592628004</v>
      </c>
      <c r="BI10" s="18">
        <v>0.80774005109614311</v>
      </c>
      <c r="BJ10" s="18">
        <v>0.75645972012995222</v>
      </c>
      <c r="BL10" s="18">
        <v>0.76050822817550767</v>
      </c>
      <c r="BM10" s="18">
        <v>0.73240538469031502</v>
      </c>
      <c r="BN10" s="18">
        <v>0.74178270958058945</v>
      </c>
      <c r="BO10" s="18">
        <v>0.77364937684650048</v>
      </c>
      <c r="BP10" s="18">
        <v>0.65803565380196671</v>
      </c>
      <c r="BQ10" s="18">
        <v>0.56966389077022539</v>
      </c>
      <c r="BR10" s="18">
        <v>0.66593018674111903</v>
      </c>
      <c r="BS10" s="18">
        <v>0.68537563000854795</v>
      </c>
      <c r="BU10" s="18">
        <v>0.74078620180671861</v>
      </c>
      <c r="BV10" s="18">
        <v>0.75620320066589075</v>
      </c>
      <c r="BW10" s="18">
        <v>0.71441459131639951</v>
      </c>
      <c r="BX10" s="18">
        <v>0.72671195312852843</v>
      </c>
      <c r="BY10" s="18">
        <v>0.65621630993126445</v>
      </c>
      <c r="BZ10" s="18">
        <v>0.59335390915833786</v>
      </c>
      <c r="CA10" s="18">
        <v>0.7102974402150124</v>
      </c>
      <c r="CB10" s="18">
        <v>0.72553651339287473</v>
      </c>
      <c r="CC10" s="18">
        <v>0.77491706491248014</v>
      </c>
    </row>
    <row r="12" spans="2:83" x14ac:dyDescent="0.35">
      <c r="B12" t="s">
        <v>435</v>
      </c>
    </row>
    <row r="13" spans="2:83" x14ac:dyDescent="0.35">
      <c r="B13" t="s">
        <v>10</v>
      </c>
    </row>
    <row r="15" spans="2:83" x14ac:dyDescent="0.35">
      <c r="B15"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E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534</v>
      </c>
      <c r="C9" s="18">
        <v>0.35282663802299408</v>
      </c>
      <c r="D9" s="18">
        <v>0.43144000008746491</v>
      </c>
      <c r="E9" s="18">
        <v>0.35254649171590202</v>
      </c>
      <c r="F9" s="18">
        <v>0.3925403733859914</v>
      </c>
      <c r="G9" s="18">
        <v>0.38256225197123062</v>
      </c>
      <c r="H9" s="18">
        <v>0.38356068497056778</v>
      </c>
      <c r="I9" s="18">
        <v>0.25019068030480851</v>
      </c>
      <c r="K9" s="18">
        <v>0.34918503621349062</v>
      </c>
      <c r="L9" s="18">
        <v>0.3551159252234567</v>
      </c>
      <c r="N9" s="18">
        <v>0.33511964892026819</v>
      </c>
      <c r="O9" s="18">
        <v>0.24087278311586441</v>
      </c>
      <c r="P9" s="18">
        <v>0.33373479887911239</v>
      </c>
      <c r="Q9" s="18">
        <v>0.30698164114459409</v>
      </c>
      <c r="R9" s="18">
        <v>0.38498285449378988</v>
      </c>
      <c r="S9" s="18">
        <v>0.36486801599898128</v>
      </c>
      <c r="T9" s="18">
        <v>0.3565641822973914</v>
      </c>
      <c r="U9" s="18">
        <v>0.44720399450459841</v>
      </c>
      <c r="V9" s="18">
        <v>0.31192483267701088</v>
      </c>
      <c r="W9" s="18">
        <v>0.3436920549107873</v>
      </c>
      <c r="X9" s="18">
        <v>0.36125417774620172</v>
      </c>
      <c r="Y9" s="18">
        <v>0.35297985375420998</v>
      </c>
      <c r="AA9" s="18">
        <v>0.29540263051119398</v>
      </c>
      <c r="AB9" s="18">
        <v>0.36649628346811952</v>
      </c>
      <c r="AC9" s="18">
        <v>0.34049907299434712</v>
      </c>
      <c r="AD9" s="18">
        <v>0.41115826856588911</v>
      </c>
      <c r="AF9" s="18">
        <v>0.3138387142298647</v>
      </c>
      <c r="AG9" s="18">
        <v>0.40316982450022831</v>
      </c>
      <c r="AH9" s="18">
        <v>0.44077011297625168</v>
      </c>
      <c r="AI9" s="18">
        <v>0.38244504688149261</v>
      </c>
      <c r="AJ9" s="18">
        <v>0.4169090918023684</v>
      </c>
      <c r="AK9" s="18">
        <v>0.31078437460134528</v>
      </c>
      <c r="AL9" s="18">
        <v>0.36425645976474669</v>
      </c>
      <c r="AM9" s="18">
        <v>0.40595807058084199</v>
      </c>
      <c r="AN9" s="18">
        <v>0.37641446026664888</v>
      </c>
      <c r="AO9" s="18">
        <v>0.31203837637711701</v>
      </c>
      <c r="AP9" s="18">
        <v>0.30317496034490637</v>
      </c>
      <c r="AQ9" s="18">
        <v>0.34459865202439949</v>
      </c>
      <c r="AR9" s="18">
        <v>0.32268973370924592</v>
      </c>
      <c r="AS9" s="18">
        <v>0.34395438856815419</v>
      </c>
      <c r="AT9" s="18">
        <v>0.34960994103338811</v>
      </c>
      <c r="AU9" s="18">
        <v>0.2802017663754498</v>
      </c>
      <c r="AV9" s="18">
        <v>0.28698570005428231</v>
      </c>
      <c r="AX9" s="18">
        <v>0.35436797301683182</v>
      </c>
      <c r="AY9" s="18">
        <v>0.34253014694767941</v>
      </c>
      <c r="BA9" s="18">
        <v>0.34669154372254329</v>
      </c>
      <c r="BB9" s="18">
        <v>0.36420930667333062</v>
      </c>
      <c r="BD9" s="18">
        <v>0.36070249236466079</v>
      </c>
      <c r="BE9" s="18">
        <v>0.35934458406096681</v>
      </c>
      <c r="BF9" s="18">
        <v>0.35545755323313388</v>
      </c>
      <c r="BG9" s="18">
        <v>0.33970186920658979</v>
      </c>
      <c r="BH9" s="18">
        <v>0.34634212149588589</v>
      </c>
      <c r="BI9" s="18">
        <v>0.37001107583656118</v>
      </c>
      <c r="BJ9" s="18">
        <v>0.34012546596903931</v>
      </c>
      <c r="BL9" s="18">
        <v>0.29407091444324007</v>
      </c>
      <c r="BM9" s="18">
        <v>0.32747408817464491</v>
      </c>
      <c r="BN9" s="18">
        <v>0.27308898692179179</v>
      </c>
      <c r="BO9" s="18">
        <v>0.41008220563672682</v>
      </c>
      <c r="BP9" s="18">
        <v>0.40557716991295578</v>
      </c>
      <c r="BQ9" s="18">
        <v>0.29217890436163602</v>
      </c>
      <c r="BR9" s="18">
        <v>0.38079952823274987</v>
      </c>
      <c r="BS9" s="18">
        <v>0.43530035225972991</v>
      </c>
      <c r="BU9" s="18">
        <v>0.30309480678709477</v>
      </c>
      <c r="BV9" s="18">
        <v>0.33360543979870239</v>
      </c>
      <c r="BW9" s="18">
        <v>0.29531450760591083</v>
      </c>
      <c r="BX9" s="18">
        <v>0.42995889249631991</v>
      </c>
      <c r="BY9" s="18">
        <v>0.39463580247467278</v>
      </c>
      <c r="BZ9" s="18">
        <v>0.31964675863692721</v>
      </c>
      <c r="CA9" s="18">
        <v>0.46365569126939321</v>
      </c>
      <c r="CB9" s="18">
        <v>0.3430182796391828</v>
      </c>
      <c r="CC9" s="18">
        <v>0.27413258521314832</v>
      </c>
    </row>
    <row r="10" spans="2:83" ht="19" customHeight="1" x14ac:dyDescent="0.35">
      <c r="B10" s="21" t="s">
        <v>535</v>
      </c>
      <c r="C10" s="18">
        <v>0.64717336197700581</v>
      </c>
      <c r="D10" s="18">
        <v>0.56855999991253492</v>
      </c>
      <c r="E10" s="18">
        <v>0.64745350828409809</v>
      </c>
      <c r="F10" s="18">
        <v>0.60745962661400865</v>
      </c>
      <c r="G10" s="18">
        <v>0.6174377480287695</v>
      </c>
      <c r="H10" s="18">
        <v>0.61643931502943194</v>
      </c>
      <c r="I10" s="18">
        <v>0.74980931969519149</v>
      </c>
      <c r="K10" s="18">
        <v>0.65081496378650949</v>
      </c>
      <c r="L10" s="18">
        <v>0.6448840747765433</v>
      </c>
      <c r="N10" s="18">
        <v>0.66488035107973165</v>
      </c>
      <c r="O10" s="18">
        <v>0.75912721688413554</v>
      </c>
      <c r="P10" s="18">
        <v>0.66626520112088761</v>
      </c>
      <c r="Q10" s="18">
        <v>0.69301835885540608</v>
      </c>
      <c r="R10" s="18">
        <v>0.61501714550621023</v>
      </c>
      <c r="S10" s="18">
        <v>0.63513198400101867</v>
      </c>
      <c r="T10" s="18">
        <v>0.6434358177026086</v>
      </c>
      <c r="U10" s="18">
        <v>0.55279600549540153</v>
      </c>
      <c r="V10" s="18">
        <v>0.68807516732298923</v>
      </c>
      <c r="W10" s="18">
        <v>0.65630794508921264</v>
      </c>
      <c r="X10" s="18">
        <v>0.6387458222537985</v>
      </c>
      <c r="Y10" s="18">
        <v>0.64702014624578996</v>
      </c>
      <c r="AA10" s="18">
        <v>0.70459736948880591</v>
      </c>
      <c r="AB10" s="18">
        <v>0.63350371653188042</v>
      </c>
      <c r="AC10" s="18">
        <v>0.65950092700565288</v>
      </c>
      <c r="AD10" s="18">
        <v>0.588841731434111</v>
      </c>
      <c r="AF10" s="18">
        <v>0.68616128577013524</v>
      </c>
      <c r="AG10" s="18">
        <v>0.59683017549977158</v>
      </c>
      <c r="AH10" s="18">
        <v>0.55922988702374843</v>
      </c>
      <c r="AI10" s="18">
        <v>0.61755495311850761</v>
      </c>
      <c r="AJ10" s="18">
        <v>0.58309090819763154</v>
      </c>
      <c r="AK10" s="18">
        <v>0.68921562539865455</v>
      </c>
      <c r="AL10" s="18">
        <v>0.63574354023525326</v>
      </c>
      <c r="AM10" s="18">
        <v>0.59404192941915801</v>
      </c>
      <c r="AN10" s="18">
        <v>0.62358553973335096</v>
      </c>
      <c r="AO10" s="18">
        <v>0.68796162362288305</v>
      </c>
      <c r="AP10" s="18">
        <v>0.69682503965509357</v>
      </c>
      <c r="AQ10" s="18">
        <v>0.65540134797560046</v>
      </c>
      <c r="AR10" s="18">
        <v>0.67731026629075408</v>
      </c>
      <c r="AS10" s="18">
        <v>0.65604561143184592</v>
      </c>
      <c r="AT10" s="18">
        <v>0.65039005896661173</v>
      </c>
      <c r="AU10" s="18">
        <v>0.71979823362455042</v>
      </c>
      <c r="AV10" s="18">
        <v>0.71301429994571786</v>
      </c>
      <c r="AX10" s="18">
        <v>0.64563202698316835</v>
      </c>
      <c r="AY10" s="18">
        <v>0.65746985305232064</v>
      </c>
      <c r="BA10" s="18">
        <v>0.65330845627745671</v>
      </c>
      <c r="BB10" s="18">
        <v>0.63579069332666949</v>
      </c>
      <c r="BD10" s="18">
        <v>0.6392975076353391</v>
      </c>
      <c r="BE10" s="18">
        <v>0.6406554159390333</v>
      </c>
      <c r="BF10" s="18">
        <v>0.64454244676686612</v>
      </c>
      <c r="BG10" s="18">
        <v>0.66029813079341015</v>
      </c>
      <c r="BH10" s="18">
        <v>0.65365787850411405</v>
      </c>
      <c r="BI10" s="18">
        <v>0.62998892416343877</v>
      </c>
      <c r="BJ10" s="18">
        <v>0.65987453403096075</v>
      </c>
      <c r="BL10" s="18">
        <v>0.70592908555675971</v>
      </c>
      <c r="BM10" s="18">
        <v>0.67252591182535515</v>
      </c>
      <c r="BN10" s="18">
        <v>0.72691101307820805</v>
      </c>
      <c r="BO10" s="18">
        <v>0.58991779436327318</v>
      </c>
      <c r="BP10" s="18">
        <v>0.59442283008704422</v>
      </c>
      <c r="BQ10" s="18">
        <v>0.70782109563836415</v>
      </c>
      <c r="BR10" s="18">
        <v>0.61920047176725013</v>
      </c>
      <c r="BS10" s="18">
        <v>0.56469964774027026</v>
      </c>
      <c r="BU10" s="18">
        <v>0.69690519321290534</v>
      </c>
      <c r="BV10" s="18">
        <v>0.6663945602012975</v>
      </c>
      <c r="BW10" s="18">
        <v>0.70468549239408906</v>
      </c>
      <c r="BX10" s="18">
        <v>0.57004110750368009</v>
      </c>
      <c r="BY10" s="18">
        <v>0.60536419752532711</v>
      </c>
      <c r="BZ10" s="18">
        <v>0.68035324136307274</v>
      </c>
      <c r="CA10" s="18">
        <v>0.53634430873060668</v>
      </c>
      <c r="CB10" s="18">
        <v>0.65698172036081726</v>
      </c>
      <c r="CC10" s="18">
        <v>0.72586741478685168</v>
      </c>
    </row>
    <row r="12" spans="2:83" x14ac:dyDescent="0.35">
      <c r="B12" t="s">
        <v>435</v>
      </c>
    </row>
    <row r="13" spans="2:83" x14ac:dyDescent="0.35">
      <c r="B13" t="s">
        <v>10</v>
      </c>
    </row>
    <row r="15" spans="2:83" x14ac:dyDescent="0.35">
      <c r="B15"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E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343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536</v>
      </c>
      <c r="C9" s="18">
        <v>0.35825633068018109</v>
      </c>
      <c r="D9" s="18">
        <v>0.35997596749498251</v>
      </c>
      <c r="E9" s="18">
        <v>0.37043833402327841</v>
      </c>
      <c r="F9" s="18">
        <v>0.39675091344797231</v>
      </c>
      <c r="G9" s="18">
        <v>0.38247094987661162</v>
      </c>
      <c r="H9" s="18">
        <v>0.38712277351252639</v>
      </c>
      <c r="I9" s="18">
        <v>0.28643353442162872</v>
      </c>
      <c r="K9" s="18">
        <v>0.36813491566217099</v>
      </c>
      <c r="L9" s="18">
        <v>0.34790411698875828</v>
      </c>
      <c r="N9" s="18">
        <v>0.34857217750464642</v>
      </c>
      <c r="O9" s="18">
        <v>0.32322626081479949</v>
      </c>
      <c r="P9" s="18">
        <v>0.28630612927739929</v>
      </c>
      <c r="Q9" s="18">
        <v>0.26861360390786693</v>
      </c>
      <c r="R9" s="18">
        <v>0.38199525132114082</v>
      </c>
      <c r="S9" s="18">
        <v>0.31759896773268009</v>
      </c>
      <c r="T9" s="18">
        <v>0.38707097336390911</v>
      </c>
      <c r="U9" s="18">
        <v>0.4362158093327213</v>
      </c>
      <c r="V9" s="18">
        <v>0.35617746824180219</v>
      </c>
      <c r="W9" s="18">
        <v>0.37879855970598242</v>
      </c>
      <c r="X9" s="18">
        <v>0.34681992926336969</v>
      </c>
      <c r="Y9" s="18">
        <v>0.34627462929046299</v>
      </c>
      <c r="AA9" s="18">
        <v>0.33120086725492259</v>
      </c>
      <c r="AB9" s="18">
        <v>0.34859054219359781</v>
      </c>
      <c r="AC9" s="18">
        <v>0.37700492842224798</v>
      </c>
      <c r="AD9" s="18">
        <v>0.37859486120676072</v>
      </c>
      <c r="AF9" s="18">
        <v>0.39685111096744752</v>
      </c>
      <c r="AG9" s="18">
        <v>0.37583073202425449</v>
      </c>
      <c r="AH9" s="18">
        <v>0.37225553167773789</v>
      </c>
      <c r="AI9" s="18">
        <v>0.3054210417963954</v>
      </c>
      <c r="AJ9" s="18">
        <v>0.39228025515066761</v>
      </c>
      <c r="AK9" s="18">
        <v>0.31432174409866698</v>
      </c>
      <c r="AL9" s="18">
        <v>0.40104701274182281</v>
      </c>
      <c r="AM9" s="18">
        <v>0.38154115282561157</v>
      </c>
      <c r="AN9" s="18">
        <v>0.5449204680838734</v>
      </c>
      <c r="AO9" s="18">
        <v>0.32102726108248641</v>
      </c>
      <c r="AP9" s="18">
        <v>0.31253211779448942</v>
      </c>
      <c r="AQ9" s="18">
        <v>0.34165842118179601</v>
      </c>
      <c r="AR9" s="18">
        <v>0.41285446190283892</v>
      </c>
      <c r="AS9" s="18">
        <v>0.38108087844193439</v>
      </c>
      <c r="AT9" s="18">
        <v>0.26061496736375039</v>
      </c>
      <c r="AU9" s="18">
        <v>0.29765314224720152</v>
      </c>
      <c r="AV9" s="18">
        <v>0.32407248332955751</v>
      </c>
      <c r="AX9" s="18">
        <v>0.36015910190671752</v>
      </c>
      <c r="AY9" s="18">
        <v>0.3427619987428262</v>
      </c>
      <c r="BA9" s="18">
        <v>0.35788226012407781</v>
      </c>
      <c r="BB9" s="18">
        <v>0.35895035769646683</v>
      </c>
      <c r="BD9" s="18">
        <v>0.34356807861594851</v>
      </c>
      <c r="BE9" s="18">
        <v>0.38095143696390571</v>
      </c>
      <c r="BF9" s="18">
        <v>0.35291382867653132</v>
      </c>
      <c r="BG9" s="18">
        <v>0.37241860518251291</v>
      </c>
      <c r="BH9" s="18">
        <v>0.37451639059622871</v>
      </c>
      <c r="BI9" s="18">
        <v>0.27318010934360509</v>
      </c>
      <c r="BJ9" s="18">
        <v>0.25753712242910332</v>
      </c>
      <c r="BL9" s="18">
        <v>0.32552074016510252</v>
      </c>
      <c r="BM9" s="18">
        <v>0.33829282520879012</v>
      </c>
      <c r="BN9" s="18">
        <v>0.32103926556878642</v>
      </c>
      <c r="BO9" s="18">
        <v>0.47998906467040492</v>
      </c>
      <c r="BP9" s="18">
        <v>0.38780239039111969</v>
      </c>
      <c r="BQ9" s="18">
        <v>0.3522695942905068</v>
      </c>
      <c r="BR9" s="18">
        <v>0.45052872378804443</v>
      </c>
      <c r="BS9" s="18">
        <v>0.37220588959742429</v>
      </c>
      <c r="BU9" s="18">
        <v>0.32751786457673537</v>
      </c>
      <c r="BV9" s="18">
        <v>0.32707541409916002</v>
      </c>
      <c r="BW9" s="18">
        <v>0.28731560059822497</v>
      </c>
      <c r="BX9" s="18">
        <v>0.3984369064242978</v>
      </c>
      <c r="BY9" s="18">
        <v>0.39234171670651918</v>
      </c>
      <c r="BZ9" s="18">
        <v>0.35509188224986438</v>
      </c>
      <c r="CA9" s="18">
        <v>0.43633134149570879</v>
      </c>
      <c r="CB9" s="18">
        <v>0.38365280106905109</v>
      </c>
      <c r="CC9" s="18">
        <v>0.34573706837677631</v>
      </c>
    </row>
    <row r="10" spans="2:83" ht="19" customHeight="1" x14ac:dyDescent="0.35">
      <c r="B10" s="21" t="s">
        <v>537</v>
      </c>
      <c r="C10" s="18">
        <v>0.64174366931981885</v>
      </c>
      <c r="D10" s="18">
        <v>0.64002403250501738</v>
      </c>
      <c r="E10" s="18">
        <v>0.62956166597672159</v>
      </c>
      <c r="F10" s="18">
        <v>0.60324908655202758</v>
      </c>
      <c r="G10" s="18">
        <v>0.61752905012338843</v>
      </c>
      <c r="H10" s="18">
        <v>0.61287722648747356</v>
      </c>
      <c r="I10" s="18">
        <v>0.71356646557837122</v>
      </c>
      <c r="K10" s="18">
        <v>0.63186508433782895</v>
      </c>
      <c r="L10" s="18">
        <v>0.65209588301124166</v>
      </c>
      <c r="N10" s="18">
        <v>0.65142782249535369</v>
      </c>
      <c r="O10" s="18">
        <v>0.67677373918520034</v>
      </c>
      <c r="P10" s="18">
        <v>0.71369387072260082</v>
      </c>
      <c r="Q10" s="18">
        <v>0.7313863960921333</v>
      </c>
      <c r="R10" s="18">
        <v>0.61800474867885935</v>
      </c>
      <c r="S10" s="18">
        <v>0.68240103226731996</v>
      </c>
      <c r="T10" s="18">
        <v>0.61292902663609095</v>
      </c>
      <c r="U10" s="18">
        <v>0.5637841906672787</v>
      </c>
      <c r="V10" s="18">
        <v>0.64382253175819792</v>
      </c>
      <c r="W10" s="18">
        <v>0.62120144029401758</v>
      </c>
      <c r="X10" s="18">
        <v>0.65318007073663031</v>
      </c>
      <c r="Y10" s="18">
        <v>0.65372537070953685</v>
      </c>
      <c r="AA10" s="18">
        <v>0.6687991327450773</v>
      </c>
      <c r="AB10" s="18">
        <v>0.65140945780640225</v>
      </c>
      <c r="AC10" s="18">
        <v>0.62299507157775202</v>
      </c>
      <c r="AD10" s="18">
        <v>0.62140513879323955</v>
      </c>
      <c r="AF10" s="18">
        <v>0.60314888903255248</v>
      </c>
      <c r="AG10" s="18">
        <v>0.62416926797574546</v>
      </c>
      <c r="AH10" s="18">
        <v>0.62774446832226227</v>
      </c>
      <c r="AI10" s="18">
        <v>0.6945789582036046</v>
      </c>
      <c r="AJ10" s="18">
        <v>0.60771974484933244</v>
      </c>
      <c r="AK10" s="18">
        <v>0.6856782559013328</v>
      </c>
      <c r="AL10" s="18">
        <v>0.59895298725817736</v>
      </c>
      <c r="AM10" s="18">
        <v>0.6184588471743887</v>
      </c>
      <c r="AN10" s="18">
        <v>0.45507953191612638</v>
      </c>
      <c r="AO10" s="18">
        <v>0.67897273891751364</v>
      </c>
      <c r="AP10" s="18">
        <v>0.68746788220551058</v>
      </c>
      <c r="AQ10" s="18">
        <v>0.6583415788182041</v>
      </c>
      <c r="AR10" s="18">
        <v>0.58714553809716108</v>
      </c>
      <c r="AS10" s="18">
        <v>0.61891912155806561</v>
      </c>
      <c r="AT10" s="18">
        <v>0.73938503263624955</v>
      </c>
      <c r="AU10" s="18">
        <v>0.70234685775279859</v>
      </c>
      <c r="AV10" s="18">
        <v>0.67592751667044271</v>
      </c>
      <c r="AX10" s="18">
        <v>0.6398408980932826</v>
      </c>
      <c r="AY10" s="18">
        <v>0.65723800125717391</v>
      </c>
      <c r="BA10" s="18">
        <v>0.64211773987592224</v>
      </c>
      <c r="BB10" s="18">
        <v>0.64104964230353334</v>
      </c>
      <c r="BD10" s="18">
        <v>0.65643192138405138</v>
      </c>
      <c r="BE10" s="18">
        <v>0.61904856303609423</v>
      </c>
      <c r="BF10" s="18">
        <v>0.6470861713234688</v>
      </c>
      <c r="BG10" s="18">
        <v>0.62758139481748709</v>
      </c>
      <c r="BH10" s="18">
        <v>0.62548360940377146</v>
      </c>
      <c r="BI10" s="18">
        <v>0.72681989065639507</v>
      </c>
      <c r="BJ10" s="18">
        <v>0.74246287757089668</v>
      </c>
      <c r="BL10" s="18">
        <v>0.67447925983489743</v>
      </c>
      <c r="BM10" s="18">
        <v>0.66170717479120988</v>
      </c>
      <c r="BN10" s="18">
        <v>0.67896073443121341</v>
      </c>
      <c r="BO10" s="18">
        <v>0.52001093532959508</v>
      </c>
      <c r="BP10" s="18">
        <v>0.61219760960888048</v>
      </c>
      <c r="BQ10" s="18">
        <v>0.64773040570949336</v>
      </c>
      <c r="BR10" s="18">
        <v>0.54947127621195557</v>
      </c>
      <c r="BS10" s="18">
        <v>0.62779411040257571</v>
      </c>
      <c r="BU10" s="18">
        <v>0.67248213542326463</v>
      </c>
      <c r="BV10" s="18">
        <v>0.67292458590083981</v>
      </c>
      <c r="BW10" s="18">
        <v>0.71268439940177508</v>
      </c>
      <c r="BX10" s="18">
        <v>0.60156309357570215</v>
      </c>
      <c r="BY10" s="18">
        <v>0.60765828329348059</v>
      </c>
      <c r="BZ10" s="18">
        <v>0.64490811775013557</v>
      </c>
      <c r="CA10" s="18">
        <v>0.56366865850429126</v>
      </c>
      <c r="CB10" s="18">
        <v>0.61634719893094891</v>
      </c>
      <c r="CC10" s="18">
        <v>0.65426293162322358</v>
      </c>
    </row>
    <row r="12" spans="2:83" x14ac:dyDescent="0.35">
      <c r="B12" t="s">
        <v>435</v>
      </c>
    </row>
    <row r="13" spans="2:83" x14ac:dyDescent="0.35">
      <c r="B13" t="s">
        <v>10</v>
      </c>
    </row>
    <row r="15" spans="2:83" x14ac:dyDescent="0.35">
      <c r="B15"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J23"/>
  <sheetViews>
    <sheetView showGridLines="0" workbookViewId="0"/>
  </sheetViews>
  <sheetFormatPr defaultRowHeight="14.5" x14ac:dyDescent="0.35"/>
  <cols>
    <col min="1" max="1" width="5" customWidth="1"/>
    <col min="2" max="2" width="25" customWidth="1"/>
    <col min="3" max="10" width="13" customWidth="1"/>
  </cols>
  <sheetData>
    <row r="2" spans="2:10" ht="40" customHeight="1" x14ac:dyDescent="0.35">
      <c r="D2" s="19" t="s">
        <v>500</v>
      </c>
    </row>
    <row r="6" spans="2:10" ht="120" customHeight="1" x14ac:dyDescent="0.35">
      <c r="C6" s="20" t="s">
        <v>501</v>
      </c>
      <c r="D6" s="20" t="s">
        <v>502</v>
      </c>
      <c r="E6" s="20" t="s">
        <v>503</v>
      </c>
      <c r="F6" s="20" t="s">
        <v>504</v>
      </c>
      <c r="G6" s="20" t="s">
        <v>505</v>
      </c>
      <c r="H6" s="20" t="s">
        <v>506</v>
      </c>
      <c r="I6" s="20" t="s">
        <v>507</v>
      </c>
      <c r="J6" s="20" t="s">
        <v>508</v>
      </c>
    </row>
    <row r="7" spans="2:10" x14ac:dyDescent="0.35">
      <c r="B7" s="21" t="s">
        <v>509</v>
      </c>
      <c r="C7" s="18">
        <v>0.31591399040395118</v>
      </c>
      <c r="D7" s="18">
        <v>0.15239294786293031</v>
      </c>
      <c r="E7" s="18">
        <v>0.11072676242221741</v>
      </c>
      <c r="F7" s="18">
        <v>0.1188547693592201</v>
      </c>
      <c r="G7" s="18">
        <v>0.1113140289434484</v>
      </c>
      <c r="H7" s="18">
        <v>7.2383626726951367E-2</v>
      </c>
      <c r="I7" s="18">
        <v>6.4807334411694548E-2</v>
      </c>
      <c r="J7" s="18">
        <v>5.3143859173230432E-2</v>
      </c>
    </row>
    <row r="8" spans="2:10" x14ac:dyDescent="0.35">
      <c r="B8" s="21" t="s">
        <v>346</v>
      </c>
      <c r="C8" s="18">
        <v>0.16455793901488391</v>
      </c>
      <c r="D8" s="18">
        <v>0.1540547066950182</v>
      </c>
      <c r="E8" s="18">
        <v>0.15509810236431079</v>
      </c>
      <c r="F8" s="18">
        <v>0.13452903687856449</v>
      </c>
      <c r="G8" s="18">
        <v>0.1222578076824873</v>
      </c>
      <c r="H8" s="18">
        <v>0.1124678194125982</v>
      </c>
      <c r="I8" s="18">
        <v>8.6192088487415108E-2</v>
      </c>
      <c r="J8" s="18">
        <v>7.0842499464721889E-2</v>
      </c>
    </row>
    <row r="9" spans="2:10" x14ac:dyDescent="0.35">
      <c r="B9" s="21" t="s">
        <v>347</v>
      </c>
      <c r="C9" s="18">
        <v>0.1137270157435562</v>
      </c>
      <c r="D9" s="18">
        <v>0.14551592376066441</v>
      </c>
      <c r="E9" s="18">
        <v>0.15310668352160231</v>
      </c>
      <c r="F9" s="18">
        <v>0.1230843207461803</v>
      </c>
      <c r="G9" s="18">
        <v>0.1318854426458323</v>
      </c>
      <c r="H9" s="18">
        <v>0.13753186044330701</v>
      </c>
      <c r="I9" s="18">
        <v>0.1160775864240033</v>
      </c>
      <c r="J9" s="18">
        <v>7.8038681307882579E-2</v>
      </c>
    </row>
    <row r="10" spans="2:10" x14ac:dyDescent="0.35">
      <c r="B10" s="21" t="s">
        <v>348</v>
      </c>
      <c r="C10" s="18">
        <v>0.1063587998774939</v>
      </c>
      <c r="D10" s="18">
        <v>0.1144064448558192</v>
      </c>
      <c r="E10" s="18">
        <v>0.15322465327678281</v>
      </c>
      <c r="F10" s="18">
        <v>0.1495457323407248</v>
      </c>
      <c r="G10" s="18">
        <v>0.11526394652021379</v>
      </c>
      <c r="H10" s="18">
        <v>0.15349339611178911</v>
      </c>
      <c r="I10" s="18">
        <v>0.12254535058881311</v>
      </c>
      <c r="J10" s="18">
        <v>8.4587878784445555E-2</v>
      </c>
    </row>
    <row r="11" spans="2:10" x14ac:dyDescent="0.35">
      <c r="B11" s="21" t="s">
        <v>349</v>
      </c>
      <c r="C11" s="18">
        <v>8.4746207540888366E-2</v>
      </c>
      <c r="D11" s="18">
        <v>0.1262317267422351</v>
      </c>
      <c r="E11" s="18">
        <v>0.13035310246892909</v>
      </c>
      <c r="F11" s="18">
        <v>0.1101363365301576</v>
      </c>
      <c r="G11" s="18">
        <v>0.13676083474910841</v>
      </c>
      <c r="H11" s="18">
        <v>0.16915837135571399</v>
      </c>
      <c r="I11" s="18">
        <v>0.13856241303762279</v>
      </c>
      <c r="J11" s="18">
        <v>0.10405100757534461</v>
      </c>
    </row>
    <row r="12" spans="2:10" x14ac:dyDescent="0.35">
      <c r="B12" s="21" t="s">
        <v>350</v>
      </c>
      <c r="C12" s="18">
        <v>7.5965418942060173E-2</v>
      </c>
      <c r="D12" s="18">
        <v>0.1184546284742025</v>
      </c>
      <c r="E12" s="18">
        <v>0.1123261741063078</v>
      </c>
      <c r="F12" s="18">
        <v>0.12546189040910791</v>
      </c>
      <c r="G12" s="18">
        <v>0.12833355768156671</v>
      </c>
      <c r="H12" s="18">
        <v>0.13045345650274789</v>
      </c>
      <c r="I12" s="18">
        <v>0.16164759999661449</v>
      </c>
      <c r="J12" s="18">
        <v>0.14727866539736079</v>
      </c>
    </row>
    <row r="13" spans="2:10" x14ac:dyDescent="0.35">
      <c r="B13" s="21" t="s">
        <v>351</v>
      </c>
      <c r="C13" s="18">
        <v>7.6612259300834998E-2</v>
      </c>
      <c r="D13" s="18">
        <v>8.8992044963997541E-2</v>
      </c>
      <c r="E13" s="18">
        <v>9.6212376422052076E-2</v>
      </c>
      <c r="F13" s="18">
        <v>0.1130184208564607</v>
      </c>
      <c r="G13" s="18">
        <v>0.1452568538232335</v>
      </c>
      <c r="H13" s="18">
        <v>0.11749098041707159</v>
      </c>
      <c r="I13" s="18">
        <v>0.17919438131697271</v>
      </c>
      <c r="J13" s="18">
        <v>0.1837434378625947</v>
      </c>
    </row>
    <row r="14" spans="2:10" x14ac:dyDescent="0.35">
      <c r="B14" s="21" t="s">
        <v>510</v>
      </c>
      <c r="C14" s="18">
        <v>6.2118369176331178E-2</v>
      </c>
      <c r="D14" s="18">
        <v>9.9951576645132767E-2</v>
      </c>
      <c r="E14" s="18">
        <v>8.8952145417797751E-2</v>
      </c>
      <c r="F14" s="18">
        <v>0.12536949287958399</v>
      </c>
      <c r="G14" s="18">
        <v>0.1089275279541095</v>
      </c>
      <c r="H14" s="18">
        <v>0.1070204890298207</v>
      </c>
      <c r="I14" s="18">
        <v>0.13097324573686389</v>
      </c>
      <c r="J14" s="18">
        <v>0.27831397043441952</v>
      </c>
    </row>
    <row r="15" spans="2:10" x14ac:dyDescent="0.35">
      <c r="B15" s="7" t="s">
        <v>511</v>
      </c>
      <c r="C15" s="16">
        <v>2.3244024350476602</v>
      </c>
      <c r="D15" s="16">
        <v>3.1191192444236719</v>
      </c>
      <c r="E15" s="16">
        <v>3.2039679861020161</v>
      </c>
      <c r="F15" s="16">
        <v>3.452886648855122</v>
      </c>
      <c r="G15" s="16">
        <v>3.5545654785572292</v>
      </c>
      <c r="H15" s="16">
        <v>3.6310018022823498</v>
      </c>
      <c r="I15" s="16">
        <v>4.0404499732953081</v>
      </c>
      <c r="J15" s="16">
        <v>4.6839392759385108</v>
      </c>
    </row>
    <row r="16" spans="2:10" x14ac:dyDescent="0.35">
      <c r="B16" s="7" t="s">
        <v>512</v>
      </c>
      <c r="C16" s="13">
        <v>2.2876855895945551</v>
      </c>
      <c r="D16" s="13">
        <v>2.263176521476757</v>
      </c>
      <c r="E16" s="13">
        <v>2.1446792804967649</v>
      </c>
      <c r="F16" s="13">
        <v>2.272345183524048</v>
      </c>
      <c r="G16" s="13">
        <v>2.2401060386667311</v>
      </c>
      <c r="H16" s="13">
        <v>2.074527666677239</v>
      </c>
      <c r="I16" s="13">
        <v>2.1112518010899111</v>
      </c>
      <c r="J16" s="13">
        <v>2.1923615224963751</v>
      </c>
    </row>
    <row r="19" spans="2:2" x14ac:dyDescent="0.35">
      <c r="B19" t="s">
        <v>435</v>
      </c>
    </row>
    <row r="20" spans="2:2" x14ac:dyDescent="0.35">
      <c r="B20" t="s">
        <v>10</v>
      </c>
    </row>
    <row r="23" spans="2:2" x14ac:dyDescent="0.35">
      <c r="B23" t="str">
        <f>HYPERLINK("#Contents!A1", "Return to Contents")</f>
        <v>Return to Contents</v>
      </c>
    </row>
  </sheetData>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344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5.3143859173230432E-2</v>
      </c>
      <c r="D9" s="18">
        <v>5.9548262625229012E-2</v>
      </c>
      <c r="E9" s="18">
        <v>7.3847563452443241E-2</v>
      </c>
      <c r="F9" s="18">
        <v>8.3909751830949189E-2</v>
      </c>
      <c r="G9" s="18">
        <v>5.7183707787176213E-2</v>
      </c>
      <c r="H9" s="18">
        <v>3.889339220140893E-2</v>
      </c>
      <c r="I9" s="18">
        <v>2.0810820071259652E-2</v>
      </c>
      <c r="K9" s="18">
        <v>6.5523182097183968E-2</v>
      </c>
      <c r="L9" s="18">
        <v>4.1807106711135848E-2</v>
      </c>
      <c r="N9" s="18">
        <v>5.060534175202034E-2</v>
      </c>
      <c r="O9" s="18">
        <v>4.6747441021888173E-2</v>
      </c>
      <c r="P9" s="18">
        <v>4.4482827615504809E-2</v>
      </c>
      <c r="Q9" s="18">
        <v>0</v>
      </c>
      <c r="R9" s="18">
        <v>5.0803996748339207E-2</v>
      </c>
      <c r="S9" s="18">
        <v>7.3978536266167363E-2</v>
      </c>
      <c r="T9" s="18">
        <v>6.2254992787087217E-2</v>
      </c>
      <c r="U9" s="18">
        <v>7.2741798666350999E-2</v>
      </c>
      <c r="V9" s="18">
        <v>6.0449869848506609E-2</v>
      </c>
      <c r="W9" s="18">
        <v>3.7242689313047507E-2</v>
      </c>
      <c r="X9" s="18">
        <v>4.9456269425777841E-2</v>
      </c>
      <c r="Y9" s="18">
        <v>6.0403552088160027E-2</v>
      </c>
      <c r="AA9" s="18">
        <v>6.0408949307060728E-2</v>
      </c>
      <c r="AB9" s="18">
        <v>4.6722364647343993E-2</v>
      </c>
      <c r="AC9" s="18">
        <v>4.9666244366636123E-2</v>
      </c>
      <c r="AD9" s="18">
        <v>5.5449267487735418E-2</v>
      </c>
      <c r="AF9" s="18">
        <v>6.8311516122004812E-2</v>
      </c>
      <c r="AG9" s="18">
        <v>5.0462693969401062E-2</v>
      </c>
      <c r="AH9" s="18">
        <v>2.5604552878953739E-2</v>
      </c>
      <c r="AI9" s="18">
        <v>4.3215732560795403E-2</v>
      </c>
      <c r="AJ9" s="18">
        <v>1.725351580790338E-2</v>
      </c>
      <c r="AK9" s="18">
        <v>4.6660721187083282E-2</v>
      </c>
      <c r="AL9" s="18">
        <v>5.9346485778253237E-2</v>
      </c>
      <c r="AM9" s="18">
        <v>7.2935676068733052E-2</v>
      </c>
      <c r="AN9" s="18">
        <v>7.9278910855276774E-2</v>
      </c>
      <c r="AO9" s="18">
        <v>3.7424467926960379E-2</v>
      </c>
      <c r="AP9" s="18">
        <v>5.405703303263161E-2</v>
      </c>
      <c r="AQ9" s="18">
        <v>5.4555738004308477E-2</v>
      </c>
      <c r="AR9" s="18">
        <v>8.7094744917274342E-2</v>
      </c>
      <c r="AS9" s="18">
        <v>8.5882041553721783E-2</v>
      </c>
      <c r="AT9" s="18">
        <v>7.7941588829166505E-2</v>
      </c>
      <c r="AU9" s="18">
        <v>6.4059403887482741E-2</v>
      </c>
      <c r="AV9" s="18">
        <v>6.5325890288508118E-2</v>
      </c>
      <c r="AX9" s="18">
        <v>4.8534492547806382E-2</v>
      </c>
      <c r="AY9" s="18">
        <v>7.4629902128350703E-2</v>
      </c>
      <c r="BA9" s="18">
        <v>5.672609618416255E-2</v>
      </c>
      <c r="BB9" s="18">
        <v>4.6497601605613927E-2</v>
      </c>
      <c r="BD9" s="18">
        <v>4.6867939173649183E-2</v>
      </c>
      <c r="BE9" s="18">
        <v>4.0368171126718012E-2</v>
      </c>
      <c r="BF9" s="18">
        <v>5.7348095247804418E-2</v>
      </c>
      <c r="BG9" s="18">
        <v>5.7935690464810889E-2</v>
      </c>
      <c r="BH9" s="18">
        <v>6.3310293765880557E-2</v>
      </c>
      <c r="BI9" s="18">
        <v>9.7885361146838268E-2</v>
      </c>
      <c r="BJ9" s="18">
        <v>6.2521234161809131E-2</v>
      </c>
      <c r="BL9" s="18">
        <v>5.1001146680425193E-2</v>
      </c>
      <c r="BM9" s="18">
        <v>5.0428622562590467E-2</v>
      </c>
      <c r="BN9" s="18">
        <v>7.4898404192091789E-2</v>
      </c>
      <c r="BO9" s="18">
        <v>6.6392432008212349E-2</v>
      </c>
      <c r="BP9" s="18">
        <v>5.4363066513307037E-2</v>
      </c>
      <c r="BQ9" s="18">
        <v>2.4434330323987511E-2</v>
      </c>
      <c r="BR9" s="18">
        <v>4.3612261729803758E-2</v>
      </c>
      <c r="BS9" s="18">
        <v>5.1187688554041863E-2</v>
      </c>
      <c r="BU9" s="18">
        <v>7.567087724053001E-2</v>
      </c>
      <c r="BV9" s="18">
        <v>5.2391176609100788E-2</v>
      </c>
      <c r="BW9" s="18">
        <v>4.3133053982304027E-2</v>
      </c>
      <c r="BX9" s="18">
        <v>5.3922405203602253E-2</v>
      </c>
      <c r="BY9" s="18">
        <v>4.2858975892015379E-2</v>
      </c>
      <c r="BZ9" s="18">
        <v>5.1049742577195051E-2</v>
      </c>
      <c r="CA9" s="18">
        <v>4.4220659849306058E-2</v>
      </c>
      <c r="CB9" s="18">
        <v>6.2779536382249271E-2</v>
      </c>
      <c r="CC9" s="18">
        <v>4.5272997556991663E-2</v>
      </c>
    </row>
    <row r="10" spans="2:83" ht="19" customHeight="1" x14ac:dyDescent="0.35">
      <c r="B10" s="21" t="s">
        <v>346</v>
      </c>
      <c r="C10" s="18">
        <v>7.0842499464721889E-2</v>
      </c>
      <c r="D10" s="18">
        <v>0.10382617755920689</v>
      </c>
      <c r="E10" s="18">
        <v>8.2276601316665754E-2</v>
      </c>
      <c r="F10" s="18">
        <v>0.10190955908522301</v>
      </c>
      <c r="G10" s="18">
        <v>6.0923668597901479E-2</v>
      </c>
      <c r="H10" s="18">
        <v>5.6581616885046197E-2</v>
      </c>
      <c r="I10" s="18">
        <v>4.2124558158248629E-2</v>
      </c>
      <c r="K10" s="18">
        <v>8.3788617851959291E-2</v>
      </c>
      <c r="L10" s="18">
        <v>5.9062116066794811E-2</v>
      </c>
      <c r="N10" s="18">
        <v>8.2257218909474752E-2</v>
      </c>
      <c r="O10" s="18">
        <v>4.3346205858781149E-2</v>
      </c>
      <c r="P10" s="18">
        <v>5.1259387583005453E-2</v>
      </c>
      <c r="Q10" s="18">
        <v>0.1176322967509712</v>
      </c>
      <c r="R10" s="18">
        <v>4.921555359960967E-2</v>
      </c>
      <c r="S10" s="18">
        <v>7.1792067636789442E-2</v>
      </c>
      <c r="T10" s="18">
        <v>8.4354440313127804E-2</v>
      </c>
      <c r="U10" s="18">
        <v>7.0375576101619555E-2</v>
      </c>
      <c r="V10" s="18">
        <v>9.2724287971636676E-2</v>
      </c>
      <c r="W10" s="18">
        <v>5.5316175065777622E-2</v>
      </c>
      <c r="X10" s="18">
        <v>4.3915002901747643E-2</v>
      </c>
      <c r="Y10" s="18">
        <v>9.0382285782882099E-2</v>
      </c>
      <c r="AA10" s="18">
        <v>5.8645485708702788E-2</v>
      </c>
      <c r="AB10" s="18">
        <v>5.1884124653307703E-2</v>
      </c>
      <c r="AC10" s="18">
        <v>7.9803817134743452E-2</v>
      </c>
      <c r="AD10" s="18">
        <v>9.5211829744107399E-2</v>
      </c>
      <c r="AF10" s="18">
        <v>0.1955483261536595</v>
      </c>
      <c r="AG10" s="18">
        <v>9.2769182123121852E-2</v>
      </c>
      <c r="AH10" s="18">
        <v>8.9061093005924005E-2</v>
      </c>
      <c r="AI10" s="18">
        <v>5.7625237675057679E-2</v>
      </c>
      <c r="AJ10" s="18">
        <v>7.5987307250666547E-2</v>
      </c>
      <c r="AK10" s="18">
        <v>9.7295351713867148E-2</v>
      </c>
      <c r="AL10" s="18">
        <v>9.1607919715073552E-2</v>
      </c>
      <c r="AM10" s="18">
        <v>7.1110819571690811E-2</v>
      </c>
      <c r="AN10" s="18">
        <v>2.1612920773326261E-2</v>
      </c>
      <c r="AO10" s="18">
        <v>3.0358086286167259E-2</v>
      </c>
      <c r="AP10" s="18">
        <v>5.1909664717764953E-2</v>
      </c>
      <c r="AQ10" s="18">
        <v>7.5721145959482067E-2</v>
      </c>
      <c r="AR10" s="18">
        <v>6.9124802171929053E-2</v>
      </c>
      <c r="AS10" s="18">
        <v>6.30243593651649E-2</v>
      </c>
      <c r="AT10" s="18">
        <v>2.434831361795518E-2</v>
      </c>
      <c r="AU10" s="18">
        <v>6.2312147639087677E-2</v>
      </c>
      <c r="AV10" s="18">
        <v>9.0487199158894235E-2</v>
      </c>
      <c r="AX10" s="18">
        <v>6.3435532760804408E-2</v>
      </c>
      <c r="AY10" s="18">
        <v>0.10755315497391731</v>
      </c>
      <c r="BA10" s="18">
        <v>6.8344265660592027E-2</v>
      </c>
      <c r="BB10" s="18">
        <v>7.5477565563280544E-2</v>
      </c>
      <c r="BD10" s="18">
        <v>8.1480731731775988E-2</v>
      </c>
      <c r="BE10" s="18">
        <v>5.7605325160392407E-2</v>
      </c>
      <c r="BF10" s="18">
        <v>5.3021878978150708E-2</v>
      </c>
      <c r="BG10" s="18">
        <v>7.1916005616285666E-2</v>
      </c>
      <c r="BH10" s="18">
        <v>8.3872502689338491E-2</v>
      </c>
      <c r="BI10" s="18">
        <v>7.8858736391030582E-2</v>
      </c>
      <c r="BJ10" s="18">
        <v>7.5130080322750273E-2</v>
      </c>
      <c r="BL10" s="18">
        <v>6.9831979348550038E-2</v>
      </c>
      <c r="BM10" s="18">
        <v>7.0304419942741628E-2</v>
      </c>
      <c r="BN10" s="18">
        <v>4.6075307829944727E-2</v>
      </c>
      <c r="BO10" s="18">
        <v>6.2177075818308149E-2</v>
      </c>
      <c r="BP10" s="18">
        <v>6.9104908900485568E-2</v>
      </c>
      <c r="BQ10" s="18">
        <v>9.3705036913505263E-2</v>
      </c>
      <c r="BR10" s="18">
        <v>8.1108133597630833E-2</v>
      </c>
      <c r="BS10" s="18">
        <v>8.238743196029677E-2</v>
      </c>
      <c r="BU10" s="18">
        <v>6.4534443623980961E-2</v>
      </c>
      <c r="BV10" s="18">
        <v>9.3472015913081505E-2</v>
      </c>
      <c r="BW10" s="18">
        <v>2.9944628399460039E-2</v>
      </c>
      <c r="BX10" s="18">
        <v>7.3561913149112479E-2</v>
      </c>
      <c r="BY10" s="18">
        <v>7.4924956946924026E-2</v>
      </c>
      <c r="BZ10" s="18">
        <v>0.1076738952245411</v>
      </c>
      <c r="CA10" s="18">
        <v>7.6836847433730676E-2</v>
      </c>
      <c r="CB10" s="18">
        <v>3.1855985718218197E-2</v>
      </c>
      <c r="CC10" s="18">
        <v>4.4926335309892387E-2</v>
      </c>
    </row>
    <row r="11" spans="2:83" ht="19" customHeight="1" x14ac:dyDescent="0.35">
      <c r="B11" s="21" t="s">
        <v>347</v>
      </c>
      <c r="C11" s="18">
        <v>7.8038681307882579E-2</v>
      </c>
      <c r="D11" s="18">
        <v>8.5112384922158224E-2</v>
      </c>
      <c r="E11" s="18">
        <v>0.11005506337553431</v>
      </c>
      <c r="F11" s="18">
        <v>0.10486961715907341</v>
      </c>
      <c r="G11" s="18">
        <v>6.6925534345894322E-2</v>
      </c>
      <c r="H11" s="18">
        <v>7.1682961395045888E-2</v>
      </c>
      <c r="I11" s="18">
        <v>4.4568051914033242E-2</v>
      </c>
      <c r="K11" s="18">
        <v>8.4902987883375025E-2</v>
      </c>
      <c r="L11" s="18">
        <v>7.0936838990204781E-2</v>
      </c>
      <c r="N11" s="18">
        <v>8.6170357538056117E-2</v>
      </c>
      <c r="O11" s="18">
        <v>4.6561752801187149E-2</v>
      </c>
      <c r="P11" s="18">
        <v>8.9314694438674569E-2</v>
      </c>
      <c r="Q11" s="18">
        <v>0.11906287020648269</v>
      </c>
      <c r="R11" s="18">
        <v>3.782459483145556E-2</v>
      </c>
      <c r="S11" s="18">
        <v>6.1701948795085372E-2</v>
      </c>
      <c r="T11" s="18">
        <v>0.1336467143586999</v>
      </c>
      <c r="U11" s="18">
        <v>8.4221357136444019E-2</v>
      </c>
      <c r="V11" s="18">
        <v>9.3084140410948285E-2</v>
      </c>
      <c r="W11" s="18">
        <v>6.6460241341401396E-2</v>
      </c>
      <c r="X11" s="18">
        <v>6.7534620492545189E-2</v>
      </c>
      <c r="Y11" s="18">
        <v>7.5240546378365622E-2</v>
      </c>
      <c r="AA11" s="18">
        <v>8.5235327139852296E-2</v>
      </c>
      <c r="AB11" s="18">
        <v>7.3440750354436146E-2</v>
      </c>
      <c r="AC11" s="18">
        <v>8.0774602798955569E-2</v>
      </c>
      <c r="AD11" s="18">
        <v>7.325194471162616E-2</v>
      </c>
      <c r="AF11" s="18">
        <v>0.1096677820180617</v>
      </c>
      <c r="AG11" s="18">
        <v>0.10066196860328069</v>
      </c>
      <c r="AH11" s="18">
        <v>3.4962713576926797E-2</v>
      </c>
      <c r="AI11" s="18">
        <v>3.8583798832711999E-2</v>
      </c>
      <c r="AJ11" s="18">
        <v>7.5205020646166451E-2</v>
      </c>
      <c r="AK11" s="18">
        <v>6.2429281997946708E-2</v>
      </c>
      <c r="AL11" s="18">
        <v>9.9720242510560594E-2</v>
      </c>
      <c r="AM11" s="18">
        <v>6.9958486600641981E-2</v>
      </c>
      <c r="AN11" s="18">
        <v>6.4987137951998064E-2</v>
      </c>
      <c r="AO11" s="18">
        <v>5.2859612999675967E-2</v>
      </c>
      <c r="AP11" s="18">
        <v>6.4231161684413146E-2</v>
      </c>
      <c r="AQ11" s="18">
        <v>8.2034199451240367E-2</v>
      </c>
      <c r="AR11" s="18">
        <v>6.9150275599011296E-2</v>
      </c>
      <c r="AS11" s="18">
        <v>0.13574330087098119</v>
      </c>
      <c r="AT11" s="18">
        <v>0.1066582275055718</v>
      </c>
      <c r="AU11" s="18">
        <v>0.15693526932588539</v>
      </c>
      <c r="AV11" s="18">
        <v>0.1158363439857089</v>
      </c>
      <c r="AX11" s="18">
        <v>7.1487708841011396E-2</v>
      </c>
      <c r="AY11" s="18">
        <v>0.10436912100968419</v>
      </c>
      <c r="BA11" s="18">
        <v>7.934169537945425E-2</v>
      </c>
      <c r="BB11" s="18">
        <v>7.5621150835313233E-2</v>
      </c>
      <c r="BD11" s="18">
        <v>5.5522105013545008E-2</v>
      </c>
      <c r="BE11" s="18">
        <v>7.1396757394731059E-2</v>
      </c>
      <c r="BF11" s="18">
        <v>6.4505108792950669E-2</v>
      </c>
      <c r="BG11" s="18">
        <v>8.9944639970499826E-2</v>
      </c>
      <c r="BH11" s="18">
        <v>0.1247264040654299</v>
      </c>
      <c r="BI11" s="18">
        <v>1.828109283025077E-2</v>
      </c>
      <c r="BJ11" s="18">
        <v>0.13482663168662409</v>
      </c>
      <c r="BL11" s="18">
        <v>7.6150187411119494E-2</v>
      </c>
      <c r="BM11" s="18">
        <v>8.1756434187799737E-2</v>
      </c>
      <c r="BN11" s="18">
        <v>5.6872558817027012E-2</v>
      </c>
      <c r="BO11" s="18">
        <v>0.1024953667937057</v>
      </c>
      <c r="BP11" s="18">
        <v>8.5569421210064694E-2</v>
      </c>
      <c r="BQ11" s="18">
        <v>0.100587112932106</v>
      </c>
      <c r="BR11" s="18">
        <v>0.10655596649388389</v>
      </c>
      <c r="BS11" s="18">
        <v>6.3110479071926767E-2</v>
      </c>
      <c r="BU11" s="18">
        <v>8.6706062081317592E-2</v>
      </c>
      <c r="BV11" s="18">
        <v>9.3481375579032036E-2</v>
      </c>
      <c r="BW11" s="18">
        <v>6.7111400075371391E-2</v>
      </c>
      <c r="BX11" s="18">
        <v>5.1876031718322502E-2</v>
      </c>
      <c r="BY11" s="18">
        <v>7.7090804659629586E-2</v>
      </c>
      <c r="BZ11" s="18">
        <v>8.0676723847957488E-2</v>
      </c>
      <c r="CA11" s="18">
        <v>7.0335073058477887E-2</v>
      </c>
      <c r="CB11" s="18">
        <v>7.3656091228381085E-2</v>
      </c>
      <c r="CC11" s="18">
        <v>5.1524448141540981E-2</v>
      </c>
    </row>
    <row r="12" spans="2:83" ht="19" customHeight="1" x14ac:dyDescent="0.35">
      <c r="B12" s="21" t="s">
        <v>348</v>
      </c>
      <c r="C12" s="18">
        <v>8.4587878784445555E-2</v>
      </c>
      <c r="D12" s="18">
        <v>0.1100244714955509</v>
      </c>
      <c r="E12" s="18">
        <v>0.1158495024125544</v>
      </c>
      <c r="F12" s="18">
        <v>0.10095919679839151</v>
      </c>
      <c r="G12" s="18">
        <v>0.10748529080941641</v>
      </c>
      <c r="H12" s="18">
        <v>5.8905078777661588E-2</v>
      </c>
      <c r="I12" s="18">
        <v>4.2140438497887123E-2</v>
      </c>
      <c r="K12" s="18">
        <v>8.6142057056993293E-2</v>
      </c>
      <c r="L12" s="18">
        <v>8.3549590724952272E-2</v>
      </c>
      <c r="N12" s="18">
        <v>6.7468552104820154E-2</v>
      </c>
      <c r="O12" s="18">
        <v>7.8298179867987608E-2</v>
      </c>
      <c r="P12" s="18">
        <v>6.7469644134089929E-2</v>
      </c>
      <c r="Q12" s="18">
        <v>5.0547158780910942E-2</v>
      </c>
      <c r="R12" s="18">
        <v>9.2380432131866294E-2</v>
      </c>
      <c r="S12" s="18">
        <v>9.4224678924171065E-2</v>
      </c>
      <c r="T12" s="18">
        <v>6.2157415470992398E-2</v>
      </c>
      <c r="U12" s="18">
        <v>7.7499207828141917E-2</v>
      </c>
      <c r="V12" s="18">
        <v>9.3844932823728161E-2</v>
      </c>
      <c r="W12" s="18">
        <v>9.7995036013886053E-2</v>
      </c>
      <c r="X12" s="18">
        <v>0.12650262721221631</v>
      </c>
      <c r="Y12" s="18">
        <v>6.0069282109880433E-2</v>
      </c>
      <c r="AA12" s="18">
        <v>7.8428220027463302E-2</v>
      </c>
      <c r="AB12" s="18">
        <v>7.0340180212904765E-2</v>
      </c>
      <c r="AC12" s="18">
        <v>8.8553489035774355E-2</v>
      </c>
      <c r="AD12" s="18">
        <v>0.1031969840892578</v>
      </c>
      <c r="AF12" s="18">
        <v>0.10138162978854361</v>
      </c>
      <c r="AG12" s="18">
        <v>7.5037360381831134E-2</v>
      </c>
      <c r="AH12" s="18">
        <v>9.9999234428489736E-2</v>
      </c>
      <c r="AI12" s="18">
        <v>6.1028126383991632E-2</v>
      </c>
      <c r="AJ12" s="18">
        <v>6.0891026388902703E-2</v>
      </c>
      <c r="AK12" s="18">
        <v>6.6506236077305117E-2</v>
      </c>
      <c r="AL12" s="18">
        <v>0.11156515266783799</v>
      </c>
      <c r="AM12" s="18">
        <v>0.1118120561791318</v>
      </c>
      <c r="AN12" s="18">
        <v>6.0944463789761212E-2</v>
      </c>
      <c r="AO12" s="18">
        <v>9.6191461850037935E-2</v>
      </c>
      <c r="AP12" s="18">
        <v>7.2685024591415265E-2</v>
      </c>
      <c r="AQ12" s="18">
        <v>0.1034761305030964</v>
      </c>
      <c r="AR12" s="18">
        <v>6.9769992547841789E-2</v>
      </c>
      <c r="AS12" s="18">
        <v>5.1514184006321573E-2</v>
      </c>
      <c r="AT12" s="18">
        <v>0.13747505955633879</v>
      </c>
      <c r="AU12" s="18">
        <v>0.1164194568369314</v>
      </c>
      <c r="AV12" s="18">
        <v>6.9432715116750782E-2</v>
      </c>
      <c r="AX12" s="18">
        <v>8.6843338162641365E-2</v>
      </c>
      <c r="AY12" s="18">
        <v>6.9840262501610448E-2</v>
      </c>
      <c r="BA12" s="18">
        <v>8.4925805573043189E-2</v>
      </c>
      <c r="BB12" s="18">
        <v>8.3960910644380257E-2</v>
      </c>
      <c r="BD12" s="18">
        <v>9.0321769754377154E-2</v>
      </c>
      <c r="BE12" s="18">
        <v>8.3442970733522109E-2</v>
      </c>
      <c r="BF12" s="18">
        <v>8.3098756449844435E-2</v>
      </c>
      <c r="BG12" s="18">
        <v>8.7508421003719195E-2</v>
      </c>
      <c r="BH12" s="18">
        <v>7.2224833866503829E-2</v>
      </c>
      <c r="BI12" s="18">
        <v>0.1137731349240511</v>
      </c>
      <c r="BJ12" s="18">
        <v>5.6450252307570482E-2</v>
      </c>
      <c r="BL12" s="18">
        <v>7.9336184124572509E-2</v>
      </c>
      <c r="BM12" s="18">
        <v>8.6795025224811376E-2</v>
      </c>
      <c r="BN12" s="18">
        <v>8.6993352267506943E-2</v>
      </c>
      <c r="BO12" s="18">
        <v>8.6909345123471912E-2</v>
      </c>
      <c r="BP12" s="18">
        <v>7.1784420566586488E-2</v>
      </c>
      <c r="BQ12" s="18">
        <v>6.9210669485531798E-2</v>
      </c>
      <c r="BR12" s="18">
        <v>0.21045420965057379</v>
      </c>
      <c r="BS12" s="18">
        <v>7.8597096600245178E-2</v>
      </c>
      <c r="BU12" s="18">
        <v>6.8860428113004857E-2</v>
      </c>
      <c r="BV12" s="18">
        <v>7.7318142536041037E-2</v>
      </c>
      <c r="BW12" s="18">
        <v>0.1156874522508268</v>
      </c>
      <c r="BX12" s="18">
        <v>0.12792615214420031</v>
      </c>
      <c r="BY12" s="18">
        <v>8.3429183042417449E-2</v>
      </c>
      <c r="BZ12" s="18">
        <v>0.10811693660722391</v>
      </c>
      <c r="CA12" s="18">
        <v>7.5666049551744385E-2</v>
      </c>
      <c r="CB12" s="18">
        <v>7.7543969881605654E-2</v>
      </c>
      <c r="CC12" s="18">
        <v>7.5901675928936971E-2</v>
      </c>
    </row>
    <row r="13" spans="2:83" ht="19" customHeight="1" x14ac:dyDescent="0.35">
      <c r="B13" s="21" t="s">
        <v>349</v>
      </c>
      <c r="C13" s="18">
        <v>0.10405100757534461</v>
      </c>
      <c r="D13" s="18">
        <v>0.1294710282759754</v>
      </c>
      <c r="E13" s="18">
        <v>0.12525889117122721</v>
      </c>
      <c r="F13" s="18">
        <v>0.11503549389554479</v>
      </c>
      <c r="G13" s="18">
        <v>9.7202214319580441E-2</v>
      </c>
      <c r="H13" s="18">
        <v>8.7467202690349813E-2</v>
      </c>
      <c r="I13" s="18">
        <v>8.556562936427238E-2</v>
      </c>
      <c r="K13" s="18">
        <v>0.1033036350742953</v>
      </c>
      <c r="L13" s="18">
        <v>0.1052654297307675</v>
      </c>
      <c r="N13" s="18">
        <v>7.5551170126739578E-2</v>
      </c>
      <c r="O13" s="18">
        <v>5.8048819838533841E-2</v>
      </c>
      <c r="P13" s="18">
        <v>0.14332274396371131</v>
      </c>
      <c r="Q13" s="18">
        <v>8.0400413171973231E-2</v>
      </c>
      <c r="R13" s="18">
        <v>0.13832743726955191</v>
      </c>
      <c r="S13" s="18">
        <v>8.5839170019335553E-2</v>
      </c>
      <c r="T13" s="18">
        <v>0.1104326574104517</v>
      </c>
      <c r="U13" s="18">
        <v>8.9246397723175816E-2</v>
      </c>
      <c r="V13" s="18">
        <v>0.1209193726261043</v>
      </c>
      <c r="W13" s="18">
        <v>9.6131749953707726E-2</v>
      </c>
      <c r="X13" s="18">
        <v>0.11322431312972869</v>
      </c>
      <c r="Y13" s="18">
        <v>9.6947574719873628E-2</v>
      </c>
      <c r="AA13" s="18">
        <v>0.1005582814162389</v>
      </c>
      <c r="AB13" s="18">
        <v>8.9073273882196116E-2</v>
      </c>
      <c r="AC13" s="18">
        <v>0.1147852367327187</v>
      </c>
      <c r="AD13" s="18">
        <v>0.1147470516642351</v>
      </c>
      <c r="AF13" s="18">
        <v>0.1063446209129113</v>
      </c>
      <c r="AG13" s="18">
        <v>0.1083762744064483</v>
      </c>
      <c r="AH13" s="18">
        <v>0.1180502250885169</v>
      </c>
      <c r="AI13" s="18">
        <v>0.15441890292281871</v>
      </c>
      <c r="AJ13" s="18">
        <v>6.8656914986747766E-2</v>
      </c>
      <c r="AK13" s="18">
        <v>9.5326793618439307E-2</v>
      </c>
      <c r="AL13" s="18">
        <v>0.1006498646725289</v>
      </c>
      <c r="AM13" s="18">
        <v>6.4945814782822561E-2</v>
      </c>
      <c r="AN13" s="18">
        <v>0.10386525108199909</v>
      </c>
      <c r="AO13" s="18">
        <v>0.1341033591453642</v>
      </c>
      <c r="AP13" s="18">
        <v>0.10461566499440129</v>
      </c>
      <c r="AQ13" s="18">
        <v>9.5541520013490977E-2</v>
      </c>
      <c r="AR13" s="18">
        <v>0.1058982435058209</v>
      </c>
      <c r="AS13" s="18">
        <v>0.1238479543000639</v>
      </c>
      <c r="AT13" s="18">
        <v>8.6206613313646485E-2</v>
      </c>
      <c r="AU13" s="18">
        <v>0.1378486072133554</v>
      </c>
      <c r="AV13" s="18">
        <v>7.723590728507064E-2</v>
      </c>
      <c r="AX13" s="18">
        <v>0.1040046832515769</v>
      </c>
      <c r="AY13" s="18">
        <v>0.10183510277541211</v>
      </c>
      <c r="BA13" s="18">
        <v>9.3604484923506301E-2</v>
      </c>
      <c r="BB13" s="18">
        <v>0.1234328296095018</v>
      </c>
      <c r="BD13" s="18">
        <v>0.108449317430852</v>
      </c>
      <c r="BE13" s="18">
        <v>0.10829020245249391</v>
      </c>
      <c r="BF13" s="18">
        <v>8.8239716433263934E-2</v>
      </c>
      <c r="BG13" s="18">
        <v>7.8653876593597155E-2</v>
      </c>
      <c r="BH13" s="18">
        <v>0.13837032311383421</v>
      </c>
      <c r="BI13" s="18">
        <v>0.13875602659550729</v>
      </c>
      <c r="BJ13" s="18">
        <v>0.11466690853663659</v>
      </c>
      <c r="BL13" s="18">
        <v>9.42169221002222E-2</v>
      </c>
      <c r="BM13" s="18">
        <v>0.1244429449567426</v>
      </c>
      <c r="BN13" s="18">
        <v>7.3845822148811274E-2</v>
      </c>
      <c r="BO13" s="18">
        <v>2.799023201559173E-2</v>
      </c>
      <c r="BP13" s="18">
        <v>0.13104796951769221</v>
      </c>
      <c r="BQ13" s="18">
        <v>0.16634568572294189</v>
      </c>
      <c r="BR13" s="18">
        <v>0.1328017227478063</v>
      </c>
      <c r="BS13" s="18">
        <v>8.1568389480399461E-2</v>
      </c>
      <c r="BU13" s="18">
        <v>8.294365901113683E-2</v>
      </c>
      <c r="BV13" s="18">
        <v>0.13160013436716839</v>
      </c>
      <c r="BW13" s="18">
        <v>7.995764250199365E-2</v>
      </c>
      <c r="BX13" s="18">
        <v>3.953959342425202E-2</v>
      </c>
      <c r="BY13" s="18">
        <v>0.13148532926735179</v>
      </c>
      <c r="BZ13" s="18">
        <v>0.1089875861315171</v>
      </c>
      <c r="CA13" s="18">
        <v>9.4558611266930673E-2</v>
      </c>
      <c r="CB13" s="18">
        <v>9.2738557776629635E-2</v>
      </c>
      <c r="CC13" s="18">
        <v>6.6976259747841799E-2</v>
      </c>
    </row>
    <row r="14" spans="2:83" ht="19" customHeight="1" x14ac:dyDescent="0.35">
      <c r="B14" s="21" t="s">
        <v>350</v>
      </c>
      <c r="C14" s="18">
        <v>0.14727866539736079</v>
      </c>
      <c r="D14" s="18">
        <v>0.16991194327640091</v>
      </c>
      <c r="E14" s="18">
        <v>0.17186527758363329</v>
      </c>
      <c r="F14" s="18">
        <v>0.12663141324341901</v>
      </c>
      <c r="G14" s="18">
        <v>0.12992396600684239</v>
      </c>
      <c r="H14" s="18">
        <v>0.15053481865951271</v>
      </c>
      <c r="I14" s="18">
        <v>0.14339895463698141</v>
      </c>
      <c r="K14" s="18">
        <v>0.14172049072690859</v>
      </c>
      <c r="L14" s="18">
        <v>0.1513768161018593</v>
      </c>
      <c r="N14" s="18">
        <v>0.12771830312133831</v>
      </c>
      <c r="O14" s="18">
        <v>0.16273965700828499</v>
      </c>
      <c r="P14" s="18">
        <v>0.13481351676289899</v>
      </c>
      <c r="Q14" s="18">
        <v>0.16148427758155709</v>
      </c>
      <c r="R14" s="18">
        <v>0.17003052554114251</v>
      </c>
      <c r="S14" s="18">
        <v>0.15057624681940829</v>
      </c>
      <c r="T14" s="18">
        <v>0.1349932332707621</v>
      </c>
      <c r="U14" s="18">
        <v>0.16484103080649351</v>
      </c>
      <c r="V14" s="18">
        <v>0.1707816934981308</v>
      </c>
      <c r="W14" s="18">
        <v>0.1243744275219465</v>
      </c>
      <c r="X14" s="18">
        <v>0.12697609393017259</v>
      </c>
      <c r="Y14" s="18">
        <v>0.14340626934819989</v>
      </c>
      <c r="AA14" s="18">
        <v>0.13496800774981901</v>
      </c>
      <c r="AB14" s="18">
        <v>0.17323529587026751</v>
      </c>
      <c r="AC14" s="18">
        <v>0.12721453481267719</v>
      </c>
      <c r="AD14" s="18">
        <v>0.15125579808225231</v>
      </c>
      <c r="AF14" s="18">
        <v>7.052106178904273E-2</v>
      </c>
      <c r="AG14" s="18">
        <v>0.1529840527635728</v>
      </c>
      <c r="AH14" s="18">
        <v>0.12242936748862809</v>
      </c>
      <c r="AI14" s="18">
        <v>0.16075379128242989</v>
      </c>
      <c r="AJ14" s="18">
        <v>0.18484633292025329</v>
      </c>
      <c r="AK14" s="18">
        <v>0.17318567964389581</v>
      </c>
      <c r="AL14" s="18">
        <v>0.13874769063344419</v>
      </c>
      <c r="AM14" s="18">
        <v>0.12530169229419211</v>
      </c>
      <c r="AN14" s="18">
        <v>0.13305494736381859</v>
      </c>
      <c r="AO14" s="18">
        <v>0.13836965850816399</v>
      </c>
      <c r="AP14" s="18">
        <v>0.1255439680052523</v>
      </c>
      <c r="AQ14" s="18">
        <v>0.15073761680318429</v>
      </c>
      <c r="AR14" s="18">
        <v>0.1814499124096319</v>
      </c>
      <c r="AS14" s="18">
        <v>0.1094566659064987</v>
      </c>
      <c r="AT14" s="18">
        <v>0.13192230332418331</v>
      </c>
      <c r="AU14" s="18">
        <v>0.1424610390481087</v>
      </c>
      <c r="AV14" s="18">
        <v>0.1763627102242537</v>
      </c>
      <c r="AX14" s="18">
        <v>0.14183037240415941</v>
      </c>
      <c r="AY14" s="18">
        <v>0.17650836112100091</v>
      </c>
      <c r="BA14" s="18">
        <v>0.1540293982395064</v>
      </c>
      <c r="BB14" s="18">
        <v>0.13475377966195459</v>
      </c>
      <c r="BD14" s="18">
        <v>0.15833658426988501</v>
      </c>
      <c r="BE14" s="18">
        <v>0.12836777907938141</v>
      </c>
      <c r="BF14" s="18">
        <v>0.1616705142054419</v>
      </c>
      <c r="BG14" s="18">
        <v>0.15706312199486591</v>
      </c>
      <c r="BH14" s="18">
        <v>0.1206809174102125</v>
      </c>
      <c r="BI14" s="18">
        <v>0.19668484530854211</v>
      </c>
      <c r="BJ14" s="18">
        <v>0.1265846754535733</v>
      </c>
      <c r="BL14" s="18">
        <v>0.13874857223665901</v>
      </c>
      <c r="BM14" s="18">
        <v>0.13839283098282371</v>
      </c>
      <c r="BN14" s="18">
        <v>0.1262246107972276</v>
      </c>
      <c r="BO14" s="18">
        <v>0.135618693279</v>
      </c>
      <c r="BP14" s="18">
        <v>0.1692790344244694</v>
      </c>
      <c r="BQ14" s="18">
        <v>0.1038556782170573</v>
      </c>
      <c r="BR14" s="18">
        <v>0.20253542757240481</v>
      </c>
      <c r="BS14" s="18">
        <v>0.16459662641598399</v>
      </c>
      <c r="BU14" s="18">
        <v>0.12840245227081071</v>
      </c>
      <c r="BV14" s="18">
        <v>0.1221850325071953</v>
      </c>
      <c r="BW14" s="18">
        <v>0.18487875681134081</v>
      </c>
      <c r="BX14" s="18">
        <v>0.1355245311646594</v>
      </c>
      <c r="BY14" s="18">
        <v>0.1672170571894693</v>
      </c>
      <c r="BZ14" s="18">
        <v>8.7337416511848412E-2</v>
      </c>
      <c r="CA14" s="18">
        <v>0.1956652588914515</v>
      </c>
      <c r="CB14" s="18">
        <v>0.14740670964003549</v>
      </c>
      <c r="CC14" s="18">
        <v>0.1797797755601169</v>
      </c>
    </row>
    <row r="15" spans="2:83" ht="19" customHeight="1" x14ac:dyDescent="0.35">
      <c r="B15" s="21" t="s">
        <v>351</v>
      </c>
      <c r="C15" s="18">
        <v>0.1837434378625947</v>
      </c>
      <c r="D15" s="18">
        <v>0.1093862961512556</v>
      </c>
      <c r="E15" s="18">
        <v>0.147625708544284</v>
      </c>
      <c r="F15" s="18">
        <v>0.1756071127792185</v>
      </c>
      <c r="G15" s="18">
        <v>0.20537864582751211</v>
      </c>
      <c r="H15" s="18">
        <v>0.17442940030922621</v>
      </c>
      <c r="I15" s="18">
        <v>0.24044382527651911</v>
      </c>
      <c r="K15" s="18">
        <v>0.177945953599878</v>
      </c>
      <c r="L15" s="18">
        <v>0.18906424269760461</v>
      </c>
      <c r="N15" s="18">
        <v>0.22260275839510549</v>
      </c>
      <c r="O15" s="18">
        <v>0.14233932563428511</v>
      </c>
      <c r="P15" s="18">
        <v>0.20716942516395409</v>
      </c>
      <c r="Q15" s="18">
        <v>0.22945424181515739</v>
      </c>
      <c r="R15" s="18">
        <v>0.17297056644477479</v>
      </c>
      <c r="S15" s="18">
        <v>0.1811558263966587</v>
      </c>
      <c r="T15" s="18">
        <v>0.16674953546044141</v>
      </c>
      <c r="U15" s="18">
        <v>0.125148522773327</v>
      </c>
      <c r="V15" s="18">
        <v>0.1799510141813363</v>
      </c>
      <c r="W15" s="18">
        <v>0.23395976533350241</v>
      </c>
      <c r="X15" s="18">
        <v>0.1659527327299638</v>
      </c>
      <c r="Y15" s="18">
        <v>0.16105362019122679</v>
      </c>
      <c r="AA15" s="18">
        <v>0.2106910781260207</v>
      </c>
      <c r="AB15" s="18">
        <v>0.1860060835940599</v>
      </c>
      <c r="AC15" s="18">
        <v>0.19235409392170821</v>
      </c>
      <c r="AD15" s="18">
        <v>0.14617899477981611</v>
      </c>
      <c r="AF15" s="18">
        <v>0.23848795827331029</v>
      </c>
      <c r="AG15" s="18">
        <v>0.17970663459698749</v>
      </c>
      <c r="AH15" s="18">
        <v>0.1441657629211289</v>
      </c>
      <c r="AI15" s="18">
        <v>0.21373872541081809</v>
      </c>
      <c r="AJ15" s="18">
        <v>0.18355529593267281</v>
      </c>
      <c r="AK15" s="18">
        <v>0.17272323907129231</v>
      </c>
      <c r="AL15" s="18">
        <v>0.1493697387726009</v>
      </c>
      <c r="AM15" s="18">
        <v>0.18681432737840151</v>
      </c>
      <c r="AN15" s="18">
        <v>0.28720455054930732</v>
      </c>
      <c r="AO15" s="18">
        <v>0.20842772990692879</v>
      </c>
      <c r="AP15" s="18">
        <v>0.20602944642618309</v>
      </c>
      <c r="AQ15" s="18">
        <v>0.19251537783639661</v>
      </c>
      <c r="AR15" s="18">
        <v>0.15313008681140269</v>
      </c>
      <c r="AS15" s="18">
        <v>0.13625909267404979</v>
      </c>
      <c r="AT15" s="18">
        <v>0.18051895917142149</v>
      </c>
      <c r="AU15" s="18">
        <v>0.15462950409799989</v>
      </c>
      <c r="AV15" s="18">
        <v>0.13945148247757441</v>
      </c>
      <c r="AX15" s="18">
        <v>0.18627916707570699</v>
      </c>
      <c r="AY15" s="18">
        <v>0.17415339596111601</v>
      </c>
      <c r="BA15" s="18">
        <v>0.18696515175109149</v>
      </c>
      <c r="BB15" s="18">
        <v>0.17776607225368279</v>
      </c>
      <c r="BD15" s="18">
        <v>0.1820187414188158</v>
      </c>
      <c r="BE15" s="18">
        <v>0.186667290776724</v>
      </c>
      <c r="BF15" s="18">
        <v>0.2416428675748048</v>
      </c>
      <c r="BG15" s="18">
        <v>0.1738375527913745</v>
      </c>
      <c r="BH15" s="18">
        <v>0.16645212229093301</v>
      </c>
      <c r="BI15" s="18">
        <v>0.12458612564292749</v>
      </c>
      <c r="BJ15" s="18">
        <v>0.1520398970403265</v>
      </c>
      <c r="BL15" s="18">
        <v>0.2014486222518323</v>
      </c>
      <c r="BM15" s="18">
        <v>0.17870909771353219</v>
      </c>
      <c r="BN15" s="18">
        <v>0.18913798336243129</v>
      </c>
      <c r="BO15" s="18">
        <v>0.15300680299591191</v>
      </c>
      <c r="BP15" s="18">
        <v>0.1974648982076524</v>
      </c>
      <c r="BQ15" s="18">
        <v>0.147134890252931</v>
      </c>
      <c r="BR15" s="18">
        <v>8.0567463828517386E-2</v>
      </c>
      <c r="BS15" s="18">
        <v>0.18976280665530831</v>
      </c>
      <c r="BU15" s="18">
        <v>0.20753899588423921</v>
      </c>
      <c r="BV15" s="18">
        <v>0.15808870479613241</v>
      </c>
      <c r="BW15" s="18">
        <v>0.17229059489413751</v>
      </c>
      <c r="BX15" s="18">
        <v>0.15677906213020401</v>
      </c>
      <c r="BY15" s="18">
        <v>0.19858021280934801</v>
      </c>
      <c r="BZ15" s="18">
        <v>0.18815246743053249</v>
      </c>
      <c r="CA15" s="18">
        <v>0.22046200151464129</v>
      </c>
      <c r="CB15" s="18">
        <v>0.2043300523981906</v>
      </c>
      <c r="CC15" s="18">
        <v>0.14651472995047879</v>
      </c>
    </row>
    <row r="16" spans="2:83" ht="19" customHeight="1" x14ac:dyDescent="0.35">
      <c r="B16" s="21" t="s">
        <v>352</v>
      </c>
      <c r="C16" s="18">
        <v>0.27831397043441952</v>
      </c>
      <c r="D16" s="18">
        <v>0.2327194356942229</v>
      </c>
      <c r="E16" s="18">
        <v>0.17322139214365781</v>
      </c>
      <c r="F16" s="18">
        <v>0.19107785520818049</v>
      </c>
      <c r="G16" s="18">
        <v>0.27497697230567669</v>
      </c>
      <c r="H16" s="18">
        <v>0.36150552908174882</v>
      </c>
      <c r="I16" s="18">
        <v>0.38094772208079852</v>
      </c>
      <c r="K16" s="18">
        <v>0.25667307570940651</v>
      </c>
      <c r="L16" s="18">
        <v>0.2989378589766809</v>
      </c>
      <c r="N16" s="18">
        <v>0.28762629805244527</v>
      </c>
      <c r="O16" s="18">
        <v>0.42191861796905189</v>
      </c>
      <c r="P16" s="18">
        <v>0.26216776033816092</v>
      </c>
      <c r="Q16" s="18">
        <v>0.24141874169294761</v>
      </c>
      <c r="R16" s="18">
        <v>0.28844689343326008</v>
      </c>
      <c r="S16" s="18">
        <v>0.28073152514238431</v>
      </c>
      <c r="T16" s="18">
        <v>0.24541101092843759</v>
      </c>
      <c r="U16" s="18">
        <v>0.31592610896444712</v>
      </c>
      <c r="V16" s="18">
        <v>0.188244688639609</v>
      </c>
      <c r="W16" s="18">
        <v>0.28851991545673089</v>
      </c>
      <c r="X16" s="18">
        <v>0.30643834017784788</v>
      </c>
      <c r="Y16" s="18">
        <v>0.31249686938141152</v>
      </c>
      <c r="AA16" s="18">
        <v>0.2710646505248423</v>
      </c>
      <c r="AB16" s="18">
        <v>0.3092979267854839</v>
      </c>
      <c r="AC16" s="18">
        <v>0.26684798119678632</v>
      </c>
      <c r="AD16" s="18">
        <v>0.26070812944096983</v>
      </c>
      <c r="AF16" s="18">
        <v>0.10973710494246609</v>
      </c>
      <c r="AG16" s="18">
        <v>0.2400018331553567</v>
      </c>
      <c r="AH16" s="18">
        <v>0.3657270506114319</v>
      </c>
      <c r="AI16" s="18">
        <v>0.27063568493137657</v>
      </c>
      <c r="AJ16" s="18">
        <v>0.33360458606668708</v>
      </c>
      <c r="AK16" s="18">
        <v>0.28587269669017018</v>
      </c>
      <c r="AL16" s="18">
        <v>0.24899290524970061</v>
      </c>
      <c r="AM16" s="18">
        <v>0.29712112712438637</v>
      </c>
      <c r="AN16" s="18">
        <v>0.24905181763451259</v>
      </c>
      <c r="AO16" s="18">
        <v>0.30226562337670149</v>
      </c>
      <c r="AP16" s="18">
        <v>0.32092803654793822</v>
      </c>
      <c r="AQ16" s="18">
        <v>0.24541827142880071</v>
      </c>
      <c r="AR16" s="18">
        <v>0.26438194203708781</v>
      </c>
      <c r="AS16" s="18">
        <v>0.29427240132319821</v>
      </c>
      <c r="AT16" s="18">
        <v>0.25492893468171651</v>
      </c>
      <c r="AU16" s="18">
        <v>0.16533457195114881</v>
      </c>
      <c r="AV16" s="18">
        <v>0.26586775146323938</v>
      </c>
      <c r="AX16" s="18">
        <v>0.29758470495629319</v>
      </c>
      <c r="AY16" s="18">
        <v>0.1911106995289085</v>
      </c>
      <c r="BA16" s="18">
        <v>0.27606310228864389</v>
      </c>
      <c r="BB16" s="18">
        <v>0.28249008982627283</v>
      </c>
      <c r="BD16" s="18">
        <v>0.27700281120709969</v>
      </c>
      <c r="BE16" s="18">
        <v>0.32386150327603702</v>
      </c>
      <c r="BF16" s="18">
        <v>0.25047306231773919</v>
      </c>
      <c r="BG16" s="18">
        <v>0.28314069156484678</v>
      </c>
      <c r="BH16" s="18">
        <v>0.23036260279786749</v>
      </c>
      <c r="BI16" s="18">
        <v>0.23117467716085241</v>
      </c>
      <c r="BJ16" s="18">
        <v>0.2777803204907095</v>
      </c>
      <c r="BL16" s="18">
        <v>0.28926638584661929</v>
      </c>
      <c r="BM16" s="18">
        <v>0.26917062442895828</v>
      </c>
      <c r="BN16" s="18">
        <v>0.34595196058495931</v>
      </c>
      <c r="BO16" s="18">
        <v>0.36541005196579829</v>
      </c>
      <c r="BP16" s="18">
        <v>0.22138628065974231</v>
      </c>
      <c r="BQ16" s="18">
        <v>0.29472659615193952</v>
      </c>
      <c r="BR16" s="18">
        <v>0.1423648143793792</v>
      </c>
      <c r="BS16" s="18">
        <v>0.28878948126179782</v>
      </c>
      <c r="BU16" s="18">
        <v>0.28534308177497991</v>
      </c>
      <c r="BV16" s="18">
        <v>0.27146341769224852</v>
      </c>
      <c r="BW16" s="18">
        <v>0.30699647108456563</v>
      </c>
      <c r="BX16" s="18">
        <v>0.3608703110656471</v>
      </c>
      <c r="BY16" s="18">
        <v>0.22441348019284441</v>
      </c>
      <c r="BZ16" s="18">
        <v>0.26800523166918427</v>
      </c>
      <c r="CA16" s="18">
        <v>0.2222554984337175</v>
      </c>
      <c r="CB16" s="18">
        <v>0.30968909697468999</v>
      </c>
      <c r="CC16" s="18">
        <v>0.38910377780420052</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0.1188547693592201</v>
      </c>
      <c r="D9" s="18">
        <v>0.1223933439729961</v>
      </c>
      <c r="E9" s="18">
        <v>0.1030654501944399</v>
      </c>
      <c r="F9" s="18">
        <v>0.1064432909918951</v>
      </c>
      <c r="G9" s="18">
        <v>0.1176511098634023</v>
      </c>
      <c r="H9" s="18">
        <v>0.13118765466891491</v>
      </c>
      <c r="I9" s="18">
        <v>0.1297531024877904</v>
      </c>
      <c r="K9" s="18">
        <v>0.118129644165252</v>
      </c>
      <c r="L9" s="18">
        <v>0.1191760880686705</v>
      </c>
      <c r="N9" s="18">
        <v>0.1092329865367771</v>
      </c>
      <c r="O9" s="18">
        <v>4.5225404668639023E-2</v>
      </c>
      <c r="P9" s="18">
        <v>0.1048728704219051</v>
      </c>
      <c r="Q9" s="18">
        <v>5.9932313728153039E-2</v>
      </c>
      <c r="R9" s="18">
        <v>0.1099345474313068</v>
      </c>
      <c r="S9" s="18">
        <v>0.13017278518307049</v>
      </c>
      <c r="T9" s="18">
        <v>0.14639110520721571</v>
      </c>
      <c r="U9" s="18">
        <v>0.12978659836791301</v>
      </c>
      <c r="V9" s="18">
        <v>0.1148808277945976</v>
      </c>
      <c r="W9" s="18">
        <v>0.14491903949747609</v>
      </c>
      <c r="X9" s="18">
        <v>0.10051369758112889</v>
      </c>
      <c r="Y9" s="18">
        <v>0.13389739988142749</v>
      </c>
      <c r="AA9" s="18">
        <v>0.1028849377518931</v>
      </c>
      <c r="AB9" s="18">
        <v>0.12643117463739681</v>
      </c>
      <c r="AC9" s="18">
        <v>0.14250328704345661</v>
      </c>
      <c r="AD9" s="18">
        <v>0.1069181457402322</v>
      </c>
      <c r="AF9" s="18">
        <v>3.5382518287451703E-2</v>
      </c>
      <c r="AG9" s="18">
        <v>0.12057161587472261</v>
      </c>
      <c r="AH9" s="18">
        <v>0.1022288541148739</v>
      </c>
      <c r="AI9" s="18">
        <v>0.1197307241700583</v>
      </c>
      <c r="AJ9" s="18">
        <v>0.1154472282728443</v>
      </c>
      <c r="AK9" s="18">
        <v>0.12068370183323961</v>
      </c>
      <c r="AL9" s="18">
        <v>0.10149803439219621</v>
      </c>
      <c r="AM9" s="18">
        <v>0.1556989951330936</v>
      </c>
      <c r="AN9" s="18">
        <v>0.1087627802575757</v>
      </c>
      <c r="AO9" s="18">
        <v>0.10996203928846469</v>
      </c>
      <c r="AP9" s="18">
        <v>0.13272528284538329</v>
      </c>
      <c r="AQ9" s="18">
        <v>0.11336413337510561</v>
      </c>
      <c r="AR9" s="18">
        <v>8.1616144874195468E-2</v>
      </c>
      <c r="AS9" s="18">
        <v>8.7442310071936521E-2</v>
      </c>
      <c r="AT9" s="18">
        <v>0.18989827087684491</v>
      </c>
      <c r="AU9" s="18">
        <v>0.11526879961010179</v>
      </c>
      <c r="AV9" s="18">
        <v>0.1784686087556247</v>
      </c>
      <c r="AX9" s="18">
        <v>0.1164094173053275</v>
      </c>
      <c r="AY9" s="18">
        <v>0.12897456493184509</v>
      </c>
      <c r="BA9" s="18">
        <v>0.12556022964286639</v>
      </c>
      <c r="BB9" s="18">
        <v>0.1064138794855097</v>
      </c>
      <c r="BD9" s="18">
        <v>0.1188394662270682</v>
      </c>
      <c r="BE9" s="18">
        <v>0.1124609950039924</v>
      </c>
      <c r="BF9" s="18">
        <v>0.12546434495920589</v>
      </c>
      <c r="BG9" s="18">
        <v>0.1024384268880409</v>
      </c>
      <c r="BH9" s="18">
        <v>0.13547132098260131</v>
      </c>
      <c r="BI9" s="18">
        <v>0.1063846900952463</v>
      </c>
      <c r="BJ9" s="18">
        <v>0.1945822839724668</v>
      </c>
      <c r="BL9" s="18">
        <v>0.10242109296151231</v>
      </c>
      <c r="BM9" s="18">
        <v>0.12971386946387381</v>
      </c>
      <c r="BN9" s="18">
        <v>0.15496736838440389</v>
      </c>
      <c r="BO9" s="18">
        <v>7.3510273733634821E-2</v>
      </c>
      <c r="BP9" s="18">
        <v>0.11295576124144591</v>
      </c>
      <c r="BQ9" s="18">
        <v>0.11238719271010809</v>
      </c>
      <c r="BR9" s="18">
        <v>0.18674029617152629</v>
      </c>
      <c r="BS9" s="18">
        <v>0.1106051952808611</v>
      </c>
      <c r="BU9" s="18">
        <v>9.6096526588228898E-2</v>
      </c>
      <c r="BV9" s="18">
        <v>0.13141808633396801</v>
      </c>
      <c r="BW9" s="18">
        <v>9.8429791919876622E-2</v>
      </c>
      <c r="BX9" s="18">
        <v>0.10408728191248461</v>
      </c>
      <c r="BY9" s="18">
        <v>0.12734698193126101</v>
      </c>
      <c r="BZ9" s="18">
        <v>0.1034694370836387</v>
      </c>
      <c r="CA9" s="18">
        <v>0.12901304806923561</v>
      </c>
      <c r="CB9" s="18">
        <v>0.1231533543462712</v>
      </c>
      <c r="CC9" s="18">
        <v>0.12533831052463909</v>
      </c>
    </row>
    <row r="10" spans="2:83" ht="19" customHeight="1" x14ac:dyDescent="0.35">
      <c r="B10" s="21" t="s">
        <v>346</v>
      </c>
      <c r="C10" s="18">
        <v>0.13452903687856449</v>
      </c>
      <c r="D10" s="18">
        <v>0.13067012862121211</v>
      </c>
      <c r="E10" s="18">
        <v>0.1182126352013103</v>
      </c>
      <c r="F10" s="18">
        <v>0.11486834022477679</v>
      </c>
      <c r="G10" s="18">
        <v>0.1323300283322392</v>
      </c>
      <c r="H10" s="18">
        <v>0.1205718903135779</v>
      </c>
      <c r="I10" s="18">
        <v>0.17263256947008701</v>
      </c>
      <c r="K10" s="18">
        <v>0.1158124355510224</v>
      </c>
      <c r="L10" s="18">
        <v>0.15167547597636211</v>
      </c>
      <c r="N10" s="18">
        <v>0.1176805220462345</v>
      </c>
      <c r="O10" s="18">
        <v>0.17663464870534401</v>
      </c>
      <c r="P10" s="18">
        <v>0.1117096770446742</v>
      </c>
      <c r="Q10" s="18">
        <v>0.1761352107192076</v>
      </c>
      <c r="R10" s="18">
        <v>0.17466780682548491</v>
      </c>
      <c r="S10" s="18">
        <v>0.15111610406237541</v>
      </c>
      <c r="T10" s="18">
        <v>8.709124190381945E-2</v>
      </c>
      <c r="U10" s="18">
        <v>0.10309287096854231</v>
      </c>
      <c r="V10" s="18">
        <v>0.14902687240073129</v>
      </c>
      <c r="W10" s="18">
        <v>0.1430563394815175</v>
      </c>
      <c r="X10" s="18">
        <v>0.1146829109961552</v>
      </c>
      <c r="Y10" s="18">
        <v>0.1207604215007383</v>
      </c>
      <c r="AA10" s="18">
        <v>0.1215139009201283</v>
      </c>
      <c r="AB10" s="18">
        <v>0.13340189237891739</v>
      </c>
      <c r="AC10" s="18">
        <v>0.12383773344863309</v>
      </c>
      <c r="AD10" s="18">
        <v>0.15900880231273409</v>
      </c>
      <c r="AF10" s="18">
        <v>0.15254242016207689</v>
      </c>
      <c r="AG10" s="18">
        <v>0.12775489205660129</v>
      </c>
      <c r="AH10" s="18">
        <v>0.16902210124765771</v>
      </c>
      <c r="AI10" s="18">
        <v>0.17784170847225969</v>
      </c>
      <c r="AJ10" s="18">
        <v>0.16990995294100039</v>
      </c>
      <c r="AK10" s="18">
        <v>0.11595903017631499</v>
      </c>
      <c r="AL10" s="18">
        <v>0.16955093959659001</v>
      </c>
      <c r="AM10" s="18">
        <v>0.1131865816237848</v>
      </c>
      <c r="AN10" s="18">
        <v>0.1107419908574825</v>
      </c>
      <c r="AO10" s="18">
        <v>0.19616931511075089</v>
      </c>
      <c r="AP10" s="18">
        <v>0.13619343761869171</v>
      </c>
      <c r="AQ10" s="18">
        <v>0.11299671746661639</v>
      </c>
      <c r="AR10" s="18">
        <v>3.0897924109400898E-2</v>
      </c>
      <c r="AS10" s="18">
        <v>1.7785824257288581E-2</v>
      </c>
      <c r="AT10" s="18">
        <v>9.0839818237724149E-2</v>
      </c>
      <c r="AU10" s="18">
        <v>0.1163447783101767</v>
      </c>
      <c r="AV10" s="18">
        <v>0.12632471447429849</v>
      </c>
      <c r="AX10" s="18">
        <v>0.1360270285437494</v>
      </c>
      <c r="AY10" s="18">
        <v>0.12815334715732801</v>
      </c>
      <c r="BA10" s="18">
        <v>0.12993351621262661</v>
      </c>
      <c r="BB10" s="18">
        <v>0.1430552773003787</v>
      </c>
      <c r="BD10" s="18">
        <v>0.16122641050314571</v>
      </c>
      <c r="BE10" s="18">
        <v>0.14814119308264809</v>
      </c>
      <c r="BF10" s="18">
        <v>0.1242524047024765</v>
      </c>
      <c r="BG10" s="18">
        <v>0.1234856186728691</v>
      </c>
      <c r="BH10" s="18">
        <v>9.5974527639485066E-2</v>
      </c>
      <c r="BI10" s="18">
        <v>0.1176410161235473</v>
      </c>
      <c r="BJ10" s="18">
        <v>0.1100323615847385</v>
      </c>
      <c r="BL10" s="18">
        <v>0.17157793353791881</v>
      </c>
      <c r="BM10" s="18">
        <v>0.13720372147648691</v>
      </c>
      <c r="BN10" s="18">
        <v>0.11628042179351419</v>
      </c>
      <c r="BO10" s="18">
        <v>0.11432192094661189</v>
      </c>
      <c r="BP10" s="18">
        <v>0.110546368548784</v>
      </c>
      <c r="BQ10" s="18">
        <v>0.10435265659303759</v>
      </c>
      <c r="BR10" s="18">
        <v>0.1085375313149787</v>
      </c>
      <c r="BS10" s="18">
        <v>0.13099271501225559</v>
      </c>
      <c r="BU10" s="18">
        <v>0.1635860035727221</v>
      </c>
      <c r="BV10" s="18">
        <v>0.13484536752080059</v>
      </c>
      <c r="BW10" s="18">
        <v>0.11513696623170649</v>
      </c>
      <c r="BX10" s="18">
        <v>0.1178466365595937</v>
      </c>
      <c r="BY10" s="18">
        <v>0.1294435740852431</v>
      </c>
      <c r="BZ10" s="18">
        <v>6.3029796859716561E-2</v>
      </c>
      <c r="CA10" s="18">
        <v>0.1351887625702024</v>
      </c>
      <c r="CB10" s="18">
        <v>0.13451800424520319</v>
      </c>
      <c r="CC10" s="18">
        <v>0.1627555060707514</v>
      </c>
    </row>
    <row r="11" spans="2:83" ht="19" customHeight="1" x14ac:dyDescent="0.35">
      <c r="B11" s="21" t="s">
        <v>347</v>
      </c>
      <c r="C11" s="18">
        <v>0.1230843207461803</v>
      </c>
      <c r="D11" s="18">
        <v>0.15275862899875739</v>
      </c>
      <c r="E11" s="18">
        <v>0.12684477576433989</v>
      </c>
      <c r="F11" s="18">
        <v>0.1188818265870963</v>
      </c>
      <c r="G11" s="18">
        <v>0.1297992374948847</v>
      </c>
      <c r="H11" s="18">
        <v>0.14077870545333829</v>
      </c>
      <c r="I11" s="18">
        <v>9.3985999769292117E-2</v>
      </c>
      <c r="K11" s="18">
        <v>0.12727168794960009</v>
      </c>
      <c r="L11" s="18">
        <v>0.11887681679530041</v>
      </c>
      <c r="N11" s="18">
        <v>0.1029950809236139</v>
      </c>
      <c r="O11" s="18">
        <v>0.20455318568520781</v>
      </c>
      <c r="P11" s="18">
        <v>0.1006724069054299</v>
      </c>
      <c r="Q11" s="18">
        <v>0.1036420684903709</v>
      </c>
      <c r="R11" s="18">
        <v>0.10581805695460721</v>
      </c>
      <c r="S11" s="18">
        <v>0.1687679140458917</v>
      </c>
      <c r="T11" s="18">
        <v>0.11915801312361581</v>
      </c>
      <c r="U11" s="18">
        <v>0.10824140704626981</v>
      </c>
      <c r="V11" s="18">
        <v>0.1227973142883844</v>
      </c>
      <c r="W11" s="18">
        <v>0.1300345819635062</v>
      </c>
      <c r="X11" s="18">
        <v>0.1143888798525943</v>
      </c>
      <c r="Y11" s="18">
        <v>0.1324640460482745</v>
      </c>
      <c r="AA11" s="18">
        <v>0.13360722539937939</v>
      </c>
      <c r="AB11" s="18">
        <v>0.1085524008969927</v>
      </c>
      <c r="AC11" s="18">
        <v>0.13257253820623119</v>
      </c>
      <c r="AD11" s="18">
        <v>0.119452476341664</v>
      </c>
      <c r="AF11" s="18">
        <v>0.25021934973326909</v>
      </c>
      <c r="AG11" s="18">
        <v>0.1016927189649561</v>
      </c>
      <c r="AH11" s="18">
        <v>0.14698375882412529</v>
      </c>
      <c r="AI11" s="18">
        <v>0.1217315538696707</v>
      </c>
      <c r="AJ11" s="18">
        <v>8.2505175915922727E-2</v>
      </c>
      <c r="AK11" s="18">
        <v>0.1061420902947903</v>
      </c>
      <c r="AL11" s="18">
        <v>0.1619500263659592</v>
      </c>
      <c r="AM11" s="18">
        <v>4.346662005777175E-2</v>
      </c>
      <c r="AN11" s="18">
        <v>0.18968191856703159</v>
      </c>
      <c r="AO11" s="18">
        <v>0.1200819550071181</v>
      </c>
      <c r="AP11" s="18">
        <v>0.15147186007566121</v>
      </c>
      <c r="AQ11" s="18">
        <v>0.12983855684024731</v>
      </c>
      <c r="AR11" s="18">
        <v>0.18105143823950279</v>
      </c>
      <c r="AS11" s="18">
        <v>0.1155383994175625</v>
      </c>
      <c r="AT11" s="18">
        <v>0.1030088668021463</v>
      </c>
      <c r="AU11" s="18">
        <v>0.1054916518917447</v>
      </c>
      <c r="AV11" s="18">
        <v>8.003337873898142E-2</v>
      </c>
      <c r="AX11" s="18">
        <v>0.12198951165595941</v>
      </c>
      <c r="AY11" s="18">
        <v>0.1290506294474206</v>
      </c>
      <c r="BA11" s="18">
        <v>0.12644641522412861</v>
      </c>
      <c r="BB11" s="18">
        <v>0.1168465018082059</v>
      </c>
      <c r="BD11" s="18">
        <v>0.12753326179127941</v>
      </c>
      <c r="BE11" s="18">
        <v>0.1161034733023428</v>
      </c>
      <c r="BF11" s="18">
        <v>0.13407567485403871</v>
      </c>
      <c r="BG11" s="18">
        <v>9.8405862110189007E-2</v>
      </c>
      <c r="BH11" s="18">
        <v>0.13927467176923999</v>
      </c>
      <c r="BI11" s="18">
        <v>0.15083289571881409</v>
      </c>
      <c r="BJ11" s="18">
        <v>0.17812302770962701</v>
      </c>
      <c r="BL11" s="18">
        <v>0.1235033606755693</v>
      </c>
      <c r="BM11" s="18">
        <v>0.112829722229995</v>
      </c>
      <c r="BN11" s="18">
        <v>7.7866806226356111E-2</v>
      </c>
      <c r="BO11" s="18">
        <v>9.3645106427191163E-2</v>
      </c>
      <c r="BP11" s="18">
        <v>0.1445998909069697</v>
      </c>
      <c r="BQ11" s="18">
        <v>0.12173082075953059</v>
      </c>
      <c r="BR11" s="18">
        <v>0.1259180078476721</v>
      </c>
      <c r="BS11" s="18">
        <v>0.15114501950970749</v>
      </c>
      <c r="BU11" s="18">
        <v>0.11745605043727721</v>
      </c>
      <c r="BV11" s="18">
        <v>0.1005445197239645</v>
      </c>
      <c r="BW11" s="18">
        <v>0.1211176053294841</v>
      </c>
      <c r="BX11" s="18">
        <v>0.1176229692140382</v>
      </c>
      <c r="BY11" s="18">
        <v>0.1235980062644256</v>
      </c>
      <c r="BZ11" s="18">
        <v>0.1070708608489178</v>
      </c>
      <c r="CA11" s="18">
        <v>0.15453139327936519</v>
      </c>
      <c r="CB11" s="18">
        <v>0.12827672330897499</v>
      </c>
      <c r="CC11" s="18">
        <v>0.21203899759108319</v>
      </c>
    </row>
    <row r="12" spans="2:83" ht="19" customHeight="1" x14ac:dyDescent="0.35">
      <c r="B12" s="21" t="s">
        <v>348</v>
      </c>
      <c r="C12" s="18">
        <v>0.1495457323407248</v>
      </c>
      <c r="D12" s="18">
        <v>0.1197881226949051</v>
      </c>
      <c r="E12" s="18">
        <v>0.12666483618539601</v>
      </c>
      <c r="F12" s="18">
        <v>0.14191510633920709</v>
      </c>
      <c r="G12" s="18">
        <v>0.16399877319997491</v>
      </c>
      <c r="H12" s="18">
        <v>0.15815272433513139</v>
      </c>
      <c r="I12" s="18">
        <v>0.1692612487301311</v>
      </c>
      <c r="K12" s="18">
        <v>0.1560520042153504</v>
      </c>
      <c r="L12" s="18">
        <v>0.14315963032720211</v>
      </c>
      <c r="N12" s="18">
        <v>0.18390330888492601</v>
      </c>
      <c r="O12" s="18">
        <v>0.12345187037032961</v>
      </c>
      <c r="P12" s="18">
        <v>0.1153366324595657</v>
      </c>
      <c r="Q12" s="18">
        <v>0.17524244343454071</v>
      </c>
      <c r="R12" s="18">
        <v>0.12935581587718439</v>
      </c>
      <c r="S12" s="18">
        <v>0.14288527631389561</v>
      </c>
      <c r="T12" s="18">
        <v>0.1481167119012545</v>
      </c>
      <c r="U12" s="18">
        <v>0.115152974890777</v>
      </c>
      <c r="V12" s="18">
        <v>0.16372153416466731</v>
      </c>
      <c r="W12" s="18">
        <v>0.1731622030858169</v>
      </c>
      <c r="X12" s="18">
        <v>0.19136202588518569</v>
      </c>
      <c r="Y12" s="18">
        <v>0.1030739361470577</v>
      </c>
      <c r="AA12" s="18">
        <v>0.13829644842526009</v>
      </c>
      <c r="AB12" s="18">
        <v>0.15429903864743361</v>
      </c>
      <c r="AC12" s="18">
        <v>0.1492560374263697</v>
      </c>
      <c r="AD12" s="18">
        <v>0.15565373739858321</v>
      </c>
      <c r="AF12" s="18">
        <v>7.7544741301843731E-2</v>
      </c>
      <c r="AG12" s="18">
        <v>0.14525032206345759</v>
      </c>
      <c r="AH12" s="18">
        <v>0.1751499254570566</v>
      </c>
      <c r="AI12" s="18">
        <v>0.15266816224513119</v>
      </c>
      <c r="AJ12" s="18">
        <v>0.15567035707990981</v>
      </c>
      <c r="AK12" s="18">
        <v>0.20079398259983869</v>
      </c>
      <c r="AL12" s="18">
        <v>0.15633607714612849</v>
      </c>
      <c r="AM12" s="18">
        <v>0.1181454462556944</v>
      </c>
      <c r="AN12" s="18">
        <v>0.1185537207061307</v>
      </c>
      <c r="AO12" s="18">
        <v>0.108203462842503</v>
      </c>
      <c r="AP12" s="18">
        <v>0.14318324307941471</v>
      </c>
      <c r="AQ12" s="18">
        <v>0.1161809551795889</v>
      </c>
      <c r="AR12" s="18">
        <v>0.14207557678775021</v>
      </c>
      <c r="AS12" s="18">
        <v>0.19913254419366061</v>
      </c>
      <c r="AT12" s="18">
        <v>0.166497998526382</v>
      </c>
      <c r="AU12" s="18">
        <v>0.14774916752689521</v>
      </c>
      <c r="AV12" s="18">
        <v>0.1595829930818192</v>
      </c>
      <c r="AX12" s="18">
        <v>0.15439772779414759</v>
      </c>
      <c r="AY12" s="18">
        <v>0.12751934312158211</v>
      </c>
      <c r="BA12" s="18">
        <v>0.14813410079632969</v>
      </c>
      <c r="BB12" s="18">
        <v>0.15216478485064819</v>
      </c>
      <c r="BD12" s="18">
        <v>0.1371622322112572</v>
      </c>
      <c r="BE12" s="18">
        <v>0.16746153319364701</v>
      </c>
      <c r="BF12" s="18">
        <v>0.18163430662553681</v>
      </c>
      <c r="BG12" s="18">
        <v>0.14672530586097199</v>
      </c>
      <c r="BH12" s="18">
        <v>0.14514928019488579</v>
      </c>
      <c r="BI12" s="18">
        <v>6.0673853661982621E-2</v>
      </c>
      <c r="BJ12" s="18">
        <v>0.122751780713259</v>
      </c>
      <c r="BL12" s="18">
        <v>0.16101025893893911</v>
      </c>
      <c r="BM12" s="18">
        <v>0.14475946262900879</v>
      </c>
      <c r="BN12" s="18">
        <v>0.1343623614596457</v>
      </c>
      <c r="BO12" s="18">
        <v>0.14880328144277891</v>
      </c>
      <c r="BP12" s="18">
        <v>0.15464064378106909</v>
      </c>
      <c r="BQ12" s="18">
        <v>0.14748528847466569</v>
      </c>
      <c r="BR12" s="18">
        <v>0.12994886192742239</v>
      </c>
      <c r="BS12" s="18">
        <v>0.15203442276442611</v>
      </c>
      <c r="BU12" s="18">
        <v>0.16210641596641351</v>
      </c>
      <c r="BV12" s="18">
        <v>0.16796978613173391</v>
      </c>
      <c r="BW12" s="18">
        <v>0.12301647093913561</v>
      </c>
      <c r="BX12" s="18">
        <v>0.10355349132246711</v>
      </c>
      <c r="BY12" s="18">
        <v>0.16306550812057369</v>
      </c>
      <c r="BZ12" s="18">
        <v>0.14412162201487011</v>
      </c>
      <c r="CA12" s="18">
        <v>0.13793516600341979</v>
      </c>
      <c r="CB12" s="18">
        <v>0.14702827717476161</v>
      </c>
      <c r="CC12" s="18">
        <v>9.1880558885357191E-2</v>
      </c>
    </row>
    <row r="13" spans="2:83" ht="19" customHeight="1" x14ac:dyDescent="0.35">
      <c r="B13" s="21" t="s">
        <v>349</v>
      </c>
      <c r="C13" s="18">
        <v>0.1101363365301576</v>
      </c>
      <c r="D13" s="18">
        <v>0.116483738784204</v>
      </c>
      <c r="E13" s="18">
        <v>0.134834372341849</v>
      </c>
      <c r="F13" s="18">
        <v>0.13531734105349449</v>
      </c>
      <c r="G13" s="18">
        <v>9.5503916144913853E-2</v>
      </c>
      <c r="H13" s="18">
        <v>0.111870752173496</v>
      </c>
      <c r="I13" s="18">
        <v>8.0153705254515956E-2</v>
      </c>
      <c r="K13" s="18">
        <v>0.1136348685727771</v>
      </c>
      <c r="L13" s="18">
        <v>0.1063831236096799</v>
      </c>
      <c r="N13" s="18">
        <v>8.4209880739698928E-2</v>
      </c>
      <c r="O13" s="18">
        <v>6.2105436534370367E-2</v>
      </c>
      <c r="P13" s="18">
        <v>8.0505743816095987E-2</v>
      </c>
      <c r="Q13" s="18">
        <v>0.1290491209709578</v>
      </c>
      <c r="R13" s="18">
        <v>9.4204964157218449E-2</v>
      </c>
      <c r="S13" s="18">
        <v>9.0421014444206999E-2</v>
      </c>
      <c r="T13" s="18">
        <v>0.1065861438175439</v>
      </c>
      <c r="U13" s="18">
        <v>0.16332172580580601</v>
      </c>
      <c r="V13" s="18">
        <v>0.14561314135109299</v>
      </c>
      <c r="W13" s="18">
        <v>0.1173630422744299</v>
      </c>
      <c r="X13" s="18">
        <v>0.1204271775304871</v>
      </c>
      <c r="Y13" s="18">
        <v>7.3432266388260656E-2</v>
      </c>
      <c r="AA13" s="18">
        <v>0.1059834690676686</v>
      </c>
      <c r="AB13" s="18">
        <v>0.12813303501372231</v>
      </c>
      <c r="AC13" s="18">
        <v>8.20473655874603E-2</v>
      </c>
      <c r="AD13" s="18">
        <v>0.1199674579755818</v>
      </c>
      <c r="AF13" s="18">
        <v>0.15606678596469889</v>
      </c>
      <c r="AG13" s="18">
        <v>0.1941252712628205</v>
      </c>
      <c r="AH13" s="18">
        <v>5.5768187448303592E-2</v>
      </c>
      <c r="AI13" s="18">
        <v>0.10486726392587201</v>
      </c>
      <c r="AJ13" s="18">
        <v>0.1215437666215015</v>
      </c>
      <c r="AK13" s="18">
        <v>8.6403629094309486E-2</v>
      </c>
      <c r="AL13" s="18">
        <v>7.7923219947915304E-2</v>
      </c>
      <c r="AM13" s="18">
        <v>0.10793779243956871</v>
      </c>
      <c r="AN13" s="18">
        <v>0.12122818127110301</v>
      </c>
      <c r="AO13" s="18">
        <v>8.3780949357704942E-2</v>
      </c>
      <c r="AP13" s="18">
        <v>0.11038021852291389</v>
      </c>
      <c r="AQ13" s="18">
        <v>0.1334451925861522</v>
      </c>
      <c r="AR13" s="18">
        <v>0.13232980917202061</v>
      </c>
      <c r="AS13" s="18">
        <v>0.17790092723842449</v>
      </c>
      <c r="AT13" s="18">
        <v>0.12590043926046141</v>
      </c>
      <c r="AU13" s="18">
        <v>0.1035042792491125</v>
      </c>
      <c r="AV13" s="18">
        <v>0.1412265558346964</v>
      </c>
      <c r="AX13" s="18">
        <v>0.1078602001779119</v>
      </c>
      <c r="AY13" s="18">
        <v>0.11884864010539591</v>
      </c>
      <c r="BA13" s="18">
        <v>0.10345260305967741</v>
      </c>
      <c r="BB13" s="18">
        <v>0.12253691583927261</v>
      </c>
      <c r="BD13" s="18">
        <v>0.10358049651321551</v>
      </c>
      <c r="BE13" s="18">
        <v>0.1175529556894209</v>
      </c>
      <c r="BF13" s="18">
        <v>8.8659626920776238E-2</v>
      </c>
      <c r="BG13" s="18">
        <v>0.1166369096438277</v>
      </c>
      <c r="BH13" s="18">
        <v>0.1243066094558526</v>
      </c>
      <c r="BI13" s="18">
        <v>5.4628707192886573E-2</v>
      </c>
      <c r="BJ13" s="18">
        <v>0.13645462141599571</v>
      </c>
      <c r="BL13" s="18">
        <v>0.10466399755131001</v>
      </c>
      <c r="BM13" s="18">
        <v>0.10189455172629081</v>
      </c>
      <c r="BN13" s="18">
        <v>9.6610785448880285E-2</v>
      </c>
      <c r="BO13" s="18">
        <v>0.1358828755568624</v>
      </c>
      <c r="BP13" s="18">
        <v>0.1141979358550492</v>
      </c>
      <c r="BQ13" s="18">
        <v>9.907160514393297E-2</v>
      </c>
      <c r="BR13" s="18">
        <v>0.1245124620728902</v>
      </c>
      <c r="BS13" s="18">
        <v>0.1242997234057404</v>
      </c>
      <c r="BU13" s="18">
        <v>0.1281218063650674</v>
      </c>
      <c r="BV13" s="18">
        <v>0.1022529876737972</v>
      </c>
      <c r="BW13" s="18">
        <v>0.1449689756280621</v>
      </c>
      <c r="BX13" s="18">
        <v>0.1312237320867555</v>
      </c>
      <c r="BY13" s="18">
        <v>0.10386153257048</v>
      </c>
      <c r="BZ13" s="18">
        <v>9.5527446158607907E-2</v>
      </c>
      <c r="CA13" s="18">
        <v>6.5349670688710795E-2</v>
      </c>
      <c r="CB13" s="18">
        <v>0.12972183563851791</v>
      </c>
      <c r="CC13" s="18">
        <v>8.3395219254651709E-2</v>
      </c>
    </row>
    <row r="14" spans="2:83" ht="19" customHeight="1" x14ac:dyDescent="0.35">
      <c r="B14" s="21" t="s">
        <v>350</v>
      </c>
      <c r="C14" s="18">
        <v>0.12546189040910791</v>
      </c>
      <c r="D14" s="18">
        <v>0.1314467134355756</v>
      </c>
      <c r="E14" s="18">
        <v>0.1308994350891996</v>
      </c>
      <c r="F14" s="18">
        <v>0.13606302037957621</v>
      </c>
      <c r="G14" s="18">
        <v>0.1207217019423792</v>
      </c>
      <c r="H14" s="18">
        <v>8.5762666154074726E-2</v>
      </c>
      <c r="I14" s="18">
        <v>0.14132822226585881</v>
      </c>
      <c r="K14" s="18">
        <v>0.13629296285901871</v>
      </c>
      <c r="L14" s="18">
        <v>0.1159331781537833</v>
      </c>
      <c r="N14" s="18">
        <v>0.102742190445579</v>
      </c>
      <c r="O14" s="18">
        <v>0.17138955216371729</v>
      </c>
      <c r="P14" s="18">
        <v>0.19145570346840951</v>
      </c>
      <c r="Q14" s="18">
        <v>0.12050708016681599</v>
      </c>
      <c r="R14" s="18">
        <v>0.16625648959999159</v>
      </c>
      <c r="S14" s="18">
        <v>8.7568804154679145E-2</v>
      </c>
      <c r="T14" s="18">
        <v>0.1116404925807353</v>
      </c>
      <c r="U14" s="18">
        <v>0.1054547271467433</v>
      </c>
      <c r="V14" s="18">
        <v>0.1045850133728751</v>
      </c>
      <c r="W14" s="18">
        <v>0.1455960558468645</v>
      </c>
      <c r="X14" s="18">
        <v>0.1091283469273225</v>
      </c>
      <c r="Y14" s="18">
        <v>0.12960076617447461</v>
      </c>
      <c r="AA14" s="18">
        <v>0.13902446549659231</v>
      </c>
      <c r="AB14" s="18">
        <v>0.12686957008404909</v>
      </c>
      <c r="AC14" s="18">
        <v>0.12663668220181151</v>
      </c>
      <c r="AD14" s="18">
        <v>0.109300637531104</v>
      </c>
      <c r="AF14" s="18">
        <v>0.1408709665405268</v>
      </c>
      <c r="AG14" s="18">
        <v>8.1969194211169744E-2</v>
      </c>
      <c r="AH14" s="18">
        <v>0.11236643195605719</v>
      </c>
      <c r="AI14" s="18">
        <v>8.6351544286672549E-2</v>
      </c>
      <c r="AJ14" s="18">
        <v>0.13186838855515731</v>
      </c>
      <c r="AK14" s="18">
        <v>0.1184348032102614</v>
      </c>
      <c r="AL14" s="18">
        <v>0.13150142248121549</v>
      </c>
      <c r="AM14" s="18">
        <v>0.17806686662687179</v>
      </c>
      <c r="AN14" s="18">
        <v>0.13241564773698999</v>
      </c>
      <c r="AO14" s="18">
        <v>0.1066344380415041</v>
      </c>
      <c r="AP14" s="18">
        <v>0.16353117237966799</v>
      </c>
      <c r="AQ14" s="18">
        <v>8.4116728243391378E-2</v>
      </c>
      <c r="AR14" s="18">
        <v>0.1192495172338625</v>
      </c>
      <c r="AS14" s="18">
        <v>0.14998428592630961</v>
      </c>
      <c r="AT14" s="18">
        <v>0.14390243877675629</v>
      </c>
      <c r="AU14" s="18">
        <v>0.14499722240722199</v>
      </c>
      <c r="AV14" s="18">
        <v>6.9716874221261244E-2</v>
      </c>
      <c r="AX14" s="18">
        <v>0.1233524308200855</v>
      </c>
      <c r="AY14" s="18">
        <v>0.13696261126477491</v>
      </c>
      <c r="BA14" s="18">
        <v>0.1252686187589917</v>
      </c>
      <c r="BB14" s="18">
        <v>0.12582047449030359</v>
      </c>
      <c r="BD14" s="18">
        <v>0.1066710316838958</v>
      </c>
      <c r="BE14" s="18">
        <v>0.12727256253587399</v>
      </c>
      <c r="BF14" s="18">
        <v>0.1143422537967466</v>
      </c>
      <c r="BG14" s="18">
        <v>0.1397173175257741</v>
      </c>
      <c r="BH14" s="18">
        <v>0.12619149451445261</v>
      </c>
      <c r="BI14" s="18">
        <v>0.29397009468904861</v>
      </c>
      <c r="BJ14" s="18">
        <v>6.4562207608141936E-2</v>
      </c>
      <c r="BL14" s="18">
        <v>0.12102408227686499</v>
      </c>
      <c r="BM14" s="18">
        <v>0.13613776808361591</v>
      </c>
      <c r="BN14" s="18">
        <v>0.20406673971038891</v>
      </c>
      <c r="BO14" s="18">
        <v>0.14676004047551791</v>
      </c>
      <c r="BP14" s="18">
        <v>0.1186517412386867</v>
      </c>
      <c r="BQ14" s="18">
        <v>9.2968301392257702E-2</v>
      </c>
      <c r="BR14" s="18">
        <v>0.1059913150493897</v>
      </c>
      <c r="BS14" s="18">
        <v>8.5067811834303994E-2</v>
      </c>
      <c r="BU14" s="18">
        <v>0.1047501244250032</v>
      </c>
      <c r="BV14" s="18">
        <v>0.1506919101514089</v>
      </c>
      <c r="BW14" s="18">
        <v>0.15885539560008019</v>
      </c>
      <c r="BX14" s="18">
        <v>0.16296221905271041</v>
      </c>
      <c r="BY14" s="18">
        <v>0.1201787871731118</v>
      </c>
      <c r="BZ14" s="18">
        <v>9.6941236910546957E-2</v>
      </c>
      <c r="CA14" s="18">
        <v>7.9857164146089149E-2</v>
      </c>
      <c r="CB14" s="18">
        <v>0.1096854747588607</v>
      </c>
      <c r="CC14" s="18">
        <v>9.4292071486431803E-2</v>
      </c>
    </row>
    <row r="15" spans="2:83" ht="19" customHeight="1" x14ac:dyDescent="0.35">
      <c r="B15" s="21" t="s">
        <v>351</v>
      </c>
      <c r="C15" s="18">
        <v>0.1130184208564607</v>
      </c>
      <c r="D15" s="18">
        <v>8.9276532785100199E-2</v>
      </c>
      <c r="E15" s="18">
        <v>0.1315953564847086</v>
      </c>
      <c r="F15" s="18">
        <v>0.1054636615240253</v>
      </c>
      <c r="G15" s="18">
        <v>0.1163201834545156</v>
      </c>
      <c r="H15" s="18">
        <v>0.13225075756515051</v>
      </c>
      <c r="I15" s="18">
        <v>0.1005337303989805</v>
      </c>
      <c r="K15" s="18">
        <v>0.1100853216334672</v>
      </c>
      <c r="L15" s="18">
        <v>0.1163251651886717</v>
      </c>
      <c r="N15" s="18">
        <v>0.14038896997541009</v>
      </c>
      <c r="O15" s="18">
        <v>8.9193454130207503E-2</v>
      </c>
      <c r="P15" s="18">
        <v>0.10816788301604589</v>
      </c>
      <c r="Q15" s="18">
        <v>8.6390499649748709E-2</v>
      </c>
      <c r="R15" s="18">
        <v>0.1169980754481844</v>
      </c>
      <c r="S15" s="18">
        <v>0.10115619588235469</v>
      </c>
      <c r="T15" s="18">
        <v>0.14871766632968</v>
      </c>
      <c r="U15" s="18">
        <v>0.1531560614125809</v>
      </c>
      <c r="V15" s="18">
        <v>7.5051377508921102E-2</v>
      </c>
      <c r="W15" s="18">
        <v>7.4257174810764742E-2</v>
      </c>
      <c r="X15" s="18">
        <v>0.1187016643262048</v>
      </c>
      <c r="Y15" s="18">
        <v>0.15428964430477571</v>
      </c>
      <c r="AA15" s="18">
        <v>0.11873545729823989</v>
      </c>
      <c r="AB15" s="18">
        <v>0.10286231224168089</v>
      </c>
      <c r="AC15" s="18">
        <v>0.11060842321778459</v>
      </c>
      <c r="AD15" s="18">
        <v>0.1192389353328612</v>
      </c>
      <c r="AF15" s="18">
        <v>4.1945344478425177E-2</v>
      </c>
      <c r="AG15" s="18">
        <v>0.1203695730918638</v>
      </c>
      <c r="AH15" s="18">
        <v>0.15009106646206349</v>
      </c>
      <c r="AI15" s="18">
        <v>0.1076775928464975</v>
      </c>
      <c r="AJ15" s="18">
        <v>0.10440300056351461</v>
      </c>
      <c r="AK15" s="18">
        <v>0.11297567994977829</v>
      </c>
      <c r="AL15" s="18">
        <v>9.1259295008538799E-2</v>
      </c>
      <c r="AM15" s="18">
        <v>0.1466979915555193</v>
      </c>
      <c r="AN15" s="18">
        <v>7.7307563895400985E-2</v>
      </c>
      <c r="AO15" s="18">
        <v>9.334456560101824E-2</v>
      </c>
      <c r="AP15" s="18">
        <v>6.8539376747683303E-2</v>
      </c>
      <c r="AQ15" s="18">
        <v>0.2022210290700206</v>
      </c>
      <c r="AR15" s="18">
        <v>0.17074984289380321</v>
      </c>
      <c r="AS15" s="18">
        <v>0.1689418123561732</v>
      </c>
      <c r="AT15" s="18">
        <v>6.3990572791762013E-2</v>
      </c>
      <c r="AU15" s="18">
        <v>0.11535266035861649</v>
      </c>
      <c r="AV15" s="18">
        <v>0.10082215412851971</v>
      </c>
      <c r="AX15" s="18">
        <v>0.1117666563302457</v>
      </c>
      <c r="AY15" s="18">
        <v>0.12031923098213999</v>
      </c>
      <c r="BA15" s="18">
        <v>0.11857063630803789</v>
      </c>
      <c r="BB15" s="18">
        <v>0.10271718901460671</v>
      </c>
      <c r="BD15" s="18">
        <v>0.11421407736049551</v>
      </c>
      <c r="BE15" s="18">
        <v>9.5898885660527844E-2</v>
      </c>
      <c r="BF15" s="18">
        <v>0.1124284774209325</v>
      </c>
      <c r="BG15" s="18">
        <v>0.13404415586550539</v>
      </c>
      <c r="BH15" s="18">
        <v>9.891368553600477E-2</v>
      </c>
      <c r="BI15" s="18">
        <v>9.7377683229526141E-2</v>
      </c>
      <c r="BJ15" s="18">
        <v>0.1388614125546504</v>
      </c>
      <c r="BL15" s="18">
        <v>0.1013723340365219</v>
      </c>
      <c r="BM15" s="18">
        <v>0.1205802177560608</v>
      </c>
      <c r="BN15" s="18">
        <v>9.1004229560424255E-2</v>
      </c>
      <c r="BO15" s="18">
        <v>0.11350278255910271</v>
      </c>
      <c r="BP15" s="18">
        <v>0.11669203748636379</v>
      </c>
      <c r="BQ15" s="18">
        <v>0.1427566718390029</v>
      </c>
      <c r="BR15" s="18">
        <v>0.1005322609913329</v>
      </c>
      <c r="BS15" s="18">
        <v>0.1156172066310448</v>
      </c>
      <c r="BU15" s="18">
        <v>0.12688462463484501</v>
      </c>
      <c r="BV15" s="18">
        <v>0.1201538090522332</v>
      </c>
      <c r="BW15" s="18">
        <v>7.6454381143063105E-2</v>
      </c>
      <c r="BX15" s="18">
        <v>9.3356952307327545E-2</v>
      </c>
      <c r="BY15" s="18">
        <v>0.10219037497471679</v>
      </c>
      <c r="BZ15" s="18">
        <v>0.20885891416357949</v>
      </c>
      <c r="CA15" s="18">
        <v>0.1238176315875678</v>
      </c>
      <c r="CB15" s="18">
        <v>0.11163533535514519</v>
      </c>
      <c r="CC15" s="18">
        <v>8.9579841222615725E-2</v>
      </c>
    </row>
    <row r="16" spans="2:83" ht="19" customHeight="1" x14ac:dyDescent="0.35">
      <c r="B16" s="21" t="s">
        <v>352</v>
      </c>
      <c r="C16" s="18">
        <v>0.12536949287958399</v>
      </c>
      <c r="D16" s="18">
        <v>0.13718279070724951</v>
      </c>
      <c r="E16" s="18">
        <v>0.12788313873875659</v>
      </c>
      <c r="F16" s="18">
        <v>0.14104741289992859</v>
      </c>
      <c r="G16" s="18">
        <v>0.12367504956769031</v>
      </c>
      <c r="H16" s="18">
        <v>0.11942484933631629</v>
      </c>
      <c r="I16" s="18">
        <v>0.11235142162334399</v>
      </c>
      <c r="K16" s="18">
        <v>0.1227210750535121</v>
      </c>
      <c r="L16" s="18">
        <v>0.12847052188033009</v>
      </c>
      <c r="N16" s="18">
        <v>0.15884706044776051</v>
      </c>
      <c r="O16" s="18">
        <v>0.12744644774218439</v>
      </c>
      <c r="P16" s="18">
        <v>0.18727908286787379</v>
      </c>
      <c r="Q16" s="18">
        <v>0.1491012628402055</v>
      </c>
      <c r="R16" s="18">
        <v>0.1027642437060223</v>
      </c>
      <c r="S16" s="18">
        <v>0.12791190591352589</v>
      </c>
      <c r="T16" s="18">
        <v>0.13229862513613541</v>
      </c>
      <c r="U16" s="18">
        <v>0.1217936343613676</v>
      </c>
      <c r="V16" s="18">
        <v>0.1243239191187302</v>
      </c>
      <c r="W16" s="18">
        <v>7.1611563039624182E-2</v>
      </c>
      <c r="X16" s="18">
        <v>0.13079529690092129</v>
      </c>
      <c r="Y16" s="18">
        <v>0.15248151955499101</v>
      </c>
      <c r="AA16" s="18">
        <v>0.13995409564083811</v>
      </c>
      <c r="AB16" s="18">
        <v>0.11945057609980721</v>
      </c>
      <c r="AC16" s="18">
        <v>0.13253793286825299</v>
      </c>
      <c r="AD16" s="18">
        <v>0.11045980736723961</v>
      </c>
      <c r="AF16" s="18">
        <v>0.14542787353170769</v>
      </c>
      <c r="AG16" s="18">
        <v>0.1082664124744083</v>
      </c>
      <c r="AH16" s="18">
        <v>8.8389674489862291E-2</v>
      </c>
      <c r="AI16" s="18">
        <v>0.12913145018383809</v>
      </c>
      <c r="AJ16" s="18">
        <v>0.11865213005014939</v>
      </c>
      <c r="AK16" s="18">
        <v>0.13860708284146731</v>
      </c>
      <c r="AL16" s="18">
        <v>0.1099809850614565</v>
      </c>
      <c r="AM16" s="18">
        <v>0.13679970630769581</v>
      </c>
      <c r="AN16" s="18">
        <v>0.14130819670828551</v>
      </c>
      <c r="AO16" s="18">
        <v>0.1818232747509361</v>
      </c>
      <c r="AP16" s="18">
        <v>9.3975408730583868E-2</v>
      </c>
      <c r="AQ16" s="18">
        <v>0.1078366872388776</v>
      </c>
      <c r="AR16" s="18">
        <v>0.14202974668946419</v>
      </c>
      <c r="AS16" s="18">
        <v>8.3273896538644518E-2</v>
      </c>
      <c r="AT16" s="18">
        <v>0.11596159472792281</v>
      </c>
      <c r="AU16" s="18">
        <v>0.15129144064613059</v>
      </c>
      <c r="AV16" s="18">
        <v>0.14382472076479891</v>
      </c>
      <c r="AX16" s="18">
        <v>0.12819702737257299</v>
      </c>
      <c r="AY16" s="18">
        <v>0.1101716329895135</v>
      </c>
      <c r="BA16" s="18">
        <v>0.1226338799973417</v>
      </c>
      <c r="BB16" s="18">
        <v>0.1304449772110747</v>
      </c>
      <c r="BD16" s="18">
        <v>0.13077302370964261</v>
      </c>
      <c r="BE16" s="18">
        <v>0.1151084015315471</v>
      </c>
      <c r="BF16" s="18">
        <v>0.1191429107202869</v>
      </c>
      <c r="BG16" s="18">
        <v>0.1385464034328216</v>
      </c>
      <c r="BH16" s="18">
        <v>0.13471840990747791</v>
      </c>
      <c r="BI16" s="18">
        <v>0.1184910592889485</v>
      </c>
      <c r="BJ16" s="18">
        <v>5.4632304441120667E-2</v>
      </c>
      <c r="BL16" s="18">
        <v>0.1144269400213634</v>
      </c>
      <c r="BM16" s="18">
        <v>0.11688068663466809</v>
      </c>
      <c r="BN16" s="18">
        <v>0.1248412874163866</v>
      </c>
      <c r="BO16" s="18">
        <v>0.1735737188583002</v>
      </c>
      <c r="BP16" s="18">
        <v>0.12771562094163169</v>
      </c>
      <c r="BQ16" s="18">
        <v>0.17924746308746459</v>
      </c>
      <c r="BR16" s="18">
        <v>0.1178192646247876</v>
      </c>
      <c r="BS16" s="18">
        <v>0.13023790556166071</v>
      </c>
      <c r="BU16" s="18">
        <v>0.1009984480104428</v>
      </c>
      <c r="BV16" s="18">
        <v>9.2123533412093742E-2</v>
      </c>
      <c r="BW16" s="18">
        <v>0.1620204132085917</v>
      </c>
      <c r="BX16" s="18">
        <v>0.1693467175446231</v>
      </c>
      <c r="BY16" s="18">
        <v>0.1303152348801879</v>
      </c>
      <c r="BZ16" s="18">
        <v>0.18098068596012251</v>
      </c>
      <c r="CA16" s="18">
        <v>0.17430716365540919</v>
      </c>
      <c r="CB16" s="18">
        <v>0.1159809951722653</v>
      </c>
      <c r="CC16" s="18">
        <v>0.1407194949644697</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0.31591399040395118</v>
      </c>
      <c r="D9" s="18">
        <v>0.1985455256756658</v>
      </c>
      <c r="E9" s="18">
        <v>0.23675906950598771</v>
      </c>
      <c r="F9" s="18">
        <v>0.2282824600599643</v>
      </c>
      <c r="G9" s="18">
        <v>0.31023831446316208</v>
      </c>
      <c r="H9" s="18">
        <v>0.35229881597619839</v>
      </c>
      <c r="I9" s="18">
        <v>0.46527464813993508</v>
      </c>
      <c r="K9" s="18">
        <v>0.3015307528172545</v>
      </c>
      <c r="L9" s="18">
        <v>0.32784833523725232</v>
      </c>
      <c r="N9" s="18">
        <v>0.35381032880043711</v>
      </c>
      <c r="O9" s="18">
        <v>0.34977985358144892</v>
      </c>
      <c r="P9" s="18">
        <v>0.28049286550153357</v>
      </c>
      <c r="Q9" s="18">
        <v>0.34569484021668062</v>
      </c>
      <c r="R9" s="18">
        <v>0.28751686803833371</v>
      </c>
      <c r="S9" s="18">
        <v>0.34848922399264859</v>
      </c>
      <c r="T9" s="18">
        <v>0.28222165853711828</v>
      </c>
      <c r="U9" s="18">
        <v>0.2843193585345129</v>
      </c>
      <c r="V9" s="18">
        <v>0.228133933451835</v>
      </c>
      <c r="W9" s="18">
        <v>0.34605378000715609</v>
      </c>
      <c r="X9" s="18">
        <v>0.35500296575771911</v>
      </c>
      <c r="Y9" s="18">
        <v>0.37966823171028358</v>
      </c>
      <c r="AA9" s="18">
        <v>0.36291859745913702</v>
      </c>
      <c r="AB9" s="18">
        <v>0.32735286472508912</v>
      </c>
      <c r="AC9" s="18">
        <v>0.26273895943918041</v>
      </c>
      <c r="AD9" s="18">
        <v>0.29886847941331779</v>
      </c>
      <c r="AF9" s="18">
        <v>0.32328857065799099</v>
      </c>
      <c r="AG9" s="18">
        <v>0.25653561012480042</v>
      </c>
      <c r="AH9" s="18">
        <v>0.29073057009877112</v>
      </c>
      <c r="AI9" s="18">
        <v>0.27949273223057569</v>
      </c>
      <c r="AJ9" s="18">
        <v>0.32331013132716058</v>
      </c>
      <c r="AK9" s="18">
        <v>0.3555453746149892</v>
      </c>
      <c r="AL9" s="18">
        <v>0.28973969659923338</v>
      </c>
      <c r="AM9" s="18">
        <v>0.29031396459066328</v>
      </c>
      <c r="AN9" s="18">
        <v>0.2670389955562949</v>
      </c>
      <c r="AO9" s="18">
        <v>0.36149848062426748</v>
      </c>
      <c r="AP9" s="18">
        <v>0.35065864058559443</v>
      </c>
      <c r="AQ9" s="18">
        <v>0.32130904455111642</v>
      </c>
      <c r="AR9" s="18">
        <v>0.32302541162112158</v>
      </c>
      <c r="AS9" s="18">
        <v>0.32258871638390252</v>
      </c>
      <c r="AT9" s="18">
        <v>0.3041527475454886</v>
      </c>
      <c r="AU9" s="18">
        <v>0.32064187248293802</v>
      </c>
      <c r="AV9" s="18">
        <v>0.34248227122901098</v>
      </c>
      <c r="AX9" s="18">
        <v>0.33071596162738842</v>
      </c>
      <c r="AY9" s="18">
        <v>0.24873235824171641</v>
      </c>
      <c r="BA9" s="18">
        <v>0.33449123261154912</v>
      </c>
      <c r="BB9" s="18">
        <v>0.28144694195604192</v>
      </c>
      <c r="BD9" s="18">
        <v>0.31501258031608581</v>
      </c>
      <c r="BE9" s="18">
        <v>0.32861951846577581</v>
      </c>
      <c r="BF9" s="18">
        <v>0.36252670321008318</v>
      </c>
      <c r="BG9" s="18">
        <v>0.29198171149326191</v>
      </c>
      <c r="BH9" s="18">
        <v>0.32095406129193349</v>
      </c>
      <c r="BI9" s="18">
        <v>0.3106751995821736</v>
      </c>
      <c r="BJ9" s="18">
        <v>0.2240661558836643</v>
      </c>
      <c r="BL9" s="18">
        <v>0.36400501483668302</v>
      </c>
      <c r="BM9" s="18">
        <v>0.3009070184298458</v>
      </c>
      <c r="BN9" s="18">
        <v>0.34408698632884582</v>
      </c>
      <c r="BO9" s="18">
        <v>0.32750834706714299</v>
      </c>
      <c r="BP9" s="18">
        <v>0.33648550218446333</v>
      </c>
      <c r="BQ9" s="18">
        <v>0.31455768186700439</v>
      </c>
      <c r="BR9" s="18">
        <v>0.2403006344812102</v>
      </c>
      <c r="BS9" s="18">
        <v>0.27531480290563848</v>
      </c>
      <c r="BU9" s="18">
        <v>0.34134611356118422</v>
      </c>
      <c r="BV9" s="18">
        <v>0.31172152382458751</v>
      </c>
      <c r="BW9" s="18">
        <v>0.36117256299848022</v>
      </c>
      <c r="BX9" s="18">
        <v>0.27807265280127952</v>
      </c>
      <c r="BY9" s="18">
        <v>0.31948165291397002</v>
      </c>
      <c r="BZ9" s="18">
        <v>0.21929994385799489</v>
      </c>
      <c r="CA9" s="18">
        <v>0.29129226735323072</v>
      </c>
      <c r="CB9" s="18">
        <v>0.3370115881522161</v>
      </c>
      <c r="CC9" s="18">
        <v>0.30266231858711762</v>
      </c>
    </row>
    <row r="10" spans="2:83" ht="19" customHeight="1" x14ac:dyDescent="0.35">
      <c r="B10" s="21" t="s">
        <v>346</v>
      </c>
      <c r="C10" s="18">
        <v>0.16455793901488391</v>
      </c>
      <c r="D10" s="18">
        <v>0.15725072072185081</v>
      </c>
      <c r="E10" s="18">
        <v>0.1538069223419842</v>
      </c>
      <c r="F10" s="18">
        <v>0.16622237937909751</v>
      </c>
      <c r="G10" s="18">
        <v>0.14491166623179741</v>
      </c>
      <c r="H10" s="18">
        <v>0.16990701806421951</v>
      </c>
      <c r="I10" s="18">
        <v>0.1832755181661892</v>
      </c>
      <c r="K10" s="18">
        <v>0.15810621964516469</v>
      </c>
      <c r="L10" s="18">
        <v>0.17141627639147841</v>
      </c>
      <c r="N10" s="18">
        <v>0.1528901003192035</v>
      </c>
      <c r="O10" s="18">
        <v>0.13949378331267079</v>
      </c>
      <c r="P10" s="18">
        <v>0.12513755484735459</v>
      </c>
      <c r="Q10" s="18">
        <v>9.4210117342161601E-2</v>
      </c>
      <c r="R10" s="18">
        <v>0.16326572654070251</v>
      </c>
      <c r="S10" s="18">
        <v>0.187694928077111</v>
      </c>
      <c r="T10" s="18">
        <v>0.172369661777589</v>
      </c>
      <c r="U10" s="18">
        <v>0.1946700650412761</v>
      </c>
      <c r="V10" s="18">
        <v>0.165938078320441</v>
      </c>
      <c r="W10" s="18">
        <v>0.18049683609848879</v>
      </c>
      <c r="X10" s="18">
        <v>0.17031070763163919</v>
      </c>
      <c r="Y10" s="18">
        <v>0.14859321758836719</v>
      </c>
      <c r="AA10" s="18">
        <v>0.13686905606504901</v>
      </c>
      <c r="AB10" s="18">
        <v>0.2141000947979802</v>
      </c>
      <c r="AC10" s="18">
        <v>0.1515896073245242</v>
      </c>
      <c r="AD10" s="18">
        <v>0.15270177365356771</v>
      </c>
      <c r="AF10" s="18">
        <v>0.11690459372096119</v>
      </c>
      <c r="AG10" s="18">
        <v>0.15827767049340949</v>
      </c>
      <c r="AH10" s="18">
        <v>0.1852263041355581</v>
      </c>
      <c r="AI10" s="18">
        <v>0.1925341506510386</v>
      </c>
      <c r="AJ10" s="18">
        <v>0.18648393608014679</v>
      </c>
      <c r="AK10" s="18">
        <v>0.12943490513282849</v>
      </c>
      <c r="AL10" s="18">
        <v>0.15468186255393551</v>
      </c>
      <c r="AM10" s="18">
        <v>0.19683443392863709</v>
      </c>
      <c r="AN10" s="18">
        <v>0.1690956604217852</v>
      </c>
      <c r="AO10" s="18">
        <v>0.13793301135487909</v>
      </c>
      <c r="AP10" s="18">
        <v>0.17301280883117079</v>
      </c>
      <c r="AQ10" s="18">
        <v>0.1514332957660367</v>
      </c>
      <c r="AR10" s="18">
        <v>0.22952368058952469</v>
      </c>
      <c r="AS10" s="18">
        <v>0.20629157262254821</v>
      </c>
      <c r="AT10" s="18">
        <v>0.152809947816991</v>
      </c>
      <c r="AU10" s="18">
        <v>0.1089929508903353</v>
      </c>
      <c r="AV10" s="18">
        <v>0.1614405391363718</v>
      </c>
      <c r="AX10" s="18">
        <v>0.16331456649803699</v>
      </c>
      <c r="AY10" s="18">
        <v>0.17323637072594131</v>
      </c>
      <c r="BA10" s="18">
        <v>0.17060940659739421</v>
      </c>
      <c r="BB10" s="18">
        <v>0.15333042612483649</v>
      </c>
      <c r="BD10" s="18">
        <v>0.17046186352889861</v>
      </c>
      <c r="BE10" s="18">
        <v>0.15809775474489601</v>
      </c>
      <c r="BF10" s="18">
        <v>0.16908403364586561</v>
      </c>
      <c r="BG10" s="18">
        <v>0.17153614294603889</v>
      </c>
      <c r="BH10" s="18">
        <v>0.1391821448305281</v>
      </c>
      <c r="BI10" s="18">
        <v>0.23806261232542769</v>
      </c>
      <c r="BJ10" s="18">
        <v>0.13357354888603171</v>
      </c>
      <c r="BL10" s="18">
        <v>0.15482019643274109</v>
      </c>
      <c r="BM10" s="18">
        <v>0.16974449781475229</v>
      </c>
      <c r="BN10" s="18">
        <v>0.1731631003712443</v>
      </c>
      <c r="BO10" s="18">
        <v>0.1712946804841709</v>
      </c>
      <c r="BP10" s="18">
        <v>0.11958182449755669</v>
      </c>
      <c r="BQ10" s="18">
        <v>0.19345531117947601</v>
      </c>
      <c r="BR10" s="18">
        <v>0.1002948845721808</v>
      </c>
      <c r="BS10" s="18">
        <v>0.19752968180266101</v>
      </c>
      <c r="BU10" s="18">
        <v>0.17718670110228291</v>
      </c>
      <c r="BV10" s="18">
        <v>0.16118551399206321</v>
      </c>
      <c r="BW10" s="18">
        <v>0.22006050305236829</v>
      </c>
      <c r="BX10" s="18">
        <v>0.18235760483053651</v>
      </c>
      <c r="BY10" s="18">
        <v>0.1212028068982539</v>
      </c>
      <c r="BZ10" s="18">
        <v>0.20337409488282959</v>
      </c>
      <c r="CA10" s="18">
        <v>0.10092208013930069</v>
      </c>
      <c r="CB10" s="18">
        <v>0.21581905959116859</v>
      </c>
      <c r="CC10" s="18">
        <v>0.2057251409036272</v>
      </c>
    </row>
    <row r="11" spans="2:83" ht="19" customHeight="1" x14ac:dyDescent="0.35">
      <c r="B11" s="21" t="s">
        <v>347</v>
      </c>
      <c r="C11" s="18">
        <v>0.1137270157435562</v>
      </c>
      <c r="D11" s="18">
        <v>0.1073574768826714</v>
      </c>
      <c r="E11" s="18">
        <v>0.1201575676211363</v>
      </c>
      <c r="F11" s="18">
        <v>6.951143484745391E-2</v>
      </c>
      <c r="G11" s="18">
        <v>0.1553519885218719</v>
      </c>
      <c r="H11" s="18">
        <v>0.11419227640181</v>
      </c>
      <c r="I11" s="18">
        <v>0.1162309721236747</v>
      </c>
      <c r="K11" s="18">
        <v>9.8614384202657945E-2</v>
      </c>
      <c r="L11" s="18">
        <v>0.1284494067605268</v>
      </c>
      <c r="N11" s="18">
        <v>0.11654760702481649</v>
      </c>
      <c r="O11" s="18">
        <v>9.3986111682189746E-2</v>
      </c>
      <c r="P11" s="18">
        <v>0.1210245024891074</v>
      </c>
      <c r="Q11" s="18">
        <v>8.340819499552049E-2</v>
      </c>
      <c r="R11" s="18">
        <v>0.10881760979687249</v>
      </c>
      <c r="S11" s="18">
        <v>9.0524557145963636E-2</v>
      </c>
      <c r="T11" s="18">
        <v>0.14497357141327091</v>
      </c>
      <c r="U11" s="18">
        <v>9.3946245021816671E-2</v>
      </c>
      <c r="V11" s="18">
        <v>0.11723663516302379</v>
      </c>
      <c r="W11" s="18">
        <v>9.9862360167199571E-2</v>
      </c>
      <c r="X11" s="18">
        <v>0.14072993458433369</v>
      </c>
      <c r="Y11" s="18">
        <v>0.13688927663127581</v>
      </c>
      <c r="AA11" s="18">
        <v>0.1185059536377684</v>
      </c>
      <c r="AB11" s="18">
        <v>0.10416628181701459</v>
      </c>
      <c r="AC11" s="18">
        <v>0.1130500152110944</v>
      </c>
      <c r="AD11" s="18">
        <v>0.1188223892970265</v>
      </c>
      <c r="AF11" s="18">
        <v>6.7791640802100914E-2</v>
      </c>
      <c r="AG11" s="18">
        <v>9.3249387870232972E-2</v>
      </c>
      <c r="AH11" s="18">
        <v>7.3753491601701901E-2</v>
      </c>
      <c r="AI11" s="18">
        <v>0.14300346280071269</v>
      </c>
      <c r="AJ11" s="18">
        <v>0.12715462965966939</v>
      </c>
      <c r="AK11" s="18">
        <v>0.1326619453938645</v>
      </c>
      <c r="AL11" s="18">
        <v>9.3300905820313779E-2</v>
      </c>
      <c r="AM11" s="18">
        <v>0.1533535818474929</v>
      </c>
      <c r="AN11" s="18">
        <v>0.1830575258938954</v>
      </c>
      <c r="AO11" s="18">
        <v>0.10374257634748001</v>
      </c>
      <c r="AP11" s="18">
        <v>0.1346300336855418</v>
      </c>
      <c r="AQ11" s="18">
        <v>9.4240643610678479E-2</v>
      </c>
      <c r="AR11" s="18">
        <v>5.3966863451711512E-2</v>
      </c>
      <c r="AS11" s="18">
        <v>9.9985195702778196E-2</v>
      </c>
      <c r="AT11" s="18">
        <v>5.6174054251317843E-2</v>
      </c>
      <c r="AU11" s="18">
        <v>7.680077852694224E-2</v>
      </c>
      <c r="AV11" s="18">
        <v>0.12461981559243999</v>
      </c>
      <c r="AX11" s="18">
        <v>0.12309228147638029</v>
      </c>
      <c r="AY11" s="18">
        <v>7.0637523578612929E-2</v>
      </c>
      <c r="BA11" s="18">
        <v>0.1052033916486695</v>
      </c>
      <c r="BB11" s="18">
        <v>0.12954121256282761</v>
      </c>
      <c r="BD11" s="18">
        <v>0.1224723934834374</v>
      </c>
      <c r="BE11" s="18">
        <v>0.11467137499749951</v>
      </c>
      <c r="BF11" s="18">
        <v>7.4910431563402033E-2</v>
      </c>
      <c r="BG11" s="18">
        <v>0.13676320439618789</v>
      </c>
      <c r="BH11" s="18">
        <v>0.10474734334545679</v>
      </c>
      <c r="BI11" s="18">
        <v>8.2834282299114867E-2</v>
      </c>
      <c r="BJ11" s="18">
        <v>8.1150038554147916E-2</v>
      </c>
      <c r="BL11" s="18">
        <v>0.1008569216573916</v>
      </c>
      <c r="BM11" s="18">
        <v>9.9482976805700188E-2</v>
      </c>
      <c r="BN11" s="18">
        <v>0.14897426110487291</v>
      </c>
      <c r="BO11" s="18">
        <v>0.11347333959188249</v>
      </c>
      <c r="BP11" s="18">
        <v>0.10673577317373061</v>
      </c>
      <c r="BQ11" s="18">
        <v>0.1615181199093666</v>
      </c>
      <c r="BR11" s="18">
        <v>0.20269060790209489</v>
      </c>
      <c r="BS11" s="18">
        <v>0.12443911821714621</v>
      </c>
      <c r="BU11" s="18">
        <v>8.9718363507287291E-2</v>
      </c>
      <c r="BV11" s="18">
        <v>9.6844065150513747E-2</v>
      </c>
      <c r="BW11" s="18">
        <v>0.1209840289555623</v>
      </c>
      <c r="BX11" s="18">
        <v>0.1423451743143917</v>
      </c>
      <c r="BY11" s="18">
        <v>0.12035438476575321</v>
      </c>
      <c r="BZ11" s="18">
        <v>0.18576661575953571</v>
      </c>
      <c r="CA11" s="18">
        <v>0.1095554213138759</v>
      </c>
      <c r="CB11" s="18">
        <v>0.1172445776017054</v>
      </c>
      <c r="CC11" s="18">
        <v>0.1364317275473691</v>
      </c>
    </row>
    <row r="12" spans="2:83" ht="19" customHeight="1" x14ac:dyDescent="0.35">
      <c r="B12" s="21" t="s">
        <v>348</v>
      </c>
      <c r="C12" s="18">
        <v>0.1063587998774939</v>
      </c>
      <c r="D12" s="18">
        <v>0.1332466509742499</v>
      </c>
      <c r="E12" s="18">
        <v>0.1057869771828788</v>
      </c>
      <c r="F12" s="18">
        <v>0.12514048674928899</v>
      </c>
      <c r="G12" s="18">
        <v>8.7537644749973692E-2</v>
      </c>
      <c r="H12" s="18">
        <v>0.10489957936301229</v>
      </c>
      <c r="I12" s="18">
        <v>9.4655514607091762E-2</v>
      </c>
      <c r="K12" s="18">
        <v>0.1088988111117313</v>
      </c>
      <c r="L12" s="18">
        <v>0.1045043674064836</v>
      </c>
      <c r="N12" s="18">
        <v>0.13183696957145299</v>
      </c>
      <c r="O12" s="18">
        <v>0.1061803937252991</v>
      </c>
      <c r="P12" s="18">
        <v>0.14178512955977629</v>
      </c>
      <c r="Q12" s="18">
        <v>0.2026029152165843</v>
      </c>
      <c r="R12" s="18">
        <v>9.4699930761837553E-2</v>
      </c>
      <c r="S12" s="18">
        <v>0.1098065063241614</v>
      </c>
      <c r="T12" s="18">
        <v>9.5718920202481267E-2</v>
      </c>
      <c r="U12" s="18">
        <v>7.4673911651686312E-2</v>
      </c>
      <c r="V12" s="18">
        <v>0.13024168871810551</v>
      </c>
      <c r="W12" s="18">
        <v>9.319577688648252E-2</v>
      </c>
      <c r="X12" s="18">
        <v>6.7104788611266175E-2</v>
      </c>
      <c r="Y12" s="18">
        <v>9.6318674450569769E-2</v>
      </c>
      <c r="AA12" s="18">
        <v>9.5279945656933776E-2</v>
      </c>
      <c r="AB12" s="18">
        <v>7.7864013267121848E-2</v>
      </c>
      <c r="AC12" s="18">
        <v>0.14110545694342921</v>
      </c>
      <c r="AD12" s="18">
        <v>0.1182096611072407</v>
      </c>
      <c r="AF12" s="18">
        <v>7.2133051945462129E-2</v>
      </c>
      <c r="AG12" s="18">
        <v>0.13407831794822489</v>
      </c>
      <c r="AH12" s="18">
        <v>0.1428115558787382</v>
      </c>
      <c r="AI12" s="18">
        <v>0.1142575488955006</v>
      </c>
      <c r="AJ12" s="18">
        <v>9.2450677596968497E-2</v>
      </c>
      <c r="AK12" s="18">
        <v>8.9801495748408983E-2</v>
      </c>
      <c r="AL12" s="18">
        <v>9.1855849283371427E-2</v>
      </c>
      <c r="AM12" s="18">
        <v>7.7320472370562804E-2</v>
      </c>
      <c r="AN12" s="18">
        <v>9.630798926182918E-2</v>
      </c>
      <c r="AO12" s="18">
        <v>0.1387795148360538</v>
      </c>
      <c r="AP12" s="18">
        <v>0.1022604788078208</v>
      </c>
      <c r="AQ12" s="18">
        <v>0.13714840512560059</v>
      </c>
      <c r="AR12" s="18">
        <v>0.12150782327582441</v>
      </c>
      <c r="AS12" s="18">
        <v>6.3990234633261894E-2</v>
      </c>
      <c r="AT12" s="18">
        <v>0.1014975744751839</v>
      </c>
      <c r="AU12" s="18">
        <v>8.7637475139801468E-2</v>
      </c>
      <c r="AV12" s="18">
        <v>0.1604092031125636</v>
      </c>
      <c r="AX12" s="18">
        <v>0.1045171541081929</v>
      </c>
      <c r="AY12" s="18">
        <v>0.1125692282077872</v>
      </c>
      <c r="BA12" s="18">
        <v>0.10290200731133679</v>
      </c>
      <c r="BB12" s="18">
        <v>0.112772315700816</v>
      </c>
      <c r="BD12" s="18">
        <v>0.1050718663005311</v>
      </c>
      <c r="BE12" s="18">
        <v>9.3923500204138144E-2</v>
      </c>
      <c r="BF12" s="18">
        <v>0.1143311903876129</v>
      </c>
      <c r="BG12" s="18">
        <v>0.10361644785328709</v>
      </c>
      <c r="BH12" s="18">
        <v>0.1153378192321107</v>
      </c>
      <c r="BI12" s="18">
        <v>5.6881096519917553E-2</v>
      </c>
      <c r="BJ12" s="18">
        <v>0.19158707491106869</v>
      </c>
      <c r="BL12" s="18">
        <v>0.1058554701655128</v>
      </c>
      <c r="BM12" s="18">
        <v>0.10770140334538771</v>
      </c>
      <c r="BN12" s="18">
        <v>0.1093367335884441</v>
      </c>
      <c r="BO12" s="18">
        <v>8.8132706946798312E-2</v>
      </c>
      <c r="BP12" s="18">
        <v>0.10269203107487</v>
      </c>
      <c r="BQ12" s="18">
        <v>0.13716141728251749</v>
      </c>
      <c r="BR12" s="18">
        <v>6.4582715544082223E-2</v>
      </c>
      <c r="BS12" s="18">
        <v>0.11312762737677</v>
      </c>
      <c r="BU12" s="18">
        <v>0.112122500498801</v>
      </c>
      <c r="BV12" s="18">
        <v>0.1061246032972184</v>
      </c>
      <c r="BW12" s="18">
        <v>7.1183491833110069E-2</v>
      </c>
      <c r="BX12" s="18">
        <v>9.6862036353836597E-2</v>
      </c>
      <c r="BY12" s="18">
        <v>0.1092901799348563</v>
      </c>
      <c r="BZ12" s="18">
        <v>0.1247269027548632</v>
      </c>
      <c r="CA12" s="18">
        <v>0.1638144233457699</v>
      </c>
      <c r="CB12" s="18">
        <v>7.4810691109777505E-2</v>
      </c>
      <c r="CC12" s="18">
        <v>0.1040987280291631</v>
      </c>
    </row>
    <row r="13" spans="2:83" ht="19" customHeight="1" x14ac:dyDescent="0.35">
      <c r="B13" s="21" t="s">
        <v>349</v>
      </c>
      <c r="C13" s="18">
        <v>8.4746207540888366E-2</v>
      </c>
      <c r="D13" s="18">
        <v>9.5689621777505271E-2</v>
      </c>
      <c r="E13" s="18">
        <v>0.1062222528017359</v>
      </c>
      <c r="F13" s="18">
        <v>0.11433657272724319</v>
      </c>
      <c r="G13" s="18">
        <v>8.0345873763533901E-2</v>
      </c>
      <c r="H13" s="18">
        <v>9.0443183806895755E-2</v>
      </c>
      <c r="I13" s="18">
        <v>4.2632249950693993E-2</v>
      </c>
      <c r="K13" s="18">
        <v>0.1022218091048431</v>
      </c>
      <c r="L13" s="18">
        <v>6.7845021605025577E-2</v>
      </c>
      <c r="N13" s="18">
        <v>7.2465607729109649E-2</v>
      </c>
      <c r="O13" s="18">
        <v>9.0087810922281297E-2</v>
      </c>
      <c r="P13" s="18">
        <v>7.9476075494242585E-2</v>
      </c>
      <c r="Q13" s="18">
        <v>0.10172626941901181</v>
      </c>
      <c r="R13" s="18">
        <v>0.10445990601483519</v>
      </c>
      <c r="S13" s="18">
        <v>7.9998116016989432E-2</v>
      </c>
      <c r="T13" s="18">
        <v>8.0371644722801977E-2</v>
      </c>
      <c r="U13" s="18">
        <v>8.3938629694894309E-2</v>
      </c>
      <c r="V13" s="18">
        <v>7.4757536026742094E-2</v>
      </c>
      <c r="W13" s="18">
        <v>8.6028240545689263E-2</v>
      </c>
      <c r="X13" s="18">
        <v>5.5367507877711587E-2</v>
      </c>
      <c r="Y13" s="18">
        <v>0.1130907069305063</v>
      </c>
      <c r="AA13" s="18">
        <v>9.0196518325094815E-2</v>
      </c>
      <c r="AB13" s="18">
        <v>8.9845387228786155E-2</v>
      </c>
      <c r="AC13" s="18">
        <v>8.692774098135303E-2</v>
      </c>
      <c r="AD13" s="18">
        <v>7.2295613697498165E-2</v>
      </c>
      <c r="AF13" s="18">
        <v>0.11084481484186789</v>
      </c>
      <c r="AG13" s="18">
        <v>8.3611012374022228E-2</v>
      </c>
      <c r="AH13" s="18">
        <v>8.2309681927347E-2</v>
      </c>
      <c r="AI13" s="18">
        <v>6.4873795431259831E-2</v>
      </c>
      <c r="AJ13" s="18">
        <v>8.4773666014720431E-2</v>
      </c>
      <c r="AK13" s="18">
        <v>8.2405694764518492E-2</v>
      </c>
      <c r="AL13" s="18">
        <v>0.10365931583526421</v>
      </c>
      <c r="AM13" s="18">
        <v>9.2305904329229846E-2</v>
      </c>
      <c r="AN13" s="18">
        <v>5.9441356914254971E-2</v>
      </c>
      <c r="AO13" s="18">
        <v>9.674102447886769E-2</v>
      </c>
      <c r="AP13" s="18">
        <v>7.948779649193817E-2</v>
      </c>
      <c r="AQ13" s="18">
        <v>0.10442411063465069</v>
      </c>
      <c r="AR13" s="18">
        <v>7.4174438307096122E-2</v>
      </c>
      <c r="AS13" s="18">
        <v>6.8852867422344602E-2</v>
      </c>
      <c r="AT13" s="18">
        <v>0.1498433638529916</v>
      </c>
      <c r="AU13" s="18">
        <v>8.6713347249259276E-2</v>
      </c>
      <c r="AV13" s="18">
        <v>3.0109300420436299E-2</v>
      </c>
      <c r="AX13" s="18">
        <v>7.9706273298359803E-2</v>
      </c>
      <c r="AY13" s="18">
        <v>0.1095957561149582</v>
      </c>
      <c r="BA13" s="18">
        <v>9.0605970309042064E-2</v>
      </c>
      <c r="BB13" s="18">
        <v>7.3874371723373564E-2</v>
      </c>
      <c r="BD13" s="18">
        <v>9.3234941731647772E-2</v>
      </c>
      <c r="BE13" s="18">
        <v>9.3952809834434867E-2</v>
      </c>
      <c r="BF13" s="18">
        <v>6.7152758597262205E-2</v>
      </c>
      <c r="BG13" s="18">
        <v>8.194951022430752E-2</v>
      </c>
      <c r="BH13" s="18">
        <v>5.8397525130216461E-2</v>
      </c>
      <c r="BI13" s="18">
        <v>0.1176082691742092</v>
      </c>
      <c r="BJ13" s="18">
        <v>0.11286222143102111</v>
      </c>
      <c r="BL13" s="18">
        <v>7.8080488433374839E-2</v>
      </c>
      <c r="BM13" s="18">
        <v>8.2306781040927521E-2</v>
      </c>
      <c r="BN13" s="18">
        <v>6.5780101018392143E-2</v>
      </c>
      <c r="BO13" s="18">
        <v>0.1233319746938619</v>
      </c>
      <c r="BP13" s="18">
        <v>0.10228951790417549</v>
      </c>
      <c r="BQ13" s="18">
        <v>4.8109664182596747E-2</v>
      </c>
      <c r="BR13" s="18">
        <v>9.8786928285540573E-2</v>
      </c>
      <c r="BS13" s="18">
        <v>8.1885353639046518E-2</v>
      </c>
      <c r="BU13" s="18">
        <v>8.9745301155279705E-2</v>
      </c>
      <c r="BV13" s="18">
        <v>7.4131609967985332E-2</v>
      </c>
      <c r="BW13" s="18">
        <v>6.0746021279847962E-2</v>
      </c>
      <c r="BX13" s="18">
        <v>9.1210973190520378E-2</v>
      </c>
      <c r="BY13" s="18">
        <v>9.8284725956829966E-2</v>
      </c>
      <c r="BZ13" s="18">
        <v>6.1111593364015511E-2</v>
      </c>
      <c r="CA13" s="18">
        <v>0.1229584003879271</v>
      </c>
      <c r="CB13" s="18">
        <v>6.9272964855706345E-2</v>
      </c>
      <c r="CC13" s="18">
        <v>7.6265837243276513E-2</v>
      </c>
    </row>
    <row r="14" spans="2:83" ht="19" customHeight="1" x14ac:dyDescent="0.35">
      <c r="B14" s="21" t="s">
        <v>350</v>
      </c>
      <c r="C14" s="18">
        <v>7.5965418942060173E-2</v>
      </c>
      <c r="D14" s="18">
        <v>0.1092794688470768</v>
      </c>
      <c r="E14" s="18">
        <v>0.1024486099234411</v>
      </c>
      <c r="F14" s="18">
        <v>9.7619690737747386E-2</v>
      </c>
      <c r="G14" s="18">
        <v>7.228951579381511E-2</v>
      </c>
      <c r="H14" s="18">
        <v>6.1416130098547531E-2</v>
      </c>
      <c r="I14" s="18">
        <v>3.9255166019564768E-2</v>
      </c>
      <c r="K14" s="18">
        <v>7.9954479049982444E-2</v>
      </c>
      <c r="L14" s="18">
        <v>7.2603056418271861E-2</v>
      </c>
      <c r="N14" s="18">
        <v>4.4458859881938068E-2</v>
      </c>
      <c r="O14" s="18">
        <v>5.9250243963763667E-2</v>
      </c>
      <c r="P14" s="18">
        <v>7.7823937210183033E-2</v>
      </c>
      <c r="Q14" s="18">
        <v>0.1034958266425251</v>
      </c>
      <c r="R14" s="18">
        <v>9.7769252182534766E-2</v>
      </c>
      <c r="S14" s="18">
        <v>6.4211608816990146E-2</v>
      </c>
      <c r="T14" s="18">
        <v>9.4110125625115143E-2</v>
      </c>
      <c r="U14" s="18">
        <v>9.1699698610510652E-2</v>
      </c>
      <c r="V14" s="18">
        <v>8.5300680311841445E-2</v>
      </c>
      <c r="W14" s="18">
        <v>7.0508160826144056E-2</v>
      </c>
      <c r="X14" s="18">
        <v>8.3018245280039094E-2</v>
      </c>
      <c r="Y14" s="18">
        <v>3.9987219447787291E-2</v>
      </c>
      <c r="AA14" s="18">
        <v>8.3965281341031303E-2</v>
      </c>
      <c r="AB14" s="18">
        <v>6.8661670810439182E-2</v>
      </c>
      <c r="AC14" s="18">
        <v>7.5416924508526273E-2</v>
      </c>
      <c r="AD14" s="18">
        <v>7.5996127862095461E-2</v>
      </c>
      <c r="AF14" s="18">
        <v>0.2092155419495792</v>
      </c>
      <c r="AG14" s="18">
        <v>0.1011366961670708</v>
      </c>
      <c r="AH14" s="18">
        <v>6.9976033734717141E-2</v>
      </c>
      <c r="AI14" s="18">
        <v>8.8893938595923663E-2</v>
      </c>
      <c r="AJ14" s="18">
        <v>6.541234756063985E-2</v>
      </c>
      <c r="AK14" s="18">
        <v>3.6609998031282509E-2</v>
      </c>
      <c r="AL14" s="18">
        <v>8.5980402522549834E-2</v>
      </c>
      <c r="AM14" s="18">
        <v>8.7991547041638821E-2</v>
      </c>
      <c r="AN14" s="18">
        <v>0.12155738109135079</v>
      </c>
      <c r="AO14" s="18">
        <v>3.7886754422706559E-2</v>
      </c>
      <c r="AP14" s="18">
        <v>5.0097279438922407E-2</v>
      </c>
      <c r="AQ14" s="18">
        <v>8.484578717530733E-2</v>
      </c>
      <c r="AR14" s="18">
        <v>7.2556148881568666E-2</v>
      </c>
      <c r="AS14" s="18">
        <v>0.12450721254146931</v>
      </c>
      <c r="AT14" s="18">
        <v>0.1160820576834049</v>
      </c>
      <c r="AU14" s="18">
        <v>9.5792668532609107E-2</v>
      </c>
      <c r="AV14" s="18">
        <v>5.6802068843697318E-2</v>
      </c>
      <c r="AX14" s="18">
        <v>6.5481808598443603E-2</v>
      </c>
      <c r="AY14" s="18">
        <v>0.1282329681568502</v>
      </c>
      <c r="BA14" s="18">
        <v>7.2119828026660393E-2</v>
      </c>
      <c r="BB14" s="18">
        <v>8.3100286804078743E-2</v>
      </c>
      <c r="BD14" s="18">
        <v>5.3311199114794712E-2</v>
      </c>
      <c r="BE14" s="18">
        <v>7.596807121207412E-2</v>
      </c>
      <c r="BF14" s="18">
        <v>7.3666109868240306E-2</v>
      </c>
      <c r="BG14" s="18">
        <v>8.2161269242040272E-2</v>
      </c>
      <c r="BH14" s="18">
        <v>0.11805947019050519</v>
      </c>
      <c r="BI14" s="18">
        <v>3.7433463689858101E-2</v>
      </c>
      <c r="BJ14" s="18">
        <v>9.0440251865566146E-2</v>
      </c>
      <c r="BL14" s="18">
        <v>8.3612607146422491E-2</v>
      </c>
      <c r="BM14" s="18">
        <v>8.9828874471999151E-2</v>
      </c>
      <c r="BN14" s="18">
        <v>3.2109399437360707E-2</v>
      </c>
      <c r="BO14" s="18">
        <v>5.0714456051027229E-2</v>
      </c>
      <c r="BP14" s="18">
        <v>6.6246474926791227E-2</v>
      </c>
      <c r="BQ14" s="18">
        <v>2.456323272302036E-2</v>
      </c>
      <c r="BR14" s="18">
        <v>6.525458314848348E-2</v>
      </c>
      <c r="BS14" s="18">
        <v>8.384861072140401E-2</v>
      </c>
      <c r="BU14" s="18">
        <v>8.4540410339854127E-2</v>
      </c>
      <c r="BV14" s="18">
        <v>9.1866736515510264E-2</v>
      </c>
      <c r="BW14" s="18">
        <v>7.807712626123163E-2</v>
      </c>
      <c r="BX14" s="18">
        <v>6.99081876312133E-2</v>
      </c>
      <c r="BY14" s="18">
        <v>5.7593831680474362E-2</v>
      </c>
      <c r="BZ14" s="18">
        <v>4.8796945115534639E-2</v>
      </c>
      <c r="CA14" s="18">
        <v>0.10147875891144301</v>
      </c>
      <c r="CB14" s="18">
        <v>6.4751377449636077E-2</v>
      </c>
      <c r="CC14" s="18">
        <v>6.5859934712961532E-2</v>
      </c>
    </row>
    <row r="15" spans="2:83" ht="19" customHeight="1" x14ac:dyDescent="0.35">
      <c r="B15" s="21" t="s">
        <v>351</v>
      </c>
      <c r="C15" s="18">
        <v>7.6612259300834998E-2</v>
      </c>
      <c r="D15" s="18">
        <v>0.1180524851699024</v>
      </c>
      <c r="E15" s="18">
        <v>9.5457058117304511E-2</v>
      </c>
      <c r="F15" s="18">
        <v>0.109235251418088</v>
      </c>
      <c r="G15" s="18">
        <v>7.0607449937277189E-2</v>
      </c>
      <c r="H15" s="18">
        <v>7.7670264186390114E-2</v>
      </c>
      <c r="I15" s="18">
        <v>2.4905566424262161E-2</v>
      </c>
      <c r="K15" s="18">
        <v>8.4074754614356054E-2</v>
      </c>
      <c r="L15" s="18">
        <v>6.9998505963066004E-2</v>
      </c>
      <c r="N15" s="18">
        <v>9.0659587636912176E-2</v>
      </c>
      <c r="O15" s="18">
        <v>8.3160877970361799E-2</v>
      </c>
      <c r="P15" s="18">
        <v>0.10639106570340789</v>
      </c>
      <c r="Q15" s="18">
        <v>2.3153659242646851E-2</v>
      </c>
      <c r="R15" s="18">
        <v>7.687485055303421E-2</v>
      </c>
      <c r="S15" s="18">
        <v>4.9467499341970429E-2</v>
      </c>
      <c r="T15" s="18">
        <v>5.8261079532182083E-2</v>
      </c>
      <c r="U15" s="18">
        <v>0.1114350212098152</v>
      </c>
      <c r="V15" s="18">
        <v>0.1001265837299759</v>
      </c>
      <c r="W15" s="18">
        <v>7.257719666722863E-2</v>
      </c>
      <c r="X15" s="18">
        <v>8.5868444963962662E-2</v>
      </c>
      <c r="Y15" s="18">
        <v>4.0678490124444043E-2</v>
      </c>
      <c r="AA15" s="18">
        <v>6.8969210971048203E-2</v>
      </c>
      <c r="AB15" s="18">
        <v>5.8430540494753477E-2</v>
      </c>
      <c r="AC15" s="18">
        <v>9.881542408747912E-2</v>
      </c>
      <c r="AD15" s="18">
        <v>8.4830218308361807E-2</v>
      </c>
      <c r="AF15" s="18">
        <v>9.9821786082037636E-2</v>
      </c>
      <c r="AG15" s="18">
        <v>0.1125100164053998</v>
      </c>
      <c r="AH15" s="18">
        <v>6.109227581758666E-2</v>
      </c>
      <c r="AI15" s="18">
        <v>6.5424813402602533E-2</v>
      </c>
      <c r="AJ15" s="18">
        <v>4.2584266027752317E-2</v>
      </c>
      <c r="AK15" s="18">
        <v>8.9785446537629904E-2</v>
      </c>
      <c r="AL15" s="18">
        <v>7.415394279959224E-2</v>
      </c>
      <c r="AM15" s="18">
        <v>4.4403965995173988E-2</v>
      </c>
      <c r="AN15" s="18">
        <v>7.2758975168670789E-2</v>
      </c>
      <c r="AO15" s="18">
        <v>9.3121752053589954E-2</v>
      </c>
      <c r="AP15" s="18">
        <v>8.9155469778640847E-2</v>
      </c>
      <c r="AQ15" s="18">
        <v>5.3695952495003578E-2</v>
      </c>
      <c r="AR15" s="18">
        <v>7.4148907342490966E-2</v>
      </c>
      <c r="AS15" s="18">
        <v>6.9062826065505623E-2</v>
      </c>
      <c r="AT15" s="18">
        <v>5.2588898945286948E-2</v>
      </c>
      <c r="AU15" s="18">
        <v>0.1229370732301921</v>
      </c>
      <c r="AV15" s="18">
        <v>9.4856697769541268E-2</v>
      </c>
      <c r="AX15" s="18">
        <v>7.5998483528654265E-2</v>
      </c>
      <c r="AY15" s="18">
        <v>7.3475763588235862E-2</v>
      </c>
      <c r="BA15" s="18">
        <v>6.7563204236398597E-2</v>
      </c>
      <c r="BB15" s="18">
        <v>9.3401307741306464E-2</v>
      </c>
      <c r="BD15" s="18">
        <v>6.5245805110701272E-2</v>
      </c>
      <c r="BE15" s="18">
        <v>7.736640918284983E-2</v>
      </c>
      <c r="BF15" s="18">
        <v>7.6283416150632125E-2</v>
      </c>
      <c r="BG15" s="18">
        <v>8.1655746310941454E-2</v>
      </c>
      <c r="BH15" s="18">
        <v>9.0324884261577074E-2</v>
      </c>
      <c r="BI15" s="18">
        <v>9.9537215072293836E-2</v>
      </c>
      <c r="BJ15" s="18">
        <v>5.7122746824647949E-2</v>
      </c>
      <c r="BL15" s="18">
        <v>7.9664316268385715E-2</v>
      </c>
      <c r="BM15" s="18">
        <v>7.8772779103227761E-2</v>
      </c>
      <c r="BN15" s="18">
        <v>7.2595459193255135E-2</v>
      </c>
      <c r="BO15" s="18">
        <v>8.838668393173664E-2</v>
      </c>
      <c r="BP15" s="18">
        <v>7.9745540264445691E-2</v>
      </c>
      <c r="BQ15" s="18">
        <v>9.8632644660359994E-2</v>
      </c>
      <c r="BR15" s="18">
        <v>7.3296795053625102E-2</v>
      </c>
      <c r="BS15" s="18">
        <v>6.3727961066530961E-2</v>
      </c>
      <c r="BU15" s="18">
        <v>6.3131095941390047E-2</v>
      </c>
      <c r="BV15" s="18">
        <v>8.0130084774015731E-2</v>
      </c>
      <c r="BW15" s="18">
        <v>5.7594499868951939E-2</v>
      </c>
      <c r="BX15" s="18">
        <v>8.9186171950645932E-2</v>
      </c>
      <c r="BY15" s="18">
        <v>8.774021400847995E-2</v>
      </c>
      <c r="BZ15" s="18">
        <v>0.1096184036019211</v>
      </c>
      <c r="CA15" s="18">
        <v>7.0450566523298216E-2</v>
      </c>
      <c r="CB15" s="18">
        <v>5.7057629760762618E-2</v>
      </c>
      <c r="CC15" s="18">
        <v>7.4622862542253143E-2</v>
      </c>
    </row>
    <row r="16" spans="2:83" ht="19" customHeight="1" x14ac:dyDescent="0.35">
      <c r="B16" s="21" t="s">
        <v>352</v>
      </c>
      <c r="C16" s="18">
        <v>6.2118369176331178E-2</v>
      </c>
      <c r="D16" s="18">
        <v>8.057804995107759E-2</v>
      </c>
      <c r="E16" s="18">
        <v>7.9361542505531568E-2</v>
      </c>
      <c r="F16" s="18">
        <v>8.9651724081116616E-2</v>
      </c>
      <c r="G16" s="18">
        <v>7.8717546538568786E-2</v>
      </c>
      <c r="H16" s="18">
        <v>2.917273210292648E-2</v>
      </c>
      <c r="I16" s="18">
        <v>3.3770364568588382E-2</v>
      </c>
      <c r="K16" s="18">
        <v>6.6598789454009974E-2</v>
      </c>
      <c r="L16" s="18">
        <v>5.7335030217895447E-2</v>
      </c>
      <c r="N16" s="18">
        <v>3.7330939036129968E-2</v>
      </c>
      <c r="O16" s="18">
        <v>7.806092484198468E-2</v>
      </c>
      <c r="P16" s="18">
        <v>6.7868869194394665E-2</v>
      </c>
      <c r="Q16" s="18">
        <v>4.5708176924869517E-2</v>
      </c>
      <c r="R16" s="18">
        <v>6.6595856111849594E-2</v>
      </c>
      <c r="S16" s="18">
        <v>6.9807560284165307E-2</v>
      </c>
      <c r="T16" s="18">
        <v>7.1973338189441377E-2</v>
      </c>
      <c r="U16" s="18">
        <v>6.5317070235487787E-2</v>
      </c>
      <c r="V16" s="18">
        <v>9.8264864278035283E-2</v>
      </c>
      <c r="W16" s="18">
        <v>5.1277648801610981E-2</v>
      </c>
      <c r="X16" s="18">
        <v>4.2597405293328471E-2</v>
      </c>
      <c r="Y16" s="18">
        <v>4.477418311676587E-2</v>
      </c>
      <c r="AA16" s="18">
        <v>4.3295436543937457E-2</v>
      </c>
      <c r="AB16" s="18">
        <v>5.9579146858815407E-2</v>
      </c>
      <c r="AC16" s="18">
        <v>7.0355871504413345E-2</v>
      </c>
      <c r="AD16" s="18">
        <v>7.8275736660891868E-2</v>
      </c>
      <c r="AF16" s="18">
        <v>0</v>
      </c>
      <c r="AG16" s="18">
        <v>6.0601288616839409E-2</v>
      </c>
      <c r="AH16" s="18">
        <v>9.4100086805580102E-2</v>
      </c>
      <c r="AI16" s="18">
        <v>5.1519557992386403E-2</v>
      </c>
      <c r="AJ16" s="18">
        <v>7.7830345732942077E-2</v>
      </c>
      <c r="AK16" s="18">
        <v>8.3755139776477819E-2</v>
      </c>
      <c r="AL16" s="18">
        <v>0.10662802458573981</v>
      </c>
      <c r="AM16" s="18">
        <v>5.7476129896601363E-2</v>
      </c>
      <c r="AN16" s="18">
        <v>3.0742115691918721E-2</v>
      </c>
      <c r="AO16" s="18">
        <v>3.0296885882155369E-2</v>
      </c>
      <c r="AP16" s="18">
        <v>2.0697492380370729E-2</v>
      </c>
      <c r="AQ16" s="18">
        <v>5.2902760641606109E-2</v>
      </c>
      <c r="AR16" s="18">
        <v>5.1096726530661961E-2</v>
      </c>
      <c r="AS16" s="18">
        <v>4.4721374628189758E-2</v>
      </c>
      <c r="AT16" s="18">
        <v>6.6851355429335083E-2</v>
      </c>
      <c r="AU16" s="18">
        <v>0.1004838339479226</v>
      </c>
      <c r="AV16" s="18">
        <v>2.928010389593887E-2</v>
      </c>
      <c r="AX16" s="18">
        <v>5.7173470864543677E-2</v>
      </c>
      <c r="AY16" s="18">
        <v>8.3520031385898058E-2</v>
      </c>
      <c r="BA16" s="18">
        <v>5.650495925894948E-2</v>
      </c>
      <c r="BB16" s="18">
        <v>7.2533137386719362E-2</v>
      </c>
      <c r="BD16" s="18">
        <v>7.518935041390333E-2</v>
      </c>
      <c r="BE16" s="18">
        <v>5.7400561358331749E-2</v>
      </c>
      <c r="BF16" s="18">
        <v>6.2045356576901627E-2</v>
      </c>
      <c r="BG16" s="18">
        <v>5.0335967533934982E-2</v>
      </c>
      <c r="BH16" s="18">
        <v>5.2996751717672243E-2</v>
      </c>
      <c r="BI16" s="18">
        <v>5.696786133700512E-2</v>
      </c>
      <c r="BJ16" s="18">
        <v>0.1091979616438522</v>
      </c>
      <c r="BL16" s="18">
        <v>3.3104985059488279E-2</v>
      </c>
      <c r="BM16" s="18">
        <v>7.1255668988159521E-2</v>
      </c>
      <c r="BN16" s="18">
        <v>5.3953958957584772E-2</v>
      </c>
      <c r="BO16" s="18">
        <v>3.7157811233379683E-2</v>
      </c>
      <c r="BP16" s="18">
        <v>8.6223335973967044E-2</v>
      </c>
      <c r="BQ16" s="18">
        <v>2.200192819565859E-2</v>
      </c>
      <c r="BR16" s="18">
        <v>0.15479285101278281</v>
      </c>
      <c r="BS16" s="18">
        <v>6.0126844270802823E-2</v>
      </c>
      <c r="BU16" s="18">
        <v>4.2209513893920851E-2</v>
      </c>
      <c r="BV16" s="18">
        <v>7.7995862478105804E-2</v>
      </c>
      <c r="BW16" s="18">
        <v>3.0181765750447481E-2</v>
      </c>
      <c r="BX16" s="18">
        <v>5.0057198927576187E-2</v>
      </c>
      <c r="BY16" s="18">
        <v>8.6052203841382124E-2</v>
      </c>
      <c r="BZ16" s="18">
        <v>4.7305500663305411E-2</v>
      </c>
      <c r="CA16" s="18">
        <v>3.9528082025154461E-2</v>
      </c>
      <c r="CB16" s="18">
        <v>6.4032111479027348E-2</v>
      </c>
      <c r="CC16" s="18">
        <v>3.4333450434231777E-2</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0.15239294786293031</v>
      </c>
      <c r="D9" s="18">
        <v>0.19548961341229851</v>
      </c>
      <c r="E9" s="18">
        <v>0.1484248715992936</v>
      </c>
      <c r="F9" s="18">
        <v>0.2146089033546538</v>
      </c>
      <c r="G9" s="18">
        <v>0.16965106761491441</v>
      </c>
      <c r="H9" s="18">
        <v>0.14255084433002391</v>
      </c>
      <c r="I9" s="18">
        <v>8.7590127452260247E-2</v>
      </c>
      <c r="K9" s="18">
        <v>0.15268187573724989</v>
      </c>
      <c r="L9" s="18">
        <v>0.1528752311806616</v>
      </c>
      <c r="N9" s="18">
        <v>0.1204150196821476</v>
      </c>
      <c r="O9" s="18">
        <v>0.1107918138813386</v>
      </c>
      <c r="P9" s="18">
        <v>0.23698492235335511</v>
      </c>
      <c r="Q9" s="18">
        <v>0.1202659736170489</v>
      </c>
      <c r="R9" s="18">
        <v>0.18436615266836931</v>
      </c>
      <c r="S9" s="18">
        <v>0.13617515147574219</v>
      </c>
      <c r="T9" s="18">
        <v>0.15924506821150131</v>
      </c>
      <c r="U9" s="18">
        <v>0.16330275486585269</v>
      </c>
      <c r="V9" s="18">
        <v>0.16025444786536391</v>
      </c>
      <c r="W9" s="18">
        <v>0.1310063362562614</v>
      </c>
      <c r="X9" s="18">
        <v>0.14982516072452251</v>
      </c>
      <c r="Y9" s="18">
        <v>0.14796581262114761</v>
      </c>
      <c r="AA9" s="18">
        <v>0.1442478513758938</v>
      </c>
      <c r="AB9" s="18">
        <v>0.15500364421633631</v>
      </c>
      <c r="AC9" s="18">
        <v>0.16729143235453431</v>
      </c>
      <c r="AD9" s="18">
        <v>0.14652098762166199</v>
      </c>
      <c r="AF9" s="18">
        <v>7.0674970708847956E-2</v>
      </c>
      <c r="AG9" s="18">
        <v>0.16218823271241539</v>
      </c>
      <c r="AH9" s="18">
        <v>0.16440823974402591</v>
      </c>
      <c r="AI9" s="18">
        <v>0.1345145710752749</v>
      </c>
      <c r="AJ9" s="18">
        <v>0.21113948610735969</v>
      </c>
      <c r="AK9" s="18">
        <v>9.987459121642836E-2</v>
      </c>
      <c r="AL9" s="18">
        <v>0.1922328523425838</v>
      </c>
      <c r="AM9" s="18">
        <v>0.13251321816942199</v>
      </c>
      <c r="AN9" s="18">
        <v>0.23279502424592921</v>
      </c>
      <c r="AO9" s="18">
        <v>0.15622901234926659</v>
      </c>
      <c r="AP9" s="18">
        <v>0.1036892435619735</v>
      </c>
      <c r="AQ9" s="18">
        <v>0.17699146922663961</v>
      </c>
      <c r="AR9" s="18">
        <v>0.14205047190312969</v>
      </c>
      <c r="AS9" s="18">
        <v>0.2272066573493389</v>
      </c>
      <c r="AT9" s="18">
        <v>6.2138205426481449E-2</v>
      </c>
      <c r="AU9" s="18">
        <v>0.14735717922832131</v>
      </c>
      <c r="AV9" s="18">
        <v>0.14269241079644421</v>
      </c>
      <c r="AX9" s="18">
        <v>0.14907477077254291</v>
      </c>
      <c r="AY9" s="18">
        <v>0.16452281996049101</v>
      </c>
      <c r="BA9" s="18">
        <v>0.13543052618937951</v>
      </c>
      <c r="BB9" s="18">
        <v>0.18386395971080491</v>
      </c>
      <c r="BD9" s="18">
        <v>0.16180532033371761</v>
      </c>
      <c r="BE9" s="18">
        <v>0.16487358982615069</v>
      </c>
      <c r="BF9" s="18">
        <v>0.1448321923449821</v>
      </c>
      <c r="BG9" s="18">
        <v>0.16019488908244611</v>
      </c>
      <c r="BH9" s="18">
        <v>0.1079741687742574</v>
      </c>
      <c r="BI9" s="18">
        <v>0.15863218581404859</v>
      </c>
      <c r="BJ9" s="18">
        <v>0.13448632848657471</v>
      </c>
      <c r="BL9" s="18">
        <v>0.13144169759491181</v>
      </c>
      <c r="BM9" s="18">
        <v>0.14019903345448781</v>
      </c>
      <c r="BN9" s="18">
        <v>8.5977040552867326E-2</v>
      </c>
      <c r="BO9" s="18">
        <v>0.1409243230890441</v>
      </c>
      <c r="BP9" s="18">
        <v>0.17268131224332189</v>
      </c>
      <c r="BQ9" s="18">
        <v>8.8973314339476348E-2</v>
      </c>
      <c r="BR9" s="18">
        <v>0.20197000448141059</v>
      </c>
      <c r="BS9" s="18">
        <v>0.21016189724884371</v>
      </c>
      <c r="BU9" s="18">
        <v>0.14242401474492791</v>
      </c>
      <c r="BV9" s="18">
        <v>0.14192284722487791</v>
      </c>
      <c r="BW9" s="18">
        <v>7.5363380371373204E-2</v>
      </c>
      <c r="BX9" s="18">
        <v>0.2053892257796629</v>
      </c>
      <c r="BY9" s="18">
        <v>0.17798407659251159</v>
      </c>
      <c r="BZ9" s="18">
        <v>8.6190229479971139E-2</v>
      </c>
      <c r="CA9" s="18">
        <v>0.20002941894247839</v>
      </c>
      <c r="CB9" s="18">
        <v>0.14937885354449951</v>
      </c>
      <c r="CC9" s="18">
        <v>0.13162314951880771</v>
      </c>
    </row>
    <row r="10" spans="2:83" ht="19" customHeight="1" x14ac:dyDescent="0.35">
      <c r="B10" s="21" t="s">
        <v>346</v>
      </c>
      <c r="C10" s="18">
        <v>0.1540547066950182</v>
      </c>
      <c r="D10" s="18">
        <v>0.13131147728791481</v>
      </c>
      <c r="E10" s="18">
        <v>0.14476818748588999</v>
      </c>
      <c r="F10" s="18">
        <v>0.11517140976545261</v>
      </c>
      <c r="G10" s="18">
        <v>0.18101399964742099</v>
      </c>
      <c r="H10" s="18">
        <v>0.18229945820776039</v>
      </c>
      <c r="I10" s="18">
        <v>0.16184093534214819</v>
      </c>
      <c r="K10" s="18">
        <v>0.1577819177811324</v>
      </c>
      <c r="L10" s="18">
        <v>0.15037814484359721</v>
      </c>
      <c r="N10" s="18">
        <v>0.21089689584754609</v>
      </c>
      <c r="O10" s="18">
        <v>0.2193484151945565</v>
      </c>
      <c r="P10" s="18">
        <v>0.12278418487972741</v>
      </c>
      <c r="Q10" s="18">
        <v>0.13482889754489019</v>
      </c>
      <c r="R10" s="18">
        <v>0.1465214775734405</v>
      </c>
      <c r="S10" s="18">
        <v>0.12536370478021011</v>
      </c>
      <c r="T10" s="18">
        <v>0.16326950339175489</v>
      </c>
      <c r="U10" s="18">
        <v>0.124039640882894</v>
      </c>
      <c r="V10" s="18">
        <v>0.1042621234130079</v>
      </c>
      <c r="W10" s="18">
        <v>0.139103465212187</v>
      </c>
      <c r="X10" s="18">
        <v>0.17129713955939191</v>
      </c>
      <c r="Y10" s="18">
        <v>0.23828336648219819</v>
      </c>
      <c r="AA10" s="18">
        <v>0.17291190820880381</v>
      </c>
      <c r="AB10" s="18">
        <v>0.15692649355448529</v>
      </c>
      <c r="AC10" s="18">
        <v>0.11618097172986171</v>
      </c>
      <c r="AD10" s="18">
        <v>0.1651824820173742</v>
      </c>
      <c r="AF10" s="18">
        <v>0.22751832742673561</v>
      </c>
      <c r="AG10" s="18">
        <v>0.16110706571189001</v>
      </c>
      <c r="AH10" s="18">
        <v>0.1598130147305826</v>
      </c>
      <c r="AI10" s="18">
        <v>0.10795866304498319</v>
      </c>
      <c r="AJ10" s="18">
        <v>0.1087905026666114</v>
      </c>
      <c r="AK10" s="18">
        <v>0.17039808756389829</v>
      </c>
      <c r="AL10" s="18">
        <v>0.13704275511458791</v>
      </c>
      <c r="AM10" s="18">
        <v>0.17386808575353491</v>
      </c>
      <c r="AN10" s="18">
        <v>0.17716537478445921</v>
      </c>
      <c r="AO10" s="18">
        <v>0.16881782452863281</v>
      </c>
      <c r="AP10" s="18">
        <v>0.16909559869336341</v>
      </c>
      <c r="AQ10" s="18">
        <v>0.17310290097309669</v>
      </c>
      <c r="AR10" s="18">
        <v>0.13954214125471431</v>
      </c>
      <c r="AS10" s="18">
        <v>0.1302642082945496</v>
      </c>
      <c r="AT10" s="18">
        <v>0.22653426787065351</v>
      </c>
      <c r="AU10" s="18">
        <v>0.15121466507800069</v>
      </c>
      <c r="AV10" s="18">
        <v>0.10612268673238689</v>
      </c>
      <c r="AX10" s="18">
        <v>0.16265971171177171</v>
      </c>
      <c r="AY10" s="18">
        <v>0.1108873815151516</v>
      </c>
      <c r="BA10" s="18">
        <v>0.17019542761268761</v>
      </c>
      <c r="BB10" s="18">
        <v>0.12410822682267381</v>
      </c>
      <c r="BD10" s="18">
        <v>0.16125901761337921</v>
      </c>
      <c r="BE10" s="18">
        <v>0.1437204776404899</v>
      </c>
      <c r="BF10" s="18">
        <v>0.16469909537546451</v>
      </c>
      <c r="BG10" s="18">
        <v>0.15425981517678769</v>
      </c>
      <c r="BH10" s="18">
        <v>0.1346082612239661</v>
      </c>
      <c r="BI10" s="18">
        <v>0.13893989867798101</v>
      </c>
      <c r="BJ10" s="18">
        <v>0.2098011423505628</v>
      </c>
      <c r="BL10" s="18">
        <v>0.17690080108928899</v>
      </c>
      <c r="BM10" s="18">
        <v>0.13101152735016899</v>
      </c>
      <c r="BN10" s="18">
        <v>0.1573751457714081</v>
      </c>
      <c r="BO10" s="18">
        <v>0.14386753910973621</v>
      </c>
      <c r="BP10" s="18">
        <v>0.18982117529434481</v>
      </c>
      <c r="BQ10" s="18">
        <v>0.1998518715319533</v>
      </c>
      <c r="BR10" s="18">
        <v>0.16358111132541089</v>
      </c>
      <c r="BS10" s="18">
        <v>0.140413658315929</v>
      </c>
      <c r="BU10" s="18">
        <v>0.16729948948881301</v>
      </c>
      <c r="BV10" s="18">
        <v>0.1067687572087168</v>
      </c>
      <c r="BW10" s="18">
        <v>0.12445937509469369</v>
      </c>
      <c r="BX10" s="18">
        <v>0.1490884868740292</v>
      </c>
      <c r="BY10" s="18">
        <v>0.1848534551148108</v>
      </c>
      <c r="BZ10" s="18">
        <v>0.2093611525558097</v>
      </c>
      <c r="CA10" s="18">
        <v>0.1963545204544164</v>
      </c>
      <c r="CB10" s="18">
        <v>0.19835259200586139</v>
      </c>
      <c r="CC10" s="18">
        <v>9.6250707218832735E-2</v>
      </c>
    </row>
    <row r="11" spans="2:83" ht="19" customHeight="1" x14ac:dyDescent="0.35">
      <c r="B11" s="21" t="s">
        <v>347</v>
      </c>
      <c r="C11" s="18">
        <v>0.14551592376066441</v>
      </c>
      <c r="D11" s="18">
        <v>0.1322891419291147</v>
      </c>
      <c r="E11" s="18">
        <v>0.14014721955904799</v>
      </c>
      <c r="F11" s="18">
        <v>0.14604725346526079</v>
      </c>
      <c r="G11" s="18">
        <v>0.1323211041672307</v>
      </c>
      <c r="H11" s="18">
        <v>0.14076468641017781</v>
      </c>
      <c r="I11" s="18">
        <v>0.1665065441949041</v>
      </c>
      <c r="K11" s="18">
        <v>0.15053705635628109</v>
      </c>
      <c r="L11" s="18">
        <v>0.14050147576661809</v>
      </c>
      <c r="N11" s="18">
        <v>0.1238247058100151</v>
      </c>
      <c r="O11" s="18">
        <v>0.1538493100664492</v>
      </c>
      <c r="P11" s="18">
        <v>0.1413737362911951</v>
      </c>
      <c r="Q11" s="18">
        <v>9.9105943818595818E-2</v>
      </c>
      <c r="R11" s="18">
        <v>0.1784233051268935</v>
      </c>
      <c r="S11" s="18">
        <v>0.1465812732665972</v>
      </c>
      <c r="T11" s="18">
        <v>0.122137438729574</v>
      </c>
      <c r="U11" s="18">
        <v>0.1799490657765595</v>
      </c>
      <c r="V11" s="18">
        <v>0.12140929105909801</v>
      </c>
      <c r="W11" s="18">
        <v>0.1672100748050199</v>
      </c>
      <c r="X11" s="18">
        <v>0.14282419723201539</v>
      </c>
      <c r="Y11" s="18">
        <v>0.13435374224414551</v>
      </c>
      <c r="AA11" s="18">
        <v>0.13501804071680221</v>
      </c>
      <c r="AB11" s="18">
        <v>0.13924263054896091</v>
      </c>
      <c r="AC11" s="18">
        <v>0.15313840907049731</v>
      </c>
      <c r="AD11" s="18">
        <v>0.1567199403017594</v>
      </c>
      <c r="AF11" s="18">
        <v>0.2009758724471592</v>
      </c>
      <c r="AG11" s="18">
        <v>0.12662368499198201</v>
      </c>
      <c r="AH11" s="18">
        <v>0.1698923477730675</v>
      </c>
      <c r="AI11" s="18">
        <v>0.20271245923429171</v>
      </c>
      <c r="AJ11" s="18">
        <v>0.1688317468639001</v>
      </c>
      <c r="AK11" s="18">
        <v>0.1424123199765194</v>
      </c>
      <c r="AL11" s="18">
        <v>0.12865966734407491</v>
      </c>
      <c r="AM11" s="18">
        <v>0.11168902948691251</v>
      </c>
      <c r="AN11" s="18">
        <v>5.8435718055563177E-2</v>
      </c>
      <c r="AO11" s="18">
        <v>0.13767417363291881</v>
      </c>
      <c r="AP11" s="18">
        <v>0.12891536150045271</v>
      </c>
      <c r="AQ11" s="18">
        <v>0.15116639865137271</v>
      </c>
      <c r="AR11" s="18">
        <v>0.16397757116851119</v>
      </c>
      <c r="AS11" s="18">
        <v>0.20404316569239209</v>
      </c>
      <c r="AT11" s="18">
        <v>0.1734418965423708</v>
      </c>
      <c r="AU11" s="18">
        <v>0.1161603546742449</v>
      </c>
      <c r="AV11" s="18">
        <v>0.23540172576906959</v>
      </c>
      <c r="AX11" s="18">
        <v>0.14764736766401321</v>
      </c>
      <c r="AY11" s="18">
        <v>0.13078433372313719</v>
      </c>
      <c r="BA11" s="18">
        <v>0.1472513298904152</v>
      </c>
      <c r="BB11" s="18">
        <v>0.1422961602197414</v>
      </c>
      <c r="BD11" s="18">
        <v>0.15131277951051239</v>
      </c>
      <c r="BE11" s="18">
        <v>0.1673330430499933</v>
      </c>
      <c r="BF11" s="18">
        <v>0.13326037999324511</v>
      </c>
      <c r="BG11" s="18">
        <v>0.13425017172513959</v>
      </c>
      <c r="BH11" s="18">
        <v>0.14275897437207119</v>
      </c>
      <c r="BI11" s="18">
        <v>0.1333367749228144</v>
      </c>
      <c r="BJ11" s="18">
        <v>0.1006740599955907</v>
      </c>
      <c r="BL11" s="18">
        <v>0.1463711310281442</v>
      </c>
      <c r="BM11" s="18">
        <v>0.13251278280333631</v>
      </c>
      <c r="BN11" s="18">
        <v>0.1880916199076825</v>
      </c>
      <c r="BO11" s="18">
        <v>0.1167689373549831</v>
      </c>
      <c r="BP11" s="18">
        <v>0.16575217334258169</v>
      </c>
      <c r="BQ11" s="18">
        <v>0.1217970887997749</v>
      </c>
      <c r="BR11" s="18">
        <v>0.1756143069930273</v>
      </c>
      <c r="BS11" s="18">
        <v>0.1423187751276834</v>
      </c>
      <c r="BU11" s="18">
        <v>0.13469625092628379</v>
      </c>
      <c r="BV11" s="18">
        <v>0.13744181957169499</v>
      </c>
      <c r="BW11" s="18">
        <v>0.14673891714932161</v>
      </c>
      <c r="BX11" s="18">
        <v>9.5098409983341251E-2</v>
      </c>
      <c r="BY11" s="18">
        <v>0.17090471193530929</v>
      </c>
      <c r="BZ11" s="18">
        <v>0.12812297541678039</v>
      </c>
      <c r="CA11" s="18">
        <v>0.11963018305143321</v>
      </c>
      <c r="CB11" s="18">
        <v>0.18546960924207961</v>
      </c>
      <c r="CC11" s="18">
        <v>0.1541745988369134</v>
      </c>
    </row>
    <row r="12" spans="2:83" ht="19" customHeight="1" x14ac:dyDescent="0.35">
      <c r="B12" s="21" t="s">
        <v>348</v>
      </c>
      <c r="C12" s="18">
        <v>0.1144064448558192</v>
      </c>
      <c r="D12" s="18">
        <v>0.10586474218627499</v>
      </c>
      <c r="E12" s="18">
        <v>0.1020699126216788</v>
      </c>
      <c r="F12" s="18">
        <v>0.12648212015973831</v>
      </c>
      <c r="G12" s="18">
        <v>0.10581016587572099</v>
      </c>
      <c r="H12" s="18">
        <v>0.1407822880638101</v>
      </c>
      <c r="I12" s="18">
        <v>0.10608438486152751</v>
      </c>
      <c r="K12" s="18">
        <v>0.1059003528740859</v>
      </c>
      <c r="L12" s="18">
        <v>0.12099411689474179</v>
      </c>
      <c r="N12" s="18">
        <v>9.673534938430399E-2</v>
      </c>
      <c r="O12" s="18">
        <v>0.15220571607033639</v>
      </c>
      <c r="P12" s="18">
        <v>0.13240884385659579</v>
      </c>
      <c r="Q12" s="18">
        <v>0.1197272364281831</v>
      </c>
      <c r="R12" s="18">
        <v>0.106587280288613</v>
      </c>
      <c r="S12" s="18">
        <v>7.2554083646829359E-2</v>
      </c>
      <c r="T12" s="18">
        <v>0.116898012162783</v>
      </c>
      <c r="U12" s="18">
        <v>0.1759224289509016</v>
      </c>
      <c r="V12" s="18">
        <v>0.1193293585797074</v>
      </c>
      <c r="W12" s="18">
        <v>7.1030227791040887E-2</v>
      </c>
      <c r="X12" s="18">
        <v>0.11636044232616501</v>
      </c>
      <c r="Y12" s="18">
        <v>0.14900438821090661</v>
      </c>
      <c r="AA12" s="18">
        <v>9.6532667196238292E-2</v>
      </c>
      <c r="AB12" s="18">
        <v>0.1409120117397557</v>
      </c>
      <c r="AC12" s="18">
        <v>0.1057533284096618</v>
      </c>
      <c r="AD12" s="18">
        <v>0.1120087883723592</v>
      </c>
      <c r="AF12" s="18">
        <v>0.10538710543436</v>
      </c>
      <c r="AG12" s="18">
        <v>0.1153170217076453</v>
      </c>
      <c r="AH12" s="18">
        <v>0.13827818267765349</v>
      </c>
      <c r="AI12" s="18">
        <v>0.14541027752081589</v>
      </c>
      <c r="AJ12" s="18">
        <v>0.1043244704465998</v>
      </c>
      <c r="AK12" s="18">
        <v>0.12720208390896251</v>
      </c>
      <c r="AL12" s="18">
        <v>0.1072442864470205</v>
      </c>
      <c r="AM12" s="18">
        <v>0.11660954370503571</v>
      </c>
      <c r="AN12" s="18">
        <v>9.4454405360742136E-2</v>
      </c>
      <c r="AO12" s="18">
        <v>8.2307807866642324E-2</v>
      </c>
      <c r="AP12" s="18">
        <v>0.1219381034978483</v>
      </c>
      <c r="AQ12" s="18">
        <v>0.1210052919368276</v>
      </c>
      <c r="AR12" s="18">
        <v>0.113843013659177</v>
      </c>
      <c r="AS12" s="18">
        <v>3.6429163084428361E-2</v>
      </c>
      <c r="AT12" s="18">
        <v>8.7038957245577628E-2</v>
      </c>
      <c r="AU12" s="18">
        <v>0.13953686408723459</v>
      </c>
      <c r="AV12" s="18">
        <v>0.10961009227740599</v>
      </c>
      <c r="AX12" s="18">
        <v>0.1135787893553193</v>
      </c>
      <c r="AY12" s="18">
        <v>0.12231954717102821</v>
      </c>
      <c r="BA12" s="18">
        <v>0.1172038357467305</v>
      </c>
      <c r="BB12" s="18">
        <v>0.1092163414870131</v>
      </c>
      <c r="BD12" s="18">
        <v>0.1083819535249452</v>
      </c>
      <c r="BE12" s="18">
        <v>0.1321584996919592</v>
      </c>
      <c r="BF12" s="18">
        <v>0.10733526147847609</v>
      </c>
      <c r="BG12" s="18">
        <v>0.1071628412419053</v>
      </c>
      <c r="BH12" s="18">
        <v>9.9934628651007149E-2</v>
      </c>
      <c r="BI12" s="18">
        <v>0.1536691598221418</v>
      </c>
      <c r="BJ12" s="18">
        <v>0.142506654305741</v>
      </c>
      <c r="BL12" s="18">
        <v>9.9070877111854125E-2</v>
      </c>
      <c r="BM12" s="18">
        <v>0.12874183409042711</v>
      </c>
      <c r="BN12" s="18">
        <v>0.10121775794376831</v>
      </c>
      <c r="BO12" s="18">
        <v>0.11148220916218909</v>
      </c>
      <c r="BP12" s="18">
        <v>0.12238043155519079</v>
      </c>
      <c r="BQ12" s="18">
        <v>7.0027408584187156E-2</v>
      </c>
      <c r="BR12" s="18">
        <v>0.12587912910615259</v>
      </c>
      <c r="BS12" s="18">
        <v>0.10876560979134819</v>
      </c>
      <c r="BU12" s="18">
        <v>0.12748456153209201</v>
      </c>
      <c r="BV12" s="18">
        <v>0.13340718788738029</v>
      </c>
      <c r="BW12" s="18">
        <v>0.14857445912275999</v>
      </c>
      <c r="BX12" s="18">
        <v>8.5739812220419348E-2</v>
      </c>
      <c r="BY12" s="18">
        <v>0.1118372092527906</v>
      </c>
      <c r="BZ12" s="18">
        <v>8.2829604731926937E-2</v>
      </c>
      <c r="CA12" s="18">
        <v>7.4189376601254603E-2</v>
      </c>
      <c r="CB12" s="18">
        <v>5.3986544171948238E-2</v>
      </c>
      <c r="CC12" s="18">
        <v>0.15866749512258979</v>
      </c>
    </row>
    <row r="13" spans="2:83" ht="19" customHeight="1" x14ac:dyDescent="0.35">
      <c r="B13" s="21" t="s">
        <v>349</v>
      </c>
      <c r="C13" s="18">
        <v>0.1262317267422351</v>
      </c>
      <c r="D13" s="18">
        <v>0.10150372932709879</v>
      </c>
      <c r="E13" s="18">
        <v>0.113156319709573</v>
      </c>
      <c r="F13" s="18">
        <v>0.1104120878433353</v>
      </c>
      <c r="G13" s="18">
        <v>0.1162023325074908</v>
      </c>
      <c r="H13" s="18">
        <v>0.110944168740416</v>
      </c>
      <c r="I13" s="18">
        <v>0.1744707959633072</v>
      </c>
      <c r="K13" s="18">
        <v>0.101297476000894</v>
      </c>
      <c r="L13" s="18">
        <v>0.15021870184002781</v>
      </c>
      <c r="N13" s="18">
        <v>0.12994851505013569</v>
      </c>
      <c r="O13" s="18">
        <v>0.13069718564322741</v>
      </c>
      <c r="P13" s="18">
        <v>0.1384660665265913</v>
      </c>
      <c r="Q13" s="18">
        <v>0.13006918988407759</v>
      </c>
      <c r="R13" s="18">
        <v>9.9835524261266462E-2</v>
      </c>
      <c r="S13" s="18">
        <v>0.14346809749624259</v>
      </c>
      <c r="T13" s="18">
        <v>0.12235694417794531</v>
      </c>
      <c r="U13" s="18">
        <v>0.1046322907145725</v>
      </c>
      <c r="V13" s="18">
        <v>0.13585470048472709</v>
      </c>
      <c r="W13" s="18">
        <v>0.14412409818116839</v>
      </c>
      <c r="X13" s="18">
        <v>0.1131348739788807</v>
      </c>
      <c r="Y13" s="18">
        <v>0.12581384677774171</v>
      </c>
      <c r="AA13" s="18">
        <v>0.1317672317013617</v>
      </c>
      <c r="AB13" s="18">
        <v>0.14389693034441131</v>
      </c>
      <c r="AC13" s="18">
        <v>0.13231789937041971</v>
      </c>
      <c r="AD13" s="18">
        <v>9.6113663346071368E-2</v>
      </c>
      <c r="AF13" s="18">
        <v>0.21896233621659411</v>
      </c>
      <c r="AG13" s="18">
        <v>8.2595980369167252E-2</v>
      </c>
      <c r="AH13" s="18">
        <v>0.1193835044567205</v>
      </c>
      <c r="AI13" s="18">
        <v>0.14447425887629181</v>
      </c>
      <c r="AJ13" s="18">
        <v>9.9026002680493178E-2</v>
      </c>
      <c r="AK13" s="18">
        <v>0.15658944308679859</v>
      </c>
      <c r="AL13" s="18">
        <v>0.1198430602122951</v>
      </c>
      <c r="AM13" s="18">
        <v>0.1222285344284726</v>
      </c>
      <c r="AN13" s="18">
        <v>0.1339474172623091</v>
      </c>
      <c r="AO13" s="18">
        <v>0.1085086796430997</v>
      </c>
      <c r="AP13" s="18">
        <v>0.17538686439506429</v>
      </c>
      <c r="AQ13" s="18">
        <v>0.10956589954228731</v>
      </c>
      <c r="AR13" s="18">
        <v>0.14144658928119769</v>
      </c>
      <c r="AS13" s="18">
        <v>0.1022632483067076</v>
      </c>
      <c r="AT13" s="18">
        <v>8.2643490108541925E-2</v>
      </c>
      <c r="AU13" s="18">
        <v>8.1860341555978683E-2</v>
      </c>
      <c r="AV13" s="18">
        <v>0.1458990899701266</v>
      </c>
      <c r="AX13" s="18">
        <v>0.12698345180742401</v>
      </c>
      <c r="AY13" s="18">
        <v>0.12663555520613401</v>
      </c>
      <c r="BA13" s="18">
        <v>0.125745031009424</v>
      </c>
      <c r="BB13" s="18">
        <v>0.1271347114379576</v>
      </c>
      <c r="BD13" s="18">
        <v>0.1042680138205645</v>
      </c>
      <c r="BE13" s="18">
        <v>0.1231913323838123</v>
      </c>
      <c r="BF13" s="18">
        <v>0.14090062645766471</v>
      </c>
      <c r="BG13" s="18">
        <v>0.1465356896429777</v>
      </c>
      <c r="BH13" s="18">
        <v>0.13870707929739121</v>
      </c>
      <c r="BI13" s="18">
        <v>0.1277887193008756</v>
      </c>
      <c r="BJ13" s="18">
        <v>7.8600944924930041E-2</v>
      </c>
      <c r="BL13" s="18">
        <v>8.962171994712835E-2</v>
      </c>
      <c r="BM13" s="18">
        <v>0.15254626184124659</v>
      </c>
      <c r="BN13" s="18">
        <v>0.12799591468212851</v>
      </c>
      <c r="BO13" s="18">
        <v>0.1443548652207714</v>
      </c>
      <c r="BP13" s="18">
        <v>8.5263174519351406E-2</v>
      </c>
      <c r="BQ13" s="18">
        <v>0.17967619348585451</v>
      </c>
      <c r="BR13" s="18">
        <v>7.8823445014378837E-2</v>
      </c>
      <c r="BS13" s="18">
        <v>0.14057930638468599</v>
      </c>
      <c r="BU13" s="18">
        <v>0.1080343644063918</v>
      </c>
      <c r="BV13" s="18">
        <v>0.1418941954099586</v>
      </c>
      <c r="BW13" s="18">
        <v>0.19316879795832881</v>
      </c>
      <c r="BX13" s="18">
        <v>0.14206932222773519</v>
      </c>
      <c r="BY13" s="18">
        <v>8.0891774741037495E-2</v>
      </c>
      <c r="BZ13" s="18">
        <v>0.11587191932288431</v>
      </c>
      <c r="CA13" s="18">
        <v>0.13456447948923039</v>
      </c>
      <c r="CB13" s="18">
        <v>0.13630273305653731</v>
      </c>
      <c r="CC13" s="18">
        <v>0.171269353165553</v>
      </c>
    </row>
    <row r="14" spans="2:83" ht="19" customHeight="1" x14ac:dyDescent="0.35">
      <c r="B14" s="21" t="s">
        <v>350</v>
      </c>
      <c r="C14" s="18">
        <v>0.1184546284742025</v>
      </c>
      <c r="D14" s="18">
        <v>0.1232974475061481</v>
      </c>
      <c r="E14" s="18">
        <v>0.1127442702749752</v>
      </c>
      <c r="F14" s="18">
        <v>0.11275139581888149</v>
      </c>
      <c r="G14" s="18">
        <v>0.11494805450882301</v>
      </c>
      <c r="H14" s="18">
        <v>0.1095535856919745</v>
      </c>
      <c r="I14" s="18">
        <v>0.13269394990562261</v>
      </c>
      <c r="K14" s="18">
        <v>0.1240451018653847</v>
      </c>
      <c r="L14" s="18">
        <v>0.11380170023962211</v>
      </c>
      <c r="N14" s="18">
        <v>0.13348307206117391</v>
      </c>
      <c r="O14" s="18">
        <v>8.7445680271872744E-2</v>
      </c>
      <c r="P14" s="18">
        <v>7.9574449331032207E-2</v>
      </c>
      <c r="Q14" s="18">
        <v>0.15451228385906399</v>
      </c>
      <c r="R14" s="18">
        <v>0.11927613694679109</v>
      </c>
      <c r="S14" s="18">
        <v>0.138916864912903</v>
      </c>
      <c r="T14" s="18">
        <v>0.11018933225782949</v>
      </c>
      <c r="U14" s="18">
        <v>8.72608887727786E-2</v>
      </c>
      <c r="V14" s="18">
        <v>0.1175760689552421</v>
      </c>
      <c r="W14" s="18">
        <v>0.15883924169310351</v>
      </c>
      <c r="X14" s="18">
        <v>9.9581662776905167E-2</v>
      </c>
      <c r="Y14" s="18">
        <v>9.4166033832870602E-2</v>
      </c>
      <c r="AA14" s="18">
        <v>0.1099169232500041</v>
      </c>
      <c r="AB14" s="18">
        <v>0.1108480124897778</v>
      </c>
      <c r="AC14" s="18">
        <v>0.14154583942721499</v>
      </c>
      <c r="AD14" s="18">
        <v>0.1161767538482837</v>
      </c>
      <c r="AF14" s="18">
        <v>2.8450215516098089E-2</v>
      </c>
      <c r="AG14" s="18">
        <v>0.16468837683438101</v>
      </c>
      <c r="AH14" s="18">
        <v>0.15064543592613991</v>
      </c>
      <c r="AI14" s="18">
        <v>8.375225511539193E-2</v>
      </c>
      <c r="AJ14" s="18">
        <v>0.1128972452498469</v>
      </c>
      <c r="AK14" s="18">
        <v>0.11031102945178339</v>
      </c>
      <c r="AL14" s="18">
        <v>0.1210615138598877</v>
      </c>
      <c r="AM14" s="18">
        <v>0.1150666049142326</v>
      </c>
      <c r="AN14" s="18">
        <v>0.131979403915091</v>
      </c>
      <c r="AO14" s="18">
        <v>0.1100271991105916</v>
      </c>
      <c r="AP14" s="18">
        <v>0.12995267108298661</v>
      </c>
      <c r="AQ14" s="18">
        <v>8.8266631517102914E-2</v>
      </c>
      <c r="AR14" s="18">
        <v>8.4939751447344891E-2</v>
      </c>
      <c r="AS14" s="18">
        <v>0.16141270183316539</v>
      </c>
      <c r="AT14" s="18">
        <v>0.2153113028338435</v>
      </c>
      <c r="AU14" s="18">
        <v>8.131889279563817E-2</v>
      </c>
      <c r="AV14" s="18">
        <v>0.15087534600956959</v>
      </c>
      <c r="AX14" s="18">
        <v>0.1185350286721877</v>
      </c>
      <c r="AY14" s="18">
        <v>0.1125496088546465</v>
      </c>
      <c r="BA14" s="18">
        <v>0.1134761723053775</v>
      </c>
      <c r="BB14" s="18">
        <v>0.1276913433778015</v>
      </c>
      <c r="BD14" s="18">
        <v>0.13592744623102601</v>
      </c>
      <c r="BE14" s="18">
        <v>0.11639340674513809</v>
      </c>
      <c r="BF14" s="18">
        <v>8.5898395187163454E-2</v>
      </c>
      <c r="BG14" s="18">
        <v>0.11876245853992271</v>
      </c>
      <c r="BH14" s="18">
        <v>0.1154093358641991</v>
      </c>
      <c r="BI14" s="18">
        <v>9.9383113901473419E-2</v>
      </c>
      <c r="BJ14" s="18">
        <v>0.13705125934321191</v>
      </c>
      <c r="BL14" s="18">
        <v>0.12808633443425491</v>
      </c>
      <c r="BM14" s="18">
        <v>0.1032007492010707</v>
      </c>
      <c r="BN14" s="18">
        <v>0.13122228102104819</v>
      </c>
      <c r="BO14" s="18">
        <v>0.1488424025065796</v>
      </c>
      <c r="BP14" s="18">
        <v>9.649188779085674E-2</v>
      </c>
      <c r="BQ14" s="18">
        <v>0.1779334569397342</v>
      </c>
      <c r="BR14" s="18">
        <v>0.14537815711866031</v>
      </c>
      <c r="BS14" s="18">
        <v>0.12686752322409869</v>
      </c>
      <c r="BU14" s="18">
        <v>0.13260165549237729</v>
      </c>
      <c r="BV14" s="18">
        <v>0.11150510494171879</v>
      </c>
      <c r="BW14" s="18">
        <v>8.8250361539480723E-2</v>
      </c>
      <c r="BX14" s="18">
        <v>0.14669122661474079</v>
      </c>
      <c r="BY14" s="18">
        <v>0.1143419915894624</v>
      </c>
      <c r="BZ14" s="18">
        <v>0.19418087790705399</v>
      </c>
      <c r="CA14" s="18">
        <v>0.1024814239591641</v>
      </c>
      <c r="CB14" s="18">
        <v>0.1205142934817892</v>
      </c>
      <c r="CC14" s="18">
        <v>9.5754164496455532E-2</v>
      </c>
    </row>
    <row r="15" spans="2:83" ht="19" customHeight="1" x14ac:dyDescent="0.35">
      <c r="B15" s="21" t="s">
        <v>351</v>
      </c>
      <c r="C15" s="18">
        <v>8.8992044963997541E-2</v>
      </c>
      <c r="D15" s="18">
        <v>0.1004628571796284</v>
      </c>
      <c r="E15" s="18">
        <v>8.9515851036777269E-2</v>
      </c>
      <c r="F15" s="18">
        <v>7.9680965214070518E-2</v>
      </c>
      <c r="G15" s="18">
        <v>8.1677934686190848E-2</v>
      </c>
      <c r="H15" s="18">
        <v>8.2833726100094554E-2</v>
      </c>
      <c r="I15" s="18">
        <v>9.9022460295922959E-2</v>
      </c>
      <c r="K15" s="18">
        <v>9.8052350894783508E-2</v>
      </c>
      <c r="L15" s="18">
        <v>8.0942324334820237E-2</v>
      </c>
      <c r="N15" s="18">
        <v>0.1026199234822821</v>
      </c>
      <c r="O15" s="18">
        <v>0.13083965443531159</v>
      </c>
      <c r="P15" s="18">
        <v>6.9550658395306067E-2</v>
      </c>
      <c r="Q15" s="18">
        <v>5.3605961332118542E-2</v>
      </c>
      <c r="R15" s="18">
        <v>7.4053196047681152E-2</v>
      </c>
      <c r="S15" s="18">
        <v>0.1092004209099704</v>
      </c>
      <c r="T15" s="18">
        <v>8.7898679678557995E-2</v>
      </c>
      <c r="U15" s="18">
        <v>7.2412881987657704E-2</v>
      </c>
      <c r="V15" s="18">
        <v>0.1210181278549417</v>
      </c>
      <c r="W15" s="18">
        <v>7.6788893434944924E-2</v>
      </c>
      <c r="X15" s="18">
        <v>0.11577041291268921</v>
      </c>
      <c r="Y15" s="18">
        <v>5.5417836453218607E-2</v>
      </c>
      <c r="AA15" s="18">
        <v>0.1013201383297114</v>
      </c>
      <c r="AB15" s="18">
        <v>7.6642859404304126E-2</v>
      </c>
      <c r="AC15" s="18">
        <v>7.0976565182782989E-2</v>
      </c>
      <c r="AD15" s="18">
        <v>0.1036263761833404</v>
      </c>
      <c r="AF15" s="18">
        <v>7.4205278131523167E-2</v>
      </c>
      <c r="AG15" s="18">
        <v>5.4653558721598633E-2</v>
      </c>
      <c r="AH15" s="18">
        <v>6.3197501816599125E-2</v>
      </c>
      <c r="AI15" s="18">
        <v>8.7698959147259031E-2</v>
      </c>
      <c r="AJ15" s="18">
        <v>0.1186269858320393</v>
      </c>
      <c r="AK15" s="18">
        <v>9.6706544690423807E-2</v>
      </c>
      <c r="AL15" s="18">
        <v>0.10616909477268591</v>
      </c>
      <c r="AM15" s="18">
        <v>0.1176199394970112</v>
      </c>
      <c r="AN15" s="18">
        <v>8.1921679653341489E-2</v>
      </c>
      <c r="AO15" s="18">
        <v>0.1060334066682771</v>
      </c>
      <c r="AP15" s="18">
        <v>8.3296328682448018E-2</v>
      </c>
      <c r="AQ15" s="18">
        <v>7.351109813379661E-2</v>
      </c>
      <c r="AR15" s="18">
        <v>8.3375105481644812E-2</v>
      </c>
      <c r="AS15" s="18">
        <v>3.9636488247071888E-2</v>
      </c>
      <c r="AT15" s="18">
        <v>5.8961035849266027E-2</v>
      </c>
      <c r="AU15" s="18">
        <v>9.2419634243450594E-2</v>
      </c>
      <c r="AV15" s="18">
        <v>5.3462984406861383E-2</v>
      </c>
      <c r="AX15" s="18">
        <v>8.7190711018457961E-2</v>
      </c>
      <c r="AY15" s="18">
        <v>0.100936763994023</v>
      </c>
      <c r="BA15" s="18">
        <v>9.0669332821931181E-2</v>
      </c>
      <c r="BB15" s="18">
        <v>8.58801104144849E-2</v>
      </c>
      <c r="BD15" s="18">
        <v>8.8094779688090166E-2</v>
      </c>
      <c r="BE15" s="18">
        <v>6.5416769481803888E-2</v>
      </c>
      <c r="BF15" s="18">
        <v>0.110575205097004</v>
      </c>
      <c r="BG15" s="18">
        <v>9.6779051204089542E-2</v>
      </c>
      <c r="BH15" s="18">
        <v>8.7345665607158771E-2</v>
      </c>
      <c r="BI15" s="18">
        <v>9.0889608487059514E-2</v>
      </c>
      <c r="BJ15" s="18">
        <v>0.122671256765575</v>
      </c>
      <c r="BL15" s="18">
        <v>0.12253335913498779</v>
      </c>
      <c r="BM15" s="18">
        <v>8.316128210212044E-2</v>
      </c>
      <c r="BN15" s="18">
        <v>0.1110535747084149</v>
      </c>
      <c r="BO15" s="18">
        <v>9.2855026371416613E-2</v>
      </c>
      <c r="BP15" s="18">
        <v>8.9136471788401478E-2</v>
      </c>
      <c r="BQ15" s="18">
        <v>0.117211297599838</v>
      </c>
      <c r="BR15" s="18">
        <v>4.5216562980544432E-2</v>
      </c>
      <c r="BS15" s="18">
        <v>5.8558595805013193E-2</v>
      </c>
      <c r="BU15" s="18">
        <v>7.8893999506484236E-2</v>
      </c>
      <c r="BV15" s="18">
        <v>8.6431163151248824E-2</v>
      </c>
      <c r="BW15" s="18">
        <v>0.1211273426669361</v>
      </c>
      <c r="BX15" s="18">
        <v>9.6186619315760391E-2</v>
      </c>
      <c r="BY15" s="18">
        <v>9.018078275231417E-2</v>
      </c>
      <c r="BZ15" s="18">
        <v>9.2242587771880491E-2</v>
      </c>
      <c r="CA15" s="18">
        <v>6.6343446602345049E-2</v>
      </c>
      <c r="CB15" s="18">
        <v>6.0472588224189952E-2</v>
      </c>
      <c r="CC15" s="18">
        <v>0.14219978059852589</v>
      </c>
    </row>
    <row r="16" spans="2:83" ht="19" customHeight="1" x14ac:dyDescent="0.35">
      <c r="B16" s="21" t="s">
        <v>352</v>
      </c>
      <c r="C16" s="18">
        <v>9.9951576645132767E-2</v>
      </c>
      <c r="D16" s="18">
        <v>0.1097809911715215</v>
      </c>
      <c r="E16" s="18">
        <v>0.14917336771276399</v>
      </c>
      <c r="F16" s="18">
        <v>9.484586437860712E-2</v>
      </c>
      <c r="G16" s="18">
        <v>9.8375340992208363E-2</v>
      </c>
      <c r="H16" s="18">
        <v>9.0271242455742778E-2</v>
      </c>
      <c r="I16" s="18">
        <v>7.1790801984307345E-2</v>
      </c>
      <c r="K16" s="18">
        <v>0.1097038684901885</v>
      </c>
      <c r="L16" s="18">
        <v>9.028830489991127E-2</v>
      </c>
      <c r="N16" s="18">
        <v>8.2076518682395391E-2</v>
      </c>
      <c r="O16" s="18">
        <v>1.4822224436907399E-2</v>
      </c>
      <c r="P16" s="18">
        <v>7.8857138366197024E-2</v>
      </c>
      <c r="Q16" s="18">
        <v>0.18788451351602201</v>
      </c>
      <c r="R16" s="18">
        <v>9.0936927086944772E-2</v>
      </c>
      <c r="S16" s="18">
        <v>0.12774040351150509</v>
      </c>
      <c r="T16" s="18">
        <v>0.11800502139005389</v>
      </c>
      <c r="U16" s="18">
        <v>9.2480048048783292E-2</v>
      </c>
      <c r="V16" s="18">
        <v>0.1202958817879119</v>
      </c>
      <c r="W16" s="18">
        <v>0.1118976626262739</v>
      </c>
      <c r="X16" s="18">
        <v>9.1206110489430114E-2</v>
      </c>
      <c r="Y16" s="18">
        <v>5.4994973377771088E-2</v>
      </c>
      <c r="AA16" s="18">
        <v>0.1082852392211846</v>
      </c>
      <c r="AB16" s="18">
        <v>7.6527417701968761E-2</v>
      </c>
      <c r="AC16" s="18">
        <v>0.11279555445502711</v>
      </c>
      <c r="AD16" s="18">
        <v>0.10365100830914981</v>
      </c>
      <c r="AF16" s="18">
        <v>7.3825894118681873E-2</v>
      </c>
      <c r="AG16" s="18">
        <v>0.1328260789509205</v>
      </c>
      <c r="AH16" s="18">
        <v>3.438177287521102E-2</v>
      </c>
      <c r="AI16" s="18">
        <v>9.3478555985691478E-2</v>
      </c>
      <c r="AJ16" s="18">
        <v>7.6363560153149587E-2</v>
      </c>
      <c r="AK16" s="18">
        <v>9.6505900105185616E-2</v>
      </c>
      <c r="AL16" s="18">
        <v>8.7746769906864266E-2</v>
      </c>
      <c r="AM16" s="18">
        <v>0.1104050440453786</v>
      </c>
      <c r="AN16" s="18">
        <v>8.9300976722564498E-2</v>
      </c>
      <c r="AO16" s="18">
        <v>0.13040189620057119</v>
      </c>
      <c r="AP16" s="18">
        <v>8.7725828585863058E-2</v>
      </c>
      <c r="AQ16" s="18">
        <v>0.1063903100188765</v>
      </c>
      <c r="AR16" s="18">
        <v>0.1308253558042802</v>
      </c>
      <c r="AS16" s="18">
        <v>9.874436719234625E-2</v>
      </c>
      <c r="AT16" s="18">
        <v>9.3930844123265092E-2</v>
      </c>
      <c r="AU16" s="18">
        <v>0.19013206833713109</v>
      </c>
      <c r="AV16" s="18">
        <v>5.5935664038135859E-2</v>
      </c>
      <c r="AX16" s="18">
        <v>9.4330168998283337E-2</v>
      </c>
      <c r="AY16" s="18">
        <v>0.13136398957538839</v>
      </c>
      <c r="BA16" s="18">
        <v>0.1000283444240547</v>
      </c>
      <c r="BB16" s="18">
        <v>9.9809146529522941E-2</v>
      </c>
      <c r="BD16" s="18">
        <v>8.8950689277765019E-2</v>
      </c>
      <c r="BE16" s="18">
        <v>8.691288118065256E-2</v>
      </c>
      <c r="BF16" s="18">
        <v>0.11249884406600009</v>
      </c>
      <c r="BG16" s="18">
        <v>8.2055083386731301E-2</v>
      </c>
      <c r="BH16" s="18">
        <v>0.17326188620994901</v>
      </c>
      <c r="BI16" s="18">
        <v>9.7360539073605659E-2</v>
      </c>
      <c r="BJ16" s="18">
        <v>7.4208353827813836E-2</v>
      </c>
      <c r="BL16" s="18">
        <v>0.1059740796594297</v>
      </c>
      <c r="BM16" s="18">
        <v>0.12862652915714201</v>
      </c>
      <c r="BN16" s="18">
        <v>9.706666541268201E-2</v>
      </c>
      <c r="BO16" s="18">
        <v>0.10090469718528</v>
      </c>
      <c r="BP16" s="18">
        <v>7.8473373465951277E-2</v>
      </c>
      <c r="BQ16" s="18">
        <v>4.4529368719181867E-2</v>
      </c>
      <c r="BR16" s="18">
        <v>6.353728298041493E-2</v>
      </c>
      <c r="BS16" s="18">
        <v>7.2334634102397877E-2</v>
      </c>
      <c r="BU16" s="18">
        <v>0.1085656639026302</v>
      </c>
      <c r="BV16" s="18">
        <v>0.14062892460440379</v>
      </c>
      <c r="BW16" s="18">
        <v>0.10231736609710571</v>
      </c>
      <c r="BX16" s="18">
        <v>7.973689698431094E-2</v>
      </c>
      <c r="BY16" s="18">
        <v>6.9005998021763562E-2</v>
      </c>
      <c r="BZ16" s="18">
        <v>9.1200652813693106E-2</v>
      </c>
      <c r="CA16" s="18">
        <v>0.1064071508996778</v>
      </c>
      <c r="CB16" s="18">
        <v>9.5522786273094823E-2</v>
      </c>
      <c r="CC16" s="18">
        <v>5.0060751042321959E-2</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0.11072676242221741</v>
      </c>
      <c r="D9" s="18">
        <v>8.0293345740040808E-2</v>
      </c>
      <c r="E9" s="18">
        <v>0.16409166875858239</v>
      </c>
      <c r="F9" s="18">
        <v>0.1156565886340738</v>
      </c>
      <c r="G9" s="18">
        <v>7.9845333651708414E-2</v>
      </c>
      <c r="H9" s="18">
        <v>0.1078445836782943</v>
      </c>
      <c r="I9" s="18">
        <v>0.1045612646541049</v>
      </c>
      <c r="K9" s="18">
        <v>0.1014663198523373</v>
      </c>
      <c r="L9" s="18">
        <v>0.1190587104501257</v>
      </c>
      <c r="N9" s="18">
        <v>0.1117085675951785</v>
      </c>
      <c r="O9" s="18">
        <v>8.7430740883289212E-2</v>
      </c>
      <c r="P9" s="18">
        <v>6.5222902498268925E-2</v>
      </c>
      <c r="Q9" s="18">
        <v>0.12533477181658689</v>
      </c>
      <c r="R9" s="18">
        <v>0.1311775850722702</v>
      </c>
      <c r="S9" s="18">
        <v>7.9061092791725587E-2</v>
      </c>
      <c r="T9" s="18">
        <v>0.15332164350591851</v>
      </c>
      <c r="U9" s="18">
        <v>0.1092223779665165</v>
      </c>
      <c r="V9" s="18">
        <v>9.0813692640153085E-2</v>
      </c>
      <c r="W9" s="18">
        <v>0.11613667258509409</v>
      </c>
      <c r="X9" s="18">
        <v>0.1244877895999538</v>
      </c>
      <c r="Y9" s="18">
        <v>0.111185228253094</v>
      </c>
      <c r="AA9" s="18">
        <v>9.6283975310869088E-2</v>
      </c>
      <c r="AB9" s="18">
        <v>0.1152132150032877</v>
      </c>
      <c r="AC9" s="18">
        <v>9.2466215360725079E-2</v>
      </c>
      <c r="AD9" s="18">
        <v>0.1385024578712328</v>
      </c>
      <c r="AF9" s="18">
        <v>0.119113509182583</v>
      </c>
      <c r="AG9" s="18">
        <v>0.12211313333755559</v>
      </c>
      <c r="AH9" s="18">
        <v>0.13385510036355169</v>
      </c>
      <c r="AI9" s="18">
        <v>0.1110839507841364</v>
      </c>
      <c r="AJ9" s="18">
        <v>0.11711272330182471</v>
      </c>
      <c r="AK9" s="18">
        <v>0.1119363212459699</v>
      </c>
      <c r="AL9" s="18">
        <v>0.1668775977873139</v>
      </c>
      <c r="AM9" s="18">
        <v>9.2859197230190704E-2</v>
      </c>
      <c r="AN9" s="18">
        <v>9.8655403029786648E-2</v>
      </c>
      <c r="AO9" s="18">
        <v>0.13201176108114779</v>
      </c>
      <c r="AP9" s="18">
        <v>7.2590629990690478E-2</v>
      </c>
      <c r="AQ9" s="18">
        <v>7.5436454817145157E-2</v>
      </c>
      <c r="AR9" s="18">
        <v>0.121043613532527</v>
      </c>
      <c r="AS9" s="18">
        <v>0.1131738693656449</v>
      </c>
      <c r="AT9" s="18">
        <v>6.3150734346759274E-2</v>
      </c>
      <c r="AU9" s="18">
        <v>0.12912305189576609</v>
      </c>
      <c r="AV9" s="18">
        <v>3.7074439512155409E-2</v>
      </c>
      <c r="AX9" s="18">
        <v>0.11604635328964311</v>
      </c>
      <c r="AY9" s="18">
        <v>8.5100714440613304E-2</v>
      </c>
      <c r="BA9" s="18">
        <v>0.10927608163599779</v>
      </c>
      <c r="BB9" s="18">
        <v>0.1134182644429335</v>
      </c>
      <c r="BD9" s="18">
        <v>0.1059678780972014</v>
      </c>
      <c r="BE9" s="18">
        <v>0.1043912759998052</v>
      </c>
      <c r="BF9" s="18">
        <v>8.225112887096761E-2</v>
      </c>
      <c r="BG9" s="18">
        <v>0.1249976507206505</v>
      </c>
      <c r="BH9" s="18">
        <v>0.1209215232676057</v>
      </c>
      <c r="BI9" s="18">
        <v>7.8177227806547248E-2</v>
      </c>
      <c r="BJ9" s="18">
        <v>0.17989885352527951</v>
      </c>
      <c r="BL9" s="18">
        <v>0.11952383891968391</v>
      </c>
      <c r="BM9" s="18">
        <v>0.1066537026147942</v>
      </c>
      <c r="BN9" s="18">
        <v>0.12190819839328761</v>
      </c>
      <c r="BO9" s="18">
        <v>0.13545199360670229</v>
      </c>
      <c r="BP9" s="18">
        <v>0.11928257816812</v>
      </c>
      <c r="BQ9" s="18">
        <v>0.13661298209348849</v>
      </c>
      <c r="BR9" s="18">
        <v>4.0578843984370713E-2</v>
      </c>
      <c r="BS9" s="18">
        <v>9.7701932415568626E-2</v>
      </c>
      <c r="BU9" s="18">
        <v>0.1194008624687682</v>
      </c>
      <c r="BV9" s="18">
        <v>9.5405303233329866E-2</v>
      </c>
      <c r="BW9" s="18">
        <v>0.13053273053933959</v>
      </c>
      <c r="BX9" s="18">
        <v>0.12519625418348851</v>
      </c>
      <c r="BY9" s="18">
        <v>0.10570630660435169</v>
      </c>
      <c r="BZ9" s="18">
        <v>0.1757795677607841</v>
      </c>
      <c r="CA9" s="18">
        <v>0.10000447166788951</v>
      </c>
      <c r="CB9" s="18">
        <v>7.8932866611409719E-2</v>
      </c>
      <c r="CC9" s="18">
        <v>0.1539362382918105</v>
      </c>
    </row>
    <row r="10" spans="2:83" ht="19" customHeight="1" x14ac:dyDescent="0.35">
      <c r="B10" s="21" t="s">
        <v>346</v>
      </c>
      <c r="C10" s="18">
        <v>0.15509810236431079</v>
      </c>
      <c r="D10" s="18">
        <v>0.13574280534642411</v>
      </c>
      <c r="E10" s="18">
        <v>0.14416018964084959</v>
      </c>
      <c r="F10" s="18">
        <v>0.14063048316475291</v>
      </c>
      <c r="G10" s="18">
        <v>0.16073498229997199</v>
      </c>
      <c r="H10" s="18">
        <v>0.16401014667481639</v>
      </c>
      <c r="I10" s="18">
        <v>0.17203837444154171</v>
      </c>
      <c r="K10" s="18">
        <v>0.14751928743062531</v>
      </c>
      <c r="L10" s="18">
        <v>0.1619370737903276</v>
      </c>
      <c r="N10" s="18">
        <v>0.14171486677412079</v>
      </c>
      <c r="O10" s="18">
        <v>0.15968242190304269</v>
      </c>
      <c r="P10" s="18">
        <v>0.25719513069950523</v>
      </c>
      <c r="Q10" s="18">
        <v>0.18952803249989711</v>
      </c>
      <c r="R10" s="18">
        <v>0.119115862164295</v>
      </c>
      <c r="S10" s="18">
        <v>0.14981935382518399</v>
      </c>
      <c r="T10" s="18">
        <v>0.12926045620289789</v>
      </c>
      <c r="U10" s="18">
        <v>0.19309493933266539</v>
      </c>
      <c r="V10" s="18">
        <v>0.13607605974468509</v>
      </c>
      <c r="W10" s="18">
        <v>0.14705086194559391</v>
      </c>
      <c r="X10" s="18">
        <v>0.18050083593277169</v>
      </c>
      <c r="Y10" s="18">
        <v>0.14673023642299179</v>
      </c>
      <c r="AA10" s="18">
        <v>0.17318951833973489</v>
      </c>
      <c r="AB10" s="18">
        <v>0.15033168133793581</v>
      </c>
      <c r="AC10" s="18">
        <v>0.1547346491142349</v>
      </c>
      <c r="AD10" s="18">
        <v>0.13957871033435609</v>
      </c>
      <c r="AF10" s="18">
        <v>0.10341219877961209</v>
      </c>
      <c r="AG10" s="18">
        <v>0.1085990602291068</v>
      </c>
      <c r="AH10" s="18">
        <v>0.17386487742848941</v>
      </c>
      <c r="AI10" s="18">
        <v>0.1238661517481161</v>
      </c>
      <c r="AJ10" s="18">
        <v>0.157645818114139</v>
      </c>
      <c r="AK10" s="18">
        <v>0.1614377896940434</v>
      </c>
      <c r="AL10" s="18">
        <v>0.13671760026014551</v>
      </c>
      <c r="AM10" s="18">
        <v>0.17501371624546441</v>
      </c>
      <c r="AN10" s="18">
        <v>0.15735322500502111</v>
      </c>
      <c r="AO10" s="18">
        <v>0.15296806694535001</v>
      </c>
      <c r="AP10" s="18">
        <v>0.16645024475093259</v>
      </c>
      <c r="AQ10" s="18">
        <v>0.21325459099714819</v>
      </c>
      <c r="AR10" s="18">
        <v>0.1908355142182161</v>
      </c>
      <c r="AS10" s="18">
        <v>0.17926326097913009</v>
      </c>
      <c r="AT10" s="18">
        <v>0.11341785298625159</v>
      </c>
      <c r="AU10" s="18">
        <v>0.10221890769260369</v>
      </c>
      <c r="AV10" s="18">
        <v>0.19754393459837749</v>
      </c>
      <c r="AX10" s="18">
        <v>0.1600079897865766</v>
      </c>
      <c r="AY10" s="18">
        <v>0.13250380918335419</v>
      </c>
      <c r="BA10" s="18">
        <v>0.14780312384395949</v>
      </c>
      <c r="BB10" s="18">
        <v>0.16863274734969921</v>
      </c>
      <c r="BD10" s="18">
        <v>0.15261206793549539</v>
      </c>
      <c r="BE10" s="18">
        <v>0.13998038000655241</v>
      </c>
      <c r="BF10" s="18">
        <v>0.16809871449166919</v>
      </c>
      <c r="BG10" s="18">
        <v>0.15674606086336881</v>
      </c>
      <c r="BH10" s="18">
        <v>0.1616790726324186</v>
      </c>
      <c r="BI10" s="18">
        <v>0.1458275731321701</v>
      </c>
      <c r="BJ10" s="18">
        <v>0.19664483232572891</v>
      </c>
      <c r="BL10" s="18">
        <v>0.114095719971939</v>
      </c>
      <c r="BM10" s="18">
        <v>0.16168113746403151</v>
      </c>
      <c r="BN10" s="18">
        <v>0.17295709727140621</v>
      </c>
      <c r="BO10" s="18">
        <v>0.18107983810734241</v>
      </c>
      <c r="BP10" s="18">
        <v>0.16637840115229269</v>
      </c>
      <c r="BQ10" s="18">
        <v>0.1162634908705918</v>
      </c>
      <c r="BR10" s="18">
        <v>0.20916865387549799</v>
      </c>
      <c r="BS10" s="18">
        <v>0.15861735716156131</v>
      </c>
      <c r="BU10" s="18">
        <v>0.12716362349977439</v>
      </c>
      <c r="BV10" s="18">
        <v>0.15828074031708661</v>
      </c>
      <c r="BW10" s="18">
        <v>0.19844759134361431</v>
      </c>
      <c r="BX10" s="18">
        <v>0.16052861565695839</v>
      </c>
      <c r="BY10" s="18">
        <v>0.16679196437521671</v>
      </c>
      <c r="BZ10" s="18">
        <v>0.1220225254639942</v>
      </c>
      <c r="CA10" s="18">
        <v>0.17828083683475379</v>
      </c>
      <c r="CB10" s="18">
        <v>0.13109607392064121</v>
      </c>
      <c r="CC10" s="18">
        <v>0.13902130565847851</v>
      </c>
    </row>
    <row r="11" spans="2:83" ht="19" customHeight="1" x14ac:dyDescent="0.35">
      <c r="B11" s="21" t="s">
        <v>347</v>
      </c>
      <c r="C11" s="18">
        <v>0.15310668352160231</v>
      </c>
      <c r="D11" s="18">
        <v>0.14719686128316409</v>
      </c>
      <c r="E11" s="18">
        <v>0.12662190203671719</v>
      </c>
      <c r="F11" s="18">
        <v>0.1570337159515382</v>
      </c>
      <c r="G11" s="18">
        <v>0.16165906415824469</v>
      </c>
      <c r="H11" s="18">
        <v>0.15514965233850109</v>
      </c>
      <c r="I11" s="18">
        <v>0.1648806718308852</v>
      </c>
      <c r="K11" s="18">
        <v>0.15219554133714391</v>
      </c>
      <c r="L11" s="18">
        <v>0.15369763357691471</v>
      </c>
      <c r="N11" s="18">
        <v>0.15809922634956899</v>
      </c>
      <c r="O11" s="18">
        <v>0.1810438604209085</v>
      </c>
      <c r="P11" s="18">
        <v>9.4841015465559467E-2</v>
      </c>
      <c r="Q11" s="18">
        <v>0.14578008105893689</v>
      </c>
      <c r="R11" s="18">
        <v>0.16305870470510619</v>
      </c>
      <c r="S11" s="18">
        <v>0.21570502378088599</v>
      </c>
      <c r="T11" s="18">
        <v>0.15865144889594621</v>
      </c>
      <c r="U11" s="18">
        <v>0.17557830837541219</v>
      </c>
      <c r="V11" s="18">
        <v>0.13799499926645581</v>
      </c>
      <c r="W11" s="18">
        <v>0.13074665270355551</v>
      </c>
      <c r="X11" s="18">
        <v>0.1617872955941202</v>
      </c>
      <c r="Y11" s="18">
        <v>0.12749611130269539</v>
      </c>
      <c r="AA11" s="18">
        <v>0.1468741971754772</v>
      </c>
      <c r="AB11" s="18">
        <v>0.1585869859888607</v>
      </c>
      <c r="AC11" s="18">
        <v>0.14867970330276711</v>
      </c>
      <c r="AD11" s="18">
        <v>0.1591708632739216</v>
      </c>
      <c r="AF11" s="18">
        <v>3.2941561406265703E-2</v>
      </c>
      <c r="AG11" s="18">
        <v>0.18957303413649931</v>
      </c>
      <c r="AH11" s="18">
        <v>0.15481962006783259</v>
      </c>
      <c r="AI11" s="18">
        <v>0.17840960466115</v>
      </c>
      <c r="AJ11" s="18">
        <v>0.14719476223480729</v>
      </c>
      <c r="AK11" s="18">
        <v>0.16451743525989429</v>
      </c>
      <c r="AL11" s="18">
        <v>0.12361450810184001</v>
      </c>
      <c r="AM11" s="18">
        <v>0.18607818734554271</v>
      </c>
      <c r="AN11" s="18">
        <v>0.14761505362488431</v>
      </c>
      <c r="AO11" s="18">
        <v>0.13935857167908119</v>
      </c>
      <c r="AP11" s="18">
        <v>0.17058285338274659</v>
      </c>
      <c r="AQ11" s="18">
        <v>0.12531462576735569</v>
      </c>
      <c r="AR11" s="18">
        <v>0.1410137344956727</v>
      </c>
      <c r="AS11" s="18">
        <v>7.031984495320294E-2</v>
      </c>
      <c r="AT11" s="18">
        <v>0.1860003909703272</v>
      </c>
      <c r="AU11" s="18">
        <v>0.17492238075406921</v>
      </c>
      <c r="AV11" s="18">
        <v>0.11510216240648501</v>
      </c>
      <c r="AX11" s="18">
        <v>0.15568916751839601</v>
      </c>
      <c r="AY11" s="18">
        <v>0.13370498095264091</v>
      </c>
      <c r="BA11" s="18">
        <v>0.1533590817662096</v>
      </c>
      <c r="BB11" s="18">
        <v>0.15263839967043469</v>
      </c>
      <c r="BD11" s="18">
        <v>0.16375674986375971</v>
      </c>
      <c r="BE11" s="18">
        <v>0.1687256876456901</v>
      </c>
      <c r="BF11" s="18">
        <v>0.1685412602548369</v>
      </c>
      <c r="BG11" s="18">
        <v>0.1442418164321127</v>
      </c>
      <c r="BH11" s="18">
        <v>0.12764806531236031</v>
      </c>
      <c r="BI11" s="18">
        <v>0.10952979077178281</v>
      </c>
      <c r="BJ11" s="18">
        <v>0.1061879546957418</v>
      </c>
      <c r="BL11" s="18">
        <v>0.13842917879261829</v>
      </c>
      <c r="BM11" s="18">
        <v>0.15567770575594461</v>
      </c>
      <c r="BN11" s="18">
        <v>0.15228191328437549</v>
      </c>
      <c r="BO11" s="18">
        <v>0.1129980608134972</v>
      </c>
      <c r="BP11" s="18">
        <v>0.16900613707574599</v>
      </c>
      <c r="BQ11" s="18">
        <v>7.1409842792060363E-2</v>
      </c>
      <c r="BR11" s="18">
        <v>0.15394156164386111</v>
      </c>
      <c r="BS11" s="18">
        <v>0.17282246662534981</v>
      </c>
      <c r="BU11" s="18">
        <v>0.14971275118266689</v>
      </c>
      <c r="BV11" s="18">
        <v>0.13540429281211749</v>
      </c>
      <c r="BW11" s="18">
        <v>0.16030853120960889</v>
      </c>
      <c r="BX11" s="18">
        <v>0.16489558031604321</v>
      </c>
      <c r="BY11" s="18">
        <v>0.16008691430323799</v>
      </c>
      <c r="BZ11" s="18">
        <v>0.1085689307330631</v>
      </c>
      <c r="CA11" s="18">
        <v>0.18451983913684969</v>
      </c>
      <c r="CB11" s="18">
        <v>0.16285814105625879</v>
      </c>
      <c r="CC11" s="18">
        <v>0.1640869531332827</v>
      </c>
    </row>
    <row r="12" spans="2:83" ht="19" customHeight="1" x14ac:dyDescent="0.35">
      <c r="B12" s="21" t="s">
        <v>348</v>
      </c>
      <c r="C12" s="18">
        <v>0.15322465327678281</v>
      </c>
      <c r="D12" s="18">
        <v>0.13550154833960151</v>
      </c>
      <c r="E12" s="18">
        <v>0.1315722189342573</v>
      </c>
      <c r="F12" s="18">
        <v>0.1326978760931608</v>
      </c>
      <c r="G12" s="18">
        <v>0.13193995579205001</v>
      </c>
      <c r="H12" s="18">
        <v>0.15805894947384211</v>
      </c>
      <c r="I12" s="18">
        <v>0.20143802912064929</v>
      </c>
      <c r="K12" s="18">
        <v>0.15303683650403349</v>
      </c>
      <c r="L12" s="18">
        <v>0.15415775297607601</v>
      </c>
      <c r="N12" s="18">
        <v>0.15668774180125369</v>
      </c>
      <c r="O12" s="18">
        <v>0.17133855946982349</v>
      </c>
      <c r="P12" s="18">
        <v>0.21831247077408941</v>
      </c>
      <c r="Q12" s="18">
        <v>0.1949856781022179</v>
      </c>
      <c r="R12" s="18">
        <v>0.19432794168020101</v>
      </c>
      <c r="S12" s="18">
        <v>0.13576798028224471</v>
      </c>
      <c r="T12" s="18">
        <v>0.18163466282436591</v>
      </c>
      <c r="U12" s="18">
        <v>0.10150710211979989</v>
      </c>
      <c r="V12" s="18">
        <v>9.8104809463961121E-2</v>
      </c>
      <c r="W12" s="18">
        <v>0.1725290590171373</v>
      </c>
      <c r="X12" s="18">
        <v>0.1180799202329897</v>
      </c>
      <c r="Y12" s="18">
        <v>0.16727744613807491</v>
      </c>
      <c r="AA12" s="18">
        <v>0.18499004201814931</v>
      </c>
      <c r="AB12" s="18">
        <v>0.13916560640142961</v>
      </c>
      <c r="AC12" s="18">
        <v>0.14723186189861781</v>
      </c>
      <c r="AD12" s="18">
        <v>0.13749291921455251</v>
      </c>
      <c r="AF12" s="18">
        <v>7.2280460604050911E-2</v>
      </c>
      <c r="AG12" s="18">
        <v>7.9860771548088322E-2</v>
      </c>
      <c r="AH12" s="18">
        <v>0.15349607279752581</v>
      </c>
      <c r="AI12" s="18">
        <v>0.2102844855887393</v>
      </c>
      <c r="AJ12" s="18">
        <v>0.18501216803111689</v>
      </c>
      <c r="AK12" s="18">
        <v>0.1392849323303951</v>
      </c>
      <c r="AL12" s="18">
        <v>0.13324225730437239</v>
      </c>
      <c r="AM12" s="18">
        <v>0.1306964969925434</v>
      </c>
      <c r="AN12" s="18">
        <v>0.17250903582936089</v>
      </c>
      <c r="AO12" s="18">
        <v>0.1843510234260877</v>
      </c>
      <c r="AP12" s="18">
        <v>0.1436907454110059</v>
      </c>
      <c r="AQ12" s="18">
        <v>0.2088081010465043</v>
      </c>
      <c r="AR12" s="18">
        <v>0.16303233079929369</v>
      </c>
      <c r="AS12" s="18">
        <v>0.12544438505044181</v>
      </c>
      <c r="AT12" s="18">
        <v>0.19934095512500999</v>
      </c>
      <c r="AU12" s="18">
        <v>0.1143479066325294</v>
      </c>
      <c r="AV12" s="18">
        <v>0.14895948946336579</v>
      </c>
      <c r="AX12" s="18">
        <v>0.15684636063684931</v>
      </c>
      <c r="AY12" s="18">
        <v>0.14016451341213229</v>
      </c>
      <c r="BA12" s="18">
        <v>0.15132944166891429</v>
      </c>
      <c r="BB12" s="18">
        <v>0.15674090986521899</v>
      </c>
      <c r="BD12" s="18">
        <v>0.16224114715667229</v>
      </c>
      <c r="BE12" s="18">
        <v>0.1466700116810741</v>
      </c>
      <c r="BF12" s="18">
        <v>0.12700098180639999</v>
      </c>
      <c r="BG12" s="18">
        <v>0.15806770277077989</v>
      </c>
      <c r="BH12" s="18">
        <v>0.1652231244140788</v>
      </c>
      <c r="BI12" s="18">
        <v>0.14057928628602909</v>
      </c>
      <c r="BJ12" s="18">
        <v>0.15180880226059229</v>
      </c>
      <c r="BL12" s="18">
        <v>0.17923435415127739</v>
      </c>
      <c r="BM12" s="18">
        <v>0.1247326957674498</v>
      </c>
      <c r="BN12" s="18">
        <v>0.23997812951948841</v>
      </c>
      <c r="BO12" s="18">
        <v>0.21001337937999079</v>
      </c>
      <c r="BP12" s="18">
        <v>0.13730350387853921</v>
      </c>
      <c r="BQ12" s="18">
        <v>0.21131125609116441</v>
      </c>
      <c r="BR12" s="18">
        <v>0.1480850966672092</v>
      </c>
      <c r="BS12" s="18">
        <v>0.1312156275399467</v>
      </c>
      <c r="BU12" s="18">
        <v>0.16982405779190879</v>
      </c>
      <c r="BV12" s="18">
        <v>0.11792502169418539</v>
      </c>
      <c r="BW12" s="18">
        <v>0.20447883448168791</v>
      </c>
      <c r="BX12" s="18">
        <v>0.1780926143525737</v>
      </c>
      <c r="BY12" s="18">
        <v>0.14470801392486479</v>
      </c>
      <c r="BZ12" s="18">
        <v>0.1831932637120407</v>
      </c>
      <c r="CA12" s="18">
        <v>9.7300093608105362E-2</v>
      </c>
      <c r="CB12" s="18">
        <v>0.2060630232071467</v>
      </c>
      <c r="CC12" s="18">
        <v>0.17330399589596501</v>
      </c>
    </row>
    <row r="13" spans="2:83" ht="19" customHeight="1" x14ac:dyDescent="0.35">
      <c r="B13" s="21" t="s">
        <v>349</v>
      </c>
      <c r="C13" s="18">
        <v>0.13035310246892909</v>
      </c>
      <c r="D13" s="18">
        <v>0.13464143996909941</v>
      </c>
      <c r="E13" s="18">
        <v>9.3518797146407748E-2</v>
      </c>
      <c r="F13" s="18">
        <v>9.7084276190295068E-2</v>
      </c>
      <c r="G13" s="18">
        <v>0.14122438684209321</v>
      </c>
      <c r="H13" s="18">
        <v>0.16987897560307599</v>
      </c>
      <c r="I13" s="18">
        <v>0.14451630574446461</v>
      </c>
      <c r="K13" s="18">
        <v>0.1294186583505951</v>
      </c>
      <c r="L13" s="18">
        <v>0.13187277396591479</v>
      </c>
      <c r="N13" s="18">
        <v>0.14113733935419351</v>
      </c>
      <c r="O13" s="18">
        <v>0.15930636762895939</v>
      </c>
      <c r="P13" s="18">
        <v>0.12432425580204751</v>
      </c>
      <c r="Q13" s="18">
        <v>0.1186752297586644</v>
      </c>
      <c r="R13" s="18">
        <v>0.12610648272284489</v>
      </c>
      <c r="S13" s="18">
        <v>0.1253468508034658</v>
      </c>
      <c r="T13" s="18">
        <v>0.1124753839003149</v>
      </c>
      <c r="U13" s="18">
        <v>0.10982004250356781</v>
      </c>
      <c r="V13" s="18">
        <v>0.122675626481995</v>
      </c>
      <c r="W13" s="18">
        <v>0.1368907879370389</v>
      </c>
      <c r="X13" s="18">
        <v>0.1405531529027324</v>
      </c>
      <c r="Y13" s="18">
        <v>0.15446562523208501</v>
      </c>
      <c r="AA13" s="18">
        <v>0.1139953593994239</v>
      </c>
      <c r="AB13" s="18">
        <v>0.14329328775554809</v>
      </c>
      <c r="AC13" s="18">
        <v>0.15137905803877411</v>
      </c>
      <c r="AD13" s="18">
        <v>0.1144943715460324</v>
      </c>
      <c r="AF13" s="18">
        <v>0.23696516446305449</v>
      </c>
      <c r="AG13" s="18">
        <v>0.17834332458089669</v>
      </c>
      <c r="AH13" s="18">
        <v>0.12904273766750271</v>
      </c>
      <c r="AI13" s="18">
        <v>0.14568955944487519</v>
      </c>
      <c r="AJ13" s="18">
        <v>0.13875189652957201</v>
      </c>
      <c r="AK13" s="18">
        <v>0.13720713946839119</v>
      </c>
      <c r="AL13" s="18">
        <v>9.4189491627425168E-2</v>
      </c>
      <c r="AM13" s="18">
        <v>0.14073970249471601</v>
      </c>
      <c r="AN13" s="18">
        <v>0.15108884979308199</v>
      </c>
      <c r="AO13" s="18">
        <v>0.14211235199521</v>
      </c>
      <c r="AP13" s="18">
        <v>0.15215516774367521</v>
      </c>
      <c r="AQ13" s="18">
        <v>9.1583028178150297E-2</v>
      </c>
      <c r="AR13" s="18">
        <v>7.9893642556207345E-2</v>
      </c>
      <c r="AS13" s="18">
        <v>0.14800566440679189</v>
      </c>
      <c r="AT13" s="18">
        <v>5.9455543536692648E-2</v>
      </c>
      <c r="AU13" s="18">
        <v>9.1274842152059596E-2</v>
      </c>
      <c r="AV13" s="18">
        <v>0.1263749705907796</v>
      </c>
      <c r="AX13" s="18">
        <v>0.12974171073502919</v>
      </c>
      <c r="AY13" s="18">
        <v>0.1348326300414584</v>
      </c>
      <c r="BA13" s="18">
        <v>0.13515957634775361</v>
      </c>
      <c r="BB13" s="18">
        <v>0.1214354727048461</v>
      </c>
      <c r="BD13" s="18">
        <v>0.13151103589408619</v>
      </c>
      <c r="BE13" s="18">
        <v>0.14781161683934571</v>
      </c>
      <c r="BF13" s="18">
        <v>0.1381046107723754</v>
      </c>
      <c r="BG13" s="18">
        <v>0.1215062842571531</v>
      </c>
      <c r="BH13" s="18">
        <v>0.10054810703160789</v>
      </c>
      <c r="BI13" s="18">
        <v>0.1130987517465363</v>
      </c>
      <c r="BJ13" s="18">
        <v>0.16568084781651729</v>
      </c>
      <c r="BL13" s="18">
        <v>0.14839944723565299</v>
      </c>
      <c r="BM13" s="18">
        <v>0.13045577855361601</v>
      </c>
      <c r="BN13" s="18">
        <v>0.1536215016142205</v>
      </c>
      <c r="BO13" s="18">
        <v>0.102375634532913</v>
      </c>
      <c r="BP13" s="18">
        <v>0.1136828074367553</v>
      </c>
      <c r="BQ13" s="18">
        <v>9.1017116351074137E-2</v>
      </c>
      <c r="BR13" s="18">
        <v>4.1179035941859329E-2</v>
      </c>
      <c r="BS13" s="18">
        <v>0.13965456308415169</v>
      </c>
      <c r="BU13" s="18">
        <v>0.12894149859783521</v>
      </c>
      <c r="BV13" s="18">
        <v>0.13901027136942881</v>
      </c>
      <c r="BW13" s="18">
        <v>0.13445279030061011</v>
      </c>
      <c r="BX13" s="18">
        <v>0.1028563668156727</v>
      </c>
      <c r="BY13" s="18">
        <v>0.13871814092160731</v>
      </c>
      <c r="BZ13" s="18">
        <v>0.1054061619428303</v>
      </c>
      <c r="CA13" s="18">
        <v>0.1315022463208971</v>
      </c>
      <c r="CB13" s="18">
        <v>0.12729344566786441</v>
      </c>
      <c r="CC13" s="18">
        <v>0.1116930943922298</v>
      </c>
    </row>
    <row r="14" spans="2:83" ht="19" customHeight="1" x14ac:dyDescent="0.35">
      <c r="B14" s="21" t="s">
        <v>350</v>
      </c>
      <c r="C14" s="18">
        <v>0.1123261741063078</v>
      </c>
      <c r="D14" s="18">
        <v>0.13926154409241781</v>
      </c>
      <c r="E14" s="18">
        <v>0.12572304190670441</v>
      </c>
      <c r="F14" s="18">
        <v>0.1084889249603825</v>
      </c>
      <c r="G14" s="18">
        <v>0.14815299736302931</v>
      </c>
      <c r="H14" s="18">
        <v>9.0527308731727291E-2</v>
      </c>
      <c r="I14" s="18">
        <v>8.5304139878089574E-2</v>
      </c>
      <c r="K14" s="18">
        <v>0.1220903173996836</v>
      </c>
      <c r="L14" s="18">
        <v>0.10373226132585769</v>
      </c>
      <c r="N14" s="18">
        <v>0.1037257681184142</v>
      </c>
      <c r="O14" s="18">
        <v>0.13963705492517209</v>
      </c>
      <c r="P14" s="18">
        <v>8.013966729415764E-2</v>
      </c>
      <c r="Q14" s="18">
        <v>6.3178520038731575E-2</v>
      </c>
      <c r="R14" s="18">
        <v>9.2948999191866458E-2</v>
      </c>
      <c r="S14" s="18">
        <v>0.1128735565429701</v>
      </c>
      <c r="T14" s="18">
        <v>8.800815829265185E-2</v>
      </c>
      <c r="U14" s="18">
        <v>0.14100018012425711</v>
      </c>
      <c r="V14" s="18">
        <v>0.1450182221867666</v>
      </c>
      <c r="W14" s="18">
        <v>0.1156177522855955</v>
      </c>
      <c r="X14" s="18">
        <v>0.12796410099480091</v>
      </c>
      <c r="Y14" s="18">
        <v>9.9333136138586145E-2</v>
      </c>
      <c r="AA14" s="18">
        <v>0.1096248806058658</v>
      </c>
      <c r="AB14" s="18">
        <v>0.1104362957086787</v>
      </c>
      <c r="AC14" s="18">
        <v>0.11750293333865081</v>
      </c>
      <c r="AD14" s="18">
        <v>0.11350453648530651</v>
      </c>
      <c r="AF14" s="18">
        <v>0.1337938682394246</v>
      </c>
      <c r="AG14" s="18">
        <v>0.13293286669086979</v>
      </c>
      <c r="AH14" s="18">
        <v>8.6244668557286977E-2</v>
      </c>
      <c r="AI14" s="18">
        <v>5.4944644108695047E-2</v>
      </c>
      <c r="AJ14" s="18">
        <v>9.9350529786616987E-2</v>
      </c>
      <c r="AK14" s="18">
        <v>0.13520099302332539</v>
      </c>
      <c r="AL14" s="18">
        <v>0.1406326261276275</v>
      </c>
      <c r="AM14" s="18">
        <v>9.259394228227133E-2</v>
      </c>
      <c r="AN14" s="18">
        <v>0.13732501075644479</v>
      </c>
      <c r="AO14" s="18">
        <v>0.1201075036656593</v>
      </c>
      <c r="AP14" s="18">
        <v>0.1235110406258669</v>
      </c>
      <c r="AQ14" s="18">
        <v>7.8273432507045271E-2</v>
      </c>
      <c r="AR14" s="18">
        <v>0.14100126680245501</v>
      </c>
      <c r="AS14" s="18">
        <v>6.7164946306359954E-2</v>
      </c>
      <c r="AT14" s="18">
        <v>0.10691419819272011</v>
      </c>
      <c r="AU14" s="18">
        <v>0.15450637380316171</v>
      </c>
      <c r="AV14" s="18">
        <v>2.8198741907528631E-2</v>
      </c>
      <c r="AX14" s="18">
        <v>0.1113352622993151</v>
      </c>
      <c r="AY14" s="18">
        <v>0.1184683167835329</v>
      </c>
      <c r="BA14" s="18">
        <v>0.1159797119215038</v>
      </c>
      <c r="BB14" s="18">
        <v>0.10554762950450861</v>
      </c>
      <c r="BD14" s="18">
        <v>0.11842229393708729</v>
      </c>
      <c r="BE14" s="18">
        <v>0.1111433111536584</v>
      </c>
      <c r="BF14" s="18">
        <v>9.771652124526703E-2</v>
      </c>
      <c r="BG14" s="18">
        <v>0.1133358962885866</v>
      </c>
      <c r="BH14" s="18">
        <v>0.1383460815733614</v>
      </c>
      <c r="BI14" s="18">
        <v>3.9396273589380047E-2</v>
      </c>
      <c r="BJ14" s="18">
        <v>8.0033801061740642E-2</v>
      </c>
      <c r="BL14" s="18">
        <v>0.13219312580869441</v>
      </c>
      <c r="BM14" s="18">
        <v>0.1166790835113984</v>
      </c>
      <c r="BN14" s="18">
        <v>5.4742739762779109E-2</v>
      </c>
      <c r="BO14" s="18">
        <v>7.8106668265214424E-2</v>
      </c>
      <c r="BP14" s="18">
        <v>0.1200415625388605</v>
      </c>
      <c r="BQ14" s="18">
        <v>0.14262505785448421</v>
      </c>
      <c r="BR14" s="18">
        <v>7.7526119362695128E-2</v>
      </c>
      <c r="BS14" s="18">
        <v>0.11367602272021141</v>
      </c>
      <c r="BU14" s="18">
        <v>0.1242285257478211</v>
      </c>
      <c r="BV14" s="18">
        <v>0.13274297589271569</v>
      </c>
      <c r="BW14" s="18">
        <v>4.7828938444311173E-2</v>
      </c>
      <c r="BX14" s="18">
        <v>5.7168318444370043E-2</v>
      </c>
      <c r="BY14" s="18">
        <v>0.1148244178544353</v>
      </c>
      <c r="BZ14" s="18">
        <v>0.11982423894128991</v>
      </c>
      <c r="CA14" s="18">
        <v>0.11714999126464661</v>
      </c>
      <c r="CB14" s="18">
        <v>0.1216929767741865</v>
      </c>
      <c r="CC14" s="18">
        <v>0.1056644497855341</v>
      </c>
    </row>
    <row r="15" spans="2:83" ht="19" customHeight="1" x14ac:dyDescent="0.35">
      <c r="B15" s="21" t="s">
        <v>351</v>
      </c>
      <c r="C15" s="18">
        <v>9.6212376422052076E-2</v>
      </c>
      <c r="D15" s="18">
        <v>0.1146447904867022</v>
      </c>
      <c r="E15" s="18">
        <v>0.11543575912219339</v>
      </c>
      <c r="F15" s="18">
        <v>0.13871540418457301</v>
      </c>
      <c r="G15" s="18">
        <v>9.5226977398319632E-2</v>
      </c>
      <c r="H15" s="18">
        <v>7.0153736090574695E-2</v>
      </c>
      <c r="I15" s="18">
        <v>6.2509146443621211E-2</v>
      </c>
      <c r="K15" s="18">
        <v>9.9990384896048334E-2</v>
      </c>
      <c r="L15" s="18">
        <v>9.2092176267561762E-2</v>
      </c>
      <c r="N15" s="18">
        <v>8.5744723758623742E-2</v>
      </c>
      <c r="O15" s="18">
        <v>7.5630572644768787E-2</v>
      </c>
      <c r="P15" s="18">
        <v>8.1496786695448006E-2</v>
      </c>
      <c r="Q15" s="18">
        <v>0.10962933099062259</v>
      </c>
      <c r="R15" s="18">
        <v>8.626386930464032E-2</v>
      </c>
      <c r="S15" s="18">
        <v>9.0432165026710379E-2</v>
      </c>
      <c r="T15" s="18">
        <v>7.6473133519754308E-2</v>
      </c>
      <c r="U15" s="18">
        <v>9.1320881880290888E-2</v>
      </c>
      <c r="V15" s="18">
        <v>0.16114953394893669</v>
      </c>
      <c r="W15" s="18">
        <v>9.6137057887977814E-2</v>
      </c>
      <c r="X15" s="18">
        <v>7.8159462420872752E-2</v>
      </c>
      <c r="Y15" s="18">
        <v>7.6600613833381112E-2</v>
      </c>
      <c r="AA15" s="18">
        <v>8.7223406702586923E-2</v>
      </c>
      <c r="AB15" s="18">
        <v>0.11752649109514041</v>
      </c>
      <c r="AC15" s="18">
        <v>8.2611879857949391E-2</v>
      </c>
      <c r="AD15" s="18">
        <v>9.6410053739614782E-2</v>
      </c>
      <c r="AF15" s="18">
        <v>0.19868855481583669</v>
      </c>
      <c r="AG15" s="18">
        <v>6.537328221206451E-2</v>
      </c>
      <c r="AH15" s="18">
        <v>9.6664384762434608E-2</v>
      </c>
      <c r="AI15" s="18">
        <v>8.1110077709874523E-2</v>
      </c>
      <c r="AJ15" s="18">
        <v>7.1719668511297421E-2</v>
      </c>
      <c r="AK15" s="18">
        <v>9.6286288342900567E-2</v>
      </c>
      <c r="AL15" s="18">
        <v>0.1018393326138355</v>
      </c>
      <c r="AM15" s="18">
        <v>8.5464330654412016E-2</v>
      </c>
      <c r="AN15" s="18">
        <v>9.6742447455057515E-2</v>
      </c>
      <c r="AO15" s="18">
        <v>8.3703174370863789E-2</v>
      </c>
      <c r="AP15" s="18">
        <v>8.600072303340929E-2</v>
      </c>
      <c r="AQ15" s="18">
        <v>8.5205341905571455E-2</v>
      </c>
      <c r="AR15" s="18">
        <v>5.2282064179933432E-2</v>
      </c>
      <c r="AS15" s="18">
        <v>0.1957137528784689</v>
      </c>
      <c r="AT15" s="18">
        <v>0.14849477376274051</v>
      </c>
      <c r="AU15" s="18">
        <v>0.128438401205964</v>
      </c>
      <c r="AV15" s="18">
        <v>0.16785281794188939</v>
      </c>
      <c r="AX15" s="18">
        <v>8.6857333580565715E-2</v>
      </c>
      <c r="AY15" s="18">
        <v>0.13928541777167899</v>
      </c>
      <c r="BA15" s="18">
        <v>0.10489043174362971</v>
      </c>
      <c r="BB15" s="18">
        <v>8.0111657603834513E-2</v>
      </c>
      <c r="BD15" s="18">
        <v>8.2365946249017052E-2</v>
      </c>
      <c r="BE15" s="18">
        <v>9.1429840118827821E-2</v>
      </c>
      <c r="BF15" s="18">
        <v>0.10386915569067109</v>
      </c>
      <c r="BG15" s="18">
        <v>0.11543523376943721</v>
      </c>
      <c r="BH15" s="18">
        <v>8.4973201713308411E-2</v>
      </c>
      <c r="BI15" s="18">
        <v>0.178389400028726</v>
      </c>
      <c r="BJ15" s="18">
        <v>5.3146132247970719E-2</v>
      </c>
      <c r="BL15" s="18">
        <v>8.9360325966475099E-2</v>
      </c>
      <c r="BM15" s="18">
        <v>0.1107193595263655</v>
      </c>
      <c r="BN15" s="18">
        <v>4.1538993355033832E-2</v>
      </c>
      <c r="BO15" s="18">
        <v>0.10034819299344851</v>
      </c>
      <c r="BP15" s="18">
        <v>6.779884971035495E-2</v>
      </c>
      <c r="BQ15" s="18">
        <v>0.15290770496969699</v>
      </c>
      <c r="BR15" s="18">
        <v>0.1971366671721532</v>
      </c>
      <c r="BS15" s="18">
        <v>9.9133487192419406E-2</v>
      </c>
      <c r="BU15" s="18">
        <v>9.7922337619663249E-2</v>
      </c>
      <c r="BV15" s="18">
        <v>0.11407907812029811</v>
      </c>
      <c r="BW15" s="18">
        <v>7.2360715470925166E-2</v>
      </c>
      <c r="BX15" s="18">
        <v>0.1246425688324225</v>
      </c>
      <c r="BY15" s="18">
        <v>7.1459195015716528E-2</v>
      </c>
      <c r="BZ15" s="18">
        <v>8.4256271013342612E-2</v>
      </c>
      <c r="CA15" s="18">
        <v>9.4025981658048138E-2</v>
      </c>
      <c r="CB15" s="18">
        <v>0.11803176466602459</v>
      </c>
      <c r="CC15" s="18">
        <v>8.0219599785300702E-2</v>
      </c>
    </row>
    <row r="16" spans="2:83" ht="19" customHeight="1" x14ac:dyDescent="0.35">
      <c r="B16" s="21" t="s">
        <v>352</v>
      </c>
      <c r="C16" s="18">
        <v>8.8952145417797751E-2</v>
      </c>
      <c r="D16" s="18">
        <v>0.11271766474254991</v>
      </c>
      <c r="E16" s="18">
        <v>9.8876422454287863E-2</v>
      </c>
      <c r="F16" s="18">
        <v>0.10969273082122361</v>
      </c>
      <c r="G16" s="18">
        <v>8.1216302494583087E-2</v>
      </c>
      <c r="H16" s="18">
        <v>8.4376647409168143E-2</v>
      </c>
      <c r="I16" s="18">
        <v>6.4752067886643588E-2</v>
      </c>
      <c r="K16" s="18">
        <v>9.4282654229532928E-2</v>
      </c>
      <c r="L16" s="18">
        <v>8.3451617647221643E-2</v>
      </c>
      <c r="N16" s="18">
        <v>0.1011817662486464</v>
      </c>
      <c r="O16" s="18">
        <v>2.593042212403579E-2</v>
      </c>
      <c r="P16" s="18">
        <v>7.8467770770923886E-2</v>
      </c>
      <c r="Q16" s="18">
        <v>5.2888355734342758E-2</v>
      </c>
      <c r="R16" s="18">
        <v>8.7000555158775916E-2</v>
      </c>
      <c r="S16" s="18">
        <v>9.0993976946813548E-2</v>
      </c>
      <c r="T16" s="18">
        <v>0.1001751128581506</v>
      </c>
      <c r="U16" s="18">
        <v>7.8456167697490226E-2</v>
      </c>
      <c r="V16" s="18">
        <v>0.1081670562670467</v>
      </c>
      <c r="W16" s="18">
        <v>8.4891155638006963E-2</v>
      </c>
      <c r="X16" s="18">
        <v>6.8467442321758512E-2</v>
      </c>
      <c r="Y16" s="18">
        <v>0.11691160267909149</v>
      </c>
      <c r="AA16" s="18">
        <v>8.7818620447892723E-2</v>
      </c>
      <c r="AB16" s="18">
        <v>6.5446436709119052E-2</v>
      </c>
      <c r="AC16" s="18">
        <v>0.10539369908828081</v>
      </c>
      <c r="AD16" s="18">
        <v>0.10084608753498329</v>
      </c>
      <c r="AF16" s="18">
        <v>0.1028046825091725</v>
      </c>
      <c r="AG16" s="18">
        <v>0.123204527264919</v>
      </c>
      <c r="AH16" s="18">
        <v>7.2012538355376271E-2</v>
      </c>
      <c r="AI16" s="18">
        <v>9.4611525954413411E-2</v>
      </c>
      <c r="AJ16" s="18">
        <v>8.3212433490625751E-2</v>
      </c>
      <c r="AK16" s="18">
        <v>5.4129100635080113E-2</v>
      </c>
      <c r="AL16" s="18">
        <v>0.10288658617744011</v>
      </c>
      <c r="AM16" s="18">
        <v>9.6554426754859549E-2</v>
      </c>
      <c r="AN16" s="18">
        <v>3.8710974506362669E-2</v>
      </c>
      <c r="AO16" s="18">
        <v>4.5387546836600429E-2</v>
      </c>
      <c r="AP16" s="18">
        <v>8.5018595061672989E-2</v>
      </c>
      <c r="AQ16" s="18">
        <v>0.1221244247810796</v>
      </c>
      <c r="AR16" s="18">
        <v>0.1108978334156947</v>
      </c>
      <c r="AS16" s="18">
        <v>0.1009142760599596</v>
      </c>
      <c r="AT16" s="18">
        <v>0.12322555107949849</v>
      </c>
      <c r="AU16" s="18">
        <v>0.10516813586384639</v>
      </c>
      <c r="AV16" s="18">
        <v>0.1788934435794188</v>
      </c>
      <c r="AX16" s="18">
        <v>8.3475822153624937E-2</v>
      </c>
      <c r="AY16" s="18">
        <v>0.11593961741458921</v>
      </c>
      <c r="BA16" s="18">
        <v>8.2202551072031768E-2</v>
      </c>
      <c r="BB16" s="18">
        <v>0.1014749188585245</v>
      </c>
      <c r="BD16" s="18">
        <v>8.3122880866680612E-2</v>
      </c>
      <c r="BE16" s="18">
        <v>8.9847876555046224E-2</v>
      </c>
      <c r="BF16" s="18">
        <v>0.11441762686781259</v>
      </c>
      <c r="BG16" s="18">
        <v>6.5669354897911064E-2</v>
      </c>
      <c r="BH16" s="18">
        <v>0.1006608240552589</v>
      </c>
      <c r="BI16" s="18">
        <v>0.19500169663882841</v>
      </c>
      <c r="BJ16" s="18">
        <v>6.6598776066428861E-2</v>
      </c>
      <c r="BL16" s="18">
        <v>7.8764009153658832E-2</v>
      </c>
      <c r="BM16" s="18">
        <v>9.3400536806399787E-2</v>
      </c>
      <c r="BN16" s="18">
        <v>6.2971426799408647E-2</v>
      </c>
      <c r="BO16" s="18">
        <v>7.96262323008914E-2</v>
      </c>
      <c r="BP16" s="18">
        <v>0.1065061600393313</v>
      </c>
      <c r="BQ16" s="18">
        <v>7.7852548977439776E-2</v>
      </c>
      <c r="BR16" s="18">
        <v>0.13238402135235319</v>
      </c>
      <c r="BS16" s="18">
        <v>8.717854326079108E-2</v>
      </c>
      <c r="BU16" s="18">
        <v>8.2806343091562207E-2</v>
      </c>
      <c r="BV16" s="18">
        <v>0.1071523165608381</v>
      </c>
      <c r="BW16" s="18">
        <v>5.1589868209902801E-2</v>
      </c>
      <c r="BX16" s="18">
        <v>8.6619681398470913E-2</v>
      </c>
      <c r="BY16" s="18">
        <v>9.7705047000569575E-2</v>
      </c>
      <c r="BZ16" s="18">
        <v>0.100949040432655</v>
      </c>
      <c r="CA16" s="18">
        <v>9.7216539508809735E-2</v>
      </c>
      <c r="CB16" s="18">
        <v>5.403170809646822E-2</v>
      </c>
      <c r="CC16" s="18">
        <v>7.2074363057398588E-2</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7.2383626726951367E-2</v>
      </c>
      <c r="D9" s="18">
        <v>0.10472058273853239</v>
      </c>
      <c r="E9" s="18">
        <v>8.0589737915016474E-2</v>
      </c>
      <c r="F9" s="18">
        <v>6.7463627371688803E-2</v>
      </c>
      <c r="G9" s="18">
        <v>7.4541256828056193E-2</v>
      </c>
      <c r="H9" s="18">
        <v>6.7836637050332146E-2</v>
      </c>
      <c r="I9" s="18">
        <v>5.7429119000647282E-2</v>
      </c>
      <c r="K9" s="18">
        <v>7.5117682624474366E-2</v>
      </c>
      <c r="L9" s="18">
        <v>7.0179496854274326E-2</v>
      </c>
      <c r="N9" s="18">
        <v>6.3220185218316419E-2</v>
      </c>
      <c r="O9" s="18">
        <v>6.2583871628084167E-2</v>
      </c>
      <c r="P9" s="18">
        <v>7.55889090596987E-2</v>
      </c>
      <c r="Q9" s="18">
        <v>8.5280299389002834E-2</v>
      </c>
      <c r="R9" s="18">
        <v>6.4752291822017652E-2</v>
      </c>
      <c r="S9" s="18">
        <v>4.8291416285714463E-2</v>
      </c>
      <c r="T9" s="18">
        <v>7.6799693952695425E-2</v>
      </c>
      <c r="U9" s="18">
        <v>7.5603862352963916E-2</v>
      </c>
      <c r="V9" s="18">
        <v>8.7309457886573932E-2</v>
      </c>
      <c r="W9" s="18">
        <v>0.1155407958747845</v>
      </c>
      <c r="X9" s="18">
        <v>4.0901911728926238E-2</v>
      </c>
      <c r="Y9" s="18">
        <v>4.4413923452643042E-2</v>
      </c>
      <c r="AA9" s="18">
        <v>8.2968409866978232E-2</v>
      </c>
      <c r="AB9" s="18">
        <v>5.840214487262186E-2</v>
      </c>
      <c r="AC9" s="18">
        <v>9.1250680795103678E-2</v>
      </c>
      <c r="AD9" s="18">
        <v>5.8070310302474198E-2</v>
      </c>
      <c r="AF9" s="18">
        <v>0.12543579448266051</v>
      </c>
      <c r="AG9" s="18">
        <v>8.0071142925326327E-2</v>
      </c>
      <c r="AH9" s="18">
        <v>6.8914148149372967E-2</v>
      </c>
      <c r="AI9" s="18">
        <v>0.11744894064270341</v>
      </c>
      <c r="AJ9" s="18">
        <v>6.3613569789951113E-2</v>
      </c>
      <c r="AK9" s="18">
        <v>7.0635026760769895E-2</v>
      </c>
      <c r="AL9" s="18">
        <v>2.661449546520319E-2</v>
      </c>
      <c r="AM9" s="18">
        <v>7.0082606749925738E-2</v>
      </c>
      <c r="AN9" s="18">
        <v>5.3983210807524613E-2</v>
      </c>
      <c r="AO9" s="18">
        <v>8.4258743664888835E-2</v>
      </c>
      <c r="AP9" s="18">
        <v>7.7595571009617753E-2</v>
      </c>
      <c r="AQ9" s="18">
        <v>7.6286024432333191E-2</v>
      </c>
      <c r="AR9" s="18">
        <v>5.6837144011146028E-2</v>
      </c>
      <c r="AS9" s="18">
        <v>4.2528945984682348E-2</v>
      </c>
      <c r="AT9" s="18">
        <v>0.16427129003740351</v>
      </c>
      <c r="AU9" s="18">
        <v>5.8639770689033102E-2</v>
      </c>
      <c r="AV9" s="18">
        <v>0.1049759097943522</v>
      </c>
      <c r="AX9" s="18">
        <v>6.8416048676138597E-2</v>
      </c>
      <c r="AY9" s="18">
        <v>9.2096192755524206E-2</v>
      </c>
      <c r="BA9" s="18">
        <v>6.598333615587422E-2</v>
      </c>
      <c r="BB9" s="18">
        <v>8.4258323882150959E-2</v>
      </c>
      <c r="BD9" s="18">
        <v>6.6990839836138918E-2</v>
      </c>
      <c r="BE9" s="18">
        <v>7.7029653229063105E-2</v>
      </c>
      <c r="BF9" s="18">
        <v>6.7451471690465684E-2</v>
      </c>
      <c r="BG9" s="18">
        <v>7.458546865967694E-2</v>
      </c>
      <c r="BH9" s="18">
        <v>9.4440167315215554E-2</v>
      </c>
      <c r="BI9" s="18">
        <v>1.917229444119754E-2</v>
      </c>
      <c r="BJ9" s="18">
        <v>4.743977562075255E-2</v>
      </c>
      <c r="BL9" s="18">
        <v>7.4124735141881878E-2</v>
      </c>
      <c r="BM9" s="18">
        <v>7.7911322545446679E-2</v>
      </c>
      <c r="BN9" s="18">
        <v>7.5576008643205683E-2</v>
      </c>
      <c r="BO9" s="18">
        <v>6.4577628235045079E-2</v>
      </c>
      <c r="BP9" s="18">
        <v>6.6502409000796958E-2</v>
      </c>
      <c r="BQ9" s="18">
        <v>4.8504012122435103E-2</v>
      </c>
      <c r="BR9" s="18">
        <v>0.1214610052362958</v>
      </c>
      <c r="BS9" s="18">
        <v>6.2587108949396619E-2</v>
      </c>
      <c r="BU9" s="18">
        <v>7.2994970317923139E-2</v>
      </c>
      <c r="BV9" s="18">
        <v>7.8215164577015189E-2</v>
      </c>
      <c r="BW9" s="18">
        <v>9.8397840826909638E-2</v>
      </c>
      <c r="BX9" s="18">
        <v>5.6344957569375513E-2</v>
      </c>
      <c r="BY9" s="18">
        <v>6.4571565162433328E-2</v>
      </c>
      <c r="BZ9" s="18">
        <v>8.0747616324555668E-2</v>
      </c>
      <c r="CA9" s="18">
        <v>8.4645567202235816E-2</v>
      </c>
      <c r="CB9" s="18">
        <v>8.2579389304040282E-2</v>
      </c>
      <c r="CC9" s="18">
        <v>3.2408049667456133E-2</v>
      </c>
    </row>
    <row r="10" spans="2:83" ht="19" customHeight="1" x14ac:dyDescent="0.35">
      <c r="B10" s="21" t="s">
        <v>346</v>
      </c>
      <c r="C10" s="18">
        <v>0.1124678194125982</v>
      </c>
      <c r="D10" s="18">
        <v>9.8973990466988446E-2</v>
      </c>
      <c r="E10" s="18">
        <v>0.11873946343491711</v>
      </c>
      <c r="F10" s="18">
        <v>0.11669360859603339</v>
      </c>
      <c r="G10" s="18">
        <v>0.1223000686340202</v>
      </c>
      <c r="H10" s="18">
        <v>0.10430131641945881</v>
      </c>
      <c r="I10" s="18">
        <v>0.1101735365441484</v>
      </c>
      <c r="K10" s="18">
        <v>0.1132124524860228</v>
      </c>
      <c r="L10" s="18">
        <v>0.1123258310164415</v>
      </c>
      <c r="N10" s="18">
        <v>0.10469372212052939</v>
      </c>
      <c r="O10" s="18">
        <v>0.10198993128435931</v>
      </c>
      <c r="P10" s="18">
        <v>0.102267030610232</v>
      </c>
      <c r="Q10" s="18">
        <v>0.1452099873636887</v>
      </c>
      <c r="R10" s="18">
        <v>9.0423494391693934E-2</v>
      </c>
      <c r="S10" s="18">
        <v>0.11126735510290491</v>
      </c>
      <c r="T10" s="18">
        <v>0.10629108967915191</v>
      </c>
      <c r="U10" s="18">
        <v>0.10493526008033049</v>
      </c>
      <c r="V10" s="18">
        <v>9.8135955597559735E-2</v>
      </c>
      <c r="W10" s="18">
        <v>0.13852834857891999</v>
      </c>
      <c r="X10" s="18">
        <v>0.1460381981740293</v>
      </c>
      <c r="Y10" s="18">
        <v>0.1028542674613349</v>
      </c>
      <c r="AA10" s="18">
        <v>8.6864183423187469E-2</v>
      </c>
      <c r="AB10" s="18">
        <v>0.121186081163236</v>
      </c>
      <c r="AC10" s="18">
        <v>0.13946144974284139</v>
      </c>
      <c r="AD10" s="18">
        <v>0.10813131517060109</v>
      </c>
      <c r="AF10" s="18">
        <v>6.4518171704516611E-2</v>
      </c>
      <c r="AG10" s="18">
        <v>0.1147107990377652</v>
      </c>
      <c r="AH10" s="18">
        <v>6.4771653130734283E-2</v>
      </c>
      <c r="AI10" s="18">
        <v>9.9213002902950514E-2</v>
      </c>
      <c r="AJ10" s="18">
        <v>0.1257283681198634</v>
      </c>
      <c r="AK10" s="18">
        <v>0.1447800096922689</v>
      </c>
      <c r="AL10" s="18">
        <v>9.4042979110992173E-2</v>
      </c>
      <c r="AM10" s="18">
        <v>8.7169805859617144E-2</v>
      </c>
      <c r="AN10" s="18">
        <v>0.12070017140724749</v>
      </c>
      <c r="AO10" s="18">
        <v>9.5436946784858839E-2</v>
      </c>
      <c r="AP10" s="18">
        <v>9.0268646359229182E-2</v>
      </c>
      <c r="AQ10" s="18">
        <v>0.140705032331646</v>
      </c>
      <c r="AR10" s="18">
        <v>0.14332076314535319</v>
      </c>
      <c r="AS10" s="18">
        <v>0.26590347595387681</v>
      </c>
      <c r="AT10" s="18">
        <v>0.13382449775347399</v>
      </c>
      <c r="AU10" s="18">
        <v>0.12677885155435051</v>
      </c>
      <c r="AV10" s="18">
        <v>4.9226704963954683E-2</v>
      </c>
      <c r="AX10" s="18">
        <v>0.1119939811003829</v>
      </c>
      <c r="AY10" s="18">
        <v>0.1120228460211863</v>
      </c>
      <c r="BA10" s="18">
        <v>0.1115498648571505</v>
      </c>
      <c r="BB10" s="18">
        <v>0.1141709346426219</v>
      </c>
      <c r="BD10" s="18">
        <v>0.10297375501523411</v>
      </c>
      <c r="BE10" s="18">
        <v>0.11753299926030319</v>
      </c>
      <c r="BF10" s="18">
        <v>0.12642684521968489</v>
      </c>
      <c r="BG10" s="18">
        <v>0.1112173793051717</v>
      </c>
      <c r="BH10" s="18">
        <v>0.119631106137362</v>
      </c>
      <c r="BI10" s="18">
        <v>4.8445441255503013E-2</v>
      </c>
      <c r="BJ10" s="18">
        <v>0.13616505246600721</v>
      </c>
      <c r="BL10" s="18">
        <v>0.12544376094937029</v>
      </c>
      <c r="BM10" s="18">
        <v>0.1082979145659413</v>
      </c>
      <c r="BN10" s="18">
        <v>9.582661321313074E-2</v>
      </c>
      <c r="BO10" s="18">
        <v>0.1234632646002643</v>
      </c>
      <c r="BP10" s="18">
        <v>0.14327839218537911</v>
      </c>
      <c r="BQ10" s="18">
        <v>0.1056503547061359</v>
      </c>
      <c r="BR10" s="18">
        <v>2.0458437101699981E-2</v>
      </c>
      <c r="BS10" s="18">
        <v>0.1012503231716647</v>
      </c>
      <c r="BU10" s="18">
        <v>0.1039223031095555</v>
      </c>
      <c r="BV10" s="18">
        <v>0.1161062324344618</v>
      </c>
      <c r="BW10" s="18">
        <v>0.13395225669827709</v>
      </c>
      <c r="BX10" s="18">
        <v>0.1159450337362512</v>
      </c>
      <c r="BY10" s="18">
        <v>0.1221805296667904</v>
      </c>
      <c r="BZ10" s="18">
        <v>0.1342320833349632</v>
      </c>
      <c r="CA10" s="18">
        <v>7.1160836137028546E-2</v>
      </c>
      <c r="CB10" s="18">
        <v>9.5491563204342683E-2</v>
      </c>
      <c r="CC10" s="18">
        <v>0.1098110618080289</v>
      </c>
    </row>
    <row r="11" spans="2:83" ht="19" customHeight="1" x14ac:dyDescent="0.35">
      <c r="B11" s="21" t="s">
        <v>347</v>
      </c>
      <c r="C11" s="18">
        <v>0.13753186044330701</v>
      </c>
      <c r="D11" s="18">
        <v>0.14429352280481869</v>
      </c>
      <c r="E11" s="18">
        <v>0.1017222818397106</v>
      </c>
      <c r="F11" s="18">
        <v>0.13519645955974779</v>
      </c>
      <c r="G11" s="18">
        <v>9.4218467694835079E-2</v>
      </c>
      <c r="H11" s="18">
        <v>0.1636045769330193</v>
      </c>
      <c r="I11" s="18">
        <v>0.1718967090000047</v>
      </c>
      <c r="K11" s="18">
        <v>0.14409492032281879</v>
      </c>
      <c r="L11" s="18">
        <v>0.13206188955186629</v>
      </c>
      <c r="N11" s="18">
        <v>0.1452480984996439</v>
      </c>
      <c r="O11" s="18">
        <v>4.9342588251826497E-2</v>
      </c>
      <c r="P11" s="18">
        <v>0.13652750895069049</v>
      </c>
      <c r="Q11" s="18">
        <v>0.15594555659091741</v>
      </c>
      <c r="R11" s="18">
        <v>0.13352261433642301</v>
      </c>
      <c r="S11" s="18">
        <v>9.9179100914070117E-2</v>
      </c>
      <c r="T11" s="18">
        <v>0.13555916826532749</v>
      </c>
      <c r="U11" s="18">
        <v>0.18549013915556781</v>
      </c>
      <c r="V11" s="18">
        <v>0.10680464513653461</v>
      </c>
      <c r="W11" s="18">
        <v>0.17219598141144679</v>
      </c>
      <c r="X11" s="18">
        <v>0.1222785904441642</v>
      </c>
      <c r="Y11" s="18">
        <v>0.14916241413936959</v>
      </c>
      <c r="AA11" s="18">
        <v>0.14137862130650791</v>
      </c>
      <c r="AB11" s="18">
        <v>0.14798349070205799</v>
      </c>
      <c r="AC11" s="18">
        <v>0.12480953852132561</v>
      </c>
      <c r="AD11" s="18">
        <v>0.13221551343189511</v>
      </c>
      <c r="AF11" s="18">
        <v>0.1092644277679002</v>
      </c>
      <c r="AG11" s="18">
        <v>0.1223078282822867</v>
      </c>
      <c r="AH11" s="18">
        <v>0.19402271392836981</v>
      </c>
      <c r="AI11" s="18">
        <v>0.1544293922238246</v>
      </c>
      <c r="AJ11" s="18">
        <v>0.1315732788094495</v>
      </c>
      <c r="AK11" s="18">
        <v>0.1210801015139278</v>
      </c>
      <c r="AL11" s="18">
        <v>0.16701122062100759</v>
      </c>
      <c r="AM11" s="18">
        <v>0.124046117034112</v>
      </c>
      <c r="AN11" s="18">
        <v>0.1184556968462049</v>
      </c>
      <c r="AO11" s="18">
        <v>0.1647422279213055</v>
      </c>
      <c r="AP11" s="18">
        <v>0.15392731154009659</v>
      </c>
      <c r="AQ11" s="18">
        <v>0.1615940482591442</v>
      </c>
      <c r="AR11" s="18">
        <v>0.1420338535360964</v>
      </c>
      <c r="AS11" s="18">
        <v>8.4620648699924264E-2</v>
      </c>
      <c r="AT11" s="18">
        <v>0.10811313800911269</v>
      </c>
      <c r="AU11" s="18">
        <v>8.9336295785362868E-2</v>
      </c>
      <c r="AV11" s="18">
        <v>8.6657334482450332E-2</v>
      </c>
      <c r="AX11" s="18">
        <v>0.1432536534503063</v>
      </c>
      <c r="AY11" s="18">
        <v>0.1134504746977216</v>
      </c>
      <c r="BA11" s="18">
        <v>0.13238606058807309</v>
      </c>
      <c r="BB11" s="18">
        <v>0.1470790543126454</v>
      </c>
      <c r="BD11" s="18">
        <v>0.13526128732676521</v>
      </c>
      <c r="BE11" s="18">
        <v>0.16380630431880991</v>
      </c>
      <c r="BF11" s="18">
        <v>0.13280041858670941</v>
      </c>
      <c r="BG11" s="18">
        <v>0.13183035087423839</v>
      </c>
      <c r="BH11" s="18">
        <v>0.1194491226342459</v>
      </c>
      <c r="BI11" s="18">
        <v>0.17035814474041019</v>
      </c>
      <c r="BJ11" s="18">
        <v>8.2948451414336016E-2</v>
      </c>
      <c r="BL11" s="18">
        <v>0.152101541028729</v>
      </c>
      <c r="BM11" s="18">
        <v>0.1433579394362563</v>
      </c>
      <c r="BN11" s="18">
        <v>0.18196090283485131</v>
      </c>
      <c r="BO11" s="18">
        <v>0.20674217696714889</v>
      </c>
      <c r="BP11" s="18">
        <v>0.1044126918339093</v>
      </c>
      <c r="BQ11" s="18">
        <v>0.2129219536595153</v>
      </c>
      <c r="BR11" s="18">
        <v>8.2961141717443357E-2</v>
      </c>
      <c r="BS11" s="18">
        <v>9.7983879951276415E-2</v>
      </c>
      <c r="BU11" s="18">
        <v>0.15390868270095381</v>
      </c>
      <c r="BV11" s="18">
        <v>0.12843782334648271</v>
      </c>
      <c r="BW11" s="18">
        <v>0.15360772134731199</v>
      </c>
      <c r="BX11" s="18">
        <v>0.18019233057527259</v>
      </c>
      <c r="BY11" s="18">
        <v>0.13586069725682709</v>
      </c>
      <c r="BZ11" s="18">
        <v>0.1464378753157542</v>
      </c>
      <c r="CA11" s="18">
        <v>0.13484786430187731</v>
      </c>
      <c r="CB11" s="18">
        <v>0.1220647662437274</v>
      </c>
      <c r="CC11" s="18">
        <v>8.4700093971401783E-2</v>
      </c>
    </row>
    <row r="12" spans="2:83" ht="19" customHeight="1" x14ac:dyDescent="0.35">
      <c r="B12" s="21" t="s">
        <v>348</v>
      </c>
      <c r="C12" s="18">
        <v>0.15349339611178911</v>
      </c>
      <c r="D12" s="18">
        <v>0.10697396114442261</v>
      </c>
      <c r="E12" s="18">
        <v>0.14621470127637251</v>
      </c>
      <c r="F12" s="18">
        <v>0.16457782041508229</v>
      </c>
      <c r="G12" s="18">
        <v>0.15215289164042919</v>
      </c>
      <c r="H12" s="18">
        <v>0.16098942823566831</v>
      </c>
      <c r="I12" s="18">
        <v>0.16716662520875131</v>
      </c>
      <c r="K12" s="18">
        <v>0.13709871000957671</v>
      </c>
      <c r="L12" s="18">
        <v>0.16764883401201761</v>
      </c>
      <c r="N12" s="18">
        <v>0.115545892682183</v>
      </c>
      <c r="O12" s="18">
        <v>0.1613208814459228</v>
      </c>
      <c r="P12" s="18">
        <v>0.13381378686340181</v>
      </c>
      <c r="Q12" s="18">
        <v>8.5907598699058327E-2</v>
      </c>
      <c r="R12" s="18">
        <v>0.14290274408194881</v>
      </c>
      <c r="S12" s="18">
        <v>0.1737972116247978</v>
      </c>
      <c r="T12" s="18">
        <v>0.15445460801579319</v>
      </c>
      <c r="U12" s="18">
        <v>0.1348132814562871</v>
      </c>
      <c r="V12" s="18">
        <v>0.17311849683143399</v>
      </c>
      <c r="W12" s="18">
        <v>0.1549559854882932</v>
      </c>
      <c r="X12" s="18">
        <v>0.16460685587524149</v>
      </c>
      <c r="Y12" s="18">
        <v>0.19517426612404509</v>
      </c>
      <c r="AA12" s="18">
        <v>0.15915410255797419</v>
      </c>
      <c r="AB12" s="18">
        <v>0.17405767129810831</v>
      </c>
      <c r="AC12" s="18">
        <v>0.14307574877356311</v>
      </c>
      <c r="AD12" s="18">
        <v>0.13632221590472071</v>
      </c>
      <c r="AF12" s="18">
        <v>0.19572065102314559</v>
      </c>
      <c r="AG12" s="18">
        <v>0.1227828667360565</v>
      </c>
      <c r="AH12" s="18">
        <v>0.14061514840934039</v>
      </c>
      <c r="AI12" s="18">
        <v>0.1060145315971714</v>
      </c>
      <c r="AJ12" s="18">
        <v>0.19403837646384209</v>
      </c>
      <c r="AK12" s="18">
        <v>0.14508916074745429</v>
      </c>
      <c r="AL12" s="18">
        <v>0.15237959015291971</v>
      </c>
      <c r="AM12" s="18">
        <v>0.2018045645529935</v>
      </c>
      <c r="AN12" s="18">
        <v>0.17422253715131139</v>
      </c>
      <c r="AO12" s="18">
        <v>0.14574512613922599</v>
      </c>
      <c r="AP12" s="18">
        <v>0.14712949800580269</v>
      </c>
      <c r="AQ12" s="18">
        <v>0.1454234829519622</v>
      </c>
      <c r="AR12" s="18">
        <v>0.14480776708753079</v>
      </c>
      <c r="AS12" s="18">
        <v>0.17039452245843981</v>
      </c>
      <c r="AT12" s="18">
        <v>0.15936695904824461</v>
      </c>
      <c r="AU12" s="18">
        <v>0.1632076621592714</v>
      </c>
      <c r="AV12" s="18">
        <v>9.9258597127029544E-2</v>
      </c>
      <c r="AX12" s="18">
        <v>0.15366442402677599</v>
      </c>
      <c r="AY12" s="18">
        <v>0.15502863791116961</v>
      </c>
      <c r="BA12" s="18">
        <v>0.15657037000962409</v>
      </c>
      <c r="BB12" s="18">
        <v>0.14778457199115311</v>
      </c>
      <c r="BD12" s="18">
        <v>0.17218020679575821</v>
      </c>
      <c r="BE12" s="18">
        <v>0.14775023054019021</v>
      </c>
      <c r="BF12" s="18">
        <v>0.1223183321981301</v>
      </c>
      <c r="BG12" s="18">
        <v>0.16815931325026731</v>
      </c>
      <c r="BH12" s="18">
        <v>0.13326189488695769</v>
      </c>
      <c r="BI12" s="18">
        <v>0.19262032709935761</v>
      </c>
      <c r="BJ12" s="18">
        <v>0.1029229222838081</v>
      </c>
      <c r="BL12" s="18">
        <v>0.16521050986329691</v>
      </c>
      <c r="BM12" s="18">
        <v>0.1596012154915353</v>
      </c>
      <c r="BN12" s="18">
        <v>0.113588595088462</v>
      </c>
      <c r="BO12" s="18">
        <v>0.13020613469069239</v>
      </c>
      <c r="BP12" s="18">
        <v>0.12804078002759511</v>
      </c>
      <c r="BQ12" s="18">
        <v>9.0120611168605744E-2</v>
      </c>
      <c r="BR12" s="18">
        <v>0.18317676223601431</v>
      </c>
      <c r="BS12" s="18">
        <v>0.1760398295413165</v>
      </c>
      <c r="BU12" s="18">
        <v>0.15377592832149681</v>
      </c>
      <c r="BV12" s="18">
        <v>0.14551170679210881</v>
      </c>
      <c r="BW12" s="18">
        <v>0.15375777569769361</v>
      </c>
      <c r="BX12" s="18">
        <v>0.18624908933027359</v>
      </c>
      <c r="BY12" s="18">
        <v>0.1400087284928796</v>
      </c>
      <c r="BZ12" s="18">
        <v>0.11859848137158729</v>
      </c>
      <c r="CA12" s="18">
        <v>0.12832006950574171</v>
      </c>
      <c r="CB12" s="18">
        <v>0.1791289193704074</v>
      </c>
      <c r="CC12" s="18">
        <v>0.2109645701875294</v>
      </c>
    </row>
    <row r="13" spans="2:83" ht="19" customHeight="1" x14ac:dyDescent="0.35">
      <c r="B13" s="21" t="s">
        <v>349</v>
      </c>
      <c r="C13" s="18">
        <v>0.16915837135571399</v>
      </c>
      <c r="D13" s="18">
        <v>0.20019075979828979</v>
      </c>
      <c r="E13" s="18">
        <v>0.15666832509412629</v>
      </c>
      <c r="F13" s="18">
        <v>0.1409271424800021</v>
      </c>
      <c r="G13" s="18">
        <v>0.16814162813422071</v>
      </c>
      <c r="H13" s="18">
        <v>0.1552146799940467</v>
      </c>
      <c r="I13" s="18">
        <v>0.1944246655226996</v>
      </c>
      <c r="K13" s="18">
        <v>0.1738378661622523</v>
      </c>
      <c r="L13" s="18">
        <v>0.16368870460296339</v>
      </c>
      <c r="N13" s="18">
        <v>0.1846084492702266</v>
      </c>
      <c r="O13" s="18">
        <v>0.26546977158875867</v>
      </c>
      <c r="P13" s="18">
        <v>0.1628542344669186</v>
      </c>
      <c r="Q13" s="18">
        <v>0.13541265125629531</v>
      </c>
      <c r="R13" s="18">
        <v>0.1782868665253039</v>
      </c>
      <c r="S13" s="18">
        <v>0.20734904662281409</v>
      </c>
      <c r="T13" s="18">
        <v>0.13141780039065709</v>
      </c>
      <c r="U13" s="18">
        <v>0.18168997501892889</v>
      </c>
      <c r="V13" s="18">
        <v>0.1525305443283369</v>
      </c>
      <c r="W13" s="18">
        <v>0.12616566845337521</v>
      </c>
      <c r="X13" s="18">
        <v>0.19523639664372189</v>
      </c>
      <c r="Y13" s="18">
        <v>0.1815614480827337</v>
      </c>
      <c r="AA13" s="18">
        <v>0.1981607814687707</v>
      </c>
      <c r="AB13" s="18">
        <v>0.151020733492781</v>
      </c>
      <c r="AC13" s="18">
        <v>0.1428666411122525</v>
      </c>
      <c r="AD13" s="18">
        <v>0.18010437426549891</v>
      </c>
      <c r="AF13" s="18">
        <v>0</v>
      </c>
      <c r="AG13" s="18">
        <v>0.16797312731574041</v>
      </c>
      <c r="AH13" s="18">
        <v>0.1596052492719095</v>
      </c>
      <c r="AI13" s="18">
        <v>0.13281002574443559</v>
      </c>
      <c r="AJ13" s="18">
        <v>0.1911395156175032</v>
      </c>
      <c r="AK13" s="18">
        <v>0.15679416097184731</v>
      </c>
      <c r="AL13" s="18">
        <v>0.20151641850678939</v>
      </c>
      <c r="AM13" s="18">
        <v>0.15137725835222579</v>
      </c>
      <c r="AN13" s="18">
        <v>0.21316668658515411</v>
      </c>
      <c r="AO13" s="18">
        <v>0.17094193846003061</v>
      </c>
      <c r="AP13" s="18">
        <v>0.1528651493615065</v>
      </c>
      <c r="AQ13" s="18">
        <v>0.1580009384811138</v>
      </c>
      <c r="AR13" s="18">
        <v>0.16292680605053139</v>
      </c>
      <c r="AS13" s="18">
        <v>0.16815489915956661</v>
      </c>
      <c r="AT13" s="18">
        <v>0.1803281104786614</v>
      </c>
      <c r="AU13" s="18">
        <v>0.2078939011420399</v>
      </c>
      <c r="AV13" s="18">
        <v>0.17721265394552649</v>
      </c>
      <c r="AX13" s="18">
        <v>0.168017780343649</v>
      </c>
      <c r="AY13" s="18">
        <v>0.1744341316838702</v>
      </c>
      <c r="BA13" s="18">
        <v>0.1723195461451392</v>
      </c>
      <c r="BB13" s="18">
        <v>0.16329332618906039</v>
      </c>
      <c r="BD13" s="18">
        <v>0.1663431905602972</v>
      </c>
      <c r="BE13" s="18">
        <v>0.16219048977572301</v>
      </c>
      <c r="BF13" s="18">
        <v>0.18587203848619349</v>
      </c>
      <c r="BG13" s="18">
        <v>0.16193469237936409</v>
      </c>
      <c r="BH13" s="18">
        <v>0.16327961934974219</v>
      </c>
      <c r="BI13" s="18">
        <v>0.2334648180298568</v>
      </c>
      <c r="BJ13" s="18">
        <v>0.19514751394498439</v>
      </c>
      <c r="BL13" s="18">
        <v>0.20225618963727099</v>
      </c>
      <c r="BM13" s="18">
        <v>0.13683015402904589</v>
      </c>
      <c r="BN13" s="18">
        <v>0.22517875555855721</v>
      </c>
      <c r="BO13" s="18">
        <v>0.1851380700816356</v>
      </c>
      <c r="BP13" s="18">
        <v>0.16760829876185571</v>
      </c>
      <c r="BQ13" s="18">
        <v>0.11344365594214979</v>
      </c>
      <c r="BR13" s="18">
        <v>0.23550272439729431</v>
      </c>
      <c r="BS13" s="18">
        <v>0.16423701454387379</v>
      </c>
      <c r="BU13" s="18">
        <v>0.17251507464145019</v>
      </c>
      <c r="BV13" s="18">
        <v>0.1687688621674526</v>
      </c>
      <c r="BW13" s="18">
        <v>0.1448010008575909</v>
      </c>
      <c r="BX13" s="18">
        <v>0.22677164592947621</v>
      </c>
      <c r="BY13" s="18">
        <v>0.15197955746045069</v>
      </c>
      <c r="BZ13" s="18">
        <v>0.13682022986067829</v>
      </c>
      <c r="CA13" s="18">
        <v>0.15380393674150269</v>
      </c>
      <c r="CB13" s="18">
        <v>0.1719828745915819</v>
      </c>
      <c r="CC13" s="18">
        <v>0.21678107861840401</v>
      </c>
    </row>
    <row r="14" spans="2:83" ht="19" customHeight="1" x14ac:dyDescent="0.35">
      <c r="B14" s="21" t="s">
        <v>350</v>
      </c>
      <c r="C14" s="18">
        <v>0.13045345650274789</v>
      </c>
      <c r="D14" s="18">
        <v>8.8010025610008619E-2</v>
      </c>
      <c r="E14" s="18">
        <v>0.11732780988539949</v>
      </c>
      <c r="F14" s="18">
        <v>0.15228721726348521</v>
      </c>
      <c r="G14" s="18">
        <v>0.15861209687971731</v>
      </c>
      <c r="H14" s="18">
        <v>0.1309789881736248</v>
      </c>
      <c r="I14" s="18">
        <v>0.12459192922604399</v>
      </c>
      <c r="K14" s="18">
        <v>0.12245315778056209</v>
      </c>
      <c r="L14" s="18">
        <v>0.1375386489629834</v>
      </c>
      <c r="N14" s="18">
        <v>0.1416415476965405</v>
      </c>
      <c r="O14" s="18">
        <v>8.9602521426201301E-2</v>
      </c>
      <c r="P14" s="18">
        <v>0.1749563324718954</v>
      </c>
      <c r="Q14" s="18">
        <v>0.13501573809993239</v>
      </c>
      <c r="R14" s="18">
        <v>0.10443677376787611</v>
      </c>
      <c r="S14" s="18">
        <v>0.111356674377487</v>
      </c>
      <c r="T14" s="18">
        <v>0.17975520694952021</v>
      </c>
      <c r="U14" s="18">
        <v>0.1227971710537135</v>
      </c>
      <c r="V14" s="18">
        <v>0.11432166999188551</v>
      </c>
      <c r="W14" s="18">
        <v>0.12831459207984611</v>
      </c>
      <c r="X14" s="18">
        <v>0.1183318202956362</v>
      </c>
      <c r="Y14" s="18">
        <v>0.16085888639379359</v>
      </c>
      <c r="AA14" s="18">
        <v>0.12258870003586519</v>
      </c>
      <c r="AB14" s="18">
        <v>0.1109751285558894</v>
      </c>
      <c r="AC14" s="18">
        <v>0.14805308958753621</v>
      </c>
      <c r="AD14" s="18">
        <v>0.14212113236922269</v>
      </c>
      <c r="AF14" s="18">
        <v>0.17911614705846751</v>
      </c>
      <c r="AG14" s="18">
        <v>0.12030423773015959</v>
      </c>
      <c r="AH14" s="18">
        <v>0.10278244220671461</v>
      </c>
      <c r="AI14" s="18">
        <v>0.1706357701000254</v>
      </c>
      <c r="AJ14" s="18">
        <v>0.1071818763601749</v>
      </c>
      <c r="AK14" s="18">
        <v>0.1608668594931339</v>
      </c>
      <c r="AL14" s="18">
        <v>0.1200056534645103</v>
      </c>
      <c r="AM14" s="18">
        <v>0.1190421577839514</v>
      </c>
      <c r="AN14" s="18">
        <v>8.9888796345823668E-2</v>
      </c>
      <c r="AO14" s="18">
        <v>0.14825577035597359</v>
      </c>
      <c r="AP14" s="18">
        <v>0.15245095555255569</v>
      </c>
      <c r="AQ14" s="18">
        <v>0.12312286037012241</v>
      </c>
      <c r="AR14" s="18">
        <v>0.12719872460788251</v>
      </c>
      <c r="AS14" s="18">
        <v>0.15157696526794351</v>
      </c>
      <c r="AT14" s="18">
        <v>6.4195929198737497E-2</v>
      </c>
      <c r="AU14" s="18">
        <v>9.8271584477281196E-2</v>
      </c>
      <c r="AV14" s="18">
        <v>0.18770053540129561</v>
      </c>
      <c r="AX14" s="18">
        <v>0.13662414299509709</v>
      </c>
      <c r="AY14" s="18">
        <v>0.1038934445765297</v>
      </c>
      <c r="BA14" s="18">
        <v>0.1348723753095902</v>
      </c>
      <c r="BB14" s="18">
        <v>0.1222548720788165</v>
      </c>
      <c r="BD14" s="18">
        <v>0.1410808973407984</v>
      </c>
      <c r="BE14" s="18">
        <v>0.1115173365049139</v>
      </c>
      <c r="BF14" s="18">
        <v>0.1749870420826751</v>
      </c>
      <c r="BG14" s="18">
        <v>0.1125985445146057</v>
      </c>
      <c r="BH14" s="18">
        <v>0.12383405009428609</v>
      </c>
      <c r="BI14" s="18">
        <v>0.13597337148045829</v>
      </c>
      <c r="BJ14" s="18">
        <v>0.1531349738741557</v>
      </c>
      <c r="BL14" s="18">
        <v>0.10540764575528461</v>
      </c>
      <c r="BM14" s="18">
        <v>0.1217450159707739</v>
      </c>
      <c r="BN14" s="18">
        <v>0.12956288287356671</v>
      </c>
      <c r="BO14" s="18">
        <v>0.112864149296905</v>
      </c>
      <c r="BP14" s="18">
        <v>0.159617215151141</v>
      </c>
      <c r="BQ14" s="18">
        <v>0.15943393344755319</v>
      </c>
      <c r="BR14" s="18">
        <v>9.203694969545391E-2</v>
      </c>
      <c r="BS14" s="18">
        <v>0.15605522934178109</v>
      </c>
      <c r="BU14" s="18">
        <v>0.1207369364292587</v>
      </c>
      <c r="BV14" s="18">
        <v>0.1114675925777906</v>
      </c>
      <c r="BW14" s="18">
        <v>0.1454640249249384</v>
      </c>
      <c r="BX14" s="18">
        <v>9.4521655897682855E-2</v>
      </c>
      <c r="BY14" s="18">
        <v>0.1457249436293693</v>
      </c>
      <c r="BZ14" s="18">
        <v>0.1629501780766546</v>
      </c>
      <c r="CA14" s="18">
        <v>0.16391142683078691</v>
      </c>
      <c r="CB14" s="18">
        <v>0.1380944291264847</v>
      </c>
      <c r="CC14" s="18">
        <v>0.13969176455856991</v>
      </c>
    </row>
    <row r="15" spans="2:83" ht="19" customHeight="1" x14ac:dyDescent="0.35">
      <c r="B15" s="21" t="s">
        <v>351</v>
      </c>
      <c r="C15" s="18">
        <v>0.11749098041707159</v>
      </c>
      <c r="D15" s="18">
        <v>0.14408899798444011</v>
      </c>
      <c r="E15" s="18">
        <v>0.13320766763338579</v>
      </c>
      <c r="F15" s="18">
        <v>0.1041153170369714</v>
      </c>
      <c r="G15" s="18">
        <v>0.1233608108987484</v>
      </c>
      <c r="H15" s="18">
        <v>0.13968717835698469</v>
      </c>
      <c r="I15" s="18">
        <v>8.5256699495110125E-2</v>
      </c>
      <c r="K15" s="18">
        <v>0.1146276845357561</v>
      </c>
      <c r="L15" s="18">
        <v>0.12075441935219999</v>
      </c>
      <c r="N15" s="18">
        <v>0.11803314032190659</v>
      </c>
      <c r="O15" s="18">
        <v>0.14294382936204841</v>
      </c>
      <c r="P15" s="18">
        <v>0.11209773363642191</v>
      </c>
      <c r="Q15" s="18">
        <v>0.15359253779984319</v>
      </c>
      <c r="R15" s="18">
        <v>0.18156568190266509</v>
      </c>
      <c r="S15" s="18">
        <v>0.13321016278654291</v>
      </c>
      <c r="T15" s="18">
        <v>0.1088583225506288</v>
      </c>
      <c r="U15" s="18">
        <v>9.4890228522506906E-2</v>
      </c>
      <c r="V15" s="18">
        <v>0.1157465148000606</v>
      </c>
      <c r="W15" s="18">
        <v>8.8787385658067208E-2</v>
      </c>
      <c r="X15" s="18">
        <v>0.11409159516444051</v>
      </c>
      <c r="Y15" s="18">
        <v>8.3187556951968791E-2</v>
      </c>
      <c r="AA15" s="18">
        <v>0.1149866813620954</v>
      </c>
      <c r="AB15" s="18">
        <v>0.132167272828555</v>
      </c>
      <c r="AC15" s="18">
        <v>0.10450878722985051</v>
      </c>
      <c r="AD15" s="18">
        <v>0.11722104280334721</v>
      </c>
      <c r="AF15" s="18">
        <v>0.2130684035658873</v>
      </c>
      <c r="AG15" s="18">
        <v>0.16249377542626889</v>
      </c>
      <c r="AH15" s="18">
        <v>0.14427526577178321</v>
      </c>
      <c r="AI15" s="18">
        <v>8.9820231560866284E-2</v>
      </c>
      <c r="AJ15" s="18">
        <v>0.1151563861105543</v>
      </c>
      <c r="AK15" s="18">
        <v>0.1206236265224496</v>
      </c>
      <c r="AL15" s="18">
        <v>0.13022251475168811</v>
      </c>
      <c r="AM15" s="18">
        <v>0.1207410461608648</v>
      </c>
      <c r="AN15" s="18">
        <v>9.9345519342188354E-2</v>
      </c>
      <c r="AO15" s="18">
        <v>0.11554965456056029</v>
      </c>
      <c r="AP15" s="18">
        <v>9.1903999090241412E-2</v>
      </c>
      <c r="AQ15" s="18">
        <v>9.8654912222703936E-2</v>
      </c>
      <c r="AR15" s="18">
        <v>0.1041507713666965</v>
      </c>
      <c r="AS15" s="18">
        <v>5.7320998445148437E-2</v>
      </c>
      <c r="AT15" s="18">
        <v>8.1063795005924227E-2</v>
      </c>
      <c r="AU15" s="18">
        <v>0.13948184359636759</v>
      </c>
      <c r="AV15" s="18">
        <v>0.1556379376392254</v>
      </c>
      <c r="AX15" s="18">
        <v>0.11416925046388721</v>
      </c>
      <c r="AY15" s="18">
        <v>0.1352884226972404</v>
      </c>
      <c r="BA15" s="18">
        <v>0.1116664547491068</v>
      </c>
      <c r="BB15" s="18">
        <v>0.12829743953196279</v>
      </c>
      <c r="BD15" s="18">
        <v>0.10563687257072291</v>
      </c>
      <c r="BE15" s="18">
        <v>0.12474377453765061</v>
      </c>
      <c r="BF15" s="18">
        <v>8.6943503610302744E-2</v>
      </c>
      <c r="BG15" s="18">
        <v>0.1228387813636185</v>
      </c>
      <c r="BH15" s="18">
        <v>0.13556183129324131</v>
      </c>
      <c r="BI15" s="18">
        <v>0.14331144133525839</v>
      </c>
      <c r="BJ15" s="18">
        <v>0.14580664601349491</v>
      </c>
      <c r="BL15" s="18">
        <v>8.8944571158502614E-2</v>
      </c>
      <c r="BM15" s="18">
        <v>0.13331015735629631</v>
      </c>
      <c r="BN15" s="18">
        <v>0.1077185411284627</v>
      </c>
      <c r="BO15" s="18">
        <v>7.6040868098693357E-2</v>
      </c>
      <c r="BP15" s="18">
        <v>0.11959049620719479</v>
      </c>
      <c r="BQ15" s="18">
        <v>0</v>
      </c>
      <c r="BR15" s="18">
        <v>0.11842725019583381</v>
      </c>
      <c r="BS15" s="18">
        <v>0.14612163774924269</v>
      </c>
      <c r="BU15" s="18">
        <v>0.1254033839936404</v>
      </c>
      <c r="BV15" s="18">
        <v>0.13879753297044251</v>
      </c>
      <c r="BW15" s="18">
        <v>9.7050936807223168E-2</v>
      </c>
      <c r="BX15" s="18">
        <v>5.0556171588164799E-2</v>
      </c>
      <c r="BY15" s="18">
        <v>0.1205560042572893</v>
      </c>
      <c r="BZ15" s="18">
        <v>4.9316564717898227E-2</v>
      </c>
      <c r="CA15" s="18">
        <v>0.15565452199971561</v>
      </c>
      <c r="CB15" s="18">
        <v>9.9702633942626406E-2</v>
      </c>
      <c r="CC15" s="18">
        <v>0.12617210127062281</v>
      </c>
    </row>
    <row r="16" spans="2:83" ht="19" customHeight="1" x14ac:dyDescent="0.35">
      <c r="B16" s="21" t="s">
        <v>352</v>
      </c>
      <c r="C16" s="18">
        <v>0.1070204890298207</v>
      </c>
      <c r="D16" s="18">
        <v>0.1127481594524993</v>
      </c>
      <c r="E16" s="18">
        <v>0.14553001292107171</v>
      </c>
      <c r="F16" s="18">
        <v>0.11873880727698891</v>
      </c>
      <c r="G16" s="18">
        <v>0.1066727792899731</v>
      </c>
      <c r="H16" s="18">
        <v>7.7387194836865209E-2</v>
      </c>
      <c r="I16" s="18">
        <v>8.906071600259477E-2</v>
      </c>
      <c r="K16" s="18">
        <v>0.1195575260785367</v>
      </c>
      <c r="L16" s="18">
        <v>9.5802175647253393E-2</v>
      </c>
      <c r="N16" s="18">
        <v>0.12700896419065341</v>
      </c>
      <c r="O16" s="18">
        <v>0.1267466050127988</v>
      </c>
      <c r="P16" s="18">
        <v>0.101894463940741</v>
      </c>
      <c r="Q16" s="18">
        <v>0.10363563080126199</v>
      </c>
      <c r="R16" s="18">
        <v>0.10410953317207131</v>
      </c>
      <c r="S16" s="18">
        <v>0.11554903228566871</v>
      </c>
      <c r="T16" s="18">
        <v>0.10686411019622589</v>
      </c>
      <c r="U16" s="18">
        <v>9.9780082359701344E-2</v>
      </c>
      <c r="V16" s="18">
        <v>0.15203271542761471</v>
      </c>
      <c r="W16" s="18">
        <v>7.5511242455267066E-2</v>
      </c>
      <c r="X16" s="18">
        <v>9.8514631673840225E-2</v>
      </c>
      <c r="Y16" s="18">
        <v>8.2787237394111188E-2</v>
      </c>
      <c r="AA16" s="18">
        <v>9.3898519978620837E-2</v>
      </c>
      <c r="AB16" s="18">
        <v>0.1042074770867506</v>
      </c>
      <c r="AC16" s="18">
        <v>0.105974064237527</v>
      </c>
      <c r="AD16" s="18">
        <v>0.12581409575224001</v>
      </c>
      <c r="AF16" s="18">
        <v>0.11287640439742221</v>
      </c>
      <c r="AG16" s="18">
        <v>0.1093562225463965</v>
      </c>
      <c r="AH16" s="18">
        <v>0.12501337913177529</v>
      </c>
      <c r="AI16" s="18">
        <v>0.1296281052280229</v>
      </c>
      <c r="AJ16" s="18">
        <v>7.1568628728661501E-2</v>
      </c>
      <c r="AK16" s="18">
        <v>8.0131054298148235E-2</v>
      </c>
      <c r="AL16" s="18">
        <v>0.1082071279268897</v>
      </c>
      <c r="AM16" s="18">
        <v>0.12573644350630969</v>
      </c>
      <c r="AN16" s="18">
        <v>0.13023738151454539</v>
      </c>
      <c r="AO16" s="18">
        <v>7.506959211315635E-2</v>
      </c>
      <c r="AP16" s="18">
        <v>0.1338588690809501</v>
      </c>
      <c r="AQ16" s="18">
        <v>9.6212700950974409E-2</v>
      </c>
      <c r="AR16" s="18">
        <v>0.1187241701947631</v>
      </c>
      <c r="AS16" s="18">
        <v>5.9499544030418301E-2</v>
      </c>
      <c r="AT16" s="18">
        <v>0.10883628046844181</v>
      </c>
      <c r="AU16" s="18">
        <v>0.1163900905962935</v>
      </c>
      <c r="AV16" s="18">
        <v>0.13933032664616579</v>
      </c>
      <c r="AX16" s="18">
        <v>0.10386071894376291</v>
      </c>
      <c r="AY16" s="18">
        <v>0.1137858496567581</v>
      </c>
      <c r="BA16" s="18">
        <v>0.11465199218544191</v>
      </c>
      <c r="BB16" s="18">
        <v>9.2861477371588938E-2</v>
      </c>
      <c r="BD16" s="18">
        <v>0.10953295055428509</v>
      </c>
      <c r="BE16" s="18">
        <v>9.5429211833345851E-2</v>
      </c>
      <c r="BF16" s="18">
        <v>0.1032003481258386</v>
      </c>
      <c r="BG16" s="18">
        <v>0.1168354696530572</v>
      </c>
      <c r="BH16" s="18">
        <v>0.1105422082889493</v>
      </c>
      <c r="BI16" s="18">
        <v>5.6654161617958249E-2</v>
      </c>
      <c r="BJ16" s="18">
        <v>0.13643466438246099</v>
      </c>
      <c r="BL16" s="18">
        <v>8.6511046465663571E-2</v>
      </c>
      <c r="BM16" s="18">
        <v>0.1189462806047044</v>
      </c>
      <c r="BN16" s="18">
        <v>7.0587700659763483E-2</v>
      </c>
      <c r="BO16" s="18">
        <v>0.1009677080296156</v>
      </c>
      <c r="BP16" s="18">
        <v>0.110949716832128</v>
      </c>
      <c r="BQ16" s="18">
        <v>0.26992547895360502</v>
      </c>
      <c r="BR16" s="18">
        <v>0.14597572941996451</v>
      </c>
      <c r="BS16" s="18">
        <v>9.5724976751448129E-2</v>
      </c>
      <c r="BU16" s="18">
        <v>9.6742720485721606E-2</v>
      </c>
      <c r="BV16" s="18">
        <v>0.1126950851342457</v>
      </c>
      <c r="BW16" s="18">
        <v>7.2968442840054978E-2</v>
      </c>
      <c r="BX16" s="18">
        <v>8.9419115373503291E-2</v>
      </c>
      <c r="BY16" s="18">
        <v>0.1191179740739602</v>
      </c>
      <c r="BZ16" s="18">
        <v>0.1708969709979086</v>
      </c>
      <c r="CA16" s="18">
        <v>0.1076557772811115</v>
      </c>
      <c r="CB16" s="18">
        <v>0.11095542421678919</v>
      </c>
      <c r="CC16" s="18">
        <v>7.9471279917987067E-2</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359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0.1113140289434484</v>
      </c>
      <c r="D9" s="18">
        <v>0.1238638012425331</v>
      </c>
      <c r="E9" s="18">
        <v>0.1174484555306437</v>
      </c>
      <c r="F9" s="18">
        <v>0.1126786061238903</v>
      </c>
      <c r="G9" s="18">
        <v>0.1205499225096424</v>
      </c>
      <c r="H9" s="18">
        <v>0.1122869671501622</v>
      </c>
      <c r="I9" s="18">
        <v>9.3836051386472247E-2</v>
      </c>
      <c r="K9" s="18">
        <v>0.1209891959182786</v>
      </c>
      <c r="L9" s="18">
        <v>0.1027984851843325</v>
      </c>
      <c r="N9" s="18">
        <v>0.1223116763480836</v>
      </c>
      <c r="O9" s="18">
        <v>0.2408761023079227</v>
      </c>
      <c r="P9" s="18">
        <v>0.1122045083420669</v>
      </c>
      <c r="Q9" s="18">
        <v>0.18585566795951161</v>
      </c>
      <c r="R9" s="18">
        <v>8.7918511139986943E-2</v>
      </c>
      <c r="S9" s="18">
        <v>9.9324599651769346E-2</v>
      </c>
      <c r="T9" s="18">
        <v>7.1659859076075291E-2</v>
      </c>
      <c r="U9" s="18">
        <v>0.1050681146015579</v>
      </c>
      <c r="V9" s="18">
        <v>0.16065108619736401</v>
      </c>
      <c r="W9" s="18">
        <v>7.1234190468085323E-2</v>
      </c>
      <c r="X9" s="18">
        <v>0.12737700700612251</v>
      </c>
      <c r="Y9" s="18">
        <v>8.2565165572460963E-2</v>
      </c>
      <c r="AA9" s="18">
        <v>9.4317554291782998E-2</v>
      </c>
      <c r="AB9" s="18">
        <v>0.1125347472615823</v>
      </c>
      <c r="AC9" s="18">
        <v>0.1096151242935744</v>
      </c>
      <c r="AD9" s="18">
        <v>0.12954238571962251</v>
      </c>
      <c r="AF9" s="18">
        <v>0.1192794369462898</v>
      </c>
      <c r="AG9" s="18">
        <v>0.12531886327343481</v>
      </c>
      <c r="AH9" s="18">
        <v>0.12867271056272719</v>
      </c>
      <c r="AI9" s="18">
        <v>0.10313729124763921</v>
      </c>
      <c r="AJ9" s="18">
        <v>8.8475464761306313E-2</v>
      </c>
      <c r="AK9" s="18">
        <v>0.12443140123981759</v>
      </c>
      <c r="AL9" s="18">
        <v>6.7466963629559187E-2</v>
      </c>
      <c r="AM9" s="18">
        <v>0.1398670295083371</v>
      </c>
      <c r="AN9" s="18">
        <v>0.13514756788474899</v>
      </c>
      <c r="AO9" s="18">
        <v>9.6281619377704825E-2</v>
      </c>
      <c r="AP9" s="18">
        <v>0.16163658137931469</v>
      </c>
      <c r="AQ9" s="18">
        <v>9.0762858200991253E-2</v>
      </c>
      <c r="AR9" s="18">
        <v>0.123286265823847</v>
      </c>
      <c r="AS9" s="18">
        <v>7.798342656803213E-2</v>
      </c>
      <c r="AT9" s="18">
        <v>9.6763996883399567E-2</v>
      </c>
      <c r="AU9" s="18">
        <v>0.1089749778555934</v>
      </c>
      <c r="AV9" s="18">
        <v>3.5323281750830868E-2</v>
      </c>
      <c r="AX9" s="18">
        <v>0.1107593136643746</v>
      </c>
      <c r="AY9" s="18">
        <v>0.11506842957551661</v>
      </c>
      <c r="BA9" s="18">
        <v>0.1115592414025349</v>
      </c>
      <c r="BB9" s="18">
        <v>0.1108590771474328</v>
      </c>
      <c r="BD9" s="18">
        <v>0.12640161249934831</v>
      </c>
      <c r="BE9" s="18">
        <v>9.9761368651075641E-2</v>
      </c>
      <c r="BF9" s="18">
        <v>9.9791289764193644E-2</v>
      </c>
      <c r="BG9" s="18">
        <v>0.113818944636594</v>
      </c>
      <c r="BH9" s="18">
        <v>0.1077535960334615</v>
      </c>
      <c r="BI9" s="18">
        <v>0.13116255399631091</v>
      </c>
      <c r="BJ9" s="18">
        <v>9.1183293807608021E-2</v>
      </c>
      <c r="BL9" s="18">
        <v>9.7054617258507947E-2</v>
      </c>
      <c r="BM9" s="18">
        <v>0.12369032136761959</v>
      </c>
      <c r="BN9" s="18">
        <v>7.6058905513456898E-2</v>
      </c>
      <c r="BO9" s="18">
        <v>0.1191767032431415</v>
      </c>
      <c r="BP9" s="18">
        <v>7.691286158395666E-2</v>
      </c>
      <c r="BQ9" s="18">
        <v>0.2216077250569583</v>
      </c>
      <c r="BR9" s="18">
        <v>0.1032453083929904</v>
      </c>
      <c r="BS9" s="18">
        <v>0.12889007991901619</v>
      </c>
      <c r="BU9" s="18">
        <v>7.9943063947034446E-2</v>
      </c>
      <c r="BV9" s="18">
        <v>0.12303224345130361</v>
      </c>
      <c r="BW9" s="18">
        <v>0.1226738798450131</v>
      </c>
      <c r="BX9" s="18">
        <v>0.1124619657374947</v>
      </c>
      <c r="BY9" s="18">
        <v>9.4654056557577804E-2</v>
      </c>
      <c r="BZ9" s="18">
        <v>0.20607609689250131</v>
      </c>
      <c r="CA9" s="18">
        <v>0.11041486092437661</v>
      </c>
      <c r="CB9" s="18">
        <v>0.109844114892512</v>
      </c>
      <c r="CC9" s="18">
        <v>0.14357228001278211</v>
      </c>
    </row>
    <row r="10" spans="2:83" ht="19" customHeight="1" x14ac:dyDescent="0.35">
      <c r="B10" s="21" t="s">
        <v>346</v>
      </c>
      <c r="C10" s="18">
        <v>0.1222578076824873</v>
      </c>
      <c r="D10" s="18">
        <v>0.1432153477333632</v>
      </c>
      <c r="E10" s="18">
        <v>0.13548520039537429</v>
      </c>
      <c r="F10" s="18">
        <v>0.1487736389476462</v>
      </c>
      <c r="G10" s="18">
        <v>0.11185952770540381</v>
      </c>
      <c r="H10" s="18">
        <v>0.10351318744858989</v>
      </c>
      <c r="I10" s="18">
        <v>0.1041497540152725</v>
      </c>
      <c r="K10" s="18">
        <v>0.13472473720279121</v>
      </c>
      <c r="L10" s="18">
        <v>0.1111804755419598</v>
      </c>
      <c r="N10" s="18">
        <v>0.11362855576832299</v>
      </c>
      <c r="O10" s="18">
        <v>0.13034207499505249</v>
      </c>
      <c r="P10" s="18">
        <v>0.1324722762655578</v>
      </c>
      <c r="Q10" s="18">
        <v>9.1560514298127879E-2</v>
      </c>
      <c r="R10" s="18">
        <v>0.1399433314441354</v>
      </c>
      <c r="S10" s="18">
        <v>0.1246027432992891</v>
      </c>
      <c r="T10" s="18">
        <v>0.15511504224581699</v>
      </c>
      <c r="U10" s="18">
        <v>0.1328429899878297</v>
      </c>
      <c r="V10" s="18">
        <v>0.14870886684240461</v>
      </c>
      <c r="W10" s="18">
        <v>0.13018723564607759</v>
      </c>
      <c r="X10" s="18">
        <v>7.8413397905042065E-2</v>
      </c>
      <c r="Y10" s="18">
        <v>6.9421992139092031E-2</v>
      </c>
      <c r="AA10" s="18">
        <v>0.1528164614363085</v>
      </c>
      <c r="AB10" s="18">
        <v>9.8570625152507904E-2</v>
      </c>
      <c r="AC10" s="18">
        <v>0.12723952233501029</v>
      </c>
      <c r="AD10" s="18">
        <v>0.1105083064552794</v>
      </c>
      <c r="AF10" s="18">
        <v>0.10661440064617241</v>
      </c>
      <c r="AG10" s="18">
        <v>0.11696318544179859</v>
      </c>
      <c r="AH10" s="18">
        <v>7.7438898959094907E-2</v>
      </c>
      <c r="AI10" s="18">
        <v>0.17868883983928391</v>
      </c>
      <c r="AJ10" s="18">
        <v>0.1107011802929234</v>
      </c>
      <c r="AK10" s="18">
        <v>8.5585754334199612E-2</v>
      </c>
      <c r="AL10" s="18">
        <v>0.1352402019158212</v>
      </c>
      <c r="AM10" s="18">
        <v>0.113877624413029</v>
      </c>
      <c r="AN10" s="18">
        <v>0.13570419645031451</v>
      </c>
      <c r="AO10" s="18">
        <v>9.8791453043183555E-2</v>
      </c>
      <c r="AP10" s="18">
        <v>0.13432428395645429</v>
      </c>
      <c r="AQ10" s="18">
        <v>8.0381297913921096E-2</v>
      </c>
      <c r="AR10" s="18">
        <v>0.12560163562657581</v>
      </c>
      <c r="AS10" s="18">
        <v>0.1143464820613615</v>
      </c>
      <c r="AT10" s="18">
        <v>0.1768569375765153</v>
      </c>
      <c r="AU10" s="18">
        <v>0.1635584569677053</v>
      </c>
      <c r="AV10" s="18">
        <v>0.1955050248560537</v>
      </c>
      <c r="AX10" s="18">
        <v>0.1177017881348652</v>
      </c>
      <c r="AY10" s="18">
        <v>0.14351178621052979</v>
      </c>
      <c r="BA10" s="18">
        <v>0.11847096470092509</v>
      </c>
      <c r="BB10" s="18">
        <v>0.12928367831772891</v>
      </c>
      <c r="BD10" s="18">
        <v>8.4601062256389525E-2</v>
      </c>
      <c r="BE10" s="18">
        <v>0.142138527111311</v>
      </c>
      <c r="BF10" s="18">
        <v>0.1291972853144715</v>
      </c>
      <c r="BG10" s="18">
        <v>0.12557248887427561</v>
      </c>
      <c r="BH10" s="18">
        <v>0.15386420511225271</v>
      </c>
      <c r="BI10" s="18">
        <v>0.1333072184748757</v>
      </c>
      <c r="BJ10" s="18">
        <v>0.1105635790166757</v>
      </c>
      <c r="BL10" s="18">
        <v>0.12667878608775621</v>
      </c>
      <c r="BM10" s="18">
        <v>0.1342605212865621</v>
      </c>
      <c r="BN10" s="18">
        <v>0.1215142542241715</v>
      </c>
      <c r="BO10" s="18">
        <v>0.1305498751145765</v>
      </c>
      <c r="BP10" s="18">
        <v>9.4477403760165654E-2</v>
      </c>
      <c r="BQ10" s="18">
        <v>0.16460307033738039</v>
      </c>
      <c r="BR10" s="18">
        <v>0.14388063115256591</v>
      </c>
      <c r="BS10" s="18">
        <v>0.1073726729413409</v>
      </c>
      <c r="BU10" s="18">
        <v>0.1459100060252429</v>
      </c>
      <c r="BV10" s="18">
        <v>0.138962508236085</v>
      </c>
      <c r="BW10" s="18">
        <v>9.6433523847447147E-2</v>
      </c>
      <c r="BX10" s="18">
        <v>0.13542914801711131</v>
      </c>
      <c r="BY10" s="18">
        <v>0.10037489855347791</v>
      </c>
      <c r="BZ10" s="18">
        <v>0.1129244869105069</v>
      </c>
      <c r="CA10" s="18">
        <v>0.13615364092830809</v>
      </c>
      <c r="CB10" s="18">
        <v>8.8614053673700829E-2</v>
      </c>
      <c r="CC10" s="18">
        <v>0.1258741506989707</v>
      </c>
    </row>
    <row r="11" spans="2:83" ht="19" customHeight="1" x14ac:dyDescent="0.35">
      <c r="B11" s="21" t="s">
        <v>347</v>
      </c>
      <c r="C11" s="18">
        <v>0.1318854426458323</v>
      </c>
      <c r="D11" s="18">
        <v>0.13421726053723279</v>
      </c>
      <c r="E11" s="18">
        <v>0.1456017353479413</v>
      </c>
      <c r="F11" s="18">
        <v>0.14434741289844011</v>
      </c>
      <c r="G11" s="18">
        <v>0.14837464760020819</v>
      </c>
      <c r="H11" s="18">
        <v>0.123997365976284</v>
      </c>
      <c r="I11" s="18">
        <v>0.106989117541539</v>
      </c>
      <c r="K11" s="18">
        <v>0.12908244158644991</v>
      </c>
      <c r="L11" s="18">
        <v>0.13516351190078599</v>
      </c>
      <c r="N11" s="18">
        <v>0.1600708281621521</v>
      </c>
      <c r="O11" s="18">
        <v>0.1246674207368733</v>
      </c>
      <c r="P11" s="18">
        <v>0.17018254271411221</v>
      </c>
      <c r="Q11" s="18">
        <v>0.18968057132120311</v>
      </c>
      <c r="R11" s="18">
        <v>0.14221396796105079</v>
      </c>
      <c r="S11" s="18">
        <v>6.986235051748993E-2</v>
      </c>
      <c r="T11" s="18">
        <v>0.1055119062290219</v>
      </c>
      <c r="U11" s="18">
        <v>0.1085301709750346</v>
      </c>
      <c r="V11" s="18">
        <v>0.15399479274161801</v>
      </c>
      <c r="W11" s="18">
        <v>0.13618798776186189</v>
      </c>
      <c r="X11" s="18">
        <v>0.1010230574674864</v>
      </c>
      <c r="Y11" s="18">
        <v>0.1406710203295195</v>
      </c>
      <c r="AA11" s="18">
        <v>0.13174467143986979</v>
      </c>
      <c r="AB11" s="18">
        <v>0.1485399020508526</v>
      </c>
      <c r="AC11" s="18">
        <v>0.13034366158421029</v>
      </c>
      <c r="AD11" s="18">
        <v>0.1156507531352286</v>
      </c>
      <c r="AF11" s="18">
        <v>0.14826925971748331</v>
      </c>
      <c r="AG11" s="18">
        <v>0.12525735875160629</v>
      </c>
      <c r="AH11" s="18">
        <v>0.16325879930168699</v>
      </c>
      <c r="AI11" s="18">
        <v>7.0444763739536315E-2</v>
      </c>
      <c r="AJ11" s="18">
        <v>0.14938136624765189</v>
      </c>
      <c r="AK11" s="18">
        <v>0.1210972581025463</v>
      </c>
      <c r="AL11" s="18">
        <v>0.1195111243245945</v>
      </c>
      <c r="AM11" s="18">
        <v>0.16532376269900709</v>
      </c>
      <c r="AN11" s="18">
        <v>0.13217856872325831</v>
      </c>
      <c r="AO11" s="18">
        <v>0.15315200957128089</v>
      </c>
      <c r="AP11" s="18">
        <v>0.1028317068602575</v>
      </c>
      <c r="AQ11" s="18">
        <v>0.1368777018947436</v>
      </c>
      <c r="AR11" s="18">
        <v>0.1150806085731693</v>
      </c>
      <c r="AS11" s="18">
        <v>0.1248941381468425</v>
      </c>
      <c r="AT11" s="18">
        <v>0.18715432189749071</v>
      </c>
      <c r="AU11" s="18">
        <v>0.1386176929391455</v>
      </c>
      <c r="AV11" s="18">
        <v>0.15421987909298929</v>
      </c>
      <c r="AX11" s="18">
        <v>0.12202289024168191</v>
      </c>
      <c r="AY11" s="18">
        <v>0.18556336164782111</v>
      </c>
      <c r="BA11" s="18">
        <v>0.12619693745104971</v>
      </c>
      <c r="BB11" s="18">
        <v>0.14243953791754971</v>
      </c>
      <c r="BD11" s="18">
        <v>0.1219400156830186</v>
      </c>
      <c r="BE11" s="18">
        <v>0.1087479048578153</v>
      </c>
      <c r="BF11" s="18">
        <v>0.15618085890839381</v>
      </c>
      <c r="BG11" s="18">
        <v>0.14310878777138961</v>
      </c>
      <c r="BH11" s="18">
        <v>0.15621419299075809</v>
      </c>
      <c r="BI11" s="18">
        <v>0.15805341610123311</v>
      </c>
      <c r="BJ11" s="18">
        <v>8.4445412893906127E-2</v>
      </c>
      <c r="BL11" s="18">
        <v>0.1387226204628875</v>
      </c>
      <c r="BM11" s="18">
        <v>0.1383456563813979</v>
      </c>
      <c r="BN11" s="18">
        <v>0.1107583876064938</v>
      </c>
      <c r="BO11" s="18">
        <v>0.14394097960249999</v>
      </c>
      <c r="BP11" s="18">
        <v>0.12569910086203531</v>
      </c>
      <c r="BQ11" s="18">
        <v>6.8307878262910265E-2</v>
      </c>
      <c r="BR11" s="18">
        <v>7.5345738222372408E-2</v>
      </c>
      <c r="BS11" s="18">
        <v>0.13858145012485421</v>
      </c>
      <c r="BU11" s="18">
        <v>0.1536861734722344</v>
      </c>
      <c r="BV11" s="18">
        <v>0.1597640912310643</v>
      </c>
      <c r="BW11" s="18">
        <v>0.1162435173218786</v>
      </c>
      <c r="BX11" s="18">
        <v>0.12812194797275131</v>
      </c>
      <c r="BY11" s="18">
        <v>0.1032152144172484</v>
      </c>
      <c r="BZ11" s="18">
        <v>0.1522259036584353</v>
      </c>
      <c r="CA11" s="18">
        <v>0.12299192873096849</v>
      </c>
      <c r="CB11" s="18">
        <v>0.1204975863402158</v>
      </c>
      <c r="CC11" s="18">
        <v>0.1041366671702184</v>
      </c>
    </row>
    <row r="12" spans="2:83" ht="19" customHeight="1" x14ac:dyDescent="0.35">
      <c r="B12" s="21" t="s">
        <v>348</v>
      </c>
      <c r="C12" s="18">
        <v>0.11526394652021379</v>
      </c>
      <c r="D12" s="18">
        <v>0.14231153722597811</v>
      </c>
      <c r="E12" s="18">
        <v>0.13337268952412951</v>
      </c>
      <c r="F12" s="18">
        <v>8.7800660099228253E-2</v>
      </c>
      <c r="G12" s="18">
        <v>0.13643282082520281</v>
      </c>
      <c r="H12" s="18">
        <v>0.1111507988063196</v>
      </c>
      <c r="I12" s="18">
        <v>9.9068863607220753E-2</v>
      </c>
      <c r="K12" s="18">
        <v>0.1230369992688452</v>
      </c>
      <c r="L12" s="18">
        <v>0.1085501892639805</v>
      </c>
      <c r="N12" s="18">
        <v>0.1014002312312391</v>
      </c>
      <c r="O12" s="18">
        <v>9.5208594871391911E-2</v>
      </c>
      <c r="P12" s="18">
        <v>0.13353515546796921</v>
      </c>
      <c r="Q12" s="18">
        <v>4.7725905317678972E-2</v>
      </c>
      <c r="R12" s="18">
        <v>0.13283371549744841</v>
      </c>
      <c r="S12" s="18">
        <v>9.7637729940478701E-2</v>
      </c>
      <c r="T12" s="18">
        <v>0.11137379154877609</v>
      </c>
      <c r="U12" s="18">
        <v>0.16195954302374321</v>
      </c>
      <c r="V12" s="18">
        <v>0.13301782573330609</v>
      </c>
      <c r="W12" s="18">
        <v>0.1212929914454246</v>
      </c>
      <c r="X12" s="18">
        <v>9.2872172899988517E-2</v>
      </c>
      <c r="Y12" s="18">
        <v>9.4416197888075593E-2</v>
      </c>
      <c r="AA12" s="18">
        <v>0.12343088569091749</v>
      </c>
      <c r="AB12" s="18">
        <v>0.12118224193229279</v>
      </c>
      <c r="AC12" s="18">
        <v>0.102233807410059</v>
      </c>
      <c r="AD12" s="18">
        <v>0.1126271405613273</v>
      </c>
      <c r="AF12" s="18">
        <v>0.23745781008749181</v>
      </c>
      <c r="AG12" s="18">
        <v>0.14921417548657431</v>
      </c>
      <c r="AH12" s="18">
        <v>9.4895715417833912E-2</v>
      </c>
      <c r="AI12" s="18">
        <v>9.5278317770326235E-2</v>
      </c>
      <c r="AJ12" s="18">
        <v>8.0055480420453837E-2</v>
      </c>
      <c r="AK12" s="18">
        <v>0.10978368035229891</v>
      </c>
      <c r="AL12" s="18">
        <v>0.1317068628194184</v>
      </c>
      <c r="AM12" s="18">
        <v>9.5262110152620857E-2</v>
      </c>
      <c r="AN12" s="18">
        <v>0.17647217032889881</v>
      </c>
      <c r="AO12" s="18">
        <v>0.1010165311786356</v>
      </c>
      <c r="AP12" s="18">
        <v>0.11943203053781561</v>
      </c>
      <c r="AQ12" s="18">
        <v>0.1167089403047759</v>
      </c>
      <c r="AR12" s="18">
        <v>0.1121754572012921</v>
      </c>
      <c r="AS12" s="18">
        <v>0.22587525444431389</v>
      </c>
      <c r="AT12" s="18">
        <v>6.3331535797875566E-2</v>
      </c>
      <c r="AU12" s="18">
        <v>8.9409742197057579E-2</v>
      </c>
      <c r="AV12" s="18">
        <v>0.13344639548188611</v>
      </c>
      <c r="AX12" s="18">
        <v>0.1127711722909486</v>
      </c>
      <c r="AY12" s="18">
        <v>0.13153347099937809</v>
      </c>
      <c r="BA12" s="18">
        <v>0.1183159704659236</v>
      </c>
      <c r="BB12" s="18">
        <v>0.1096014129737686</v>
      </c>
      <c r="BD12" s="18">
        <v>9.6133300939284447E-2</v>
      </c>
      <c r="BE12" s="18">
        <v>0.1291629919359247</v>
      </c>
      <c r="BF12" s="18">
        <v>0.14615048446239859</v>
      </c>
      <c r="BG12" s="18">
        <v>0.11567246056657091</v>
      </c>
      <c r="BH12" s="18">
        <v>0.1043492851550431</v>
      </c>
      <c r="BI12" s="18">
        <v>0.16150654787123611</v>
      </c>
      <c r="BJ12" s="18">
        <v>6.4963268741654132E-2</v>
      </c>
      <c r="BL12" s="18">
        <v>9.6784536580554872E-2</v>
      </c>
      <c r="BM12" s="18">
        <v>0.11418092485273169</v>
      </c>
      <c r="BN12" s="18">
        <v>0.1079549585035653</v>
      </c>
      <c r="BO12" s="18">
        <v>0.111418482979965</v>
      </c>
      <c r="BP12" s="18">
        <v>0.1457594907903233</v>
      </c>
      <c r="BQ12" s="18">
        <v>0.1050513521399401</v>
      </c>
      <c r="BR12" s="18">
        <v>4.329749518994834E-2</v>
      </c>
      <c r="BS12" s="18">
        <v>0.12803901637044321</v>
      </c>
      <c r="BU12" s="18">
        <v>8.3654712777185225E-2</v>
      </c>
      <c r="BV12" s="18">
        <v>0.1209833815868319</v>
      </c>
      <c r="BW12" s="18">
        <v>9.0075443870040378E-2</v>
      </c>
      <c r="BX12" s="18">
        <v>0.1130483469325918</v>
      </c>
      <c r="BY12" s="18">
        <v>0.1216172602783253</v>
      </c>
      <c r="BZ12" s="18">
        <v>9.7702127843363254E-2</v>
      </c>
      <c r="CA12" s="18">
        <v>0.1565156060920202</v>
      </c>
      <c r="CB12" s="18">
        <v>0.15067343804958849</v>
      </c>
      <c r="CC12" s="18">
        <v>9.2396199856501424E-2</v>
      </c>
    </row>
    <row r="13" spans="2:83" ht="19" customHeight="1" x14ac:dyDescent="0.35">
      <c r="B13" s="21" t="s">
        <v>349</v>
      </c>
      <c r="C13" s="18">
        <v>0.13676083474910841</v>
      </c>
      <c r="D13" s="18">
        <v>0.1248347764383187</v>
      </c>
      <c r="E13" s="18">
        <v>0.12521016219886699</v>
      </c>
      <c r="F13" s="18">
        <v>0.13978159056099509</v>
      </c>
      <c r="G13" s="18">
        <v>0.14055510858924369</v>
      </c>
      <c r="H13" s="18">
        <v>0.1443611785440384</v>
      </c>
      <c r="I13" s="18">
        <v>0.14052240794717041</v>
      </c>
      <c r="K13" s="18">
        <v>0.13989570367726659</v>
      </c>
      <c r="L13" s="18">
        <v>0.13449924746236899</v>
      </c>
      <c r="N13" s="18">
        <v>0.15181049371398819</v>
      </c>
      <c r="O13" s="18">
        <v>0.11362151989206951</v>
      </c>
      <c r="P13" s="18">
        <v>0.10518269036437281</v>
      </c>
      <c r="Q13" s="18">
        <v>0.1535795072755789</v>
      </c>
      <c r="R13" s="18">
        <v>0.1138124925612343</v>
      </c>
      <c r="S13" s="18">
        <v>0.15796841216687851</v>
      </c>
      <c r="T13" s="18">
        <v>0.13115692670297699</v>
      </c>
      <c r="U13" s="18">
        <v>0.15743096284542141</v>
      </c>
      <c r="V13" s="18">
        <v>0.1126851099922023</v>
      </c>
      <c r="W13" s="18">
        <v>0.1470542990050924</v>
      </c>
      <c r="X13" s="18">
        <v>0.1613242985399759</v>
      </c>
      <c r="Y13" s="18">
        <v>0.12824285509570141</v>
      </c>
      <c r="AA13" s="18">
        <v>0.12820213588605639</v>
      </c>
      <c r="AB13" s="18">
        <v>0.13235279384184079</v>
      </c>
      <c r="AC13" s="18">
        <v>0.1536561083440417</v>
      </c>
      <c r="AD13" s="18">
        <v>0.1367606286396108</v>
      </c>
      <c r="AF13" s="18">
        <v>7.1104148798760536E-2</v>
      </c>
      <c r="AG13" s="18">
        <v>6.3434748494909793E-2</v>
      </c>
      <c r="AH13" s="18">
        <v>0.15292559202137829</v>
      </c>
      <c r="AI13" s="18">
        <v>0.140511899254919</v>
      </c>
      <c r="AJ13" s="18">
        <v>0.15606284520243571</v>
      </c>
      <c r="AK13" s="18">
        <v>0.15463216338430741</v>
      </c>
      <c r="AL13" s="18">
        <v>0.1186384312025577</v>
      </c>
      <c r="AM13" s="18">
        <v>0.15025241944553699</v>
      </c>
      <c r="AN13" s="18">
        <v>8.9558362096492372E-2</v>
      </c>
      <c r="AO13" s="18">
        <v>0.1226891405273156</v>
      </c>
      <c r="AP13" s="18">
        <v>0.11347701768548681</v>
      </c>
      <c r="AQ13" s="18">
        <v>0.20809909938632681</v>
      </c>
      <c r="AR13" s="18">
        <v>0.18670213319088011</v>
      </c>
      <c r="AS13" s="18">
        <v>0.1069015660350615</v>
      </c>
      <c r="AT13" s="18">
        <v>0.16201911579354639</v>
      </c>
      <c r="AU13" s="18">
        <v>0.16588603962316931</v>
      </c>
      <c r="AV13" s="18">
        <v>9.5726814559349657E-2</v>
      </c>
      <c r="AX13" s="18">
        <v>0.14053718771618159</v>
      </c>
      <c r="AY13" s="18">
        <v>0.1136239629514585</v>
      </c>
      <c r="BA13" s="18">
        <v>0.13258625917014949</v>
      </c>
      <c r="BB13" s="18">
        <v>0.14450608009400639</v>
      </c>
      <c r="BD13" s="18">
        <v>0.1359426159646458</v>
      </c>
      <c r="BE13" s="18">
        <v>0.13974693132191909</v>
      </c>
      <c r="BF13" s="18">
        <v>0.13632783561864359</v>
      </c>
      <c r="BG13" s="18">
        <v>0.14682820056488019</v>
      </c>
      <c r="BH13" s="18">
        <v>0.14422192634952499</v>
      </c>
      <c r="BI13" s="18">
        <v>6.6115234416383603E-2</v>
      </c>
      <c r="BJ13" s="18">
        <v>8.6939037722937859E-2</v>
      </c>
      <c r="BL13" s="18">
        <v>0.11208745812715359</v>
      </c>
      <c r="BM13" s="18">
        <v>0.14619858916722431</v>
      </c>
      <c r="BN13" s="18">
        <v>0.15315300762180101</v>
      </c>
      <c r="BO13" s="18">
        <v>0.11957769144332971</v>
      </c>
      <c r="BP13" s="18">
        <v>0.14071326418768579</v>
      </c>
      <c r="BQ13" s="18">
        <v>0.2106039818970768</v>
      </c>
      <c r="BR13" s="18">
        <v>0.11298052585423959</v>
      </c>
      <c r="BS13" s="18">
        <v>0.1346154810922017</v>
      </c>
      <c r="BU13" s="18">
        <v>0.12563865357082271</v>
      </c>
      <c r="BV13" s="18">
        <v>0.11770118017702649</v>
      </c>
      <c r="BW13" s="18">
        <v>0.132004417916436</v>
      </c>
      <c r="BX13" s="18">
        <v>0.11113392021278901</v>
      </c>
      <c r="BY13" s="18">
        <v>0.1467277814051646</v>
      </c>
      <c r="BZ13" s="18">
        <v>0.2028454745943121</v>
      </c>
      <c r="CA13" s="18">
        <v>0.15489677239415681</v>
      </c>
      <c r="CB13" s="18">
        <v>0.15428405771485701</v>
      </c>
      <c r="CC13" s="18">
        <v>0.16437903800870701</v>
      </c>
    </row>
    <row r="14" spans="2:83" ht="19" customHeight="1" x14ac:dyDescent="0.35">
      <c r="B14" s="21" t="s">
        <v>350</v>
      </c>
      <c r="C14" s="18">
        <v>0.12833355768156671</v>
      </c>
      <c r="D14" s="18">
        <v>0.12618015615569339</v>
      </c>
      <c r="E14" s="18">
        <v>0.1173523201601627</v>
      </c>
      <c r="F14" s="18">
        <v>0.10080307099312499</v>
      </c>
      <c r="G14" s="18">
        <v>0.1066114806146176</v>
      </c>
      <c r="H14" s="18">
        <v>0.15378820620292361</v>
      </c>
      <c r="I14" s="18">
        <v>0.1533804286105854</v>
      </c>
      <c r="K14" s="18">
        <v>0.1129870651750963</v>
      </c>
      <c r="L14" s="18">
        <v>0.14129922667803591</v>
      </c>
      <c r="N14" s="18">
        <v>0.18410641320098259</v>
      </c>
      <c r="O14" s="18">
        <v>8.1299644001923854E-2</v>
      </c>
      <c r="P14" s="18">
        <v>8.5451552577364739E-2</v>
      </c>
      <c r="Q14" s="18">
        <v>0.10169172512584219</v>
      </c>
      <c r="R14" s="18">
        <v>0.10913977909103011</v>
      </c>
      <c r="S14" s="18">
        <v>0.1717541944472209</v>
      </c>
      <c r="T14" s="18">
        <v>0.1393554508210946</v>
      </c>
      <c r="U14" s="18">
        <v>9.7622572243004732E-2</v>
      </c>
      <c r="V14" s="18">
        <v>0.11625677498329361</v>
      </c>
      <c r="W14" s="18">
        <v>9.973203264714843E-2</v>
      </c>
      <c r="X14" s="18">
        <v>0.14731857347950661</v>
      </c>
      <c r="Y14" s="18">
        <v>0.1721958180158169</v>
      </c>
      <c r="AA14" s="18">
        <v>0.1208566383429158</v>
      </c>
      <c r="AB14" s="18">
        <v>0.14057069038975539</v>
      </c>
      <c r="AC14" s="18">
        <v>0.1294364039316675</v>
      </c>
      <c r="AD14" s="18">
        <v>0.12254198528805441</v>
      </c>
      <c r="AF14" s="18">
        <v>7.9863717043799132E-2</v>
      </c>
      <c r="AG14" s="18">
        <v>0.12526365251162361</v>
      </c>
      <c r="AH14" s="18">
        <v>0.204780913253438</v>
      </c>
      <c r="AI14" s="18">
        <v>0.17995166281104749</v>
      </c>
      <c r="AJ14" s="18">
        <v>0.15930951711071209</v>
      </c>
      <c r="AK14" s="18">
        <v>0.1016137687879192</v>
      </c>
      <c r="AL14" s="18">
        <v>0.1205383885762748</v>
      </c>
      <c r="AM14" s="18">
        <v>0.10457596257292009</v>
      </c>
      <c r="AN14" s="18">
        <v>9.0991506086917168E-2</v>
      </c>
      <c r="AO14" s="18">
        <v>0.14743990269791771</v>
      </c>
      <c r="AP14" s="18">
        <v>0.1040481170959078</v>
      </c>
      <c r="AQ14" s="18">
        <v>0.1490199134691908</v>
      </c>
      <c r="AR14" s="18">
        <v>0.15366254080978781</v>
      </c>
      <c r="AS14" s="18">
        <v>6.0706691059262227E-2</v>
      </c>
      <c r="AT14" s="18">
        <v>6.6072193518196209E-2</v>
      </c>
      <c r="AU14" s="18">
        <v>0.1194910129413181</v>
      </c>
      <c r="AV14" s="18">
        <v>0.1344120427947384</v>
      </c>
      <c r="AX14" s="18">
        <v>0.13414510589176279</v>
      </c>
      <c r="AY14" s="18">
        <v>9.3874569879390843E-2</v>
      </c>
      <c r="BA14" s="18">
        <v>0.1193883605227215</v>
      </c>
      <c r="BB14" s="18">
        <v>0.14492991468680219</v>
      </c>
      <c r="BD14" s="18">
        <v>0.12752547882295981</v>
      </c>
      <c r="BE14" s="18">
        <v>0.14211051580653089</v>
      </c>
      <c r="BF14" s="18">
        <v>0.13411187448162071</v>
      </c>
      <c r="BG14" s="18">
        <v>0.12311240101873371</v>
      </c>
      <c r="BH14" s="18">
        <v>9.7276928813825853E-2</v>
      </c>
      <c r="BI14" s="18">
        <v>0.1026730902452407</v>
      </c>
      <c r="BJ14" s="18">
        <v>0.19595299556358781</v>
      </c>
      <c r="BL14" s="18">
        <v>0.11802036427853919</v>
      </c>
      <c r="BM14" s="18">
        <v>0.12506575436280459</v>
      </c>
      <c r="BN14" s="18">
        <v>0.1739519298984174</v>
      </c>
      <c r="BO14" s="18">
        <v>0.16904325260089159</v>
      </c>
      <c r="BP14" s="18">
        <v>0.1230053235403587</v>
      </c>
      <c r="BQ14" s="18">
        <v>6.9140772764641908E-2</v>
      </c>
      <c r="BR14" s="18">
        <v>0.15823413026933081</v>
      </c>
      <c r="BS14" s="18">
        <v>0.1210146558109815</v>
      </c>
      <c r="BU14" s="18">
        <v>0.13718444826378609</v>
      </c>
      <c r="BV14" s="18">
        <v>0.118776916794836</v>
      </c>
      <c r="BW14" s="18">
        <v>0.11741796498117529</v>
      </c>
      <c r="BX14" s="18">
        <v>0.1611933364946318</v>
      </c>
      <c r="BY14" s="18">
        <v>0.1265821609620979</v>
      </c>
      <c r="BZ14" s="18">
        <v>9.4923667765358322E-2</v>
      </c>
      <c r="CA14" s="18">
        <v>0.10134154113555149</v>
      </c>
      <c r="CB14" s="18">
        <v>0.1591909324329927</v>
      </c>
      <c r="CC14" s="18">
        <v>0.12810109893632199</v>
      </c>
    </row>
    <row r="15" spans="2:83" ht="19" customHeight="1" x14ac:dyDescent="0.35">
      <c r="B15" s="21" t="s">
        <v>351</v>
      </c>
      <c r="C15" s="18">
        <v>0.1452568538232335</v>
      </c>
      <c r="D15" s="18">
        <v>0.1268173689064587</v>
      </c>
      <c r="E15" s="18">
        <v>0.14008315091288651</v>
      </c>
      <c r="F15" s="18">
        <v>0.13874728405344891</v>
      </c>
      <c r="G15" s="18">
        <v>0.1112007546629</v>
      </c>
      <c r="H15" s="18">
        <v>0.15612171267078589</v>
      </c>
      <c r="I15" s="18">
        <v>0.17626892783456721</v>
      </c>
      <c r="K15" s="18">
        <v>0.14157706092279509</v>
      </c>
      <c r="L15" s="18">
        <v>0.14758498238132109</v>
      </c>
      <c r="N15" s="18">
        <v>6.6625769725491196E-2</v>
      </c>
      <c r="O15" s="18">
        <v>0.13203627968304751</v>
      </c>
      <c r="P15" s="18">
        <v>0.1535746560329348</v>
      </c>
      <c r="Q15" s="18">
        <v>0.14684432313457091</v>
      </c>
      <c r="R15" s="18">
        <v>0.13628366815192</v>
      </c>
      <c r="S15" s="18">
        <v>0.18063597472803061</v>
      </c>
      <c r="T15" s="18">
        <v>0.21335373305291919</v>
      </c>
      <c r="U15" s="18">
        <v>0.1336132222985226</v>
      </c>
      <c r="V15" s="18">
        <v>9.0914390089623057E-2</v>
      </c>
      <c r="W15" s="18">
        <v>0.1403449531850143</v>
      </c>
      <c r="X15" s="18">
        <v>0.14945227929875959</v>
      </c>
      <c r="Y15" s="18">
        <v>0.22904010103348979</v>
      </c>
      <c r="AA15" s="18">
        <v>0.1291655590117981</v>
      </c>
      <c r="AB15" s="18">
        <v>0.13465251831093439</v>
      </c>
      <c r="AC15" s="18">
        <v>0.15978556263605961</v>
      </c>
      <c r="AD15" s="18">
        <v>0.1580932349107052</v>
      </c>
      <c r="AF15" s="18">
        <v>6.7014569753915065E-2</v>
      </c>
      <c r="AG15" s="18">
        <v>0.19550280332600989</v>
      </c>
      <c r="AH15" s="18">
        <v>0.12991854190168661</v>
      </c>
      <c r="AI15" s="18">
        <v>0.1227681170258338</v>
      </c>
      <c r="AJ15" s="18">
        <v>0.1374333493563554</v>
      </c>
      <c r="AK15" s="18">
        <v>0.1711678795410547</v>
      </c>
      <c r="AL15" s="18">
        <v>0.19673938504856919</v>
      </c>
      <c r="AM15" s="18">
        <v>0.1499226609477568</v>
      </c>
      <c r="AN15" s="18">
        <v>0.12475721133956411</v>
      </c>
      <c r="AO15" s="18">
        <v>0.15502522586218931</v>
      </c>
      <c r="AP15" s="18">
        <v>0.13431645435748671</v>
      </c>
      <c r="AQ15" s="18">
        <v>8.7940479964722762E-2</v>
      </c>
      <c r="AR15" s="18">
        <v>9.0740701496484444E-2</v>
      </c>
      <c r="AS15" s="18">
        <v>0.13050363640720969</v>
      </c>
      <c r="AT15" s="18">
        <v>0.1790914721646846</v>
      </c>
      <c r="AU15" s="18">
        <v>0.14235000242660811</v>
      </c>
      <c r="AV15" s="18">
        <v>0.14654911696963169</v>
      </c>
      <c r="AX15" s="18">
        <v>0.1518276182348223</v>
      </c>
      <c r="AY15" s="18">
        <v>0.11084302391759671</v>
      </c>
      <c r="BA15" s="18">
        <v>0.15631130460075909</v>
      </c>
      <c r="BB15" s="18">
        <v>0.1247471201256142</v>
      </c>
      <c r="BD15" s="18">
        <v>0.19740368857653881</v>
      </c>
      <c r="BE15" s="18">
        <v>0.14239300919726661</v>
      </c>
      <c r="BF15" s="18">
        <v>0.1200322103754204</v>
      </c>
      <c r="BG15" s="18">
        <v>9.3157434416461807E-2</v>
      </c>
      <c r="BH15" s="18">
        <v>0.14912853878581719</v>
      </c>
      <c r="BI15" s="18">
        <v>0.1708458890066252</v>
      </c>
      <c r="BJ15" s="18">
        <v>0.16849140338728771</v>
      </c>
      <c r="BL15" s="18">
        <v>0.1683217530693997</v>
      </c>
      <c r="BM15" s="18">
        <v>0.122173432087321</v>
      </c>
      <c r="BN15" s="18">
        <v>0.14620897037101599</v>
      </c>
      <c r="BO15" s="18">
        <v>0.12721222281196881</v>
      </c>
      <c r="BP15" s="18">
        <v>0.1806593490374804</v>
      </c>
      <c r="BQ15" s="18">
        <v>6.7718336128605811E-2</v>
      </c>
      <c r="BR15" s="18">
        <v>0.24381436865510209</v>
      </c>
      <c r="BS15" s="18">
        <v>0.1375625604128152</v>
      </c>
      <c r="BU15" s="18">
        <v>0.14773193614774691</v>
      </c>
      <c r="BV15" s="18">
        <v>0.1280188940225632</v>
      </c>
      <c r="BW15" s="18">
        <v>0.1801065055626154</v>
      </c>
      <c r="BX15" s="18">
        <v>0.13995380978098079</v>
      </c>
      <c r="BY15" s="18">
        <v>0.18113473917630141</v>
      </c>
      <c r="BZ15" s="18">
        <v>5.7520614652837913E-2</v>
      </c>
      <c r="CA15" s="18">
        <v>9.6179055088543894E-2</v>
      </c>
      <c r="CB15" s="18">
        <v>0.15048250471438129</v>
      </c>
      <c r="CC15" s="18">
        <v>0.13634293116023219</v>
      </c>
    </row>
    <row r="16" spans="2:83" ht="19" customHeight="1" x14ac:dyDescent="0.35">
      <c r="B16" s="21" t="s">
        <v>352</v>
      </c>
      <c r="C16" s="18">
        <v>0.1089275279541095</v>
      </c>
      <c r="D16" s="18">
        <v>7.8559751760421945E-2</v>
      </c>
      <c r="E16" s="18">
        <v>8.5446285929994967E-2</v>
      </c>
      <c r="F16" s="18">
        <v>0.1270677363232261</v>
      </c>
      <c r="G16" s="18">
        <v>0.1244157374927817</v>
      </c>
      <c r="H16" s="18">
        <v>9.4780583200896495E-2</v>
      </c>
      <c r="I16" s="18">
        <v>0.12578444905717251</v>
      </c>
      <c r="K16" s="18">
        <v>9.7706796248477112E-2</v>
      </c>
      <c r="L16" s="18">
        <v>0.11892388158721511</v>
      </c>
      <c r="N16" s="18">
        <v>0.1000460318497402</v>
      </c>
      <c r="O16" s="18">
        <v>8.1948363511718733E-2</v>
      </c>
      <c r="P16" s="18">
        <v>0.1073966182356216</v>
      </c>
      <c r="Q16" s="18">
        <v>8.3061785567486654E-2</v>
      </c>
      <c r="R16" s="18">
        <v>0.1378545341531941</v>
      </c>
      <c r="S16" s="18">
        <v>9.8213995248843E-2</v>
      </c>
      <c r="T16" s="18">
        <v>7.2473290323319117E-2</v>
      </c>
      <c r="U16" s="18">
        <v>0.1029324240248858</v>
      </c>
      <c r="V16" s="18">
        <v>8.3771153420188496E-2</v>
      </c>
      <c r="W16" s="18">
        <v>0.1539663098412955</v>
      </c>
      <c r="X16" s="18">
        <v>0.14221921340311841</v>
      </c>
      <c r="Y16" s="18">
        <v>8.3446849925843683E-2</v>
      </c>
      <c r="AA16" s="18">
        <v>0.119466093900351</v>
      </c>
      <c r="AB16" s="18">
        <v>0.1115964810602338</v>
      </c>
      <c r="AC16" s="18">
        <v>8.76898094653773E-2</v>
      </c>
      <c r="AD16" s="18">
        <v>0.1142755652901718</v>
      </c>
      <c r="AF16" s="18">
        <v>0.17039665700608789</v>
      </c>
      <c r="AG16" s="18">
        <v>9.9045212714042735E-2</v>
      </c>
      <c r="AH16" s="18">
        <v>4.8108828582154137E-2</v>
      </c>
      <c r="AI16" s="18">
        <v>0.1092191083114142</v>
      </c>
      <c r="AJ16" s="18">
        <v>0.1185807966081614</v>
      </c>
      <c r="AK16" s="18">
        <v>0.13168809425785649</v>
      </c>
      <c r="AL16" s="18">
        <v>0.110158642483205</v>
      </c>
      <c r="AM16" s="18">
        <v>8.0918430260792137E-2</v>
      </c>
      <c r="AN16" s="18">
        <v>0.11519041708980569</v>
      </c>
      <c r="AO16" s="18">
        <v>0.12560411774177269</v>
      </c>
      <c r="AP16" s="18">
        <v>0.12993380812727659</v>
      </c>
      <c r="AQ16" s="18">
        <v>0.13020970886532779</v>
      </c>
      <c r="AR16" s="18">
        <v>9.275065727796343E-2</v>
      </c>
      <c r="AS16" s="18">
        <v>0.15878880527791661</v>
      </c>
      <c r="AT16" s="18">
        <v>6.8710426368291513E-2</v>
      </c>
      <c r="AU16" s="18">
        <v>7.1712075049402843E-2</v>
      </c>
      <c r="AV16" s="18">
        <v>0.1048174444945205</v>
      </c>
      <c r="AX16" s="18">
        <v>0.1102349238253629</v>
      </c>
      <c r="AY16" s="18">
        <v>0.1059813948183083</v>
      </c>
      <c r="BA16" s="18">
        <v>0.1171709616859368</v>
      </c>
      <c r="BB16" s="18">
        <v>9.3633178737097297E-2</v>
      </c>
      <c r="BD16" s="18">
        <v>0.1100522252578147</v>
      </c>
      <c r="BE16" s="18">
        <v>9.5938751118156654E-2</v>
      </c>
      <c r="BF16" s="18">
        <v>7.8208161074857951E-2</v>
      </c>
      <c r="BG16" s="18">
        <v>0.13872928215109409</v>
      </c>
      <c r="BH16" s="18">
        <v>8.719132675931647E-2</v>
      </c>
      <c r="BI16" s="18">
        <v>7.6336049888094851E-2</v>
      </c>
      <c r="BJ16" s="18">
        <v>0.19746100886634271</v>
      </c>
      <c r="BL16" s="18">
        <v>0.14232986413520091</v>
      </c>
      <c r="BM16" s="18">
        <v>9.6084800494338721E-2</v>
      </c>
      <c r="BN16" s="18">
        <v>0.11039958626107781</v>
      </c>
      <c r="BO16" s="18">
        <v>7.9080792203626973E-2</v>
      </c>
      <c r="BP16" s="18">
        <v>0.11277320623799431</v>
      </c>
      <c r="BQ16" s="18">
        <v>9.2966883412486503E-2</v>
      </c>
      <c r="BR16" s="18">
        <v>0.11920180226345049</v>
      </c>
      <c r="BS16" s="18">
        <v>0.1039240833283471</v>
      </c>
      <c r="BU16" s="18">
        <v>0.12625100579594739</v>
      </c>
      <c r="BV16" s="18">
        <v>9.2760784500289462E-2</v>
      </c>
      <c r="BW16" s="18">
        <v>0.14504474665539391</v>
      </c>
      <c r="BX16" s="18">
        <v>9.8657524851649289E-2</v>
      </c>
      <c r="BY16" s="18">
        <v>0.1256938886498066</v>
      </c>
      <c r="BZ16" s="18">
        <v>7.5781627682684941E-2</v>
      </c>
      <c r="CA16" s="18">
        <v>0.1215065947060744</v>
      </c>
      <c r="CB16" s="18">
        <v>6.6413312181751907E-2</v>
      </c>
      <c r="CC16" s="18">
        <v>0.105197634156266</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360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345</v>
      </c>
      <c r="C9" s="18">
        <v>6.4807334411694548E-2</v>
      </c>
      <c r="D9" s="18">
        <v>0.1151455245927042</v>
      </c>
      <c r="E9" s="18">
        <v>7.5773183043592984E-2</v>
      </c>
      <c r="F9" s="18">
        <v>6.8228440118395753E-2</v>
      </c>
      <c r="G9" s="18">
        <v>7.0339287281938057E-2</v>
      </c>
      <c r="H9" s="18">
        <v>4.7101104944665177E-2</v>
      </c>
      <c r="I9" s="18">
        <v>4.0744866807530138E-2</v>
      </c>
      <c r="K9" s="18">
        <v>6.3602433416521026E-2</v>
      </c>
      <c r="L9" s="18">
        <v>6.6256546313547229E-2</v>
      </c>
      <c r="N9" s="18">
        <v>6.8695894067039215E-2</v>
      </c>
      <c r="O9" s="18">
        <v>5.6564772027389257E-2</v>
      </c>
      <c r="P9" s="18">
        <v>8.0150194207666892E-2</v>
      </c>
      <c r="Q9" s="18">
        <v>7.7636133273016314E-2</v>
      </c>
      <c r="R9" s="18">
        <v>8.3530047079376168E-2</v>
      </c>
      <c r="S9" s="18">
        <v>8.450719435316198E-2</v>
      </c>
      <c r="T9" s="18">
        <v>4.8105978722388358E-2</v>
      </c>
      <c r="U9" s="18">
        <v>5.995513464433197E-2</v>
      </c>
      <c r="V9" s="18">
        <v>9.3950757215332262E-2</v>
      </c>
      <c r="W9" s="18">
        <v>3.7866495998094947E-2</v>
      </c>
      <c r="X9" s="18">
        <v>5.2435198175849011E-2</v>
      </c>
      <c r="Y9" s="18">
        <v>3.9900686420783253E-2</v>
      </c>
      <c r="AA9" s="18">
        <v>5.4250777444970873E-2</v>
      </c>
      <c r="AB9" s="18">
        <v>5.8339844636342043E-2</v>
      </c>
      <c r="AC9" s="18">
        <v>8.4468056346789472E-2</v>
      </c>
      <c r="AD9" s="18">
        <v>6.6127965843723158E-2</v>
      </c>
      <c r="AF9" s="18">
        <v>0.1385136836121712</v>
      </c>
      <c r="AG9" s="18">
        <v>8.2738707782343782E-2</v>
      </c>
      <c r="AH9" s="18">
        <v>8.5585824087723528E-2</v>
      </c>
      <c r="AI9" s="18">
        <v>9.137605728881687E-2</v>
      </c>
      <c r="AJ9" s="18">
        <v>6.3647880631649847E-2</v>
      </c>
      <c r="AK9" s="18">
        <v>7.0232861901702054E-2</v>
      </c>
      <c r="AL9" s="18">
        <v>9.6223874005657239E-2</v>
      </c>
      <c r="AM9" s="18">
        <v>4.57293125496347E-2</v>
      </c>
      <c r="AN9" s="18">
        <v>2.4338107362863019E-2</v>
      </c>
      <c r="AO9" s="18">
        <v>2.233387568729929E-2</v>
      </c>
      <c r="AP9" s="18">
        <v>4.7047017594794148E-2</v>
      </c>
      <c r="AQ9" s="18">
        <v>9.1294277392360304E-2</v>
      </c>
      <c r="AR9" s="18">
        <v>6.5046203316758727E-2</v>
      </c>
      <c r="AS9" s="18">
        <v>4.3194032722740937E-2</v>
      </c>
      <c r="AT9" s="18">
        <v>4.1683166054456093E-2</v>
      </c>
      <c r="AU9" s="18">
        <v>4.843282329755564E-2</v>
      </c>
      <c r="AV9" s="18">
        <v>9.3657187873073713E-2</v>
      </c>
      <c r="AX9" s="18">
        <v>5.9485402296358771E-2</v>
      </c>
      <c r="AY9" s="18">
        <v>9.0875017965942786E-2</v>
      </c>
      <c r="BA9" s="18">
        <v>6.0261197256335788E-2</v>
      </c>
      <c r="BB9" s="18">
        <v>7.3241951769512495E-2</v>
      </c>
      <c r="BD9" s="18">
        <v>5.8114363516790508E-2</v>
      </c>
      <c r="BE9" s="18">
        <v>7.2495427697419124E-2</v>
      </c>
      <c r="BF9" s="18">
        <v>6.0334773912297503E-2</v>
      </c>
      <c r="BG9" s="18">
        <v>7.4047218054518721E-2</v>
      </c>
      <c r="BH9" s="18">
        <v>4.5452453131619983E-2</v>
      </c>
      <c r="BI9" s="18">
        <v>9.7910487117637529E-2</v>
      </c>
      <c r="BJ9" s="18">
        <v>6.5822074541845021E-2</v>
      </c>
      <c r="BL9" s="18">
        <v>6.0427856606393833E-2</v>
      </c>
      <c r="BM9" s="18">
        <v>6.9057149967168469E-2</v>
      </c>
      <c r="BN9" s="18">
        <v>6.6527087991840858E-2</v>
      </c>
      <c r="BO9" s="18">
        <v>7.2458299017076844E-2</v>
      </c>
      <c r="BP9" s="18">
        <v>6.0816509064588402E-2</v>
      </c>
      <c r="BQ9" s="18">
        <v>5.2922761486541833E-2</v>
      </c>
      <c r="BR9" s="18">
        <v>6.2091645522392262E-2</v>
      </c>
      <c r="BS9" s="18">
        <v>6.3551294726633428E-2</v>
      </c>
      <c r="BU9" s="18">
        <v>7.2123571131403386E-2</v>
      </c>
      <c r="BV9" s="18">
        <v>6.4019933514969193E-2</v>
      </c>
      <c r="BW9" s="18">
        <v>7.02967595167035E-2</v>
      </c>
      <c r="BX9" s="18">
        <v>6.4525256812612133E-2</v>
      </c>
      <c r="BY9" s="18">
        <v>6.7396384345878954E-2</v>
      </c>
      <c r="BZ9" s="18">
        <v>7.7387366023359175E-2</v>
      </c>
      <c r="CA9" s="18">
        <v>4.0379705991247357E-2</v>
      </c>
      <c r="CB9" s="18">
        <v>5.6320296766801829E-2</v>
      </c>
      <c r="CC9" s="18">
        <v>6.5186655840395222E-2</v>
      </c>
    </row>
    <row r="10" spans="2:83" ht="19" customHeight="1" x14ac:dyDescent="0.35">
      <c r="B10" s="21" t="s">
        <v>346</v>
      </c>
      <c r="C10" s="18">
        <v>8.6192088487415108E-2</v>
      </c>
      <c r="D10" s="18">
        <v>9.9009352263039557E-2</v>
      </c>
      <c r="E10" s="18">
        <v>0.1025508001830088</v>
      </c>
      <c r="F10" s="18">
        <v>9.5730580837017673E-2</v>
      </c>
      <c r="G10" s="18">
        <v>8.5926058551245119E-2</v>
      </c>
      <c r="H10" s="18">
        <v>9.8815365986530915E-2</v>
      </c>
      <c r="I10" s="18">
        <v>5.376475386236456E-2</v>
      </c>
      <c r="K10" s="18">
        <v>8.9054332051281798E-2</v>
      </c>
      <c r="L10" s="18">
        <v>8.2024606373038753E-2</v>
      </c>
      <c r="N10" s="18">
        <v>7.6238118214567774E-2</v>
      </c>
      <c r="O10" s="18">
        <v>2.9162518746192911E-2</v>
      </c>
      <c r="P10" s="18">
        <v>9.7174758069943454E-2</v>
      </c>
      <c r="Q10" s="18">
        <v>5.0894943481056033E-2</v>
      </c>
      <c r="R10" s="18">
        <v>0.1168467474606382</v>
      </c>
      <c r="S10" s="18">
        <v>7.8343743216136075E-2</v>
      </c>
      <c r="T10" s="18">
        <v>0.1022485644858421</v>
      </c>
      <c r="U10" s="18">
        <v>7.6948657604842291E-2</v>
      </c>
      <c r="V10" s="18">
        <v>0.10512775570953389</v>
      </c>
      <c r="W10" s="18">
        <v>6.6260737971437458E-2</v>
      </c>
      <c r="X10" s="18">
        <v>9.4841806899222975E-2</v>
      </c>
      <c r="Y10" s="18">
        <v>8.2974212622395405E-2</v>
      </c>
      <c r="AA10" s="18">
        <v>9.7189485898085279E-2</v>
      </c>
      <c r="AB10" s="18">
        <v>7.3599006961629798E-2</v>
      </c>
      <c r="AC10" s="18">
        <v>0.1071522491701508</v>
      </c>
      <c r="AD10" s="18">
        <v>6.9676780311980088E-2</v>
      </c>
      <c r="AF10" s="18">
        <v>3.2941561406265703E-2</v>
      </c>
      <c r="AG10" s="18">
        <v>0.11981814490630679</v>
      </c>
      <c r="AH10" s="18">
        <v>8.0802057361959195E-2</v>
      </c>
      <c r="AI10" s="18">
        <v>6.227224566631033E-2</v>
      </c>
      <c r="AJ10" s="18">
        <v>6.4752934534649129E-2</v>
      </c>
      <c r="AK10" s="18">
        <v>9.5109071692579067E-2</v>
      </c>
      <c r="AL10" s="18">
        <v>8.111574173285431E-2</v>
      </c>
      <c r="AM10" s="18">
        <v>6.8938932604242012E-2</v>
      </c>
      <c r="AN10" s="18">
        <v>0.1076264603003637</v>
      </c>
      <c r="AO10" s="18">
        <v>0.1195252959461777</v>
      </c>
      <c r="AP10" s="18">
        <v>7.8745315072393074E-2</v>
      </c>
      <c r="AQ10" s="18">
        <v>5.2405018592052849E-2</v>
      </c>
      <c r="AR10" s="18">
        <v>7.1153538884285814E-2</v>
      </c>
      <c r="AS10" s="18">
        <v>2.3120816466080388E-2</v>
      </c>
      <c r="AT10" s="18">
        <v>8.1368364140435148E-2</v>
      </c>
      <c r="AU10" s="18">
        <v>0.1685792418677402</v>
      </c>
      <c r="AV10" s="18">
        <v>7.3349196079662865E-2</v>
      </c>
      <c r="AX10" s="18">
        <v>8.485940146381285E-2</v>
      </c>
      <c r="AY10" s="18">
        <v>9.2131304212591511E-2</v>
      </c>
      <c r="BA10" s="18">
        <v>8.3093430514664654E-2</v>
      </c>
      <c r="BB10" s="18">
        <v>9.1941143878780524E-2</v>
      </c>
      <c r="BD10" s="18">
        <v>8.5385091415681569E-2</v>
      </c>
      <c r="BE10" s="18">
        <v>9.2783342993407014E-2</v>
      </c>
      <c r="BF10" s="18">
        <v>6.5219742272216996E-2</v>
      </c>
      <c r="BG10" s="18">
        <v>8.5266488545202537E-2</v>
      </c>
      <c r="BH10" s="18">
        <v>0.1111881797346489</v>
      </c>
      <c r="BI10" s="18">
        <v>9.8917503619464608E-2</v>
      </c>
      <c r="BJ10" s="18">
        <v>2.8089403047504881E-2</v>
      </c>
      <c r="BL10" s="18">
        <v>6.0650822582435357E-2</v>
      </c>
      <c r="BM10" s="18">
        <v>8.7496260099315271E-2</v>
      </c>
      <c r="BN10" s="18">
        <v>0.1168080595251801</v>
      </c>
      <c r="BO10" s="18">
        <v>7.3245805818989804E-2</v>
      </c>
      <c r="BP10" s="18">
        <v>0.1068115256609915</v>
      </c>
      <c r="BQ10" s="18">
        <v>2.2118207867919841E-2</v>
      </c>
      <c r="BR10" s="18">
        <v>0.17297061706003489</v>
      </c>
      <c r="BS10" s="18">
        <v>8.143615963429085E-2</v>
      </c>
      <c r="BU10" s="18">
        <v>5.0397429577628279E-2</v>
      </c>
      <c r="BV10" s="18">
        <v>9.0378864377704524E-2</v>
      </c>
      <c r="BW10" s="18">
        <v>8.1565155332432832E-2</v>
      </c>
      <c r="BX10" s="18">
        <v>6.5242561176407241E-2</v>
      </c>
      <c r="BY10" s="18">
        <v>0.100227814359283</v>
      </c>
      <c r="BZ10" s="18">
        <v>4.7381964767638722E-2</v>
      </c>
      <c r="CA10" s="18">
        <v>0.10510247550225919</v>
      </c>
      <c r="CB10" s="18">
        <v>0.1042526676408639</v>
      </c>
      <c r="CC10" s="18">
        <v>0.1156357923314181</v>
      </c>
    </row>
    <row r="11" spans="2:83" ht="19" customHeight="1" x14ac:dyDescent="0.35">
      <c r="B11" s="21" t="s">
        <v>347</v>
      </c>
      <c r="C11" s="18">
        <v>0.1160775864240033</v>
      </c>
      <c r="D11" s="18">
        <v>9.6774722642082631E-2</v>
      </c>
      <c r="E11" s="18">
        <v>0.12578648619846619</v>
      </c>
      <c r="F11" s="18">
        <v>0.1210947118921686</v>
      </c>
      <c r="G11" s="18">
        <v>0.11134995601683061</v>
      </c>
      <c r="H11" s="18">
        <v>8.9829775091823716E-2</v>
      </c>
      <c r="I11" s="18">
        <v>0.13494193362566709</v>
      </c>
      <c r="K11" s="18">
        <v>0.1122404105800569</v>
      </c>
      <c r="L11" s="18">
        <v>0.1193011543971728</v>
      </c>
      <c r="N11" s="18">
        <v>0.1070440956921334</v>
      </c>
      <c r="O11" s="18">
        <v>0.1459957703553578</v>
      </c>
      <c r="P11" s="18">
        <v>0.1460635927452309</v>
      </c>
      <c r="Q11" s="18">
        <v>0.10337471351797289</v>
      </c>
      <c r="R11" s="18">
        <v>0.12563928107358019</v>
      </c>
      <c r="S11" s="18">
        <v>0.141385182856166</v>
      </c>
      <c r="T11" s="18">
        <v>8.0361738984544004E-2</v>
      </c>
      <c r="U11" s="18">
        <v>6.4043306512895359E-2</v>
      </c>
      <c r="V11" s="18">
        <v>0.14667818193393731</v>
      </c>
      <c r="W11" s="18">
        <v>9.7302119846008825E-2</v>
      </c>
      <c r="X11" s="18">
        <v>0.14943342433274059</v>
      </c>
      <c r="Y11" s="18">
        <v>0.10372284292635391</v>
      </c>
      <c r="AA11" s="18">
        <v>0.105701258995281</v>
      </c>
      <c r="AB11" s="18">
        <v>0.11751738696195869</v>
      </c>
      <c r="AC11" s="18">
        <v>0.1166315313049185</v>
      </c>
      <c r="AD11" s="18">
        <v>0.12471611950687859</v>
      </c>
      <c r="AF11" s="18">
        <v>8.0870106107759895E-2</v>
      </c>
      <c r="AG11" s="18">
        <v>0.14063401839915601</v>
      </c>
      <c r="AH11" s="18">
        <v>6.2306554926288997E-2</v>
      </c>
      <c r="AI11" s="18">
        <v>9.0684964638101884E-2</v>
      </c>
      <c r="AJ11" s="18">
        <v>0.1181540196224326</v>
      </c>
      <c r="AK11" s="18">
        <v>0.1496595674605106</v>
      </c>
      <c r="AL11" s="18">
        <v>0.10623230491164951</v>
      </c>
      <c r="AM11" s="18">
        <v>0.14608421492851911</v>
      </c>
      <c r="AN11" s="18">
        <v>0.1055883803371641</v>
      </c>
      <c r="AO11" s="18">
        <v>0.1283888728411397</v>
      </c>
      <c r="AP11" s="18">
        <v>9.3409711270830351E-2</v>
      </c>
      <c r="AQ11" s="18">
        <v>0.1085395439058516</v>
      </c>
      <c r="AR11" s="18">
        <v>0.13372565493632471</v>
      </c>
      <c r="AS11" s="18">
        <v>0.16485530651631641</v>
      </c>
      <c r="AT11" s="18">
        <v>7.9449104021662498E-2</v>
      </c>
      <c r="AU11" s="18">
        <v>0.13329181174440641</v>
      </c>
      <c r="AV11" s="18">
        <v>8.8129359931875567E-2</v>
      </c>
      <c r="AX11" s="18">
        <v>0.1141999991620201</v>
      </c>
      <c r="AY11" s="18">
        <v>0.12929707279755159</v>
      </c>
      <c r="BA11" s="18">
        <v>0.12822610789584479</v>
      </c>
      <c r="BB11" s="18">
        <v>9.3537982673281977E-2</v>
      </c>
      <c r="BD11" s="18">
        <v>0.1222014073276822</v>
      </c>
      <c r="BE11" s="18">
        <v>8.9215454433118013E-2</v>
      </c>
      <c r="BF11" s="18">
        <v>0.13572586704642339</v>
      </c>
      <c r="BG11" s="18">
        <v>0.11918387512961839</v>
      </c>
      <c r="BH11" s="18">
        <v>8.0991583864560457E-2</v>
      </c>
      <c r="BI11" s="18">
        <v>0.17677360261557981</v>
      </c>
      <c r="BJ11" s="18">
        <v>0.2316444230500263</v>
      </c>
      <c r="BL11" s="18">
        <v>0.1238650589435405</v>
      </c>
      <c r="BM11" s="18">
        <v>0.1344172089951963</v>
      </c>
      <c r="BN11" s="18">
        <v>8.3193550218340684E-2</v>
      </c>
      <c r="BO11" s="18">
        <v>0.1002789715374872</v>
      </c>
      <c r="BP11" s="18">
        <v>9.8224811594962685E-2</v>
      </c>
      <c r="BQ11" s="18">
        <v>0.14172718288473621</v>
      </c>
      <c r="BR11" s="18">
        <v>7.6972669179644959E-2</v>
      </c>
      <c r="BS11" s="18">
        <v>0.10959881137205579</v>
      </c>
      <c r="BU11" s="18">
        <v>0.1141156656919791</v>
      </c>
      <c r="BV11" s="18">
        <v>0.14808201258513029</v>
      </c>
      <c r="BW11" s="18">
        <v>0.11388827861146079</v>
      </c>
      <c r="BX11" s="18">
        <v>0.1129656409812746</v>
      </c>
      <c r="BY11" s="18">
        <v>0.106585323879584</v>
      </c>
      <c r="BZ11" s="18">
        <v>9.1130114419555958E-2</v>
      </c>
      <c r="CA11" s="18">
        <v>0.1035882971271523</v>
      </c>
      <c r="CB11" s="18">
        <v>8.9932504978656902E-2</v>
      </c>
      <c r="CC11" s="18">
        <v>9.29065136081903E-2</v>
      </c>
    </row>
    <row r="12" spans="2:83" ht="19" customHeight="1" x14ac:dyDescent="0.35">
      <c r="B12" s="21" t="s">
        <v>348</v>
      </c>
      <c r="C12" s="18">
        <v>0.12254535058881311</v>
      </c>
      <c r="D12" s="18">
        <v>0.14628896593901669</v>
      </c>
      <c r="E12" s="18">
        <v>0.1384691618627327</v>
      </c>
      <c r="F12" s="18">
        <v>0.12042673334590261</v>
      </c>
      <c r="G12" s="18">
        <v>0.114642457107232</v>
      </c>
      <c r="H12" s="18">
        <v>0.1035127603345254</v>
      </c>
      <c r="I12" s="18">
        <v>0.1201848953667413</v>
      </c>
      <c r="K12" s="18">
        <v>0.12864502388212071</v>
      </c>
      <c r="L12" s="18">
        <v>0.117435518394546</v>
      </c>
      <c r="N12" s="18">
        <v>0.14642195433982089</v>
      </c>
      <c r="O12" s="18">
        <v>0.1119958041789091</v>
      </c>
      <c r="P12" s="18">
        <v>5.7338336884511842E-2</v>
      </c>
      <c r="Q12" s="18">
        <v>0.123261064020826</v>
      </c>
      <c r="R12" s="18">
        <v>0.1069121396809006</v>
      </c>
      <c r="S12" s="18">
        <v>0.17332653294342129</v>
      </c>
      <c r="T12" s="18">
        <v>0.12964587787355381</v>
      </c>
      <c r="U12" s="18">
        <v>0.15847155007866301</v>
      </c>
      <c r="V12" s="18">
        <v>8.8621353685090387E-2</v>
      </c>
      <c r="W12" s="18">
        <v>0.11583872027191849</v>
      </c>
      <c r="X12" s="18">
        <v>0.123111166956947</v>
      </c>
      <c r="Y12" s="18">
        <v>0.12858995033605181</v>
      </c>
      <c r="AA12" s="18">
        <v>0.1217559205443307</v>
      </c>
      <c r="AB12" s="18">
        <v>0.12217923650095359</v>
      </c>
      <c r="AC12" s="18">
        <v>0.12279027010252511</v>
      </c>
      <c r="AD12" s="18">
        <v>0.1244885533519587</v>
      </c>
      <c r="AF12" s="18">
        <v>0.13809454981510219</v>
      </c>
      <c r="AG12" s="18">
        <v>0.17845916412812191</v>
      </c>
      <c r="AH12" s="18">
        <v>5.4754164933361917E-2</v>
      </c>
      <c r="AI12" s="18">
        <v>0.11505854999832379</v>
      </c>
      <c r="AJ12" s="18">
        <v>0.12755744357220619</v>
      </c>
      <c r="AK12" s="18">
        <v>0.12153842823533639</v>
      </c>
      <c r="AL12" s="18">
        <v>0.115669924178931</v>
      </c>
      <c r="AM12" s="18">
        <v>0.14017554595533421</v>
      </c>
      <c r="AN12" s="18">
        <v>0.1065356775719656</v>
      </c>
      <c r="AO12" s="18">
        <v>0.14340507186081369</v>
      </c>
      <c r="AP12" s="18">
        <v>0.14968087606887681</v>
      </c>
      <c r="AQ12" s="18">
        <v>5.1248692951644012E-2</v>
      </c>
      <c r="AR12" s="18">
        <v>0.13278803864128999</v>
      </c>
      <c r="AS12" s="18">
        <v>0.127219712129132</v>
      </c>
      <c r="AT12" s="18">
        <v>8.5450960225387312E-2</v>
      </c>
      <c r="AU12" s="18">
        <v>0.14169172542027891</v>
      </c>
      <c r="AV12" s="18">
        <v>0.1193005143391791</v>
      </c>
      <c r="AX12" s="18">
        <v>0.1166887274705338</v>
      </c>
      <c r="AY12" s="18">
        <v>0.14102499667531221</v>
      </c>
      <c r="BA12" s="18">
        <v>0.1197354021264556</v>
      </c>
      <c r="BB12" s="18">
        <v>0.12775875248700189</v>
      </c>
      <c r="BD12" s="18">
        <v>0.12850752331717441</v>
      </c>
      <c r="BE12" s="18">
        <v>9.9430262019544441E-2</v>
      </c>
      <c r="BF12" s="18">
        <v>0.1181306865916011</v>
      </c>
      <c r="BG12" s="18">
        <v>0.1105407335029347</v>
      </c>
      <c r="BH12" s="18">
        <v>0.164519133599413</v>
      </c>
      <c r="BI12" s="18">
        <v>0.12029659381528419</v>
      </c>
      <c r="BJ12" s="18">
        <v>0.16700924447630619</v>
      </c>
      <c r="BL12" s="18">
        <v>0.11349780906399209</v>
      </c>
      <c r="BM12" s="18">
        <v>0.13348743859864801</v>
      </c>
      <c r="BN12" s="18">
        <v>0.106568111629119</v>
      </c>
      <c r="BO12" s="18">
        <v>0.1130344602741135</v>
      </c>
      <c r="BP12" s="18">
        <v>0.1331426233559109</v>
      </c>
      <c r="BQ12" s="18">
        <v>0.169631996773388</v>
      </c>
      <c r="BR12" s="18">
        <v>9.4575729678597037E-2</v>
      </c>
      <c r="BS12" s="18">
        <v>0.11218077001550419</v>
      </c>
      <c r="BU12" s="18">
        <v>0.1221713949990981</v>
      </c>
      <c r="BV12" s="18">
        <v>0.12843645776904561</v>
      </c>
      <c r="BW12" s="18">
        <v>9.3226071804745472E-2</v>
      </c>
      <c r="BX12" s="18">
        <v>0.1085284573436375</v>
      </c>
      <c r="BY12" s="18">
        <v>0.12604391695329209</v>
      </c>
      <c r="BZ12" s="18">
        <v>0.1407110609641247</v>
      </c>
      <c r="CA12" s="18">
        <v>0.16625921529194401</v>
      </c>
      <c r="CB12" s="18">
        <v>0.1107651370347644</v>
      </c>
      <c r="CC12" s="18">
        <v>9.2786776093957066E-2</v>
      </c>
    </row>
    <row r="13" spans="2:83" ht="19" customHeight="1" x14ac:dyDescent="0.35">
      <c r="B13" s="21" t="s">
        <v>349</v>
      </c>
      <c r="C13" s="18">
        <v>0.13856241303762279</v>
      </c>
      <c r="D13" s="18">
        <v>9.7184905629508517E-2</v>
      </c>
      <c r="E13" s="18">
        <v>0.14513087953621381</v>
      </c>
      <c r="F13" s="18">
        <v>0.1471054952490897</v>
      </c>
      <c r="G13" s="18">
        <v>0.16082453969892349</v>
      </c>
      <c r="H13" s="18">
        <v>0.12981985844768129</v>
      </c>
      <c r="I13" s="18">
        <v>0.1377142402528759</v>
      </c>
      <c r="K13" s="18">
        <v>0.1363899830570767</v>
      </c>
      <c r="L13" s="18">
        <v>0.1402269971832521</v>
      </c>
      <c r="N13" s="18">
        <v>0.16026854401590779</v>
      </c>
      <c r="O13" s="18">
        <v>0.12066308795179941</v>
      </c>
      <c r="P13" s="18">
        <v>0.16586818956602001</v>
      </c>
      <c r="Q13" s="18">
        <v>0.15108761826344119</v>
      </c>
      <c r="R13" s="18">
        <v>0.14496632648774491</v>
      </c>
      <c r="S13" s="18">
        <v>0.10960929243006701</v>
      </c>
      <c r="T13" s="18">
        <v>0.2052024988773081</v>
      </c>
      <c r="U13" s="18">
        <v>0.10991997569363331</v>
      </c>
      <c r="V13" s="18">
        <v>0.1349639687087992</v>
      </c>
      <c r="W13" s="18">
        <v>0.1462421136494983</v>
      </c>
      <c r="X13" s="18">
        <v>0.1007322793967617</v>
      </c>
      <c r="Y13" s="18">
        <v>0.12644567677309751</v>
      </c>
      <c r="AA13" s="18">
        <v>0.13113622273538489</v>
      </c>
      <c r="AB13" s="18">
        <v>0.1223845584407143</v>
      </c>
      <c r="AC13" s="18">
        <v>0.13601994983297991</v>
      </c>
      <c r="AD13" s="18">
        <v>0.16551683886547139</v>
      </c>
      <c r="AF13" s="18">
        <v>9.9712128802112762E-2</v>
      </c>
      <c r="AG13" s="18">
        <v>0.1215402611959949</v>
      </c>
      <c r="AH13" s="18">
        <v>0.18291482211832169</v>
      </c>
      <c r="AI13" s="18">
        <v>0.11235429439952779</v>
      </c>
      <c r="AJ13" s="18">
        <v>0.1400453923470264</v>
      </c>
      <c r="AK13" s="18">
        <v>0.13064097561138829</v>
      </c>
      <c r="AL13" s="18">
        <v>0.18358019799522429</v>
      </c>
      <c r="AM13" s="18">
        <v>0.17021257372742751</v>
      </c>
      <c r="AN13" s="18">
        <v>0.1277038949956053</v>
      </c>
      <c r="AO13" s="18">
        <v>0.14112255639240731</v>
      </c>
      <c r="AP13" s="18">
        <v>0.1116321208050137</v>
      </c>
      <c r="AQ13" s="18">
        <v>9.9340211177827889E-2</v>
      </c>
      <c r="AR13" s="18">
        <v>0.1166283379362457</v>
      </c>
      <c r="AS13" s="18">
        <v>0.1040728731310394</v>
      </c>
      <c r="AT13" s="18">
        <v>0.15360332365545801</v>
      </c>
      <c r="AU13" s="18">
        <v>0.12501864181502539</v>
      </c>
      <c r="AV13" s="18">
        <v>0.20621470739401429</v>
      </c>
      <c r="AX13" s="18">
        <v>0.14314871266986759</v>
      </c>
      <c r="AY13" s="18">
        <v>0.1201942211213127</v>
      </c>
      <c r="BA13" s="18">
        <v>0.14652652903530811</v>
      </c>
      <c r="BB13" s="18">
        <v>0.1237862924019817</v>
      </c>
      <c r="BD13" s="18">
        <v>0.15667038808469111</v>
      </c>
      <c r="BE13" s="18">
        <v>0.10726366170285009</v>
      </c>
      <c r="BF13" s="18">
        <v>0.1547427867138205</v>
      </c>
      <c r="BG13" s="18">
        <v>0.14595483669389231</v>
      </c>
      <c r="BH13" s="18">
        <v>0.13216881027183039</v>
      </c>
      <c r="BI13" s="18">
        <v>0.14853947354374469</v>
      </c>
      <c r="BJ13" s="18">
        <v>0.109647904206977</v>
      </c>
      <c r="BL13" s="18">
        <v>0.17067377696788691</v>
      </c>
      <c r="BM13" s="18">
        <v>0.12532493868490621</v>
      </c>
      <c r="BN13" s="18">
        <v>0.10381411190720891</v>
      </c>
      <c r="BO13" s="18">
        <v>0.16134865645503449</v>
      </c>
      <c r="BP13" s="18">
        <v>0.1451970318174349</v>
      </c>
      <c r="BQ13" s="18">
        <v>9.1732097274373356E-2</v>
      </c>
      <c r="BR13" s="18">
        <v>0.17541315568599081</v>
      </c>
      <c r="BS13" s="18">
        <v>0.13316016836990049</v>
      </c>
      <c r="BU13" s="18">
        <v>0.16405964225201619</v>
      </c>
      <c r="BV13" s="18">
        <v>0.1246407588671825</v>
      </c>
      <c r="BW13" s="18">
        <v>0.1099003535571304</v>
      </c>
      <c r="BX13" s="18">
        <v>0.15519444611279901</v>
      </c>
      <c r="BY13" s="18">
        <v>0.1480511576770781</v>
      </c>
      <c r="BZ13" s="18">
        <v>0.17342958862515459</v>
      </c>
      <c r="CA13" s="18">
        <v>0.1423658827106444</v>
      </c>
      <c r="CB13" s="18">
        <v>0.1184035306983057</v>
      </c>
      <c r="CC13" s="18">
        <v>0.10924011956933601</v>
      </c>
    </row>
    <row r="14" spans="2:83" ht="19" customHeight="1" x14ac:dyDescent="0.35">
      <c r="B14" s="21" t="s">
        <v>350</v>
      </c>
      <c r="C14" s="18">
        <v>0.16164759999661449</v>
      </c>
      <c r="D14" s="18">
        <v>0.1126127010766787</v>
      </c>
      <c r="E14" s="18">
        <v>0.1216392351764841</v>
      </c>
      <c r="F14" s="18">
        <v>0.16535526660338329</v>
      </c>
      <c r="G14" s="18">
        <v>0.14874018689077631</v>
      </c>
      <c r="H14" s="18">
        <v>0.22098668889764411</v>
      </c>
      <c r="I14" s="18">
        <v>0.17731887823934381</v>
      </c>
      <c r="K14" s="18">
        <v>0.16164563022062639</v>
      </c>
      <c r="L14" s="18">
        <v>0.16244818185004439</v>
      </c>
      <c r="N14" s="18">
        <v>0.16212384547403341</v>
      </c>
      <c r="O14" s="18">
        <v>0.208635646239064</v>
      </c>
      <c r="P14" s="18">
        <v>0.17578484088405841</v>
      </c>
      <c r="Q14" s="18">
        <v>0.16011454848553169</v>
      </c>
      <c r="R14" s="18">
        <v>0.1401420436787672</v>
      </c>
      <c r="S14" s="18">
        <v>0.1627420499283414</v>
      </c>
      <c r="T14" s="18">
        <v>0.14194800020229131</v>
      </c>
      <c r="U14" s="18">
        <v>0.1893237312424986</v>
      </c>
      <c r="V14" s="18">
        <v>0.14114581695991979</v>
      </c>
      <c r="W14" s="18">
        <v>0.15701773709935149</v>
      </c>
      <c r="X14" s="18">
        <v>0.18768115631561691</v>
      </c>
      <c r="Y14" s="18">
        <v>0.16652772924380879</v>
      </c>
      <c r="AA14" s="18">
        <v>0.18118687106063919</v>
      </c>
      <c r="AB14" s="18">
        <v>0.1584033360911429</v>
      </c>
      <c r="AC14" s="18">
        <v>0.13419359219191559</v>
      </c>
      <c r="AD14" s="18">
        <v>0.16649120440439891</v>
      </c>
      <c r="AF14" s="18">
        <v>0.1581684818630619</v>
      </c>
      <c r="AG14" s="18">
        <v>0.1207209230911527</v>
      </c>
      <c r="AH14" s="18">
        <v>0.15077470687701819</v>
      </c>
      <c r="AI14" s="18">
        <v>0.17471639369981409</v>
      </c>
      <c r="AJ14" s="18">
        <v>0.1391337624565987</v>
      </c>
      <c r="AK14" s="18">
        <v>0.15793502921804581</v>
      </c>
      <c r="AL14" s="18">
        <v>0.14153230233449021</v>
      </c>
      <c r="AM14" s="18">
        <v>0.18553499032000551</v>
      </c>
      <c r="AN14" s="18">
        <v>0.16278730670356381</v>
      </c>
      <c r="AO14" s="18">
        <v>0.19127877319748349</v>
      </c>
      <c r="AP14" s="18">
        <v>0.15086479581884021</v>
      </c>
      <c r="AQ14" s="18">
        <v>0.24161702991465561</v>
      </c>
      <c r="AR14" s="18">
        <v>0.11994213780746669</v>
      </c>
      <c r="AS14" s="18">
        <v>0.1751905311589915</v>
      </c>
      <c r="AT14" s="18">
        <v>0.15559957647215811</v>
      </c>
      <c r="AU14" s="18">
        <v>0.16316120599466111</v>
      </c>
      <c r="AV14" s="18">
        <v>0.19593168059765559</v>
      </c>
      <c r="AX14" s="18">
        <v>0.16860100453206869</v>
      </c>
      <c r="AY14" s="18">
        <v>0.1295101193632742</v>
      </c>
      <c r="BA14" s="18">
        <v>0.16474455758277559</v>
      </c>
      <c r="BB14" s="18">
        <v>0.15590169939573431</v>
      </c>
      <c r="BD14" s="18">
        <v>0.15618356797927629</v>
      </c>
      <c r="BE14" s="18">
        <v>0.18722701696242919</v>
      </c>
      <c r="BF14" s="18">
        <v>0.15760728913284491</v>
      </c>
      <c r="BG14" s="18">
        <v>0.1557957648250346</v>
      </c>
      <c r="BH14" s="18">
        <v>0.16020172153915729</v>
      </c>
      <c r="BI14" s="18">
        <v>9.4485747095998815E-2</v>
      </c>
      <c r="BJ14" s="18">
        <v>0.15223983523002249</v>
      </c>
      <c r="BL14" s="18">
        <v>0.17290726806328049</v>
      </c>
      <c r="BM14" s="18">
        <v>0.16692090843144949</v>
      </c>
      <c r="BN14" s="18">
        <v>0.1481194164992112</v>
      </c>
      <c r="BO14" s="18">
        <v>0.1580503375248643</v>
      </c>
      <c r="BP14" s="18">
        <v>0.15092283535875101</v>
      </c>
      <c r="BQ14" s="18">
        <v>0.22947956666125119</v>
      </c>
      <c r="BR14" s="18">
        <v>0.15304331778358191</v>
      </c>
      <c r="BS14" s="18">
        <v>0.14887351993123521</v>
      </c>
      <c r="BU14" s="18">
        <v>0.16755544703108899</v>
      </c>
      <c r="BV14" s="18">
        <v>0.1604453892705531</v>
      </c>
      <c r="BW14" s="18">
        <v>0.17922743143744169</v>
      </c>
      <c r="BX14" s="18">
        <v>0.17203052469999139</v>
      </c>
      <c r="BY14" s="18">
        <v>0.1535368099215797</v>
      </c>
      <c r="BZ14" s="18">
        <v>0.19504543877171321</v>
      </c>
      <c r="CA14" s="18">
        <v>0.13811443486086719</v>
      </c>
      <c r="CB14" s="18">
        <v>0.13866380633601461</v>
      </c>
      <c r="CC14" s="18">
        <v>0.1908567404636082</v>
      </c>
    </row>
    <row r="15" spans="2:83" ht="19" customHeight="1" x14ac:dyDescent="0.35">
      <c r="B15" s="21" t="s">
        <v>351</v>
      </c>
      <c r="C15" s="18">
        <v>0.17919438131697271</v>
      </c>
      <c r="D15" s="18">
        <v>0.19727067133651219</v>
      </c>
      <c r="E15" s="18">
        <v>0.15014241640556589</v>
      </c>
      <c r="F15" s="18">
        <v>0.14843500378960431</v>
      </c>
      <c r="G15" s="18">
        <v>0.19622724313453649</v>
      </c>
      <c r="H15" s="18">
        <v>0.16685322472079339</v>
      </c>
      <c r="I15" s="18">
        <v>0.21105964383101661</v>
      </c>
      <c r="K15" s="18">
        <v>0.17364648890291581</v>
      </c>
      <c r="L15" s="18">
        <v>0.18424945607536461</v>
      </c>
      <c r="N15" s="18">
        <v>0.17332512670426861</v>
      </c>
      <c r="O15" s="18">
        <v>0.20385600613996929</v>
      </c>
      <c r="P15" s="18">
        <v>0.1615517913564814</v>
      </c>
      <c r="Q15" s="18">
        <v>0.1973294460352919</v>
      </c>
      <c r="R15" s="18">
        <v>0.15967195736111081</v>
      </c>
      <c r="S15" s="18">
        <v>0.15474175492776199</v>
      </c>
      <c r="T15" s="18">
        <v>0.13968784987583641</v>
      </c>
      <c r="U15" s="18">
        <v>0.21802317991529871</v>
      </c>
      <c r="V15" s="18">
        <v>0.15604245788620461</v>
      </c>
      <c r="W15" s="18">
        <v>0.21714757302250001</v>
      </c>
      <c r="X15" s="18">
        <v>0.17200340818310669</v>
      </c>
      <c r="Y15" s="18">
        <v>0.1997321371074951</v>
      </c>
      <c r="AA15" s="18">
        <v>0.17084317238756089</v>
      </c>
      <c r="AB15" s="18">
        <v>0.1917119220305718</v>
      </c>
      <c r="AC15" s="18">
        <v>0.18033926386638549</v>
      </c>
      <c r="AD15" s="18">
        <v>0.17440114394195341</v>
      </c>
      <c r="AF15" s="18">
        <v>6.6768104899064651E-2</v>
      </c>
      <c r="AG15" s="18">
        <v>0.1093903562198071</v>
      </c>
      <c r="AH15" s="18">
        <v>0.21059520054671749</v>
      </c>
      <c r="AI15" s="18">
        <v>0.2317614828962484</v>
      </c>
      <c r="AJ15" s="18">
        <v>0.22652104766581399</v>
      </c>
      <c r="AK15" s="18">
        <v>0.13973129534447079</v>
      </c>
      <c r="AL15" s="18">
        <v>0.1502466962324894</v>
      </c>
      <c r="AM15" s="18">
        <v>0.14833573781086051</v>
      </c>
      <c r="AN15" s="18">
        <v>0.1599620525964694</v>
      </c>
      <c r="AO15" s="18">
        <v>0.14479449097657249</v>
      </c>
      <c r="AP15" s="18">
        <v>0.2407582018839074</v>
      </c>
      <c r="AQ15" s="18">
        <v>0.20625580837178439</v>
      </c>
      <c r="AR15" s="18">
        <v>0.27142252042754372</v>
      </c>
      <c r="AS15" s="18">
        <v>0.2025613929263724</v>
      </c>
      <c r="AT15" s="18">
        <v>0.23529049230891411</v>
      </c>
      <c r="AU15" s="18">
        <v>0.1128346451990003</v>
      </c>
      <c r="AV15" s="18">
        <v>0.14136680866675691</v>
      </c>
      <c r="AX15" s="18">
        <v>0.1859107797676598</v>
      </c>
      <c r="AY15" s="18">
        <v>0.14884048323337901</v>
      </c>
      <c r="BA15" s="18">
        <v>0.16416491816979811</v>
      </c>
      <c r="BB15" s="18">
        <v>0.20707910331450771</v>
      </c>
      <c r="BD15" s="18">
        <v>0.16502008902561849</v>
      </c>
      <c r="BE15" s="18">
        <v>0.21608402104434921</v>
      </c>
      <c r="BF15" s="18">
        <v>0.14822516408023251</v>
      </c>
      <c r="BG15" s="18">
        <v>0.18225204427857139</v>
      </c>
      <c r="BH15" s="18">
        <v>0.19148971215783681</v>
      </c>
      <c r="BI15" s="18">
        <v>9.5062637197583524E-2</v>
      </c>
      <c r="BJ15" s="18">
        <v>0.1618605051660468</v>
      </c>
      <c r="BL15" s="18">
        <v>0.1483547181138947</v>
      </c>
      <c r="BM15" s="18">
        <v>0.17419324775944961</v>
      </c>
      <c r="BN15" s="18">
        <v>0.24074224832096169</v>
      </c>
      <c r="BO15" s="18">
        <v>0.24864742023772149</v>
      </c>
      <c r="BP15" s="18">
        <v>0.14891235729810651</v>
      </c>
      <c r="BQ15" s="18">
        <v>0.27363845454956548</v>
      </c>
      <c r="BR15" s="18">
        <v>0.14100863112289089</v>
      </c>
      <c r="BS15" s="18">
        <v>0.18951574448762551</v>
      </c>
      <c r="BU15" s="18">
        <v>0.1524936262719909</v>
      </c>
      <c r="BV15" s="18">
        <v>0.17430073311306599</v>
      </c>
      <c r="BW15" s="18">
        <v>0.22301502358614769</v>
      </c>
      <c r="BX15" s="18">
        <v>0.24933864409449419</v>
      </c>
      <c r="BY15" s="18">
        <v>0.15046241952381839</v>
      </c>
      <c r="BZ15" s="18">
        <v>0.21003417664800761</v>
      </c>
      <c r="CA15" s="18">
        <v>0.17306679502583999</v>
      </c>
      <c r="CB15" s="18">
        <v>0.19828749093867939</v>
      </c>
      <c r="CC15" s="18">
        <v>0.20434815346997071</v>
      </c>
    </row>
    <row r="16" spans="2:83" ht="19" customHeight="1" x14ac:dyDescent="0.35">
      <c r="B16" s="21" t="s">
        <v>352</v>
      </c>
      <c r="C16" s="18">
        <v>0.13097324573686389</v>
      </c>
      <c r="D16" s="18">
        <v>0.13571315652045729</v>
      </c>
      <c r="E16" s="18">
        <v>0.14050783759393551</v>
      </c>
      <c r="F16" s="18">
        <v>0.13362376816443799</v>
      </c>
      <c r="G16" s="18">
        <v>0.1119502713185181</v>
      </c>
      <c r="H16" s="18">
        <v>0.1430812215763359</v>
      </c>
      <c r="I16" s="18">
        <v>0.12427078801446061</v>
      </c>
      <c r="K16" s="18">
        <v>0.13477569788940069</v>
      </c>
      <c r="L16" s="18">
        <v>0.1280575394130341</v>
      </c>
      <c r="N16" s="18">
        <v>0.1058824214922288</v>
      </c>
      <c r="O16" s="18">
        <v>0.12312639436131829</v>
      </c>
      <c r="P16" s="18">
        <v>0.1160682962860872</v>
      </c>
      <c r="Q16" s="18">
        <v>0.13630153292286409</v>
      </c>
      <c r="R16" s="18">
        <v>0.12229145717788199</v>
      </c>
      <c r="S16" s="18">
        <v>9.5344249344944204E-2</v>
      </c>
      <c r="T16" s="18">
        <v>0.1527994909782362</v>
      </c>
      <c r="U16" s="18">
        <v>0.1233144643078368</v>
      </c>
      <c r="V16" s="18">
        <v>0.13346970790118259</v>
      </c>
      <c r="W16" s="18">
        <v>0.1623245021411906</v>
      </c>
      <c r="X16" s="18">
        <v>0.11976155973975509</v>
      </c>
      <c r="Y16" s="18">
        <v>0.15210676457001421</v>
      </c>
      <c r="AA16" s="18">
        <v>0.1379362909337471</v>
      </c>
      <c r="AB16" s="18">
        <v>0.15586470837668681</v>
      </c>
      <c r="AC16" s="18">
        <v>0.11840508718433509</v>
      </c>
      <c r="AD16" s="18">
        <v>0.1085813937736359</v>
      </c>
      <c r="AF16" s="18">
        <v>0.28493138349446168</v>
      </c>
      <c r="AG16" s="18">
        <v>0.126698424277117</v>
      </c>
      <c r="AH16" s="18">
        <v>0.17226666914860911</v>
      </c>
      <c r="AI16" s="18">
        <v>0.1217760114128569</v>
      </c>
      <c r="AJ16" s="18">
        <v>0.1201875191696232</v>
      </c>
      <c r="AK16" s="18">
        <v>0.13515277053596719</v>
      </c>
      <c r="AL16" s="18">
        <v>0.12539895860870409</v>
      </c>
      <c r="AM16" s="18">
        <v>9.4988692103976577E-2</v>
      </c>
      <c r="AN16" s="18">
        <v>0.20545812013200479</v>
      </c>
      <c r="AO16" s="18">
        <v>0.1091510630981064</v>
      </c>
      <c r="AP16" s="18">
        <v>0.1278619614853444</v>
      </c>
      <c r="AQ16" s="18">
        <v>0.14929941769382329</v>
      </c>
      <c r="AR16" s="18">
        <v>8.9293568050084579E-2</v>
      </c>
      <c r="AS16" s="18">
        <v>0.1597853349493269</v>
      </c>
      <c r="AT16" s="18">
        <v>0.16755501312152871</v>
      </c>
      <c r="AU16" s="18">
        <v>0.10698990466133219</v>
      </c>
      <c r="AV16" s="18">
        <v>8.2050545117782051E-2</v>
      </c>
      <c r="AX16" s="18">
        <v>0.12710597263767831</v>
      </c>
      <c r="AY16" s="18">
        <v>0.14812678463063589</v>
      </c>
      <c r="BA16" s="18">
        <v>0.13324785741881739</v>
      </c>
      <c r="BB16" s="18">
        <v>0.12675307407919961</v>
      </c>
      <c r="BD16" s="18">
        <v>0.12791756933308551</v>
      </c>
      <c r="BE16" s="18">
        <v>0.1355008131468827</v>
      </c>
      <c r="BF16" s="18">
        <v>0.1600136902505632</v>
      </c>
      <c r="BG16" s="18">
        <v>0.12695903897022731</v>
      </c>
      <c r="BH16" s="18">
        <v>0.1139884057009331</v>
      </c>
      <c r="BI16" s="18">
        <v>0.16801395499470681</v>
      </c>
      <c r="BJ16" s="18">
        <v>8.3686610281271237E-2</v>
      </c>
      <c r="BL16" s="18">
        <v>0.14962268965857589</v>
      </c>
      <c r="BM16" s="18">
        <v>0.1091028474638665</v>
      </c>
      <c r="BN16" s="18">
        <v>0.13422741390813739</v>
      </c>
      <c r="BO16" s="18">
        <v>7.2936049134712411E-2</v>
      </c>
      <c r="BP16" s="18">
        <v>0.15597230584925409</v>
      </c>
      <c r="BQ16" s="18">
        <v>1.8749732502224309E-2</v>
      </c>
      <c r="BR16" s="18">
        <v>0.12392423396686721</v>
      </c>
      <c r="BS16" s="18">
        <v>0.1616835314627546</v>
      </c>
      <c r="BU16" s="18">
        <v>0.15708322304479511</v>
      </c>
      <c r="BV16" s="18">
        <v>0.1096958505023487</v>
      </c>
      <c r="BW16" s="18">
        <v>0.12888092615393751</v>
      </c>
      <c r="BX16" s="18">
        <v>7.2174468778783932E-2</v>
      </c>
      <c r="BY16" s="18">
        <v>0.14769617333948559</v>
      </c>
      <c r="BZ16" s="18">
        <v>6.4880289780446063E-2</v>
      </c>
      <c r="CA16" s="18">
        <v>0.13112319349004539</v>
      </c>
      <c r="CB16" s="18">
        <v>0.18337456560591331</v>
      </c>
      <c r="CC16" s="18">
        <v>0.12903924862312441</v>
      </c>
    </row>
    <row r="17" spans="2:81" ht="19" customHeight="1" x14ac:dyDescent="0.35">
      <c r="B17" s="21" t="s">
        <v>353</v>
      </c>
      <c r="C17" s="18">
        <v>0</v>
      </c>
      <c r="D17" s="18">
        <v>0</v>
      </c>
      <c r="E17" s="18">
        <v>0</v>
      </c>
      <c r="F17" s="18">
        <v>0</v>
      </c>
      <c r="G17" s="18">
        <v>0</v>
      </c>
      <c r="H17" s="18">
        <v>0</v>
      </c>
      <c r="I17" s="18">
        <v>0</v>
      </c>
      <c r="K17" s="18">
        <v>0</v>
      </c>
      <c r="L17" s="18">
        <v>0</v>
      </c>
      <c r="N17" s="18">
        <v>0</v>
      </c>
      <c r="O17" s="18">
        <v>0</v>
      </c>
      <c r="P17" s="18">
        <v>0</v>
      </c>
      <c r="Q17" s="18">
        <v>0</v>
      </c>
      <c r="R17" s="18">
        <v>0</v>
      </c>
      <c r="S17" s="18">
        <v>0</v>
      </c>
      <c r="T17" s="18">
        <v>0</v>
      </c>
      <c r="U17" s="18">
        <v>0</v>
      </c>
      <c r="V17" s="18">
        <v>0</v>
      </c>
      <c r="W17" s="18">
        <v>0</v>
      </c>
      <c r="X17" s="18">
        <v>0</v>
      </c>
      <c r="Y17" s="18">
        <v>0</v>
      </c>
      <c r="AA17" s="18">
        <v>0</v>
      </c>
      <c r="AB17" s="18">
        <v>0</v>
      </c>
      <c r="AC17" s="18">
        <v>0</v>
      </c>
      <c r="AD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X17" s="18">
        <v>0</v>
      </c>
      <c r="AY17" s="18">
        <v>0</v>
      </c>
      <c r="BA17" s="18">
        <v>0</v>
      </c>
      <c r="BB17" s="18">
        <v>0</v>
      </c>
      <c r="BD17" s="18">
        <v>0</v>
      </c>
      <c r="BE17" s="18">
        <v>0</v>
      </c>
      <c r="BF17" s="18">
        <v>0</v>
      </c>
      <c r="BG17" s="18">
        <v>0</v>
      </c>
      <c r="BH17" s="18">
        <v>0</v>
      </c>
      <c r="BI17" s="18">
        <v>0</v>
      </c>
      <c r="BJ17" s="18">
        <v>0</v>
      </c>
      <c r="BL17" s="18">
        <v>0</v>
      </c>
      <c r="BM17" s="18">
        <v>0</v>
      </c>
      <c r="BN17" s="18">
        <v>0</v>
      </c>
      <c r="BO17" s="18">
        <v>0</v>
      </c>
      <c r="BP17" s="18">
        <v>0</v>
      </c>
      <c r="BQ17" s="18">
        <v>0</v>
      </c>
      <c r="BR17" s="18">
        <v>0</v>
      </c>
      <c r="BS17" s="18">
        <v>0</v>
      </c>
      <c r="BU17" s="18">
        <v>0</v>
      </c>
      <c r="BV17" s="18">
        <v>0</v>
      </c>
      <c r="BW17" s="18">
        <v>0</v>
      </c>
      <c r="BX17" s="18">
        <v>0</v>
      </c>
      <c r="BY17" s="18">
        <v>0</v>
      </c>
      <c r="BZ17" s="18">
        <v>0</v>
      </c>
      <c r="CA17" s="18">
        <v>0</v>
      </c>
      <c r="CB17" s="18">
        <v>0</v>
      </c>
      <c r="CC17" s="18">
        <v>0</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361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46" customHeight="1" x14ac:dyDescent="0.35">
      <c r="B9" s="21" t="s">
        <v>362</v>
      </c>
      <c r="C9" s="18">
        <v>0.27220607355069731</v>
      </c>
      <c r="D9" s="18">
        <v>0.27507871757392771</v>
      </c>
      <c r="E9" s="18">
        <v>0.33326575912285572</v>
      </c>
      <c r="F9" s="18">
        <v>0.33814943144170212</v>
      </c>
      <c r="G9" s="18">
        <v>0.32458531155313852</v>
      </c>
      <c r="H9" s="18">
        <v>0.23685570558318569</v>
      </c>
      <c r="I9" s="18">
        <v>0.1709597845065598</v>
      </c>
      <c r="K9" s="18">
        <v>0.27632185108155438</v>
      </c>
      <c r="L9" s="18">
        <v>0.26969464563966561</v>
      </c>
      <c r="N9" s="18">
        <v>0.26754464436295311</v>
      </c>
      <c r="O9" s="18">
        <v>0.33010067347855748</v>
      </c>
      <c r="P9" s="18">
        <v>0.22667830348440221</v>
      </c>
      <c r="Q9" s="18">
        <v>0.2706976552622592</v>
      </c>
      <c r="R9" s="18">
        <v>0.31267141143751931</v>
      </c>
      <c r="S9" s="18">
        <v>0.27820920620255229</v>
      </c>
      <c r="T9" s="18">
        <v>0.2389340329543039</v>
      </c>
      <c r="U9" s="18">
        <v>0.29262870276981962</v>
      </c>
      <c r="V9" s="18">
        <v>0.28457168832187058</v>
      </c>
      <c r="W9" s="18">
        <v>0.22024088808531131</v>
      </c>
      <c r="X9" s="18">
        <v>0.27557776456746308</v>
      </c>
      <c r="Y9" s="18">
        <v>0.29289242709672869</v>
      </c>
      <c r="AA9" s="18">
        <v>0.26810313618953963</v>
      </c>
      <c r="AB9" s="18">
        <v>0.25087539801013681</v>
      </c>
      <c r="AC9" s="18">
        <v>0.26510181613543271</v>
      </c>
      <c r="AD9" s="18">
        <v>0.30571403048731899</v>
      </c>
      <c r="AF9" s="18">
        <v>0.43630943716322051</v>
      </c>
      <c r="AG9" s="18">
        <v>0.40383128189924578</v>
      </c>
      <c r="AH9" s="18">
        <v>0.33884497549103881</v>
      </c>
      <c r="AI9" s="18">
        <v>0.24023165342532571</v>
      </c>
      <c r="AJ9" s="18">
        <v>0.20415502595807461</v>
      </c>
      <c r="AK9" s="18">
        <v>0.26941682761295183</v>
      </c>
      <c r="AL9" s="18">
        <v>0.25242987368013509</v>
      </c>
      <c r="AM9" s="18">
        <v>0.25833994775782271</v>
      </c>
      <c r="AN9" s="18">
        <v>0.28376687085859309</v>
      </c>
      <c r="AO9" s="18">
        <v>0.23418648633485831</v>
      </c>
      <c r="AP9" s="18">
        <v>0.244931525276609</v>
      </c>
      <c r="AQ9" s="18">
        <v>0.27326794827684392</v>
      </c>
      <c r="AR9" s="18">
        <v>0.24064806243645709</v>
      </c>
      <c r="AS9" s="18">
        <v>0.33666388911672701</v>
      </c>
      <c r="AT9" s="18">
        <v>0.28397092200703627</v>
      </c>
      <c r="AU9" s="18">
        <v>0.33828485596721969</v>
      </c>
      <c r="AV9" s="18">
        <v>0.22564350274398659</v>
      </c>
      <c r="AX9" s="18">
        <v>0.26961361668094408</v>
      </c>
      <c r="AY9" s="18">
        <v>0.2908142179258541</v>
      </c>
      <c r="BA9" s="18">
        <v>0.27562720485284881</v>
      </c>
      <c r="BB9" s="18">
        <v>0.26585872139690531</v>
      </c>
      <c r="BD9" s="18">
        <v>0.29946842895045322</v>
      </c>
      <c r="BE9" s="18">
        <v>0.28508597558841448</v>
      </c>
      <c r="BF9" s="18">
        <v>0.23606394856589269</v>
      </c>
      <c r="BG9" s="18">
        <v>0.23919782500306641</v>
      </c>
      <c r="BH9" s="18">
        <v>0.27357530217656212</v>
      </c>
      <c r="BI9" s="18">
        <v>0.34601202345354543</v>
      </c>
      <c r="BJ9" s="18">
        <v>0.26641282107377828</v>
      </c>
      <c r="BL9" s="18">
        <v>0.23230040436090321</v>
      </c>
      <c r="BM9" s="18">
        <v>0.28055707969019261</v>
      </c>
      <c r="BN9" s="18">
        <v>0.1997830364353903</v>
      </c>
      <c r="BO9" s="18">
        <v>0.26047275061305958</v>
      </c>
      <c r="BP9" s="18">
        <v>0.31273551327601973</v>
      </c>
      <c r="BQ9" s="18">
        <v>0.27941672183522431</v>
      </c>
      <c r="BR9" s="18">
        <v>0.2083244489336018</v>
      </c>
      <c r="BS9" s="18">
        <v>0.30776586940619982</v>
      </c>
      <c r="BU9" s="18">
        <v>0.21024646892455739</v>
      </c>
      <c r="BV9" s="18">
        <v>0.28548625158954921</v>
      </c>
      <c r="BW9" s="18">
        <v>0.22712382437694281</v>
      </c>
      <c r="BX9" s="18">
        <v>0.25557368969646532</v>
      </c>
      <c r="BY9" s="18">
        <v>0.32753473923633752</v>
      </c>
      <c r="BZ9" s="18">
        <v>0.30652289368626923</v>
      </c>
      <c r="CA9" s="18">
        <v>0.24999671951567831</v>
      </c>
      <c r="CB9" s="18">
        <v>0.28553434846236431</v>
      </c>
      <c r="CC9" s="18">
        <v>0.2168886158955976</v>
      </c>
    </row>
    <row r="10" spans="2:83" ht="46" customHeight="1" x14ac:dyDescent="0.35">
      <c r="B10" s="21" t="s">
        <v>363</v>
      </c>
      <c r="C10" s="18">
        <v>0.58544273626426235</v>
      </c>
      <c r="D10" s="18">
        <v>0.4815283776055525</v>
      </c>
      <c r="E10" s="18">
        <v>0.52414019904626319</v>
      </c>
      <c r="F10" s="18">
        <v>0.488894885207518</v>
      </c>
      <c r="G10" s="18">
        <v>0.55555295153744833</v>
      </c>
      <c r="H10" s="18">
        <v>0.63145284519278255</v>
      </c>
      <c r="I10" s="18">
        <v>0.73155665098062284</v>
      </c>
      <c r="K10" s="18">
        <v>0.58403009091185809</v>
      </c>
      <c r="L10" s="18">
        <v>0.58662942972067311</v>
      </c>
      <c r="N10" s="18">
        <v>0.61292336865536079</v>
      </c>
      <c r="O10" s="18">
        <v>0.57009592671658227</v>
      </c>
      <c r="P10" s="18">
        <v>0.53280762363199585</v>
      </c>
      <c r="Q10" s="18">
        <v>0.5127042999501028</v>
      </c>
      <c r="R10" s="18">
        <v>0.57538710180274744</v>
      </c>
      <c r="S10" s="18">
        <v>0.5768595648861371</v>
      </c>
      <c r="T10" s="18">
        <v>0.60643455187692541</v>
      </c>
      <c r="U10" s="18">
        <v>0.55833229146768104</v>
      </c>
      <c r="V10" s="18">
        <v>0.58103290641787386</v>
      </c>
      <c r="W10" s="18">
        <v>0.64013123724163479</v>
      </c>
      <c r="X10" s="18">
        <v>0.5721671043949067</v>
      </c>
      <c r="Y10" s="18">
        <v>0.58914304341474677</v>
      </c>
      <c r="AA10" s="18">
        <v>0.6489496959321609</v>
      </c>
      <c r="AB10" s="18">
        <v>0.63992862451493948</v>
      </c>
      <c r="AC10" s="18">
        <v>0.56428323546379733</v>
      </c>
      <c r="AD10" s="18">
        <v>0.47861779149442879</v>
      </c>
      <c r="AF10" s="18">
        <v>0.21184160808904759</v>
      </c>
      <c r="AG10" s="18">
        <v>0.37220422147315141</v>
      </c>
      <c r="AH10" s="18">
        <v>0.49926578665986138</v>
      </c>
      <c r="AI10" s="18">
        <v>0.57142498984975831</v>
      </c>
      <c r="AJ10" s="18">
        <v>0.57749343257131336</v>
      </c>
      <c r="AK10" s="18">
        <v>0.62518936919613144</v>
      </c>
      <c r="AL10" s="18">
        <v>0.60451518729185338</v>
      </c>
      <c r="AM10" s="18">
        <v>0.64604316284164276</v>
      </c>
      <c r="AN10" s="18">
        <v>0.60184118109840157</v>
      </c>
      <c r="AO10" s="18">
        <v>0.6174481958208663</v>
      </c>
      <c r="AP10" s="18">
        <v>0.64351671558213641</v>
      </c>
      <c r="AQ10" s="18">
        <v>0.60897118550090645</v>
      </c>
      <c r="AR10" s="18">
        <v>0.66969283667587287</v>
      </c>
      <c r="AS10" s="18">
        <v>0.5278095010639946</v>
      </c>
      <c r="AT10" s="18">
        <v>0.65238334316830437</v>
      </c>
      <c r="AU10" s="18">
        <v>0.56602330308042559</v>
      </c>
      <c r="AV10" s="18">
        <v>0.56595154753669807</v>
      </c>
      <c r="AX10" s="18">
        <v>0.59690413146347954</v>
      </c>
      <c r="AY10" s="18">
        <v>0.53215941132988442</v>
      </c>
      <c r="BA10" s="18">
        <v>0.60316543878578377</v>
      </c>
      <c r="BB10" s="18">
        <v>0.55256114708051662</v>
      </c>
      <c r="BD10" s="18">
        <v>0.55177091830340663</v>
      </c>
      <c r="BE10" s="18">
        <v>0.57069220824656264</v>
      </c>
      <c r="BF10" s="18">
        <v>0.60211845739325032</v>
      </c>
      <c r="BG10" s="18">
        <v>0.63178966309411377</v>
      </c>
      <c r="BH10" s="18">
        <v>0.60828337027394486</v>
      </c>
      <c r="BI10" s="18">
        <v>0.56249588590420807</v>
      </c>
      <c r="BJ10" s="18">
        <v>0.50183519861456538</v>
      </c>
      <c r="BL10" s="18">
        <v>0.65650044460522605</v>
      </c>
      <c r="BM10" s="18">
        <v>0.60858103719452028</v>
      </c>
      <c r="BN10" s="18">
        <v>0.69530052199197445</v>
      </c>
      <c r="BO10" s="18">
        <v>0.53699721563789049</v>
      </c>
      <c r="BP10" s="18">
        <v>0.53001064588036995</v>
      </c>
      <c r="BQ10" s="18">
        <v>0.59803464664736394</v>
      </c>
      <c r="BR10" s="18">
        <v>0.45497861205640289</v>
      </c>
      <c r="BS10" s="18">
        <v>0.50136155395045001</v>
      </c>
      <c r="BU10" s="18">
        <v>0.70825281576202348</v>
      </c>
      <c r="BV10" s="18">
        <v>0.61116024823089721</v>
      </c>
      <c r="BW10" s="18">
        <v>0.71829999054858418</v>
      </c>
      <c r="BX10" s="18">
        <v>0.5128162032756618</v>
      </c>
      <c r="BY10" s="18">
        <v>0.53074592842327162</v>
      </c>
      <c r="BZ10" s="18">
        <v>0.4848390718966219</v>
      </c>
      <c r="CA10" s="18">
        <v>0.48254662042227903</v>
      </c>
      <c r="CB10" s="18">
        <v>0.53430895254167632</v>
      </c>
      <c r="CC10" s="18">
        <v>0.55537584372591331</v>
      </c>
    </row>
    <row r="11" spans="2:83" ht="46" customHeight="1" x14ac:dyDescent="0.35">
      <c r="B11" s="21" t="s">
        <v>364</v>
      </c>
      <c r="C11" s="18">
        <v>8.503972545082765E-2</v>
      </c>
      <c r="D11" s="18">
        <v>0.161410736187383</v>
      </c>
      <c r="E11" s="18">
        <v>8.4368092261720914E-2</v>
      </c>
      <c r="F11" s="18">
        <v>9.787580624245007E-2</v>
      </c>
      <c r="G11" s="18">
        <v>5.7446502154030028E-2</v>
      </c>
      <c r="H11" s="18">
        <v>7.8560131630706326E-2</v>
      </c>
      <c r="I11" s="18">
        <v>6.4787206192280608E-2</v>
      </c>
      <c r="K11" s="18">
        <v>8.6179808457951729E-2</v>
      </c>
      <c r="L11" s="18">
        <v>8.3372356628231309E-2</v>
      </c>
      <c r="N11" s="18">
        <v>7.9424981944867565E-2</v>
      </c>
      <c r="O11" s="18">
        <v>4.6361863693756063E-2</v>
      </c>
      <c r="P11" s="18">
        <v>0.14821584865456791</v>
      </c>
      <c r="Q11" s="18">
        <v>0.11816542002807121</v>
      </c>
      <c r="R11" s="18">
        <v>4.8437326369875369E-2</v>
      </c>
      <c r="S11" s="18">
        <v>9.4835206329912866E-2</v>
      </c>
      <c r="T11" s="18">
        <v>0.1129937139344295</v>
      </c>
      <c r="U11" s="18">
        <v>5.5211072582322322E-2</v>
      </c>
      <c r="V11" s="18">
        <v>8.1712871490896788E-2</v>
      </c>
      <c r="W11" s="18">
        <v>8.9117815664752908E-2</v>
      </c>
      <c r="X11" s="18">
        <v>9.4398853891731277E-2</v>
      </c>
      <c r="Y11" s="18">
        <v>8.6333765503951096E-2</v>
      </c>
      <c r="AA11" s="18">
        <v>5.9702040167150999E-2</v>
      </c>
      <c r="AB11" s="18">
        <v>7.7308330106256554E-2</v>
      </c>
      <c r="AC11" s="18">
        <v>0.10371078919936021</v>
      </c>
      <c r="AD11" s="18">
        <v>0.10320416933513971</v>
      </c>
      <c r="AF11" s="18">
        <v>0.1839038057332327</v>
      </c>
      <c r="AG11" s="18">
        <v>0.1020694225746297</v>
      </c>
      <c r="AH11" s="18">
        <v>0.1166672110420168</v>
      </c>
      <c r="AI11" s="18">
        <v>0.1010221245398534</v>
      </c>
      <c r="AJ11" s="18">
        <v>0.14207970672465431</v>
      </c>
      <c r="AK11" s="18">
        <v>6.8440517755636018E-2</v>
      </c>
      <c r="AL11" s="18">
        <v>7.1514875336184017E-2</v>
      </c>
      <c r="AM11" s="18">
        <v>7.0592788145071028E-2</v>
      </c>
      <c r="AN11" s="18">
        <v>6.7921181865516753E-2</v>
      </c>
      <c r="AO11" s="18">
        <v>0.11186816627833369</v>
      </c>
      <c r="AP11" s="18">
        <v>6.7934359120246035E-2</v>
      </c>
      <c r="AQ11" s="18">
        <v>9.5344568687501394E-2</v>
      </c>
      <c r="AR11" s="18">
        <v>7.7778101208164183E-2</v>
      </c>
      <c r="AS11" s="18">
        <v>7.2259586902593501E-2</v>
      </c>
      <c r="AT11" s="18">
        <v>2.2247758169294161E-2</v>
      </c>
      <c r="AU11" s="18">
        <v>5.8419432010488048E-2</v>
      </c>
      <c r="AV11" s="18">
        <v>1.46293682468392E-2</v>
      </c>
      <c r="AX11" s="18">
        <v>7.7169892925839811E-2</v>
      </c>
      <c r="AY11" s="18">
        <v>0.1189486557079327</v>
      </c>
      <c r="BA11" s="18">
        <v>7.3898088866670847E-2</v>
      </c>
      <c r="BB11" s="18">
        <v>0.10571121821836429</v>
      </c>
      <c r="BD11" s="18">
        <v>8.0065422059661009E-2</v>
      </c>
      <c r="BE11" s="18">
        <v>8.1418191861319267E-2</v>
      </c>
      <c r="BF11" s="18">
        <v>0.1016869029594588</v>
      </c>
      <c r="BG11" s="18">
        <v>9.8931207514213026E-2</v>
      </c>
      <c r="BH11" s="18">
        <v>8.5561629281806079E-2</v>
      </c>
      <c r="BI11" s="18">
        <v>1.9630624114909349E-2</v>
      </c>
      <c r="BJ11" s="18">
        <v>4.4848888426369478E-2</v>
      </c>
      <c r="BL11" s="18">
        <v>7.7282796648670618E-2</v>
      </c>
      <c r="BM11" s="18">
        <v>7.2183290989273147E-2</v>
      </c>
      <c r="BN11" s="18">
        <v>8.3765167868266793E-2</v>
      </c>
      <c r="BO11" s="18">
        <v>0.15008610278564821</v>
      </c>
      <c r="BP11" s="18">
        <v>0.10885285083627801</v>
      </c>
      <c r="BQ11" s="18">
        <v>7.7058934508697371E-2</v>
      </c>
      <c r="BR11" s="18">
        <v>6.0093474861378997E-2</v>
      </c>
      <c r="BS11" s="18">
        <v>8.388470139988756E-2</v>
      </c>
      <c r="BU11" s="18">
        <v>6.7008027795098943E-2</v>
      </c>
      <c r="BV11" s="18">
        <v>6.5644557089268488E-2</v>
      </c>
      <c r="BW11" s="18">
        <v>3.4115825026175349E-2</v>
      </c>
      <c r="BX11" s="18">
        <v>0.1811348849699719</v>
      </c>
      <c r="BY11" s="18">
        <v>9.11862986137668E-2</v>
      </c>
      <c r="BZ11" s="18">
        <v>0.14564706093102839</v>
      </c>
      <c r="CA11" s="18">
        <v>6.7622696488043615E-2</v>
      </c>
      <c r="CB11" s="18">
        <v>5.8073436491221923E-2</v>
      </c>
      <c r="CC11" s="18">
        <v>0.15163232822690009</v>
      </c>
    </row>
    <row r="12" spans="2:83" ht="19" customHeight="1" x14ac:dyDescent="0.35">
      <c r="B12" s="21" t="s">
        <v>213</v>
      </c>
      <c r="C12" s="18">
        <v>2.8604290993754038E-2</v>
      </c>
      <c r="D12" s="18">
        <v>5.5264744450762453E-2</v>
      </c>
      <c r="E12" s="18">
        <v>3.7007038219407637E-2</v>
      </c>
      <c r="F12" s="18">
        <v>3.818156256937541E-2</v>
      </c>
      <c r="G12" s="18">
        <v>1.48275593558425E-2</v>
      </c>
      <c r="H12" s="18">
        <v>2.2345111203001859E-2</v>
      </c>
      <c r="I12" s="18">
        <v>1.7148564175837291E-2</v>
      </c>
      <c r="K12" s="18">
        <v>2.6543533693296359E-2</v>
      </c>
      <c r="L12" s="18">
        <v>3.0676547719158981E-2</v>
      </c>
      <c r="N12" s="18">
        <v>2.324486992692611E-2</v>
      </c>
      <c r="O12" s="18">
        <v>2.171162253094816E-2</v>
      </c>
      <c r="P12" s="18">
        <v>4.1460527331839192E-2</v>
      </c>
      <c r="Q12" s="18">
        <v>6.1837797281520758E-2</v>
      </c>
      <c r="R12" s="18">
        <v>1.6844748373042871E-2</v>
      </c>
      <c r="S12" s="18">
        <v>3.2267538185001228E-2</v>
      </c>
      <c r="T12" s="18">
        <v>2.8035334762741469E-2</v>
      </c>
      <c r="U12" s="18">
        <v>5.6061839948100503E-2</v>
      </c>
      <c r="V12" s="18">
        <v>2.4557361559933079E-2</v>
      </c>
      <c r="W12" s="18">
        <v>2.0809469192124279E-2</v>
      </c>
      <c r="X12" s="18">
        <v>1.9788536324827421E-2</v>
      </c>
      <c r="Y12" s="18">
        <v>2.5449946224243111E-2</v>
      </c>
      <c r="AA12" s="18">
        <v>1.090918290867407E-2</v>
      </c>
      <c r="AB12" s="18">
        <v>1.065573780877435E-2</v>
      </c>
      <c r="AC12" s="18">
        <v>3.1863859082936923E-2</v>
      </c>
      <c r="AD12" s="18">
        <v>6.3688607966377334E-2</v>
      </c>
      <c r="AF12" s="18">
        <v>9.1257071397765052E-2</v>
      </c>
      <c r="AG12" s="18">
        <v>6.3640032387545564E-2</v>
      </c>
      <c r="AH12" s="18">
        <v>3.3234206507276827E-2</v>
      </c>
      <c r="AI12" s="18">
        <v>5.1068728505683787E-2</v>
      </c>
      <c r="AJ12" s="18">
        <v>4.000997191431889E-2</v>
      </c>
      <c r="AK12" s="18">
        <v>1.511279538444534E-2</v>
      </c>
      <c r="AL12" s="18">
        <v>3.4140609699857917E-2</v>
      </c>
      <c r="AM12" s="18">
        <v>2.502410125546373E-2</v>
      </c>
      <c r="AN12" s="18">
        <v>2.9078791374041121E-2</v>
      </c>
      <c r="AO12" s="18">
        <v>6.8782202928568542E-3</v>
      </c>
      <c r="AP12" s="18">
        <v>2.158055918247943E-2</v>
      </c>
      <c r="AQ12" s="18">
        <v>1.147786382129593E-2</v>
      </c>
      <c r="AR12" s="18">
        <v>0</v>
      </c>
      <c r="AS12" s="18">
        <v>0</v>
      </c>
      <c r="AT12" s="18">
        <v>4.1397976655365001E-2</v>
      </c>
      <c r="AU12" s="18">
        <v>1.543336878693434E-2</v>
      </c>
      <c r="AV12" s="18">
        <v>7.3600163137828564E-2</v>
      </c>
      <c r="AX12" s="18">
        <v>2.8282976596437311E-2</v>
      </c>
      <c r="AY12" s="18">
        <v>2.5033676546428012E-2</v>
      </c>
      <c r="BA12" s="18">
        <v>2.1166969987641709E-2</v>
      </c>
      <c r="BB12" s="18">
        <v>4.2403029287400702E-2</v>
      </c>
      <c r="BD12" s="18">
        <v>4.8177626713973708E-2</v>
      </c>
      <c r="BE12" s="18">
        <v>3.1457752613792522E-2</v>
      </c>
      <c r="BF12" s="18">
        <v>1.673077505151482E-2</v>
      </c>
      <c r="BG12" s="18">
        <v>1.077173124397955E-2</v>
      </c>
      <c r="BH12" s="18">
        <v>1.33298016401495E-2</v>
      </c>
      <c r="BI12" s="18">
        <v>1.3941272066183031E-2</v>
      </c>
      <c r="BJ12" s="18">
        <v>8.9971713804151615E-2</v>
      </c>
      <c r="BL12" s="18">
        <v>2.7541644689411331E-2</v>
      </c>
      <c r="BM12" s="18">
        <v>1.5997566429600169E-2</v>
      </c>
      <c r="BN12" s="18">
        <v>1.513088453752915E-2</v>
      </c>
      <c r="BO12" s="18">
        <v>1.6922212820546591E-2</v>
      </c>
      <c r="BP12" s="18">
        <v>2.4781737394488339E-2</v>
      </c>
      <c r="BQ12" s="18">
        <v>2.3844588761408349E-2</v>
      </c>
      <c r="BR12" s="18">
        <v>9.5094196658626173E-2</v>
      </c>
      <c r="BS12" s="18">
        <v>5.4622264538887813E-2</v>
      </c>
      <c r="BU12" s="18">
        <v>1.150918372350844E-2</v>
      </c>
      <c r="BV12" s="18">
        <v>1.6655151448988489E-2</v>
      </c>
      <c r="BW12" s="18">
        <v>0</v>
      </c>
      <c r="BX12" s="18">
        <v>2.432332563290978E-2</v>
      </c>
      <c r="BY12" s="18">
        <v>3.4986133002074642E-2</v>
      </c>
      <c r="BZ12" s="18">
        <v>4.8757412424700032E-2</v>
      </c>
      <c r="CA12" s="18">
        <v>0.1161076380358514</v>
      </c>
      <c r="CB12" s="18">
        <v>2.4752780877549781E-2</v>
      </c>
      <c r="CC12" s="18">
        <v>3.4345622529474429E-2</v>
      </c>
    </row>
    <row r="13" spans="2:83" ht="19" customHeight="1" x14ac:dyDescent="0.35">
      <c r="B13" s="21" t="s">
        <v>151</v>
      </c>
      <c r="C13" s="18">
        <v>2.8707173740458749E-2</v>
      </c>
      <c r="D13" s="18">
        <v>2.6717424182374279E-2</v>
      </c>
      <c r="E13" s="18">
        <v>2.1218911349752591E-2</v>
      </c>
      <c r="F13" s="18">
        <v>3.6898314538954403E-2</v>
      </c>
      <c r="G13" s="18">
        <v>4.7587675399540792E-2</v>
      </c>
      <c r="H13" s="18">
        <v>3.078620639032353E-2</v>
      </c>
      <c r="I13" s="18">
        <v>1.554779414469953E-2</v>
      </c>
      <c r="K13" s="18">
        <v>2.6924715855339301E-2</v>
      </c>
      <c r="L13" s="18">
        <v>2.9627020292270961E-2</v>
      </c>
      <c r="N13" s="18">
        <v>1.6862135109892429E-2</v>
      </c>
      <c r="O13" s="18">
        <v>3.1729913580156067E-2</v>
      </c>
      <c r="P13" s="18">
        <v>5.083769689719491E-2</v>
      </c>
      <c r="Q13" s="18">
        <v>3.6594827478046342E-2</v>
      </c>
      <c r="R13" s="18">
        <v>4.6659412016815179E-2</v>
      </c>
      <c r="S13" s="18">
        <v>1.7828484396396619E-2</v>
      </c>
      <c r="T13" s="18">
        <v>1.3602366471599689E-2</v>
      </c>
      <c r="U13" s="18">
        <v>3.776609323207656E-2</v>
      </c>
      <c r="V13" s="18">
        <v>2.8125172209425751E-2</v>
      </c>
      <c r="W13" s="18">
        <v>2.970058981617682E-2</v>
      </c>
      <c r="X13" s="18">
        <v>3.8067740821071519E-2</v>
      </c>
      <c r="Y13" s="18">
        <v>6.1808177603302258E-3</v>
      </c>
      <c r="AA13" s="18">
        <v>1.233594480247437E-2</v>
      </c>
      <c r="AB13" s="18">
        <v>2.123190955989275E-2</v>
      </c>
      <c r="AC13" s="18">
        <v>3.5040300118472742E-2</v>
      </c>
      <c r="AD13" s="18">
        <v>4.8775400716735293E-2</v>
      </c>
      <c r="AF13" s="18">
        <v>7.6688077616734115E-2</v>
      </c>
      <c r="AG13" s="18">
        <v>5.8255041665427602E-2</v>
      </c>
      <c r="AH13" s="18">
        <v>1.198782029980619E-2</v>
      </c>
      <c r="AI13" s="18">
        <v>3.6252503679378843E-2</v>
      </c>
      <c r="AJ13" s="18">
        <v>3.6261862831639062E-2</v>
      </c>
      <c r="AK13" s="18">
        <v>2.184049005083542E-2</v>
      </c>
      <c r="AL13" s="18">
        <v>3.7399453991969582E-2</v>
      </c>
      <c r="AM13" s="18">
        <v>0</v>
      </c>
      <c r="AN13" s="18">
        <v>1.7391974803447209E-2</v>
      </c>
      <c r="AO13" s="18">
        <v>2.9618931273084959E-2</v>
      </c>
      <c r="AP13" s="18">
        <v>2.203684083852904E-2</v>
      </c>
      <c r="AQ13" s="18">
        <v>1.09384337134523E-2</v>
      </c>
      <c r="AR13" s="18">
        <v>1.1880999679505721E-2</v>
      </c>
      <c r="AS13" s="18">
        <v>6.3267022916684956E-2</v>
      </c>
      <c r="AT13" s="18">
        <v>0</v>
      </c>
      <c r="AU13" s="18">
        <v>2.1839040154932449E-2</v>
      </c>
      <c r="AV13" s="18">
        <v>0.12017541833464759</v>
      </c>
      <c r="AX13" s="18">
        <v>2.802938233329914E-2</v>
      </c>
      <c r="AY13" s="18">
        <v>3.3044038489900798E-2</v>
      </c>
      <c r="BA13" s="18">
        <v>2.614229750705491E-2</v>
      </c>
      <c r="BB13" s="18">
        <v>3.3465884016813233E-2</v>
      </c>
      <c r="BD13" s="18">
        <v>2.051760397250528E-2</v>
      </c>
      <c r="BE13" s="18">
        <v>3.1345871689911098E-2</v>
      </c>
      <c r="BF13" s="18">
        <v>4.3399916029883363E-2</v>
      </c>
      <c r="BG13" s="18">
        <v>1.930957314462721E-2</v>
      </c>
      <c r="BH13" s="18">
        <v>1.9249896627537549E-2</v>
      </c>
      <c r="BI13" s="18">
        <v>5.792019446115404E-2</v>
      </c>
      <c r="BJ13" s="18">
        <v>9.6931378081135208E-2</v>
      </c>
      <c r="BL13" s="18">
        <v>6.3747096957886187E-3</v>
      </c>
      <c r="BM13" s="18">
        <v>2.2681025696413702E-2</v>
      </c>
      <c r="BN13" s="18">
        <v>6.0203891668392066E-3</v>
      </c>
      <c r="BO13" s="18">
        <v>3.552171814285509E-2</v>
      </c>
      <c r="BP13" s="18">
        <v>2.3619252612844088E-2</v>
      </c>
      <c r="BQ13" s="18">
        <v>2.1645108247306259E-2</v>
      </c>
      <c r="BR13" s="18">
        <v>0.18150926748999011</v>
      </c>
      <c r="BS13" s="18">
        <v>5.236561070457503E-2</v>
      </c>
      <c r="BU13" s="18">
        <v>2.9835037948117448E-3</v>
      </c>
      <c r="BV13" s="18">
        <v>2.1053791641296581E-2</v>
      </c>
      <c r="BW13" s="18">
        <v>2.046036004829746E-2</v>
      </c>
      <c r="BX13" s="18">
        <v>2.615189642499121E-2</v>
      </c>
      <c r="BY13" s="18">
        <v>1.554690072454953E-2</v>
      </c>
      <c r="BZ13" s="18">
        <v>1.423356106138053E-2</v>
      </c>
      <c r="CA13" s="18">
        <v>8.37263255381476E-2</v>
      </c>
      <c r="CB13" s="18">
        <v>9.733048162718777E-2</v>
      </c>
      <c r="CC13" s="18">
        <v>4.1757589622114517E-2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J18"/>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513</v>
      </c>
    </row>
    <row r="6" spans="2:10" ht="74.150000000000006" customHeight="1" x14ac:dyDescent="0.35">
      <c r="C6" s="20" t="s">
        <v>514</v>
      </c>
      <c r="D6" s="20" t="s">
        <v>515</v>
      </c>
      <c r="E6" s="20" t="s">
        <v>516</v>
      </c>
      <c r="F6" s="20" t="s">
        <v>517</v>
      </c>
      <c r="G6" s="20" t="s">
        <v>518</v>
      </c>
      <c r="H6" s="20" t="s">
        <v>519</v>
      </c>
      <c r="I6" s="20" t="s">
        <v>520</v>
      </c>
      <c r="J6" s="20" t="s">
        <v>521</v>
      </c>
    </row>
    <row r="7" spans="2:10" x14ac:dyDescent="0.35">
      <c r="B7" s="21" t="s">
        <v>366</v>
      </c>
      <c r="C7" s="18">
        <v>0.25774166918542918</v>
      </c>
      <c r="D7" s="18">
        <v>0.21103281524404949</v>
      </c>
      <c r="E7" s="18">
        <v>0.1357247374615502</v>
      </c>
      <c r="F7" s="18">
        <v>9.571196745683816E-2</v>
      </c>
      <c r="G7" s="18">
        <v>0.10984376639988</v>
      </c>
      <c r="H7" s="18">
        <v>0.11074268073676589</v>
      </c>
      <c r="I7" s="18">
        <v>8.4262446066240115E-2</v>
      </c>
      <c r="J7" s="18">
        <v>0.14845264788844639</v>
      </c>
    </row>
    <row r="8" spans="2:10" x14ac:dyDescent="0.35">
      <c r="B8" s="21" t="s">
        <v>367</v>
      </c>
      <c r="C8" s="18">
        <v>0.52560861413365811</v>
      </c>
      <c r="D8" s="18">
        <v>0.5140144410387365</v>
      </c>
      <c r="E8" s="18">
        <v>0.44238174656759111</v>
      </c>
      <c r="F8" s="18">
        <v>0.29225935031521327</v>
      </c>
      <c r="G8" s="18">
        <v>0.32736563649872819</v>
      </c>
      <c r="H8" s="18">
        <v>0.21732255731500599</v>
      </c>
      <c r="I8" s="18">
        <v>0.28836657582541247</v>
      </c>
      <c r="J8" s="18">
        <v>0.46288627516155101</v>
      </c>
    </row>
    <row r="9" spans="2:10" x14ac:dyDescent="0.35">
      <c r="B9" s="21" t="s">
        <v>368</v>
      </c>
      <c r="C9" s="18">
        <v>0.1145972569346816</v>
      </c>
      <c r="D9" s="18">
        <v>0.15549353965821661</v>
      </c>
      <c r="E9" s="18">
        <v>0.22251733040290431</v>
      </c>
      <c r="F9" s="18">
        <v>0.28734813728977271</v>
      </c>
      <c r="G9" s="18">
        <v>0.30654285743314957</v>
      </c>
      <c r="H9" s="18">
        <v>0.30256493307507087</v>
      </c>
      <c r="I9" s="18">
        <v>0.27256136791019558</v>
      </c>
      <c r="J9" s="18">
        <v>0.23418138515036829</v>
      </c>
    </row>
    <row r="10" spans="2:10" x14ac:dyDescent="0.35">
      <c r="B10" s="21" t="s">
        <v>369</v>
      </c>
      <c r="C10" s="18">
        <v>2.5712868194846219E-2</v>
      </c>
      <c r="D10" s="18">
        <v>5.6826773136885278E-2</v>
      </c>
      <c r="E10" s="18">
        <v>6.129316843390422E-2</v>
      </c>
      <c r="F10" s="18">
        <v>0.26905310088122991</v>
      </c>
      <c r="G10" s="18">
        <v>0.18072819550629979</v>
      </c>
      <c r="H10" s="18">
        <v>0.31199174037923072</v>
      </c>
      <c r="I10" s="18">
        <v>0.25181233424213317</v>
      </c>
      <c r="J10" s="18">
        <v>9.8476780006935202E-2</v>
      </c>
    </row>
    <row r="11" spans="2:10" x14ac:dyDescent="0.35">
      <c r="B11" s="21" t="s">
        <v>151</v>
      </c>
      <c r="C11" s="18">
        <v>7.6339591551384853E-2</v>
      </c>
      <c r="D11" s="18">
        <v>6.2632430922112015E-2</v>
      </c>
      <c r="E11" s="18">
        <v>0.13808301713405019</v>
      </c>
      <c r="F11" s="18">
        <v>5.5627444056946009E-2</v>
      </c>
      <c r="G11" s="18">
        <v>7.5519544161942329E-2</v>
      </c>
      <c r="H11" s="18">
        <v>5.7378088493926463E-2</v>
      </c>
      <c r="I11" s="18">
        <v>0.1029972759560185</v>
      </c>
      <c r="J11" s="18">
        <v>5.6002911792699041E-2</v>
      </c>
    </row>
    <row r="14" spans="2:10" x14ac:dyDescent="0.35">
      <c r="B14" t="s">
        <v>435</v>
      </c>
    </row>
    <row r="15" spans="2:10" x14ac:dyDescent="0.35">
      <c r="B15" t="s">
        <v>10</v>
      </c>
    </row>
    <row r="18" spans="2:2" x14ac:dyDescent="0.35">
      <c r="B18" t="str">
        <f>HYPERLINK("#Contents!A1", "Return to Contents")</f>
        <v>Return to Contents</v>
      </c>
    </row>
  </sheetData>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365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0.10984376639988</v>
      </c>
      <c r="D9" s="18">
        <v>0.13605833184960359</v>
      </c>
      <c r="E9" s="18">
        <v>0.20806725647493349</v>
      </c>
      <c r="F9" s="18">
        <v>0.15906736427241161</v>
      </c>
      <c r="G9" s="18">
        <v>9.7624985982989063E-2</v>
      </c>
      <c r="H9" s="18">
        <v>4.3094089956963733E-2</v>
      </c>
      <c r="I9" s="18">
        <v>4.650990463085071E-2</v>
      </c>
      <c r="K9" s="18">
        <v>0.1179971003567841</v>
      </c>
      <c r="L9" s="18">
        <v>0.101727587638866</v>
      </c>
      <c r="N9" s="18">
        <v>7.609100263933323E-2</v>
      </c>
      <c r="O9" s="18">
        <v>2.8475019326009088E-2</v>
      </c>
      <c r="P9" s="18">
        <v>0.1245984618755086</v>
      </c>
      <c r="Q9" s="18">
        <v>0.1185019905508026</v>
      </c>
      <c r="R9" s="18">
        <v>0.125189251480991</v>
      </c>
      <c r="S9" s="18">
        <v>6.4106373962637589E-2</v>
      </c>
      <c r="T9" s="18">
        <v>0.14287095663042421</v>
      </c>
      <c r="U9" s="18">
        <v>0.1046465233421895</v>
      </c>
      <c r="V9" s="18">
        <v>0.14952466947648901</v>
      </c>
      <c r="W9" s="18">
        <v>9.8902737896684439E-2</v>
      </c>
      <c r="X9" s="18">
        <v>0.1024317968293489</v>
      </c>
      <c r="Y9" s="18">
        <v>0.1204063134035616</v>
      </c>
      <c r="AA9" s="18">
        <v>0.13562909323312361</v>
      </c>
      <c r="AB9" s="18">
        <v>8.9228133310557012E-2</v>
      </c>
      <c r="AC9" s="18">
        <v>0.10615720622141719</v>
      </c>
      <c r="AD9" s="18">
        <v>0.1061438419575452</v>
      </c>
      <c r="AF9" s="18">
        <v>7.6779279504435E-2</v>
      </c>
      <c r="AG9" s="18">
        <v>0.18784352726788081</v>
      </c>
      <c r="AH9" s="18">
        <v>0.12954192226519229</v>
      </c>
      <c r="AI9" s="18">
        <v>0.1349072906675611</v>
      </c>
      <c r="AJ9" s="18">
        <v>8.8556783956773411E-2</v>
      </c>
      <c r="AK9" s="18">
        <v>8.2146279361614019E-2</v>
      </c>
      <c r="AL9" s="18">
        <v>6.621956558947692E-2</v>
      </c>
      <c r="AM9" s="18">
        <v>8.9689209669457523E-2</v>
      </c>
      <c r="AN9" s="18">
        <v>0.106445320530724</v>
      </c>
      <c r="AO9" s="18">
        <v>9.7536695695660522E-2</v>
      </c>
      <c r="AP9" s="18">
        <v>0.11233917692529841</v>
      </c>
      <c r="AQ9" s="18">
        <v>7.6633845904194128E-2</v>
      </c>
      <c r="AR9" s="18">
        <v>9.5132146533146056E-2</v>
      </c>
      <c r="AS9" s="18">
        <v>0.15699477207347401</v>
      </c>
      <c r="AT9" s="18">
        <v>8.9989167455459138E-2</v>
      </c>
      <c r="AU9" s="18">
        <v>0.24591875241883021</v>
      </c>
      <c r="AV9" s="18">
        <v>4.7612504971524042E-2</v>
      </c>
      <c r="AX9" s="18">
        <v>0.1004153859582108</v>
      </c>
      <c r="AY9" s="18">
        <v>0.1606231436773024</v>
      </c>
      <c r="BA9" s="18">
        <v>0.11654384617185309</v>
      </c>
      <c r="BB9" s="18">
        <v>9.7412859189605044E-2</v>
      </c>
      <c r="BD9" s="18">
        <v>9.0185542851423994E-2</v>
      </c>
      <c r="BE9" s="18">
        <v>9.8705934247165783E-2</v>
      </c>
      <c r="BF9" s="18">
        <v>6.9739366194762689E-2</v>
      </c>
      <c r="BG9" s="18">
        <v>0.1264761882079401</v>
      </c>
      <c r="BH9" s="18">
        <v>0.1536552964835525</v>
      </c>
      <c r="BI9" s="18">
        <v>0.2353281330750274</v>
      </c>
      <c r="BJ9" s="18">
        <v>9.9018887497155927E-2</v>
      </c>
      <c r="BL9" s="18">
        <v>0.1133225837639824</v>
      </c>
      <c r="BM9" s="18">
        <v>0.13074687418210129</v>
      </c>
      <c r="BN9" s="18">
        <v>8.5916895661519166E-2</v>
      </c>
      <c r="BO9" s="18">
        <v>0.15962794564348551</v>
      </c>
      <c r="BP9" s="18">
        <v>0.1194349114609875</v>
      </c>
      <c r="BQ9" s="18">
        <v>7.3507704709488225E-2</v>
      </c>
      <c r="BR9" s="18">
        <v>0.10774077725437491</v>
      </c>
      <c r="BS9" s="18">
        <v>6.3387124971268263E-2</v>
      </c>
      <c r="BU9" s="18">
        <v>0.13834961712271321</v>
      </c>
      <c r="BV9" s="18">
        <v>0.1357813083560411</v>
      </c>
      <c r="BW9" s="18">
        <v>0.105847446884651</v>
      </c>
      <c r="BX9" s="18">
        <v>0.1145119763137934</v>
      </c>
      <c r="BY9" s="18">
        <v>0.1190561905730258</v>
      </c>
      <c r="BZ9" s="18">
        <v>9.7348188700592517E-2</v>
      </c>
      <c r="CA9" s="18">
        <v>6.4305726040537262E-2</v>
      </c>
      <c r="CB9" s="18">
        <v>2.2231126688733709E-2</v>
      </c>
      <c r="CC9" s="18">
        <v>6.9236170627767324E-2</v>
      </c>
    </row>
    <row r="10" spans="2:83" ht="19" customHeight="1" x14ac:dyDescent="0.35">
      <c r="B10" s="21" t="s">
        <v>367</v>
      </c>
      <c r="C10" s="18">
        <v>0.32736563649872819</v>
      </c>
      <c r="D10" s="18">
        <v>0.358841304138734</v>
      </c>
      <c r="E10" s="18">
        <v>0.39794096442991628</v>
      </c>
      <c r="F10" s="18">
        <v>0.36630465482954638</v>
      </c>
      <c r="G10" s="18">
        <v>0.33835643171502611</v>
      </c>
      <c r="H10" s="18">
        <v>0.29939937891183749</v>
      </c>
      <c r="I10" s="18">
        <v>0.24749668951163861</v>
      </c>
      <c r="K10" s="18">
        <v>0.36194792626266781</v>
      </c>
      <c r="L10" s="18">
        <v>0.29563442677622498</v>
      </c>
      <c r="N10" s="18">
        <v>0.29536245602948502</v>
      </c>
      <c r="O10" s="18">
        <v>0.37056975345417092</v>
      </c>
      <c r="P10" s="18">
        <v>0.28760284482721737</v>
      </c>
      <c r="Q10" s="18">
        <v>0.25991855694785709</v>
      </c>
      <c r="R10" s="18">
        <v>0.3065159545626982</v>
      </c>
      <c r="S10" s="18">
        <v>0.35607942585932251</v>
      </c>
      <c r="T10" s="18">
        <v>0.35932795092118791</v>
      </c>
      <c r="U10" s="18">
        <v>0.30645438622400678</v>
      </c>
      <c r="V10" s="18">
        <v>0.41184385106263438</v>
      </c>
      <c r="W10" s="18">
        <v>0.29601600743966372</v>
      </c>
      <c r="X10" s="18">
        <v>0.33158381874888648</v>
      </c>
      <c r="Y10" s="18">
        <v>0.31140384933745668</v>
      </c>
      <c r="AA10" s="18">
        <v>0.34785634619129419</v>
      </c>
      <c r="AB10" s="18">
        <v>0.32182391988781389</v>
      </c>
      <c r="AC10" s="18">
        <v>0.33178849154062739</v>
      </c>
      <c r="AD10" s="18">
        <v>0.3082022277173459</v>
      </c>
      <c r="AF10" s="18">
        <v>0.31866649399459251</v>
      </c>
      <c r="AG10" s="18">
        <v>0.23328935584664071</v>
      </c>
      <c r="AH10" s="18">
        <v>0.31911508071210021</v>
      </c>
      <c r="AI10" s="18">
        <v>0.24499033681307231</v>
      </c>
      <c r="AJ10" s="18">
        <v>0.33002715559860368</v>
      </c>
      <c r="AK10" s="18">
        <v>0.31874908176334221</v>
      </c>
      <c r="AL10" s="18">
        <v>0.39454275466817101</v>
      </c>
      <c r="AM10" s="18">
        <v>0.31495257172566632</v>
      </c>
      <c r="AN10" s="18">
        <v>0.30543060665429761</v>
      </c>
      <c r="AO10" s="18">
        <v>0.34653948087858172</v>
      </c>
      <c r="AP10" s="18">
        <v>0.32096379695086158</v>
      </c>
      <c r="AQ10" s="18">
        <v>0.41772677062530189</v>
      </c>
      <c r="AR10" s="18">
        <v>0.33671529924203392</v>
      </c>
      <c r="AS10" s="18">
        <v>0.33787479186133779</v>
      </c>
      <c r="AT10" s="18">
        <v>0.43999385231277061</v>
      </c>
      <c r="AU10" s="18">
        <v>0.38924938259195258</v>
      </c>
      <c r="AV10" s="18">
        <v>0.16106193177388389</v>
      </c>
      <c r="AX10" s="18">
        <v>0.31690562379724452</v>
      </c>
      <c r="AY10" s="18">
        <v>0.38796057528758487</v>
      </c>
      <c r="BA10" s="18">
        <v>0.32235888961813042</v>
      </c>
      <c r="BB10" s="18">
        <v>0.33665484021215181</v>
      </c>
      <c r="BD10" s="18">
        <v>0.27110520336368887</v>
      </c>
      <c r="BE10" s="18">
        <v>0.32138269962850069</v>
      </c>
      <c r="BF10" s="18">
        <v>0.31952639863708671</v>
      </c>
      <c r="BG10" s="18">
        <v>0.37608479037494569</v>
      </c>
      <c r="BH10" s="18">
        <v>0.34587101077597249</v>
      </c>
      <c r="BI10" s="18">
        <v>0.4663318493925564</v>
      </c>
      <c r="BJ10" s="18">
        <v>0.31731641174258829</v>
      </c>
      <c r="BL10" s="18">
        <v>0.29403845267848322</v>
      </c>
      <c r="BM10" s="18">
        <v>0.40064245930589532</v>
      </c>
      <c r="BN10" s="18">
        <v>0.31141964619725121</v>
      </c>
      <c r="BO10" s="18">
        <v>0.35055019182744279</v>
      </c>
      <c r="BP10" s="18">
        <v>0.3222630557284259</v>
      </c>
      <c r="BQ10" s="18">
        <v>0.2156392897204962</v>
      </c>
      <c r="BR10" s="18">
        <v>0.34262503653878662</v>
      </c>
      <c r="BS10" s="18">
        <v>0.2481681321918584</v>
      </c>
      <c r="BU10" s="18">
        <v>0.28250065116489209</v>
      </c>
      <c r="BV10" s="18">
        <v>0.42324473543161051</v>
      </c>
      <c r="BW10" s="18">
        <v>0.2886890942431628</v>
      </c>
      <c r="BX10" s="18">
        <v>0.37304655122386099</v>
      </c>
      <c r="BY10" s="18">
        <v>0.31842747449391551</v>
      </c>
      <c r="BZ10" s="18">
        <v>0.24553312348273951</v>
      </c>
      <c r="CA10" s="18">
        <v>0.20517171108111201</v>
      </c>
      <c r="CB10" s="18">
        <v>0.31285150122779459</v>
      </c>
      <c r="CC10" s="18">
        <v>0.25589743052687031</v>
      </c>
    </row>
    <row r="11" spans="2:83" ht="19" customHeight="1" x14ac:dyDescent="0.35">
      <c r="B11" s="21" t="s">
        <v>368</v>
      </c>
      <c r="C11" s="18">
        <v>0.30654285743314957</v>
      </c>
      <c r="D11" s="18">
        <v>0.24701355531534341</v>
      </c>
      <c r="E11" s="18">
        <v>0.27150750204043439</v>
      </c>
      <c r="F11" s="18">
        <v>0.24938456825630539</v>
      </c>
      <c r="G11" s="18">
        <v>0.27722204329266992</v>
      </c>
      <c r="H11" s="18">
        <v>0.38215650610615282</v>
      </c>
      <c r="I11" s="18">
        <v>0.366038500681095</v>
      </c>
      <c r="K11" s="18">
        <v>0.2857270030163831</v>
      </c>
      <c r="L11" s="18">
        <v>0.32756187779278589</v>
      </c>
      <c r="N11" s="18">
        <v>0.37656107002856992</v>
      </c>
      <c r="O11" s="18">
        <v>0.27713905262494792</v>
      </c>
      <c r="P11" s="18">
        <v>0.31519647018922758</v>
      </c>
      <c r="Q11" s="18">
        <v>0.36511887582103081</v>
      </c>
      <c r="R11" s="18">
        <v>0.31759528462014519</v>
      </c>
      <c r="S11" s="18">
        <v>0.37352596808904998</v>
      </c>
      <c r="T11" s="18">
        <v>0.23931423447373629</v>
      </c>
      <c r="U11" s="18">
        <v>0.29878982003920113</v>
      </c>
      <c r="V11" s="18">
        <v>0.25703393600641988</v>
      </c>
      <c r="W11" s="18">
        <v>0.3049664933856589</v>
      </c>
      <c r="X11" s="18">
        <v>0.27053051356755631</v>
      </c>
      <c r="Y11" s="18">
        <v>0.31694985668047138</v>
      </c>
      <c r="AA11" s="18">
        <v>0.28357524640826359</v>
      </c>
      <c r="AB11" s="18">
        <v>0.34444312834011059</v>
      </c>
      <c r="AC11" s="18">
        <v>0.33262449832795099</v>
      </c>
      <c r="AD11" s="18">
        <v>0.26773520653310018</v>
      </c>
      <c r="AF11" s="18">
        <v>0.28076407261569652</v>
      </c>
      <c r="AG11" s="18">
        <v>0.26876042498477593</v>
      </c>
      <c r="AH11" s="18">
        <v>0.31816479084721472</v>
      </c>
      <c r="AI11" s="18">
        <v>0.36866968375796261</v>
      </c>
      <c r="AJ11" s="18">
        <v>0.33955622155426463</v>
      </c>
      <c r="AK11" s="18">
        <v>0.33022648774522517</v>
      </c>
      <c r="AL11" s="18">
        <v>0.29212749697678919</v>
      </c>
      <c r="AM11" s="18">
        <v>0.33516021197532331</v>
      </c>
      <c r="AN11" s="18">
        <v>0.3113204945087808</v>
      </c>
      <c r="AO11" s="18">
        <v>0.285165874035818</v>
      </c>
      <c r="AP11" s="18">
        <v>0.30726489614121899</v>
      </c>
      <c r="AQ11" s="18">
        <v>0.26065151565314348</v>
      </c>
      <c r="AR11" s="18">
        <v>0.42839592524358627</v>
      </c>
      <c r="AS11" s="18">
        <v>0.28359268834304879</v>
      </c>
      <c r="AT11" s="18">
        <v>0.2906771675468528</v>
      </c>
      <c r="AU11" s="18">
        <v>0.1785984098584571</v>
      </c>
      <c r="AV11" s="18">
        <v>0.25771067166661582</v>
      </c>
      <c r="AX11" s="18">
        <v>0.31965755685796038</v>
      </c>
      <c r="AY11" s="18">
        <v>0.24249296802112949</v>
      </c>
      <c r="BA11" s="18">
        <v>0.3011703517581148</v>
      </c>
      <c r="BB11" s="18">
        <v>0.31651066704228309</v>
      </c>
      <c r="BD11" s="18">
        <v>0.34524658363768418</v>
      </c>
      <c r="BE11" s="18">
        <v>0.3050498469542739</v>
      </c>
      <c r="BF11" s="18">
        <v>0.29034496534425192</v>
      </c>
      <c r="BG11" s="18">
        <v>0.32487470619428321</v>
      </c>
      <c r="BH11" s="18">
        <v>0.27599349027553138</v>
      </c>
      <c r="BI11" s="18">
        <v>0.20019568269181109</v>
      </c>
      <c r="BJ11" s="18">
        <v>0.15326530898307739</v>
      </c>
      <c r="BL11" s="18">
        <v>0.32638110420478811</v>
      </c>
      <c r="BM11" s="18">
        <v>0.285835831135966</v>
      </c>
      <c r="BN11" s="18">
        <v>0.36139817487814851</v>
      </c>
      <c r="BO11" s="18">
        <v>0.2293323494134287</v>
      </c>
      <c r="BP11" s="18">
        <v>0.33650545071951771</v>
      </c>
      <c r="BQ11" s="18">
        <v>0.39809997642984252</v>
      </c>
      <c r="BR11" s="18">
        <v>0.16859968203969089</v>
      </c>
      <c r="BS11" s="18">
        <v>0.30866682199999951</v>
      </c>
      <c r="BU11" s="18">
        <v>0.33789675875671998</v>
      </c>
      <c r="BV11" s="18">
        <v>0.26213515350641309</v>
      </c>
      <c r="BW11" s="18">
        <v>0.38632743393071062</v>
      </c>
      <c r="BX11" s="18">
        <v>0.26954175979585671</v>
      </c>
      <c r="BY11" s="18">
        <v>0.30906329994995241</v>
      </c>
      <c r="BZ11" s="18">
        <v>0.39037220168694742</v>
      </c>
      <c r="CA11" s="18">
        <v>0.34347520088879818</v>
      </c>
      <c r="CB11" s="18">
        <v>0.28659395850578778</v>
      </c>
      <c r="CC11" s="18">
        <v>0.29994175805317452</v>
      </c>
    </row>
    <row r="12" spans="2:83" ht="19" customHeight="1" x14ac:dyDescent="0.35">
      <c r="B12" s="21" t="s">
        <v>369</v>
      </c>
      <c r="C12" s="18">
        <v>0.18072819550629979</v>
      </c>
      <c r="D12" s="18">
        <v>0.15396799000835321</v>
      </c>
      <c r="E12" s="18">
        <v>7.7525118896843062E-2</v>
      </c>
      <c r="F12" s="18">
        <v>0.14254149537915381</v>
      </c>
      <c r="G12" s="18">
        <v>0.21530423224655279</v>
      </c>
      <c r="H12" s="18">
        <v>0.19878729626699951</v>
      </c>
      <c r="I12" s="18">
        <v>0.25855823056211641</v>
      </c>
      <c r="K12" s="18">
        <v>0.17798855223353119</v>
      </c>
      <c r="L12" s="18">
        <v>0.18226738361744549</v>
      </c>
      <c r="N12" s="18">
        <v>0.20755123405223699</v>
      </c>
      <c r="O12" s="18">
        <v>0.205266839922323</v>
      </c>
      <c r="P12" s="18">
        <v>0.1901860629437426</v>
      </c>
      <c r="Q12" s="18">
        <v>0.20195595168461511</v>
      </c>
      <c r="R12" s="18">
        <v>0.15163860791070211</v>
      </c>
      <c r="S12" s="18">
        <v>0.14053281243105231</v>
      </c>
      <c r="T12" s="18">
        <v>0.17596952789442599</v>
      </c>
      <c r="U12" s="18">
        <v>0.20593213968462759</v>
      </c>
      <c r="V12" s="18">
        <v>0.12253728600697029</v>
      </c>
      <c r="W12" s="18">
        <v>0.21024243565197559</v>
      </c>
      <c r="X12" s="18">
        <v>0.20930484307577191</v>
      </c>
      <c r="Y12" s="18">
        <v>0.1963690606854232</v>
      </c>
      <c r="AA12" s="18">
        <v>0.18299223358640829</v>
      </c>
      <c r="AB12" s="18">
        <v>0.1670364961794058</v>
      </c>
      <c r="AC12" s="18">
        <v>0.17100257382988099</v>
      </c>
      <c r="AD12" s="18">
        <v>0.20128424816158591</v>
      </c>
      <c r="AF12" s="18">
        <v>0.21575478378013341</v>
      </c>
      <c r="AG12" s="18">
        <v>0.18630803623162309</v>
      </c>
      <c r="AH12" s="18">
        <v>0.16239965386515351</v>
      </c>
      <c r="AI12" s="18">
        <v>0.18942721590658229</v>
      </c>
      <c r="AJ12" s="18">
        <v>0.14925022648190631</v>
      </c>
      <c r="AK12" s="18">
        <v>0.1709003352673146</v>
      </c>
      <c r="AL12" s="18">
        <v>0.17039048545477881</v>
      </c>
      <c r="AM12" s="18">
        <v>0.22358871633378921</v>
      </c>
      <c r="AN12" s="18">
        <v>0.22533989044340819</v>
      </c>
      <c r="AO12" s="18">
        <v>0.17323336132882511</v>
      </c>
      <c r="AP12" s="18">
        <v>0.19248724956157889</v>
      </c>
      <c r="AQ12" s="18">
        <v>0.20056621349621279</v>
      </c>
      <c r="AR12" s="18">
        <v>0.1290139939542472</v>
      </c>
      <c r="AS12" s="18">
        <v>0.1111654629965742</v>
      </c>
      <c r="AT12" s="18">
        <v>0.15886986747370441</v>
      </c>
      <c r="AU12" s="18">
        <v>0.12975879315584959</v>
      </c>
      <c r="AV12" s="18">
        <v>0.35063582942152199</v>
      </c>
      <c r="AX12" s="18">
        <v>0.18666673288281271</v>
      </c>
      <c r="AY12" s="18">
        <v>0.13865910425807829</v>
      </c>
      <c r="BA12" s="18">
        <v>0.18951069548482241</v>
      </c>
      <c r="BB12" s="18">
        <v>0.16443369663123539</v>
      </c>
      <c r="BD12" s="18">
        <v>0.22085373513280079</v>
      </c>
      <c r="BE12" s="18">
        <v>0.17820113124279061</v>
      </c>
      <c r="BF12" s="18">
        <v>0.22934616339579489</v>
      </c>
      <c r="BG12" s="18">
        <v>0.12905955354407461</v>
      </c>
      <c r="BH12" s="18">
        <v>0.16792343769131499</v>
      </c>
      <c r="BI12" s="18">
        <v>5.8335178969173951E-2</v>
      </c>
      <c r="BJ12" s="18">
        <v>0.21019470525663261</v>
      </c>
      <c r="BL12" s="18">
        <v>0.2126483417928432</v>
      </c>
      <c r="BM12" s="18">
        <v>0.12625436909088239</v>
      </c>
      <c r="BN12" s="18">
        <v>0.150405157592329</v>
      </c>
      <c r="BO12" s="18">
        <v>0.19803172189212209</v>
      </c>
      <c r="BP12" s="18">
        <v>0.1892357080027654</v>
      </c>
      <c r="BQ12" s="18">
        <v>0.24142087273314819</v>
      </c>
      <c r="BR12" s="18">
        <v>0.19372092661395621</v>
      </c>
      <c r="BS12" s="18">
        <v>0.23568536725656239</v>
      </c>
      <c r="BU12" s="18">
        <v>0.1974663975071724</v>
      </c>
      <c r="BV12" s="18">
        <v>0.1173853755665815</v>
      </c>
      <c r="BW12" s="18">
        <v>0.13169049496329591</v>
      </c>
      <c r="BX12" s="18">
        <v>0.16576372713172</v>
      </c>
      <c r="BY12" s="18">
        <v>0.20174225022521761</v>
      </c>
      <c r="BZ12" s="18">
        <v>0.2359918082863251</v>
      </c>
      <c r="CA12" s="18">
        <v>0.19764446764986671</v>
      </c>
      <c r="CB12" s="18">
        <v>0.229409195044046</v>
      </c>
      <c r="CC12" s="18">
        <v>0.28491003512268182</v>
      </c>
    </row>
    <row r="13" spans="2:83" ht="19" customHeight="1" x14ac:dyDescent="0.35">
      <c r="B13" s="21" t="s">
        <v>151</v>
      </c>
      <c r="C13" s="18">
        <v>7.5519544161942329E-2</v>
      </c>
      <c r="D13" s="18">
        <v>0.1041188186879658</v>
      </c>
      <c r="E13" s="18">
        <v>4.4959158157872853E-2</v>
      </c>
      <c r="F13" s="18">
        <v>8.2701917262582705E-2</v>
      </c>
      <c r="G13" s="18">
        <v>7.1492306762762262E-2</v>
      </c>
      <c r="H13" s="18">
        <v>7.6562728758046414E-2</v>
      </c>
      <c r="I13" s="18">
        <v>8.1396674614299405E-2</v>
      </c>
      <c r="K13" s="18">
        <v>5.6339418130633749E-2</v>
      </c>
      <c r="L13" s="18">
        <v>9.2808724174677532E-2</v>
      </c>
      <c r="N13" s="18">
        <v>4.4434237250374792E-2</v>
      </c>
      <c r="O13" s="18">
        <v>0.11854933467254911</v>
      </c>
      <c r="P13" s="18">
        <v>8.2416160164303906E-2</v>
      </c>
      <c r="Q13" s="18">
        <v>5.4504624995694681E-2</v>
      </c>
      <c r="R13" s="18">
        <v>9.9060901425463491E-2</v>
      </c>
      <c r="S13" s="18">
        <v>6.5755419657937533E-2</v>
      </c>
      <c r="T13" s="18">
        <v>8.2517330080225784E-2</v>
      </c>
      <c r="U13" s="18">
        <v>8.4177130709974762E-2</v>
      </c>
      <c r="V13" s="18">
        <v>5.9060257447486393E-2</v>
      </c>
      <c r="W13" s="18">
        <v>8.9872325626017463E-2</v>
      </c>
      <c r="X13" s="18">
        <v>8.6149027778436346E-2</v>
      </c>
      <c r="Y13" s="18">
        <v>5.4870919893086997E-2</v>
      </c>
      <c r="AA13" s="18">
        <v>4.9947080580910103E-2</v>
      </c>
      <c r="AB13" s="18">
        <v>7.7468322282112645E-2</v>
      </c>
      <c r="AC13" s="18">
        <v>5.8427230080123467E-2</v>
      </c>
      <c r="AD13" s="18">
        <v>0.1166344756304228</v>
      </c>
      <c r="AF13" s="18">
        <v>0.10803537010514271</v>
      </c>
      <c r="AG13" s="18">
        <v>0.1237986556690796</v>
      </c>
      <c r="AH13" s="18">
        <v>7.0778552310339485E-2</v>
      </c>
      <c r="AI13" s="18">
        <v>6.2005472854821747E-2</v>
      </c>
      <c r="AJ13" s="18">
        <v>9.2609612408451988E-2</v>
      </c>
      <c r="AK13" s="18">
        <v>9.7977815862503995E-2</v>
      </c>
      <c r="AL13" s="18">
        <v>7.6719697310784082E-2</v>
      </c>
      <c r="AM13" s="18">
        <v>3.6609290295763909E-2</v>
      </c>
      <c r="AN13" s="18">
        <v>5.146368786278923E-2</v>
      </c>
      <c r="AO13" s="18">
        <v>9.7524588061114872E-2</v>
      </c>
      <c r="AP13" s="18">
        <v>6.6944880421042019E-2</v>
      </c>
      <c r="AQ13" s="18">
        <v>4.4421654321147641E-2</v>
      </c>
      <c r="AR13" s="18">
        <v>1.074263502698627E-2</v>
      </c>
      <c r="AS13" s="18">
        <v>0.11037228472556521</v>
      </c>
      <c r="AT13" s="18">
        <v>2.0469945211213071E-2</v>
      </c>
      <c r="AU13" s="18">
        <v>5.6474661974910627E-2</v>
      </c>
      <c r="AV13" s="18">
        <v>0.18297906216645429</v>
      </c>
      <c r="AX13" s="18">
        <v>7.6354700503771661E-2</v>
      </c>
      <c r="AY13" s="18">
        <v>7.0264208755904972E-2</v>
      </c>
      <c r="BA13" s="18">
        <v>7.0416216967079351E-2</v>
      </c>
      <c r="BB13" s="18">
        <v>8.4987936924724852E-2</v>
      </c>
      <c r="BD13" s="18">
        <v>7.2608935014402035E-2</v>
      </c>
      <c r="BE13" s="18">
        <v>9.6660387927268956E-2</v>
      </c>
      <c r="BF13" s="18">
        <v>9.1043106428103981E-2</v>
      </c>
      <c r="BG13" s="18">
        <v>4.350476167875638E-2</v>
      </c>
      <c r="BH13" s="18">
        <v>5.6556764773628677E-2</v>
      </c>
      <c r="BI13" s="18">
        <v>3.9809155871431162E-2</v>
      </c>
      <c r="BJ13" s="18">
        <v>0.22020468652054581</v>
      </c>
      <c r="BL13" s="18">
        <v>5.3609517559903043E-2</v>
      </c>
      <c r="BM13" s="18">
        <v>5.6520466285154988E-2</v>
      </c>
      <c r="BN13" s="18">
        <v>9.0860125670751926E-2</v>
      </c>
      <c r="BO13" s="18">
        <v>6.2457791223521089E-2</v>
      </c>
      <c r="BP13" s="18">
        <v>3.256087408830368E-2</v>
      </c>
      <c r="BQ13" s="18">
        <v>7.133215640702506E-2</v>
      </c>
      <c r="BR13" s="18">
        <v>0.18731357755319131</v>
      </c>
      <c r="BS13" s="18">
        <v>0.1440925535803117</v>
      </c>
      <c r="BU13" s="18">
        <v>4.3786575448502452E-2</v>
      </c>
      <c r="BV13" s="18">
        <v>6.1453427139353603E-2</v>
      </c>
      <c r="BW13" s="18">
        <v>8.7445529978179531E-2</v>
      </c>
      <c r="BX13" s="18">
        <v>7.71359855347689E-2</v>
      </c>
      <c r="BY13" s="18">
        <v>5.1710784757888623E-2</v>
      </c>
      <c r="BZ13" s="18">
        <v>3.07546778433955E-2</v>
      </c>
      <c r="CA13" s="18">
        <v>0.18940289433968591</v>
      </c>
      <c r="CB13" s="18">
        <v>0.1489142185336379</v>
      </c>
      <c r="CC13" s="18">
        <v>9.0014605669506143E-2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0.11074268073676589</v>
      </c>
      <c r="D9" s="18">
        <v>0.1503208667749073</v>
      </c>
      <c r="E9" s="18">
        <v>0.2372511858259157</v>
      </c>
      <c r="F9" s="18">
        <v>0.11809818256132559</v>
      </c>
      <c r="G9" s="18">
        <v>0.1181261213453475</v>
      </c>
      <c r="H9" s="18">
        <v>4.5009665498224397E-2</v>
      </c>
      <c r="I9" s="18">
        <v>3.778268882452826E-2</v>
      </c>
      <c r="K9" s="18">
        <v>0.12044800390046111</v>
      </c>
      <c r="L9" s="18">
        <v>0.1021960576613056</v>
      </c>
      <c r="N9" s="18">
        <v>8.9263464644971841E-2</v>
      </c>
      <c r="O9" s="18">
        <v>7.567139363044334E-2</v>
      </c>
      <c r="P9" s="18">
        <v>8.8719572703467281E-2</v>
      </c>
      <c r="Q9" s="18">
        <v>0.1450040795539031</v>
      </c>
      <c r="R9" s="18">
        <v>0.14001549505322311</v>
      </c>
      <c r="S9" s="18">
        <v>9.062081969795531E-2</v>
      </c>
      <c r="T9" s="18">
        <v>0.1429081253474429</v>
      </c>
      <c r="U9" s="18">
        <v>0.10163843210371119</v>
      </c>
      <c r="V9" s="18">
        <v>0.16830681980535839</v>
      </c>
      <c r="W9" s="18">
        <v>8.4555552570508563E-2</v>
      </c>
      <c r="X9" s="18">
        <v>6.5905774596509398E-2</v>
      </c>
      <c r="Y9" s="18">
        <v>0.1023192737414699</v>
      </c>
      <c r="AA9" s="18">
        <v>0.13364179640737059</v>
      </c>
      <c r="AB9" s="18">
        <v>9.2404476662051718E-2</v>
      </c>
      <c r="AC9" s="18">
        <v>0.1045348266620665</v>
      </c>
      <c r="AD9" s="18">
        <v>0.11000622245922161</v>
      </c>
      <c r="AF9" s="18">
        <v>0.17726130842647361</v>
      </c>
      <c r="AG9" s="18">
        <v>0.13679889422177871</v>
      </c>
      <c r="AH9" s="18">
        <v>0.1191075894418855</v>
      </c>
      <c r="AI9" s="18">
        <v>0.11511441929027701</v>
      </c>
      <c r="AJ9" s="18">
        <v>8.2097104347289312E-2</v>
      </c>
      <c r="AK9" s="18">
        <v>0.1039030249843254</v>
      </c>
      <c r="AL9" s="18">
        <v>0.10004225656980641</v>
      </c>
      <c r="AM9" s="18">
        <v>0.1133848514170306</v>
      </c>
      <c r="AN9" s="18">
        <v>0.1083537281926655</v>
      </c>
      <c r="AO9" s="18">
        <v>0.1125356252892605</v>
      </c>
      <c r="AP9" s="18">
        <v>0.1028071163917367</v>
      </c>
      <c r="AQ9" s="18">
        <v>9.9107024850550937E-2</v>
      </c>
      <c r="AR9" s="18">
        <v>0.1114555067643796</v>
      </c>
      <c r="AS9" s="18">
        <v>0.14571112812025119</v>
      </c>
      <c r="AT9" s="18">
        <v>0.14363560063709729</v>
      </c>
      <c r="AU9" s="18">
        <v>0.16427107623673479</v>
      </c>
      <c r="AV9" s="18">
        <v>3.314442106383967E-2</v>
      </c>
      <c r="AX9" s="18">
        <v>9.6635528205069293E-2</v>
      </c>
      <c r="AY9" s="18">
        <v>0.1849527187914147</v>
      </c>
      <c r="BA9" s="18">
        <v>0.1153320243702108</v>
      </c>
      <c r="BB9" s="18">
        <v>0.1022279007930908</v>
      </c>
      <c r="BD9" s="18">
        <v>7.5659140936864946E-2</v>
      </c>
      <c r="BE9" s="18">
        <v>0.1032782449034423</v>
      </c>
      <c r="BF9" s="18">
        <v>9.6986016394869784E-2</v>
      </c>
      <c r="BG9" s="18">
        <v>0.12835952227173381</v>
      </c>
      <c r="BH9" s="18">
        <v>0.15707989790652249</v>
      </c>
      <c r="BI9" s="18">
        <v>0.2137844014748698</v>
      </c>
      <c r="BJ9" s="18">
        <v>0.10339806983164621</v>
      </c>
      <c r="BL9" s="18">
        <v>0.1034850204550106</v>
      </c>
      <c r="BM9" s="18">
        <v>0.1312639868149128</v>
      </c>
      <c r="BN9" s="18">
        <v>9.2516316811624491E-2</v>
      </c>
      <c r="BO9" s="18">
        <v>0.18901658179589351</v>
      </c>
      <c r="BP9" s="18">
        <v>0.12553882187024551</v>
      </c>
      <c r="BQ9" s="18">
        <v>6.0536850142380721E-2</v>
      </c>
      <c r="BR9" s="18">
        <v>8.8063180031921651E-2</v>
      </c>
      <c r="BS9" s="18">
        <v>6.5698832216186567E-2</v>
      </c>
      <c r="BU9" s="18">
        <v>0.11515504514269349</v>
      </c>
      <c r="BV9" s="18">
        <v>0.1468665052035116</v>
      </c>
      <c r="BW9" s="18">
        <v>9.225435110432452E-2</v>
      </c>
      <c r="BX9" s="18">
        <v>0.1148518000365161</v>
      </c>
      <c r="BY9" s="18">
        <v>0.1039871040326283</v>
      </c>
      <c r="BZ9" s="18">
        <v>0.1121082559879944</v>
      </c>
      <c r="CA9" s="18">
        <v>4.8882251846149548E-2</v>
      </c>
      <c r="CB9" s="18">
        <v>5.7234990235662593E-2</v>
      </c>
      <c r="CC9" s="18">
        <v>0.1330913035587947</v>
      </c>
    </row>
    <row r="10" spans="2:83" ht="19" customHeight="1" x14ac:dyDescent="0.35">
      <c r="B10" s="21" t="s">
        <v>367</v>
      </c>
      <c r="C10" s="18">
        <v>0.21732255731500599</v>
      </c>
      <c r="D10" s="18">
        <v>0.28687655047362642</v>
      </c>
      <c r="E10" s="18">
        <v>0.30221018649260839</v>
      </c>
      <c r="F10" s="18">
        <v>0.26963735880634709</v>
      </c>
      <c r="G10" s="18">
        <v>0.22626893658945579</v>
      </c>
      <c r="H10" s="18">
        <v>0.15291932256687479</v>
      </c>
      <c r="I10" s="18">
        <v>0.1269134397268476</v>
      </c>
      <c r="K10" s="18">
        <v>0.22908098400623059</v>
      </c>
      <c r="L10" s="18">
        <v>0.20643341713582869</v>
      </c>
      <c r="N10" s="18">
        <v>0.20961676650403671</v>
      </c>
      <c r="O10" s="18">
        <v>0.24566411917204931</v>
      </c>
      <c r="P10" s="18">
        <v>0.1918608083373522</v>
      </c>
      <c r="Q10" s="18">
        <v>0.18803996206844209</v>
      </c>
      <c r="R10" s="18">
        <v>0.23067034003213621</v>
      </c>
      <c r="S10" s="18">
        <v>0.23791128424460339</v>
      </c>
      <c r="T10" s="18">
        <v>0.18875674530972089</v>
      </c>
      <c r="U10" s="18">
        <v>0.21632159783378799</v>
      </c>
      <c r="V10" s="18">
        <v>0.28564798659953922</v>
      </c>
      <c r="W10" s="18">
        <v>0.1759346380489604</v>
      </c>
      <c r="X10" s="18">
        <v>0.23246222700358909</v>
      </c>
      <c r="Y10" s="18">
        <v>0.1833555660998718</v>
      </c>
      <c r="AA10" s="18">
        <v>0.22964463728144041</v>
      </c>
      <c r="AB10" s="18">
        <v>0.18736735938044149</v>
      </c>
      <c r="AC10" s="18">
        <v>0.25499113446916799</v>
      </c>
      <c r="AD10" s="18">
        <v>0.20374863839989499</v>
      </c>
      <c r="AF10" s="18">
        <v>0.13549863267927781</v>
      </c>
      <c r="AG10" s="18">
        <v>0.2721480677134917</v>
      </c>
      <c r="AH10" s="18">
        <v>0.20675965838947999</v>
      </c>
      <c r="AI10" s="18">
        <v>0.15826118517275681</v>
      </c>
      <c r="AJ10" s="18">
        <v>0.2117336475058394</v>
      </c>
      <c r="AK10" s="18">
        <v>0.19828601901523321</v>
      </c>
      <c r="AL10" s="18">
        <v>0.19905952246560621</v>
      </c>
      <c r="AM10" s="18">
        <v>0.24720170385196649</v>
      </c>
      <c r="AN10" s="18">
        <v>0.21417450105086641</v>
      </c>
      <c r="AO10" s="18">
        <v>0.18769497690117071</v>
      </c>
      <c r="AP10" s="18">
        <v>0.19130587210565919</v>
      </c>
      <c r="AQ10" s="18">
        <v>0.26831540946230209</v>
      </c>
      <c r="AR10" s="18">
        <v>0.2358670654739041</v>
      </c>
      <c r="AS10" s="18">
        <v>0.26295461888491373</v>
      </c>
      <c r="AT10" s="18">
        <v>0.25875662049043352</v>
      </c>
      <c r="AU10" s="18">
        <v>0.30500207422951892</v>
      </c>
      <c r="AV10" s="18">
        <v>0.17823101840171479</v>
      </c>
      <c r="AX10" s="18">
        <v>0.198319196263292</v>
      </c>
      <c r="AY10" s="18">
        <v>0.30493552180479261</v>
      </c>
      <c r="BA10" s="18">
        <v>0.2196337001044644</v>
      </c>
      <c r="BB10" s="18">
        <v>0.21303460813481401</v>
      </c>
      <c r="BD10" s="18">
        <v>0.19739623607847431</v>
      </c>
      <c r="BE10" s="18">
        <v>0.1907569452314474</v>
      </c>
      <c r="BF10" s="18">
        <v>0.1865006150794444</v>
      </c>
      <c r="BG10" s="18">
        <v>0.22957923030036151</v>
      </c>
      <c r="BH10" s="18">
        <v>0.27824286580235408</v>
      </c>
      <c r="BI10" s="18">
        <v>0.36539793125893633</v>
      </c>
      <c r="BJ10" s="18">
        <v>0.22242883786257761</v>
      </c>
      <c r="BL10" s="18">
        <v>0.21291660977030319</v>
      </c>
      <c r="BM10" s="18">
        <v>0.25965354453127559</v>
      </c>
      <c r="BN10" s="18">
        <v>0.1936977540703452</v>
      </c>
      <c r="BO10" s="18">
        <v>0.19265055699373129</v>
      </c>
      <c r="BP10" s="18">
        <v>0.23998869101158199</v>
      </c>
      <c r="BQ10" s="18">
        <v>0.16590608840834609</v>
      </c>
      <c r="BR10" s="18">
        <v>0.23147416380402239</v>
      </c>
      <c r="BS10" s="18">
        <v>0.15281200190648281</v>
      </c>
      <c r="BU10" s="18">
        <v>0.22308423776802119</v>
      </c>
      <c r="BV10" s="18">
        <v>0.25476729972630702</v>
      </c>
      <c r="BW10" s="18">
        <v>0.1803682827046984</v>
      </c>
      <c r="BX10" s="18">
        <v>0.24540270354773491</v>
      </c>
      <c r="BY10" s="18">
        <v>0.23868423734179711</v>
      </c>
      <c r="BZ10" s="18">
        <v>0.15708512445832409</v>
      </c>
      <c r="CA10" s="18">
        <v>0.14668260338277481</v>
      </c>
      <c r="CB10" s="18">
        <v>0.1893572649064581</v>
      </c>
      <c r="CC10" s="18">
        <v>0.11388325685532689</v>
      </c>
    </row>
    <row r="11" spans="2:83" ht="19" customHeight="1" x14ac:dyDescent="0.35">
      <c r="B11" s="21" t="s">
        <v>368</v>
      </c>
      <c r="C11" s="18">
        <v>0.30256493307507087</v>
      </c>
      <c r="D11" s="18">
        <v>0.28612473439176073</v>
      </c>
      <c r="E11" s="18">
        <v>0.24466012728745179</v>
      </c>
      <c r="F11" s="18">
        <v>0.28163895274883849</v>
      </c>
      <c r="G11" s="18">
        <v>0.27852956455963651</v>
      </c>
      <c r="H11" s="18">
        <v>0.38220257038370847</v>
      </c>
      <c r="I11" s="18">
        <v>0.32745393859086391</v>
      </c>
      <c r="K11" s="18">
        <v>0.31578347105794818</v>
      </c>
      <c r="L11" s="18">
        <v>0.29167428550735591</v>
      </c>
      <c r="N11" s="18">
        <v>0.40369454006975558</v>
      </c>
      <c r="O11" s="18">
        <v>0.30180098086759372</v>
      </c>
      <c r="P11" s="18">
        <v>0.30507925980024392</v>
      </c>
      <c r="Q11" s="18">
        <v>0.28640113907669229</v>
      </c>
      <c r="R11" s="18">
        <v>0.26103186040925858</v>
      </c>
      <c r="S11" s="18">
        <v>0.33093947063239232</v>
      </c>
      <c r="T11" s="18">
        <v>0.27515509651920572</v>
      </c>
      <c r="U11" s="18">
        <v>0.27865669635782159</v>
      </c>
      <c r="V11" s="18">
        <v>0.26100602033886999</v>
      </c>
      <c r="W11" s="18">
        <v>0.3198786101841336</v>
      </c>
      <c r="X11" s="18">
        <v>0.29261931048088541</v>
      </c>
      <c r="Y11" s="18">
        <v>0.32921490028724681</v>
      </c>
      <c r="AA11" s="18">
        <v>0.28698261917512041</v>
      </c>
      <c r="AB11" s="18">
        <v>0.3398211681130181</v>
      </c>
      <c r="AC11" s="18">
        <v>0.2984874491134249</v>
      </c>
      <c r="AD11" s="18">
        <v>0.28290509947054721</v>
      </c>
      <c r="AF11" s="18">
        <v>0.28049963542150702</v>
      </c>
      <c r="AG11" s="18">
        <v>0.18790408899513619</v>
      </c>
      <c r="AH11" s="18">
        <v>0.28003277757130518</v>
      </c>
      <c r="AI11" s="18">
        <v>0.2725405954930547</v>
      </c>
      <c r="AJ11" s="18">
        <v>0.36614493710301671</v>
      </c>
      <c r="AK11" s="18">
        <v>0.31353283739806143</v>
      </c>
      <c r="AL11" s="18">
        <v>0.31009029136259758</v>
      </c>
      <c r="AM11" s="18">
        <v>0.2507881079255917</v>
      </c>
      <c r="AN11" s="18">
        <v>0.33342626744206882</v>
      </c>
      <c r="AO11" s="18">
        <v>0.35124990186561028</v>
      </c>
      <c r="AP11" s="18">
        <v>0.28592318375305142</v>
      </c>
      <c r="AQ11" s="18">
        <v>0.37230481623991518</v>
      </c>
      <c r="AR11" s="18">
        <v>0.38597878686022202</v>
      </c>
      <c r="AS11" s="18">
        <v>0.1790552823921106</v>
      </c>
      <c r="AT11" s="18">
        <v>0.35770695260853802</v>
      </c>
      <c r="AU11" s="18">
        <v>0.28906514393305749</v>
      </c>
      <c r="AV11" s="18">
        <v>0.22055312348317149</v>
      </c>
      <c r="AX11" s="18">
        <v>0.30871143196022349</v>
      </c>
      <c r="AY11" s="18">
        <v>0.26970879115820218</v>
      </c>
      <c r="BA11" s="18">
        <v>0.29384323854189037</v>
      </c>
      <c r="BB11" s="18">
        <v>0.31874661734573501</v>
      </c>
      <c r="BD11" s="18">
        <v>0.30598183511190552</v>
      </c>
      <c r="BE11" s="18">
        <v>0.3125847595664889</v>
      </c>
      <c r="BF11" s="18">
        <v>0.3084958899307732</v>
      </c>
      <c r="BG11" s="18">
        <v>0.33683016242704328</v>
      </c>
      <c r="BH11" s="18">
        <v>0.2730999155097254</v>
      </c>
      <c r="BI11" s="18">
        <v>0.1136910700823747</v>
      </c>
      <c r="BJ11" s="18">
        <v>0.2217114718097693</v>
      </c>
      <c r="BL11" s="18">
        <v>0.30944232670140542</v>
      </c>
      <c r="BM11" s="18">
        <v>0.30537776744610029</v>
      </c>
      <c r="BN11" s="18">
        <v>0.33656166506218987</v>
      </c>
      <c r="BO11" s="18">
        <v>0.34104413072386702</v>
      </c>
      <c r="BP11" s="18">
        <v>0.25702751710690303</v>
      </c>
      <c r="BQ11" s="18">
        <v>0.53383005453434795</v>
      </c>
      <c r="BR11" s="18">
        <v>0.2140310318407396</v>
      </c>
      <c r="BS11" s="18">
        <v>0.28389568917041741</v>
      </c>
      <c r="BU11" s="18">
        <v>0.31589540020047191</v>
      </c>
      <c r="BV11" s="18">
        <v>0.32146618688537087</v>
      </c>
      <c r="BW11" s="18">
        <v>0.3722411663389309</v>
      </c>
      <c r="BX11" s="18">
        <v>0.33030286290708011</v>
      </c>
      <c r="BY11" s="18">
        <v>0.2476257006886779</v>
      </c>
      <c r="BZ11" s="18">
        <v>0.44989508938252543</v>
      </c>
      <c r="CA11" s="18">
        <v>0.26864407722947919</v>
      </c>
      <c r="CB11" s="18">
        <v>0.26499499897262258</v>
      </c>
      <c r="CC11" s="18">
        <v>0.29281426533967692</v>
      </c>
    </row>
    <row r="12" spans="2:83" ht="19" customHeight="1" x14ac:dyDescent="0.35">
      <c r="B12" s="21" t="s">
        <v>369</v>
      </c>
      <c r="C12" s="18">
        <v>0.31199174037923072</v>
      </c>
      <c r="D12" s="18">
        <v>0.2190665366086528</v>
      </c>
      <c r="E12" s="18">
        <v>0.1643118850217391</v>
      </c>
      <c r="F12" s="18">
        <v>0.24649807796919221</v>
      </c>
      <c r="G12" s="18">
        <v>0.31445209514808858</v>
      </c>
      <c r="H12" s="18">
        <v>0.36289324886282642</v>
      </c>
      <c r="I12" s="18">
        <v>0.4685158063507403</v>
      </c>
      <c r="K12" s="18">
        <v>0.2889170781928872</v>
      </c>
      <c r="L12" s="18">
        <v>0.333106151170108</v>
      </c>
      <c r="N12" s="18">
        <v>0.27213353370488619</v>
      </c>
      <c r="O12" s="18">
        <v>0.27845392275300312</v>
      </c>
      <c r="P12" s="18">
        <v>0.33301042574625528</v>
      </c>
      <c r="Q12" s="18">
        <v>0.34453017154634658</v>
      </c>
      <c r="R12" s="18">
        <v>0.30810000231457491</v>
      </c>
      <c r="S12" s="18">
        <v>0.28111949075922071</v>
      </c>
      <c r="T12" s="18">
        <v>0.32867909859397387</v>
      </c>
      <c r="U12" s="18">
        <v>0.31482557901723762</v>
      </c>
      <c r="V12" s="18">
        <v>0.21365832219056891</v>
      </c>
      <c r="W12" s="18">
        <v>0.36524602377987669</v>
      </c>
      <c r="X12" s="18">
        <v>0.35912340208573851</v>
      </c>
      <c r="Y12" s="18">
        <v>0.36186529324916122</v>
      </c>
      <c r="AA12" s="18">
        <v>0.31079907199134249</v>
      </c>
      <c r="AB12" s="18">
        <v>0.32759303355029989</v>
      </c>
      <c r="AC12" s="18">
        <v>0.2951721309159675</v>
      </c>
      <c r="AD12" s="18">
        <v>0.31162578078531961</v>
      </c>
      <c r="AF12" s="18">
        <v>0.25675970888917382</v>
      </c>
      <c r="AG12" s="18">
        <v>0.30237471209606409</v>
      </c>
      <c r="AH12" s="18">
        <v>0.311666792249498</v>
      </c>
      <c r="AI12" s="18">
        <v>0.39634018492680301</v>
      </c>
      <c r="AJ12" s="18">
        <v>0.29492039946373427</v>
      </c>
      <c r="AK12" s="18">
        <v>0.33541285987299579</v>
      </c>
      <c r="AL12" s="18">
        <v>0.34483104350869392</v>
      </c>
      <c r="AM12" s="18">
        <v>0.35337269818168271</v>
      </c>
      <c r="AN12" s="18">
        <v>0.32099040472450091</v>
      </c>
      <c r="AO12" s="18">
        <v>0.29529454056396948</v>
      </c>
      <c r="AP12" s="18">
        <v>0.36937143474323869</v>
      </c>
      <c r="AQ12" s="18">
        <v>0.21690148852448851</v>
      </c>
      <c r="AR12" s="18">
        <v>0.24356355443653771</v>
      </c>
      <c r="AS12" s="18">
        <v>0.2809742149592821</v>
      </c>
      <c r="AT12" s="18">
        <v>0.239900826263931</v>
      </c>
      <c r="AU12" s="18">
        <v>0.18571370529675479</v>
      </c>
      <c r="AV12" s="18">
        <v>0.3717739507785694</v>
      </c>
      <c r="AX12" s="18">
        <v>0.33886265096731499</v>
      </c>
      <c r="AY12" s="18">
        <v>0.18159799490754211</v>
      </c>
      <c r="BA12" s="18">
        <v>0.32063597334001198</v>
      </c>
      <c r="BB12" s="18">
        <v>0.29595377344502038</v>
      </c>
      <c r="BD12" s="18">
        <v>0.36854429878272171</v>
      </c>
      <c r="BE12" s="18">
        <v>0.32785417642823561</v>
      </c>
      <c r="BF12" s="18">
        <v>0.35016284707620349</v>
      </c>
      <c r="BG12" s="18">
        <v>0.26880631454252357</v>
      </c>
      <c r="BH12" s="18">
        <v>0.24073638805247169</v>
      </c>
      <c r="BI12" s="18">
        <v>0.23093012635793461</v>
      </c>
      <c r="BJ12" s="18">
        <v>0.26217342902039809</v>
      </c>
      <c r="BL12" s="18">
        <v>0.35079111520425882</v>
      </c>
      <c r="BM12" s="18">
        <v>0.26199333463005059</v>
      </c>
      <c r="BN12" s="18">
        <v>0.31811903333409203</v>
      </c>
      <c r="BO12" s="18">
        <v>0.25682287217317062</v>
      </c>
      <c r="BP12" s="18">
        <v>0.34026063616735192</v>
      </c>
      <c r="BQ12" s="18">
        <v>0.23972700691492541</v>
      </c>
      <c r="BR12" s="18">
        <v>0.26681575817498088</v>
      </c>
      <c r="BS12" s="18">
        <v>0.36753260952457689</v>
      </c>
      <c r="BU12" s="18">
        <v>0.32146287522428341</v>
      </c>
      <c r="BV12" s="18">
        <v>0.23321538813322601</v>
      </c>
      <c r="BW12" s="18">
        <v>0.29025945355770799</v>
      </c>
      <c r="BX12" s="18">
        <v>0.23245956199922779</v>
      </c>
      <c r="BY12" s="18">
        <v>0.37868518496438869</v>
      </c>
      <c r="BZ12" s="18">
        <v>0.28091153017115622</v>
      </c>
      <c r="CA12" s="18">
        <v>0.36134071353613001</v>
      </c>
      <c r="CB12" s="18">
        <v>0.36504557159700712</v>
      </c>
      <c r="CC12" s="18">
        <v>0.38005642302757159</v>
      </c>
    </row>
    <row r="13" spans="2:83" ht="19" customHeight="1" x14ac:dyDescent="0.35">
      <c r="B13" s="21" t="s">
        <v>151</v>
      </c>
      <c r="C13" s="18">
        <v>5.7378088493926463E-2</v>
      </c>
      <c r="D13" s="18">
        <v>5.761131175105258E-2</v>
      </c>
      <c r="E13" s="18">
        <v>5.1566615372285032E-2</v>
      </c>
      <c r="F13" s="18">
        <v>8.412742791429656E-2</v>
      </c>
      <c r="G13" s="18">
        <v>6.2623282357471582E-2</v>
      </c>
      <c r="H13" s="18">
        <v>5.6975192688365837E-2</v>
      </c>
      <c r="I13" s="18">
        <v>3.9334126507020027E-2</v>
      </c>
      <c r="K13" s="18">
        <v>4.5770462842472867E-2</v>
      </c>
      <c r="L13" s="18">
        <v>6.65900885254017E-2</v>
      </c>
      <c r="N13" s="18">
        <v>2.5291695076349541E-2</v>
      </c>
      <c r="O13" s="18">
        <v>9.84095835769105E-2</v>
      </c>
      <c r="P13" s="18">
        <v>8.1329933412681452E-2</v>
      </c>
      <c r="Q13" s="18">
        <v>3.6024647754616217E-2</v>
      </c>
      <c r="R13" s="18">
        <v>6.0182302190807217E-2</v>
      </c>
      <c r="S13" s="18">
        <v>5.9408934665828417E-2</v>
      </c>
      <c r="T13" s="18">
        <v>6.4500934229656609E-2</v>
      </c>
      <c r="U13" s="18">
        <v>8.8557694687441513E-2</v>
      </c>
      <c r="V13" s="18">
        <v>7.1380851065663511E-2</v>
      </c>
      <c r="W13" s="18">
        <v>5.438517541652077E-2</v>
      </c>
      <c r="X13" s="18">
        <v>4.9889285833277577E-2</v>
      </c>
      <c r="Y13" s="18">
        <v>2.3244966622250202E-2</v>
      </c>
      <c r="AA13" s="18">
        <v>3.8931875144726028E-2</v>
      </c>
      <c r="AB13" s="18">
        <v>5.2813962294188721E-2</v>
      </c>
      <c r="AC13" s="18">
        <v>4.6814458839373213E-2</v>
      </c>
      <c r="AD13" s="18">
        <v>9.1714258885016886E-2</v>
      </c>
      <c r="AF13" s="18">
        <v>0.14998071458356779</v>
      </c>
      <c r="AG13" s="18">
        <v>0.1007742369735293</v>
      </c>
      <c r="AH13" s="18">
        <v>8.2433182347831271E-2</v>
      </c>
      <c r="AI13" s="18">
        <v>5.7743615117108599E-2</v>
      </c>
      <c r="AJ13" s="18">
        <v>4.5103911580120233E-2</v>
      </c>
      <c r="AK13" s="18">
        <v>4.8865258729384242E-2</v>
      </c>
      <c r="AL13" s="18">
        <v>4.5976886093295949E-2</v>
      </c>
      <c r="AM13" s="18">
        <v>3.5252638623728579E-2</v>
      </c>
      <c r="AN13" s="18">
        <v>2.305509858989822E-2</v>
      </c>
      <c r="AO13" s="18">
        <v>5.3224955379989038E-2</v>
      </c>
      <c r="AP13" s="18">
        <v>5.0592393006313942E-2</v>
      </c>
      <c r="AQ13" s="18">
        <v>4.3371260922743259E-2</v>
      </c>
      <c r="AR13" s="18">
        <v>2.3135086464956461E-2</v>
      </c>
      <c r="AS13" s="18">
        <v>0.13130475564344249</v>
      </c>
      <c r="AT13" s="18">
        <v>0</v>
      </c>
      <c r="AU13" s="18">
        <v>5.5948000303934167E-2</v>
      </c>
      <c r="AV13" s="18">
        <v>0.1962974862727046</v>
      </c>
      <c r="AX13" s="18">
        <v>5.7471192604100108E-2</v>
      </c>
      <c r="AY13" s="18">
        <v>5.8804973338048488E-2</v>
      </c>
      <c r="BA13" s="18">
        <v>5.0555063643422403E-2</v>
      </c>
      <c r="BB13" s="18">
        <v>7.0037100281339859E-2</v>
      </c>
      <c r="BD13" s="18">
        <v>5.2418489090033417E-2</v>
      </c>
      <c r="BE13" s="18">
        <v>6.5525873870385803E-2</v>
      </c>
      <c r="BF13" s="18">
        <v>5.785463151870919E-2</v>
      </c>
      <c r="BG13" s="18">
        <v>3.6424770458337738E-2</v>
      </c>
      <c r="BH13" s="18">
        <v>5.0840932728926307E-2</v>
      </c>
      <c r="BI13" s="18">
        <v>7.6196470825884668E-2</v>
      </c>
      <c r="BJ13" s="18">
        <v>0.1902881914756088</v>
      </c>
      <c r="BL13" s="18">
        <v>2.3364927869021841E-2</v>
      </c>
      <c r="BM13" s="18">
        <v>4.1711366577660558E-2</v>
      </c>
      <c r="BN13" s="18">
        <v>5.9105230721748357E-2</v>
      </c>
      <c r="BO13" s="18">
        <v>2.046585831333763E-2</v>
      </c>
      <c r="BP13" s="18">
        <v>3.7184333843917693E-2</v>
      </c>
      <c r="BQ13" s="18">
        <v>0</v>
      </c>
      <c r="BR13" s="18">
        <v>0.19961586614833529</v>
      </c>
      <c r="BS13" s="18">
        <v>0.13006086718233631</v>
      </c>
      <c r="BU13" s="18">
        <v>2.4402441664530251E-2</v>
      </c>
      <c r="BV13" s="18">
        <v>4.3684620051584362E-2</v>
      </c>
      <c r="BW13" s="18">
        <v>6.4876746294338025E-2</v>
      </c>
      <c r="BX13" s="18">
        <v>7.6983071509441212E-2</v>
      </c>
      <c r="BY13" s="18">
        <v>3.101777297250799E-2</v>
      </c>
      <c r="BZ13" s="18">
        <v>0</v>
      </c>
      <c r="CA13" s="18">
        <v>0.17445035400546641</v>
      </c>
      <c r="CB13" s="18">
        <v>0.1233671742882496</v>
      </c>
      <c r="CC13" s="18">
        <v>8.0154751218629763E-2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8.4262446066240115E-2</v>
      </c>
      <c r="D9" s="18">
        <v>0.1523375467805371</v>
      </c>
      <c r="E9" s="18">
        <v>0.17498076833508269</v>
      </c>
      <c r="F9" s="18">
        <v>0.10861565332896519</v>
      </c>
      <c r="G9" s="18">
        <v>6.2259829724627742E-2</v>
      </c>
      <c r="H9" s="18">
        <v>3.0939940631505021E-2</v>
      </c>
      <c r="I9" s="18">
        <v>2.2611604764042979E-2</v>
      </c>
      <c r="K9" s="18">
        <v>8.8258329285988799E-2</v>
      </c>
      <c r="L9" s="18">
        <v>8.093468775720622E-2</v>
      </c>
      <c r="N9" s="18">
        <v>7.2163676336405899E-2</v>
      </c>
      <c r="O9" s="18">
        <v>0</v>
      </c>
      <c r="P9" s="18">
        <v>6.6185976594855145E-2</v>
      </c>
      <c r="Q9" s="18">
        <v>0.12180445784188659</v>
      </c>
      <c r="R9" s="18">
        <v>0.10051672071855799</v>
      </c>
      <c r="S9" s="18">
        <v>6.1398293164013143E-2</v>
      </c>
      <c r="T9" s="18">
        <v>0.1015393790502076</v>
      </c>
      <c r="U9" s="18">
        <v>5.8555705019804838E-2</v>
      </c>
      <c r="V9" s="18">
        <v>0.1515416747774731</v>
      </c>
      <c r="W9" s="18">
        <v>6.8795493624766155E-2</v>
      </c>
      <c r="X9" s="18">
        <v>5.1202535148981321E-2</v>
      </c>
      <c r="Y9" s="18">
        <v>8.3287359370169123E-2</v>
      </c>
      <c r="AA9" s="18">
        <v>9.5866590354060158E-2</v>
      </c>
      <c r="AB9" s="18">
        <v>8.1661236300578963E-2</v>
      </c>
      <c r="AC9" s="18">
        <v>8.0279671401495625E-2</v>
      </c>
      <c r="AD9" s="18">
        <v>7.7178422992477569E-2</v>
      </c>
      <c r="AF9" s="18">
        <v>7.2044518427371598E-2</v>
      </c>
      <c r="AG9" s="18">
        <v>0.18196300398092111</v>
      </c>
      <c r="AH9" s="18">
        <v>0.11911036447104589</v>
      </c>
      <c r="AI9" s="18">
        <v>4.6101189411331192E-2</v>
      </c>
      <c r="AJ9" s="18">
        <v>4.4260191610095617E-2</v>
      </c>
      <c r="AK9" s="18">
        <v>7.3246770163123628E-2</v>
      </c>
      <c r="AL9" s="18">
        <v>6.0432653234702413E-2</v>
      </c>
      <c r="AM9" s="18">
        <v>0.1144228350774157</v>
      </c>
      <c r="AN9" s="18">
        <v>6.8902201406283489E-2</v>
      </c>
      <c r="AO9" s="18">
        <v>0.1117288329107036</v>
      </c>
      <c r="AP9" s="18">
        <v>8.6203838144194661E-2</v>
      </c>
      <c r="AQ9" s="18">
        <v>6.1060137342297503E-2</v>
      </c>
      <c r="AR9" s="18">
        <v>5.9215757384506323E-2</v>
      </c>
      <c r="AS9" s="18">
        <v>0.10254242093288291</v>
      </c>
      <c r="AT9" s="18">
        <v>8.3188941282313217E-2</v>
      </c>
      <c r="AU9" s="18">
        <v>0.116436147865042</v>
      </c>
      <c r="AV9" s="18">
        <v>4.7612504971524042E-2</v>
      </c>
      <c r="AX9" s="18">
        <v>6.4826161090610235E-2</v>
      </c>
      <c r="AY9" s="18">
        <v>0.18425287211831329</v>
      </c>
      <c r="BA9" s="18">
        <v>8.2736482683993182E-2</v>
      </c>
      <c r="BB9" s="18">
        <v>8.7093622687500413E-2</v>
      </c>
      <c r="BD9" s="18">
        <v>5.495735105231575E-2</v>
      </c>
      <c r="BE9" s="18">
        <v>8.0077571128719022E-2</v>
      </c>
      <c r="BF9" s="18">
        <v>4.5760450790924688E-2</v>
      </c>
      <c r="BG9" s="18">
        <v>0.1131481355113173</v>
      </c>
      <c r="BH9" s="18">
        <v>0.11508437104598419</v>
      </c>
      <c r="BI9" s="18">
        <v>0.2009488876198938</v>
      </c>
      <c r="BJ9" s="18">
        <v>6.9967591696663792E-2</v>
      </c>
      <c r="BL9" s="18">
        <v>7.2212773183178119E-2</v>
      </c>
      <c r="BM9" s="18">
        <v>0.1095372321362021</v>
      </c>
      <c r="BN9" s="18">
        <v>5.8408586072642647E-2</v>
      </c>
      <c r="BO9" s="18">
        <v>0.1101259057990389</v>
      </c>
      <c r="BP9" s="18">
        <v>9.0284843316185637E-2</v>
      </c>
      <c r="BQ9" s="18">
        <v>8.4462762831540167E-2</v>
      </c>
      <c r="BR9" s="18">
        <v>0.15256644519015011</v>
      </c>
      <c r="BS9" s="18">
        <v>4.198355735588645E-2</v>
      </c>
      <c r="BU9" s="18">
        <v>8.0361450291396658E-2</v>
      </c>
      <c r="BV9" s="18">
        <v>0.1233740053620551</v>
      </c>
      <c r="BW9" s="18">
        <v>6.3634824334278917E-2</v>
      </c>
      <c r="BX9" s="18">
        <v>8.9494496527291786E-2</v>
      </c>
      <c r="BY9" s="18">
        <v>7.4270901921418636E-2</v>
      </c>
      <c r="BZ9" s="18">
        <v>0.13404795261019711</v>
      </c>
      <c r="CA9" s="18">
        <v>3.103129164198715E-2</v>
      </c>
      <c r="CB9" s="18">
        <v>4.4620208900988098E-2</v>
      </c>
      <c r="CC9" s="18">
        <v>7.0122609229668773E-2</v>
      </c>
    </row>
    <row r="10" spans="2:83" ht="19" customHeight="1" x14ac:dyDescent="0.35">
      <c r="B10" s="21" t="s">
        <v>367</v>
      </c>
      <c r="C10" s="18">
        <v>0.28836657582541247</v>
      </c>
      <c r="D10" s="18">
        <v>0.33482889867628152</v>
      </c>
      <c r="E10" s="18">
        <v>0.37821882077819158</v>
      </c>
      <c r="F10" s="18">
        <v>0.36600662645536841</v>
      </c>
      <c r="G10" s="18">
        <v>0.31753537498842288</v>
      </c>
      <c r="H10" s="18">
        <v>0.23536004492817511</v>
      </c>
      <c r="I10" s="18">
        <v>0.16595715616745879</v>
      </c>
      <c r="K10" s="18">
        <v>0.3315344406461378</v>
      </c>
      <c r="L10" s="18">
        <v>0.2493434397335289</v>
      </c>
      <c r="N10" s="18">
        <v>0.25396355871082038</v>
      </c>
      <c r="O10" s="18">
        <v>0.21526182398968821</v>
      </c>
      <c r="P10" s="18">
        <v>0.25025580483888421</v>
      </c>
      <c r="Q10" s="18">
        <v>0.23171416308498829</v>
      </c>
      <c r="R10" s="18">
        <v>0.34239078186370381</v>
      </c>
      <c r="S10" s="18">
        <v>0.31758661331883747</v>
      </c>
      <c r="T10" s="18">
        <v>0.3016802823399452</v>
      </c>
      <c r="U10" s="18">
        <v>0.30992304315599389</v>
      </c>
      <c r="V10" s="18">
        <v>0.33350327325637391</v>
      </c>
      <c r="W10" s="18">
        <v>0.25023550480232909</v>
      </c>
      <c r="X10" s="18">
        <v>0.3049426473806342</v>
      </c>
      <c r="Y10" s="18">
        <v>0.24196861045216189</v>
      </c>
      <c r="AA10" s="18">
        <v>0.31933724351835791</v>
      </c>
      <c r="AB10" s="18">
        <v>0.26659200474344491</v>
      </c>
      <c r="AC10" s="18">
        <v>0.32699842542303831</v>
      </c>
      <c r="AD10" s="18">
        <v>0.24588231220682161</v>
      </c>
      <c r="AF10" s="18">
        <v>0.2013439668847577</v>
      </c>
      <c r="AG10" s="18">
        <v>0.21340885724711839</v>
      </c>
      <c r="AH10" s="18">
        <v>0.27839598635240193</v>
      </c>
      <c r="AI10" s="18">
        <v>0.23432996691875049</v>
      </c>
      <c r="AJ10" s="18">
        <v>0.2738540756710881</v>
      </c>
      <c r="AK10" s="18">
        <v>0.2498836104629277</v>
      </c>
      <c r="AL10" s="18">
        <v>0.33738497522354072</v>
      </c>
      <c r="AM10" s="18">
        <v>0.26088688680857408</v>
      </c>
      <c r="AN10" s="18">
        <v>0.29238140379394739</v>
      </c>
      <c r="AO10" s="18">
        <v>0.24622925127680981</v>
      </c>
      <c r="AP10" s="18">
        <v>0.2729049850575101</v>
      </c>
      <c r="AQ10" s="18">
        <v>0.32813647856385758</v>
      </c>
      <c r="AR10" s="18">
        <v>0.32292824850771412</v>
      </c>
      <c r="AS10" s="18">
        <v>0.33808437537214969</v>
      </c>
      <c r="AT10" s="18">
        <v>0.42150697525037101</v>
      </c>
      <c r="AU10" s="18">
        <v>0.45973110817059998</v>
      </c>
      <c r="AV10" s="18">
        <v>0.22129554242023811</v>
      </c>
      <c r="AX10" s="18">
        <v>0.27550174345442863</v>
      </c>
      <c r="AY10" s="18">
        <v>0.34831501624201722</v>
      </c>
      <c r="BA10" s="18">
        <v>0.28689021580309848</v>
      </c>
      <c r="BB10" s="18">
        <v>0.29110572148799352</v>
      </c>
      <c r="BD10" s="18">
        <v>0.2544675491358071</v>
      </c>
      <c r="BE10" s="18">
        <v>0.25210566598222062</v>
      </c>
      <c r="BF10" s="18">
        <v>0.28805481836063918</v>
      </c>
      <c r="BG10" s="18">
        <v>0.32723531870040351</v>
      </c>
      <c r="BH10" s="18">
        <v>0.35262621049296999</v>
      </c>
      <c r="BI10" s="18">
        <v>0.48683788342773698</v>
      </c>
      <c r="BJ10" s="18">
        <v>0.1249886013954653</v>
      </c>
      <c r="BL10" s="18">
        <v>0.28404725872980069</v>
      </c>
      <c r="BM10" s="18">
        <v>0.35370020822424181</v>
      </c>
      <c r="BN10" s="18">
        <v>0.23907868643363089</v>
      </c>
      <c r="BO10" s="18">
        <v>0.32632033064343491</v>
      </c>
      <c r="BP10" s="18">
        <v>0.27804916981872851</v>
      </c>
      <c r="BQ10" s="18">
        <v>0.1839119265156112</v>
      </c>
      <c r="BR10" s="18">
        <v>0.16993969917016069</v>
      </c>
      <c r="BS10" s="18">
        <v>0.22435144162664561</v>
      </c>
      <c r="BU10" s="18">
        <v>0.32548480700062549</v>
      </c>
      <c r="BV10" s="18">
        <v>0.34490999665323591</v>
      </c>
      <c r="BW10" s="18">
        <v>0.25361930023628609</v>
      </c>
      <c r="BX10" s="18">
        <v>0.31530934325676868</v>
      </c>
      <c r="BY10" s="18">
        <v>0.29917070594901352</v>
      </c>
      <c r="BZ10" s="18">
        <v>0.18244147961233731</v>
      </c>
      <c r="CA10" s="18">
        <v>0.1936362427718917</v>
      </c>
      <c r="CB10" s="18">
        <v>0.20089822800940291</v>
      </c>
      <c r="CC10" s="18">
        <v>0.20119280019959479</v>
      </c>
    </row>
    <row r="11" spans="2:83" ht="19" customHeight="1" x14ac:dyDescent="0.35">
      <c r="B11" s="21" t="s">
        <v>368</v>
      </c>
      <c r="C11" s="18">
        <v>0.27256136791019558</v>
      </c>
      <c r="D11" s="18">
        <v>0.27325808336109192</v>
      </c>
      <c r="E11" s="18">
        <v>0.24044581535057091</v>
      </c>
      <c r="F11" s="18">
        <v>0.25259394733981078</v>
      </c>
      <c r="G11" s="18">
        <v>0.26246376569772428</v>
      </c>
      <c r="H11" s="18">
        <v>0.32423078967895669</v>
      </c>
      <c r="I11" s="18">
        <v>0.28080393172467982</v>
      </c>
      <c r="K11" s="18">
        <v>0.27204710691195561</v>
      </c>
      <c r="L11" s="18">
        <v>0.27344460615009708</v>
      </c>
      <c r="N11" s="18">
        <v>0.33995705495587192</v>
      </c>
      <c r="O11" s="18">
        <v>0.2427047948575875</v>
      </c>
      <c r="P11" s="18">
        <v>0.22502338060068811</v>
      </c>
      <c r="Q11" s="18">
        <v>0.23053536087156601</v>
      </c>
      <c r="R11" s="18">
        <v>0.23946514142955649</v>
      </c>
      <c r="S11" s="18">
        <v>0.27748208736051538</v>
      </c>
      <c r="T11" s="18">
        <v>0.27975349318652082</v>
      </c>
      <c r="U11" s="18">
        <v>0.29209943848888892</v>
      </c>
      <c r="V11" s="18">
        <v>0.22411841470300359</v>
      </c>
      <c r="W11" s="18">
        <v>0.26207626180720978</v>
      </c>
      <c r="X11" s="18">
        <v>0.33901397579525661</v>
      </c>
      <c r="Y11" s="18">
        <v>0.29611389150670242</v>
      </c>
      <c r="AA11" s="18">
        <v>0.2533069964591495</v>
      </c>
      <c r="AB11" s="18">
        <v>0.27857171602957381</v>
      </c>
      <c r="AC11" s="18">
        <v>0.27264839146098019</v>
      </c>
      <c r="AD11" s="18">
        <v>0.28537434180853011</v>
      </c>
      <c r="AF11" s="18">
        <v>0.35503583237068459</v>
      </c>
      <c r="AG11" s="18">
        <v>0.23774278876422819</v>
      </c>
      <c r="AH11" s="18">
        <v>0.2603327660278188</v>
      </c>
      <c r="AI11" s="18">
        <v>0.27576524831645538</v>
      </c>
      <c r="AJ11" s="18">
        <v>0.28063608362660358</v>
      </c>
      <c r="AK11" s="18">
        <v>0.28113950691944972</v>
      </c>
      <c r="AL11" s="18">
        <v>0.27044054964162739</v>
      </c>
      <c r="AM11" s="18">
        <v>0.3251579785801364</v>
      </c>
      <c r="AN11" s="18">
        <v>0.32801275160581372</v>
      </c>
      <c r="AO11" s="18">
        <v>0.23871997136870191</v>
      </c>
      <c r="AP11" s="18">
        <v>0.30523232707070358</v>
      </c>
      <c r="AQ11" s="18">
        <v>0.27152753821471393</v>
      </c>
      <c r="AR11" s="18">
        <v>0.31424650755435329</v>
      </c>
      <c r="AS11" s="18">
        <v>0.2152241111538806</v>
      </c>
      <c r="AT11" s="18">
        <v>0.24851628351406971</v>
      </c>
      <c r="AU11" s="18">
        <v>0.23234346174122331</v>
      </c>
      <c r="AV11" s="18">
        <v>0.10670386211146519</v>
      </c>
      <c r="AX11" s="18">
        <v>0.27938095813610508</v>
      </c>
      <c r="AY11" s="18">
        <v>0.24141212067840001</v>
      </c>
      <c r="BA11" s="18">
        <v>0.26539498319715632</v>
      </c>
      <c r="BB11" s="18">
        <v>0.28585742802183389</v>
      </c>
      <c r="BD11" s="18">
        <v>0.3093145846755963</v>
      </c>
      <c r="BE11" s="18">
        <v>0.28743360798133549</v>
      </c>
      <c r="BF11" s="18">
        <v>0.27395503276718991</v>
      </c>
      <c r="BG11" s="18">
        <v>0.24253741652477059</v>
      </c>
      <c r="BH11" s="18">
        <v>0.25923050123443431</v>
      </c>
      <c r="BI11" s="18">
        <v>0.14836664463606911</v>
      </c>
      <c r="BJ11" s="18">
        <v>0.24153933216777229</v>
      </c>
      <c r="BL11" s="18">
        <v>0.28033558900766847</v>
      </c>
      <c r="BM11" s="18">
        <v>0.25252789346273868</v>
      </c>
      <c r="BN11" s="18">
        <v>0.34809488494123803</v>
      </c>
      <c r="BO11" s="18">
        <v>0.2373639172296271</v>
      </c>
      <c r="BP11" s="18">
        <v>0.32309226936065327</v>
      </c>
      <c r="BQ11" s="18">
        <v>0.3672577846902717</v>
      </c>
      <c r="BR11" s="18">
        <v>0.1520618792815967</v>
      </c>
      <c r="BS11" s="18">
        <v>0.2475081576689391</v>
      </c>
      <c r="BU11" s="18">
        <v>0.25276509466379909</v>
      </c>
      <c r="BV11" s="18">
        <v>0.2455068879826969</v>
      </c>
      <c r="BW11" s="18">
        <v>0.29913379885415781</v>
      </c>
      <c r="BX11" s="18">
        <v>0.28777561421698122</v>
      </c>
      <c r="BY11" s="18">
        <v>0.28646152139190911</v>
      </c>
      <c r="BZ11" s="18">
        <v>0.34675948705934367</v>
      </c>
      <c r="CA11" s="18">
        <v>0.30830754371380892</v>
      </c>
      <c r="CB11" s="18">
        <v>0.25362769656276152</v>
      </c>
      <c r="CC11" s="18">
        <v>0.28040058406180851</v>
      </c>
    </row>
    <row r="12" spans="2:83" ht="19" customHeight="1" x14ac:dyDescent="0.35">
      <c r="B12" s="21" t="s">
        <v>369</v>
      </c>
      <c r="C12" s="18">
        <v>0.25181233424213317</v>
      </c>
      <c r="D12" s="18">
        <v>0.16365464512408759</v>
      </c>
      <c r="E12" s="18">
        <v>0.13448023765035269</v>
      </c>
      <c r="F12" s="18">
        <v>0.17108447861152709</v>
      </c>
      <c r="G12" s="18">
        <v>0.2309453814650366</v>
      </c>
      <c r="H12" s="18">
        <v>0.32258572801803148</v>
      </c>
      <c r="I12" s="18">
        <v>0.39702642517731912</v>
      </c>
      <c r="K12" s="18">
        <v>0.2315807316862234</v>
      </c>
      <c r="L12" s="18">
        <v>0.26996545637535729</v>
      </c>
      <c r="N12" s="18">
        <v>0.2561447312744291</v>
      </c>
      <c r="O12" s="18">
        <v>0.3671391002473775</v>
      </c>
      <c r="P12" s="18">
        <v>0.29400118644255713</v>
      </c>
      <c r="Q12" s="18">
        <v>0.28558604500111329</v>
      </c>
      <c r="R12" s="18">
        <v>0.22110072333778061</v>
      </c>
      <c r="S12" s="18">
        <v>0.2493090868795404</v>
      </c>
      <c r="T12" s="18">
        <v>0.1993468477146253</v>
      </c>
      <c r="U12" s="18">
        <v>0.23382802687362389</v>
      </c>
      <c r="V12" s="18">
        <v>0.2030293832872295</v>
      </c>
      <c r="W12" s="18">
        <v>0.31281601333100229</v>
      </c>
      <c r="X12" s="18">
        <v>0.21131211017693161</v>
      </c>
      <c r="Y12" s="18">
        <v>0.29009316549649999</v>
      </c>
      <c r="AA12" s="18">
        <v>0.26310010651836302</v>
      </c>
      <c r="AB12" s="18">
        <v>0.25609288230893779</v>
      </c>
      <c r="AC12" s="18">
        <v>0.23605742759021681</v>
      </c>
      <c r="AD12" s="18">
        <v>0.24950497686143011</v>
      </c>
      <c r="AF12" s="18">
        <v>0.18240220504907051</v>
      </c>
      <c r="AG12" s="18">
        <v>0.26128173109180131</v>
      </c>
      <c r="AH12" s="18">
        <v>0.22319405168109649</v>
      </c>
      <c r="AI12" s="18">
        <v>0.31533011360147528</v>
      </c>
      <c r="AJ12" s="18">
        <v>0.27848360497968477</v>
      </c>
      <c r="AK12" s="18">
        <v>0.2668603778672462</v>
      </c>
      <c r="AL12" s="18">
        <v>0.25225538988100438</v>
      </c>
      <c r="AM12" s="18">
        <v>0.21904270968641409</v>
      </c>
      <c r="AN12" s="18">
        <v>0.25045991990964778</v>
      </c>
      <c r="AO12" s="18">
        <v>0.28859771075659357</v>
      </c>
      <c r="AP12" s="18">
        <v>0.26945864785206292</v>
      </c>
      <c r="AQ12" s="18">
        <v>0.25349569918019088</v>
      </c>
      <c r="AR12" s="18">
        <v>0.22289796291086661</v>
      </c>
      <c r="AS12" s="18">
        <v>0.2206837246907184</v>
      </c>
      <c r="AT12" s="18">
        <v>0.17456047672010219</v>
      </c>
      <c r="AU12" s="18">
        <v>0.1133433076190279</v>
      </c>
      <c r="AV12" s="18">
        <v>0.3954872502194845</v>
      </c>
      <c r="AX12" s="18">
        <v>0.27459357212517199</v>
      </c>
      <c r="AY12" s="18">
        <v>0.13670024528008159</v>
      </c>
      <c r="BA12" s="18">
        <v>0.26273043422492842</v>
      </c>
      <c r="BB12" s="18">
        <v>0.23155557724554229</v>
      </c>
      <c r="BD12" s="18">
        <v>0.28686915793234952</v>
      </c>
      <c r="BE12" s="18">
        <v>0.2678992648070665</v>
      </c>
      <c r="BF12" s="18">
        <v>0.26068047574970737</v>
      </c>
      <c r="BG12" s="18">
        <v>0.21928696221685359</v>
      </c>
      <c r="BH12" s="18">
        <v>0.20851678524950659</v>
      </c>
      <c r="BI12" s="18">
        <v>8.6462347808032705E-2</v>
      </c>
      <c r="BJ12" s="18">
        <v>0.35909863087100757</v>
      </c>
      <c r="BL12" s="18">
        <v>0.26037878622639571</v>
      </c>
      <c r="BM12" s="18">
        <v>0.22819250308358149</v>
      </c>
      <c r="BN12" s="18">
        <v>0.26315923007672842</v>
      </c>
      <c r="BO12" s="18">
        <v>0.26337806100198519</v>
      </c>
      <c r="BP12" s="18">
        <v>0.25629196916238939</v>
      </c>
      <c r="BQ12" s="18">
        <v>0.27007555922042809</v>
      </c>
      <c r="BR12" s="18">
        <v>0.14432354539233519</v>
      </c>
      <c r="BS12" s="18">
        <v>0.28528311947124052</v>
      </c>
      <c r="BU12" s="18">
        <v>0.24917034056762841</v>
      </c>
      <c r="BV12" s="18">
        <v>0.2196719711265738</v>
      </c>
      <c r="BW12" s="18">
        <v>0.25637941107950929</v>
      </c>
      <c r="BX12" s="18">
        <v>0.24713384359865731</v>
      </c>
      <c r="BY12" s="18">
        <v>0.27493485315639671</v>
      </c>
      <c r="BZ12" s="18">
        <v>0.225144118282251</v>
      </c>
      <c r="CA12" s="18">
        <v>0.21130106276897059</v>
      </c>
      <c r="CB12" s="18">
        <v>0.28839717176463792</v>
      </c>
      <c r="CC12" s="18">
        <v>0.31712380549051222</v>
      </c>
    </row>
    <row r="13" spans="2:83" ht="19" customHeight="1" x14ac:dyDescent="0.35">
      <c r="B13" s="21" t="s">
        <v>151</v>
      </c>
      <c r="C13" s="18">
        <v>0.1029972759560185</v>
      </c>
      <c r="D13" s="18">
        <v>7.592082605800185E-2</v>
      </c>
      <c r="E13" s="18">
        <v>7.1874357885802168E-2</v>
      </c>
      <c r="F13" s="18">
        <v>0.1016992942643283</v>
      </c>
      <c r="G13" s="18">
        <v>0.12679564812418839</v>
      </c>
      <c r="H13" s="18">
        <v>8.6883496743331595E-2</v>
      </c>
      <c r="I13" s="18">
        <v>0.1336008821664994</v>
      </c>
      <c r="K13" s="18">
        <v>7.6579391469694294E-2</v>
      </c>
      <c r="L13" s="18">
        <v>0.1263118099838105</v>
      </c>
      <c r="N13" s="18">
        <v>7.7770978722472628E-2</v>
      </c>
      <c r="O13" s="18">
        <v>0.17489428090534681</v>
      </c>
      <c r="P13" s="18">
        <v>0.16453365152301561</v>
      </c>
      <c r="Q13" s="18">
        <v>0.13035997320044601</v>
      </c>
      <c r="R13" s="18">
        <v>9.652663265040104E-2</v>
      </c>
      <c r="S13" s="18">
        <v>9.4223919277093601E-2</v>
      </c>
      <c r="T13" s="18">
        <v>0.1176799977087012</v>
      </c>
      <c r="U13" s="18">
        <v>0.1055937864616882</v>
      </c>
      <c r="V13" s="18">
        <v>8.7807253975919999E-2</v>
      </c>
      <c r="W13" s="18">
        <v>0.10607672643469269</v>
      </c>
      <c r="X13" s="18">
        <v>9.3528731498196307E-2</v>
      </c>
      <c r="Y13" s="18">
        <v>8.8536973174466474E-2</v>
      </c>
      <c r="AA13" s="18">
        <v>6.8389063150069443E-2</v>
      </c>
      <c r="AB13" s="18">
        <v>0.1170821606174645</v>
      </c>
      <c r="AC13" s="18">
        <v>8.4016084124268947E-2</v>
      </c>
      <c r="AD13" s="18">
        <v>0.1420599461307408</v>
      </c>
      <c r="AF13" s="18">
        <v>0.18917347726811559</v>
      </c>
      <c r="AG13" s="18">
        <v>0.10560361891593111</v>
      </c>
      <c r="AH13" s="18">
        <v>0.11896683146763699</v>
      </c>
      <c r="AI13" s="18">
        <v>0.1284734817519875</v>
      </c>
      <c r="AJ13" s="18">
        <v>0.12276604411252801</v>
      </c>
      <c r="AK13" s="18">
        <v>0.1288697345872527</v>
      </c>
      <c r="AL13" s="18">
        <v>7.9486432019124989E-2</v>
      </c>
      <c r="AM13" s="18">
        <v>8.0489589847459839E-2</v>
      </c>
      <c r="AN13" s="18">
        <v>6.0243723284307528E-2</v>
      </c>
      <c r="AO13" s="18">
        <v>0.1147242336871911</v>
      </c>
      <c r="AP13" s="18">
        <v>6.6200201875528733E-2</v>
      </c>
      <c r="AQ13" s="18">
        <v>8.5780146698940199E-2</v>
      </c>
      <c r="AR13" s="18">
        <v>8.0711523642559513E-2</v>
      </c>
      <c r="AS13" s="18">
        <v>0.12346536785036839</v>
      </c>
      <c r="AT13" s="18">
        <v>7.2227323233143834E-2</v>
      </c>
      <c r="AU13" s="18">
        <v>7.8145974604106966E-2</v>
      </c>
      <c r="AV13" s="18">
        <v>0.22890084027728841</v>
      </c>
      <c r="AX13" s="18">
        <v>0.10569756519368401</v>
      </c>
      <c r="AY13" s="18">
        <v>8.931974568118814E-2</v>
      </c>
      <c r="BA13" s="18">
        <v>0.10224788409082371</v>
      </c>
      <c r="BB13" s="18">
        <v>0.1043876505571299</v>
      </c>
      <c r="BD13" s="18">
        <v>9.4391357203931325E-2</v>
      </c>
      <c r="BE13" s="18">
        <v>0.1124838901006584</v>
      </c>
      <c r="BF13" s="18">
        <v>0.13154922233153879</v>
      </c>
      <c r="BG13" s="18">
        <v>9.7792167046654957E-2</v>
      </c>
      <c r="BH13" s="18">
        <v>6.45421319771049E-2</v>
      </c>
      <c r="BI13" s="18">
        <v>7.7384236508267382E-2</v>
      </c>
      <c r="BJ13" s="18">
        <v>0.204405843869091</v>
      </c>
      <c r="BL13" s="18">
        <v>0.1030255928529568</v>
      </c>
      <c r="BM13" s="18">
        <v>5.6042163093235772E-2</v>
      </c>
      <c r="BN13" s="18">
        <v>9.1258612475760004E-2</v>
      </c>
      <c r="BO13" s="18">
        <v>6.2811785325913957E-2</v>
      </c>
      <c r="BP13" s="18">
        <v>5.2281748342043133E-2</v>
      </c>
      <c r="BQ13" s="18">
        <v>9.4291966742149014E-2</v>
      </c>
      <c r="BR13" s="18">
        <v>0.38110843096575719</v>
      </c>
      <c r="BS13" s="18">
        <v>0.20087372387728841</v>
      </c>
      <c r="BU13" s="18">
        <v>9.221830747655034E-2</v>
      </c>
      <c r="BV13" s="18">
        <v>6.6537138875438315E-2</v>
      </c>
      <c r="BW13" s="18">
        <v>0.12723266549576781</v>
      </c>
      <c r="BX13" s="18">
        <v>6.0286702400300977E-2</v>
      </c>
      <c r="BY13" s="18">
        <v>6.5162017581262097E-2</v>
      </c>
      <c r="BZ13" s="18">
        <v>0.1116069624358708</v>
      </c>
      <c r="CA13" s="18">
        <v>0.25572385910334172</v>
      </c>
      <c r="CB13" s="18">
        <v>0.21245669476220971</v>
      </c>
      <c r="CC13" s="18">
        <v>0.13116020101841561</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0.14845264788844639</v>
      </c>
      <c r="D9" s="18">
        <v>0.14608295812883049</v>
      </c>
      <c r="E9" s="18">
        <v>0.21055971810781551</v>
      </c>
      <c r="F9" s="18">
        <v>0.15790807870356779</v>
      </c>
      <c r="G9" s="18">
        <v>0.1294558161179126</v>
      </c>
      <c r="H9" s="18">
        <v>0.12321535914761179</v>
      </c>
      <c r="I9" s="18">
        <v>0.12792606745149121</v>
      </c>
      <c r="K9" s="18">
        <v>0.15171768106507241</v>
      </c>
      <c r="L9" s="18">
        <v>0.14612686932634131</v>
      </c>
      <c r="N9" s="18">
        <v>0.16826747493344951</v>
      </c>
      <c r="O9" s="18">
        <v>8.0113311373075133E-2</v>
      </c>
      <c r="P9" s="18">
        <v>0.14557568584239969</v>
      </c>
      <c r="Q9" s="18">
        <v>0.17058512158556269</v>
      </c>
      <c r="R9" s="18">
        <v>0.17607130982334321</v>
      </c>
      <c r="S9" s="18">
        <v>0.1267312445617042</v>
      </c>
      <c r="T9" s="18">
        <v>0.14979516058703929</v>
      </c>
      <c r="U9" s="18">
        <v>0.14090910602567841</v>
      </c>
      <c r="V9" s="18">
        <v>0.2147082881296023</v>
      </c>
      <c r="W9" s="18">
        <v>0.10686833191565</v>
      </c>
      <c r="X9" s="18">
        <v>0.1166010271075763</v>
      </c>
      <c r="Y9" s="18">
        <v>0.13389937986266379</v>
      </c>
      <c r="AA9" s="18">
        <v>0.1694975254666041</v>
      </c>
      <c r="AB9" s="18">
        <v>0.1431770495502569</v>
      </c>
      <c r="AC9" s="18">
        <v>0.12207515835407851</v>
      </c>
      <c r="AD9" s="18">
        <v>0.15413373400026359</v>
      </c>
      <c r="AF9" s="18">
        <v>6.8058067044859366E-2</v>
      </c>
      <c r="AG9" s="18">
        <v>0.23824689925901699</v>
      </c>
      <c r="AH9" s="18">
        <v>0.16136985618548</v>
      </c>
      <c r="AI9" s="18">
        <v>0.1604307295988798</v>
      </c>
      <c r="AJ9" s="18">
        <v>0.1079276785808507</v>
      </c>
      <c r="AK9" s="18">
        <v>0.1423984515926939</v>
      </c>
      <c r="AL9" s="18">
        <v>0.14277183758196729</v>
      </c>
      <c r="AM9" s="18">
        <v>0.1317352696493243</v>
      </c>
      <c r="AN9" s="18">
        <v>0.1054102497092337</v>
      </c>
      <c r="AO9" s="18">
        <v>0.16586253898921871</v>
      </c>
      <c r="AP9" s="18">
        <v>0.14830405364978869</v>
      </c>
      <c r="AQ9" s="18">
        <v>0.10654848698612129</v>
      </c>
      <c r="AR9" s="18">
        <v>0.1336644648187606</v>
      </c>
      <c r="AS9" s="18">
        <v>0.19511183000028459</v>
      </c>
      <c r="AT9" s="18">
        <v>0.13730764167533041</v>
      </c>
      <c r="AU9" s="18">
        <v>0.22444834784178549</v>
      </c>
      <c r="AV9" s="18">
        <v>0.12516363635148331</v>
      </c>
      <c r="AX9" s="18">
        <v>0.14212873603393519</v>
      </c>
      <c r="AY9" s="18">
        <v>0.18182532767816831</v>
      </c>
      <c r="BA9" s="18">
        <v>0.15973706023165329</v>
      </c>
      <c r="BB9" s="18">
        <v>0.12751625794460281</v>
      </c>
      <c r="BD9" s="18">
        <v>0.16125935781386849</v>
      </c>
      <c r="BE9" s="18">
        <v>0.1082353156178298</v>
      </c>
      <c r="BF9" s="18">
        <v>0.12880665276609449</v>
      </c>
      <c r="BG9" s="18">
        <v>0.14674142134414089</v>
      </c>
      <c r="BH9" s="18">
        <v>0.1843174372112068</v>
      </c>
      <c r="BI9" s="18">
        <v>0.25425075866469787</v>
      </c>
      <c r="BJ9" s="18">
        <v>0.17128054749774579</v>
      </c>
      <c r="BL9" s="18">
        <v>0.17423901607728939</v>
      </c>
      <c r="BM9" s="18">
        <v>0.16583310517792771</v>
      </c>
      <c r="BN9" s="18">
        <v>0.1242126326380511</v>
      </c>
      <c r="BO9" s="18">
        <v>0.2197287595588665</v>
      </c>
      <c r="BP9" s="18">
        <v>0.16195934477019619</v>
      </c>
      <c r="BQ9" s="18">
        <v>0.23196338315800821</v>
      </c>
      <c r="BR9" s="18">
        <v>8.6821207938586234E-2</v>
      </c>
      <c r="BS9" s="18">
        <v>7.1175666300840754E-2</v>
      </c>
      <c r="BU9" s="18">
        <v>0.1830802608505247</v>
      </c>
      <c r="BV9" s="18">
        <v>0.18252741321874871</v>
      </c>
      <c r="BW9" s="18">
        <v>0.13097310131030909</v>
      </c>
      <c r="BX9" s="18">
        <v>0.14469961797802219</v>
      </c>
      <c r="BY9" s="18">
        <v>0.16770677108608181</v>
      </c>
      <c r="BZ9" s="18">
        <v>0.15123099813444679</v>
      </c>
      <c r="CA9" s="18">
        <v>5.5688710934274202E-2</v>
      </c>
      <c r="CB9" s="18">
        <v>3.9040518766609272E-2</v>
      </c>
      <c r="CC9" s="18">
        <v>0.1196902012090402</v>
      </c>
    </row>
    <row r="10" spans="2:83" ht="19" customHeight="1" x14ac:dyDescent="0.35">
      <c r="B10" s="21" t="s">
        <v>367</v>
      </c>
      <c r="C10" s="18">
        <v>0.46288627516155101</v>
      </c>
      <c r="D10" s="18">
        <v>0.37615438646093691</v>
      </c>
      <c r="E10" s="18">
        <v>0.44438987749148778</v>
      </c>
      <c r="F10" s="18">
        <v>0.45632466773867197</v>
      </c>
      <c r="G10" s="18">
        <v>0.48567564058147089</v>
      </c>
      <c r="H10" s="18">
        <v>0.44629767967603678</v>
      </c>
      <c r="I10" s="18">
        <v>0.51558863939762578</v>
      </c>
      <c r="K10" s="18">
        <v>0.47384347631341772</v>
      </c>
      <c r="L10" s="18">
        <v>0.45191323998380611</v>
      </c>
      <c r="N10" s="18">
        <v>0.49233605809522452</v>
      </c>
      <c r="O10" s="18">
        <v>0.49857606689592948</v>
      </c>
      <c r="P10" s="18">
        <v>0.45087094033933039</v>
      </c>
      <c r="Q10" s="18">
        <v>0.37813031526763241</v>
      </c>
      <c r="R10" s="18">
        <v>0.44016588819260671</v>
      </c>
      <c r="S10" s="18">
        <v>0.52206941739365298</v>
      </c>
      <c r="T10" s="18">
        <v>0.44772158721305949</v>
      </c>
      <c r="U10" s="18">
        <v>0.47319765298967681</v>
      </c>
      <c r="V10" s="18">
        <v>0.39106929305688581</v>
      </c>
      <c r="W10" s="18">
        <v>0.50253432782443885</v>
      </c>
      <c r="X10" s="18">
        <v>0.50206816992662007</v>
      </c>
      <c r="Y10" s="18">
        <v>0.45199152972640372</v>
      </c>
      <c r="AA10" s="18">
        <v>0.47853665830016051</v>
      </c>
      <c r="AB10" s="18">
        <v>0.52792658080681609</v>
      </c>
      <c r="AC10" s="18">
        <v>0.44195317934911282</v>
      </c>
      <c r="AD10" s="18">
        <v>0.39780671343888663</v>
      </c>
      <c r="AF10" s="18">
        <v>0.31388867017848582</v>
      </c>
      <c r="AG10" s="18">
        <v>0.33230487801401998</v>
      </c>
      <c r="AH10" s="18">
        <v>0.42546129808072353</v>
      </c>
      <c r="AI10" s="18">
        <v>0.32080874252194358</v>
      </c>
      <c r="AJ10" s="18">
        <v>0.50354756971323544</v>
      </c>
      <c r="AK10" s="18">
        <v>0.50397703004437489</v>
      </c>
      <c r="AL10" s="18">
        <v>0.45275054791050778</v>
      </c>
      <c r="AM10" s="18">
        <v>0.48624477981386582</v>
      </c>
      <c r="AN10" s="18">
        <v>0.45260341185972108</v>
      </c>
      <c r="AO10" s="18">
        <v>0.48582921725001471</v>
      </c>
      <c r="AP10" s="18">
        <v>0.50661620580879152</v>
      </c>
      <c r="AQ10" s="18">
        <v>0.57427540650520215</v>
      </c>
      <c r="AR10" s="18">
        <v>0.45149905995597017</v>
      </c>
      <c r="AS10" s="18">
        <v>0.51417426226671781</v>
      </c>
      <c r="AT10" s="18">
        <v>0.54259956139568288</v>
      </c>
      <c r="AU10" s="18">
        <v>0.44105244956213341</v>
      </c>
      <c r="AV10" s="18">
        <v>0.40340211661859893</v>
      </c>
      <c r="AX10" s="18">
        <v>0.47517443755512118</v>
      </c>
      <c r="AY10" s="18">
        <v>0.41417555807206868</v>
      </c>
      <c r="BA10" s="18">
        <v>0.46270410891443681</v>
      </c>
      <c r="BB10" s="18">
        <v>0.46322425497549202</v>
      </c>
      <c r="BD10" s="18">
        <v>0.4429415685102791</v>
      </c>
      <c r="BE10" s="18">
        <v>0.47197470034629152</v>
      </c>
      <c r="BF10" s="18">
        <v>0.4420033461114522</v>
      </c>
      <c r="BG10" s="18">
        <v>0.51947753957837939</v>
      </c>
      <c r="BH10" s="18">
        <v>0.45941876913588159</v>
      </c>
      <c r="BI10" s="18">
        <v>0.40610548502073829</v>
      </c>
      <c r="BJ10" s="18">
        <v>0.31033246493688238</v>
      </c>
      <c r="BL10" s="18">
        <v>0.48973941016113731</v>
      </c>
      <c r="BM10" s="18">
        <v>0.51922068489300011</v>
      </c>
      <c r="BN10" s="18">
        <v>0.50711836387755216</v>
      </c>
      <c r="BO10" s="18">
        <v>0.39665654492187991</v>
      </c>
      <c r="BP10" s="18">
        <v>0.39487250291606613</v>
      </c>
      <c r="BQ10" s="18">
        <v>0.38992723594440859</v>
      </c>
      <c r="BR10" s="18">
        <v>0.30808940171848648</v>
      </c>
      <c r="BS10" s="18">
        <v>0.41877003133172691</v>
      </c>
      <c r="BU10" s="18">
        <v>0.53347822933908229</v>
      </c>
      <c r="BV10" s="18">
        <v>0.4876883237428003</v>
      </c>
      <c r="BW10" s="18">
        <v>0.49852957636524542</v>
      </c>
      <c r="BX10" s="18">
        <v>0.45756959509388828</v>
      </c>
      <c r="BY10" s="18">
        <v>0.42396194493620232</v>
      </c>
      <c r="BZ10" s="18">
        <v>0.44919069783585108</v>
      </c>
      <c r="CA10" s="18">
        <v>0.3663178848269531</v>
      </c>
      <c r="CB10" s="18">
        <v>0.47619613855256782</v>
      </c>
      <c r="CC10" s="18">
        <v>0.38391291939607558</v>
      </c>
    </row>
    <row r="11" spans="2:83" ht="19" customHeight="1" x14ac:dyDescent="0.35">
      <c r="B11" s="21" t="s">
        <v>368</v>
      </c>
      <c r="C11" s="18">
        <v>0.23418138515036829</v>
      </c>
      <c r="D11" s="18">
        <v>0.26531447153095877</v>
      </c>
      <c r="E11" s="18">
        <v>0.231962905741016</v>
      </c>
      <c r="F11" s="18">
        <v>0.22090505147679909</v>
      </c>
      <c r="G11" s="18">
        <v>0.2210132882487178</v>
      </c>
      <c r="H11" s="18">
        <v>0.27067490490900598</v>
      </c>
      <c r="I11" s="18">
        <v>0.21520458305581819</v>
      </c>
      <c r="K11" s="18">
        <v>0.23293897331892269</v>
      </c>
      <c r="L11" s="18">
        <v>0.23544702240341209</v>
      </c>
      <c r="N11" s="18">
        <v>0.2085759179954185</v>
      </c>
      <c r="O11" s="18">
        <v>0.2193811963617649</v>
      </c>
      <c r="P11" s="18">
        <v>0.26159083403082822</v>
      </c>
      <c r="Q11" s="18">
        <v>0.32874881143655171</v>
      </c>
      <c r="R11" s="18">
        <v>0.22486520227358181</v>
      </c>
      <c r="S11" s="18">
        <v>0.2192541971771014</v>
      </c>
      <c r="T11" s="18">
        <v>0.23088693243835531</v>
      </c>
      <c r="U11" s="18">
        <v>0.21822169240209141</v>
      </c>
      <c r="V11" s="18">
        <v>0.25064291442005893</v>
      </c>
      <c r="W11" s="18">
        <v>0.20530991450300451</v>
      </c>
      <c r="X11" s="18">
        <v>0.2099422033611992</v>
      </c>
      <c r="Y11" s="18">
        <v>0.28986418295983279</v>
      </c>
      <c r="AA11" s="18">
        <v>0.22289208255060211</v>
      </c>
      <c r="AB11" s="18">
        <v>0.2172881468468516</v>
      </c>
      <c r="AC11" s="18">
        <v>0.25810343290218057</v>
      </c>
      <c r="AD11" s="18">
        <v>0.24354474940702911</v>
      </c>
      <c r="AF11" s="18">
        <v>0.29513461820035242</v>
      </c>
      <c r="AG11" s="18">
        <v>0.22322417979086739</v>
      </c>
      <c r="AH11" s="18">
        <v>0.28102587835719722</v>
      </c>
      <c r="AI11" s="18">
        <v>0.30172482649778137</v>
      </c>
      <c r="AJ11" s="18">
        <v>0.23893489144697791</v>
      </c>
      <c r="AK11" s="18">
        <v>0.20859795730586919</v>
      </c>
      <c r="AL11" s="18">
        <v>0.24152253760035541</v>
      </c>
      <c r="AM11" s="18">
        <v>0.24181586478668851</v>
      </c>
      <c r="AN11" s="18">
        <v>0.28456166857003351</v>
      </c>
      <c r="AO11" s="18">
        <v>0.23556779228379451</v>
      </c>
      <c r="AP11" s="18">
        <v>0.1946808532162945</v>
      </c>
      <c r="AQ11" s="18">
        <v>0.21050589895768879</v>
      </c>
      <c r="AR11" s="18">
        <v>0.26807051752012212</v>
      </c>
      <c r="AS11" s="18">
        <v>0.1630948075403767</v>
      </c>
      <c r="AT11" s="18">
        <v>0.30092722920886877</v>
      </c>
      <c r="AU11" s="18">
        <v>0.19932977956536529</v>
      </c>
      <c r="AV11" s="18">
        <v>0.14653815360798811</v>
      </c>
      <c r="AX11" s="18">
        <v>0.23154709306099311</v>
      </c>
      <c r="AY11" s="18">
        <v>0.2372460241112046</v>
      </c>
      <c r="BA11" s="18">
        <v>0.22799678398358389</v>
      </c>
      <c r="BB11" s="18">
        <v>0.24565590573122059</v>
      </c>
      <c r="BD11" s="18">
        <v>0.24491082843803169</v>
      </c>
      <c r="BE11" s="18">
        <v>0.2460720126174738</v>
      </c>
      <c r="BF11" s="18">
        <v>0.28108077157378702</v>
      </c>
      <c r="BG11" s="18">
        <v>0.2023505977763001</v>
      </c>
      <c r="BH11" s="18">
        <v>0.20456847339961179</v>
      </c>
      <c r="BI11" s="18">
        <v>0.23701804485271949</v>
      </c>
      <c r="BJ11" s="18">
        <v>0.23178003919731369</v>
      </c>
      <c r="BL11" s="18">
        <v>0.20974381063454539</v>
      </c>
      <c r="BM11" s="18">
        <v>0.20292221099955979</v>
      </c>
      <c r="BN11" s="18">
        <v>0.2467186308648853</v>
      </c>
      <c r="BO11" s="18">
        <v>0.21108391396806581</v>
      </c>
      <c r="BP11" s="18">
        <v>0.27766433648134953</v>
      </c>
      <c r="BQ11" s="18">
        <v>0.20664209250822571</v>
      </c>
      <c r="BR11" s="18">
        <v>0.34381353660020419</v>
      </c>
      <c r="BS11" s="18">
        <v>0.27083451960778188</v>
      </c>
      <c r="BU11" s="18">
        <v>0.19246725972373349</v>
      </c>
      <c r="BV11" s="18">
        <v>0.20954225737773341</v>
      </c>
      <c r="BW11" s="18">
        <v>0.23119072881846581</v>
      </c>
      <c r="BX11" s="18">
        <v>0.2290524684014226</v>
      </c>
      <c r="BY11" s="18">
        <v>0.245682957133631</v>
      </c>
      <c r="BZ11" s="18">
        <v>0.20669337219977821</v>
      </c>
      <c r="CA11" s="18">
        <v>0.30455365742012042</v>
      </c>
      <c r="CB11" s="18">
        <v>0.28045375128490629</v>
      </c>
      <c r="CC11" s="18">
        <v>0.28660160646415878</v>
      </c>
    </row>
    <row r="12" spans="2:83" ht="19" customHeight="1" x14ac:dyDescent="0.35">
      <c r="B12" s="21" t="s">
        <v>369</v>
      </c>
      <c r="C12" s="18">
        <v>9.8476780006935202E-2</v>
      </c>
      <c r="D12" s="18">
        <v>0.117343774752919</v>
      </c>
      <c r="E12" s="18">
        <v>7.906624199793999E-2</v>
      </c>
      <c r="F12" s="18">
        <v>8.9862472035827659E-2</v>
      </c>
      <c r="G12" s="18">
        <v>0.1216082136730177</v>
      </c>
      <c r="H12" s="18">
        <v>9.9683855651189063E-2</v>
      </c>
      <c r="I12" s="18">
        <v>9.4346400910042844E-2</v>
      </c>
      <c r="K12" s="18">
        <v>9.7325475790770818E-2</v>
      </c>
      <c r="L12" s="18">
        <v>0.1000421401660405</v>
      </c>
      <c r="N12" s="18">
        <v>9.0085320069953942E-2</v>
      </c>
      <c r="O12" s="18">
        <v>0.1193504805998794</v>
      </c>
      <c r="P12" s="18">
        <v>7.9424320724064731E-2</v>
      </c>
      <c r="Q12" s="18">
        <v>6.3750716940942934E-2</v>
      </c>
      <c r="R12" s="18">
        <v>9.0164481052400755E-2</v>
      </c>
      <c r="S12" s="18">
        <v>0.1004311139494382</v>
      </c>
      <c r="T12" s="18">
        <v>0.1034407300064569</v>
      </c>
      <c r="U12" s="18">
        <v>7.5413395055709445E-2</v>
      </c>
      <c r="V12" s="18">
        <v>0.1085849601430182</v>
      </c>
      <c r="W12" s="18">
        <v>0.1107931283452999</v>
      </c>
      <c r="X12" s="18">
        <v>0.13080945406487979</v>
      </c>
      <c r="Y12" s="18">
        <v>8.8056294386726394E-2</v>
      </c>
      <c r="AA12" s="18">
        <v>8.196391224791684E-2</v>
      </c>
      <c r="AB12" s="18">
        <v>7.1465332293355249E-2</v>
      </c>
      <c r="AC12" s="18">
        <v>0.13155495491965019</v>
      </c>
      <c r="AD12" s="18">
        <v>0.1148952092815182</v>
      </c>
      <c r="AF12" s="18">
        <v>0.1391835462315277</v>
      </c>
      <c r="AG12" s="18">
        <v>0.1044700608327848</v>
      </c>
      <c r="AH12" s="18">
        <v>9.9885488701564815E-2</v>
      </c>
      <c r="AI12" s="18">
        <v>0.14680763285039289</v>
      </c>
      <c r="AJ12" s="18">
        <v>8.5820120425696131E-2</v>
      </c>
      <c r="AK12" s="18">
        <v>8.4172721069363604E-2</v>
      </c>
      <c r="AL12" s="18">
        <v>0.10012254425280211</v>
      </c>
      <c r="AM12" s="18">
        <v>0.1086482270461696</v>
      </c>
      <c r="AN12" s="18">
        <v>0.1098778630054896</v>
      </c>
      <c r="AO12" s="18">
        <v>4.3312714541827342E-2</v>
      </c>
      <c r="AP12" s="18">
        <v>0.1087480845407563</v>
      </c>
      <c r="AQ12" s="18">
        <v>9.7635178106024595E-2</v>
      </c>
      <c r="AR12" s="18">
        <v>0.11016819318035211</v>
      </c>
      <c r="AS12" s="18">
        <v>0.1096480931589567</v>
      </c>
      <c r="AT12" s="18">
        <v>1.9165567720117849E-2</v>
      </c>
      <c r="AU12" s="18">
        <v>9.0958535854228667E-2</v>
      </c>
      <c r="AV12" s="18">
        <v>0.1579028445635475</v>
      </c>
      <c r="AX12" s="18">
        <v>9.3654562902797653E-2</v>
      </c>
      <c r="AY12" s="18">
        <v>0.119334641303231</v>
      </c>
      <c r="BA12" s="18">
        <v>9.8851275665342728E-2</v>
      </c>
      <c r="BB12" s="18">
        <v>9.778196428253319E-2</v>
      </c>
      <c r="BD12" s="18">
        <v>9.7595853064912974E-2</v>
      </c>
      <c r="BE12" s="18">
        <v>0.1106204750199616</v>
      </c>
      <c r="BF12" s="18">
        <v>9.0809990587178618E-2</v>
      </c>
      <c r="BG12" s="18">
        <v>9.3348485585166077E-2</v>
      </c>
      <c r="BH12" s="18">
        <v>0.11075756123870641</v>
      </c>
      <c r="BI12" s="18">
        <v>1.823261361827096E-2</v>
      </c>
      <c r="BJ12" s="18">
        <v>0.1073720662777197</v>
      </c>
      <c r="BL12" s="18">
        <v>9.978773445827567E-2</v>
      </c>
      <c r="BM12" s="18">
        <v>8.3138344494033165E-2</v>
      </c>
      <c r="BN12" s="18">
        <v>7.4890500598405574E-2</v>
      </c>
      <c r="BO12" s="18">
        <v>7.5986458386046798E-2</v>
      </c>
      <c r="BP12" s="18">
        <v>0.1156867217175321</v>
      </c>
      <c r="BQ12" s="18">
        <v>0.12435802712361189</v>
      </c>
      <c r="BR12" s="18">
        <v>9.9806616758887565E-2</v>
      </c>
      <c r="BS12" s="18">
        <v>0.1238790273833022</v>
      </c>
      <c r="BU12" s="18">
        <v>7.6943902317387458E-2</v>
      </c>
      <c r="BV12" s="18">
        <v>9.2421845064785416E-2</v>
      </c>
      <c r="BW12" s="18">
        <v>7.8453812276419815E-2</v>
      </c>
      <c r="BX12" s="18">
        <v>7.1796420092572713E-2</v>
      </c>
      <c r="BY12" s="18">
        <v>0.12790890132067179</v>
      </c>
      <c r="BZ12" s="18">
        <v>0.16190645211426019</v>
      </c>
      <c r="CA12" s="18">
        <v>9.9770729746429518E-2</v>
      </c>
      <c r="CB12" s="18">
        <v>6.844514695390759E-2</v>
      </c>
      <c r="CC12" s="18">
        <v>0.1290992399041577</v>
      </c>
    </row>
    <row r="13" spans="2:83" ht="19" customHeight="1" x14ac:dyDescent="0.35">
      <c r="B13" s="21" t="s">
        <v>151</v>
      </c>
      <c r="C13" s="18">
        <v>5.6002911792699041E-2</v>
      </c>
      <c r="D13" s="18">
        <v>9.5104409126354775E-2</v>
      </c>
      <c r="E13" s="18">
        <v>3.402125666174087E-2</v>
      </c>
      <c r="F13" s="18">
        <v>7.4999730045133356E-2</v>
      </c>
      <c r="G13" s="18">
        <v>4.2247041378881058E-2</v>
      </c>
      <c r="H13" s="18">
        <v>6.0128200616156292E-2</v>
      </c>
      <c r="I13" s="18">
        <v>4.6934309185022033E-2</v>
      </c>
      <c r="K13" s="18">
        <v>4.4174393511816443E-2</v>
      </c>
      <c r="L13" s="18">
        <v>6.647072812039985E-2</v>
      </c>
      <c r="N13" s="18">
        <v>4.0735228905953498E-2</v>
      </c>
      <c r="O13" s="18">
        <v>8.2578944769351098E-2</v>
      </c>
      <c r="P13" s="18">
        <v>6.2538219063377115E-2</v>
      </c>
      <c r="Q13" s="18">
        <v>5.8785034769310518E-2</v>
      </c>
      <c r="R13" s="18">
        <v>6.8733118658067527E-2</v>
      </c>
      <c r="S13" s="18">
        <v>3.151402691810333E-2</v>
      </c>
      <c r="T13" s="18">
        <v>6.8155589755089008E-2</v>
      </c>
      <c r="U13" s="18">
        <v>9.2258153526843759E-2</v>
      </c>
      <c r="V13" s="18">
        <v>3.4994544250434793E-2</v>
      </c>
      <c r="W13" s="18">
        <v>7.4494297411606847E-2</v>
      </c>
      <c r="X13" s="18">
        <v>4.0579145539724637E-2</v>
      </c>
      <c r="Y13" s="18">
        <v>3.6188613064373223E-2</v>
      </c>
      <c r="AA13" s="18">
        <v>4.7109821434716433E-2</v>
      </c>
      <c r="AB13" s="18">
        <v>4.0142890502720158E-2</v>
      </c>
      <c r="AC13" s="18">
        <v>4.6313274474977913E-2</v>
      </c>
      <c r="AD13" s="18">
        <v>8.9619593872302519E-2</v>
      </c>
      <c r="AF13" s="18">
        <v>0.18373509834477481</v>
      </c>
      <c r="AG13" s="18">
        <v>0.1017539821033107</v>
      </c>
      <c r="AH13" s="18">
        <v>3.2257478675034597E-2</v>
      </c>
      <c r="AI13" s="18">
        <v>7.0228068531002164E-2</v>
      </c>
      <c r="AJ13" s="18">
        <v>6.3769739833239886E-2</v>
      </c>
      <c r="AK13" s="18">
        <v>6.0853839987698291E-2</v>
      </c>
      <c r="AL13" s="18">
        <v>6.2832532654367459E-2</v>
      </c>
      <c r="AM13" s="18">
        <v>3.155585870395166E-2</v>
      </c>
      <c r="AN13" s="18">
        <v>4.7546806855522199E-2</v>
      </c>
      <c r="AO13" s="18">
        <v>6.9427736935144868E-2</v>
      </c>
      <c r="AP13" s="18">
        <v>4.1650802784368869E-2</v>
      </c>
      <c r="AQ13" s="18">
        <v>1.103502944496315E-2</v>
      </c>
      <c r="AR13" s="18">
        <v>3.6597764524794893E-2</v>
      </c>
      <c r="AS13" s="18">
        <v>1.7971007033664211E-2</v>
      </c>
      <c r="AT13" s="18">
        <v>0</v>
      </c>
      <c r="AU13" s="18">
        <v>4.4210887176487211E-2</v>
      </c>
      <c r="AV13" s="18">
        <v>0.16699324885838229</v>
      </c>
      <c r="AX13" s="18">
        <v>5.7495170447152751E-2</v>
      </c>
      <c r="AY13" s="18">
        <v>4.7418448835327462E-2</v>
      </c>
      <c r="BA13" s="18">
        <v>5.0710771204983393E-2</v>
      </c>
      <c r="BB13" s="18">
        <v>6.5821617066151486E-2</v>
      </c>
      <c r="BD13" s="18">
        <v>5.3292392172907647E-2</v>
      </c>
      <c r="BE13" s="18">
        <v>6.3097496398443267E-2</v>
      </c>
      <c r="BF13" s="18">
        <v>5.7299238961487788E-2</v>
      </c>
      <c r="BG13" s="18">
        <v>3.8081955716013603E-2</v>
      </c>
      <c r="BH13" s="18">
        <v>4.0937759014593372E-2</v>
      </c>
      <c r="BI13" s="18">
        <v>8.4393097843573128E-2</v>
      </c>
      <c r="BJ13" s="18">
        <v>0.17923488209033839</v>
      </c>
      <c r="BL13" s="18">
        <v>2.6490028668752049E-2</v>
      </c>
      <c r="BM13" s="18">
        <v>2.8885654435479219E-2</v>
      </c>
      <c r="BN13" s="18">
        <v>4.7059872021105682E-2</v>
      </c>
      <c r="BO13" s="18">
        <v>9.654432316514111E-2</v>
      </c>
      <c r="BP13" s="18">
        <v>4.9817094114856089E-2</v>
      </c>
      <c r="BQ13" s="18">
        <v>4.7109261265745772E-2</v>
      </c>
      <c r="BR13" s="18">
        <v>0.16146923698383561</v>
      </c>
      <c r="BS13" s="18">
        <v>0.1153407553763484</v>
      </c>
      <c r="BU13" s="18">
        <v>1.4030347769272049E-2</v>
      </c>
      <c r="BV13" s="18">
        <v>2.782016059593214E-2</v>
      </c>
      <c r="BW13" s="18">
        <v>6.0852781229559713E-2</v>
      </c>
      <c r="BX13" s="18">
        <v>9.6881898434094296E-2</v>
      </c>
      <c r="BY13" s="18">
        <v>3.4739425523413081E-2</v>
      </c>
      <c r="BZ13" s="18">
        <v>3.097847971566366E-2</v>
      </c>
      <c r="CA13" s="18">
        <v>0.17366901707222279</v>
      </c>
      <c r="CB13" s="18">
        <v>0.13586444444200901</v>
      </c>
      <c r="CC13" s="18">
        <v>8.0696033026567721E-2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0.21103281524404949</v>
      </c>
      <c r="D9" s="18">
        <v>0.2075571978844982</v>
      </c>
      <c r="E9" s="18">
        <v>0.30540880446650981</v>
      </c>
      <c r="F9" s="18">
        <v>0.16948943355628551</v>
      </c>
      <c r="G9" s="18">
        <v>0.19163043047319281</v>
      </c>
      <c r="H9" s="18">
        <v>0.16181036949273761</v>
      </c>
      <c r="I9" s="18">
        <v>0.22070069982853149</v>
      </c>
      <c r="K9" s="18">
        <v>0.23097785000869481</v>
      </c>
      <c r="L9" s="18">
        <v>0.19338720216081029</v>
      </c>
      <c r="N9" s="18">
        <v>0.1784806503528967</v>
      </c>
      <c r="O9" s="18">
        <v>0.13210538405533531</v>
      </c>
      <c r="P9" s="18">
        <v>0.13559630188021679</v>
      </c>
      <c r="Q9" s="18">
        <v>0.18693950297348341</v>
      </c>
      <c r="R9" s="18">
        <v>0.22595012308326171</v>
      </c>
      <c r="S9" s="18">
        <v>0.19700287324977889</v>
      </c>
      <c r="T9" s="18">
        <v>0.23300070328004299</v>
      </c>
      <c r="U9" s="18">
        <v>0.1834627850936863</v>
      </c>
      <c r="V9" s="18">
        <v>0.27612261839276209</v>
      </c>
      <c r="W9" s="18">
        <v>0.23785498281493961</v>
      </c>
      <c r="X9" s="18">
        <v>0.17905408040580201</v>
      </c>
      <c r="Y9" s="18">
        <v>0.2131329398840017</v>
      </c>
      <c r="AA9" s="18">
        <v>0.25156591027471759</v>
      </c>
      <c r="AB9" s="18">
        <v>0.22728613607639131</v>
      </c>
      <c r="AC9" s="18">
        <v>0.1753619430367713</v>
      </c>
      <c r="AD9" s="18">
        <v>0.1819643039736116</v>
      </c>
      <c r="AF9" s="18">
        <v>0.1409894813173049</v>
      </c>
      <c r="AG9" s="18">
        <v>0.190277353705365</v>
      </c>
      <c r="AH9" s="18">
        <v>0.25737639565972042</v>
      </c>
      <c r="AI9" s="18">
        <v>0.21979869788411349</v>
      </c>
      <c r="AJ9" s="18">
        <v>0.16154619954244101</v>
      </c>
      <c r="AK9" s="18">
        <v>0.17434371842254631</v>
      </c>
      <c r="AL9" s="18">
        <v>0.14062048669819191</v>
      </c>
      <c r="AM9" s="18">
        <v>0.20391413159109281</v>
      </c>
      <c r="AN9" s="18">
        <v>0.14770642190116751</v>
      </c>
      <c r="AO9" s="18">
        <v>0.28926317056798889</v>
      </c>
      <c r="AP9" s="18">
        <v>0.27628104279120708</v>
      </c>
      <c r="AQ9" s="18">
        <v>0.16850649178381319</v>
      </c>
      <c r="AR9" s="18">
        <v>0.18394485175307451</v>
      </c>
      <c r="AS9" s="18">
        <v>0.23036606458197359</v>
      </c>
      <c r="AT9" s="18">
        <v>0.2025170242128517</v>
      </c>
      <c r="AU9" s="18">
        <v>0.37044985012503151</v>
      </c>
      <c r="AV9" s="18">
        <v>0.16004821411813391</v>
      </c>
      <c r="AX9" s="18">
        <v>0.1983348424184396</v>
      </c>
      <c r="AY9" s="18">
        <v>0.27881504814325908</v>
      </c>
      <c r="BA9" s="18">
        <v>0.2216666949249961</v>
      </c>
      <c r="BB9" s="18">
        <v>0.19130338274504699</v>
      </c>
      <c r="BD9" s="18">
        <v>0.1585473383212119</v>
      </c>
      <c r="BE9" s="18">
        <v>0.21582022990936131</v>
      </c>
      <c r="BF9" s="18">
        <v>0.2010455294015884</v>
      </c>
      <c r="BG9" s="18">
        <v>0.22507821064023351</v>
      </c>
      <c r="BH9" s="18">
        <v>0.2776220086714028</v>
      </c>
      <c r="BI9" s="18">
        <v>0.40821734072533672</v>
      </c>
      <c r="BJ9" s="18">
        <v>0.1196925105536476</v>
      </c>
      <c r="BL9" s="18">
        <v>0.20643879204195209</v>
      </c>
      <c r="BM9" s="18">
        <v>0.25262335972342709</v>
      </c>
      <c r="BN9" s="18">
        <v>0.24638688891525459</v>
      </c>
      <c r="BO9" s="18">
        <v>0.2362848249883559</v>
      </c>
      <c r="BP9" s="18">
        <v>0.2249831084690668</v>
      </c>
      <c r="BQ9" s="18">
        <v>0.32426584100297179</v>
      </c>
      <c r="BR9" s="18">
        <v>0.12766005393770261</v>
      </c>
      <c r="BS9" s="18">
        <v>0.1100029651623218</v>
      </c>
      <c r="BU9" s="18">
        <v>0.21730937733594971</v>
      </c>
      <c r="BV9" s="18">
        <v>0.26781377243466647</v>
      </c>
      <c r="BW9" s="18">
        <v>0.2114709966425436</v>
      </c>
      <c r="BX9" s="18">
        <v>0.17752746869143921</v>
      </c>
      <c r="BY9" s="18">
        <v>0.23418386880376379</v>
      </c>
      <c r="BZ9" s="18">
        <v>0.25249143067820251</v>
      </c>
      <c r="CA9" s="18">
        <v>8.4412401912639712E-2</v>
      </c>
      <c r="CB9" s="18">
        <v>0.1297371527624708</v>
      </c>
      <c r="CC9" s="18">
        <v>0.13451704048465851</v>
      </c>
    </row>
    <row r="10" spans="2:83" ht="19" customHeight="1" x14ac:dyDescent="0.35">
      <c r="B10" s="21" t="s">
        <v>367</v>
      </c>
      <c r="C10" s="18">
        <v>0.5140144410387365</v>
      </c>
      <c r="D10" s="18">
        <v>0.44093011273768029</v>
      </c>
      <c r="E10" s="18">
        <v>0.45589190250427469</v>
      </c>
      <c r="F10" s="18">
        <v>0.52954699956027806</v>
      </c>
      <c r="G10" s="18">
        <v>0.48307386911532491</v>
      </c>
      <c r="H10" s="18">
        <v>0.56906439950663845</v>
      </c>
      <c r="I10" s="18">
        <v>0.55931425396963175</v>
      </c>
      <c r="K10" s="18">
        <v>0.50117943635612716</v>
      </c>
      <c r="L10" s="18">
        <v>0.52453155257032591</v>
      </c>
      <c r="N10" s="18">
        <v>0.59073793263460461</v>
      </c>
      <c r="O10" s="18">
        <v>0.65858059532213065</v>
      </c>
      <c r="P10" s="18">
        <v>0.6008591281458463</v>
      </c>
      <c r="Q10" s="18">
        <v>0.46366949867569057</v>
      </c>
      <c r="R10" s="18">
        <v>0.44618381121122669</v>
      </c>
      <c r="S10" s="18">
        <v>0.52747638028417676</v>
      </c>
      <c r="T10" s="18">
        <v>0.48052324065503582</v>
      </c>
      <c r="U10" s="18">
        <v>0.53477721143113488</v>
      </c>
      <c r="V10" s="18">
        <v>0.46279965841184301</v>
      </c>
      <c r="W10" s="18">
        <v>0.49467023970326363</v>
      </c>
      <c r="X10" s="18">
        <v>0.56872968225225329</v>
      </c>
      <c r="Y10" s="18">
        <v>0.50778807458551234</v>
      </c>
      <c r="AA10" s="18">
        <v>0.54091319436349028</v>
      </c>
      <c r="AB10" s="18">
        <v>0.53125381446571074</v>
      </c>
      <c r="AC10" s="18">
        <v>0.52066791882849728</v>
      </c>
      <c r="AD10" s="18">
        <v>0.46154755505199552</v>
      </c>
      <c r="AF10" s="18">
        <v>0.56952053437645223</v>
      </c>
      <c r="AG10" s="18">
        <v>0.31787391838373052</v>
      </c>
      <c r="AH10" s="18">
        <v>0.44068434351712238</v>
      </c>
      <c r="AI10" s="18">
        <v>0.50937068635278482</v>
      </c>
      <c r="AJ10" s="18">
        <v>0.50874890366830505</v>
      </c>
      <c r="AK10" s="18">
        <v>0.59113204792121288</v>
      </c>
      <c r="AL10" s="18">
        <v>0.52277699676583667</v>
      </c>
      <c r="AM10" s="18">
        <v>0.51291873703724755</v>
      </c>
      <c r="AN10" s="18">
        <v>0.48280295936978213</v>
      </c>
      <c r="AO10" s="18">
        <v>0.46980479359407279</v>
      </c>
      <c r="AP10" s="18">
        <v>0.50788340484409733</v>
      </c>
      <c r="AQ10" s="18">
        <v>0.68303732252707083</v>
      </c>
      <c r="AR10" s="18">
        <v>0.55574863285570053</v>
      </c>
      <c r="AS10" s="18">
        <v>0.47381810829685539</v>
      </c>
      <c r="AT10" s="18">
        <v>0.64277900093962048</v>
      </c>
      <c r="AU10" s="18">
        <v>0.51778861265574683</v>
      </c>
      <c r="AV10" s="18">
        <v>0.4448004410932308</v>
      </c>
      <c r="AX10" s="18">
        <v>0.53276475570334159</v>
      </c>
      <c r="AY10" s="18">
        <v>0.41991911053280528</v>
      </c>
      <c r="BA10" s="18">
        <v>0.50124892685303879</v>
      </c>
      <c r="BB10" s="18">
        <v>0.53769877432050728</v>
      </c>
      <c r="BD10" s="18">
        <v>0.5616455028780386</v>
      </c>
      <c r="BE10" s="18">
        <v>0.47478456884958492</v>
      </c>
      <c r="BF10" s="18">
        <v>0.48796219281076819</v>
      </c>
      <c r="BG10" s="18">
        <v>0.55235484449336314</v>
      </c>
      <c r="BH10" s="18">
        <v>0.46281269769675032</v>
      </c>
      <c r="BI10" s="18">
        <v>0.48393711466445138</v>
      </c>
      <c r="BJ10" s="18">
        <v>0.44935299697100078</v>
      </c>
      <c r="BL10" s="18">
        <v>0.53761646179090872</v>
      </c>
      <c r="BM10" s="18">
        <v>0.54523845171676877</v>
      </c>
      <c r="BN10" s="18">
        <v>0.51404385413564113</v>
      </c>
      <c r="BO10" s="18">
        <v>0.52076011907379827</v>
      </c>
      <c r="BP10" s="18">
        <v>0.47609488067874389</v>
      </c>
      <c r="BQ10" s="18">
        <v>0.40028158194177371</v>
      </c>
      <c r="BR10" s="18">
        <v>0.3487864731082112</v>
      </c>
      <c r="BS10" s="18">
        <v>0.4978602944037106</v>
      </c>
      <c r="BU10" s="18">
        <v>0.57618719570397103</v>
      </c>
      <c r="BV10" s="18">
        <v>0.52171764740278437</v>
      </c>
      <c r="BW10" s="18">
        <v>0.59234151757696474</v>
      </c>
      <c r="BX10" s="18">
        <v>0.5221413343168344</v>
      </c>
      <c r="BY10" s="18">
        <v>0.46564175577068428</v>
      </c>
      <c r="BZ10" s="18">
        <v>0.42119204547716022</v>
      </c>
      <c r="CA10" s="18">
        <v>0.45400496479829411</v>
      </c>
      <c r="CB10" s="18">
        <v>0.50656009304221461</v>
      </c>
      <c r="CC10" s="18">
        <v>0.54026465359618236</v>
      </c>
    </row>
    <row r="11" spans="2:83" ht="19" customHeight="1" x14ac:dyDescent="0.35">
      <c r="B11" s="21" t="s">
        <v>368</v>
      </c>
      <c r="C11" s="18">
        <v>0.15549353965821661</v>
      </c>
      <c r="D11" s="18">
        <v>0.19643140840453571</v>
      </c>
      <c r="E11" s="18">
        <v>0.15128302733918861</v>
      </c>
      <c r="F11" s="18">
        <v>0.1597068866941064</v>
      </c>
      <c r="G11" s="18">
        <v>0.1876873927210338</v>
      </c>
      <c r="H11" s="18">
        <v>0.13525104410846259</v>
      </c>
      <c r="I11" s="18">
        <v>0.13037565219319339</v>
      </c>
      <c r="K11" s="18">
        <v>0.1694167732854755</v>
      </c>
      <c r="L11" s="18">
        <v>0.14321588473588431</v>
      </c>
      <c r="N11" s="18">
        <v>0.14584795135558429</v>
      </c>
      <c r="O11" s="18">
        <v>9.1260987147701325E-2</v>
      </c>
      <c r="P11" s="18">
        <v>0.13219381168671079</v>
      </c>
      <c r="Q11" s="18">
        <v>0.182483106009176</v>
      </c>
      <c r="R11" s="18">
        <v>0.1924491762807671</v>
      </c>
      <c r="S11" s="18">
        <v>0.19217593455774451</v>
      </c>
      <c r="T11" s="18">
        <v>0.1360043201771752</v>
      </c>
      <c r="U11" s="18">
        <v>0.1479174703601919</v>
      </c>
      <c r="V11" s="18">
        <v>0.14263519360267071</v>
      </c>
      <c r="W11" s="18">
        <v>0.12862662801355559</v>
      </c>
      <c r="X11" s="18">
        <v>0.14706670811134601</v>
      </c>
      <c r="Y11" s="18">
        <v>0.19435694099574721</v>
      </c>
      <c r="AA11" s="18">
        <v>0.11548216214163989</v>
      </c>
      <c r="AB11" s="18">
        <v>0.15286056995050751</v>
      </c>
      <c r="AC11" s="18">
        <v>0.18878380271458409</v>
      </c>
      <c r="AD11" s="18">
        <v>0.17328019405697601</v>
      </c>
      <c r="AF11" s="18">
        <v>7.5699728239632086E-2</v>
      </c>
      <c r="AG11" s="18">
        <v>0.24396763515175141</v>
      </c>
      <c r="AH11" s="18">
        <v>0.18501754088789299</v>
      </c>
      <c r="AI11" s="18">
        <v>0.14189096819847341</v>
      </c>
      <c r="AJ11" s="18">
        <v>0.1804062402856571</v>
      </c>
      <c r="AK11" s="18">
        <v>0.13180997057474189</v>
      </c>
      <c r="AL11" s="18">
        <v>0.19177686460408949</v>
      </c>
      <c r="AM11" s="18">
        <v>0.17370469814105921</v>
      </c>
      <c r="AN11" s="18">
        <v>0.26214701583099559</v>
      </c>
      <c r="AO11" s="18">
        <v>0.13395868888180229</v>
      </c>
      <c r="AP11" s="18">
        <v>0.15325050277999719</v>
      </c>
      <c r="AQ11" s="18">
        <v>7.4452010121381224E-2</v>
      </c>
      <c r="AR11" s="18">
        <v>0.15276085221526231</v>
      </c>
      <c r="AS11" s="18">
        <v>0.17129245774489479</v>
      </c>
      <c r="AT11" s="18">
        <v>0.13485896500614</v>
      </c>
      <c r="AU11" s="18">
        <v>4.5879732004149118E-2</v>
      </c>
      <c r="AV11" s="18">
        <v>0.1123530315995088</v>
      </c>
      <c r="AX11" s="18">
        <v>0.1481294054043524</v>
      </c>
      <c r="AY11" s="18">
        <v>0.19430115665068551</v>
      </c>
      <c r="BA11" s="18">
        <v>0.1599796135290262</v>
      </c>
      <c r="BB11" s="18">
        <v>0.1471703599462755</v>
      </c>
      <c r="BD11" s="18">
        <v>0.1650471597301858</v>
      </c>
      <c r="BE11" s="18">
        <v>0.17710911053135961</v>
      </c>
      <c r="BF11" s="18">
        <v>0.18655478160980099</v>
      </c>
      <c r="BG11" s="18">
        <v>0.14709137266563721</v>
      </c>
      <c r="BH11" s="18">
        <v>0.1194958714743565</v>
      </c>
      <c r="BI11" s="18">
        <v>2.6472903382419099E-2</v>
      </c>
      <c r="BJ11" s="18">
        <v>0.12737784609924571</v>
      </c>
      <c r="BL11" s="18">
        <v>0.1765789535640469</v>
      </c>
      <c r="BM11" s="18">
        <v>0.1201054663739639</v>
      </c>
      <c r="BN11" s="18">
        <v>0.1705587521100069</v>
      </c>
      <c r="BO11" s="18">
        <v>0.1196951264437595</v>
      </c>
      <c r="BP11" s="18">
        <v>0.18537588067361879</v>
      </c>
      <c r="BQ11" s="18">
        <v>0.15975046943120361</v>
      </c>
      <c r="BR11" s="18">
        <v>0.16209399718353179</v>
      </c>
      <c r="BS11" s="18">
        <v>0.17701111988043269</v>
      </c>
      <c r="BU11" s="18">
        <v>0.15190860159370581</v>
      </c>
      <c r="BV11" s="18">
        <v>0.13256892088121461</v>
      </c>
      <c r="BW11" s="18">
        <v>0.13336474845690319</v>
      </c>
      <c r="BX11" s="18">
        <v>0.15164653045324239</v>
      </c>
      <c r="BY11" s="18">
        <v>0.18479812020866079</v>
      </c>
      <c r="BZ11" s="18">
        <v>0.2180994711327098</v>
      </c>
      <c r="CA11" s="18">
        <v>0.18500407970762639</v>
      </c>
      <c r="CB11" s="18">
        <v>0.13063889097506631</v>
      </c>
      <c r="CC11" s="18">
        <v>0.14478103647528739</v>
      </c>
    </row>
    <row r="12" spans="2:83" ht="19" customHeight="1" x14ac:dyDescent="0.35">
      <c r="B12" s="21" t="s">
        <v>369</v>
      </c>
      <c r="C12" s="18">
        <v>5.6826773136885278E-2</v>
      </c>
      <c r="D12" s="18">
        <v>7.746066335613154E-2</v>
      </c>
      <c r="E12" s="18">
        <v>4.7300520909388341E-2</v>
      </c>
      <c r="F12" s="18">
        <v>7.3367172608731809E-2</v>
      </c>
      <c r="G12" s="18">
        <v>6.0035579457157387E-2</v>
      </c>
      <c r="H12" s="18">
        <v>7.1917152195524733E-2</v>
      </c>
      <c r="I12" s="18">
        <v>3.0478167224242861E-2</v>
      </c>
      <c r="K12" s="18">
        <v>5.7886136136211658E-2</v>
      </c>
      <c r="L12" s="18">
        <v>5.6114950182184493E-2</v>
      </c>
      <c r="N12" s="18">
        <v>4.7385601064747158E-2</v>
      </c>
      <c r="O12" s="18">
        <v>2.0139671314715599E-2</v>
      </c>
      <c r="P12" s="18">
        <v>7.0062191389960088E-2</v>
      </c>
      <c r="Q12" s="18">
        <v>9.8810720031147395E-2</v>
      </c>
      <c r="R12" s="18">
        <v>6.2746800495320845E-2</v>
      </c>
      <c r="S12" s="18">
        <v>4.0505475690627027E-2</v>
      </c>
      <c r="T12" s="18">
        <v>7.1296005443437227E-2</v>
      </c>
      <c r="U12" s="18">
        <v>5.1958562714983968E-2</v>
      </c>
      <c r="V12" s="18">
        <v>5.7571070915676689E-2</v>
      </c>
      <c r="W12" s="18">
        <v>6.4141347756619574E-2</v>
      </c>
      <c r="X12" s="18">
        <v>4.3589155713948731E-2</v>
      </c>
      <c r="Y12" s="18">
        <v>5.1882064474678947E-2</v>
      </c>
      <c r="AA12" s="18">
        <v>4.4487138858889712E-2</v>
      </c>
      <c r="AB12" s="18">
        <v>3.3502823973635479E-2</v>
      </c>
      <c r="AC12" s="18">
        <v>7.4876687684007473E-2</v>
      </c>
      <c r="AD12" s="18">
        <v>7.7799747128864907E-2</v>
      </c>
      <c r="AF12" s="18">
        <v>3.3900520274444373E-2</v>
      </c>
      <c r="AG12" s="18">
        <v>0.1054429909617712</v>
      </c>
      <c r="AH12" s="18">
        <v>6.1720716989648289E-2</v>
      </c>
      <c r="AI12" s="18">
        <v>7.2712398566178282E-2</v>
      </c>
      <c r="AJ12" s="18">
        <v>7.8721896324698171E-2</v>
      </c>
      <c r="AK12" s="18">
        <v>4.2057789973999928E-2</v>
      </c>
      <c r="AL12" s="18">
        <v>7.8880018869358845E-2</v>
      </c>
      <c r="AM12" s="18">
        <v>6.368929090267722E-2</v>
      </c>
      <c r="AN12" s="18">
        <v>4.7755849710706108E-2</v>
      </c>
      <c r="AO12" s="18">
        <v>5.3379632395070778E-2</v>
      </c>
      <c r="AP12" s="18">
        <v>1.957470078180008E-2</v>
      </c>
      <c r="AQ12" s="18">
        <v>3.2480499276667088E-2</v>
      </c>
      <c r="AR12" s="18">
        <v>6.9489178026378495E-2</v>
      </c>
      <c r="AS12" s="18">
        <v>9.9765223135201128E-2</v>
      </c>
      <c r="AT12" s="18">
        <v>1.9845009841387699E-2</v>
      </c>
      <c r="AU12" s="18">
        <v>2.1772734335112041E-2</v>
      </c>
      <c r="AV12" s="18">
        <v>8.8396191307397551E-2</v>
      </c>
      <c r="AX12" s="18">
        <v>5.4088938765143348E-2</v>
      </c>
      <c r="AY12" s="18">
        <v>6.9057998335802784E-2</v>
      </c>
      <c r="BA12" s="18">
        <v>5.9379291423276997E-2</v>
      </c>
      <c r="BB12" s="18">
        <v>5.2090991019275987E-2</v>
      </c>
      <c r="BD12" s="18">
        <v>6.5994057436104953E-2</v>
      </c>
      <c r="BE12" s="18">
        <v>5.1506103530745438E-2</v>
      </c>
      <c r="BF12" s="18">
        <v>5.1079179956918297E-2</v>
      </c>
      <c r="BG12" s="18">
        <v>2.8183198010246779E-2</v>
      </c>
      <c r="BH12" s="18">
        <v>9.6672490674136691E-2</v>
      </c>
      <c r="BI12" s="18">
        <v>0</v>
      </c>
      <c r="BJ12" s="18">
        <v>0.1304510079359755</v>
      </c>
      <c r="BL12" s="18">
        <v>4.5954187021798647E-2</v>
      </c>
      <c r="BM12" s="18">
        <v>4.7641099984397257E-2</v>
      </c>
      <c r="BN12" s="18">
        <v>3.2727246639528328E-2</v>
      </c>
      <c r="BO12" s="18">
        <v>4.4145917886971649E-2</v>
      </c>
      <c r="BP12" s="18">
        <v>7.0795543806133246E-2</v>
      </c>
      <c r="BQ12" s="18">
        <v>4.4317028497539927E-2</v>
      </c>
      <c r="BR12" s="18">
        <v>0.13833592421965071</v>
      </c>
      <c r="BS12" s="18">
        <v>7.7154116111119081E-2</v>
      </c>
      <c r="BU12" s="18">
        <v>2.1620532643855161E-2</v>
      </c>
      <c r="BV12" s="18">
        <v>4.5873660059885968E-2</v>
      </c>
      <c r="BW12" s="18">
        <v>8.7066170046917225E-3</v>
      </c>
      <c r="BX12" s="18">
        <v>5.9757116188239229E-2</v>
      </c>
      <c r="BY12" s="18">
        <v>8.5967237893897222E-2</v>
      </c>
      <c r="BZ12" s="18">
        <v>2.8022216709683929E-2</v>
      </c>
      <c r="CA12" s="18">
        <v>8.6223272129456227E-2</v>
      </c>
      <c r="CB12" s="18">
        <v>7.3195684554254042E-2</v>
      </c>
      <c r="CC12" s="18">
        <v>9.4790690351339399E-2</v>
      </c>
    </row>
    <row r="13" spans="2:83" ht="19" customHeight="1" x14ac:dyDescent="0.35">
      <c r="B13" s="21" t="s">
        <v>151</v>
      </c>
      <c r="C13" s="18">
        <v>6.2632430922112015E-2</v>
      </c>
      <c r="D13" s="18">
        <v>7.7620617617154178E-2</v>
      </c>
      <c r="E13" s="18">
        <v>4.0115744780638583E-2</v>
      </c>
      <c r="F13" s="18">
        <v>6.7889507580598238E-2</v>
      </c>
      <c r="G13" s="18">
        <v>7.7572728233291269E-2</v>
      </c>
      <c r="H13" s="18">
        <v>6.1957034696636631E-2</v>
      </c>
      <c r="I13" s="18">
        <v>5.9131226784400463E-2</v>
      </c>
      <c r="K13" s="18">
        <v>4.053980421349087E-2</v>
      </c>
      <c r="L13" s="18">
        <v>8.2750410350795001E-2</v>
      </c>
      <c r="N13" s="18">
        <v>3.7547864592167149E-2</v>
      </c>
      <c r="O13" s="18">
        <v>9.7913362160117173E-2</v>
      </c>
      <c r="P13" s="18">
        <v>6.1288566897265903E-2</v>
      </c>
      <c r="Q13" s="18">
        <v>6.8097172310502732E-2</v>
      </c>
      <c r="R13" s="18">
        <v>7.2670088929423601E-2</v>
      </c>
      <c r="S13" s="18">
        <v>4.2839336217672892E-2</v>
      </c>
      <c r="T13" s="18">
        <v>7.9175730444308923E-2</v>
      </c>
      <c r="U13" s="18">
        <v>8.1883970400002781E-2</v>
      </c>
      <c r="V13" s="18">
        <v>6.0871458677047532E-2</v>
      </c>
      <c r="W13" s="18">
        <v>7.4706801711621681E-2</v>
      </c>
      <c r="X13" s="18">
        <v>6.1560373516650058E-2</v>
      </c>
      <c r="Y13" s="18">
        <v>3.2839980060059663E-2</v>
      </c>
      <c r="AA13" s="18">
        <v>4.7551594361262439E-2</v>
      </c>
      <c r="AB13" s="18">
        <v>5.5096655533754979E-2</v>
      </c>
      <c r="AC13" s="18">
        <v>4.0309647736139868E-2</v>
      </c>
      <c r="AD13" s="18">
        <v>0.105408199788552</v>
      </c>
      <c r="AF13" s="18">
        <v>0.17988973579216641</v>
      </c>
      <c r="AG13" s="18">
        <v>0.14243810179738189</v>
      </c>
      <c r="AH13" s="18">
        <v>5.5201002945616043E-2</v>
      </c>
      <c r="AI13" s="18">
        <v>5.6227248998449837E-2</v>
      </c>
      <c r="AJ13" s="18">
        <v>7.0576760178898634E-2</v>
      </c>
      <c r="AK13" s="18">
        <v>6.0656473107498887E-2</v>
      </c>
      <c r="AL13" s="18">
        <v>6.594563306252324E-2</v>
      </c>
      <c r="AM13" s="18">
        <v>4.5773142327923309E-2</v>
      </c>
      <c r="AN13" s="18">
        <v>5.958775318734863E-2</v>
      </c>
      <c r="AO13" s="18">
        <v>5.3593714561065271E-2</v>
      </c>
      <c r="AP13" s="18">
        <v>4.3010348802898189E-2</v>
      </c>
      <c r="AQ13" s="18">
        <v>4.1523676291067617E-2</v>
      </c>
      <c r="AR13" s="18">
        <v>3.8056485149584117E-2</v>
      </c>
      <c r="AS13" s="18">
        <v>2.4758146241075009E-2</v>
      </c>
      <c r="AT13" s="18">
        <v>0</v>
      </c>
      <c r="AU13" s="18">
        <v>4.4109070879960667E-2</v>
      </c>
      <c r="AV13" s="18">
        <v>0.19440212188172901</v>
      </c>
      <c r="AX13" s="18">
        <v>6.6682057708722944E-2</v>
      </c>
      <c r="AY13" s="18">
        <v>3.7906686337447343E-2</v>
      </c>
      <c r="BA13" s="18">
        <v>5.7725473269662049E-2</v>
      </c>
      <c r="BB13" s="18">
        <v>7.173649196889445E-2</v>
      </c>
      <c r="BD13" s="18">
        <v>4.8765941634458652E-2</v>
      </c>
      <c r="BE13" s="18">
        <v>8.077998717894877E-2</v>
      </c>
      <c r="BF13" s="18">
        <v>7.335831622092423E-2</v>
      </c>
      <c r="BG13" s="18">
        <v>4.7292374190519293E-2</v>
      </c>
      <c r="BH13" s="18">
        <v>4.3396931483353662E-2</v>
      </c>
      <c r="BI13" s="18">
        <v>8.1372641227792711E-2</v>
      </c>
      <c r="BJ13" s="18">
        <v>0.17312563844013029</v>
      </c>
      <c r="BL13" s="18">
        <v>3.3411605581293358E-2</v>
      </c>
      <c r="BM13" s="18">
        <v>3.4391622201442811E-2</v>
      </c>
      <c r="BN13" s="18">
        <v>3.6283258199568992E-2</v>
      </c>
      <c r="BO13" s="18">
        <v>7.9114011607114759E-2</v>
      </c>
      <c r="BP13" s="18">
        <v>4.2750586372437262E-2</v>
      </c>
      <c r="BQ13" s="18">
        <v>7.1385079126511153E-2</v>
      </c>
      <c r="BR13" s="18">
        <v>0.22312355155090369</v>
      </c>
      <c r="BS13" s="18">
        <v>0.1379715044424159</v>
      </c>
      <c r="BU13" s="18">
        <v>3.2974292722518408E-2</v>
      </c>
      <c r="BV13" s="18">
        <v>3.2025999221448519E-2</v>
      </c>
      <c r="BW13" s="18">
        <v>5.4116120318896822E-2</v>
      </c>
      <c r="BX13" s="18">
        <v>8.8927550350244841E-2</v>
      </c>
      <c r="BY13" s="18">
        <v>2.9409017322993811E-2</v>
      </c>
      <c r="BZ13" s="18">
        <v>8.0194836002243738E-2</v>
      </c>
      <c r="CA13" s="18">
        <v>0.19035528145198369</v>
      </c>
      <c r="CB13" s="18">
        <v>0.1598681786659942</v>
      </c>
      <c r="CC13" s="18">
        <v>8.5646579092532399E-2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0.25774166918542918</v>
      </c>
      <c r="D9" s="18">
        <v>0.26246542236048642</v>
      </c>
      <c r="E9" s="18">
        <v>0.27095210582789009</v>
      </c>
      <c r="F9" s="18">
        <v>0.27858339258866399</v>
      </c>
      <c r="G9" s="18">
        <v>0.26554894216617891</v>
      </c>
      <c r="H9" s="18">
        <v>0.24363481556076169</v>
      </c>
      <c r="I9" s="18">
        <v>0.2359963097490855</v>
      </c>
      <c r="K9" s="18">
        <v>0.2452331385019858</v>
      </c>
      <c r="L9" s="18">
        <v>0.26970693767615672</v>
      </c>
      <c r="N9" s="18">
        <v>0.2363729257631027</v>
      </c>
      <c r="O9" s="18">
        <v>0.27299647013347728</v>
      </c>
      <c r="P9" s="18">
        <v>0.26883947089478799</v>
      </c>
      <c r="Q9" s="18">
        <v>0.28450079025280323</v>
      </c>
      <c r="R9" s="18">
        <v>0.27064879311386958</v>
      </c>
      <c r="S9" s="18">
        <v>0.22254466200254081</v>
      </c>
      <c r="T9" s="18">
        <v>0.24427587995415409</v>
      </c>
      <c r="U9" s="18">
        <v>0.25489259308165069</v>
      </c>
      <c r="V9" s="18">
        <v>0.28575861816899839</v>
      </c>
      <c r="W9" s="18">
        <v>0.23654495396083491</v>
      </c>
      <c r="X9" s="18">
        <v>0.21684343308401671</v>
      </c>
      <c r="Y9" s="18">
        <v>0.31323943189894921</v>
      </c>
      <c r="AA9" s="18">
        <v>0.29570766516065938</v>
      </c>
      <c r="AB9" s="18">
        <v>0.26406685955826048</v>
      </c>
      <c r="AC9" s="18">
        <v>0.2299700696106895</v>
      </c>
      <c r="AD9" s="18">
        <v>0.23374054027718821</v>
      </c>
      <c r="AF9" s="18">
        <v>8.1138107162972928E-2</v>
      </c>
      <c r="AG9" s="18">
        <v>0.22146776666168549</v>
      </c>
      <c r="AH9" s="18">
        <v>0.31644953101967321</v>
      </c>
      <c r="AI9" s="18">
        <v>0.23439148334491169</v>
      </c>
      <c r="AJ9" s="18">
        <v>0.25164871999782329</v>
      </c>
      <c r="AK9" s="18">
        <v>0.22371594912871881</v>
      </c>
      <c r="AL9" s="18">
        <v>0.2474931716742152</v>
      </c>
      <c r="AM9" s="18">
        <v>0.29158956990213558</v>
      </c>
      <c r="AN9" s="18">
        <v>0.1666547708118257</v>
      </c>
      <c r="AO9" s="18">
        <v>0.25512351114125759</v>
      </c>
      <c r="AP9" s="18">
        <v>0.25796196704404462</v>
      </c>
      <c r="AQ9" s="18">
        <v>0.29390764132657798</v>
      </c>
      <c r="AR9" s="18">
        <v>0.33104215035094919</v>
      </c>
      <c r="AS9" s="18">
        <v>0.2749755415617362</v>
      </c>
      <c r="AT9" s="18">
        <v>0.29463140629296192</v>
      </c>
      <c r="AU9" s="18">
        <v>0.33555104810458408</v>
      </c>
      <c r="AV9" s="18">
        <v>0.2214554184398389</v>
      </c>
      <c r="AX9" s="18">
        <v>0.25953333420525271</v>
      </c>
      <c r="AY9" s="18">
        <v>0.25459032302708179</v>
      </c>
      <c r="BA9" s="18">
        <v>0.25986269390899919</v>
      </c>
      <c r="BB9" s="18">
        <v>0.25380645312431749</v>
      </c>
      <c r="BD9" s="18">
        <v>0.2155137555766497</v>
      </c>
      <c r="BE9" s="18">
        <v>0.24073667463051801</v>
      </c>
      <c r="BF9" s="18">
        <v>0.27152268252298201</v>
      </c>
      <c r="BG9" s="18">
        <v>0.28340959570278013</v>
      </c>
      <c r="BH9" s="18">
        <v>0.34056516973219719</v>
      </c>
      <c r="BI9" s="18">
        <v>0.25564129152835979</v>
      </c>
      <c r="BJ9" s="18">
        <v>0.1643447631030637</v>
      </c>
      <c r="BL9" s="18">
        <v>0.24427946766684841</v>
      </c>
      <c r="BM9" s="18">
        <v>0.28996292878273988</v>
      </c>
      <c r="BN9" s="18">
        <v>0.23899904345585571</v>
      </c>
      <c r="BO9" s="18">
        <v>0.34378953994194061</v>
      </c>
      <c r="BP9" s="18">
        <v>0.245556124741305</v>
      </c>
      <c r="BQ9" s="18">
        <v>0.32613399031285978</v>
      </c>
      <c r="BR9" s="18">
        <v>0.2145454862212787</v>
      </c>
      <c r="BS9" s="18">
        <v>0.20489698728822961</v>
      </c>
      <c r="BU9" s="18">
        <v>0.24713488432162811</v>
      </c>
      <c r="BV9" s="18">
        <v>0.28741047281104948</v>
      </c>
      <c r="BW9" s="18">
        <v>0.23904773361774939</v>
      </c>
      <c r="BX9" s="18">
        <v>0.30384109358408168</v>
      </c>
      <c r="BY9" s="18">
        <v>0.27088741065452848</v>
      </c>
      <c r="BZ9" s="18">
        <v>0.29003887298196968</v>
      </c>
      <c r="CA9" s="18">
        <v>0.1418859657552044</v>
      </c>
      <c r="CB9" s="18">
        <v>0.18942721972486101</v>
      </c>
      <c r="CC9" s="18">
        <v>0.27862397388661841</v>
      </c>
    </row>
    <row r="10" spans="2:83" ht="19" customHeight="1" x14ac:dyDescent="0.35">
      <c r="B10" s="21" t="s">
        <v>367</v>
      </c>
      <c r="C10" s="18">
        <v>0.52560861413365811</v>
      </c>
      <c r="D10" s="18">
        <v>0.3920311101458806</v>
      </c>
      <c r="E10" s="18">
        <v>0.46649873951674359</v>
      </c>
      <c r="F10" s="18">
        <v>0.50401360190665923</v>
      </c>
      <c r="G10" s="18">
        <v>0.53434583253284273</v>
      </c>
      <c r="H10" s="18">
        <v>0.59629820824836555</v>
      </c>
      <c r="I10" s="18">
        <v>0.58857841678129119</v>
      </c>
      <c r="K10" s="18">
        <v>0.55049479712497673</v>
      </c>
      <c r="L10" s="18">
        <v>0.50288652124142275</v>
      </c>
      <c r="N10" s="18">
        <v>0.57454034985403568</v>
      </c>
      <c r="O10" s="18">
        <v>0.5695271098061141</v>
      </c>
      <c r="P10" s="18">
        <v>0.47351929693868089</v>
      </c>
      <c r="Q10" s="18">
        <v>0.47327927405973841</v>
      </c>
      <c r="R10" s="18">
        <v>0.5249317152042694</v>
      </c>
      <c r="S10" s="18">
        <v>0.57605875131214979</v>
      </c>
      <c r="T10" s="18">
        <v>0.53384016902655695</v>
      </c>
      <c r="U10" s="18">
        <v>0.52467767858848136</v>
      </c>
      <c r="V10" s="18">
        <v>0.47283798303584779</v>
      </c>
      <c r="W10" s="18">
        <v>0.55042861891108186</v>
      </c>
      <c r="X10" s="18">
        <v>0.55469643785164147</v>
      </c>
      <c r="Y10" s="18">
        <v>0.47983743245919058</v>
      </c>
      <c r="AA10" s="18">
        <v>0.5253272796114371</v>
      </c>
      <c r="AB10" s="18">
        <v>0.56978897213397672</v>
      </c>
      <c r="AC10" s="18">
        <v>0.51916605196044907</v>
      </c>
      <c r="AD10" s="18">
        <v>0.48629284171453341</v>
      </c>
      <c r="AF10" s="18">
        <v>0.44979000352118981</v>
      </c>
      <c r="AG10" s="18">
        <v>0.4639167801365463</v>
      </c>
      <c r="AH10" s="18">
        <v>0.5168742601065871</v>
      </c>
      <c r="AI10" s="18">
        <v>0.47820161254567151</v>
      </c>
      <c r="AJ10" s="18">
        <v>0.51117236011208567</v>
      </c>
      <c r="AK10" s="18">
        <v>0.56256138446232229</v>
      </c>
      <c r="AL10" s="18">
        <v>0.48292777965458161</v>
      </c>
      <c r="AM10" s="18">
        <v>0.53829327139138139</v>
      </c>
      <c r="AN10" s="18">
        <v>0.60623188098858694</v>
      </c>
      <c r="AO10" s="18">
        <v>0.56272467653969616</v>
      </c>
      <c r="AP10" s="18">
        <v>0.55176212025105886</v>
      </c>
      <c r="AQ10" s="18">
        <v>0.53155572647908034</v>
      </c>
      <c r="AR10" s="18">
        <v>0.5507865799377839</v>
      </c>
      <c r="AS10" s="18">
        <v>0.57567512139747301</v>
      </c>
      <c r="AT10" s="18">
        <v>0.58486101794086798</v>
      </c>
      <c r="AU10" s="18">
        <v>0.51960871136122966</v>
      </c>
      <c r="AV10" s="18">
        <v>0.35154269512650399</v>
      </c>
      <c r="AX10" s="18">
        <v>0.5389423395813594</v>
      </c>
      <c r="AY10" s="18">
        <v>0.45582195820060778</v>
      </c>
      <c r="BA10" s="18">
        <v>0.53329946298974029</v>
      </c>
      <c r="BB10" s="18">
        <v>0.51133949618999908</v>
      </c>
      <c r="BD10" s="18">
        <v>0.55285239910553341</v>
      </c>
      <c r="BE10" s="18">
        <v>0.54752090446305945</v>
      </c>
      <c r="BF10" s="18">
        <v>0.51135573067526663</v>
      </c>
      <c r="BG10" s="18">
        <v>0.52296534333772182</v>
      </c>
      <c r="BH10" s="18">
        <v>0.46835308873896969</v>
      </c>
      <c r="BI10" s="18">
        <v>0.57659806400095825</v>
      </c>
      <c r="BJ10" s="18">
        <v>0.41726706724499762</v>
      </c>
      <c r="BL10" s="18">
        <v>0.60553376731570419</v>
      </c>
      <c r="BM10" s="18">
        <v>0.52128319295587799</v>
      </c>
      <c r="BN10" s="18">
        <v>0.56119023096819043</v>
      </c>
      <c r="BO10" s="18">
        <v>0.39892987959847181</v>
      </c>
      <c r="BP10" s="18">
        <v>0.51657362251834948</v>
      </c>
      <c r="BQ10" s="18">
        <v>0.44810635049065778</v>
      </c>
      <c r="BR10" s="18">
        <v>0.33427587876737258</v>
      </c>
      <c r="BS10" s="18">
        <v>0.51750906839528499</v>
      </c>
      <c r="BU10" s="18">
        <v>0.6077347638716798</v>
      </c>
      <c r="BV10" s="18">
        <v>0.51553107354657912</v>
      </c>
      <c r="BW10" s="18">
        <v>0.57301019702414724</v>
      </c>
      <c r="BX10" s="18">
        <v>0.41912481717623612</v>
      </c>
      <c r="BY10" s="18">
        <v>0.53032453144979774</v>
      </c>
      <c r="BZ10" s="18">
        <v>0.42939044595376957</v>
      </c>
      <c r="CA10" s="18">
        <v>0.51119333277221979</v>
      </c>
      <c r="CB10" s="18">
        <v>0.55077048145832119</v>
      </c>
      <c r="CC10" s="18">
        <v>0.4509983524927848</v>
      </c>
    </row>
    <row r="11" spans="2:83" ht="19" customHeight="1" x14ac:dyDescent="0.35">
      <c r="B11" s="21" t="s">
        <v>368</v>
      </c>
      <c r="C11" s="18">
        <v>0.1145972569346816</v>
      </c>
      <c r="D11" s="18">
        <v>0.19419636685017391</v>
      </c>
      <c r="E11" s="18">
        <v>0.19421043974760269</v>
      </c>
      <c r="F11" s="18">
        <v>0.13436514869734001</v>
      </c>
      <c r="G11" s="18">
        <v>8.6473940322326373E-2</v>
      </c>
      <c r="H11" s="18">
        <v>7.2694726141548538E-2</v>
      </c>
      <c r="I11" s="18">
        <v>5.5214872389091833E-2</v>
      </c>
      <c r="K11" s="18">
        <v>0.1143095902265515</v>
      </c>
      <c r="L11" s="18">
        <v>0.1144137308718972</v>
      </c>
      <c r="N11" s="18">
        <v>0.15080381451080549</v>
      </c>
      <c r="O11" s="18">
        <v>4.9373974576297851E-2</v>
      </c>
      <c r="P11" s="18">
        <v>0.13733127066109699</v>
      </c>
      <c r="Q11" s="18">
        <v>0.10065194104452201</v>
      </c>
      <c r="R11" s="18">
        <v>0.1091732641644837</v>
      </c>
      <c r="S11" s="18">
        <v>0.13463386828683191</v>
      </c>
      <c r="T11" s="18">
        <v>0.14354825782364131</v>
      </c>
      <c r="U11" s="18">
        <v>0.1055676276582623</v>
      </c>
      <c r="V11" s="18">
        <v>0.12936314958995149</v>
      </c>
      <c r="W11" s="18">
        <v>8.017613734730035E-2</v>
      </c>
      <c r="X11" s="18">
        <v>0.10244337173963</v>
      </c>
      <c r="Y11" s="18">
        <v>0.1128598935966761</v>
      </c>
      <c r="AA11" s="18">
        <v>9.6624670397223528E-2</v>
      </c>
      <c r="AB11" s="18">
        <v>9.2947305170309968E-2</v>
      </c>
      <c r="AC11" s="18">
        <v>0.14704620903996021</v>
      </c>
      <c r="AD11" s="18">
        <v>0.12883974246048069</v>
      </c>
      <c r="AF11" s="18">
        <v>0.2726623035943353</v>
      </c>
      <c r="AG11" s="18">
        <v>0.18183448298975921</v>
      </c>
      <c r="AH11" s="18">
        <v>0.1025872701733804</v>
      </c>
      <c r="AI11" s="18">
        <v>0.1186226316237341</v>
      </c>
      <c r="AJ11" s="18">
        <v>0.12389434327540889</v>
      </c>
      <c r="AK11" s="18">
        <v>0.11372413331710279</v>
      </c>
      <c r="AL11" s="18">
        <v>0.1318875143621491</v>
      </c>
      <c r="AM11" s="18">
        <v>0.1068638518184894</v>
      </c>
      <c r="AN11" s="18">
        <v>0.14524866117401991</v>
      </c>
      <c r="AO11" s="18">
        <v>7.2658766719356879E-2</v>
      </c>
      <c r="AP11" s="18">
        <v>9.7951307293171655E-2</v>
      </c>
      <c r="AQ11" s="18">
        <v>9.7634313035105003E-2</v>
      </c>
      <c r="AR11" s="18">
        <v>9.5036183246310357E-2</v>
      </c>
      <c r="AS11" s="18">
        <v>0.1070613081486729</v>
      </c>
      <c r="AT11" s="18">
        <v>6.4476061360241019E-2</v>
      </c>
      <c r="AU11" s="18">
        <v>9.1564487428267421E-2</v>
      </c>
      <c r="AV11" s="18">
        <v>0.1377015379513212</v>
      </c>
      <c r="AX11" s="18">
        <v>9.7507411900368712E-2</v>
      </c>
      <c r="AY11" s="18">
        <v>0.20028325540469111</v>
      </c>
      <c r="BA11" s="18">
        <v>0.1077695681721092</v>
      </c>
      <c r="BB11" s="18">
        <v>0.12726492185162949</v>
      </c>
      <c r="BD11" s="18">
        <v>0.1168538741639354</v>
      </c>
      <c r="BE11" s="18">
        <v>9.9133412639207066E-2</v>
      </c>
      <c r="BF11" s="18">
        <v>0.12022293643908689</v>
      </c>
      <c r="BG11" s="18">
        <v>0.11480528551652</v>
      </c>
      <c r="BH11" s="18">
        <v>0.12966790027991559</v>
      </c>
      <c r="BI11" s="18">
        <v>8.714124930532019E-2</v>
      </c>
      <c r="BJ11" s="18">
        <v>0.14093069309812059</v>
      </c>
      <c r="BL11" s="18">
        <v>8.9753870068753044E-2</v>
      </c>
      <c r="BM11" s="18">
        <v>0.11186690796706419</v>
      </c>
      <c r="BN11" s="18">
        <v>7.3176233097570764E-2</v>
      </c>
      <c r="BO11" s="18">
        <v>0.14946976796619901</v>
      </c>
      <c r="BP11" s="18">
        <v>0.14820282795084611</v>
      </c>
      <c r="BQ11" s="18">
        <v>0.17710886974457871</v>
      </c>
      <c r="BR11" s="18">
        <v>0.2079649741619761</v>
      </c>
      <c r="BS11" s="18">
        <v>0.106296015484486</v>
      </c>
      <c r="BU11" s="18">
        <v>9.1141090030859809E-2</v>
      </c>
      <c r="BV11" s="18">
        <v>0.115238762304174</v>
      </c>
      <c r="BW11" s="18">
        <v>6.6968748863025632E-2</v>
      </c>
      <c r="BX11" s="18">
        <v>0.16076726537108069</v>
      </c>
      <c r="BY11" s="18">
        <v>0.115968767151314</v>
      </c>
      <c r="BZ11" s="18">
        <v>0.23167543764866169</v>
      </c>
      <c r="CA11" s="18">
        <v>0.1489576642822473</v>
      </c>
      <c r="CB11" s="18">
        <v>7.0770425557410269E-2</v>
      </c>
      <c r="CC11" s="18">
        <v>0.120246841475712</v>
      </c>
    </row>
    <row r="12" spans="2:83" ht="19" customHeight="1" x14ac:dyDescent="0.35">
      <c r="B12" s="21" t="s">
        <v>369</v>
      </c>
      <c r="C12" s="18">
        <v>2.5712868194846219E-2</v>
      </c>
      <c r="D12" s="18">
        <v>8.6799365001254944E-2</v>
      </c>
      <c r="E12" s="18">
        <v>2.4257163931127319E-2</v>
      </c>
      <c r="F12" s="18">
        <v>8.6130460016332171E-3</v>
      </c>
      <c r="G12" s="18">
        <v>2.8919210968308951E-2</v>
      </c>
      <c r="H12" s="18">
        <v>7.1424623096891064E-3</v>
      </c>
      <c r="I12" s="18">
        <v>2.236443797037781E-2</v>
      </c>
      <c r="K12" s="18">
        <v>2.8601639118742798E-2</v>
      </c>
      <c r="L12" s="18">
        <v>2.3133160876342301E-2</v>
      </c>
      <c r="N12" s="18">
        <v>5.3131856629247132E-3</v>
      </c>
      <c r="O12" s="18">
        <v>2.7213936079901049E-2</v>
      </c>
      <c r="P12" s="18">
        <v>1.0478013078368721E-2</v>
      </c>
      <c r="Q12" s="18">
        <v>6.5947119333451085E-2</v>
      </c>
      <c r="R12" s="18">
        <v>2.678741237226669E-2</v>
      </c>
      <c r="S12" s="18">
        <v>1.3119755863805579E-2</v>
      </c>
      <c r="T12" s="18">
        <v>5.5439688031269007E-3</v>
      </c>
      <c r="U12" s="18">
        <v>2.264002377894439E-2</v>
      </c>
      <c r="V12" s="18">
        <v>5.6167516869424061E-2</v>
      </c>
      <c r="W12" s="18">
        <v>2.81574017795586E-2</v>
      </c>
      <c r="X12" s="18">
        <v>3.0728243728509599E-2</v>
      </c>
      <c r="Y12" s="18">
        <v>1.1367943119863789E-2</v>
      </c>
      <c r="AA12" s="18">
        <v>2.0037586401531519E-2</v>
      </c>
      <c r="AB12" s="18">
        <v>1.5234274037191209E-2</v>
      </c>
      <c r="AC12" s="18">
        <v>2.965087519247768E-2</v>
      </c>
      <c r="AD12" s="18">
        <v>3.9459681698033808E-2</v>
      </c>
      <c r="AF12" s="18">
        <v>8.3045552994164426E-2</v>
      </c>
      <c r="AG12" s="18">
        <v>1.6427487376887491E-2</v>
      </c>
      <c r="AH12" s="18">
        <v>2.888869376529277E-2</v>
      </c>
      <c r="AI12" s="18">
        <v>5.53183691478943E-2</v>
      </c>
      <c r="AJ12" s="18">
        <v>3.7390471250652438E-2</v>
      </c>
      <c r="AK12" s="18">
        <v>2.9967457839533841E-2</v>
      </c>
      <c r="AL12" s="18">
        <v>2.2087630965237082E-2</v>
      </c>
      <c r="AM12" s="18">
        <v>2.0805474567492051E-2</v>
      </c>
      <c r="AN12" s="18">
        <v>3.9197503644753932E-2</v>
      </c>
      <c r="AO12" s="18">
        <v>3.3431185217023048E-2</v>
      </c>
      <c r="AP12" s="18">
        <v>1.4787235462201309E-2</v>
      </c>
      <c r="AQ12" s="18">
        <v>8.8743904550202413E-3</v>
      </c>
      <c r="AR12" s="18">
        <v>0</v>
      </c>
      <c r="AS12" s="18">
        <v>1.7267481874494821E-2</v>
      </c>
      <c r="AT12" s="18">
        <v>3.4706048225495993E-2</v>
      </c>
      <c r="AU12" s="18">
        <v>7.9724225144403339E-3</v>
      </c>
      <c r="AV12" s="18">
        <v>1.5357015149277811E-2</v>
      </c>
      <c r="AX12" s="18">
        <v>2.0580091107451421E-2</v>
      </c>
      <c r="AY12" s="18">
        <v>5.2232706446994778E-2</v>
      </c>
      <c r="BA12" s="18">
        <v>2.232273067486135E-2</v>
      </c>
      <c r="BB12" s="18">
        <v>3.2002716431771563E-2</v>
      </c>
      <c r="BD12" s="18">
        <v>2.7705275344426999E-2</v>
      </c>
      <c r="BE12" s="18">
        <v>2.3397413927330381E-2</v>
      </c>
      <c r="BF12" s="18">
        <v>1.9948736799240929E-2</v>
      </c>
      <c r="BG12" s="18">
        <v>3.069518596814998E-2</v>
      </c>
      <c r="BH12" s="18">
        <v>2.2759804166484529E-2</v>
      </c>
      <c r="BI12" s="18">
        <v>1.780283957494876E-2</v>
      </c>
      <c r="BJ12" s="18">
        <v>2.938033706962169E-2</v>
      </c>
      <c r="BL12" s="18">
        <v>1.6374400546743429E-2</v>
      </c>
      <c r="BM12" s="18">
        <v>2.1607109614331179E-2</v>
      </c>
      <c r="BN12" s="18">
        <v>2.1381309992107609E-2</v>
      </c>
      <c r="BO12" s="18">
        <v>4.2211549781397517E-2</v>
      </c>
      <c r="BP12" s="18">
        <v>2.3660284631199641E-2</v>
      </c>
      <c r="BQ12" s="18">
        <v>0</v>
      </c>
      <c r="BR12" s="18">
        <v>1.710796905491432E-2</v>
      </c>
      <c r="BS12" s="18">
        <v>4.4683533053214791E-2</v>
      </c>
      <c r="BU12" s="18">
        <v>1.2439870925320839E-2</v>
      </c>
      <c r="BV12" s="18">
        <v>2.416787741052457E-2</v>
      </c>
      <c r="BW12" s="18">
        <v>9.6536251904614945E-3</v>
      </c>
      <c r="BX12" s="18">
        <v>5.8152026987045108E-2</v>
      </c>
      <c r="BY12" s="18">
        <v>2.9847489291389528E-2</v>
      </c>
      <c r="BZ12" s="18">
        <v>0</v>
      </c>
      <c r="CA12" s="18">
        <v>3.4954429173619329E-2</v>
      </c>
      <c r="CB12" s="18">
        <v>6.5153239683554661E-3</v>
      </c>
      <c r="CC12" s="18">
        <v>6.1073711315609458E-2</v>
      </c>
    </row>
    <row r="13" spans="2:83" ht="19" customHeight="1" x14ac:dyDescent="0.35">
      <c r="B13" s="21" t="s">
        <v>151</v>
      </c>
      <c r="C13" s="18">
        <v>7.6339591551384853E-2</v>
      </c>
      <c r="D13" s="18">
        <v>6.4507735642204148E-2</v>
      </c>
      <c r="E13" s="18">
        <v>4.4081550976636359E-2</v>
      </c>
      <c r="F13" s="18">
        <v>7.4424810805703429E-2</v>
      </c>
      <c r="G13" s="18">
        <v>8.4712074010343086E-2</v>
      </c>
      <c r="H13" s="18">
        <v>8.0229787739635017E-2</v>
      </c>
      <c r="I13" s="18">
        <v>9.7845963110153686E-2</v>
      </c>
      <c r="K13" s="18">
        <v>6.1360835027743067E-2</v>
      </c>
      <c r="L13" s="18">
        <v>8.9859649334180974E-2</v>
      </c>
      <c r="N13" s="18">
        <v>3.2969724209131322E-2</v>
      </c>
      <c r="O13" s="18">
        <v>8.0888509404209663E-2</v>
      </c>
      <c r="P13" s="18">
        <v>0.10983194842706551</v>
      </c>
      <c r="Q13" s="18">
        <v>7.5620875309485511E-2</v>
      </c>
      <c r="R13" s="18">
        <v>6.8458815145110527E-2</v>
      </c>
      <c r="S13" s="18">
        <v>5.3642962534671858E-2</v>
      </c>
      <c r="T13" s="18">
        <v>7.2791724392520837E-2</v>
      </c>
      <c r="U13" s="18">
        <v>9.2222076892661084E-2</v>
      </c>
      <c r="V13" s="18">
        <v>5.5872732335778177E-2</v>
      </c>
      <c r="W13" s="18">
        <v>0.1046928880012241</v>
      </c>
      <c r="X13" s="18">
        <v>9.5288513596202343E-2</v>
      </c>
      <c r="Y13" s="18">
        <v>8.269529892532021E-2</v>
      </c>
      <c r="AA13" s="18">
        <v>6.2302798429148293E-2</v>
      </c>
      <c r="AB13" s="18">
        <v>5.7962589100261599E-2</v>
      </c>
      <c r="AC13" s="18">
        <v>7.4166794196423608E-2</v>
      </c>
      <c r="AD13" s="18">
        <v>0.11166719384976399</v>
      </c>
      <c r="AF13" s="18">
        <v>0.1133640327273376</v>
      </c>
      <c r="AG13" s="18">
        <v>0.1163534828351214</v>
      </c>
      <c r="AH13" s="18">
        <v>3.5200244935066669E-2</v>
      </c>
      <c r="AI13" s="18">
        <v>0.1134659033377884</v>
      </c>
      <c r="AJ13" s="18">
        <v>7.5894105364029713E-2</v>
      </c>
      <c r="AK13" s="18">
        <v>7.0031075252322231E-2</v>
      </c>
      <c r="AL13" s="18">
        <v>0.11560390334381709</v>
      </c>
      <c r="AM13" s="18">
        <v>4.2447832320501741E-2</v>
      </c>
      <c r="AN13" s="18">
        <v>4.2667183380813573E-2</v>
      </c>
      <c r="AO13" s="18">
        <v>7.6061860382666394E-2</v>
      </c>
      <c r="AP13" s="18">
        <v>7.7537369949523441E-2</v>
      </c>
      <c r="AQ13" s="18">
        <v>6.8027928704216437E-2</v>
      </c>
      <c r="AR13" s="18">
        <v>2.3135086464956461E-2</v>
      </c>
      <c r="AS13" s="18">
        <v>2.5020547017623081E-2</v>
      </c>
      <c r="AT13" s="18">
        <v>2.1325466180432979E-2</v>
      </c>
      <c r="AU13" s="18">
        <v>4.5303330591478563E-2</v>
      </c>
      <c r="AV13" s="18">
        <v>0.2739433333330582</v>
      </c>
      <c r="AX13" s="18">
        <v>8.3436823205567806E-2</v>
      </c>
      <c r="AY13" s="18">
        <v>3.7071756920624643E-2</v>
      </c>
      <c r="BA13" s="18">
        <v>7.6745544254289935E-2</v>
      </c>
      <c r="BB13" s="18">
        <v>7.5586412402282407E-2</v>
      </c>
      <c r="BD13" s="18">
        <v>8.7074695809454455E-2</v>
      </c>
      <c r="BE13" s="18">
        <v>8.9211594339885042E-2</v>
      </c>
      <c r="BF13" s="18">
        <v>7.6949913563423664E-2</v>
      </c>
      <c r="BG13" s="18">
        <v>4.8124589474828131E-2</v>
      </c>
      <c r="BH13" s="18">
        <v>3.8654037082432979E-2</v>
      </c>
      <c r="BI13" s="18">
        <v>6.2816555590412937E-2</v>
      </c>
      <c r="BJ13" s="18">
        <v>0.24807713948419649</v>
      </c>
      <c r="BL13" s="18">
        <v>4.4058494401950733E-2</v>
      </c>
      <c r="BM13" s="18">
        <v>5.5279860679986588E-2</v>
      </c>
      <c r="BN13" s="18">
        <v>0.1052531824862754</v>
      </c>
      <c r="BO13" s="18">
        <v>6.5599262711991083E-2</v>
      </c>
      <c r="BP13" s="18">
        <v>6.6007140158299726E-2</v>
      </c>
      <c r="BQ13" s="18">
        <v>4.8650789451903903E-2</v>
      </c>
      <c r="BR13" s="18">
        <v>0.22610569179445819</v>
      </c>
      <c r="BS13" s="18">
        <v>0.12661439577878469</v>
      </c>
      <c r="BU13" s="18">
        <v>4.1549390850511618E-2</v>
      </c>
      <c r="BV13" s="18">
        <v>5.765181392767272E-2</v>
      </c>
      <c r="BW13" s="18">
        <v>0.1113196953046163</v>
      </c>
      <c r="BX13" s="18">
        <v>5.8114796881556373E-2</v>
      </c>
      <c r="BY13" s="18">
        <v>5.2971801452970271E-2</v>
      </c>
      <c r="BZ13" s="18">
        <v>4.8895243415599143E-2</v>
      </c>
      <c r="CA13" s="18">
        <v>0.16300860801670919</v>
      </c>
      <c r="CB13" s="18">
        <v>0.18251654929105221</v>
      </c>
      <c r="CC13" s="18">
        <v>8.9057120829275263E-2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0.1357247374615502</v>
      </c>
      <c r="D9" s="18">
        <v>0.2048704841961273</v>
      </c>
      <c r="E9" s="18">
        <v>0.20240817217304671</v>
      </c>
      <c r="F9" s="18">
        <v>0.14011366794962121</v>
      </c>
      <c r="G9" s="18">
        <v>0.14696015711613569</v>
      </c>
      <c r="H9" s="18">
        <v>9.4213169773314343E-2</v>
      </c>
      <c r="I9" s="18">
        <v>7.5474625337255768E-2</v>
      </c>
      <c r="K9" s="18">
        <v>0.14758869077990661</v>
      </c>
      <c r="L9" s="18">
        <v>0.1242232969500396</v>
      </c>
      <c r="N9" s="18">
        <v>0.14931863742948981</v>
      </c>
      <c r="O9" s="18">
        <v>8.8588388377492139E-2</v>
      </c>
      <c r="P9" s="18">
        <v>0.12565151134167701</v>
      </c>
      <c r="Q9" s="18">
        <v>0.15165215391841241</v>
      </c>
      <c r="R9" s="18">
        <v>0.16455748684579979</v>
      </c>
      <c r="S9" s="18">
        <v>0.1102832200850572</v>
      </c>
      <c r="T9" s="18">
        <v>0.16224037491605009</v>
      </c>
      <c r="U9" s="18">
        <v>0.13594995017974429</v>
      </c>
      <c r="V9" s="18">
        <v>0.13956415471068781</v>
      </c>
      <c r="W9" s="18">
        <v>0.12791589164385819</v>
      </c>
      <c r="X9" s="18">
        <v>0.1080656345939647</v>
      </c>
      <c r="Y9" s="18">
        <v>0.1342866415027936</v>
      </c>
      <c r="AA9" s="18">
        <v>0.14391832586012979</v>
      </c>
      <c r="AB9" s="18">
        <v>0.12526774567703641</v>
      </c>
      <c r="AC9" s="18">
        <v>0.11283428313922329</v>
      </c>
      <c r="AD9" s="18">
        <v>0.1574824295685435</v>
      </c>
      <c r="AF9" s="18">
        <v>7.4084685734898917E-2</v>
      </c>
      <c r="AG9" s="18">
        <v>0.1853042962792481</v>
      </c>
      <c r="AH9" s="18">
        <v>0.1894857249459995</v>
      </c>
      <c r="AI9" s="18">
        <v>0.14173558624880461</v>
      </c>
      <c r="AJ9" s="18">
        <v>0.15840262312027351</v>
      </c>
      <c r="AK9" s="18">
        <v>0.12704566728015251</v>
      </c>
      <c r="AL9" s="18">
        <v>0.10944690025823139</v>
      </c>
      <c r="AM9" s="18">
        <v>0.1191481046546384</v>
      </c>
      <c r="AN9" s="18">
        <v>8.7015915177950695E-2</v>
      </c>
      <c r="AO9" s="18">
        <v>0.1505149568186582</v>
      </c>
      <c r="AP9" s="18">
        <v>0.11625562079784441</v>
      </c>
      <c r="AQ9" s="18">
        <v>0.13913887953802151</v>
      </c>
      <c r="AR9" s="18">
        <v>0.13880755072921369</v>
      </c>
      <c r="AS9" s="18">
        <v>0.17137178410369941</v>
      </c>
      <c r="AT9" s="18">
        <v>0.13823861193822029</v>
      </c>
      <c r="AU9" s="18">
        <v>0.17960779465591331</v>
      </c>
      <c r="AV9" s="18">
        <v>2.7176931182522679E-2</v>
      </c>
      <c r="AX9" s="18">
        <v>0.12817859869090831</v>
      </c>
      <c r="AY9" s="18">
        <v>0.17794368260153839</v>
      </c>
      <c r="BA9" s="18">
        <v>0.13139136714582789</v>
      </c>
      <c r="BB9" s="18">
        <v>0.14376460058793239</v>
      </c>
      <c r="BD9" s="18">
        <v>0.1271909506907685</v>
      </c>
      <c r="BE9" s="18">
        <v>0.1341406902325783</v>
      </c>
      <c r="BF9" s="18">
        <v>8.615639435951046E-2</v>
      </c>
      <c r="BG9" s="18">
        <v>0.1546437556847011</v>
      </c>
      <c r="BH9" s="18">
        <v>0.15842191382821089</v>
      </c>
      <c r="BI9" s="18">
        <v>0.21540362079066411</v>
      </c>
      <c r="BJ9" s="18">
        <v>0.1115090645645834</v>
      </c>
      <c r="BL9" s="18">
        <v>0.13639640624174429</v>
      </c>
      <c r="BM9" s="18">
        <v>0.15927837586478999</v>
      </c>
      <c r="BN9" s="18">
        <v>0.11438233635578041</v>
      </c>
      <c r="BO9" s="18">
        <v>0.19188558104899089</v>
      </c>
      <c r="BP9" s="18">
        <v>0.11731680506466589</v>
      </c>
      <c r="BQ9" s="18">
        <v>0.20383595301841059</v>
      </c>
      <c r="BR9" s="18">
        <v>5.9714032093198997E-2</v>
      </c>
      <c r="BS9" s="18">
        <v>0.1024353495692594</v>
      </c>
      <c r="BU9" s="18">
        <v>0.15055173594036511</v>
      </c>
      <c r="BV9" s="18">
        <v>0.16399851294377951</v>
      </c>
      <c r="BW9" s="18">
        <v>0.10551201133866869</v>
      </c>
      <c r="BX9" s="18">
        <v>0.20432176567503271</v>
      </c>
      <c r="BY9" s="18">
        <v>0.13019953561936909</v>
      </c>
      <c r="BZ9" s="18">
        <v>0.21412172702893689</v>
      </c>
      <c r="CA9" s="18">
        <v>7.6244012395574309E-2</v>
      </c>
      <c r="CB9" s="18">
        <v>2.692961754489788E-2</v>
      </c>
      <c r="CC9" s="18">
        <v>0.12085530352568991</v>
      </c>
    </row>
    <row r="10" spans="2:83" ht="19" customHeight="1" x14ac:dyDescent="0.35">
      <c r="B10" s="21" t="s">
        <v>367</v>
      </c>
      <c r="C10" s="18">
        <v>0.44238174656759111</v>
      </c>
      <c r="D10" s="18">
        <v>0.40017712878915868</v>
      </c>
      <c r="E10" s="18">
        <v>0.44028127468801198</v>
      </c>
      <c r="F10" s="18">
        <v>0.44022131910630008</v>
      </c>
      <c r="G10" s="18">
        <v>0.46632335962361759</v>
      </c>
      <c r="H10" s="18">
        <v>0.46383099460882238</v>
      </c>
      <c r="I10" s="18">
        <v>0.43415591009391208</v>
      </c>
      <c r="K10" s="18">
        <v>0.47238096826169551</v>
      </c>
      <c r="L10" s="18">
        <v>0.41441054674135652</v>
      </c>
      <c r="N10" s="18">
        <v>0.48570141503060071</v>
      </c>
      <c r="O10" s="18">
        <v>0.42602704992287321</v>
      </c>
      <c r="P10" s="18">
        <v>0.41036583051725378</v>
      </c>
      <c r="Q10" s="18">
        <v>0.33337634341295042</v>
      </c>
      <c r="R10" s="18">
        <v>0.43521496108701629</v>
      </c>
      <c r="S10" s="18">
        <v>0.51333548654612915</v>
      </c>
      <c r="T10" s="18">
        <v>0.41375755287739069</v>
      </c>
      <c r="U10" s="18">
        <v>0.45863824758360988</v>
      </c>
      <c r="V10" s="18">
        <v>0.43430442465006819</v>
      </c>
      <c r="W10" s="18">
        <v>0.43240604835939828</v>
      </c>
      <c r="X10" s="18">
        <v>0.48255303527939941</v>
      </c>
      <c r="Y10" s="18">
        <v>0.41524057851300139</v>
      </c>
      <c r="AA10" s="18">
        <v>0.45575853805652722</v>
      </c>
      <c r="AB10" s="18">
        <v>0.45819948925275078</v>
      </c>
      <c r="AC10" s="18">
        <v>0.4792012954787731</v>
      </c>
      <c r="AD10" s="18">
        <v>0.38033540069751159</v>
      </c>
      <c r="AF10" s="18">
        <v>0.37139403582739072</v>
      </c>
      <c r="AG10" s="18">
        <v>0.31825509677629238</v>
      </c>
      <c r="AH10" s="18">
        <v>0.43602995094449593</v>
      </c>
      <c r="AI10" s="18">
        <v>0.37803757974317881</v>
      </c>
      <c r="AJ10" s="18">
        <v>0.39803372507513862</v>
      </c>
      <c r="AK10" s="18">
        <v>0.44848154996157219</v>
      </c>
      <c r="AL10" s="18">
        <v>0.45567897962538328</v>
      </c>
      <c r="AM10" s="18">
        <v>0.43418769576727662</v>
      </c>
      <c r="AN10" s="18">
        <v>0.45675342862535512</v>
      </c>
      <c r="AO10" s="18">
        <v>0.4426069297521929</v>
      </c>
      <c r="AP10" s="18">
        <v>0.48404474197474978</v>
      </c>
      <c r="AQ10" s="18">
        <v>0.45784406052863041</v>
      </c>
      <c r="AR10" s="18">
        <v>0.49904591560991562</v>
      </c>
      <c r="AS10" s="18">
        <v>0.41314741433451158</v>
      </c>
      <c r="AT10" s="18">
        <v>0.65499127257047507</v>
      </c>
      <c r="AU10" s="18">
        <v>0.51240799245490543</v>
      </c>
      <c r="AV10" s="18">
        <v>0.35956383345493398</v>
      </c>
      <c r="AX10" s="18">
        <v>0.44213257050125471</v>
      </c>
      <c r="AY10" s="18">
        <v>0.44362599949550241</v>
      </c>
      <c r="BA10" s="18">
        <v>0.44246058236869679</v>
      </c>
      <c r="BB10" s="18">
        <v>0.44223547957350379</v>
      </c>
      <c r="BD10" s="18">
        <v>0.41843506106009598</v>
      </c>
      <c r="BE10" s="18">
        <v>0.43768009501389271</v>
      </c>
      <c r="BF10" s="18">
        <v>0.46982289262398791</v>
      </c>
      <c r="BG10" s="18">
        <v>0.47758648344428301</v>
      </c>
      <c r="BH10" s="18">
        <v>0.45720295934052702</v>
      </c>
      <c r="BI10" s="18">
        <v>0.44557978065237042</v>
      </c>
      <c r="BJ10" s="18">
        <v>0.26652548317244329</v>
      </c>
      <c r="BL10" s="18">
        <v>0.46966683471552079</v>
      </c>
      <c r="BM10" s="18">
        <v>0.47529307337899268</v>
      </c>
      <c r="BN10" s="18">
        <v>0.37639481948876569</v>
      </c>
      <c r="BO10" s="18">
        <v>0.43520599360252121</v>
      </c>
      <c r="BP10" s="18">
        <v>0.4731524624068274</v>
      </c>
      <c r="BQ10" s="18">
        <v>0.35535124286809078</v>
      </c>
      <c r="BR10" s="18">
        <v>0.28983815861143303</v>
      </c>
      <c r="BS10" s="18">
        <v>0.3956246501863816</v>
      </c>
      <c r="BU10" s="18">
        <v>0.48544749325596559</v>
      </c>
      <c r="BV10" s="18">
        <v>0.44870388617450002</v>
      </c>
      <c r="BW10" s="18">
        <v>0.45397566224143282</v>
      </c>
      <c r="BX10" s="18">
        <v>0.42605053632120732</v>
      </c>
      <c r="BY10" s="18">
        <v>0.4438632874071729</v>
      </c>
      <c r="BZ10" s="18">
        <v>0.37524063027567661</v>
      </c>
      <c r="CA10" s="18">
        <v>0.39049102602928809</v>
      </c>
      <c r="CB10" s="18">
        <v>0.45827084113569871</v>
      </c>
      <c r="CC10" s="18">
        <v>0.37574101565352869</v>
      </c>
    </row>
    <row r="11" spans="2:83" ht="19" customHeight="1" x14ac:dyDescent="0.35">
      <c r="B11" s="21" t="s">
        <v>368</v>
      </c>
      <c r="C11" s="18">
        <v>0.22251733040290431</v>
      </c>
      <c r="D11" s="18">
        <v>0.21463953304204761</v>
      </c>
      <c r="E11" s="18">
        <v>0.21948951859563459</v>
      </c>
      <c r="F11" s="18">
        <v>0.24273150668269761</v>
      </c>
      <c r="G11" s="18">
        <v>0.2010671879218949</v>
      </c>
      <c r="H11" s="18">
        <v>0.23238648941746681</v>
      </c>
      <c r="I11" s="18">
        <v>0.22094460035553851</v>
      </c>
      <c r="K11" s="18">
        <v>0.20299831746332961</v>
      </c>
      <c r="L11" s="18">
        <v>0.24096062342098809</v>
      </c>
      <c r="N11" s="18">
        <v>0.2216960103689205</v>
      </c>
      <c r="O11" s="18">
        <v>0.22835967407866919</v>
      </c>
      <c r="P11" s="18">
        <v>0.25767065240692738</v>
      </c>
      <c r="Q11" s="18">
        <v>0.21994170636681001</v>
      </c>
      <c r="R11" s="18">
        <v>0.21648553104571941</v>
      </c>
      <c r="S11" s="18">
        <v>0.24296566122878949</v>
      </c>
      <c r="T11" s="18">
        <v>0.23381162124577889</v>
      </c>
      <c r="U11" s="18">
        <v>0.197179912316095</v>
      </c>
      <c r="V11" s="18">
        <v>0.21449284393117729</v>
      </c>
      <c r="W11" s="18">
        <v>0.21781315194590989</v>
      </c>
      <c r="X11" s="18">
        <v>0.1923256102576181</v>
      </c>
      <c r="Y11" s="18">
        <v>0.25511624951308159</v>
      </c>
      <c r="AA11" s="18">
        <v>0.2346923691657454</v>
      </c>
      <c r="AB11" s="18">
        <v>0.22813038465159741</v>
      </c>
      <c r="AC11" s="18">
        <v>0.2069138683283876</v>
      </c>
      <c r="AD11" s="18">
        <v>0.21638775825160031</v>
      </c>
      <c r="AF11" s="18">
        <v>0.33625160231593743</v>
      </c>
      <c r="AG11" s="18">
        <v>0.23741003030649729</v>
      </c>
      <c r="AH11" s="18">
        <v>0.1637054072074636</v>
      </c>
      <c r="AI11" s="18">
        <v>0.26090155764363537</v>
      </c>
      <c r="AJ11" s="18">
        <v>0.26393388236212389</v>
      </c>
      <c r="AK11" s="18">
        <v>0.24932034370434461</v>
      </c>
      <c r="AL11" s="18">
        <v>0.18815582386911309</v>
      </c>
      <c r="AM11" s="18">
        <v>0.26808562864991509</v>
      </c>
      <c r="AN11" s="18">
        <v>0.26134889271247552</v>
      </c>
      <c r="AO11" s="18">
        <v>0.16003610838294979</v>
      </c>
      <c r="AP11" s="18">
        <v>0.18550006895911431</v>
      </c>
      <c r="AQ11" s="18">
        <v>0.25812508605739432</v>
      </c>
      <c r="AR11" s="18">
        <v>0.20309640312502539</v>
      </c>
      <c r="AS11" s="18">
        <v>0.16304204189266899</v>
      </c>
      <c r="AT11" s="18">
        <v>0.14790260129916061</v>
      </c>
      <c r="AU11" s="18">
        <v>0.21451868184067641</v>
      </c>
      <c r="AV11" s="18">
        <v>0.24877041143194431</v>
      </c>
      <c r="AX11" s="18">
        <v>0.223346836303153</v>
      </c>
      <c r="AY11" s="18">
        <v>0.21898572445496731</v>
      </c>
      <c r="BA11" s="18">
        <v>0.22916770633391981</v>
      </c>
      <c r="BB11" s="18">
        <v>0.21017864057749139</v>
      </c>
      <c r="BD11" s="18">
        <v>0.24267717085572649</v>
      </c>
      <c r="BE11" s="18">
        <v>0.2237304010224026</v>
      </c>
      <c r="BF11" s="18">
        <v>0.20893164373378489</v>
      </c>
      <c r="BG11" s="18">
        <v>0.2287025608195466</v>
      </c>
      <c r="BH11" s="18">
        <v>0.1933606485928076</v>
      </c>
      <c r="BI11" s="18">
        <v>0.1968599468606031</v>
      </c>
      <c r="BJ11" s="18">
        <v>0.19558817715030391</v>
      </c>
      <c r="BL11" s="18">
        <v>0.22912513476573779</v>
      </c>
      <c r="BM11" s="18">
        <v>0.2278199041965642</v>
      </c>
      <c r="BN11" s="18">
        <v>0.21938599805319081</v>
      </c>
      <c r="BO11" s="18">
        <v>0.19005919402285421</v>
      </c>
      <c r="BP11" s="18">
        <v>0.21283412579269981</v>
      </c>
      <c r="BQ11" s="18">
        <v>0.2381534686288099</v>
      </c>
      <c r="BR11" s="18">
        <v>0.29587654894091769</v>
      </c>
      <c r="BS11" s="18">
        <v>0.2127514120489534</v>
      </c>
      <c r="BU11" s="18">
        <v>0.23028644145263261</v>
      </c>
      <c r="BV11" s="18">
        <v>0.2214964572514706</v>
      </c>
      <c r="BW11" s="18">
        <v>0.2266471668175892</v>
      </c>
      <c r="BX11" s="18">
        <v>0.1866966402076688</v>
      </c>
      <c r="BY11" s="18">
        <v>0.22695553518689279</v>
      </c>
      <c r="BZ11" s="18">
        <v>0.24724296527019851</v>
      </c>
      <c r="CA11" s="18">
        <v>0.19179837029750099</v>
      </c>
      <c r="CB11" s="18">
        <v>0.21274323220494451</v>
      </c>
      <c r="CC11" s="18">
        <v>0.2665296767300443</v>
      </c>
    </row>
    <row r="12" spans="2:83" ht="19" customHeight="1" x14ac:dyDescent="0.35">
      <c r="B12" s="21" t="s">
        <v>369</v>
      </c>
      <c r="C12" s="18">
        <v>6.129316843390422E-2</v>
      </c>
      <c r="D12" s="18">
        <v>8.086135821347458E-2</v>
      </c>
      <c r="E12" s="18">
        <v>6.9596884836292228E-2</v>
      </c>
      <c r="F12" s="18">
        <v>6.2354571923395483E-2</v>
      </c>
      <c r="G12" s="18">
        <v>7.4734289321240793E-2</v>
      </c>
      <c r="H12" s="18">
        <v>3.729006314418707E-2</v>
      </c>
      <c r="I12" s="18">
        <v>5.3569333445465467E-2</v>
      </c>
      <c r="K12" s="18">
        <v>5.9989152141614349E-2</v>
      </c>
      <c r="L12" s="18">
        <v>6.2817886483710519E-2</v>
      </c>
      <c r="N12" s="18">
        <v>5.5216353210912922E-2</v>
      </c>
      <c r="O12" s="18">
        <v>8.6884668406678717E-2</v>
      </c>
      <c r="P12" s="18">
        <v>5.0094206828882867E-2</v>
      </c>
      <c r="Q12" s="18">
        <v>0.15652834750184391</v>
      </c>
      <c r="R12" s="18">
        <v>4.2535369882023367E-2</v>
      </c>
      <c r="S12" s="18">
        <v>1.7794686498409679E-2</v>
      </c>
      <c r="T12" s="18">
        <v>5.5999438140647007E-2</v>
      </c>
      <c r="U12" s="18">
        <v>3.6210289832308611E-2</v>
      </c>
      <c r="V12" s="18">
        <v>0.1044237738825908</v>
      </c>
      <c r="W12" s="18">
        <v>6.6439734759641433E-2</v>
      </c>
      <c r="X12" s="18">
        <v>6.2736986469243222E-2</v>
      </c>
      <c r="Y12" s="18">
        <v>4.2640937688813857E-2</v>
      </c>
      <c r="AA12" s="18">
        <v>4.5850370806019891E-2</v>
      </c>
      <c r="AB12" s="18">
        <v>5.1016129058584818E-2</v>
      </c>
      <c r="AC12" s="18">
        <v>7.4049838342281987E-2</v>
      </c>
      <c r="AD12" s="18">
        <v>7.7878332888294308E-2</v>
      </c>
      <c r="AF12" s="18">
        <v>3.8379940329606538E-2</v>
      </c>
      <c r="AG12" s="18">
        <v>8.635807587415735E-2</v>
      </c>
      <c r="AH12" s="18">
        <v>6.4874695551786252E-2</v>
      </c>
      <c r="AI12" s="18">
        <v>8.6449432829562717E-2</v>
      </c>
      <c r="AJ12" s="18">
        <v>4.464035773146758E-2</v>
      </c>
      <c r="AK12" s="18">
        <v>4.7813760980758693E-2</v>
      </c>
      <c r="AL12" s="18">
        <v>7.8315765984828506E-2</v>
      </c>
      <c r="AM12" s="18">
        <v>7.0718162099447271E-2</v>
      </c>
      <c r="AN12" s="18">
        <v>4.8001845317176613E-2</v>
      </c>
      <c r="AO12" s="18">
        <v>8.7820253952952079E-2</v>
      </c>
      <c r="AP12" s="18">
        <v>7.0350858954365811E-2</v>
      </c>
      <c r="AQ12" s="18">
        <v>3.2760707377626097E-2</v>
      </c>
      <c r="AR12" s="18">
        <v>5.4781710561327017E-2</v>
      </c>
      <c r="AS12" s="18">
        <v>3.8451345232845047E-2</v>
      </c>
      <c r="AT12" s="18">
        <v>3.7314547378166661E-2</v>
      </c>
      <c r="AU12" s="18">
        <v>4.7540837953402047E-2</v>
      </c>
      <c r="AV12" s="18">
        <v>5.2620351925124521E-2</v>
      </c>
      <c r="AX12" s="18">
        <v>5.4779762591593013E-2</v>
      </c>
      <c r="AY12" s="18">
        <v>8.7544469085379675E-2</v>
      </c>
      <c r="BA12" s="18">
        <v>5.9678411074252473E-2</v>
      </c>
      <c r="BB12" s="18">
        <v>6.4289087824133895E-2</v>
      </c>
      <c r="BD12" s="18">
        <v>6.848366106851872E-2</v>
      </c>
      <c r="BE12" s="18">
        <v>3.9585475958054672E-2</v>
      </c>
      <c r="BF12" s="18">
        <v>7.8517250553917325E-2</v>
      </c>
      <c r="BG12" s="18">
        <v>4.5949033791188983E-2</v>
      </c>
      <c r="BH12" s="18">
        <v>7.4666470342193272E-2</v>
      </c>
      <c r="BI12" s="18">
        <v>5.776355385278923E-2</v>
      </c>
      <c r="BJ12" s="18">
        <v>0.14014785722670711</v>
      </c>
      <c r="BL12" s="18">
        <v>4.2460535631543631E-2</v>
      </c>
      <c r="BM12" s="18">
        <v>4.8439170402381673E-2</v>
      </c>
      <c r="BN12" s="18">
        <v>8.2950428425717107E-2</v>
      </c>
      <c r="BO12" s="18">
        <v>5.6771809542206363E-2</v>
      </c>
      <c r="BP12" s="18">
        <v>7.6036770626844927E-2</v>
      </c>
      <c r="BQ12" s="18">
        <v>4.9126465446040719E-2</v>
      </c>
      <c r="BR12" s="18">
        <v>7.5759227506960972E-2</v>
      </c>
      <c r="BS12" s="18">
        <v>8.3396657540962302E-2</v>
      </c>
      <c r="BU12" s="18">
        <v>4.1300228289231022E-2</v>
      </c>
      <c r="BV12" s="18">
        <v>5.9731844571595027E-2</v>
      </c>
      <c r="BW12" s="18">
        <v>3.5790746790488943E-2</v>
      </c>
      <c r="BX12" s="18">
        <v>5.5808981456357903E-2</v>
      </c>
      <c r="BY12" s="18">
        <v>7.7253875186935564E-2</v>
      </c>
      <c r="BZ12" s="18">
        <v>1.6152484378151411E-2</v>
      </c>
      <c r="CA12" s="18">
        <v>8.9539769480864062E-2</v>
      </c>
      <c r="CB12" s="18">
        <v>5.763122792270417E-2</v>
      </c>
      <c r="CC12" s="18">
        <v>9.5266908880725823E-2</v>
      </c>
    </row>
    <row r="13" spans="2:83" ht="19" customHeight="1" x14ac:dyDescent="0.35">
      <c r="B13" s="21" t="s">
        <v>151</v>
      </c>
      <c r="C13" s="18">
        <v>0.13808301713405019</v>
      </c>
      <c r="D13" s="18">
        <v>9.9451495759191627E-2</v>
      </c>
      <c r="E13" s="18">
        <v>6.8224149707014334E-2</v>
      </c>
      <c r="F13" s="18">
        <v>0.1145789343379857</v>
      </c>
      <c r="G13" s="18">
        <v>0.1109150060171111</v>
      </c>
      <c r="H13" s="18">
        <v>0.1722792830562094</v>
      </c>
      <c r="I13" s="18">
        <v>0.2158555307678281</v>
      </c>
      <c r="K13" s="18">
        <v>0.11704287135345411</v>
      </c>
      <c r="L13" s="18">
        <v>0.15758764640390521</v>
      </c>
      <c r="N13" s="18">
        <v>8.8067583960076107E-2</v>
      </c>
      <c r="O13" s="18">
        <v>0.17014021921428671</v>
      </c>
      <c r="P13" s="18">
        <v>0.156217798905259</v>
      </c>
      <c r="Q13" s="18">
        <v>0.13850144879998361</v>
      </c>
      <c r="R13" s="18">
        <v>0.14120665113944109</v>
      </c>
      <c r="S13" s="18">
        <v>0.1156209456416144</v>
      </c>
      <c r="T13" s="18">
        <v>0.13419101282013329</v>
      </c>
      <c r="U13" s="18">
        <v>0.17202160008824199</v>
      </c>
      <c r="V13" s="18">
        <v>0.10721480282547589</v>
      </c>
      <c r="W13" s="18">
        <v>0.1554251732911921</v>
      </c>
      <c r="X13" s="18">
        <v>0.15431873339977481</v>
      </c>
      <c r="Y13" s="18">
        <v>0.15271559278230951</v>
      </c>
      <c r="AA13" s="18">
        <v>0.1197803961115777</v>
      </c>
      <c r="AB13" s="18">
        <v>0.1373862513600306</v>
      </c>
      <c r="AC13" s="18">
        <v>0.12700071471133409</v>
      </c>
      <c r="AD13" s="18">
        <v>0.16791607859405031</v>
      </c>
      <c r="AF13" s="18">
        <v>0.17988973579216641</v>
      </c>
      <c r="AG13" s="18">
        <v>0.17267250076380489</v>
      </c>
      <c r="AH13" s="18">
        <v>0.14590422135025491</v>
      </c>
      <c r="AI13" s="18">
        <v>0.13287584353481849</v>
      </c>
      <c r="AJ13" s="18">
        <v>0.1349894117109964</v>
      </c>
      <c r="AK13" s="18">
        <v>0.12733867807317209</v>
      </c>
      <c r="AL13" s="18">
        <v>0.16840253026244359</v>
      </c>
      <c r="AM13" s="18">
        <v>0.1078604088287228</v>
      </c>
      <c r="AN13" s="18">
        <v>0.14687991816704199</v>
      </c>
      <c r="AO13" s="18">
        <v>0.15902175109324701</v>
      </c>
      <c r="AP13" s="18">
        <v>0.14384870931392571</v>
      </c>
      <c r="AQ13" s="18">
        <v>0.1121312664983278</v>
      </c>
      <c r="AR13" s="18">
        <v>0.10426841997451811</v>
      </c>
      <c r="AS13" s="18">
        <v>0.21398741443627489</v>
      </c>
      <c r="AT13" s="18">
        <v>2.1552966813977309E-2</v>
      </c>
      <c r="AU13" s="18">
        <v>4.5924693095103018E-2</v>
      </c>
      <c r="AV13" s="18">
        <v>0.31186847200547457</v>
      </c>
      <c r="AX13" s="18">
        <v>0.15156223191309109</v>
      </c>
      <c r="AY13" s="18">
        <v>7.1900124362612269E-2</v>
      </c>
      <c r="BA13" s="18">
        <v>0.13730193307730321</v>
      </c>
      <c r="BB13" s="18">
        <v>0.13953219143693871</v>
      </c>
      <c r="BD13" s="18">
        <v>0.14321315632489029</v>
      </c>
      <c r="BE13" s="18">
        <v>0.16486333777307169</v>
      </c>
      <c r="BF13" s="18">
        <v>0.15657181872879949</v>
      </c>
      <c r="BG13" s="18">
        <v>9.3118166260280383E-2</v>
      </c>
      <c r="BH13" s="18">
        <v>0.11634800789626119</v>
      </c>
      <c r="BI13" s="18">
        <v>8.4393097843573128E-2</v>
      </c>
      <c r="BJ13" s="18">
        <v>0.28622941788596218</v>
      </c>
      <c r="BL13" s="18">
        <v>0.1223510886454534</v>
      </c>
      <c r="BM13" s="18">
        <v>8.9169476157271249E-2</v>
      </c>
      <c r="BN13" s="18">
        <v>0.20688641767654589</v>
      </c>
      <c r="BO13" s="18">
        <v>0.1260774217834274</v>
      </c>
      <c r="BP13" s="18">
        <v>0.1206598361089621</v>
      </c>
      <c r="BQ13" s="18">
        <v>0.15353287003864821</v>
      </c>
      <c r="BR13" s="18">
        <v>0.27881203284748912</v>
      </c>
      <c r="BS13" s="18">
        <v>0.2057919306544434</v>
      </c>
      <c r="BU13" s="18">
        <v>9.241410106180567E-2</v>
      </c>
      <c r="BV13" s="18">
        <v>0.1060692990586548</v>
      </c>
      <c r="BW13" s="18">
        <v>0.17807441281182029</v>
      </c>
      <c r="BX13" s="18">
        <v>0.12712207633973341</v>
      </c>
      <c r="BY13" s="18">
        <v>0.1217277665996295</v>
      </c>
      <c r="BZ13" s="18">
        <v>0.1472421930470367</v>
      </c>
      <c r="CA13" s="18">
        <v>0.25192682179677239</v>
      </c>
      <c r="CB13" s="18">
        <v>0.24442508119175491</v>
      </c>
      <c r="CC13" s="18">
        <v>0.14160709521001119</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366</v>
      </c>
      <c r="C9" s="18">
        <v>9.571196745683816E-2</v>
      </c>
      <c r="D9" s="18">
        <v>0.17321974558917791</v>
      </c>
      <c r="E9" s="18">
        <v>0.19383732934256001</v>
      </c>
      <c r="F9" s="18">
        <v>0.13103081896732921</v>
      </c>
      <c r="G9" s="18">
        <v>5.6945126660107523E-2</v>
      </c>
      <c r="H9" s="18">
        <v>3.9382868026887723E-2</v>
      </c>
      <c r="I9" s="18">
        <v>2.966759840641945E-2</v>
      </c>
      <c r="K9" s="18">
        <v>9.8803720615302792E-2</v>
      </c>
      <c r="L9" s="18">
        <v>9.3287947934487997E-2</v>
      </c>
      <c r="N9" s="18">
        <v>5.8620031120582672E-2</v>
      </c>
      <c r="O9" s="18">
        <v>2.7802914591252281E-2</v>
      </c>
      <c r="P9" s="18">
        <v>6.9074848299658154E-2</v>
      </c>
      <c r="Q9" s="18">
        <v>9.4609905577427419E-2</v>
      </c>
      <c r="R9" s="18">
        <v>0.1199671937012665</v>
      </c>
      <c r="S9" s="18">
        <v>9.736937997514318E-2</v>
      </c>
      <c r="T9" s="18">
        <v>0.1374681452968502</v>
      </c>
      <c r="U9" s="18">
        <v>9.4737788153849811E-2</v>
      </c>
      <c r="V9" s="18">
        <v>0.1229345161401236</v>
      </c>
      <c r="W9" s="18">
        <v>7.8711678748089653E-2</v>
      </c>
      <c r="X9" s="18">
        <v>7.636408274889861E-2</v>
      </c>
      <c r="Y9" s="18">
        <v>0.10491972261125811</v>
      </c>
      <c r="AA9" s="18">
        <v>0.1202899609557045</v>
      </c>
      <c r="AB9" s="18">
        <v>6.9026956189408462E-2</v>
      </c>
      <c r="AC9" s="18">
        <v>8.9758058979909475E-2</v>
      </c>
      <c r="AD9" s="18">
        <v>0.1015089179589459</v>
      </c>
      <c r="AF9" s="18">
        <v>0.10896689845463529</v>
      </c>
      <c r="AG9" s="18">
        <v>0.1602309076203591</v>
      </c>
      <c r="AH9" s="18">
        <v>0.123052253713548</v>
      </c>
      <c r="AI9" s="18">
        <v>7.4498683359491211E-2</v>
      </c>
      <c r="AJ9" s="18">
        <v>7.1055061960568253E-2</v>
      </c>
      <c r="AK9" s="18">
        <v>8.5264609233037789E-2</v>
      </c>
      <c r="AL9" s="18">
        <v>7.4622350153721762E-2</v>
      </c>
      <c r="AM9" s="18">
        <v>8.8719118714034151E-2</v>
      </c>
      <c r="AN9" s="18">
        <v>6.4999332296848955E-2</v>
      </c>
      <c r="AO9" s="18">
        <v>6.9414681899767877E-2</v>
      </c>
      <c r="AP9" s="18">
        <v>0.1021646016426853</v>
      </c>
      <c r="AQ9" s="18">
        <v>7.1428154825636192E-2</v>
      </c>
      <c r="AR9" s="18">
        <v>9.5342921570683165E-2</v>
      </c>
      <c r="AS9" s="18">
        <v>0.1085553788917699</v>
      </c>
      <c r="AT9" s="18">
        <v>0.1183446378338812</v>
      </c>
      <c r="AU9" s="18">
        <v>0.20864288627181801</v>
      </c>
      <c r="AV9" s="18">
        <v>3.6028174956842747E-2</v>
      </c>
      <c r="AX9" s="18">
        <v>8.545126828442251E-2</v>
      </c>
      <c r="AY9" s="18">
        <v>0.15018808994410501</v>
      </c>
      <c r="BA9" s="18">
        <v>9.7938685482330048E-2</v>
      </c>
      <c r="BB9" s="18">
        <v>9.1580654681410537E-2</v>
      </c>
      <c r="BD9" s="18">
        <v>6.9575331002467086E-2</v>
      </c>
      <c r="BE9" s="18">
        <v>6.1982695833629163E-2</v>
      </c>
      <c r="BF9" s="18">
        <v>6.7232591680284559E-2</v>
      </c>
      <c r="BG9" s="18">
        <v>0.1398328100912338</v>
      </c>
      <c r="BH9" s="18">
        <v>0.1237041045609371</v>
      </c>
      <c r="BI9" s="18">
        <v>0.23478682855560901</v>
      </c>
      <c r="BJ9" s="18">
        <v>0.1011187296072663</v>
      </c>
      <c r="BL9" s="18">
        <v>9.9477483676816386E-2</v>
      </c>
      <c r="BM9" s="18">
        <v>0.12728129269156399</v>
      </c>
      <c r="BN9" s="18">
        <v>9.0033745374340168E-2</v>
      </c>
      <c r="BO9" s="18">
        <v>0.1209651105317676</v>
      </c>
      <c r="BP9" s="18">
        <v>8.620740203878316E-2</v>
      </c>
      <c r="BQ9" s="18">
        <v>4.4910006075012367E-2</v>
      </c>
      <c r="BR9" s="18">
        <v>0.10733963872975601</v>
      </c>
      <c r="BS9" s="18">
        <v>4.3895991664004513E-2</v>
      </c>
      <c r="BU9" s="18">
        <v>0.10823432547937301</v>
      </c>
      <c r="BV9" s="18">
        <v>0.1249472305432639</v>
      </c>
      <c r="BW9" s="18">
        <v>0.1111597141630058</v>
      </c>
      <c r="BX9" s="18">
        <v>0.10407101134046499</v>
      </c>
      <c r="BY9" s="18">
        <v>9.7045380753820312E-2</v>
      </c>
      <c r="BZ9" s="18">
        <v>9.1397607608122614E-2</v>
      </c>
      <c r="CA9" s="18">
        <v>5.1550959905426297E-2</v>
      </c>
      <c r="CB9" s="18">
        <v>3.1912939898365703E-2</v>
      </c>
      <c r="CC9" s="18">
        <v>4.5587719394211919E-2</v>
      </c>
    </row>
    <row r="10" spans="2:83" ht="19" customHeight="1" x14ac:dyDescent="0.35">
      <c r="B10" s="21" t="s">
        <v>367</v>
      </c>
      <c r="C10" s="18">
        <v>0.29225935031521327</v>
      </c>
      <c r="D10" s="18">
        <v>0.33764821372676768</v>
      </c>
      <c r="E10" s="18">
        <v>0.39909045438596352</v>
      </c>
      <c r="F10" s="18">
        <v>0.37751996048312009</v>
      </c>
      <c r="G10" s="18">
        <v>0.33726844121009669</v>
      </c>
      <c r="H10" s="18">
        <v>0.2120239691317643</v>
      </c>
      <c r="I10" s="18">
        <v>0.16106952906959929</v>
      </c>
      <c r="K10" s="18">
        <v>0.30626876970704747</v>
      </c>
      <c r="L10" s="18">
        <v>0.27861200509960671</v>
      </c>
      <c r="N10" s="18">
        <v>0.3084798639101064</v>
      </c>
      <c r="O10" s="18">
        <v>0.33597236914633238</v>
      </c>
      <c r="P10" s="18">
        <v>0.23726036332375339</v>
      </c>
      <c r="Q10" s="18">
        <v>0.24130420462816959</v>
      </c>
      <c r="R10" s="18">
        <v>0.32758268713276378</v>
      </c>
      <c r="S10" s="18">
        <v>0.26705587969461603</v>
      </c>
      <c r="T10" s="18">
        <v>0.29375107595444472</v>
      </c>
      <c r="U10" s="18">
        <v>0.33804545018490972</v>
      </c>
      <c r="V10" s="18">
        <v>0.31516245202384491</v>
      </c>
      <c r="W10" s="18">
        <v>0.25030262419466398</v>
      </c>
      <c r="X10" s="18">
        <v>0.31438798259365341</v>
      </c>
      <c r="Y10" s="18">
        <v>0.26063113733603838</v>
      </c>
      <c r="AA10" s="18">
        <v>0.28793513874592452</v>
      </c>
      <c r="AB10" s="18">
        <v>0.29972161502401867</v>
      </c>
      <c r="AC10" s="18">
        <v>0.3339185286332696</v>
      </c>
      <c r="AD10" s="18">
        <v>0.25477653869386618</v>
      </c>
      <c r="AF10" s="18">
        <v>0.34846824808745569</v>
      </c>
      <c r="AG10" s="18">
        <v>0.2177405158593024</v>
      </c>
      <c r="AH10" s="18">
        <v>0.25653435951411557</v>
      </c>
      <c r="AI10" s="18">
        <v>0.20225943721658851</v>
      </c>
      <c r="AJ10" s="18">
        <v>0.30117296974377661</v>
      </c>
      <c r="AK10" s="18">
        <v>0.24606303372313229</v>
      </c>
      <c r="AL10" s="18">
        <v>0.3220044022578285</v>
      </c>
      <c r="AM10" s="18">
        <v>0.32876285233171382</v>
      </c>
      <c r="AN10" s="18">
        <v>0.32307268785450011</v>
      </c>
      <c r="AO10" s="18">
        <v>0.30904957942036232</v>
      </c>
      <c r="AP10" s="18">
        <v>0.27277339000723427</v>
      </c>
      <c r="AQ10" s="18">
        <v>0.39240087016172998</v>
      </c>
      <c r="AR10" s="18">
        <v>0.27341282243876103</v>
      </c>
      <c r="AS10" s="18">
        <v>0.35526709726615191</v>
      </c>
      <c r="AT10" s="18">
        <v>0.32465962050064168</v>
      </c>
      <c r="AU10" s="18">
        <v>0.41905810247243691</v>
      </c>
      <c r="AV10" s="18">
        <v>0.1230044441649028</v>
      </c>
      <c r="AX10" s="18">
        <v>0.27488318215609592</v>
      </c>
      <c r="AY10" s="18">
        <v>0.37985808689729472</v>
      </c>
      <c r="BA10" s="18">
        <v>0.297792319096986</v>
      </c>
      <c r="BB10" s="18">
        <v>0.28199382753572699</v>
      </c>
      <c r="BD10" s="18">
        <v>0.25053414717452932</v>
      </c>
      <c r="BE10" s="18">
        <v>0.318827680705286</v>
      </c>
      <c r="BF10" s="18">
        <v>0.24541516081221579</v>
      </c>
      <c r="BG10" s="18">
        <v>0.29582041101668488</v>
      </c>
      <c r="BH10" s="18">
        <v>0.36314511972915398</v>
      </c>
      <c r="BI10" s="18">
        <v>0.37369464227987242</v>
      </c>
      <c r="BJ10" s="18">
        <v>0.25547654104317641</v>
      </c>
      <c r="BL10" s="18">
        <v>0.28585545638559828</v>
      </c>
      <c r="BM10" s="18">
        <v>0.34158040609502349</v>
      </c>
      <c r="BN10" s="18">
        <v>0.30410063627520639</v>
      </c>
      <c r="BO10" s="18">
        <v>0.275631619303223</v>
      </c>
      <c r="BP10" s="18">
        <v>0.28864223601765832</v>
      </c>
      <c r="BQ10" s="18">
        <v>0.23428605426597279</v>
      </c>
      <c r="BR10" s="18">
        <v>0.25565833218471712</v>
      </c>
      <c r="BS10" s="18">
        <v>0.22766421408715881</v>
      </c>
      <c r="BU10" s="18">
        <v>0.30923045608861027</v>
      </c>
      <c r="BV10" s="18">
        <v>0.33611523969999513</v>
      </c>
      <c r="BW10" s="18">
        <v>0.27844346273895121</v>
      </c>
      <c r="BX10" s="18">
        <v>0.30167586603022239</v>
      </c>
      <c r="BY10" s="18">
        <v>0.300065252208712</v>
      </c>
      <c r="BZ10" s="18">
        <v>0.25018208801995601</v>
      </c>
      <c r="CA10" s="18">
        <v>0.2129443337417268</v>
      </c>
      <c r="CB10" s="18">
        <v>0.21997993998604129</v>
      </c>
      <c r="CC10" s="18">
        <v>0.248228531235516</v>
      </c>
    </row>
    <row r="11" spans="2:83" ht="19" customHeight="1" x14ac:dyDescent="0.35">
      <c r="B11" s="21" t="s">
        <v>368</v>
      </c>
      <c r="C11" s="18">
        <v>0.28734813728977271</v>
      </c>
      <c r="D11" s="18">
        <v>0.30352642415049702</v>
      </c>
      <c r="E11" s="18">
        <v>0.25929764802456412</v>
      </c>
      <c r="F11" s="18">
        <v>0.22157819264592929</v>
      </c>
      <c r="G11" s="18">
        <v>0.29674961517525938</v>
      </c>
      <c r="H11" s="18">
        <v>0.30690937755759912</v>
      </c>
      <c r="I11" s="18">
        <v>0.32750589109609429</v>
      </c>
      <c r="K11" s="18">
        <v>0.31469261513553259</v>
      </c>
      <c r="L11" s="18">
        <v>0.26314638318291789</v>
      </c>
      <c r="N11" s="18">
        <v>0.31314258663130812</v>
      </c>
      <c r="O11" s="18">
        <v>0.20508102873159759</v>
      </c>
      <c r="P11" s="18">
        <v>0.29384451432984049</v>
      </c>
      <c r="Q11" s="18">
        <v>0.3167225897572763</v>
      </c>
      <c r="R11" s="18">
        <v>0.28166278063383487</v>
      </c>
      <c r="S11" s="18">
        <v>0.35474440140414348</v>
      </c>
      <c r="T11" s="18">
        <v>0.26749006596917663</v>
      </c>
      <c r="U11" s="18">
        <v>0.21999952237303211</v>
      </c>
      <c r="V11" s="18">
        <v>0.30090801063326389</v>
      </c>
      <c r="W11" s="18">
        <v>0.31470618444773629</v>
      </c>
      <c r="X11" s="18">
        <v>0.25319168931849162</v>
      </c>
      <c r="Y11" s="18">
        <v>0.27193090997345121</v>
      </c>
      <c r="AA11" s="18">
        <v>0.27568370857754759</v>
      </c>
      <c r="AB11" s="18">
        <v>0.28719939037953579</v>
      </c>
      <c r="AC11" s="18">
        <v>0.27010437104177309</v>
      </c>
      <c r="AD11" s="18">
        <v>0.31407881584124492</v>
      </c>
      <c r="AF11" s="18">
        <v>0.2249503730357961</v>
      </c>
      <c r="AG11" s="18">
        <v>0.32043746327170652</v>
      </c>
      <c r="AH11" s="18">
        <v>0.33344176350247512</v>
      </c>
      <c r="AI11" s="18">
        <v>0.31959327180273162</v>
      </c>
      <c r="AJ11" s="18">
        <v>0.31912492280547577</v>
      </c>
      <c r="AK11" s="18">
        <v>0.30975835398656287</v>
      </c>
      <c r="AL11" s="18">
        <v>0.26600186441843632</v>
      </c>
      <c r="AM11" s="18">
        <v>0.29960712210297002</v>
      </c>
      <c r="AN11" s="18">
        <v>0.28132945115962682</v>
      </c>
      <c r="AO11" s="18">
        <v>0.28338189723748219</v>
      </c>
      <c r="AP11" s="18">
        <v>0.30259832847876988</v>
      </c>
      <c r="AQ11" s="18">
        <v>0.23727042435029519</v>
      </c>
      <c r="AR11" s="18">
        <v>0.36877922390117768</v>
      </c>
      <c r="AS11" s="18">
        <v>0.19401259465880399</v>
      </c>
      <c r="AT11" s="18">
        <v>0.23434183786064691</v>
      </c>
      <c r="AU11" s="18">
        <v>0.1698980828638734</v>
      </c>
      <c r="AV11" s="18">
        <v>0.25131319431914739</v>
      </c>
      <c r="AX11" s="18">
        <v>0.29030205484572308</v>
      </c>
      <c r="AY11" s="18">
        <v>0.26682422607993372</v>
      </c>
      <c r="BA11" s="18">
        <v>0.27299843255517031</v>
      </c>
      <c r="BB11" s="18">
        <v>0.31397167822086181</v>
      </c>
      <c r="BD11" s="18">
        <v>0.31568154955882149</v>
      </c>
      <c r="BE11" s="18">
        <v>0.2948174245696662</v>
      </c>
      <c r="BF11" s="18">
        <v>0.29226310827575142</v>
      </c>
      <c r="BG11" s="18">
        <v>0.28828725886951739</v>
      </c>
      <c r="BH11" s="18">
        <v>0.2469769871061194</v>
      </c>
      <c r="BI11" s="18">
        <v>0.22880213387589279</v>
      </c>
      <c r="BJ11" s="18">
        <v>0.19612397883254951</v>
      </c>
      <c r="BL11" s="18">
        <v>0.24987959462867221</v>
      </c>
      <c r="BM11" s="18">
        <v>0.28396895313649689</v>
      </c>
      <c r="BN11" s="18">
        <v>0.30067287837625267</v>
      </c>
      <c r="BO11" s="18">
        <v>0.30338367520306109</v>
      </c>
      <c r="BP11" s="18">
        <v>0.30360901262066692</v>
      </c>
      <c r="BQ11" s="18">
        <v>0.3381401771804064</v>
      </c>
      <c r="BR11" s="18">
        <v>0.23050517783741281</v>
      </c>
      <c r="BS11" s="18">
        <v>0.30989651410408181</v>
      </c>
      <c r="BU11" s="18">
        <v>0.26547413817757781</v>
      </c>
      <c r="BV11" s="18">
        <v>0.29548097960924091</v>
      </c>
      <c r="BW11" s="18">
        <v>0.28122872571847829</v>
      </c>
      <c r="BX11" s="18">
        <v>0.31081873761835249</v>
      </c>
      <c r="BY11" s="18">
        <v>0.2648884426125806</v>
      </c>
      <c r="BZ11" s="18">
        <v>0.3770810737264424</v>
      </c>
      <c r="CA11" s="18">
        <v>0.31636010758707339</v>
      </c>
      <c r="CB11" s="18">
        <v>0.30934647272039228</v>
      </c>
      <c r="CC11" s="18">
        <v>0.25730904660552978</v>
      </c>
    </row>
    <row r="12" spans="2:83" ht="19" customHeight="1" x14ac:dyDescent="0.35">
      <c r="B12" s="21" t="s">
        <v>369</v>
      </c>
      <c r="C12" s="18">
        <v>0.26905310088122991</v>
      </c>
      <c r="D12" s="18">
        <v>0.10582003995519219</v>
      </c>
      <c r="E12" s="18">
        <v>0.1133502732528681</v>
      </c>
      <c r="F12" s="18">
        <v>0.2132089473463645</v>
      </c>
      <c r="G12" s="18">
        <v>0.26034241920900258</v>
      </c>
      <c r="H12" s="18">
        <v>0.38008391496691118</v>
      </c>
      <c r="I12" s="18">
        <v>0.42204583474572333</v>
      </c>
      <c r="K12" s="18">
        <v>0.2351454277697104</v>
      </c>
      <c r="L12" s="18">
        <v>0.3011251238204139</v>
      </c>
      <c r="N12" s="18">
        <v>0.2773113277394253</v>
      </c>
      <c r="O12" s="18">
        <v>0.364911663729242</v>
      </c>
      <c r="P12" s="18">
        <v>0.32749269905947798</v>
      </c>
      <c r="Q12" s="18">
        <v>0.29611499711995037</v>
      </c>
      <c r="R12" s="18">
        <v>0.20679807540236519</v>
      </c>
      <c r="S12" s="18">
        <v>0.22963982079099221</v>
      </c>
      <c r="T12" s="18">
        <v>0.25212467313158599</v>
      </c>
      <c r="U12" s="18">
        <v>0.2862718291444416</v>
      </c>
      <c r="V12" s="18">
        <v>0.21378488097413009</v>
      </c>
      <c r="W12" s="18">
        <v>0.28439772298316079</v>
      </c>
      <c r="X12" s="18">
        <v>0.29776743555532631</v>
      </c>
      <c r="Y12" s="18">
        <v>0.32545949757083609</v>
      </c>
      <c r="AA12" s="18">
        <v>0.284419626893893</v>
      </c>
      <c r="AB12" s="18">
        <v>0.29107114730669659</v>
      </c>
      <c r="AC12" s="18">
        <v>0.25311654882060453</v>
      </c>
      <c r="AD12" s="18">
        <v>0.2428034985753493</v>
      </c>
      <c r="AF12" s="18">
        <v>0.20542329212130281</v>
      </c>
      <c r="AG12" s="18">
        <v>0.2055274088485971</v>
      </c>
      <c r="AH12" s="18">
        <v>0.27100647600962863</v>
      </c>
      <c r="AI12" s="18">
        <v>0.36059503422146483</v>
      </c>
      <c r="AJ12" s="18">
        <v>0.2443249615370445</v>
      </c>
      <c r="AK12" s="18">
        <v>0.28682306542903729</v>
      </c>
      <c r="AL12" s="18">
        <v>0.27863181502038598</v>
      </c>
      <c r="AM12" s="18">
        <v>0.25334245426199842</v>
      </c>
      <c r="AN12" s="18">
        <v>0.32072620440119498</v>
      </c>
      <c r="AO12" s="18">
        <v>0.27139454661434298</v>
      </c>
      <c r="AP12" s="18">
        <v>0.28401346578899411</v>
      </c>
      <c r="AQ12" s="18">
        <v>0.26656896806269198</v>
      </c>
      <c r="AR12" s="18">
        <v>0.22223626659463611</v>
      </c>
      <c r="AS12" s="18">
        <v>0.29238623592457619</v>
      </c>
      <c r="AT12" s="18">
        <v>0.32265390380483</v>
      </c>
      <c r="AU12" s="18">
        <v>0.15029247996391301</v>
      </c>
      <c r="AV12" s="18">
        <v>0.33444535957947708</v>
      </c>
      <c r="AX12" s="18">
        <v>0.29236376176304918</v>
      </c>
      <c r="AY12" s="18">
        <v>0.1525308900280691</v>
      </c>
      <c r="BA12" s="18">
        <v>0.28370766274297898</v>
      </c>
      <c r="BB12" s="18">
        <v>0.2418639471829907</v>
      </c>
      <c r="BD12" s="18">
        <v>0.31002593369470482</v>
      </c>
      <c r="BE12" s="18">
        <v>0.27334122573974501</v>
      </c>
      <c r="BF12" s="18">
        <v>0.32412073720438528</v>
      </c>
      <c r="BG12" s="18">
        <v>0.23687941219166939</v>
      </c>
      <c r="BH12" s="18">
        <v>0.23168213726751419</v>
      </c>
      <c r="BI12" s="18">
        <v>0.1239684952686691</v>
      </c>
      <c r="BJ12" s="18">
        <v>0.20463966428594041</v>
      </c>
      <c r="BL12" s="18">
        <v>0.33050136434188759</v>
      </c>
      <c r="BM12" s="18">
        <v>0.20738769706363111</v>
      </c>
      <c r="BN12" s="18">
        <v>0.25215033148693572</v>
      </c>
      <c r="BO12" s="18">
        <v>0.23602452327911991</v>
      </c>
      <c r="BP12" s="18">
        <v>0.30120691213866052</v>
      </c>
      <c r="BQ12" s="18">
        <v>0.32954925346614672</v>
      </c>
      <c r="BR12" s="18">
        <v>0.22916119427612389</v>
      </c>
      <c r="BS12" s="18">
        <v>0.30631011556611049</v>
      </c>
      <c r="BU12" s="18">
        <v>0.28920773926162091</v>
      </c>
      <c r="BV12" s="18">
        <v>0.19685319618471539</v>
      </c>
      <c r="BW12" s="18">
        <v>0.27064029007431301</v>
      </c>
      <c r="BX12" s="18">
        <v>0.23418822113138471</v>
      </c>
      <c r="BY12" s="18">
        <v>0.30158563408691907</v>
      </c>
      <c r="BZ12" s="18">
        <v>0.26538281089833038</v>
      </c>
      <c r="CA12" s="18">
        <v>0.2339529283534682</v>
      </c>
      <c r="CB12" s="18">
        <v>0.33830937682979012</v>
      </c>
      <c r="CC12" s="18">
        <v>0.38768280557066609</v>
      </c>
    </row>
    <row r="13" spans="2:83" ht="19" customHeight="1" x14ac:dyDescent="0.35">
      <c r="B13" s="21" t="s">
        <v>151</v>
      </c>
      <c r="C13" s="18">
        <v>5.5627444056946009E-2</v>
      </c>
      <c r="D13" s="18">
        <v>7.9785576578365061E-2</v>
      </c>
      <c r="E13" s="18">
        <v>3.4424294994044348E-2</v>
      </c>
      <c r="F13" s="18">
        <v>5.6662080557256828E-2</v>
      </c>
      <c r="G13" s="18">
        <v>4.8694397745533621E-2</v>
      </c>
      <c r="H13" s="18">
        <v>6.1599870316837647E-2</v>
      </c>
      <c r="I13" s="18">
        <v>5.9711146682163638E-2</v>
      </c>
      <c r="K13" s="18">
        <v>4.5089466772406668E-2</v>
      </c>
      <c r="L13" s="18">
        <v>6.3828539962573497E-2</v>
      </c>
      <c r="N13" s="18">
        <v>4.2446190598577432E-2</v>
      </c>
      <c r="O13" s="18">
        <v>6.6232023801575626E-2</v>
      </c>
      <c r="P13" s="18">
        <v>7.2327574987269966E-2</v>
      </c>
      <c r="Q13" s="18">
        <v>5.1248302917176608E-2</v>
      </c>
      <c r="R13" s="18">
        <v>6.3989263129769672E-2</v>
      </c>
      <c r="S13" s="18">
        <v>5.1190518135105292E-2</v>
      </c>
      <c r="T13" s="18">
        <v>4.9166039647942528E-2</v>
      </c>
      <c r="U13" s="18">
        <v>6.0945410143766608E-2</v>
      </c>
      <c r="V13" s="18">
        <v>4.7210140228637447E-2</v>
      </c>
      <c r="W13" s="18">
        <v>7.1881789626349252E-2</v>
      </c>
      <c r="X13" s="18">
        <v>5.8288809783630068E-2</v>
      </c>
      <c r="Y13" s="18">
        <v>3.7058732508416223E-2</v>
      </c>
      <c r="AA13" s="18">
        <v>3.1671564826930253E-2</v>
      </c>
      <c r="AB13" s="18">
        <v>5.2980891100340453E-2</v>
      </c>
      <c r="AC13" s="18">
        <v>5.3102492524443337E-2</v>
      </c>
      <c r="AD13" s="18">
        <v>8.6832228930593752E-2</v>
      </c>
      <c r="AF13" s="18">
        <v>0.1121911883008101</v>
      </c>
      <c r="AG13" s="18">
        <v>9.6063704400034852E-2</v>
      </c>
      <c r="AH13" s="18">
        <v>1.5965147260232789E-2</v>
      </c>
      <c r="AI13" s="18">
        <v>4.3053573399723981E-2</v>
      </c>
      <c r="AJ13" s="18">
        <v>6.4322083953134837E-2</v>
      </c>
      <c r="AK13" s="18">
        <v>7.2090937628229615E-2</v>
      </c>
      <c r="AL13" s="18">
        <v>5.8739568149627421E-2</v>
      </c>
      <c r="AM13" s="18">
        <v>2.9568452589283759E-2</v>
      </c>
      <c r="AN13" s="18">
        <v>9.8723242878291408E-3</v>
      </c>
      <c r="AO13" s="18">
        <v>6.675929482804463E-2</v>
      </c>
      <c r="AP13" s="18">
        <v>3.8450214082316428E-2</v>
      </c>
      <c r="AQ13" s="18">
        <v>3.2331582599646608E-2</v>
      </c>
      <c r="AR13" s="18">
        <v>4.0228765494741962E-2</v>
      </c>
      <c r="AS13" s="18">
        <v>4.9778693258698103E-2</v>
      </c>
      <c r="AT13" s="18">
        <v>0</v>
      </c>
      <c r="AU13" s="18">
        <v>5.210844842795883E-2</v>
      </c>
      <c r="AV13" s="18">
        <v>0.2552088269796301</v>
      </c>
      <c r="AX13" s="18">
        <v>5.6999732950709217E-2</v>
      </c>
      <c r="AY13" s="18">
        <v>5.0598707050597602E-2</v>
      </c>
      <c r="BA13" s="18">
        <v>4.7562900122534738E-2</v>
      </c>
      <c r="BB13" s="18">
        <v>7.0589892379009964E-2</v>
      </c>
      <c r="BD13" s="18">
        <v>5.4183038569477163E-2</v>
      </c>
      <c r="BE13" s="18">
        <v>5.1030973151673653E-2</v>
      </c>
      <c r="BF13" s="18">
        <v>7.0968402027363028E-2</v>
      </c>
      <c r="BG13" s="18">
        <v>3.918010783089447E-2</v>
      </c>
      <c r="BH13" s="18">
        <v>3.4491651336275367E-2</v>
      </c>
      <c r="BI13" s="18">
        <v>3.8747900019956497E-2</v>
      </c>
      <c r="BJ13" s="18">
        <v>0.24264108623106739</v>
      </c>
      <c r="BL13" s="18">
        <v>3.428610096702546E-2</v>
      </c>
      <c r="BM13" s="18">
        <v>3.9781651013284271E-2</v>
      </c>
      <c r="BN13" s="18">
        <v>5.3042408487264971E-2</v>
      </c>
      <c r="BO13" s="18">
        <v>6.3995071682828336E-2</v>
      </c>
      <c r="BP13" s="18">
        <v>2.0334437184231249E-2</v>
      </c>
      <c r="BQ13" s="18">
        <v>5.3114509012461918E-2</v>
      </c>
      <c r="BR13" s="18">
        <v>0.17733565697199011</v>
      </c>
      <c r="BS13" s="18">
        <v>0.1122331645786446</v>
      </c>
      <c r="BU13" s="18">
        <v>2.7853340992818099E-2</v>
      </c>
      <c r="BV13" s="18">
        <v>4.660335396278481E-2</v>
      </c>
      <c r="BW13" s="18">
        <v>5.8527807305251887E-2</v>
      </c>
      <c r="BX13" s="18">
        <v>4.9246163879575332E-2</v>
      </c>
      <c r="BY13" s="18">
        <v>3.6415290337967872E-2</v>
      </c>
      <c r="BZ13" s="18">
        <v>1.595641974714871E-2</v>
      </c>
      <c r="CA13" s="18">
        <v>0.18519167041230519</v>
      </c>
      <c r="CB13" s="18">
        <v>0.1004512705654107</v>
      </c>
      <c r="CC13" s="18">
        <v>6.1191897194076153E-2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377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32.15" customHeight="1" x14ac:dyDescent="0.35">
      <c r="B9" s="21" t="s">
        <v>378</v>
      </c>
      <c r="C9" s="18">
        <v>0.25081877733184899</v>
      </c>
      <c r="D9" s="18">
        <v>0.28321361207766349</v>
      </c>
      <c r="E9" s="18">
        <v>0.36144582953010618</v>
      </c>
      <c r="F9" s="18">
        <v>0.33323237866679128</v>
      </c>
      <c r="G9" s="18">
        <v>0.2495204548641636</v>
      </c>
      <c r="H9" s="18">
        <v>0.1819691902300091</v>
      </c>
      <c r="I9" s="18">
        <v>0.1467892740274355</v>
      </c>
      <c r="K9" s="18">
        <v>0.27446621415628031</v>
      </c>
      <c r="L9" s="18">
        <v>0.22895522141198649</v>
      </c>
      <c r="N9" s="18">
        <v>0.26100746690237392</v>
      </c>
      <c r="O9" s="18">
        <v>0.25195906928914502</v>
      </c>
      <c r="P9" s="18">
        <v>0.18186165529467491</v>
      </c>
      <c r="Q9" s="18">
        <v>0.2022342843899653</v>
      </c>
      <c r="R9" s="18">
        <v>0.27663335503436048</v>
      </c>
      <c r="S9" s="18">
        <v>0.20460142922293029</v>
      </c>
      <c r="T9" s="18">
        <v>0.24845146448685651</v>
      </c>
      <c r="U9" s="18">
        <v>0.23560510656871569</v>
      </c>
      <c r="V9" s="18">
        <v>0.3818380435126178</v>
      </c>
      <c r="W9" s="18">
        <v>0.21696256831556679</v>
      </c>
      <c r="X9" s="18">
        <v>0.2238346168281844</v>
      </c>
      <c r="Y9" s="18">
        <v>0.21570751794756279</v>
      </c>
      <c r="AA9" s="18">
        <v>0.32894482115392948</v>
      </c>
      <c r="AB9" s="18">
        <v>0.2387805450818411</v>
      </c>
      <c r="AC9" s="18">
        <v>0.24804893736522371</v>
      </c>
      <c r="AD9" s="18">
        <v>0.18096174565506551</v>
      </c>
      <c r="AF9" s="18">
        <v>9.7633788465150889E-2</v>
      </c>
      <c r="AG9" s="18">
        <v>0.19241571166566751</v>
      </c>
      <c r="AH9" s="18">
        <v>0.1788220758315355</v>
      </c>
      <c r="AI9" s="18">
        <v>0.18374528170509771</v>
      </c>
      <c r="AJ9" s="18">
        <v>0.18488375680009089</v>
      </c>
      <c r="AK9" s="18">
        <v>0.27045453475278097</v>
      </c>
      <c r="AL9" s="18">
        <v>0.23239843870354621</v>
      </c>
      <c r="AM9" s="18">
        <v>0.26957283573603108</v>
      </c>
      <c r="AN9" s="18">
        <v>0.25943642004495909</v>
      </c>
      <c r="AO9" s="18">
        <v>0.32862188151396782</v>
      </c>
      <c r="AP9" s="18">
        <v>0.23327300183440489</v>
      </c>
      <c r="AQ9" s="18">
        <v>0.20206273392303731</v>
      </c>
      <c r="AR9" s="18">
        <v>0.36244237904414373</v>
      </c>
      <c r="AS9" s="18">
        <v>0.28471618148471378</v>
      </c>
      <c r="AT9" s="18">
        <v>0.33796526861375598</v>
      </c>
      <c r="AU9" s="18">
        <v>0.41598092692481192</v>
      </c>
      <c r="AV9" s="18">
        <v>0.19271750153341771</v>
      </c>
      <c r="AX9" s="18">
        <v>0.22214446937256779</v>
      </c>
      <c r="AY9" s="18">
        <v>0.39361688650256538</v>
      </c>
      <c r="BA9" s="18">
        <v>0.2617675821373035</v>
      </c>
      <c r="BB9" s="18">
        <v>0.23050505253571321</v>
      </c>
      <c r="BD9" s="18">
        <v>0.19472554479862161</v>
      </c>
      <c r="BE9" s="18">
        <v>0.23212516191853261</v>
      </c>
      <c r="BF9" s="18">
        <v>0.20592077552576171</v>
      </c>
      <c r="BG9" s="18">
        <v>0.31027653368235131</v>
      </c>
      <c r="BH9" s="18">
        <v>0.35722420178688902</v>
      </c>
      <c r="BI9" s="18">
        <v>0.39568756243502229</v>
      </c>
      <c r="BJ9" s="18">
        <v>5.0692457482182998E-2</v>
      </c>
      <c r="BL9" s="18">
        <v>0.23003490157539189</v>
      </c>
      <c r="BM9" s="18">
        <v>0.30540686961736441</v>
      </c>
      <c r="BN9" s="18">
        <v>0.21487607283430779</v>
      </c>
      <c r="BO9" s="18">
        <v>0.28328092226881663</v>
      </c>
      <c r="BP9" s="18">
        <v>0.22611601302953371</v>
      </c>
      <c r="BQ9" s="18">
        <v>0.2335160917883021</v>
      </c>
      <c r="BR9" s="18">
        <v>0.20369007125384969</v>
      </c>
      <c r="BS9" s="18">
        <v>0.20838011062456879</v>
      </c>
      <c r="BU9" s="18">
        <v>0.25259470379126803</v>
      </c>
      <c r="BV9" s="18">
        <v>0.2967564810761294</v>
      </c>
      <c r="BW9" s="18">
        <v>0.20992859458013841</v>
      </c>
      <c r="BX9" s="18">
        <v>0.25845554615892252</v>
      </c>
      <c r="BY9" s="18">
        <v>0.24499841545081119</v>
      </c>
      <c r="BZ9" s="18">
        <v>0.29564742266940708</v>
      </c>
      <c r="CA9" s="18">
        <v>0.18722063975525019</v>
      </c>
      <c r="CB9" s="18">
        <v>0.21589258195649391</v>
      </c>
      <c r="CC9" s="18">
        <v>0.2026193757638009</v>
      </c>
    </row>
    <row r="10" spans="2:83" ht="46" customHeight="1" x14ac:dyDescent="0.35">
      <c r="B10" s="21" t="s">
        <v>379</v>
      </c>
      <c r="C10" s="18">
        <v>0.22452713095355009</v>
      </c>
      <c r="D10" s="18">
        <v>0.25287422049747471</v>
      </c>
      <c r="E10" s="18">
        <v>0.40464982082048823</v>
      </c>
      <c r="F10" s="18">
        <v>0.30841149431759829</v>
      </c>
      <c r="G10" s="18">
        <v>0.2117676982751904</v>
      </c>
      <c r="H10" s="18">
        <v>0.12823645421764071</v>
      </c>
      <c r="I10" s="18">
        <v>9.7763933152733185E-2</v>
      </c>
      <c r="K10" s="18">
        <v>0.2248426584620771</v>
      </c>
      <c r="L10" s="18">
        <v>0.22534092137396511</v>
      </c>
      <c r="N10" s="18">
        <v>0.22103353698111819</v>
      </c>
      <c r="O10" s="18">
        <v>0.33574843503925461</v>
      </c>
      <c r="P10" s="18">
        <v>0.1529568925761137</v>
      </c>
      <c r="Q10" s="18">
        <v>0.26845906936334701</v>
      </c>
      <c r="R10" s="18">
        <v>0.27061375676077071</v>
      </c>
      <c r="S10" s="18">
        <v>0.21662373877067581</v>
      </c>
      <c r="T10" s="18">
        <v>0.24528047596633831</v>
      </c>
      <c r="U10" s="18">
        <v>0.19093827221897941</v>
      </c>
      <c r="V10" s="18">
        <v>0.27498298743117211</v>
      </c>
      <c r="W10" s="18">
        <v>0.19928702238366439</v>
      </c>
      <c r="X10" s="18">
        <v>0.19425512747746779</v>
      </c>
      <c r="Y10" s="18">
        <v>0.17483701753977021</v>
      </c>
      <c r="AA10" s="18">
        <v>0.284852555423181</v>
      </c>
      <c r="AB10" s="18">
        <v>0.2301496740077934</v>
      </c>
      <c r="AC10" s="18">
        <v>0.20651749351308979</v>
      </c>
      <c r="AD10" s="18">
        <v>0.17006815611495499</v>
      </c>
      <c r="AF10" s="18">
        <v>0.14945312346777981</v>
      </c>
      <c r="AG10" s="18">
        <v>0.2315748814931507</v>
      </c>
      <c r="AH10" s="18">
        <v>0.170045705272864</v>
      </c>
      <c r="AI10" s="18">
        <v>9.7113322808082117E-2</v>
      </c>
      <c r="AJ10" s="18">
        <v>0.18036608401788709</v>
      </c>
      <c r="AK10" s="18">
        <v>0.20875649673030269</v>
      </c>
      <c r="AL10" s="18">
        <v>0.24917220464617759</v>
      </c>
      <c r="AM10" s="18">
        <v>0.1928105844434212</v>
      </c>
      <c r="AN10" s="18">
        <v>0.14828388212002899</v>
      </c>
      <c r="AO10" s="18">
        <v>0.24716154491091</v>
      </c>
      <c r="AP10" s="18">
        <v>0.24550005086678431</v>
      </c>
      <c r="AQ10" s="18">
        <v>0.26922920515675958</v>
      </c>
      <c r="AR10" s="18">
        <v>0.34590437377109601</v>
      </c>
      <c r="AS10" s="18">
        <v>0.25914636587135342</v>
      </c>
      <c r="AT10" s="18">
        <v>0.48385899493931722</v>
      </c>
      <c r="AU10" s="18">
        <v>0.34318254910985041</v>
      </c>
      <c r="AV10" s="18">
        <v>0.10249173954559949</v>
      </c>
      <c r="AX10" s="18">
        <v>0.18941537987088511</v>
      </c>
      <c r="AY10" s="18">
        <v>0.40102080209891711</v>
      </c>
      <c r="BA10" s="18">
        <v>0.23054617684530329</v>
      </c>
      <c r="BB10" s="18">
        <v>0.21335977123228869</v>
      </c>
      <c r="BD10" s="18">
        <v>0.14096144289066709</v>
      </c>
      <c r="BE10" s="18">
        <v>0.20061017445235571</v>
      </c>
      <c r="BF10" s="18">
        <v>0.18005639095580869</v>
      </c>
      <c r="BG10" s="18">
        <v>0.26774868257252682</v>
      </c>
      <c r="BH10" s="18">
        <v>0.38324137563377242</v>
      </c>
      <c r="BI10" s="18">
        <v>0.42152880624559541</v>
      </c>
      <c r="BJ10" s="18">
        <v>0.13923343618720471</v>
      </c>
      <c r="BL10" s="18">
        <v>0.18515738293865591</v>
      </c>
      <c r="BM10" s="18">
        <v>0.29977158433066081</v>
      </c>
      <c r="BN10" s="18">
        <v>0.19721936900608181</v>
      </c>
      <c r="BO10" s="18">
        <v>0.1903725826969094</v>
      </c>
      <c r="BP10" s="18">
        <v>0.18194162083220591</v>
      </c>
      <c r="BQ10" s="18">
        <v>0.1887013864591128</v>
      </c>
      <c r="BR10" s="18">
        <v>0.26725472416695112</v>
      </c>
      <c r="BS10" s="18">
        <v>0.18330149373726909</v>
      </c>
      <c r="BU10" s="18">
        <v>0.24795263654874361</v>
      </c>
      <c r="BV10" s="18">
        <v>0.29361374976664978</v>
      </c>
      <c r="BW10" s="18">
        <v>0.23263852488056841</v>
      </c>
      <c r="BX10" s="18">
        <v>0.2376479145469646</v>
      </c>
      <c r="BY10" s="18">
        <v>0.1808437028836539</v>
      </c>
      <c r="BZ10" s="18">
        <v>0.28147847353776678</v>
      </c>
      <c r="CA10" s="18">
        <v>9.4520023718973722E-2</v>
      </c>
      <c r="CB10" s="18">
        <v>0.18962255312754819</v>
      </c>
      <c r="CC10" s="18">
        <v>0.17260671173531411</v>
      </c>
    </row>
    <row r="11" spans="2:83" ht="32.15" customHeight="1" x14ac:dyDescent="0.35">
      <c r="B11" s="21" t="s">
        <v>380</v>
      </c>
      <c r="C11" s="18">
        <v>0.2042389743043054</v>
      </c>
      <c r="D11" s="18">
        <v>0.25961398034968752</v>
      </c>
      <c r="E11" s="18">
        <v>0.33545297855140721</v>
      </c>
      <c r="F11" s="18">
        <v>0.26956064768502341</v>
      </c>
      <c r="G11" s="18">
        <v>0.191583761262304</v>
      </c>
      <c r="H11" s="18">
        <v>0.13458876825304539</v>
      </c>
      <c r="I11" s="18">
        <v>9.5383013154349564E-2</v>
      </c>
      <c r="K11" s="18">
        <v>0.23563090332815029</v>
      </c>
      <c r="L11" s="18">
        <v>0.1748887167800566</v>
      </c>
      <c r="N11" s="18">
        <v>0.24515082696241561</v>
      </c>
      <c r="O11" s="18">
        <v>0.22966786985415311</v>
      </c>
      <c r="P11" s="18">
        <v>0.1660604180522661</v>
      </c>
      <c r="Q11" s="18">
        <v>0.15642726427000681</v>
      </c>
      <c r="R11" s="18">
        <v>0.24443773251561349</v>
      </c>
      <c r="S11" s="18">
        <v>0.16212799199775449</v>
      </c>
      <c r="T11" s="18">
        <v>0.18808030205325069</v>
      </c>
      <c r="U11" s="18">
        <v>0.1921663871961255</v>
      </c>
      <c r="V11" s="18">
        <v>0.30342631974645301</v>
      </c>
      <c r="W11" s="18">
        <v>0.1471141152242009</v>
      </c>
      <c r="X11" s="18">
        <v>0.15089225075115831</v>
      </c>
      <c r="Y11" s="18">
        <v>0.20924945752520979</v>
      </c>
      <c r="AA11" s="18">
        <v>0.28457251876570783</v>
      </c>
      <c r="AB11" s="18">
        <v>0.18161396544226091</v>
      </c>
      <c r="AC11" s="18">
        <v>0.1919338151860793</v>
      </c>
      <c r="AD11" s="18">
        <v>0.1510352233041134</v>
      </c>
      <c r="AF11" s="18">
        <v>9.5330440191870022E-2</v>
      </c>
      <c r="AG11" s="18">
        <v>0.16271139457044059</v>
      </c>
      <c r="AH11" s="18">
        <v>0.19389867625942139</v>
      </c>
      <c r="AI11" s="18">
        <v>0.13091068039887521</v>
      </c>
      <c r="AJ11" s="18">
        <v>0.1597038038530274</v>
      </c>
      <c r="AK11" s="18">
        <v>0.1738619111208603</v>
      </c>
      <c r="AL11" s="18">
        <v>0.21090290456812999</v>
      </c>
      <c r="AM11" s="18">
        <v>0.2093770218879204</v>
      </c>
      <c r="AN11" s="18">
        <v>0.20513332340584881</v>
      </c>
      <c r="AO11" s="18">
        <v>0.2239645544189853</v>
      </c>
      <c r="AP11" s="18">
        <v>0.16964249742043261</v>
      </c>
      <c r="AQ11" s="18">
        <v>0.20396353032430839</v>
      </c>
      <c r="AR11" s="18">
        <v>0.29371426672187878</v>
      </c>
      <c r="AS11" s="18">
        <v>0.28350719127563517</v>
      </c>
      <c r="AT11" s="18">
        <v>0.29873135632835002</v>
      </c>
      <c r="AU11" s="18">
        <v>0.41659212129008122</v>
      </c>
      <c r="AV11" s="18">
        <v>8.3512928257648722E-2</v>
      </c>
      <c r="AX11" s="18">
        <v>0.17354065513815481</v>
      </c>
      <c r="AY11" s="18">
        <v>0.36451406584944329</v>
      </c>
      <c r="BA11" s="18">
        <v>0.21783003785067259</v>
      </c>
      <c r="BB11" s="18">
        <v>0.17902296858739311</v>
      </c>
      <c r="BD11" s="18">
        <v>0.13899623383843071</v>
      </c>
      <c r="BE11" s="18">
        <v>0.17465307550312581</v>
      </c>
      <c r="BF11" s="18">
        <v>0.16991641913127689</v>
      </c>
      <c r="BG11" s="18">
        <v>0.24730504876057521</v>
      </c>
      <c r="BH11" s="18">
        <v>0.3150519120699089</v>
      </c>
      <c r="BI11" s="18">
        <v>0.47517516404091698</v>
      </c>
      <c r="BJ11" s="18">
        <v>9.8967982949612801E-2</v>
      </c>
      <c r="BL11" s="18">
        <v>0.16617814398359129</v>
      </c>
      <c r="BM11" s="18">
        <v>0.26744451403764302</v>
      </c>
      <c r="BN11" s="18">
        <v>0.24488067694266519</v>
      </c>
      <c r="BO11" s="18">
        <v>0.1856800840335659</v>
      </c>
      <c r="BP11" s="18">
        <v>0.19282069771512869</v>
      </c>
      <c r="BQ11" s="18">
        <v>0.25801393628091351</v>
      </c>
      <c r="BR11" s="18">
        <v>0.15227436065081781</v>
      </c>
      <c r="BS11" s="18">
        <v>0.1302750135957384</v>
      </c>
      <c r="BU11" s="18">
        <v>0.19428058783244639</v>
      </c>
      <c r="BV11" s="18">
        <v>0.2695553263391362</v>
      </c>
      <c r="BW11" s="18">
        <v>0.19908198953364051</v>
      </c>
      <c r="BX11" s="18">
        <v>0.19797506875759591</v>
      </c>
      <c r="BY11" s="18">
        <v>0.1876558597013547</v>
      </c>
      <c r="BZ11" s="18">
        <v>0.33811408198714848</v>
      </c>
      <c r="CA11" s="18">
        <v>9.3128353223371305E-2</v>
      </c>
      <c r="CB11" s="18">
        <v>0.13214168199704801</v>
      </c>
      <c r="CC11" s="18">
        <v>0.17881408437259949</v>
      </c>
    </row>
    <row r="12" spans="2:83" ht="46" customHeight="1" x14ac:dyDescent="0.35">
      <c r="B12" s="21" t="s">
        <v>381</v>
      </c>
      <c r="C12" s="18">
        <v>0.19147851975194541</v>
      </c>
      <c r="D12" s="18">
        <v>0.24039261088723371</v>
      </c>
      <c r="E12" s="18">
        <v>0.37104656686093512</v>
      </c>
      <c r="F12" s="18">
        <v>0.26855448966265788</v>
      </c>
      <c r="G12" s="18">
        <v>0.15208068535613059</v>
      </c>
      <c r="H12" s="18">
        <v>0.12001253958128209</v>
      </c>
      <c r="I12" s="18">
        <v>6.119780281348057E-2</v>
      </c>
      <c r="K12" s="18">
        <v>0.19662207505320381</v>
      </c>
      <c r="L12" s="18">
        <v>0.18658585989755991</v>
      </c>
      <c r="N12" s="18">
        <v>0.14821903084740659</v>
      </c>
      <c r="O12" s="18">
        <v>0.18088593559231619</v>
      </c>
      <c r="P12" s="18">
        <v>0.1011592936796292</v>
      </c>
      <c r="Q12" s="18">
        <v>0.16998991560121479</v>
      </c>
      <c r="R12" s="18">
        <v>0.23687927717608881</v>
      </c>
      <c r="S12" s="18">
        <v>0.16828093451971279</v>
      </c>
      <c r="T12" s="18">
        <v>0.17992758059113309</v>
      </c>
      <c r="U12" s="18">
        <v>0.20227997723292099</v>
      </c>
      <c r="V12" s="18">
        <v>0.29021083521888758</v>
      </c>
      <c r="W12" s="18">
        <v>0.14173653682811149</v>
      </c>
      <c r="X12" s="18">
        <v>0.20675492334661019</v>
      </c>
      <c r="Y12" s="18">
        <v>0.1745074238830974</v>
      </c>
      <c r="AA12" s="18">
        <v>0.23439832904885541</v>
      </c>
      <c r="AB12" s="18">
        <v>0.14946713305256229</v>
      </c>
      <c r="AC12" s="18">
        <v>0.2220489761998633</v>
      </c>
      <c r="AD12" s="18">
        <v>0.16238350652077799</v>
      </c>
      <c r="AF12" s="18">
        <v>0.14503629197303439</v>
      </c>
      <c r="AG12" s="18">
        <v>0.19674934036889871</v>
      </c>
      <c r="AH12" s="18">
        <v>0.19549776240864641</v>
      </c>
      <c r="AI12" s="18">
        <v>0.1181101534624826</v>
      </c>
      <c r="AJ12" s="18">
        <v>0.15342109984941699</v>
      </c>
      <c r="AK12" s="18">
        <v>0.21014147294382651</v>
      </c>
      <c r="AL12" s="18">
        <v>0.19128341964036669</v>
      </c>
      <c r="AM12" s="18">
        <v>0.15226784509630201</v>
      </c>
      <c r="AN12" s="18">
        <v>0.14802578100647029</v>
      </c>
      <c r="AO12" s="18">
        <v>0.16195377035923841</v>
      </c>
      <c r="AP12" s="18">
        <v>0.15598928924920291</v>
      </c>
      <c r="AQ12" s="18">
        <v>0.17396825612036179</v>
      </c>
      <c r="AR12" s="18">
        <v>0.26314467833915189</v>
      </c>
      <c r="AS12" s="18">
        <v>0.28355866466710439</v>
      </c>
      <c r="AT12" s="18">
        <v>0.3990705047826108</v>
      </c>
      <c r="AU12" s="18">
        <v>0.36971219741549038</v>
      </c>
      <c r="AV12" s="18">
        <v>7.2997351301346561E-2</v>
      </c>
      <c r="AX12" s="18">
        <v>0.16192801028789211</v>
      </c>
      <c r="AY12" s="18">
        <v>0.3395834955201063</v>
      </c>
      <c r="BA12" s="18">
        <v>0.20029805197056269</v>
      </c>
      <c r="BB12" s="18">
        <v>0.1751153135844199</v>
      </c>
      <c r="BD12" s="18">
        <v>0.15437784254260239</v>
      </c>
      <c r="BE12" s="18">
        <v>0.1821269672515419</v>
      </c>
      <c r="BF12" s="18">
        <v>0.1204917553369219</v>
      </c>
      <c r="BG12" s="18">
        <v>0.2239795291618509</v>
      </c>
      <c r="BH12" s="18">
        <v>0.297801561313628</v>
      </c>
      <c r="BI12" s="18">
        <v>0.30596352894252782</v>
      </c>
      <c r="BJ12" s="18">
        <v>8.3031183022884092E-2</v>
      </c>
      <c r="BL12" s="18">
        <v>0.17752224802782901</v>
      </c>
      <c r="BM12" s="18">
        <v>0.26425349897032901</v>
      </c>
      <c r="BN12" s="18">
        <v>0.15072922997619451</v>
      </c>
      <c r="BO12" s="18">
        <v>0.14802012783336391</v>
      </c>
      <c r="BP12" s="18">
        <v>0.15689512213312509</v>
      </c>
      <c r="BQ12" s="18">
        <v>0.1356529411469197</v>
      </c>
      <c r="BR12" s="18">
        <v>0.25235922126888422</v>
      </c>
      <c r="BS12" s="18">
        <v>0.13174495529165489</v>
      </c>
      <c r="BU12" s="18">
        <v>0.22454103744922721</v>
      </c>
      <c r="BV12" s="18">
        <v>0.26074185064349947</v>
      </c>
      <c r="BW12" s="18">
        <v>0.1478924518182014</v>
      </c>
      <c r="BX12" s="18">
        <v>0.15353053277253889</v>
      </c>
      <c r="BY12" s="18">
        <v>0.18108327029473359</v>
      </c>
      <c r="BZ12" s="18">
        <v>0.18559415385963521</v>
      </c>
      <c r="CA12" s="18">
        <v>7.6443496649131554E-2</v>
      </c>
      <c r="CB12" s="18">
        <v>0.17526992729658389</v>
      </c>
      <c r="CC12" s="18">
        <v>9.9328271679940433E-2</v>
      </c>
    </row>
    <row r="13" spans="2:83" ht="46" customHeight="1" x14ac:dyDescent="0.35">
      <c r="B13" s="21" t="s">
        <v>382</v>
      </c>
      <c r="C13" s="18">
        <v>0.17243158583454479</v>
      </c>
      <c r="D13" s="18">
        <v>0.18033102758333391</v>
      </c>
      <c r="E13" s="18">
        <v>0.30228497281392308</v>
      </c>
      <c r="F13" s="18">
        <v>0.24863999541468029</v>
      </c>
      <c r="G13" s="18">
        <v>0.15279731705065319</v>
      </c>
      <c r="H13" s="18">
        <v>0.1108669611912317</v>
      </c>
      <c r="I13" s="18">
        <v>7.68332841057284E-2</v>
      </c>
      <c r="K13" s="18">
        <v>0.18818820621465471</v>
      </c>
      <c r="L13" s="18">
        <v>0.15851975362313081</v>
      </c>
      <c r="N13" s="18">
        <v>0.1815706809760439</v>
      </c>
      <c r="O13" s="18">
        <v>0.1522887329496295</v>
      </c>
      <c r="P13" s="18">
        <v>0.1546629124964074</v>
      </c>
      <c r="Q13" s="18">
        <v>0.1150164047261532</v>
      </c>
      <c r="R13" s="18">
        <v>0.19186238109980319</v>
      </c>
      <c r="S13" s="18">
        <v>0.16449756580035199</v>
      </c>
      <c r="T13" s="18">
        <v>0.16176832945768721</v>
      </c>
      <c r="U13" s="18">
        <v>0.13836316691109449</v>
      </c>
      <c r="V13" s="18">
        <v>0.2283837563506726</v>
      </c>
      <c r="W13" s="18">
        <v>0.14977057569815319</v>
      </c>
      <c r="X13" s="18">
        <v>0.16041481619100381</v>
      </c>
      <c r="Y13" s="18">
        <v>0.19463577652498451</v>
      </c>
      <c r="AA13" s="18">
        <v>0.2054364224571599</v>
      </c>
      <c r="AB13" s="18">
        <v>0.1670107066197575</v>
      </c>
      <c r="AC13" s="18">
        <v>0.1649668774665477</v>
      </c>
      <c r="AD13" s="18">
        <v>0.14897175836040599</v>
      </c>
      <c r="AF13" s="18">
        <v>0.1107295148025865</v>
      </c>
      <c r="AG13" s="18">
        <v>0.14177932374529559</v>
      </c>
      <c r="AH13" s="18">
        <v>9.3758277074729293E-2</v>
      </c>
      <c r="AI13" s="18">
        <v>0.1152055503848804</v>
      </c>
      <c r="AJ13" s="18">
        <v>0.14465050332304519</v>
      </c>
      <c r="AK13" s="18">
        <v>0.15204771966455469</v>
      </c>
      <c r="AL13" s="18">
        <v>0.19978405688024531</v>
      </c>
      <c r="AM13" s="18">
        <v>0.22139972785788789</v>
      </c>
      <c r="AN13" s="18">
        <v>0.1918987333661667</v>
      </c>
      <c r="AO13" s="18">
        <v>0.14816266859445551</v>
      </c>
      <c r="AP13" s="18">
        <v>0.18978333767033029</v>
      </c>
      <c r="AQ13" s="18">
        <v>0.1814173875355885</v>
      </c>
      <c r="AR13" s="18">
        <v>0.21137922429469749</v>
      </c>
      <c r="AS13" s="18">
        <v>0.26318180667674679</v>
      </c>
      <c r="AT13" s="18">
        <v>0.2732487766018562</v>
      </c>
      <c r="AU13" s="18">
        <v>0.25631549270610299</v>
      </c>
      <c r="AV13" s="18">
        <v>6.3300711017040448E-2</v>
      </c>
      <c r="AX13" s="18">
        <v>0.15311481965667209</v>
      </c>
      <c r="AY13" s="18">
        <v>0.26885667418858339</v>
      </c>
      <c r="BA13" s="18">
        <v>0.1855417567952263</v>
      </c>
      <c r="BB13" s="18">
        <v>0.14810779801864499</v>
      </c>
      <c r="BD13" s="18">
        <v>0.13212753973773059</v>
      </c>
      <c r="BE13" s="18">
        <v>0.14786304377413259</v>
      </c>
      <c r="BF13" s="18">
        <v>0.14165625120628339</v>
      </c>
      <c r="BG13" s="18">
        <v>0.21841566994577891</v>
      </c>
      <c r="BH13" s="18">
        <v>0.25477029323325101</v>
      </c>
      <c r="BI13" s="18">
        <v>0.29614150250134441</v>
      </c>
      <c r="BJ13" s="18">
        <v>3.5286058297549321E-2</v>
      </c>
      <c r="BL13" s="18">
        <v>0.15219819078205529</v>
      </c>
      <c r="BM13" s="18">
        <v>0.2110832274540608</v>
      </c>
      <c r="BN13" s="18">
        <v>0.15203263227766409</v>
      </c>
      <c r="BO13" s="18">
        <v>0.22801753446189221</v>
      </c>
      <c r="BP13" s="18">
        <v>0.18607967710097861</v>
      </c>
      <c r="BQ13" s="18">
        <v>0.1734444021223909</v>
      </c>
      <c r="BR13" s="18">
        <v>0.1899320472497377</v>
      </c>
      <c r="BS13" s="18">
        <v>0.1055943994554551</v>
      </c>
      <c r="BU13" s="18">
        <v>0.16165901222359411</v>
      </c>
      <c r="BV13" s="18">
        <v>0.22689772372670419</v>
      </c>
      <c r="BW13" s="18">
        <v>0.1443045828982967</v>
      </c>
      <c r="BX13" s="18">
        <v>0.2395758329445502</v>
      </c>
      <c r="BY13" s="18">
        <v>0.17056862449063959</v>
      </c>
      <c r="BZ13" s="18">
        <v>0.2186135002165687</v>
      </c>
      <c r="CA13" s="18">
        <v>5.6509094607205872E-2</v>
      </c>
      <c r="CB13" s="18">
        <v>0.1032248558229906</v>
      </c>
      <c r="CC13" s="18">
        <v>0.1203525975998721</v>
      </c>
    </row>
    <row r="14" spans="2:83" ht="32.15" customHeight="1" x14ac:dyDescent="0.35">
      <c r="B14" s="21" t="s">
        <v>383</v>
      </c>
      <c r="C14" s="18">
        <v>0.14815465804974459</v>
      </c>
      <c r="D14" s="18">
        <v>0.21753882563709229</v>
      </c>
      <c r="E14" s="18">
        <v>0.26702398213985717</v>
      </c>
      <c r="F14" s="18">
        <v>0.22625607305031811</v>
      </c>
      <c r="G14" s="18">
        <v>0.1245887318294493</v>
      </c>
      <c r="H14" s="18">
        <v>6.4538847982422612E-2</v>
      </c>
      <c r="I14" s="18">
        <v>4.9283625392068542E-2</v>
      </c>
      <c r="K14" s="18">
        <v>0.14127014815761629</v>
      </c>
      <c r="L14" s="18">
        <v>0.15533746522743769</v>
      </c>
      <c r="N14" s="18">
        <v>0.13108184136987769</v>
      </c>
      <c r="O14" s="18">
        <v>9.1816784489006251E-2</v>
      </c>
      <c r="P14" s="18">
        <v>0.16093525254188229</v>
      </c>
      <c r="Q14" s="18">
        <v>9.4942912994378431E-2</v>
      </c>
      <c r="R14" s="18">
        <v>0.17960495951237521</v>
      </c>
      <c r="S14" s="18">
        <v>0.14673063464856739</v>
      </c>
      <c r="T14" s="18">
        <v>0.12810782655851399</v>
      </c>
      <c r="U14" s="18">
        <v>0.1404257952596937</v>
      </c>
      <c r="V14" s="18">
        <v>0.24132178604403051</v>
      </c>
      <c r="W14" s="18">
        <v>0.12265727641380419</v>
      </c>
      <c r="X14" s="18">
        <v>0.1158876564808375</v>
      </c>
      <c r="Y14" s="18">
        <v>0.1213225323563637</v>
      </c>
      <c r="AA14" s="18">
        <v>0.18199114852865439</v>
      </c>
      <c r="AB14" s="18">
        <v>0.1225907105004507</v>
      </c>
      <c r="AC14" s="18">
        <v>0.14646692329951069</v>
      </c>
      <c r="AD14" s="18">
        <v>0.14087896803433519</v>
      </c>
      <c r="AF14" s="18">
        <v>0.2280172292578409</v>
      </c>
      <c r="AG14" s="18">
        <v>0.24639951615265099</v>
      </c>
      <c r="AH14" s="18">
        <v>0.11074447158362111</v>
      </c>
      <c r="AI14" s="18">
        <v>9.6403761970239421E-2</v>
      </c>
      <c r="AJ14" s="18">
        <v>0.12994507722301549</v>
      </c>
      <c r="AK14" s="18">
        <v>0.12441711715034311</v>
      </c>
      <c r="AL14" s="18">
        <v>0.18094488177891141</v>
      </c>
      <c r="AM14" s="18">
        <v>0.14156907084711179</v>
      </c>
      <c r="AN14" s="18">
        <v>0.10888060650673149</v>
      </c>
      <c r="AO14" s="18">
        <v>0.14048907693947749</v>
      </c>
      <c r="AP14" s="18">
        <v>0.1175475250520954</v>
      </c>
      <c r="AQ14" s="18">
        <v>0.14225748936640331</v>
      </c>
      <c r="AR14" s="18">
        <v>0.1062543732256091</v>
      </c>
      <c r="AS14" s="18">
        <v>0.25326599026668978</v>
      </c>
      <c r="AT14" s="18">
        <v>0.28754022693408882</v>
      </c>
      <c r="AU14" s="18">
        <v>0.2477607613299147</v>
      </c>
      <c r="AV14" s="18">
        <v>5.10679155994729E-2</v>
      </c>
      <c r="AX14" s="18">
        <v>0.126364201001474</v>
      </c>
      <c r="AY14" s="18">
        <v>0.25933924750349469</v>
      </c>
      <c r="BA14" s="18">
        <v>0.14622001038254631</v>
      </c>
      <c r="BB14" s="18">
        <v>0.15174408182587909</v>
      </c>
      <c r="BD14" s="18">
        <v>9.4776145073729057E-2</v>
      </c>
      <c r="BE14" s="18">
        <v>0.1478046070511112</v>
      </c>
      <c r="BF14" s="18">
        <v>0.1110279265310648</v>
      </c>
      <c r="BG14" s="18">
        <v>0.17475834137826601</v>
      </c>
      <c r="BH14" s="18">
        <v>0.20944968134737529</v>
      </c>
      <c r="BI14" s="18">
        <v>0.35480492658063217</v>
      </c>
      <c r="BJ14" s="18">
        <v>0.1194591179072946</v>
      </c>
      <c r="BL14" s="18">
        <v>0.14354918439005071</v>
      </c>
      <c r="BM14" s="18">
        <v>0.16049265814541949</v>
      </c>
      <c r="BN14" s="18">
        <v>0.1151368716920088</v>
      </c>
      <c r="BO14" s="18">
        <v>0.16254966192340861</v>
      </c>
      <c r="BP14" s="18">
        <v>0.16600283334610019</v>
      </c>
      <c r="BQ14" s="18">
        <v>9.6883403424038658E-2</v>
      </c>
      <c r="BR14" s="18">
        <v>0.21014676985687011</v>
      </c>
      <c r="BS14" s="18">
        <v>0.12538815998253669</v>
      </c>
      <c r="BU14" s="18">
        <v>0.16348790002660049</v>
      </c>
      <c r="BV14" s="18">
        <v>0.1985203208681785</v>
      </c>
      <c r="BW14" s="18">
        <v>8.7910500315725504E-2</v>
      </c>
      <c r="BX14" s="18">
        <v>0.18522530857051109</v>
      </c>
      <c r="BY14" s="18">
        <v>0.13449018321093101</v>
      </c>
      <c r="BZ14" s="18">
        <v>0.1852141034428503</v>
      </c>
      <c r="CA14" s="18">
        <v>9.0610121796689952E-2</v>
      </c>
      <c r="CB14" s="18">
        <v>9.424441035744642E-2</v>
      </c>
      <c r="CC14" s="18">
        <v>8.503689792043255E-2</v>
      </c>
    </row>
    <row r="15" spans="2:83" ht="46" customHeight="1" x14ac:dyDescent="0.35">
      <c r="B15" s="21" t="s">
        <v>384</v>
      </c>
      <c r="C15" s="18">
        <v>9.9179665403590578E-2</v>
      </c>
      <c r="D15" s="18">
        <v>0.19389980909399371</v>
      </c>
      <c r="E15" s="18">
        <v>0.190019177703172</v>
      </c>
      <c r="F15" s="18">
        <v>0.1001258468381811</v>
      </c>
      <c r="G15" s="18">
        <v>0.1074289451887538</v>
      </c>
      <c r="H15" s="18">
        <v>4.3159415426722803E-2</v>
      </c>
      <c r="I15" s="18">
        <v>2.462280688510906E-2</v>
      </c>
      <c r="K15" s="18">
        <v>0.1152513933562252</v>
      </c>
      <c r="L15" s="18">
        <v>8.3554989258253054E-2</v>
      </c>
      <c r="N15" s="18">
        <v>0.1206990712808815</v>
      </c>
      <c r="O15" s="18">
        <v>4.3427325443973853E-2</v>
      </c>
      <c r="P15" s="18">
        <v>9.4373475100036949E-2</v>
      </c>
      <c r="Q15" s="18">
        <v>0.1069695822731842</v>
      </c>
      <c r="R15" s="18">
        <v>0.1170508339821112</v>
      </c>
      <c r="S15" s="18">
        <v>8.9212194968534025E-2</v>
      </c>
      <c r="T15" s="18">
        <v>0.10863011375249949</v>
      </c>
      <c r="U15" s="18">
        <v>9.2913198063253363E-2</v>
      </c>
      <c r="V15" s="18">
        <v>0.1596123882063735</v>
      </c>
      <c r="W15" s="18">
        <v>6.5076915890990544E-2</v>
      </c>
      <c r="X15" s="18">
        <v>7.7170484525515753E-2</v>
      </c>
      <c r="Y15" s="18">
        <v>6.8488204719414275E-2</v>
      </c>
      <c r="AA15" s="18">
        <v>0.1070888638136767</v>
      </c>
      <c r="AB15" s="18">
        <v>8.0010558227123302E-2</v>
      </c>
      <c r="AC15" s="18">
        <v>0.1120508409753305</v>
      </c>
      <c r="AD15" s="18">
        <v>0.1000337276179126</v>
      </c>
      <c r="AF15" s="18">
        <v>0.1012969525683473</v>
      </c>
      <c r="AG15" s="18">
        <v>9.4195744529344705E-2</v>
      </c>
      <c r="AH15" s="18">
        <v>0.13667221541563021</v>
      </c>
      <c r="AI15" s="18">
        <v>9.9170933587564583E-2</v>
      </c>
      <c r="AJ15" s="18">
        <v>6.7033499981625125E-2</v>
      </c>
      <c r="AK15" s="18">
        <v>8.3301841289914066E-2</v>
      </c>
      <c r="AL15" s="18">
        <v>9.7048427711324728E-2</v>
      </c>
      <c r="AM15" s="18">
        <v>7.6120915265030467E-2</v>
      </c>
      <c r="AN15" s="18">
        <v>0.11384963755345261</v>
      </c>
      <c r="AO15" s="18">
        <v>0.1101013068713449</v>
      </c>
      <c r="AP15" s="18">
        <v>8.3474061727231055E-2</v>
      </c>
      <c r="AQ15" s="18">
        <v>0.16842159872517501</v>
      </c>
      <c r="AR15" s="18">
        <v>4.2186819030120462E-2</v>
      </c>
      <c r="AS15" s="18">
        <v>8.320759264719689E-2</v>
      </c>
      <c r="AT15" s="18">
        <v>0.14175260852006191</v>
      </c>
      <c r="AU15" s="18">
        <v>0.1711089598442701</v>
      </c>
      <c r="AV15" s="18">
        <v>4.8375969957587937E-2</v>
      </c>
      <c r="AX15" s="18">
        <v>8.397777599248761E-2</v>
      </c>
      <c r="AY15" s="18">
        <v>0.1784836687311151</v>
      </c>
      <c r="BA15" s="18">
        <v>0.1020123101933436</v>
      </c>
      <c r="BB15" s="18">
        <v>9.3924154164995333E-2</v>
      </c>
      <c r="BD15" s="18">
        <v>8.0910419573869422E-2</v>
      </c>
      <c r="BE15" s="18">
        <v>6.9163385603630126E-2</v>
      </c>
      <c r="BF15" s="18">
        <v>0.1164214690508899</v>
      </c>
      <c r="BG15" s="18">
        <v>0.1183432239843856</v>
      </c>
      <c r="BH15" s="18">
        <v>0.12183901614813759</v>
      </c>
      <c r="BI15" s="18">
        <v>0.2394156681512479</v>
      </c>
      <c r="BJ15" s="18">
        <v>4.6286305481152583E-2</v>
      </c>
      <c r="BL15" s="18">
        <v>7.9930070400443601E-2</v>
      </c>
      <c r="BM15" s="18">
        <v>0.13202066703184931</v>
      </c>
      <c r="BN15" s="18">
        <v>8.8225811909528926E-2</v>
      </c>
      <c r="BO15" s="18">
        <v>0.121544494042583</v>
      </c>
      <c r="BP15" s="18">
        <v>0.1102251492943325</v>
      </c>
      <c r="BQ15" s="18">
        <v>0.1334585100360422</v>
      </c>
      <c r="BR15" s="18">
        <v>9.305590926000068E-2</v>
      </c>
      <c r="BS15" s="18">
        <v>4.8190479613103812E-2</v>
      </c>
      <c r="BU15" s="18">
        <v>8.5629729855043746E-2</v>
      </c>
      <c r="BV15" s="18">
        <v>0.1226564792125297</v>
      </c>
      <c r="BW15" s="18">
        <v>6.7596343056292002E-2</v>
      </c>
      <c r="BX15" s="18">
        <v>0.11460946302559979</v>
      </c>
      <c r="BY15" s="18">
        <v>0.1087134492465545</v>
      </c>
      <c r="BZ15" s="18">
        <v>0.1931788410416525</v>
      </c>
      <c r="CA15" s="18">
        <v>4.896837137169871E-2</v>
      </c>
      <c r="CB15" s="18">
        <v>5.7713353036627828E-2</v>
      </c>
      <c r="CC15" s="18">
        <v>7.3298562838899378E-2</v>
      </c>
    </row>
    <row r="16" spans="2:83" ht="19" customHeight="1" x14ac:dyDescent="0.35">
      <c r="B16" s="21" t="s">
        <v>213</v>
      </c>
      <c r="C16" s="18">
        <v>0.38708005331961121</v>
      </c>
      <c r="D16" s="18">
        <v>0.15012623217939891</v>
      </c>
      <c r="E16" s="18">
        <v>0.12946681019482509</v>
      </c>
      <c r="F16" s="18">
        <v>0.23051301380385081</v>
      </c>
      <c r="G16" s="18">
        <v>0.38884510724956822</v>
      </c>
      <c r="H16" s="18">
        <v>0.57754758379919358</v>
      </c>
      <c r="I16" s="18">
        <v>0.65609477104410574</v>
      </c>
      <c r="K16" s="18">
        <v>0.3587439754034234</v>
      </c>
      <c r="L16" s="18">
        <v>0.41451472353434049</v>
      </c>
      <c r="N16" s="18">
        <v>0.3994186321808515</v>
      </c>
      <c r="O16" s="18">
        <v>0.4301563642173456</v>
      </c>
      <c r="P16" s="18">
        <v>0.42974472822576609</v>
      </c>
      <c r="Q16" s="18">
        <v>0.39930734788391942</v>
      </c>
      <c r="R16" s="18">
        <v>0.35451144952201741</v>
      </c>
      <c r="S16" s="18">
        <v>0.39721703681420528</v>
      </c>
      <c r="T16" s="18">
        <v>0.39646502850154969</v>
      </c>
      <c r="U16" s="18">
        <v>0.37555697915380543</v>
      </c>
      <c r="V16" s="18">
        <v>0.24917260479984399</v>
      </c>
      <c r="W16" s="18">
        <v>0.45785245044485501</v>
      </c>
      <c r="X16" s="18">
        <v>0.41147379946988571</v>
      </c>
      <c r="Y16" s="18">
        <v>0.43441429896033551</v>
      </c>
      <c r="AA16" s="18">
        <v>0.37286185758237611</v>
      </c>
      <c r="AB16" s="18">
        <v>0.42442350990068661</v>
      </c>
      <c r="AC16" s="18">
        <v>0.34307652342551098</v>
      </c>
      <c r="AD16" s="18">
        <v>0.4001058055721603</v>
      </c>
      <c r="AF16" s="18">
        <v>0.40091192160078643</v>
      </c>
      <c r="AG16" s="18">
        <v>0.29315833395954383</v>
      </c>
      <c r="AH16" s="18">
        <v>0.43085447518863013</v>
      </c>
      <c r="AI16" s="18">
        <v>0.50945063570847149</v>
      </c>
      <c r="AJ16" s="18">
        <v>0.42356433791076692</v>
      </c>
      <c r="AK16" s="18">
        <v>0.36788174669484819</v>
      </c>
      <c r="AL16" s="18">
        <v>0.39251819348382472</v>
      </c>
      <c r="AM16" s="18">
        <v>0.38597463310850583</v>
      </c>
      <c r="AN16" s="18">
        <v>0.41489122175241783</v>
      </c>
      <c r="AO16" s="18">
        <v>0.43263085929389872</v>
      </c>
      <c r="AP16" s="18">
        <v>0.43867418156100102</v>
      </c>
      <c r="AQ16" s="18">
        <v>0.40483900189932781</v>
      </c>
      <c r="AR16" s="18">
        <v>0.298509893723578</v>
      </c>
      <c r="AS16" s="18">
        <v>0.31206434353589241</v>
      </c>
      <c r="AT16" s="18">
        <v>0.25660047442085648</v>
      </c>
      <c r="AU16" s="18">
        <v>0.1808197426827288</v>
      </c>
      <c r="AV16" s="18">
        <v>0.49906824842690689</v>
      </c>
      <c r="AX16" s="18">
        <v>0.44254644931265469</v>
      </c>
      <c r="AY16" s="18">
        <v>0.1167587222382928</v>
      </c>
      <c r="BA16" s="18">
        <v>0.3842511497825804</v>
      </c>
      <c r="BB16" s="18">
        <v>0.39232862327287521</v>
      </c>
      <c r="BD16" s="18">
        <v>0.48428309949363108</v>
      </c>
      <c r="BE16" s="18">
        <v>0.40084237853157378</v>
      </c>
      <c r="BF16" s="18">
        <v>0.45290387955951178</v>
      </c>
      <c r="BG16" s="18">
        <v>0.31643352322095142</v>
      </c>
      <c r="BH16" s="18">
        <v>0.25684350103140408</v>
      </c>
      <c r="BI16" s="18">
        <v>8.7451426267531829E-2</v>
      </c>
      <c r="BJ16" s="18">
        <v>0.51785382524891777</v>
      </c>
      <c r="BL16" s="18">
        <v>0.46648877483501999</v>
      </c>
      <c r="BM16" s="18">
        <v>0.30365955585795251</v>
      </c>
      <c r="BN16" s="18">
        <v>0.43338446523708257</v>
      </c>
      <c r="BO16" s="18">
        <v>0.34811997408821599</v>
      </c>
      <c r="BP16" s="18">
        <v>0.35630410151321762</v>
      </c>
      <c r="BQ16" s="18">
        <v>0.33853078370106149</v>
      </c>
      <c r="BR16" s="18">
        <v>0.23096917884878601</v>
      </c>
      <c r="BS16" s="18">
        <v>0.49445200501697423</v>
      </c>
      <c r="BU16" s="18">
        <v>0.42694489083091453</v>
      </c>
      <c r="BV16" s="18">
        <v>0.29845825239017942</v>
      </c>
      <c r="BW16" s="18">
        <v>0.4878067173103165</v>
      </c>
      <c r="BX16" s="18">
        <v>0.30936239322083697</v>
      </c>
      <c r="BY16" s="18">
        <v>0.39468959557176259</v>
      </c>
      <c r="BZ16" s="18">
        <v>0.23865923252730581</v>
      </c>
      <c r="CA16" s="18">
        <v>0.5291957387508377</v>
      </c>
      <c r="CB16" s="18">
        <v>0.45718333515028209</v>
      </c>
      <c r="CC16" s="18">
        <v>0.44612787875930299</v>
      </c>
    </row>
    <row r="17" spans="2:81" ht="19" customHeight="1" x14ac:dyDescent="0.35">
      <c r="B17" s="21" t="s">
        <v>151</v>
      </c>
      <c r="C17" s="18">
        <v>3.6253513114073738E-2</v>
      </c>
      <c r="D17" s="18">
        <v>5.2700808550110168E-2</v>
      </c>
      <c r="E17" s="18">
        <v>2.396411957907375E-2</v>
      </c>
      <c r="F17" s="18">
        <v>4.3223672189109941E-2</v>
      </c>
      <c r="G17" s="18">
        <v>4.7919326739457903E-2</v>
      </c>
      <c r="H17" s="18">
        <v>2.9145435055614458E-2</v>
      </c>
      <c r="I17" s="18">
        <v>3.0077708778690131E-2</v>
      </c>
      <c r="K17" s="18">
        <v>3.6738713877723421E-2</v>
      </c>
      <c r="L17" s="18">
        <v>3.5085865855431442E-2</v>
      </c>
      <c r="N17" s="18">
        <v>1.7101863406388279E-2</v>
      </c>
      <c r="O17" s="18">
        <v>1.7609996563924351E-2</v>
      </c>
      <c r="P17" s="18">
        <v>3.1030153747966839E-2</v>
      </c>
      <c r="Q17" s="18">
        <v>6.3930085577039955E-2</v>
      </c>
      <c r="R17" s="18">
        <v>4.2345512761691122E-2</v>
      </c>
      <c r="S17" s="18">
        <v>6.9072446821085098E-2</v>
      </c>
      <c r="T17" s="18">
        <v>2.8969830802053158E-2</v>
      </c>
      <c r="U17" s="18">
        <v>6.4264009591147989E-2</v>
      </c>
      <c r="V17" s="18">
        <v>1.704309655450623E-2</v>
      </c>
      <c r="W17" s="18">
        <v>2.1108154751953611E-2</v>
      </c>
      <c r="X17" s="18">
        <v>4.4567871676168623E-2</v>
      </c>
      <c r="Y17" s="18">
        <v>3.4388506310633962E-2</v>
      </c>
      <c r="AA17" s="18">
        <v>8.4849822950202811E-3</v>
      </c>
      <c r="AB17" s="18">
        <v>2.3969451808579768E-2</v>
      </c>
      <c r="AC17" s="18">
        <v>5.1411318850061713E-2</v>
      </c>
      <c r="AD17" s="18">
        <v>6.5908877757653042E-2</v>
      </c>
      <c r="AF17" s="18">
        <v>9.8189374169118659E-2</v>
      </c>
      <c r="AG17" s="18">
        <v>8.7512206289550989E-2</v>
      </c>
      <c r="AH17" s="18">
        <v>3.5760303746466597E-2</v>
      </c>
      <c r="AI17" s="18">
        <v>6.1105580473356853E-2</v>
      </c>
      <c r="AJ17" s="18">
        <v>3.2149931982224912E-2</v>
      </c>
      <c r="AK17" s="18">
        <v>3.7284739778439331E-2</v>
      </c>
      <c r="AL17" s="18">
        <v>2.0739794408467811E-2</v>
      </c>
      <c r="AM17" s="18">
        <v>3.5997281838913681E-2</v>
      </c>
      <c r="AN17" s="18">
        <v>1.138813026067248E-2</v>
      </c>
      <c r="AO17" s="18">
        <v>2.9589440107394241E-2</v>
      </c>
      <c r="AP17" s="18">
        <v>2.783791206702025E-2</v>
      </c>
      <c r="AQ17" s="18">
        <v>0</v>
      </c>
      <c r="AR17" s="18">
        <v>1.29688477321662E-2</v>
      </c>
      <c r="AS17" s="18">
        <v>2.4758146241075009E-2</v>
      </c>
      <c r="AT17" s="18">
        <v>0</v>
      </c>
      <c r="AU17" s="18">
        <v>2.4097761724353361E-2</v>
      </c>
      <c r="AV17" s="18">
        <v>0.16691239342820691</v>
      </c>
      <c r="AX17" s="18">
        <v>3.6399451026706282E-2</v>
      </c>
      <c r="AY17" s="18">
        <v>2.750994844074799E-2</v>
      </c>
      <c r="BA17" s="18">
        <v>3.0173299028637319E-2</v>
      </c>
      <c r="BB17" s="18">
        <v>4.7534360460225571E-2</v>
      </c>
      <c r="BD17" s="18">
        <v>3.8720489595731981E-2</v>
      </c>
      <c r="BE17" s="18">
        <v>3.2698390536293302E-2</v>
      </c>
      <c r="BF17" s="18">
        <v>3.5006561042496331E-2</v>
      </c>
      <c r="BG17" s="18">
        <v>2.954460074879656E-2</v>
      </c>
      <c r="BH17" s="18">
        <v>1.283115608284386E-2</v>
      </c>
      <c r="BI17" s="18">
        <v>3.8747900019956497E-2</v>
      </c>
      <c r="BJ17" s="18">
        <v>0.17322216949931271</v>
      </c>
      <c r="BL17" s="18">
        <v>9.3897726956651689E-3</v>
      </c>
      <c r="BM17" s="18">
        <v>3.10216585646889E-2</v>
      </c>
      <c r="BN17" s="18">
        <v>2.250534019356127E-2</v>
      </c>
      <c r="BO17" s="18">
        <v>1.958173251743537E-2</v>
      </c>
      <c r="BP17" s="18">
        <v>3.4164611664359232E-2</v>
      </c>
      <c r="BQ17" s="18">
        <v>2.3844588761408349E-2</v>
      </c>
      <c r="BR17" s="18">
        <v>0.1634662093788026</v>
      </c>
      <c r="BS17" s="18">
        <v>6.795327209888434E-2</v>
      </c>
      <c r="BU17" s="18">
        <v>6.997263934313846E-3</v>
      </c>
      <c r="BV17" s="18">
        <v>2.4687159700684899E-2</v>
      </c>
      <c r="BW17" s="18">
        <v>3.3196162269041693E-2</v>
      </c>
      <c r="BX17" s="18">
        <v>2.763681840918859E-2</v>
      </c>
      <c r="BY17" s="18">
        <v>2.547293805240973E-2</v>
      </c>
      <c r="BZ17" s="18">
        <v>1.5679912811766668E-2</v>
      </c>
      <c r="CA17" s="18">
        <v>0.10539428851659061</v>
      </c>
      <c r="CB17" s="18">
        <v>0.1113716811934515</v>
      </c>
      <c r="CC17" s="18">
        <v>4.611669849578149E-2</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386</v>
      </c>
      <c r="C9" s="18">
        <v>9.2297441926001617E-2</v>
      </c>
      <c r="D9" s="18">
        <v>0.10228758052325319</v>
      </c>
      <c r="E9" s="18">
        <v>0.19274095166252561</v>
      </c>
      <c r="F9" s="18">
        <v>0.12152982217911169</v>
      </c>
      <c r="G9" s="18">
        <v>8.1616926166073661E-2</v>
      </c>
      <c r="H9" s="18">
        <v>4.6459620859331502E-2</v>
      </c>
      <c r="I9" s="18">
        <v>3.3604013098570973E-2</v>
      </c>
      <c r="K9" s="18">
        <v>0.1097804714480935</v>
      </c>
      <c r="L9" s="18">
        <v>7.5426608342473736E-2</v>
      </c>
      <c r="N9" s="18">
        <v>6.5736035929408673E-2</v>
      </c>
      <c r="O9" s="18">
        <v>7.7909171143720479E-2</v>
      </c>
      <c r="P9" s="18">
        <v>7.3527698207053641E-2</v>
      </c>
      <c r="Q9" s="18">
        <v>8.5746302841718025E-2</v>
      </c>
      <c r="R9" s="18">
        <v>0.14205280004139931</v>
      </c>
      <c r="S9" s="18">
        <v>0.11730866816074829</v>
      </c>
      <c r="T9" s="18">
        <v>6.5211460825624387E-2</v>
      </c>
      <c r="U9" s="18">
        <v>0.10303396745809119</v>
      </c>
      <c r="V9" s="18">
        <v>0.11467506424568361</v>
      </c>
      <c r="W9" s="18">
        <v>6.8922891137805739E-2</v>
      </c>
      <c r="X9" s="18">
        <v>5.8118660644039082E-2</v>
      </c>
      <c r="Y9" s="18">
        <v>9.7453584059059656E-2</v>
      </c>
      <c r="AA9" s="18">
        <v>0.11736811236659001</v>
      </c>
      <c r="AB9" s="18">
        <v>7.5781458850379513E-2</v>
      </c>
      <c r="AC9" s="18">
        <v>8.8702154840557934E-2</v>
      </c>
      <c r="AD9" s="18">
        <v>8.6312236148379656E-2</v>
      </c>
      <c r="AF9" s="18">
        <v>0.11115764221292081</v>
      </c>
      <c r="AG9" s="18">
        <v>0.1802698102670392</v>
      </c>
      <c r="AH9" s="18">
        <v>0.10869168858448509</v>
      </c>
      <c r="AI9" s="18">
        <v>4.8937963094597123E-2</v>
      </c>
      <c r="AJ9" s="18">
        <v>6.0901050157833432E-2</v>
      </c>
      <c r="AK9" s="18">
        <v>7.7554071520431811E-2</v>
      </c>
      <c r="AL9" s="18">
        <v>7.1492515013914695E-2</v>
      </c>
      <c r="AM9" s="18">
        <v>7.0654134178060365E-2</v>
      </c>
      <c r="AN9" s="18">
        <v>6.4728520136574888E-2</v>
      </c>
      <c r="AO9" s="18">
        <v>9.6656140857709322E-2</v>
      </c>
      <c r="AP9" s="18">
        <v>6.6819340562098178E-2</v>
      </c>
      <c r="AQ9" s="18">
        <v>3.8074041920109998E-2</v>
      </c>
      <c r="AR9" s="18">
        <v>0.1185619087974511</v>
      </c>
      <c r="AS9" s="18">
        <v>0.157330089383832</v>
      </c>
      <c r="AT9" s="18">
        <v>0.1573213715250493</v>
      </c>
      <c r="AU9" s="18">
        <v>0.23669822773260721</v>
      </c>
      <c r="AV9" s="18">
        <v>3.2255489822246228E-2</v>
      </c>
      <c r="AX9" s="18">
        <v>7.8387291901296743E-2</v>
      </c>
      <c r="AY9" s="18">
        <v>0.161760694478844</v>
      </c>
      <c r="BA9" s="18">
        <v>0.10032703830621011</v>
      </c>
      <c r="BB9" s="18">
        <v>7.7399833101123611E-2</v>
      </c>
      <c r="BD9" s="18">
        <v>6.0624973667476788E-2</v>
      </c>
      <c r="BE9" s="18">
        <v>5.5737780716413519E-2</v>
      </c>
      <c r="BF9" s="18">
        <v>5.9216050751925868E-2</v>
      </c>
      <c r="BG9" s="18">
        <v>0.11709494713179799</v>
      </c>
      <c r="BH9" s="18">
        <v>0.17005021916629681</v>
      </c>
      <c r="BI9" s="18">
        <v>0.2299954782112181</v>
      </c>
      <c r="BJ9" s="18">
        <v>0.1207278282274428</v>
      </c>
      <c r="BL9" s="18">
        <v>8.5767166165260297E-2</v>
      </c>
      <c r="BM9" s="18">
        <v>0.1160125696553817</v>
      </c>
      <c r="BN9" s="18">
        <v>6.7198423946657954E-2</v>
      </c>
      <c r="BO9" s="18">
        <v>0.14493848234368439</v>
      </c>
      <c r="BP9" s="18">
        <v>8.7653150717427228E-2</v>
      </c>
      <c r="BQ9" s="18">
        <v>8.6911349761172582E-2</v>
      </c>
      <c r="BR9" s="18">
        <v>0.13275292786384149</v>
      </c>
      <c r="BS9" s="18">
        <v>5.1462450906811119E-2</v>
      </c>
      <c r="BU9" s="18">
        <v>8.1179737662164436E-2</v>
      </c>
      <c r="BV9" s="18">
        <v>0.13537545876848031</v>
      </c>
      <c r="BW9" s="18">
        <v>7.9102595235063619E-2</v>
      </c>
      <c r="BX9" s="18">
        <v>0.1098860147213252</v>
      </c>
      <c r="BY9" s="18">
        <v>9.4852728689393748E-2</v>
      </c>
      <c r="BZ9" s="18">
        <v>6.2991532701793959E-2</v>
      </c>
      <c r="CA9" s="18">
        <v>2.9398323504473321E-2</v>
      </c>
      <c r="CB9" s="18">
        <v>5.0182024496297772E-2</v>
      </c>
      <c r="CC9" s="18">
        <v>6.5912261651493775E-2</v>
      </c>
    </row>
    <row r="10" spans="2:83" ht="19" customHeight="1" x14ac:dyDescent="0.35">
      <c r="B10" s="21" t="s">
        <v>387</v>
      </c>
      <c r="C10" s="18">
        <v>0.25478823819841739</v>
      </c>
      <c r="D10" s="18">
        <v>0.40828315578445068</v>
      </c>
      <c r="E10" s="18">
        <v>0.3876583362406652</v>
      </c>
      <c r="F10" s="18">
        <v>0.31794496436615549</v>
      </c>
      <c r="G10" s="18">
        <v>0.22522126766507591</v>
      </c>
      <c r="H10" s="18">
        <v>0.17672398146840149</v>
      </c>
      <c r="I10" s="18">
        <v>0.1194838634431688</v>
      </c>
      <c r="K10" s="18">
        <v>0.2803130603138792</v>
      </c>
      <c r="L10" s="18">
        <v>0.2321306045028772</v>
      </c>
      <c r="N10" s="18">
        <v>0.27951818425551977</v>
      </c>
      <c r="O10" s="18">
        <v>0.134495864884915</v>
      </c>
      <c r="P10" s="18">
        <v>0.24382577964012331</v>
      </c>
      <c r="Q10" s="18">
        <v>0.2425672159866144</v>
      </c>
      <c r="R10" s="18">
        <v>0.2916548293143203</v>
      </c>
      <c r="S10" s="18">
        <v>0.2328595995836342</v>
      </c>
      <c r="T10" s="18">
        <v>0.27943668432594632</v>
      </c>
      <c r="U10" s="18">
        <v>0.22483948456106939</v>
      </c>
      <c r="V10" s="18">
        <v>0.36596784708875091</v>
      </c>
      <c r="W10" s="18">
        <v>0.21422563342806389</v>
      </c>
      <c r="X10" s="18">
        <v>0.2221359070452518</v>
      </c>
      <c r="Y10" s="18">
        <v>0.1989370760666738</v>
      </c>
      <c r="AA10" s="18">
        <v>0.31022680946716441</v>
      </c>
      <c r="AB10" s="18">
        <v>0.26185113084806411</v>
      </c>
      <c r="AC10" s="18">
        <v>0.25349489609347792</v>
      </c>
      <c r="AD10" s="18">
        <v>0.19076857244088319</v>
      </c>
      <c r="AF10" s="18">
        <v>0.2029480048739411</v>
      </c>
      <c r="AG10" s="18">
        <v>0.17635188156739351</v>
      </c>
      <c r="AH10" s="18">
        <v>0.22782480671483221</v>
      </c>
      <c r="AI10" s="18">
        <v>0.19797453271123649</v>
      </c>
      <c r="AJ10" s="18">
        <v>0.23209851258598721</v>
      </c>
      <c r="AK10" s="18">
        <v>0.27440770222369221</v>
      </c>
      <c r="AL10" s="18">
        <v>0.29858282207018011</v>
      </c>
      <c r="AM10" s="18">
        <v>0.25212625478553768</v>
      </c>
      <c r="AN10" s="18">
        <v>0.25304209785184811</v>
      </c>
      <c r="AO10" s="18">
        <v>0.20545078377457379</v>
      </c>
      <c r="AP10" s="18">
        <v>0.27036568831442331</v>
      </c>
      <c r="AQ10" s="18">
        <v>0.27127082652538331</v>
      </c>
      <c r="AR10" s="18">
        <v>0.28809259665497738</v>
      </c>
      <c r="AS10" s="18">
        <v>0.28578453315973618</v>
      </c>
      <c r="AT10" s="18">
        <v>0.31934144328538799</v>
      </c>
      <c r="AU10" s="18">
        <v>0.3756866511203677</v>
      </c>
      <c r="AV10" s="18">
        <v>0.1210262666106031</v>
      </c>
      <c r="AX10" s="18">
        <v>0.2306581894660254</v>
      </c>
      <c r="AY10" s="18">
        <v>0.37851550886163038</v>
      </c>
      <c r="BA10" s="18">
        <v>0.25119379793786528</v>
      </c>
      <c r="BB10" s="18">
        <v>0.26145713690895361</v>
      </c>
      <c r="BD10" s="18">
        <v>0.1987033771534123</v>
      </c>
      <c r="BE10" s="18">
        <v>0.27123941710256583</v>
      </c>
      <c r="BF10" s="18">
        <v>0.19488277341638871</v>
      </c>
      <c r="BG10" s="18">
        <v>0.30661888605610499</v>
      </c>
      <c r="BH10" s="18">
        <v>0.31090480555417438</v>
      </c>
      <c r="BI10" s="18">
        <v>0.44211688440876878</v>
      </c>
      <c r="BJ10" s="18">
        <v>8.5940726575321716E-2</v>
      </c>
      <c r="BL10" s="18">
        <v>0.2224501223284403</v>
      </c>
      <c r="BM10" s="18">
        <v>0.31280742777496279</v>
      </c>
      <c r="BN10" s="18">
        <v>0.20633569744163061</v>
      </c>
      <c r="BO10" s="18">
        <v>0.235992339358706</v>
      </c>
      <c r="BP10" s="18">
        <v>0.27544317132347951</v>
      </c>
      <c r="BQ10" s="18">
        <v>0.28769927894978969</v>
      </c>
      <c r="BR10" s="18">
        <v>0.13026883331913161</v>
      </c>
      <c r="BS10" s="18">
        <v>0.20896068675962301</v>
      </c>
      <c r="BU10" s="18">
        <v>0.28334237156890613</v>
      </c>
      <c r="BV10" s="18">
        <v>0.31581758546836952</v>
      </c>
      <c r="BW10" s="18">
        <v>0.21813436010324491</v>
      </c>
      <c r="BX10" s="18">
        <v>0.30241590876571328</v>
      </c>
      <c r="BY10" s="18">
        <v>0.24789856416558209</v>
      </c>
      <c r="BZ10" s="18">
        <v>0.32177544824494059</v>
      </c>
      <c r="CA10" s="18">
        <v>0.1945496438870043</v>
      </c>
      <c r="CB10" s="18">
        <v>0.1137909149142993</v>
      </c>
      <c r="CC10" s="18">
        <v>0.15378227491089369</v>
      </c>
    </row>
    <row r="11" spans="2:83" ht="19" customHeight="1" x14ac:dyDescent="0.35">
      <c r="B11" s="21" t="s">
        <v>388</v>
      </c>
      <c r="C11" s="18">
        <v>0.35696327889291468</v>
      </c>
      <c r="D11" s="18">
        <v>0.29601294676716228</v>
      </c>
      <c r="E11" s="18">
        <v>0.25532407055976758</v>
      </c>
      <c r="F11" s="18">
        <v>0.32208753267555151</v>
      </c>
      <c r="G11" s="18">
        <v>0.36089815474710613</v>
      </c>
      <c r="H11" s="18">
        <v>0.4029234332832049</v>
      </c>
      <c r="I11" s="18">
        <v>0.44729557414022902</v>
      </c>
      <c r="K11" s="18">
        <v>0.35618352544298332</v>
      </c>
      <c r="L11" s="18">
        <v>0.35840210036650938</v>
      </c>
      <c r="N11" s="18">
        <v>0.36063216466881037</v>
      </c>
      <c r="O11" s="18">
        <v>0.41003346449397021</v>
      </c>
      <c r="P11" s="18">
        <v>0.34920929348056362</v>
      </c>
      <c r="Q11" s="18">
        <v>0.34332758971749872</v>
      </c>
      <c r="R11" s="18">
        <v>0.28960801906555123</v>
      </c>
      <c r="S11" s="18">
        <v>0.35695070262673761</v>
      </c>
      <c r="T11" s="18">
        <v>0.35449907906066569</v>
      </c>
      <c r="U11" s="18">
        <v>0.37399134466911832</v>
      </c>
      <c r="V11" s="18">
        <v>0.3349583966890966</v>
      </c>
      <c r="W11" s="18">
        <v>0.36846947811978309</v>
      </c>
      <c r="X11" s="18">
        <v>0.38568309430642778</v>
      </c>
      <c r="Y11" s="18">
        <v>0.40067309246957511</v>
      </c>
      <c r="AA11" s="18">
        <v>0.33121748642079818</v>
      </c>
      <c r="AB11" s="18">
        <v>0.35537433087804848</v>
      </c>
      <c r="AC11" s="18">
        <v>0.36503000193848723</v>
      </c>
      <c r="AD11" s="18">
        <v>0.37836428089393692</v>
      </c>
      <c r="AF11" s="18">
        <v>0.34357061514044818</v>
      </c>
      <c r="AG11" s="18">
        <v>0.31501811052306428</v>
      </c>
      <c r="AH11" s="18">
        <v>0.35343885078933451</v>
      </c>
      <c r="AI11" s="18">
        <v>0.3332083368822496</v>
      </c>
      <c r="AJ11" s="18">
        <v>0.36328766860941791</v>
      </c>
      <c r="AK11" s="18">
        <v>0.36127715226845269</v>
      </c>
      <c r="AL11" s="18">
        <v>0.34490567360873142</v>
      </c>
      <c r="AM11" s="18">
        <v>0.37927895168272202</v>
      </c>
      <c r="AN11" s="18">
        <v>0.39973505435707718</v>
      </c>
      <c r="AO11" s="18">
        <v>0.43578145036981131</v>
      </c>
      <c r="AP11" s="18">
        <v>0.34776841281445281</v>
      </c>
      <c r="AQ11" s="18">
        <v>0.44347267341018809</v>
      </c>
      <c r="AR11" s="18">
        <v>0.36862490307183099</v>
      </c>
      <c r="AS11" s="18">
        <v>0.2929004309678942</v>
      </c>
      <c r="AT11" s="18">
        <v>0.33996648413315672</v>
      </c>
      <c r="AU11" s="18">
        <v>0.25909074751712091</v>
      </c>
      <c r="AV11" s="18">
        <v>0.32175696515251673</v>
      </c>
      <c r="AX11" s="18">
        <v>0.3685399764300335</v>
      </c>
      <c r="AY11" s="18">
        <v>0.29861327969960261</v>
      </c>
      <c r="BA11" s="18">
        <v>0.34116233471553431</v>
      </c>
      <c r="BB11" s="18">
        <v>0.38627935834101212</v>
      </c>
      <c r="BD11" s="18">
        <v>0.40551385835687348</v>
      </c>
      <c r="BE11" s="18">
        <v>0.37364709147186292</v>
      </c>
      <c r="BF11" s="18">
        <v>0.40471259965916051</v>
      </c>
      <c r="BG11" s="18">
        <v>0.34013271911368143</v>
      </c>
      <c r="BH11" s="18">
        <v>0.27009587810727947</v>
      </c>
      <c r="BI11" s="18">
        <v>0.16609044400137829</v>
      </c>
      <c r="BJ11" s="18">
        <v>0.29783301864741552</v>
      </c>
      <c r="BL11" s="18">
        <v>0.40284010651158558</v>
      </c>
      <c r="BM11" s="18">
        <v>0.33350401782693823</v>
      </c>
      <c r="BN11" s="18">
        <v>0.38504655471397031</v>
      </c>
      <c r="BO11" s="18">
        <v>0.3844969188587038</v>
      </c>
      <c r="BP11" s="18">
        <v>0.37353064704478778</v>
      </c>
      <c r="BQ11" s="18">
        <v>0.36649164205002449</v>
      </c>
      <c r="BR11" s="18">
        <v>0.24696217965853479</v>
      </c>
      <c r="BS11" s="18">
        <v>0.3348423605103078</v>
      </c>
      <c r="BU11" s="18">
        <v>0.37477769059222132</v>
      </c>
      <c r="BV11" s="18">
        <v>0.31894165170244321</v>
      </c>
      <c r="BW11" s="18">
        <v>0.40942580515821497</v>
      </c>
      <c r="BX11" s="18">
        <v>0.29640615815482729</v>
      </c>
      <c r="BY11" s="18">
        <v>0.38593494487408442</v>
      </c>
      <c r="BZ11" s="18">
        <v>0.36575470983306613</v>
      </c>
      <c r="CA11" s="18">
        <v>0.35965107332439278</v>
      </c>
      <c r="CB11" s="18">
        <v>0.33813825776924011</v>
      </c>
      <c r="CC11" s="18">
        <v>0.39835410039141889</v>
      </c>
    </row>
    <row r="12" spans="2:83" ht="19" customHeight="1" x14ac:dyDescent="0.35">
      <c r="B12" s="21" t="s">
        <v>389</v>
      </c>
      <c r="C12" s="18">
        <v>0.2585924542473757</v>
      </c>
      <c r="D12" s="18">
        <v>0.14571140265875909</v>
      </c>
      <c r="E12" s="18">
        <v>0.12754143369186169</v>
      </c>
      <c r="F12" s="18">
        <v>0.19141336056030181</v>
      </c>
      <c r="G12" s="18">
        <v>0.27532823986054211</v>
      </c>
      <c r="H12" s="18">
        <v>0.34165774469265558</v>
      </c>
      <c r="I12" s="18">
        <v>0.38237510692459242</v>
      </c>
      <c r="K12" s="18">
        <v>0.22184441374396391</v>
      </c>
      <c r="L12" s="18">
        <v>0.2922548771637074</v>
      </c>
      <c r="N12" s="18">
        <v>0.28777033108068961</v>
      </c>
      <c r="O12" s="18">
        <v>0.34529152634467908</v>
      </c>
      <c r="P12" s="18">
        <v>0.26471452071152668</v>
      </c>
      <c r="Q12" s="18">
        <v>0.23873820865520501</v>
      </c>
      <c r="R12" s="18">
        <v>0.22744291544992751</v>
      </c>
      <c r="S12" s="18">
        <v>0.24080501364832499</v>
      </c>
      <c r="T12" s="18">
        <v>0.24400172835998579</v>
      </c>
      <c r="U12" s="18">
        <v>0.24901006833138911</v>
      </c>
      <c r="V12" s="18">
        <v>0.16049681326351939</v>
      </c>
      <c r="W12" s="18">
        <v>0.32698949848041292</v>
      </c>
      <c r="X12" s="18">
        <v>0.29471081891452022</v>
      </c>
      <c r="Y12" s="18">
        <v>0.28753518493667612</v>
      </c>
      <c r="AA12" s="18">
        <v>0.2269360952739734</v>
      </c>
      <c r="AB12" s="18">
        <v>0.27847488647349689</v>
      </c>
      <c r="AC12" s="18">
        <v>0.25020085030938988</v>
      </c>
      <c r="AD12" s="18">
        <v>0.27740132039369658</v>
      </c>
      <c r="AF12" s="18">
        <v>0.2396406756945571</v>
      </c>
      <c r="AG12" s="18">
        <v>0.22453561916637721</v>
      </c>
      <c r="AH12" s="18">
        <v>0.25737468353462029</v>
      </c>
      <c r="AI12" s="18">
        <v>0.3684630108137476</v>
      </c>
      <c r="AJ12" s="18">
        <v>0.29504249118271397</v>
      </c>
      <c r="AK12" s="18">
        <v>0.24414773689280619</v>
      </c>
      <c r="AL12" s="18">
        <v>0.27224603465628311</v>
      </c>
      <c r="AM12" s="18">
        <v>0.27737513352195442</v>
      </c>
      <c r="AN12" s="18">
        <v>0.24778896481945761</v>
      </c>
      <c r="AO12" s="18">
        <v>0.24598239593365179</v>
      </c>
      <c r="AP12" s="18">
        <v>0.29128258058300038</v>
      </c>
      <c r="AQ12" s="18">
        <v>0.22585788502479959</v>
      </c>
      <c r="AR12" s="18">
        <v>0.21175174374357411</v>
      </c>
      <c r="AS12" s="18">
        <v>0.23922680024746271</v>
      </c>
      <c r="AT12" s="18">
        <v>0.18337070105640579</v>
      </c>
      <c r="AU12" s="18">
        <v>9.9033551037654238E-2</v>
      </c>
      <c r="AV12" s="18">
        <v>0.41564332948319399</v>
      </c>
      <c r="AX12" s="18">
        <v>0.28313668541723108</v>
      </c>
      <c r="AY12" s="18">
        <v>0.13568818463941851</v>
      </c>
      <c r="BA12" s="18">
        <v>0.27408388444448928</v>
      </c>
      <c r="BB12" s="18">
        <v>0.22985062759923369</v>
      </c>
      <c r="BD12" s="18">
        <v>0.28623211744764349</v>
      </c>
      <c r="BE12" s="18">
        <v>0.2555990037578329</v>
      </c>
      <c r="BF12" s="18">
        <v>0.30718741411516232</v>
      </c>
      <c r="BG12" s="18">
        <v>0.21047420880049161</v>
      </c>
      <c r="BH12" s="18">
        <v>0.23634112028084489</v>
      </c>
      <c r="BI12" s="18">
        <v>0.14462583561183831</v>
      </c>
      <c r="BJ12" s="18">
        <v>0.39023469959184298</v>
      </c>
      <c r="BL12" s="18">
        <v>0.27399504994869012</v>
      </c>
      <c r="BM12" s="18">
        <v>0.21181168410269829</v>
      </c>
      <c r="BN12" s="18">
        <v>0.32430583332377799</v>
      </c>
      <c r="BO12" s="18">
        <v>0.21192468521234589</v>
      </c>
      <c r="BP12" s="18">
        <v>0.2295496934688277</v>
      </c>
      <c r="BQ12" s="18">
        <v>0.235053140477605</v>
      </c>
      <c r="BR12" s="18">
        <v>0.28677297371044841</v>
      </c>
      <c r="BS12" s="18">
        <v>0.33116138365630893</v>
      </c>
      <c r="BU12" s="18">
        <v>0.24879119499105251</v>
      </c>
      <c r="BV12" s="18">
        <v>0.19917261350943199</v>
      </c>
      <c r="BW12" s="18">
        <v>0.26993261429544002</v>
      </c>
      <c r="BX12" s="18">
        <v>0.24255215881413941</v>
      </c>
      <c r="BY12" s="18">
        <v>0.24417166064273599</v>
      </c>
      <c r="BZ12" s="18">
        <v>0.2337983964084327</v>
      </c>
      <c r="CA12" s="18">
        <v>0.31293772083933408</v>
      </c>
      <c r="CB12" s="18">
        <v>0.39379049362464102</v>
      </c>
      <c r="CC12" s="18">
        <v>0.36639056767499822</v>
      </c>
    </row>
    <row r="13" spans="2:83" ht="19" customHeight="1" x14ac:dyDescent="0.35">
      <c r="B13" s="21" t="s">
        <v>151</v>
      </c>
      <c r="C13" s="18">
        <v>3.7358586735290557E-2</v>
      </c>
      <c r="D13" s="18">
        <v>4.7704914266374583E-2</v>
      </c>
      <c r="E13" s="18">
        <v>3.6735207845180008E-2</v>
      </c>
      <c r="F13" s="18">
        <v>4.7024320218879347E-2</v>
      </c>
      <c r="G13" s="18">
        <v>5.6935411561202312E-2</v>
      </c>
      <c r="H13" s="18">
        <v>3.223521969640647E-2</v>
      </c>
      <c r="I13" s="18">
        <v>1.7241442393438861E-2</v>
      </c>
      <c r="K13" s="18">
        <v>3.1878529051079969E-2</v>
      </c>
      <c r="L13" s="18">
        <v>4.1785809624432187E-2</v>
      </c>
      <c r="N13" s="18">
        <v>6.3432840655713472E-3</v>
      </c>
      <c r="O13" s="18">
        <v>3.2269973132715242E-2</v>
      </c>
      <c r="P13" s="18">
        <v>6.8722707960732682E-2</v>
      </c>
      <c r="Q13" s="18">
        <v>8.962068279896418E-2</v>
      </c>
      <c r="R13" s="18">
        <v>4.9241436128801837E-2</v>
      </c>
      <c r="S13" s="18">
        <v>5.2076015980554911E-2</v>
      </c>
      <c r="T13" s="18">
        <v>5.6851047427777877E-2</v>
      </c>
      <c r="U13" s="18">
        <v>4.9125134980331782E-2</v>
      </c>
      <c r="V13" s="18">
        <v>2.3901878712949649E-2</v>
      </c>
      <c r="W13" s="18">
        <v>2.1392498833934379E-2</v>
      </c>
      <c r="X13" s="18">
        <v>3.9351519089761103E-2</v>
      </c>
      <c r="Y13" s="18">
        <v>1.540106246801533E-2</v>
      </c>
      <c r="AA13" s="18">
        <v>1.425149647147388E-2</v>
      </c>
      <c r="AB13" s="18">
        <v>2.851819295001088E-2</v>
      </c>
      <c r="AC13" s="18">
        <v>4.2572096818086963E-2</v>
      </c>
      <c r="AD13" s="18">
        <v>6.7153590123103679E-2</v>
      </c>
      <c r="AF13" s="18">
        <v>0.1026830620781328</v>
      </c>
      <c r="AG13" s="18">
        <v>0.10382457847612581</v>
      </c>
      <c r="AH13" s="18">
        <v>5.2669970376727993E-2</v>
      </c>
      <c r="AI13" s="18">
        <v>5.1416156498169163E-2</v>
      </c>
      <c r="AJ13" s="18">
        <v>4.8670277464047472E-2</v>
      </c>
      <c r="AK13" s="18">
        <v>4.2613337094617003E-2</v>
      </c>
      <c r="AL13" s="18">
        <v>1.277295465089086E-2</v>
      </c>
      <c r="AM13" s="18">
        <v>2.0565525831725631E-2</v>
      </c>
      <c r="AN13" s="18">
        <v>3.4705362835042039E-2</v>
      </c>
      <c r="AO13" s="18">
        <v>1.6129229064253799E-2</v>
      </c>
      <c r="AP13" s="18">
        <v>2.376397772602536E-2</v>
      </c>
      <c r="AQ13" s="18">
        <v>2.1324573119518971E-2</v>
      </c>
      <c r="AR13" s="18">
        <v>1.29688477321662E-2</v>
      </c>
      <c r="AS13" s="18">
        <v>2.4758146241075009E-2</v>
      </c>
      <c r="AT13" s="18">
        <v>0</v>
      </c>
      <c r="AU13" s="18">
        <v>2.9490822592249909E-2</v>
      </c>
      <c r="AV13" s="18">
        <v>0.1093179489314402</v>
      </c>
      <c r="AX13" s="18">
        <v>3.9277856785413283E-2</v>
      </c>
      <c r="AY13" s="18">
        <v>2.542233232050458E-2</v>
      </c>
      <c r="BA13" s="18">
        <v>3.3232944595901072E-2</v>
      </c>
      <c r="BB13" s="18">
        <v>4.5013044049676959E-2</v>
      </c>
      <c r="BD13" s="18">
        <v>4.8925673374593887E-2</v>
      </c>
      <c r="BE13" s="18">
        <v>4.377670695132474E-2</v>
      </c>
      <c r="BF13" s="18">
        <v>3.400116205736288E-2</v>
      </c>
      <c r="BG13" s="18">
        <v>2.5679238897923978E-2</v>
      </c>
      <c r="BH13" s="18">
        <v>1.2607976891404551E-2</v>
      </c>
      <c r="BI13" s="18">
        <v>1.7171357766796298E-2</v>
      </c>
      <c r="BJ13" s="18">
        <v>0.10526372695797701</v>
      </c>
      <c r="BL13" s="18">
        <v>1.4947555046023559E-2</v>
      </c>
      <c r="BM13" s="18">
        <v>2.5864300640018972E-2</v>
      </c>
      <c r="BN13" s="18">
        <v>1.711349057396289E-2</v>
      </c>
      <c r="BO13" s="18">
        <v>2.2647574226560031E-2</v>
      </c>
      <c r="BP13" s="18">
        <v>3.3823337445477802E-2</v>
      </c>
      <c r="BQ13" s="18">
        <v>2.3844588761408349E-2</v>
      </c>
      <c r="BR13" s="18">
        <v>0.20324308544804359</v>
      </c>
      <c r="BS13" s="18">
        <v>7.3573118166949253E-2</v>
      </c>
      <c r="BU13" s="18">
        <v>1.190900518565575E-2</v>
      </c>
      <c r="BV13" s="18">
        <v>3.0692690551275041E-2</v>
      </c>
      <c r="BW13" s="18">
        <v>2.3404625208036559E-2</v>
      </c>
      <c r="BX13" s="18">
        <v>4.873975954399485E-2</v>
      </c>
      <c r="BY13" s="18">
        <v>2.7142101628203779E-2</v>
      </c>
      <c r="BZ13" s="18">
        <v>1.5679912811766668E-2</v>
      </c>
      <c r="CA13" s="18">
        <v>0.1034632384447956</v>
      </c>
      <c r="CB13" s="18">
        <v>0.1040983091955219</v>
      </c>
      <c r="CC13" s="18">
        <v>1.556079537119537E-2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E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391</v>
      </c>
      <c r="C9" s="18">
        <v>8.175917447318036E-2</v>
      </c>
      <c r="D9" s="18">
        <v>0.1066359170542835</v>
      </c>
      <c r="E9" s="18">
        <v>0.19037498647817411</v>
      </c>
      <c r="F9" s="18">
        <v>0.13419416448372659</v>
      </c>
      <c r="G9" s="18">
        <v>5.2362961783479552E-2</v>
      </c>
      <c r="H9" s="18">
        <v>3.1975256009166293E-2</v>
      </c>
      <c r="I9" s="18">
        <v>8.9296098754084036E-3</v>
      </c>
      <c r="K9" s="18">
        <v>8.9070876057603762E-2</v>
      </c>
      <c r="L9" s="18">
        <v>7.5312145948258455E-2</v>
      </c>
      <c r="N9" s="18">
        <v>0.10391106778045731</v>
      </c>
      <c r="O9" s="18">
        <v>5.6282222394245698E-2</v>
      </c>
      <c r="P9" s="18">
        <v>7.1889238986004578E-2</v>
      </c>
      <c r="Q9" s="18">
        <v>0.1203501085559799</v>
      </c>
      <c r="R9" s="18">
        <v>9.2096402665240704E-2</v>
      </c>
      <c r="S9" s="18">
        <v>7.9908516654115233E-2</v>
      </c>
      <c r="T9" s="18">
        <v>8.5864496720143721E-2</v>
      </c>
      <c r="U9" s="18">
        <v>5.7148761126813372E-2</v>
      </c>
      <c r="V9" s="18">
        <v>0.11075293476116541</v>
      </c>
      <c r="W9" s="18">
        <v>7.4388758611288519E-2</v>
      </c>
      <c r="X9" s="18">
        <v>3.1409483591067003E-2</v>
      </c>
      <c r="Y9" s="18">
        <v>8.4245152740135595E-2</v>
      </c>
      <c r="AA9" s="18">
        <v>0.1100377989052011</v>
      </c>
      <c r="AB9" s="18">
        <v>5.6918825422200892E-2</v>
      </c>
      <c r="AC9" s="18">
        <v>9.7229506588756176E-2</v>
      </c>
      <c r="AD9" s="18">
        <v>6.4146040906400539E-2</v>
      </c>
      <c r="AF9" s="18">
        <v>6.6287772274762888E-2</v>
      </c>
      <c r="AG9" s="18">
        <v>0.16444059352140589</v>
      </c>
      <c r="AH9" s="18">
        <v>6.2594940358041293E-2</v>
      </c>
      <c r="AI9" s="18">
        <v>5.3659708159539209E-2</v>
      </c>
      <c r="AJ9" s="18">
        <v>7.4566581185079459E-2</v>
      </c>
      <c r="AK9" s="18">
        <v>5.8212407553715408E-2</v>
      </c>
      <c r="AL9" s="18">
        <v>7.9269431122771072E-2</v>
      </c>
      <c r="AM9" s="18">
        <v>4.488485005297542E-2</v>
      </c>
      <c r="AN9" s="18">
        <v>4.570549230268476E-2</v>
      </c>
      <c r="AO9" s="18">
        <v>7.9991108895429125E-2</v>
      </c>
      <c r="AP9" s="18">
        <v>7.2933815247796838E-2</v>
      </c>
      <c r="AQ9" s="18">
        <v>6.2737501775490853E-2</v>
      </c>
      <c r="AR9" s="18">
        <v>8.5884906037577299E-2</v>
      </c>
      <c r="AS9" s="18">
        <v>9.4222972278571099E-2</v>
      </c>
      <c r="AT9" s="18">
        <v>8.8520836818823792E-2</v>
      </c>
      <c r="AU9" s="18">
        <v>0.23970130012528451</v>
      </c>
      <c r="AV9" s="18">
        <v>3.2255489822246228E-2</v>
      </c>
      <c r="AX9" s="18">
        <v>6.5922150485047931E-2</v>
      </c>
      <c r="AY9" s="18">
        <v>0.16366522730373559</v>
      </c>
      <c r="BA9" s="18">
        <v>9.1066632289475327E-2</v>
      </c>
      <c r="BB9" s="18">
        <v>6.4490701795900607E-2</v>
      </c>
      <c r="BD9" s="18">
        <v>5.8566148158653859E-2</v>
      </c>
      <c r="BE9" s="18">
        <v>5.6998229791734141E-2</v>
      </c>
      <c r="BF9" s="18">
        <v>4.4912193131898162E-2</v>
      </c>
      <c r="BG9" s="18">
        <v>0.100971313031924</v>
      </c>
      <c r="BH9" s="18">
        <v>0.13270991747370919</v>
      </c>
      <c r="BI9" s="18">
        <v>0.29961672701331821</v>
      </c>
      <c r="BJ9" s="18">
        <v>5.6390651266262727E-2</v>
      </c>
      <c r="BL9" s="18">
        <v>7.2771308012101854E-2</v>
      </c>
      <c r="BM9" s="18">
        <v>0.10118435772763019</v>
      </c>
      <c r="BN9" s="18">
        <v>9.6662028807483383E-2</v>
      </c>
      <c r="BO9" s="18">
        <v>0.1066742841921441</v>
      </c>
      <c r="BP9" s="18">
        <v>9.1549957030435766E-2</v>
      </c>
      <c r="BQ9" s="18">
        <v>8.8063178183075047E-2</v>
      </c>
      <c r="BR9" s="18">
        <v>0.10226729113751459</v>
      </c>
      <c r="BS9" s="18">
        <v>3.3386414133919462E-2</v>
      </c>
      <c r="BU9" s="18">
        <v>9.8604648987827864E-2</v>
      </c>
      <c r="BV9" s="18">
        <v>0.11035781058960779</v>
      </c>
      <c r="BW9" s="18">
        <v>8.4422887137395333E-2</v>
      </c>
      <c r="BX9" s="18">
        <v>6.1967542039769528E-2</v>
      </c>
      <c r="BY9" s="18">
        <v>9.2003066465952979E-2</v>
      </c>
      <c r="BZ9" s="18">
        <v>6.0306569156637332E-2</v>
      </c>
      <c r="CA9" s="18">
        <v>2.5948289873593291E-2</v>
      </c>
      <c r="CB9" s="18">
        <v>3.1569145209651643E-2</v>
      </c>
      <c r="CC9" s="18">
        <v>4.2873259692752137E-2</v>
      </c>
    </row>
    <row r="10" spans="2:83" ht="19" customHeight="1" x14ac:dyDescent="0.35">
      <c r="B10" s="21" t="s">
        <v>392</v>
      </c>
      <c r="C10" s="18">
        <v>0.21288820321528071</v>
      </c>
      <c r="D10" s="18">
        <v>0.37171170218511101</v>
      </c>
      <c r="E10" s="18">
        <v>0.37837182922233131</v>
      </c>
      <c r="F10" s="18">
        <v>0.28659099836414648</v>
      </c>
      <c r="G10" s="18">
        <v>0.19363099837955641</v>
      </c>
      <c r="H10" s="18">
        <v>9.0153486693912863E-2</v>
      </c>
      <c r="I10" s="18">
        <v>6.8135480734234061E-2</v>
      </c>
      <c r="K10" s="18">
        <v>0.2461097630811703</v>
      </c>
      <c r="L10" s="18">
        <v>0.18281173729300429</v>
      </c>
      <c r="N10" s="18">
        <v>0.14237548718692669</v>
      </c>
      <c r="O10" s="18">
        <v>0.10450949736120831</v>
      </c>
      <c r="P10" s="18">
        <v>0.18912572236428879</v>
      </c>
      <c r="Q10" s="18">
        <v>0.22444219781486319</v>
      </c>
      <c r="R10" s="18">
        <v>0.2457494303455045</v>
      </c>
      <c r="S10" s="18">
        <v>0.21001182533347121</v>
      </c>
      <c r="T10" s="18">
        <v>0.22391201164762201</v>
      </c>
      <c r="U10" s="18">
        <v>0.22608644208512471</v>
      </c>
      <c r="V10" s="18">
        <v>0.32718863545244692</v>
      </c>
      <c r="W10" s="18">
        <v>0.18480766611055591</v>
      </c>
      <c r="X10" s="18">
        <v>0.18485120314204129</v>
      </c>
      <c r="Y10" s="18">
        <v>0.1648667799656221</v>
      </c>
      <c r="AA10" s="18">
        <v>0.2365321871833643</v>
      </c>
      <c r="AB10" s="18">
        <v>0.19219539416548359</v>
      </c>
      <c r="AC10" s="18">
        <v>0.23129676401068941</v>
      </c>
      <c r="AD10" s="18">
        <v>0.19297435405554661</v>
      </c>
      <c r="AF10" s="18">
        <v>0.25156920677228273</v>
      </c>
      <c r="AG10" s="18">
        <v>0.21399091447628571</v>
      </c>
      <c r="AH10" s="18">
        <v>0.15442440648811781</v>
      </c>
      <c r="AI10" s="18">
        <v>0.18348579271895701</v>
      </c>
      <c r="AJ10" s="18">
        <v>0.16340888631431591</v>
      </c>
      <c r="AK10" s="18">
        <v>0.18482096290724601</v>
      </c>
      <c r="AL10" s="18">
        <v>0.22979840280239111</v>
      </c>
      <c r="AM10" s="18">
        <v>0.25657964574493908</v>
      </c>
      <c r="AN10" s="18">
        <v>0.26390878801780199</v>
      </c>
      <c r="AO10" s="18">
        <v>0.17267536426260741</v>
      </c>
      <c r="AP10" s="18">
        <v>0.17053438400541349</v>
      </c>
      <c r="AQ10" s="18">
        <v>0.25803336191515652</v>
      </c>
      <c r="AR10" s="18">
        <v>0.2347847373553496</v>
      </c>
      <c r="AS10" s="18">
        <v>0.2566786110008541</v>
      </c>
      <c r="AT10" s="18">
        <v>0.32693513656374162</v>
      </c>
      <c r="AU10" s="18">
        <v>0.32725029080367002</v>
      </c>
      <c r="AV10" s="18">
        <v>0.15740691776719781</v>
      </c>
      <c r="AX10" s="18">
        <v>0.17066131623473629</v>
      </c>
      <c r="AY10" s="18">
        <v>0.42240880630024502</v>
      </c>
      <c r="BA10" s="18">
        <v>0.2131305741933624</v>
      </c>
      <c r="BB10" s="18">
        <v>0.21243852332466201</v>
      </c>
      <c r="BD10" s="18">
        <v>0.13351095959829001</v>
      </c>
      <c r="BE10" s="18">
        <v>0.2043737225449816</v>
      </c>
      <c r="BF10" s="18">
        <v>0.19927404435748411</v>
      </c>
      <c r="BG10" s="18">
        <v>0.26890073007856669</v>
      </c>
      <c r="BH10" s="18">
        <v>0.29448225960138652</v>
      </c>
      <c r="BI10" s="18">
        <v>0.36622250154263858</v>
      </c>
      <c r="BJ10" s="18">
        <v>0.1227937530994203</v>
      </c>
      <c r="BL10" s="18">
        <v>0.18630191990427319</v>
      </c>
      <c r="BM10" s="18">
        <v>0.28179008721545562</v>
      </c>
      <c r="BN10" s="18">
        <v>0.20789559142291031</v>
      </c>
      <c r="BO10" s="18">
        <v>0.20846674890089109</v>
      </c>
      <c r="BP10" s="18">
        <v>0.21280252089722579</v>
      </c>
      <c r="BQ10" s="18">
        <v>0.10805507730633949</v>
      </c>
      <c r="BR10" s="18">
        <v>0.14054024738345031</v>
      </c>
      <c r="BS10" s="18">
        <v>0.14532133790040519</v>
      </c>
      <c r="BU10" s="18">
        <v>0.21647916169822101</v>
      </c>
      <c r="BV10" s="18">
        <v>0.2875447715524368</v>
      </c>
      <c r="BW10" s="18">
        <v>0.1590939076953149</v>
      </c>
      <c r="BX10" s="18">
        <v>0.26742353237109728</v>
      </c>
      <c r="BY10" s="18">
        <v>0.2042575704858107</v>
      </c>
      <c r="BZ10" s="18">
        <v>0.17692416714245551</v>
      </c>
      <c r="CA10" s="18">
        <v>0.1132169692858337</v>
      </c>
      <c r="CB10" s="18">
        <v>8.4067402145381664E-2</v>
      </c>
      <c r="CC10" s="18">
        <v>0.2270562638703531</v>
      </c>
    </row>
    <row r="11" spans="2:83" ht="19" customHeight="1" x14ac:dyDescent="0.35">
      <c r="B11" s="21" t="s">
        <v>75</v>
      </c>
      <c r="C11" s="18">
        <v>0.66629008135345225</v>
      </c>
      <c r="D11" s="18">
        <v>0.43832356285796198</v>
      </c>
      <c r="E11" s="18">
        <v>0.39716956014499322</v>
      </c>
      <c r="F11" s="18">
        <v>0.5323272365160463</v>
      </c>
      <c r="G11" s="18">
        <v>0.72153904269659086</v>
      </c>
      <c r="H11" s="18">
        <v>0.83220803407683386</v>
      </c>
      <c r="I11" s="18">
        <v>0.90567140950385727</v>
      </c>
      <c r="K11" s="18">
        <v>0.63101993604595941</v>
      </c>
      <c r="L11" s="18">
        <v>0.6985812061636979</v>
      </c>
      <c r="N11" s="18">
        <v>0.71763382122943475</v>
      </c>
      <c r="O11" s="18">
        <v>0.75598741951577719</v>
      </c>
      <c r="P11" s="18">
        <v>0.70894136806239016</v>
      </c>
      <c r="Q11" s="18">
        <v>0.58754941413916095</v>
      </c>
      <c r="R11" s="18">
        <v>0.613607801016952</v>
      </c>
      <c r="S11" s="18">
        <v>0.66200342475730667</v>
      </c>
      <c r="T11" s="18">
        <v>0.6418532252154171</v>
      </c>
      <c r="U11" s="18">
        <v>0.64936966304535781</v>
      </c>
      <c r="V11" s="18">
        <v>0.532642308503395</v>
      </c>
      <c r="W11" s="18">
        <v>0.72057540979455859</v>
      </c>
      <c r="X11" s="18">
        <v>0.77113083309551456</v>
      </c>
      <c r="Y11" s="18">
        <v>0.71704735568163858</v>
      </c>
      <c r="AA11" s="18">
        <v>0.64640157387267705</v>
      </c>
      <c r="AB11" s="18">
        <v>0.7129026944940714</v>
      </c>
      <c r="AC11" s="18">
        <v>0.63322197713944817</v>
      </c>
      <c r="AD11" s="18">
        <v>0.66860498120684531</v>
      </c>
      <c r="AF11" s="18">
        <v>0.54959466439942017</v>
      </c>
      <c r="AG11" s="18">
        <v>0.48619865444502741</v>
      </c>
      <c r="AH11" s="18">
        <v>0.7483005380594322</v>
      </c>
      <c r="AI11" s="18">
        <v>0.72257579664469251</v>
      </c>
      <c r="AJ11" s="18">
        <v>0.70984824092497412</v>
      </c>
      <c r="AK11" s="18">
        <v>0.72254836264601774</v>
      </c>
      <c r="AL11" s="18">
        <v>0.66140301384291478</v>
      </c>
      <c r="AM11" s="18">
        <v>0.66352399335199175</v>
      </c>
      <c r="AN11" s="18">
        <v>0.65798799278541742</v>
      </c>
      <c r="AO11" s="18">
        <v>0.7181579549262852</v>
      </c>
      <c r="AP11" s="18">
        <v>0.74683344320715128</v>
      </c>
      <c r="AQ11" s="18">
        <v>0.65638613328161066</v>
      </c>
      <c r="AR11" s="18">
        <v>0.66691645343114137</v>
      </c>
      <c r="AS11" s="18">
        <v>0.58161868891732182</v>
      </c>
      <c r="AT11" s="18">
        <v>0.58454402661743443</v>
      </c>
      <c r="AU11" s="18">
        <v>0.41707212723185011</v>
      </c>
      <c r="AV11" s="18">
        <v>0.70107881211796264</v>
      </c>
      <c r="AX11" s="18">
        <v>0.72481197531864194</v>
      </c>
      <c r="AY11" s="18">
        <v>0.37443745698704523</v>
      </c>
      <c r="BA11" s="18">
        <v>0.66079292713511883</v>
      </c>
      <c r="BB11" s="18">
        <v>0.67648915604126802</v>
      </c>
      <c r="BD11" s="18">
        <v>0.76827914406986564</v>
      </c>
      <c r="BE11" s="18">
        <v>0.6983430875349057</v>
      </c>
      <c r="BF11" s="18">
        <v>0.69587294892736773</v>
      </c>
      <c r="BG11" s="18">
        <v>0.60413677235122809</v>
      </c>
      <c r="BH11" s="18">
        <v>0.55529968581269373</v>
      </c>
      <c r="BI11" s="18">
        <v>0.29541287142408679</v>
      </c>
      <c r="BJ11" s="18">
        <v>0.70046030785711366</v>
      </c>
      <c r="BL11" s="18">
        <v>0.73620427204293182</v>
      </c>
      <c r="BM11" s="18">
        <v>0.58903149822667977</v>
      </c>
      <c r="BN11" s="18">
        <v>0.68969896840600642</v>
      </c>
      <c r="BO11" s="18">
        <v>0.62241372665511774</v>
      </c>
      <c r="BP11" s="18">
        <v>0.65191205130778984</v>
      </c>
      <c r="BQ11" s="18">
        <v>0.75599594995681429</v>
      </c>
      <c r="BR11" s="18">
        <v>0.60892176489773675</v>
      </c>
      <c r="BS11" s="18">
        <v>0.74163085922163374</v>
      </c>
      <c r="BU11" s="18">
        <v>0.67772059914240956</v>
      </c>
      <c r="BV11" s="18">
        <v>0.57965089989525476</v>
      </c>
      <c r="BW11" s="18">
        <v>0.75050642919475408</v>
      </c>
      <c r="BX11" s="18">
        <v>0.61913310445462555</v>
      </c>
      <c r="BY11" s="18">
        <v>0.6780362560526445</v>
      </c>
      <c r="BZ11" s="18">
        <v>0.66561348955837119</v>
      </c>
      <c r="CA11" s="18">
        <v>0.72060684346351822</v>
      </c>
      <c r="CB11" s="18">
        <v>0.80830483109610196</v>
      </c>
      <c r="CC11" s="18">
        <v>0.66065616247664483</v>
      </c>
    </row>
    <row r="12" spans="2:83" ht="19" customHeight="1" x14ac:dyDescent="0.35">
      <c r="B12" s="21" t="s">
        <v>151</v>
      </c>
      <c r="C12" s="18">
        <v>3.9062540958086527E-2</v>
      </c>
      <c r="D12" s="18">
        <v>8.3328817902643265E-2</v>
      </c>
      <c r="E12" s="18">
        <v>3.4083624154501502E-2</v>
      </c>
      <c r="F12" s="18">
        <v>4.6887600636080502E-2</v>
      </c>
      <c r="G12" s="18">
        <v>3.2466997140373252E-2</v>
      </c>
      <c r="H12" s="18">
        <v>4.5663223220086917E-2</v>
      </c>
      <c r="I12" s="18">
        <v>1.7263499886500229E-2</v>
      </c>
      <c r="K12" s="18">
        <v>3.379942481526662E-2</v>
      </c>
      <c r="L12" s="18">
        <v>4.3294910595039322E-2</v>
      </c>
      <c r="N12" s="18">
        <v>3.6079623803181117E-2</v>
      </c>
      <c r="O12" s="18">
        <v>8.3220860728769039E-2</v>
      </c>
      <c r="P12" s="18">
        <v>3.0043670587316551E-2</v>
      </c>
      <c r="Q12" s="18">
        <v>6.765827948999617E-2</v>
      </c>
      <c r="R12" s="18">
        <v>4.8546365972302642E-2</v>
      </c>
      <c r="S12" s="18">
        <v>4.8076233255106897E-2</v>
      </c>
      <c r="T12" s="18">
        <v>4.8370266416817381E-2</v>
      </c>
      <c r="U12" s="18">
        <v>6.7395133742703894E-2</v>
      </c>
      <c r="V12" s="18">
        <v>2.941612128299281E-2</v>
      </c>
      <c r="W12" s="18">
        <v>2.0228165483596992E-2</v>
      </c>
      <c r="X12" s="18">
        <v>1.260848017137709E-2</v>
      </c>
      <c r="Y12" s="18">
        <v>3.3840711612603651E-2</v>
      </c>
      <c r="AA12" s="18">
        <v>7.0284400387575652E-3</v>
      </c>
      <c r="AB12" s="18">
        <v>3.7983085918243981E-2</v>
      </c>
      <c r="AC12" s="18">
        <v>3.8251752261106463E-2</v>
      </c>
      <c r="AD12" s="18">
        <v>7.4274623831207712E-2</v>
      </c>
      <c r="AF12" s="18">
        <v>0.13254835655353411</v>
      </c>
      <c r="AG12" s="18">
        <v>0.13536983755728099</v>
      </c>
      <c r="AH12" s="18">
        <v>3.4680115094409027E-2</v>
      </c>
      <c r="AI12" s="18">
        <v>4.0278702476811271E-2</v>
      </c>
      <c r="AJ12" s="18">
        <v>5.2176291575630543E-2</v>
      </c>
      <c r="AK12" s="18">
        <v>3.441826689302082E-2</v>
      </c>
      <c r="AL12" s="18">
        <v>2.9529152231923102E-2</v>
      </c>
      <c r="AM12" s="18">
        <v>3.5011510850093887E-2</v>
      </c>
      <c r="AN12" s="18">
        <v>3.2397726894095688E-2</v>
      </c>
      <c r="AO12" s="18">
        <v>2.9175571915678211E-2</v>
      </c>
      <c r="AP12" s="18">
        <v>9.6983575396382901E-3</v>
      </c>
      <c r="AQ12" s="18">
        <v>2.2843003027741879E-2</v>
      </c>
      <c r="AR12" s="18">
        <v>1.2413903175931759E-2</v>
      </c>
      <c r="AS12" s="18">
        <v>6.747972780325294E-2</v>
      </c>
      <c r="AT12" s="18">
        <v>0</v>
      </c>
      <c r="AU12" s="18">
        <v>1.5976281839195569E-2</v>
      </c>
      <c r="AV12" s="18">
        <v>0.1092587802925933</v>
      </c>
      <c r="AX12" s="18">
        <v>3.8604557961573943E-2</v>
      </c>
      <c r="AY12" s="18">
        <v>3.9488509408974179E-2</v>
      </c>
      <c r="BA12" s="18">
        <v>3.5009866382043398E-2</v>
      </c>
      <c r="BB12" s="18">
        <v>4.6581618838169379E-2</v>
      </c>
      <c r="BD12" s="18">
        <v>3.9643748173190357E-2</v>
      </c>
      <c r="BE12" s="18">
        <v>4.0284960128378393E-2</v>
      </c>
      <c r="BF12" s="18">
        <v>5.9940813583250221E-2</v>
      </c>
      <c r="BG12" s="18">
        <v>2.5991184538281181E-2</v>
      </c>
      <c r="BH12" s="18">
        <v>1.7508137112210709E-2</v>
      </c>
      <c r="BI12" s="18">
        <v>3.8747900019956497E-2</v>
      </c>
      <c r="BJ12" s="18">
        <v>0.12035528777720329</v>
      </c>
      <c r="BL12" s="18">
        <v>4.7225000406929032E-3</v>
      </c>
      <c r="BM12" s="18">
        <v>2.7994056830234339E-2</v>
      </c>
      <c r="BN12" s="18">
        <v>5.7434113635997678E-3</v>
      </c>
      <c r="BO12" s="18">
        <v>6.2445240251847042E-2</v>
      </c>
      <c r="BP12" s="18">
        <v>4.3735470764548708E-2</v>
      </c>
      <c r="BQ12" s="18">
        <v>4.7885794553771358E-2</v>
      </c>
      <c r="BR12" s="18">
        <v>0.14827069658129841</v>
      </c>
      <c r="BS12" s="18">
        <v>7.9661388744041675E-2</v>
      </c>
      <c r="BU12" s="18">
        <v>7.195590171541714E-3</v>
      </c>
      <c r="BV12" s="18">
        <v>2.2446517962700589E-2</v>
      </c>
      <c r="BW12" s="18">
        <v>5.9767759725356823E-3</v>
      </c>
      <c r="BX12" s="18">
        <v>5.1475821134507729E-2</v>
      </c>
      <c r="BY12" s="18">
        <v>2.5703106995591751E-2</v>
      </c>
      <c r="BZ12" s="18">
        <v>9.7155774142535983E-2</v>
      </c>
      <c r="CA12" s="18">
        <v>0.14022789737705499</v>
      </c>
      <c r="CB12" s="18">
        <v>7.6058621548864669E-2</v>
      </c>
      <c r="CC12" s="18">
        <v>6.9414313960249913E-2</v>
      </c>
    </row>
    <row r="14" spans="2:83" x14ac:dyDescent="0.35">
      <c r="B14" t="s">
        <v>435</v>
      </c>
    </row>
    <row r="15" spans="2:83" x14ac:dyDescent="0.35">
      <c r="B15" t="s">
        <v>10</v>
      </c>
    </row>
    <row r="17" spans="2:2" x14ac:dyDescent="0.35">
      <c r="B17"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H21"/>
  <sheetViews>
    <sheetView showGridLines="0" workbookViewId="0">
      <selection activeCell="B21" sqref="B21"/>
    </sheetView>
  </sheetViews>
  <sheetFormatPr defaultRowHeight="14.5" x14ac:dyDescent="0.35"/>
  <cols>
    <col min="1" max="1" width="5" customWidth="1"/>
    <col min="2" max="2" width="25" customWidth="1"/>
    <col min="3" max="8" width="20" customWidth="1"/>
  </cols>
  <sheetData>
    <row r="2" spans="2:8" ht="40" customHeight="1" x14ac:dyDescent="0.35">
      <c r="D2" s="19" t="s">
        <v>522</v>
      </c>
    </row>
    <row r="6" spans="2:8" ht="74.150000000000006" customHeight="1" x14ac:dyDescent="0.35">
      <c r="C6" s="20" t="s">
        <v>523</v>
      </c>
      <c r="D6" s="20" t="s">
        <v>524</v>
      </c>
      <c r="E6" s="20" t="s">
        <v>525</v>
      </c>
      <c r="F6" s="20" t="s">
        <v>526</v>
      </c>
      <c r="G6" s="30" t="s">
        <v>527</v>
      </c>
      <c r="H6" s="20" t="s">
        <v>528</v>
      </c>
    </row>
    <row r="7" spans="2:8" x14ac:dyDescent="0.35">
      <c r="B7" s="21" t="s">
        <v>174</v>
      </c>
      <c r="C7" s="18">
        <v>9.6759855984853677E-2</v>
      </c>
      <c r="D7" s="18">
        <v>9.3595491245255832E-2</v>
      </c>
      <c r="E7" s="18">
        <v>0.24067800150973431</v>
      </c>
      <c r="F7" s="18">
        <v>0.2579242081046399</v>
      </c>
      <c r="G7" s="18">
        <v>0.12492846641949561</v>
      </c>
      <c r="H7" s="18">
        <v>0.22965476730926651</v>
      </c>
    </row>
    <row r="8" spans="2:8" x14ac:dyDescent="0.35">
      <c r="B8" s="21" t="s">
        <v>175</v>
      </c>
      <c r="C8" s="18">
        <v>0.20114315639549979</v>
      </c>
      <c r="D8" s="18">
        <v>0.18684504968013399</v>
      </c>
      <c r="E8" s="18">
        <v>0.3680876908513796</v>
      </c>
      <c r="F8" s="18">
        <v>0.40864767956705877</v>
      </c>
      <c r="G8" s="18">
        <v>0.27371293422617021</v>
      </c>
      <c r="H8" s="18">
        <v>0.35033016205258322</v>
      </c>
    </row>
    <row r="9" spans="2:8" x14ac:dyDescent="0.35">
      <c r="B9" s="21" t="s">
        <v>394</v>
      </c>
      <c r="C9" s="18">
        <v>0.274000675930482</v>
      </c>
      <c r="D9" s="18">
        <v>0.2180285565641808</v>
      </c>
      <c r="E9" s="18">
        <v>0.22633056785411559</v>
      </c>
      <c r="F9" s="18">
        <v>0.1949168142779179</v>
      </c>
      <c r="G9" s="18">
        <v>0.22117411339067139</v>
      </c>
      <c r="H9" s="18">
        <v>0.23186272679193959</v>
      </c>
    </row>
    <row r="10" spans="2:8" x14ac:dyDescent="0.35">
      <c r="B10" s="21" t="s">
        <v>177</v>
      </c>
      <c r="C10" s="18">
        <v>0.16153395994554809</v>
      </c>
      <c r="D10" s="18">
        <v>0.19244596142262049</v>
      </c>
      <c r="E10" s="18">
        <v>7.757302238029648E-2</v>
      </c>
      <c r="F10" s="18">
        <v>6.5655015277167994E-2</v>
      </c>
      <c r="G10" s="18">
        <v>0.15437344851198251</v>
      </c>
      <c r="H10" s="18">
        <v>5.9626058780419253E-2</v>
      </c>
    </row>
    <row r="11" spans="2:8" x14ac:dyDescent="0.35">
      <c r="B11" s="21" t="s">
        <v>178</v>
      </c>
      <c r="C11" s="18">
        <v>0.22170130299764429</v>
      </c>
      <c r="D11" s="18">
        <v>0.27844318769169091</v>
      </c>
      <c r="E11" s="18">
        <v>5.1868409480099083E-2</v>
      </c>
      <c r="F11" s="18">
        <v>3.6989791025241747E-2</v>
      </c>
      <c r="G11" s="18">
        <v>0.15026587846236819</v>
      </c>
      <c r="H11" s="18">
        <v>4.8923077286357912E-2</v>
      </c>
    </row>
    <row r="12" spans="2:8" x14ac:dyDescent="0.35">
      <c r="B12" s="21" t="s">
        <v>151</v>
      </c>
      <c r="C12" s="18">
        <v>4.4861048745972139E-2</v>
      </c>
      <c r="D12" s="18">
        <v>3.0641753396117851E-2</v>
      </c>
      <c r="E12" s="18">
        <v>3.5462307924374839E-2</v>
      </c>
      <c r="F12" s="18">
        <v>3.5866491747973593E-2</v>
      </c>
      <c r="G12" s="18">
        <v>7.5545158989312036E-2</v>
      </c>
      <c r="H12" s="18">
        <v>7.9603207779433569E-2</v>
      </c>
    </row>
    <row r="13" spans="2:8" x14ac:dyDescent="0.35">
      <c r="B13" s="22" t="s">
        <v>117</v>
      </c>
      <c r="C13" s="23">
        <v>0.29790301238035338</v>
      </c>
      <c r="D13" s="23">
        <v>0.28044054092538989</v>
      </c>
      <c r="E13" s="23">
        <v>0.608765692361114</v>
      </c>
      <c r="F13" s="23">
        <v>0.66657188767169862</v>
      </c>
      <c r="G13" s="23">
        <v>0.39864140064566578</v>
      </c>
      <c r="H13" s="23">
        <v>0.57998492936184964</v>
      </c>
    </row>
    <row r="14" spans="2:8" x14ac:dyDescent="0.35">
      <c r="B14" s="22" t="s">
        <v>118</v>
      </c>
      <c r="C14" s="23">
        <v>0.38323526294319238</v>
      </c>
      <c r="D14" s="23">
        <v>0.4708891491143114</v>
      </c>
      <c r="E14" s="23">
        <v>0.12944143186039561</v>
      </c>
      <c r="F14" s="23">
        <v>0.1026448063024097</v>
      </c>
      <c r="G14" s="23">
        <v>0.3046393269743507</v>
      </c>
      <c r="H14" s="23">
        <v>0.1085491360667772</v>
      </c>
    </row>
    <row r="15" spans="2:8" x14ac:dyDescent="0.35">
      <c r="F15" s="29"/>
    </row>
    <row r="17" spans="2:2" x14ac:dyDescent="0.35">
      <c r="B17" t="s">
        <v>435</v>
      </c>
    </row>
    <row r="18" spans="2:2" x14ac:dyDescent="0.35">
      <c r="B18" t="s">
        <v>10</v>
      </c>
    </row>
    <row r="21" spans="2:2" x14ac:dyDescent="0.35">
      <c r="B21" t="str">
        <f>HYPERLINK("#Contents!A1", "Return to Contents")</f>
        <v>Return to Contents</v>
      </c>
    </row>
  </sheetData>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9.6759855984853677E-2</v>
      </c>
      <c r="D9" s="18">
        <v>0.14853351478477009</v>
      </c>
      <c r="E9" s="18">
        <v>0.22990274637331529</v>
      </c>
      <c r="F9" s="18">
        <v>0.1129766786265468</v>
      </c>
      <c r="G9" s="18">
        <v>6.7251147814593057E-2</v>
      </c>
      <c r="H9" s="18">
        <v>3.760269952288757E-2</v>
      </c>
      <c r="I9" s="18">
        <v>2.669732308719611E-2</v>
      </c>
      <c r="K9" s="18">
        <v>0.1042689800761649</v>
      </c>
      <c r="L9" s="18">
        <v>9.0201965461566169E-2</v>
      </c>
      <c r="N9" s="18">
        <v>7.8346968560598848E-2</v>
      </c>
      <c r="O9" s="18">
        <v>4.6157176273240438E-2</v>
      </c>
      <c r="P9" s="18">
        <v>7.2334315392501694E-2</v>
      </c>
      <c r="Q9" s="18">
        <v>0.13780108531981261</v>
      </c>
      <c r="R9" s="18">
        <v>0.1132489009920324</v>
      </c>
      <c r="S9" s="18">
        <v>9.3225600477108345E-2</v>
      </c>
      <c r="T9" s="18">
        <v>8.4287092975754485E-2</v>
      </c>
      <c r="U9" s="18">
        <v>0.1039201141234895</v>
      </c>
      <c r="V9" s="18">
        <v>0.15180686415319269</v>
      </c>
      <c r="W9" s="18">
        <v>6.5080885535443972E-2</v>
      </c>
      <c r="X9" s="18">
        <v>9.1330893447803069E-2</v>
      </c>
      <c r="Y9" s="18">
        <v>8.4236712391027646E-2</v>
      </c>
      <c r="AA9" s="18">
        <v>0.1208413516974074</v>
      </c>
      <c r="AB9" s="18">
        <v>7.282387047335015E-2</v>
      </c>
      <c r="AC9" s="18">
        <v>0.10308667241301329</v>
      </c>
      <c r="AD9" s="18">
        <v>8.94537464322369E-2</v>
      </c>
      <c r="AF9" s="18">
        <v>4.2758166833366383E-2</v>
      </c>
      <c r="AG9" s="18">
        <v>0.17411330925177029</v>
      </c>
      <c r="AH9" s="18">
        <v>9.2484572050495831E-2</v>
      </c>
      <c r="AI9" s="18">
        <v>7.0370501950398359E-2</v>
      </c>
      <c r="AJ9" s="18">
        <v>5.028392279390715E-2</v>
      </c>
      <c r="AK9" s="18">
        <v>6.1841319426702297E-2</v>
      </c>
      <c r="AL9" s="18">
        <v>8.401285187525448E-2</v>
      </c>
      <c r="AM9" s="18">
        <v>9.482971472285924E-2</v>
      </c>
      <c r="AN9" s="18">
        <v>6.5447780470021269E-2</v>
      </c>
      <c r="AO9" s="18">
        <v>6.9321950258363615E-2</v>
      </c>
      <c r="AP9" s="18">
        <v>8.7237175753627647E-2</v>
      </c>
      <c r="AQ9" s="18">
        <v>0.13864823030850859</v>
      </c>
      <c r="AR9" s="18">
        <v>0.1143775027329707</v>
      </c>
      <c r="AS9" s="18">
        <v>0.1075066158115059</v>
      </c>
      <c r="AT9" s="18">
        <v>0.15656257861232939</v>
      </c>
      <c r="AU9" s="18">
        <v>0.24146718809306189</v>
      </c>
      <c r="AV9" s="18">
        <v>7.0070972734477141E-2</v>
      </c>
      <c r="AX9" s="18">
        <v>7.6869910757196472E-2</v>
      </c>
      <c r="AY9" s="18">
        <v>0.1967593352706947</v>
      </c>
      <c r="BA9" s="18">
        <v>0.1008722444125195</v>
      </c>
      <c r="BB9" s="18">
        <v>8.9129988774799898E-2</v>
      </c>
      <c r="BD9" s="18">
        <v>8.094674819437013E-2</v>
      </c>
      <c r="BE9" s="18">
        <v>7.6172183477625235E-2</v>
      </c>
      <c r="BF9" s="18">
        <v>4.6345712814335409E-2</v>
      </c>
      <c r="BG9" s="18">
        <v>0.1239840719333133</v>
      </c>
      <c r="BH9" s="18">
        <v>0.1397648742722345</v>
      </c>
      <c r="BI9" s="18">
        <v>0.2422585141555274</v>
      </c>
      <c r="BJ9" s="18">
        <v>6.9411178510125446E-2</v>
      </c>
      <c r="BL9" s="18">
        <v>7.6362043792555498E-2</v>
      </c>
      <c r="BM9" s="18">
        <v>0.1348057519092315</v>
      </c>
      <c r="BN9" s="18">
        <v>8.0909423958866855E-2</v>
      </c>
      <c r="BO9" s="18">
        <v>0.13746225295617279</v>
      </c>
      <c r="BP9" s="18">
        <v>9.3823000149577271E-2</v>
      </c>
      <c r="BQ9" s="18">
        <v>6.2216291733488492E-2</v>
      </c>
      <c r="BR9" s="18">
        <v>8.8002013905710941E-2</v>
      </c>
      <c r="BS9" s="18">
        <v>5.3236105895855278E-2</v>
      </c>
      <c r="BU9" s="18">
        <v>0.1114813546123171</v>
      </c>
      <c r="BV9" s="18">
        <v>0.1466479383136863</v>
      </c>
      <c r="BW9" s="18">
        <v>8.5551664271928785E-2</v>
      </c>
      <c r="BX9" s="18">
        <v>7.8354715920315982E-2</v>
      </c>
      <c r="BY9" s="18">
        <v>8.4130239625809067E-2</v>
      </c>
      <c r="BZ9" s="18">
        <v>5.5973508195518933E-2</v>
      </c>
      <c r="CA9" s="18">
        <v>5.3376992144885137E-2</v>
      </c>
      <c r="CB9" s="18">
        <v>4.4721375046279259E-2</v>
      </c>
      <c r="CC9" s="18">
        <v>7.6815838776995285E-2</v>
      </c>
    </row>
    <row r="10" spans="2:83" ht="19" customHeight="1" x14ac:dyDescent="0.35">
      <c r="B10" s="21" t="s">
        <v>175</v>
      </c>
      <c r="C10" s="18">
        <v>0.20114315639549979</v>
      </c>
      <c r="D10" s="18">
        <v>0.2312617343335692</v>
      </c>
      <c r="E10" s="18">
        <v>0.30392315242331019</v>
      </c>
      <c r="F10" s="18">
        <v>0.3069563468589257</v>
      </c>
      <c r="G10" s="18">
        <v>0.21591756018925559</v>
      </c>
      <c r="H10" s="18">
        <v>0.1161808640375529</v>
      </c>
      <c r="I10" s="18">
        <v>8.7659060404965516E-2</v>
      </c>
      <c r="K10" s="18">
        <v>0.22974569581560519</v>
      </c>
      <c r="L10" s="18">
        <v>0.1743912423139857</v>
      </c>
      <c r="N10" s="18">
        <v>0.1970054490684939</v>
      </c>
      <c r="O10" s="18">
        <v>0.1475509274150856</v>
      </c>
      <c r="P10" s="18">
        <v>0.18907179062816379</v>
      </c>
      <c r="Q10" s="18">
        <v>0.1493207254018786</v>
      </c>
      <c r="R10" s="18">
        <v>0.26303913879810958</v>
      </c>
      <c r="S10" s="18">
        <v>0.20241555579148279</v>
      </c>
      <c r="T10" s="18">
        <v>0.21399934332216761</v>
      </c>
      <c r="U10" s="18">
        <v>0.16971587635599181</v>
      </c>
      <c r="V10" s="18">
        <v>0.26972151101933212</v>
      </c>
      <c r="W10" s="18">
        <v>0.14684187554094491</v>
      </c>
      <c r="X10" s="18">
        <v>0.16006587121029889</v>
      </c>
      <c r="Y10" s="18">
        <v>0.21634410530071191</v>
      </c>
      <c r="AA10" s="18">
        <v>0.25430974084602659</v>
      </c>
      <c r="AB10" s="18">
        <v>0.204379062479211</v>
      </c>
      <c r="AC10" s="18">
        <v>0.2014185109358525</v>
      </c>
      <c r="AD10" s="18">
        <v>0.14176738989239759</v>
      </c>
      <c r="AF10" s="18">
        <v>0.18229662617360651</v>
      </c>
      <c r="AG10" s="18">
        <v>0.14129105007062101</v>
      </c>
      <c r="AH10" s="18">
        <v>0.1788137350596983</v>
      </c>
      <c r="AI10" s="18">
        <v>0.15319241063550251</v>
      </c>
      <c r="AJ10" s="18">
        <v>0.18365889174585859</v>
      </c>
      <c r="AK10" s="18">
        <v>0.19789296370909121</v>
      </c>
      <c r="AL10" s="18">
        <v>0.23905401978002</v>
      </c>
      <c r="AM10" s="18">
        <v>0.19076430397964181</v>
      </c>
      <c r="AN10" s="18">
        <v>0.18801897665275749</v>
      </c>
      <c r="AO10" s="18">
        <v>0.18445374503874151</v>
      </c>
      <c r="AP10" s="18">
        <v>0.1775134927692798</v>
      </c>
      <c r="AQ10" s="18">
        <v>0.20214886172464999</v>
      </c>
      <c r="AR10" s="18">
        <v>0.21387535011859241</v>
      </c>
      <c r="AS10" s="18">
        <v>0.31546847695629843</v>
      </c>
      <c r="AT10" s="18">
        <v>0.2365256580996104</v>
      </c>
      <c r="AU10" s="18">
        <v>0.36182296738980441</v>
      </c>
      <c r="AV10" s="18">
        <v>0.10434343190075319</v>
      </c>
      <c r="AX10" s="18">
        <v>0.17985084855450201</v>
      </c>
      <c r="AY10" s="18">
        <v>0.31139379712881721</v>
      </c>
      <c r="BA10" s="18">
        <v>0.2030495310416254</v>
      </c>
      <c r="BB10" s="18">
        <v>0.19760618860697601</v>
      </c>
      <c r="BD10" s="18">
        <v>0.14813705155964699</v>
      </c>
      <c r="BE10" s="18">
        <v>0.19362125920120979</v>
      </c>
      <c r="BF10" s="18">
        <v>0.1648914314811219</v>
      </c>
      <c r="BG10" s="18">
        <v>0.23925622230216659</v>
      </c>
      <c r="BH10" s="18">
        <v>0.29167776285042629</v>
      </c>
      <c r="BI10" s="18">
        <v>0.32756159807425977</v>
      </c>
      <c r="BJ10" s="18">
        <v>9.1471045210717888E-2</v>
      </c>
      <c r="BL10" s="18">
        <v>0.20378341551402909</v>
      </c>
      <c r="BM10" s="18">
        <v>0.2592743204203557</v>
      </c>
      <c r="BN10" s="18">
        <v>0.14755337992995729</v>
      </c>
      <c r="BO10" s="18">
        <v>0.15992378987062339</v>
      </c>
      <c r="BP10" s="18">
        <v>0.216828576195535</v>
      </c>
      <c r="BQ10" s="18">
        <v>0.25189188398699708</v>
      </c>
      <c r="BR10" s="18">
        <v>0.1044889200629847</v>
      </c>
      <c r="BS10" s="18">
        <v>0.12699321882985951</v>
      </c>
      <c r="BU10" s="18">
        <v>0.24780376451504621</v>
      </c>
      <c r="BV10" s="18">
        <v>0.27765879567351248</v>
      </c>
      <c r="BW10" s="18">
        <v>0.1655085597415914</v>
      </c>
      <c r="BX10" s="18">
        <v>0.2219046875582337</v>
      </c>
      <c r="BY10" s="18">
        <v>0.1856571426881431</v>
      </c>
      <c r="BZ10" s="18">
        <v>0.20858582442392579</v>
      </c>
      <c r="CA10" s="18">
        <v>4.5331061877427713E-2</v>
      </c>
      <c r="CB10" s="18">
        <v>0.1139133868469424</v>
      </c>
      <c r="CC10" s="18">
        <v>0.11796023464080201</v>
      </c>
    </row>
    <row r="11" spans="2:83" ht="32.15" customHeight="1" x14ac:dyDescent="0.35">
      <c r="B11" s="21" t="s">
        <v>394</v>
      </c>
      <c r="C11" s="18">
        <v>0.274000675930482</v>
      </c>
      <c r="D11" s="18">
        <v>0.25811416924710018</v>
      </c>
      <c r="E11" s="18">
        <v>0.22423961205539311</v>
      </c>
      <c r="F11" s="18">
        <v>0.27964831466807849</v>
      </c>
      <c r="G11" s="18">
        <v>0.30364757167741657</v>
      </c>
      <c r="H11" s="18">
        <v>0.29883305080883038</v>
      </c>
      <c r="I11" s="18">
        <v>0.27653045374600088</v>
      </c>
      <c r="K11" s="18">
        <v>0.27316778349922649</v>
      </c>
      <c r="L11" s="18">
        <v>0.2750793519095619</v>
      </c>
      <c r="N11" s="18">
        <v>0.28220316409277879</v>
      </c>
      <c r="O11" s="18">
        <v>0.31131701462288569</v>
      </c>
      <c r="P11" s="18">
        <v>0.28883690508609822</v>
      </c>
      <c r="Q11" s="18">
        <v>0.26699929147603052</v>
      </c>
      <c r="R11" s="18">
        <v>0.25772617456872837</v>
      </c>
      <c r="S11" s="18">
        <v>0.33283942166310632</v>
      </c>
      <c r="T11" s="18">
        <v>0.25392003083730791</v>
      </c>
      <c r="U11" s="18">
        <v>0.28746318947234312</v>
      </c>
      <c r="V11" s="18">
        <v>0.26355428527014291</v>
      </c>
      <c r="W11" s="18">
        <v>0.27497932245936713</v>
      </c>
      <c r="X11" s="18">
        <v>0.27862649164568087</v>
      </c>
      <c r="Y11" s="18">
        <v>0.2320716919475998</v>
      </c>
      <c r="AA11" s="18">
        <v>0.2267384369629315</v>
      </c>
      <c r="AB11" s="18">
        <v>0.26022675702185882</v>
      </c>
      <c r="AC11" s="18">
        <v>0.29887603085780362</v>
      </c>
      <c r="AD11" s="18">
        <v>0.31728554351007199</v>
      </c>
      <c r="AF11" s="18">
        <v>0.33897264316305348</v>
      </c>
      <c r="AG11" s="18">
        <v>0.29071697936325802</v>
      </c>
      <c r="AH11" s="18">
        <v>0.22623868689028881</v>
      </c>
      <c r="AI11" s="18">
        <v>0.30993145836591618</v>
      </c>
      <c r="AJ11" s="18">
        <v>0.27103623305860292</v>
      </c>
      <c r="AK11" s="18">
        <v>0.30985250014951271</v>
      </c>
      <c r="AL11" s="18">
        <v>0.25055604222813838</v>
      </c>
      <c r="AM11" s="18">
        <v>0.26562041662000963</v>
      </c>
      <c r="AN11" s="18">
        <v>0.34672249860314491</v>
      </c>
      <c r="AO11" s="18">
        <v>0.3225184222417708</v>
      </c>
      <c r="AP11" s="18">
        <v>0.26445233780562782</v>
      </c>
      <c r="AQ11" s="18">
        <v>0.2124505264380574</v>
      </c>
      <c r="AR11" s="18">
        <v>0.21578801162649031</v>
      </c>
      <c r="AS11" s="18">
        <v>0.19388389667636821</v>
      </c>
      <c r="AT11" s="18">
        <v>0.33866178098000749</v>
      </c>
      <c r="AU11" s="18">
        <v>0.19341430220179601</v>
      </c>
      <c r="AV11" s="18">
        <v>0.35709086884851698</v>
      </c>
      <c r="AX11" s="18">
        <v>0.27234574590668142</v>
      </c>
      <c r="AY11" s="18">
        <v>0.28479093445530479</v>
      </c>
      <c r="BA11" s="18">
        <v>0.27510654532304318</v>
      </c>
      <c r="BB11" s="18">
        <v>0.27194891531367338</v>
      </c>
      <c r="BD11" s="18">
        <v>0.31841049381708247</v>
      </c>
      <c r="BE11" s="18">
        <v>0.25590625048896032</v>
      </c>
      <c r="BF11" s="18">
        <v>0.28656197869098787</v>
      </c>
      <c r="BG11" s="18">
        <v>0.27168073664629611</v>
      </c>
      <c r="BH11" s="18">
        <v>0.20780059691497671</v>
      </c>
      <c r="BI11" s="18">
        <v>0.16749136998281361</v>
      </c>
      <c r="BJ11" s="18">
        <v>0.35087075442422211</v>
      </c>
      <c r="BL11" s="18">
        <v>0.25166537233359249</v>
      </c>
      <c r="BM11" s="18">
        <v>0.27188401688488478</v>
      </c>
      <c r="BN11" s="18">
        <v>0.30232377490118317</v>
      </c>
      <c r="BO11" s="18">
        <v>0.23420861593669701</v>
      </c>
      <c r="BP11" s="18">
        <v>0.25547354125705352</v>
      </c>
      <c r="BQ11" s="18">
        <v>0.23390882014974221</v>
      </c>
      <c r="BR11" s="18">
        <v>0.33184083126797548</v>
      </c>
      <c r="BS11" s="18">
        <v>0.30995312996642022</v>
      </c>
      <c r="BU11" s="18">
        <v>0.22940988271671861</v>
      </c>
      <c r="BV11" s="18">
        <v>0.26646020493035621</v>
      </c>
      <c r="BW11" s="18">
        <v>0.27403854595328919</v>
      </c>
      <c r="BX11" s="18">
        <v>0.2472799389305845</v>
      </c>
      <c r="BY11" s="18">
        <v>0.28984280369771609</v>
      </c>
      <c r="BZ11" s="18">
        <v>0.25288350272569809</v>
      </c>
      <c r="CA11" s="18">
        <v>0.37268889263079469</v>
      </c>
      <c r="CB11" s="18">
        <v>0.27767697544635289</v>
      </c>
      <c r="CC11" s="18">
        <v>0.29275781362711201</v>
      </c>
    </row>
    <row r="12" spans="2:83" ht="19" customHeight="1" x14ac:dyDescent="0.35">
      <c r="B12" s="21" t="s">
        <v>177</v>
      </c>
      <c r="C12" s="18">
        <v>0.16153395994554809</v>
      </c>
      <c r="D12" s="18">
        <v>0.1044818791046306</v>
      </c>
      <c r="E12" s="18">
        <v>0.14050881717021571</v>
      </c>
      <c r="F12" s="18">
        <v>0.1098593490999337</v>
      </c>
      <c r="G12" s="18">
        <v>0.14720184488098009</v>
      </c>
      <c r="H12" s="18">
        <v>0.1922946318652371</v>
      </c>
      <c r="I12" s="18">
        <v>0.2267718719383891</v>
      </c>
      <c r="K12" s="18">
        <v>0.1615321181395572</v>
      </c>
      <c r="L12" s="18">
        <v>0.1623338603715187</v>
      </c>
      <c r="N12" s="18">
        <v>0.21303544336977201</v>
      </c>
      <c r="O12" s="18">
        <v>9.0857594598436522E-2</v>
      </c>
      <c r="P12" s="18">
        <v>0.15867068039342291</v>
      </c>
      <c r="Q12" s="18">
        <v>0.1426824475112991</v>
      </c>
      <c r="R12" s="18">
        <v>0.15515569482700259</v>
      </c>
      <c r="S12" s="18">
        <v>0.16405885063371781</v>
      </c>
      <c r="T12" s="18">
        <v>0.15807901849830719</v>
      </c>
      <c r="U12" s="18">
        <v>0.16278756830333341</v>
      </c>
      <c r="V12" s="18">
        <v>0.1248580767249754</v>
      </c>
      <c r="W12" s="18">
        <v>0.18224230107896691</v>
      </c>
      <c r="X12" s="18">
        <v>0.16109689292760351</v>
      </c>
      <c r="Y12" s="18">
        <v>0.1739323207718643</v>
      </c>
      <c r="AA12" s="18">
        <v>0.1782346920813648</v>
      </c>
      <c r="AB12" s="18">
        <v>0.16170068950938851</v>
      </c>
      <c r="AC12" s="18">
        <v>0.16611830089100821</v>
      </c>
      <c r="AD12" s="18">
        <v>0.1394334878644114</v>
      </c>
      <c r="AF12" s="18">
        <v>0.1137187450018271</v>
      </c>
      <c r="AG12" s="18">
        <v>6.4671870336184087E-2</v>
      </c>
      <c r="AH12" s="18">
        <v>0.1886147497755736</v>
      </c>
      <c r="AI12" s="18">
        <v>6.6650031052106429E-2</v>
      </c>
      <c r="AJ12" s="18">
        <v>0.19235219832649419</v>
      </c>
      <c r="AK12" s="18">
        <v>0.16240322159089299</v>
      </c>
      <c r="AL12" s="18">
        <v>0.19268924594440459</v>
      </c>
      <c r="AM12" s="18">
        <v>0.21801068118476261</v>
      </c>
      <c r="AN12" s="18">
        <v>0.16997007859932731</v>
      </c>
      <c r="AO12" s="18">
        <v>0.20220017991966499</v>
      </c>
      <c r="AP12" s="18">
        <v>0.17529674733049849</v>
      </c>
      <c r="AQ12" s="18">
        <v>0.1833223049777491</v>
      </c>
      <c r="AR12" s="18">
        <v>0.20825012512361821</v>
      </c>
      <c r="AS12" s="18">
        <v>0.1116367959558264</v>
      </c>
      <c r="AT12" s="18">
        <v>0.1191220831234566</v>
      </c>
      <c r="AU12" s="18">
        <v>8.6103870006374664E-2</v>
      </c>
      <c r="AV12" s="18">
        <v>0.13743011299110761</v>
      </c>
      <c r="AX12" s="18">
        <v>0.17049712121092711</v>
      </c>
      <c r="AY12" s="18">
        <v>0.1141342971890162</v>
      </c>
      <c r="BA12" s="18">
        <v>0.15915651750545171</v>
      </c>
      <c r="BB12" s="18">
        <v>0.16594491733358319</v>
      </c>
      <c r="BD12" s="18">
        <v>0.15315739266182149</v>
      </c>
      <c r="BE12" s="18">
        <v>0.18998453018075079</v>
      </c>
      <c r="BF12" s="18">
        <v>0.13908911417546721</v>
      </c>
      <c r="BG12" s="18">
        <v>0.1486775037319579</v>
      </c>
      <c r="BH12" s="18">
        <v>0.1780357722427155</v>
      </c>
      <c r="BI12" s="18">
        <v>0.1683977565063034</v>
      </c>
      <c r="BJ12" s="18">
        <v>0.1425365926085731</v>
      </c>
      <c r="BL12" s="18">
        <v>0.1828639098594334</v>
      </c>
      <c r="BM12" s="18">
        <v>0.14683450843699511</v>
      </c>
      <c r="BN12" s="18">
        <v>0.21916062778169479</v>
      </c>
      <c r="BO12" s="18">
        <v>0.16398762721667989</v>
      </c>
      <c r="BP12" s="18">
        <v>0.18110149544400281</v>
      </c>
      <c r="BQ12" s="18">
        <v>0.22520296412503149</v>
      </c>
      <c r="BR12" s="18">
        <v>0.16803336762008009</v>
      </c>
      <c r="BS12" s="18">
        <v>0.1195684182851879</v>
      </c>
      <c r="BU12" s="18">
        <v>0.15626660939531989</v>
      </c>
      <c r="BV12" s="18">
        <v>0.13804891858000989</v>
      </c>
      <c r="BW12" s="18">
        <v>0.2059656630940061</v>
      </c>
      <c r="BX12" s="18">
        <v>0.12636585400051381</v>
      </c>
      <c r="BY12" s="18">
        <v>0.16907301810870509</v>
      </c>
      <c r="BZ12" s="18">
        <v>0.2365820375744439</v>
      </c>
      <c r="CA12" s="18">
        <v>0.15501222356740041</v>
      </c>
      <c r="CB12" s="18">
        <v>0.18559877540755901</v>
      </c>
      <c r="CC12" s="18">
        <v>0.17028923426758341</v>
      </c>
    </row>
    <row r="13" spans="2:83" ht="19" customHeight="1" x14ac:dyDescent="0.35">
      <c r="B13" s="21" t="s">
        <v>178</v>
      </c>
      <c r="C13" s="18">
        <v>0.22170130299764429</v>
      </c>
      <c r="D13" s="18">
        <v>0.21086622756478621</v>
      </c>
      <c r="E13" s="18">
        <v>7.2699943752164736E-2</v>
      </c>
      <c r="F13" s="18">
        <v>0.13995023072082699</v>
      </c>
      <c r="G13" s="18">
        <v>0.19245800071420879</v>
      </c>
      <c r="H13" s="18">
        <v>0.31686039180892162</v>
      </c>
      <c r="I13" s="18">
        <v>0.34487322135549592</v>
      </c>
      <c r="K13" s="18">
        <v>0.1959958833149181</v>
      </c>
      <c r="L13" s="18">
        <v>0.24483457223517699</v>
      </c>
      <c r="N13" s="18">
        <v>0.21205531936230829</v>
      </c>
      <c r="O13" s="18">
        <v>0.32322608700422328</v>
      </c>
      <c r="P13" s="18">
        <v>0.23367143741970739</v>
      </c>
      <c r="Q13" s="18">
        <v>0.25539427715692681</v>
      </c>
      <c r="R13" s="18">
        <v>0.15246742670040819</v>
      </c>
      <c r="S13" s="18">
        <v>0.16836355875940009</v>
      </c>
      <c r="T13" s="18">
        <v>0.22677174297505359</v>
      </c>
      <c r="U13" s="18">
        <v>0.2299803796794449</v>
      </c>
      <c r="V13" s="18">
        <v>0.1546282603293655</v>
      </c>
      <c r="W13" s="18">
        <v>0.27461376478660487</v>
      </c>
      <c r="X13" s="18">
        <v>0.27494854736126401</v>
      </c>
      <c r="Y13" s="18">
        <v>0.26229790405201342</v>
      </c>
      <c r="AA13" s="18">
        <v>0.19888433804699759</v>
      </c>
      <c r="AB13" s="18">
        <v>0.26772620696861849</v>
      </c>
      <c r="AC13" s="18">
        <v>0.18093061214750991</v>
      </c>
      <c r="AD13" s="18">
        <v>0.23448325601542741</v>
      </c>
      <c r="AF13" s="18">
        <v>0.145958946064144</v>
      </c>
      <c r="AG13" s="18">
        <v>0.26498051383372462</v>
      </c>
      <c r="AH13" s="18">
        <v>0.26864251459968241</v>
      </c>
      <c r="AI13" s="18">
        <v>0.2981824156745228</v>
      </c>
      <c r="AJ13" s="18">
        <v>0.2578098167483886</v>
      </c>
      <c r="AK13" s="18">
        <v>0.21757074711438301</v>
      </c>
      <c r="AL13" s="18">
        <v>0.19573294564086041</v>
      </c>
      <c r="AM13" s="18">
        <v>0.18755017698154869</v>
      </c>
      <c r="AN13" s="18">
        <v>0.1910633381324868</v>
      </c>
      <c r="AO13" s="18">
        <v>0.2057438163328264</v>
      </c>
      <c r="AP13" s="18">
        <v>0.26027533434852712</v>
      </c>
      <c r="AQ13" s="18">
        <v>0.24484883929762749</v>
      </c>
      <c r="AR13" s="18">
        <v>0.2347401626661621</v>
      </c>
      <c r="AS13" s="18">
        <v>0.21100426158165461</v>
      </c>
      <c r="AT13" s="18">
        <v>0.14912789918459601</v>
      </c>
      <c r="AU13" s="18">
        <v>9.1322584901150722E-2</v>
      </c>
      <c r="AV13" s="18">
        <v>0.2313622087055543</v>
      </c>
      <c r="AX13" s="18">
        <v>0.25342566558363822</v>
      </c>
      <c r="AY13" s="18">
        <v>6.4054757665397241E-2</v>
      </c>
      <c r="BA13" s="18">
        <v>0.21956382472971239</v>
      </c>
      <c r="BB13" s="18">
        <v>0.22566704593159989</v>
      </c>
      <c r="BD13" s="18">
        <v>0.24396780607799751</v>
      </c>
      <c r="BE13" s="18">
        <v>0.25144623118093462</v>
      </c>
      <c r="BF13" s="18">
        <v>0.29656289186899382</v>
      </c>
      <c r="BG13" s="18">
        <v>0.18826596769543141</v>
      </c>
      <c r="BH13" s="18">
        <v>0.1457374607506523</v>
      </c>
      <c r="BI13" s="18">
        <v>5.3666956747660831E-2</v>
      </c>
      <c r="BJ13" s="18">
        <v>0.23671609627007231</v>
      </c>
      <c r="BL13" s="18">
        <v>0.24921936315698209</v>
      </c>
      <c r="BM13" s="18">
        <v>0.1631317116154003</v>
      </c>
      <c r="BN13" s="18">
        <v>0.22752317470922101</v>
      </c>
      <c r="BO13" s="18">
        <v>0.28836316407010643</v>
      </c>
      <c r="BP13" s="18">
        <v>0.21990489162082641</v>
      </c>
      <c r="BQ13" s="18">
        <v>0.2029354512433324</v>
      </c>
      <c r="BR13" s="18">
        <v>0.1468590646990198</v>
      </c>
      <c r="BS13" s="18">
        <v>0.28800579858751102</v>
      </c>
      <c r="BU13" s="18">
        <v>0.22869874129268811</v>
      </c>
      <c r="BV13" s="18">
        <v>0.15061163022365151</v>
      </c>
      <c r="BW13" s="18">
        <v>0.24775827137404799</v>
      </c>
      <c r="BX13" s="18">
        <v>0.29639215334688429</v>
      </c>
      <c r="BY13" s="18">
        <v>0.2376458914172416</v>
      </c>
      <c r="BZ13" s="18">
        <v>0.21146567579115719</v>
      </c>
      <c r="CA13" s="18">
        <v>0.19064937682671501</v>
      </c>
      <c r="CB13" s="18">
        <v>0.27244917282859249</v>
      </c>
      <c r="CC13" s="18">
        <v>0.28941741675892202</v>
      </c>
    </row>
    <row r="14" spans="2:83" ht="19" customHeight="1" x14ac:dyDescent="0.35">
      <c r="B14" s="21" t="s">
        <v>151</v>
      </c>
      <c r="C14" s="18">
        <v>4.4861048745972139E-2</v>
      </c>
      <c r="D14" s="18">
        <v>4.6742474965143589E-2</v>
      </c>
      <c r="E14" s="18">
        <v>2.8725728225601078E-2</v>
      </c>
      <c r="F14" s="18">
        <v>5.060908002568832E-2</v>
      </c>
      <c r="G14" s="18">
        <v>7.3523874723545921E-2</v>
      </c>
      <c r="H14" s="18">
        <v>3.8228361956570277E-2</v>
      </c>
      <c r="I14" s="18">
        <v>3.7468069467952392E-2</v>
      </c>
      <c r="K14" s="18">
        <v>3.5289539154527892E-2</v>
      </c>
      <c r="L14" s="18">
        <v>5.3159007708190563E-2</v>
      </c>
      <c r="N14" s="18">
        <v>1.7353655546048029E-2</v>
      </c>
      <c r="O14" s="18">
        <v>8.0891200086128406E-2</v>
      </c>
      <c r="P14" s="18">
        <v>5.7414871080105942E-2</v>
      </c>
      <c r="Q14" s="18">
        <v>4.7802173134052661E-2</v>
      </c>
      <c r="R14" s="18">
        <v>5.8362664113718793E-2</v>
      </c>
      <c r="S14" s="18">
        <v>3.9097012675184638E-2</v>
      </c>
      <c r="T14" s="18">
        <v>6.294277139140933E-2</v>
      </c>
      <c r="U14" s="18">
        <v>4.6132872065397179E-2</v>
      </c>
      <c r="V14" s="18">
        <v>3.5431002502991603E-2</v>
      </c>
      <c r="W14" s="18">
        <v>5.6241850598672233E-2</v>
      </c>
      <c r="X14" s="18">
        <v>3.3931303407349567E-2</v>
      </c>
      <c r="Y14" s="18">
        <v>3.1117265536782991E-2</v>
      </c>
      <c r="AA14" s="18">
        <v>2.099144036527199E-2</v>
      </c>
      <c r="AB14" s="18">
        <v>3.314341354757306E-2</v>
      </c>
      <c r="AC14" s="18">
        <v>4.956987275481247E-2</v>
      </c>
      <c r="AD14" s="18">
        <v>7.7576576285454696E-2</v>
      </c>
      <c r="AF14" s="18">
        <v>0.17629487276400249</v>
      </c>
      <c r="AG14" s="18">
        <v>6.4226277144441998E-2</v>
      </c>
      <c r="AH14" s="18">
        <v>4.5205741624261199E-2</v>
      </c>
      <c r="AI14" s="18">
        <v>0.1016731823215536</v>
      </c>
      <c r="AJ14" s="18">
        <v>4.4858937326748623E-2</v>
      </c>
      <c r="AK14" s="18">
        <v>5.0439248009417917E-2</v>
      </c>
      <c r="AL14" s="18">
        <v>3.7954894531322232E-2</v>
      </c>
      <c r="AM14" s="18">
        <v>4.322470651117831E-2</v>
      </c>
      <c r="AN14" s="18">
        <v>3.8777327542262138E-2</v>
      </c>
      <c r="AO14" s="18">
        <v>1.5761886208632721E-2</v>
      </c>
      <c r="AP14" s="18">
        <v>3.522491199243917E-2</v>
      </c>
      <c r="AQ14" s="18">
        <v>1.8581237253407431E-2</v>
      </c>
      <c r="AR14" s="18">
        <v>1.29688477321662E-2</v>
      </c>
      <c r="AS14" s="18">
        <v>6.0499953018346563E-2</v>
      </c>
      <c r="AT14" s="18">
        <v>0</v>
      </c>
      <c r="AU14" s="18">
        <v>2.5869087407812501E-2</v>
      </c>
      <c r="AV14" s="18">
        <v>9.9702404819590862E-2</v>
      </c>
      <c r="AX14" s="18">
        <v>4.7010707987054909E-2</v>
      </c>
      <c r="AY14" s="18">
        <v>2.8866878290769959E-2</v>
      </c>
      <c r="BA14" s="18">
        <v>4.2251336987647999E-2</v>
      </c>
      <c r="BB14" s="18">
        <v>4.9702944039367723E-2</v>
      </c>
      <c r="BD14" s="18">
        <v>5.5380507689081239E-2</v>
      </c>
      <c r="BE14" s="18">
        <v>3.2869545470519082E-2</v>
      </c>
      <c r="BF14" s="18">
        <v>6.6548870969093787E-2</v>
      </c>
      <c r="BG14" s="18">
        <v>2.813549769083459E-2</v>
      </c>
      <c r="BH14" s="18">
        <v>3.6983532968994752E-2</v>
      </c>
      <c r="BI14" s="18">
        <v>4.0623804533434983E-2</v>
      </c>
      <c r="BJ14" s="18">
        <v>0.1089943329762891</v>
      </c>
      <c r="BL14" s="18">
        <v>3.6105895343407142E-2</v>
      </c>
      <c r="BM14" s="18">
        <v>2.4069690733132539E-2</v>
      </c>
      <c r="BN14" s="18">
        <v>2.252961871907664E-2</v>
      </c>
      <c r="BO14" s="18">
        <v>1.6054549949720651E-2</v>
      </c>
      <c r="BP14" s="18">
        <v>3.2868495333005093E-2</v>
      </c>
      <c r="BQ14" s="18">
        <v>2.3844588761408349E-2</v>
      </c>
      <c r="BR14" s="18">
        <v>0.1607758024442289</v>
      </c>
      <c r="BS14" s="18">
        <v>0.1022433284351663</v>
      </c>
      <c r="BU14" s="18">
        <v>2.633964746791034E-2</v>
      </c>
      <c r="BV14" s="18">
        <v>2.0572512278783602E-2</v>
      </c>
      <c r="BW14" s="18">
        <v>2.117729556513652E-2</v>
      </c>
      <c r="BX14" s="18">
        <v>2.9702650243467639E-2</v>
      </c>
      <c r="BY14" s="18">
        <v>3.3650904462385077E-2</v>
      </c>
      <c r="BZ14" s="18">
        <v>3.4509451289256102E-2</v>
      </c>
      <c r="CA14" s="18">
        <v>0.18294145295277689</v>
      </c>
      <c r="CB14" s="18">
        <v>0.1056403144242741</v>
      </c>
      <c r="CC14" s="18">
        <v>5.2759461928585348E-2</v>
      </c>
    </row>
    <row r="15" spans="2:83" ht="19" customHeight="1" x14ac:dyDescent="0.35">
      <c r="B15" s="22" t="s">
        <v>117</v>
      </c>
      <c r="C15" s="23">
        <v>0.29790301238035338</v>
      </c>
      <c r="D15" s="23">
        <v>0.37979524911833928</v>
      </c>
      <c r="E15" s="23">
        <v>0.53382589879662545</v>
      </c>
      <c r="F15" s="23">
        <v>0.41993302548547251</v>
      </c>
      <c r="G15" s="23">
        <v>0.28316870800384858</v>
      </c>
      <c r="H15" s="23">
        <v>0.15378356356044051</v>
      </c>
      <c r="I15" s="23">
        <v>0.1143563834921616</v>
      </c>
      <c r="K15" s="23">
        <v>0.33401467589177009</v>
      </c>
      <c r="L15" s="23">
        <v>0.2645932077755519</v>
      </c>
      <c r="N15" s="23">
        <v>0.27535241762909268</v>
      </c>
      <c r="O15" s="23">
        <v>0.19370810368832611</v>
      </c>
      <c r="P15" s="23">
        <v>0.26140610602066561</v>
      </c>
      <c r="Q15" s="23">
        <v>0.28712181072169118</v>
      </c>
      <c r="R15" s="23">
        <v>0.37628803979014203</v>
      </c>
      <c r="S15" s="23">
        <v>0.29564115626859122</v>
      </c>
      <c r="T15" s="23">
        <v>0.29828643629792212</v>
      </c>
      <c r="U15" s="23">
        <v>0.27363599047948128</v>
      </c>
      <c r="V15" s="23">
        <v>0.42152837517252473</v>
      </c>
      <c r="W15" s="23">
        <v>0.21192276107638891</v>
      </c>
      <c r="X15" s="23">
        <v>0.25139676465810201</v>
      </c>
      <c r="Y15" s="23">
        <v>0.3005808176917395</v>
      </c>
      <c r="AA15" s="23">
        <v>0.37515109254343398</v>
      </c>
      <c r="AB15" s="23">
        <v>0.27720293295256121</v>
      </c>
      <c r="AC15" s="23">
        <v>0.30450518334886578</v>
      </c>
      <c r="AD15" s="23">
        <v>0.23122113632463451</v>
      </c>
      <c r="AF15" s="23">
        <v>0.22505479300697279</v>
      </c>
      <c r="AG15" s="23">
        <v>0.31540435932239141</v>
      </c>
      <c r="AH15" s="23">
        <v>0.27129830711019409</v>
      </c>
      <c r="AI15" s="23">
        <v>0.22356291258590091</v>
      </c>
      <c r="AJ15" s="23">
        <v>0.2339428145397657</v>
      </c>
      <c r="AK15" s="23">
        <v>0.2597342831357935</v>
      </c>
      <c r="AL15" s="23">
        <v>0.32306687165527448</v>
      </c>
      <c r="AM15" s="23">
        <v>0.28559401870250101</v>
      </c>
      <c r="AN15" s="23">
        <v>0.25346675712277872</v>
      </c>
      <c r="AO15" s="23">
        <v>0.25377569529710509</v>
      </c>
      <c r="AP15" s="23">
        <v>0.26475066852290741</v>
      </c>
      <c r="AQ15" s="23">
        <v>0.34079709203315861</v>
      </c>
      <c r="AR15" s="23">
        <v>0.32825285285156308</v>
      </c>
      <c r="AS15" s="23">
        <v>0.42297509276780432</v>
      </c>
      <c r="AT15" s="23">
        <v>0.39308823671193982</v>
      </c>
      <c r="AU15" s="23">
        <v>0.60329015548286624</v>
      </c>
      <c r="AV15" s="23">
        <v>0.17441440463523031</v>
      </c>
      <c r="AX15" s="23">
        <v>0.25672075931169841</v>
      </c>
      <c r="AY15" s="23">
        <v>0.50815313239951188</v>
      </c>
      <c r="BA15" s="23">
        <v>0.30392177545414478</v>
      </c>
      <c r="BB15" s="23">
        <v>0.28673617738177593</v>
      </c>
      <c r="BD15" s="23">
        <v>0.22908379975401719</v>
      </c>
      <c r="BE15" s="23">
        <v>0.26979344267883509</v>
      </c>
      <c r="BF15" s="23">
        <v>0.21123714429545731</v>
      </c>
      <c r="BG15" s="23">
        <v>0.36324029423547999</v>
      </c>
      <c r="BH15" s="23">
        <v>0.43144263712266079</v>
      </c>
      <c r="BI15" s="23">
        <v>0.56982011222978712</v>
      </c>
      <c r="BJ15" s="23">
        <v>0.16088222372084329</v>
      </c>
      <c r="BL15" s="23">
        <v>0.28014545930658458</v>
      </c>
      <c r="BM15" s="23">
        <v>0.39408007232958719</v>
      </c>
      <c r="BN15" s="23">
        <v>0.2284628038888242</v>
      </c>
      <c r="BO15" s="23">
        <v>0.29738604282679609</v>
      </c>
      <c r="BP15" s="23">
        <v>0.31065157634511231</v>
      </c>
      <c r="BQ15" s="23">
        <v>0.31410817572048561</v>
      </c>
      <c r="BR15" s="23">
        <v>0.19249093396869571</v>
      </c>
      <c r="BS15" s="23">
        <v>0.18022932472571479</v>
      </c>
      <c r="BU15" s="23">
        <v>0.35928511912736327</v>
      </c>
      <c r="BV15" s="23">
        <v>0.42430673398719881</v>
      </c>
      <c r="BW15" s="23">
        <v>0.25106022401352018</v>
      </c>
      <c r="BX15" s="23">
        <v>0.30025940347854968</v>
      </c>
      <c r="BY15" s="23">
        <v>0.26978738231395222</v>
      </c>
      <c r="BZ15" s="23">
        <v>0.26455933261944481</v>
      </c>
      <c r="CA15" s="23">
        <v>9.8708054022312849E-2</v>
      </c>
      <c r="CB15" s="23">
        <v>0.15863476189322159</v>
      </c>
      <c r="CC15" s="23">
        <v>0.19477607341779729</v>
      </c>
    </row>
    <row r="16" spans="2:83" ht="19" customHeight="1" x14ac:dyDescent="0.35">
      <c r="B16" s="22" t="s">
        <v>118</v>
      </c>
      <c r="C16" s="23">
        <v>0.38323526294319238</v>
      </c>
      <c r="D16" s="23">
        <v>0.31534810666941671</v>
      </c>
      <c r="E16" s="23">
        <v>0.21320876092238039</v>
      </c>
      <c r="F16" s="23">
        <v>0.24980957982076071</v>
      </c>
      <c r="G16" s="23">
        <v>0.33965984559518891</v>
      </c>
      <c r="H16" s="23">
        <v>0.50915502367415866</v>
      </c>
      <c r="I16" s="23">
        <v>0.57164509329388502</v>
      </c>
      <c r="K16" s="23">
        <v>0.35752800145447527</v>
      </c>
      <c r="L16" s="23">
        <v>0.40716843260669572</v>
      </c>
      <c r="N16" s="23">
        <v>0.42509076273208041</v>
      </c>
      <c r="O16" s="23">
        <v>0.41408368160265979</v>
      </c>
      <c r="P16" s="23">
        <v>0.39234211781313028</v>
      </c>
      <c r="Q16" s="23">
        <v>0.39807672466822591</v>
      </c>
      <c r="R16" s="23">
        <v>0.30762312152741078</v>
      </c>
      <c r="S16" s="23">
        <v>0.33242240939311779</v>
      </c>
      <c r="T16" s="23">
        <v>0.38485076147336078</v>
      </c>
      <c r="U16" s="23">
        <v>0.39276794798277842</v>
      </c>
      <c r="V16" s="23">
        <v>0.27948633705434078</v>
      </c>
      <c r="W16" s="23">
        <v>0.45685606586557193</v>
      </c>
      <c r="X16" s="23">
        <v>0.43604544028886738</v>
      </c>
      <c r="Y16" s="23">
        <v>0.43623022482387769</v>
      </c>
      <c r="AA16" s="23">
        <v>0.37711903012836251</v>
      </c>
      <c r="AB16" s="23">
        <v>0.42942689647800691</v>
      </c>
      <c r="AC16" s="23">
        <v>0.34704891303851798</v>
      </c>
      <c r="AD16" s="23">
        <v>0.37391674387983892</v>
      </c>
      <c r="AF16" s="23">
        <v>0.25967769106597111</v>
      </c>
      <c r="AG16" s="23">
        <v>0.32965238416990872</v>
      </c>
      <c r="AH16" s="23">
        <v>0.45725726437525588</v>
      </c>
      <c r="AI16" s="23">
        <v>0.36483244672662918</v>
      </c>
      <c r="AJ16" s="23">
        <v>0.45016201507488268</v>
      </c>
      <c r="AK16" s="23">
        <v>0.37997396870527589</v>
      </c>
      <c r="AL16" s="23">
        <v>0.38842219158526498</v>
      </c>
      <c r="AM16" s="23">
        <v>0.40556085816631121</v>
      </c>
      <c r="AN16" s="23">
        <v>0.36103341673181399</v>
      </c>
      <c r="AO16" s="23">
        <v>0.40794399625249128</v>
      </c>
      <c r="AP16" s="23">
        <v>0.43557208167902561</v>
      </c>
      <c r="AQ16" s="23">
        <v>0.42817114427537661</v>
      </c>
      <c r="AR16" s="23">
        <v>0.44299028778978028</v>
      </c>
      <c r="AS16" s="23">
        <v>0.32264105753748101</v>
      </c>
      <c r="AT16" s="23">
        <v>0.26824998230805253</v>
      </c>
      <c r="AU16" s="23">
        <v>0.1774264549075254</v>
      </c>
      <c r="AV16" s="23">
        <v>0.36879232169666187</v>
      </c>
      <c r="AX16" s="23">
        <v>0.42392278679456541</v>
      </c>
      <c r="AY16" s="23">
        <v>0.1781890548544135</v>
      </c>
      <c r="BA16" s="23">
        <v>0.37872034223516399</v>
      </c>
      <c r="BB16" s="23">
        <v>0.39161196326518311</v>
      </c>
      <c r="BD16" s="23">
        <v>0.397125198739819</v>
      </c>
      <c r="BE16" s="23">
        <v>0.44143076136168552</v>
      </c>
      <c r="BF16" s="23">
        <v>0.43565200604446103</v>
      </c>
      <c r="BG16" s="23">
        <v>0.33694347142738929</v>
      </c>
      <c r="BH16" s="23">
        <v>0.3237732329933678</v>
      </c>
      <c r="BI16" s="23">
        <v>0.22206471325396421</v>
      </c>
      <c r="BJ16" s="23">
        <v>0.37925268887864538</v>
      </c>
      <c r="BL16" s="23">
        <v>0.43208327301641558</v>
      </c>
      <c r="BM16" s="23">
        <v>0.30996622005239538</v>
      </c>
      <c r="BN16" s="23">
        <v>0.44668380249091583</v>
      </c>
      <c r="BO16" s="23">
        <v>0.45235079128678629</v>
      </c>
      <c r="BP16" s="23">
        <v>0.40100638706482927</v>
      </c>
      <c r="BQ16" s="23">
        <v>0.42813841536836389</v>
      </c>
      <c r="BR16" s="23">
        <v>0.31489243231909991</v>
      </c>
      <c r="BS16" s="23">
        <v>0.40757421687269879</v>
      </c>
      <c r="BU16" s="23">
        <v>0.38496535068800802</v>
      </c>
      <c r="BV16" s="23">
        <v>0.28866054880366138</v>
      </c>
      <c r="BW16" s="23">
        <v>0.45372393446805398</v>
      </c>
      <c r="BX16" s="23">
        <v>0.4227580073473981</v>
      </c>
      <c r="BY16" s="23">
        <v>0.40671890952594669</v>
      </c>
      <c r="BZ16" s="23">
        <v>0.44804771336560112</v>
      </c>
      <c r="CA16" s="23">
        <v>0.34566160039411542</v>
      </c>
      <c r="CB16" s="23">
        <v>0.45804794823615153</v>
      </c>
      <c r="CC16" s="23">
        <v>0.45970665102650538</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9.3595491245255832E-2</v>
      </c>
      <c r="D9" s="18">
        <v>0.15986298321421871</v>
      </c>
      <c r="E9" s="18">
        <v>0.1983859056791186</v>
      </c>
      <c r="F9" s="18">
        <v>0.1092114669573494</v>
      </c>
      <c r="G9" s="18">
        <v>9.254542754474479E-2</v>
      </c>
      <c r="H9" s="18">
        <v>3.4089599595837898E-2</v>
      </c>
      <c r="I9" s="18">
        <v>1.9635014151676719E-2</v>
      </c>
      <c r="K9" s="18">
        <v>0.1041200932583867</v>
      </c>
      <c r="L9" s="18">
        <v>8.4196481010581789E-2</v>
      </c>
      <c r="N9" s="18">
        <v>9.671800477996749E-2</v>
      </c>
      <c r="O9" s="18">
        <v>3.9648819724144871E-2</v>
      </c>
      <c r="P9" s="18">
        <v>5.8225460115708318E-2</v>
      </c>
      <c r="Q9" s="18">
        <v>0.1076649206112988</v>
      </c>
      <c r="R9" s="18">
        <v>9.9802191103924728E-2</v>
      </c>
      <c r="S9" s="18">
        <v>0.1032290142870322</v>
      </c>
      <c r="T9" s="18">
        <v>0.1217899682472891</v>
      </c>
      <c r="U9" s="18">
        <v>7.5970825467456052E-2</v>
      </c>
      <c r="V9" s="18">
        <v>0.1586162988780207</v>
      </c>
      <c r="W9" s="18">
        <v>6.4641419090682217E-2</v>
      </c>
      <c r="X9" s="18">
        <v>4.7104548480867717E-2</v>
      </c>
      <c r="Y9" s="18">
        <v>9.2242182623893068E-2</v>
      </c>
      <c r="AA9" s="18">
        <v>0.11305944890776259</v>
      </c>
      <c r="AB9" s="18">
        <v>6.9228342824328576E-2</v>
      </c>
      <c r="AC9" s="18">
        <v>9.8858101097338585E-2</v>
      </c>
      <c r="AD9" s="18">
        <v>9.2624300400321491E-2</v>
      </c>
      <c r="AF9" s="18">
        <v>0.1370876658096622</v>
      </c>
      <c r="AG9" s="18">
        <v>0.17235624431344729</v>
      </c>
      <c r="AH9" s="18">
        <v>8.6786521173635209E-2</v>
      </c>
      <c r="AI9" s="18">
        <v>6.2452038846983741E-2</v>
      </c>
      <c r="AJ9" s="18">
        <v>6.5709724054483692E-2</v>
      </c>
      <c r="AK9" s="18">
        <v>7.9321936441800731E-2</v>
      </c>
      <c r="AL9" s="18">
        <v>0.11039250451938561</v>
      </c>
      <c r="AM9" s="18">
        <v>8.9545632894394808E-2</v>
      </c>
      <c r="AN9" s="18">
        <v>6.7064369663986503E-2</v>
      </c>
      <c r="AO9" s="18">
        <v>9.0181886376750273E-2</v>
      </c>
      <c r="AP9" s="18">
        <v>9.1181851684359105E-2</v>
      </c>
      <c r="AQ9" s="18">
        <v>6.2768259825696546E-2</v>
      </c>
      <c r="AR9" s="18">
        <v>9.1970334213639107E-2</v>
      </c>
      <c r="AS9" s="18">
        <v>0.106625234992277</v>
      </c>
      <c r="AT9" s="18">
        <v>8.1920927352243975E-2</v>
      </c>
      <c r="AU9" s="18">
        <v>0.17269569039804161</v>
      </c>
      <c r="AV9" s="18">
        <v>6.9695862266551042E-2</v>
      </c>
      <c r="AX9" s="18">
        <v>7.5145240870154603E-2</v>
      </c>
      <c r="AY9" s="18">
        <v>0.18896207665090781</v>
      </c>
      <c r="BA9" s="18">
        <v>9.4720117341579729E-2</v>
      </c>
      <c r="BB9" s="18">
        <v>9.150893061830094E-2</v>
      </c>
      <c r="BD9" s="18">
        <v>7.0077791702057884E-2</v>
      </c>
      <c r="BE9" s="18">
        <v>7.1785379325646562E-2</v>
      </c>
      <c r="BF9" s="18">
        <v>6.7873735076618341E-2</v>
      </c>
      <c r="BG9" s="18">
        <v>0.1044885447815553</v>
      </c>
      <c r="BH9" s="18">
        <v>0.15073212738977351</v>
      </c>
      <c r="BI9" s="18">
        <v>0.24180037852057451</v>
      </c>
      <c r="BJ9" s="18">
        <v>0.1008023500251317</v>
      </c>
      <c r="BL9" s="18">
        <v>0.10340338758242899</v>
      </c>
      <c r="BM9" s="18">
        <v>0.1009895797815069</v>
      </c>
      <c r="BN9" s="18">
        <v>7.9028704924659687E-2</v>
      </c>
      <c r="BO9" s="18">
        <v>0.14837490333146319</v>
      </c>
      <c r="BP9" s="18">
        <v>0.12283133767654041</v>
      </c>
      <c r="BQ9" s="18">
        <v>0.10932207296774669</v>
      </c>
      <c r="BR9" s="18">
        <v>8.5811717630786946E-2</v>
      </c>
      <c r="BS9" s="18">
        <v>3.9471899674289587E-2</v>
      </c>
      <c r="BU9" s="18">
        <v>0.1061149274312321</v>
      </c>
      <c r="BV9" s="18">
        <v>0.1263236539233541</v>
      </c>
      <c r="BW9" s="18">
        <v>5.028524216421347E-2</v>
      </c>
      <c r="BX9" s="18">
        <v>9.7072670197373076E-2</v>
      </c>
      <c r="BY9" s="18">
        <v>0.101057079618586</v>
      </c>
      <c r="BZ9" s="18">
        <v>5.5648637253778672E-2</v>
      </c>
      <c r="CA9" s="18">
        <v>2.2678470355926121E-2</v>
      </c>
      <c r="CB9" s="18">
        <v>5.5752997227805502E-2</v>
      </c>
      <c r="CC9" s="18">
        <v>9.2131948311783646E-2</v>
      </c>
    </row>
    <row r="10" spans="2:83" ht="19" customHeight="1" x14ac:dyDescent="0.35">
      <c r="B10" s="21" t="s">
        <v>175</v>
      </c>
      <c r="C10" s="18">
        <v>0.18684504968013399</v>
      </c>
      <c r="D10" s="18">
        <v>0.26702798147174972</v>
      </c>
      <c r="E10" s="18">
        <v>0.32766583684087641</v>
      </c>
      <c r="F10" s="18">
        <v>0.25825093632290458</v>
      </c>
      <c r="G10" s="18">
        <v>0.12513601085106249</v>
      </c>
      <c r="H10" s="18">
        <v>0.1248265829018412</v>
      </c>
      <c r="I10" s="18">
        <v>8.2277919736271105E-2</v>
      </c>
      <c r="K10" s="18">
        <v>0.20764209364011621</v>
      </c>
      <c r="L10" s="18">
        <v>0.16733618579375931</v>
      </c>
      <c r="N10" s="18">
        <v>0.1567931410480761</v>
      </c>
      <c r="O10" s="18">
        <v>0.16285634608445551</v>
      </c>
      <c r="P10" s="18">
        <v>0.15472844796059629</v>
      </c>
      <c r="Q10" s="18">
        <v>0.17992303890827591</v>
      </c>
      <c r="R10" s="18">
        <v>0.2057559149778139</v>
      </c>
      <c r="S10" s="18">
        <v>0.17231730982956731</v>
      </c>
      <c r="T10" s="18">
        <v>0.1606864144109118</v>
      </c>
      <c r="U10" s="18">
        <v>0.22782782618986139</v>
      </c>
      <c r="V10" s="18">
        <v>0.28663528655821491</v>
      </c>
      <c r="W10" s="18">
        <v>0.1416129538297318</v>
      </c>
      <c r="X10" s="18">
        <v>0.16008196056979959</v>
      </c>
      <c r="Y10" s="18">
        <v>0.16477218477597541</v>
      </c>
      <c r="AA10" s="18">
        <v>0.2220883717223221</v>
      </c>
      <c r="AB10" s="18">
        <v>0.17636165992427269</v>
      </c>
      <c r="AC10" s="18">
        <v>0.2020135554586206</v>
      </c>
      <c r="AD10" s="18">
        <v>0.14785818605626491</v>
      </c>
      <c r="AF10" s="18">
        <v>0.10959182286187311</v>
      </c>
      <c r="AG10" s="18">
        <v>0.1768675441301889</v>
      </c>
      <c r="AH10" s="18">
        <v>0.14051028662553161</v>
      </c>
      <c r="AI10" s="18">
        <v>0.15014850744800731</v>
      </c>
      <c r="AJ10" s="18">
        <v>0.19299288088962219</v>
      </c>
      <c r="AK10" s="18">
        <v>0.14695081954499661</v>
      </c>
      <c r="AL10" s="18">
        <v>0.1891147825071948</v>
      </c>
      <c r="AM10" s="18">
        <v>0.1547860989542775</v>
      </c>
      <c r="AN10" s="18">
        <v>0.1999745417393782</v>
      </c>
      <c r="AO10" s="18">
        <v>0.22213364447562309</v>
      </c>
      <c r="AP10" s="18">
        <v>0.15638963949188539</v>
      </c>
      <c r="AQ10" s="18">
        <v>0.25151205180055408</v>
      </c>
      <c r="AR10" s="18">
        <v>0.14160571910560091</v>
      </c>
      <c r="AS10" s="18">
        <v>0.21781967095233459</v>
      </c>
      <c r="AT10" s="18">
        <v>0.31310546108535198</v>
      </c>
      <c r="AU10" s="18">
        <v>0.34190618270741607</v>
      </c>
      <c r="AV10" s="18">
        <v>0.1165982207522259</v>
      </c>
      <c r="AX10" s="18">
        <v>0.15889359063844921</v>
      </c>
      <c r="AY10" s="18">
        <v>0.32723843404849168</v>
      </c>
      <c r="BA10" s="18">
        <v>0.196161641880996</v>
      </c>
      <c r="BB10" s="18">
        <v>0.1695596296394139</v>
      </c>
      <c r="BD10" s="18">
        <v>0.1308667837389654</v>
      </c>
      <c r="BE10" s="18">
        <v>0.14714192597240669</v>
      </c>
      <c r="BF10" s="18">
        <v>0.20166685923771999</v>
      </c>
      <c r="BG10" s="18">
        <v>0.25249113803529383</v>
      </c>
      <c r="BH10" s="18">
        <v>0.24511760422124931</v>
      </c>
      <c r="BI10" s="18">
        <v>0.31100519093199169</v>
      </c>
      <c r="BJ10" s="18">
        <v>6.2355215116228331E-2</v>
      </c>
      <c r="BL10" s="18">
        <v>0.17322757631709551</v>
      </c>
      <c r="BM10" s="18">
        <v>0.25359814707235379</v>
      </c>
      <c r="BN10" s="18">
        <v>0.17635231367610499</v>
      </c>
      <c r="BO10" s="18">
        <v>0.16998262582121279</v>
      </c>
      <c r="BP10" s="18">
        <v>0.15504788366427941</v>
      </c>
      <c r="BQ10" s="18">
        <v>8.9656802693992801E-2</v>
      </c>
      <c r="BR10" s="18">
        <v>0.19425158863914749</v>
      </c>
      <c r="BS10" s="18">
        <v>0.12742771184007171</v>
      </c>
      <c r="BU10" s="18">
        <v>0.2315475528904492</v>
      </c>
      <c r="BV10" s="18">
        <v>0.26921808216209048</v>
      </c>
      <c r="BW10" s="18">
        <v>0.137423208305647</v>
      </c>
      <c r="BX10" s="18">
        <v>0.20353672985380131</v>
      </c>
      <c r="BY10" s="18">
        <v>0.1773684423217497</v>
      </c>
      <c r="BZ10" s="18">
        <v>0.1362605254990068</v>
      </c>
      <c r="CA10" s="18">
        <v>7.7770788122088763E-2</v>
      </c>
      <c r="CB10" s="18">
        <v>6.2355613229153291E-2</v>
      </c>
      <c r="CC10" s="18">
        <v>0.1168516783401011</v>
      </c>
    </row>
    <row r="11" spans="2:83" ht="32.15" customHeight="1" x14ac:dyDescent="0.35">
      <c r="B11" s="21" t="s">
        <v>394</v>
      </c>
      <c r="C11" s="18">
        <v>0.2180285565641808</v>
      </c>
      <c r="D11" s="18">
        <v>0.23617581836735541</v>
      </c>
      <c r="E11" s="18">
        <v>0.20421176726085449</v>
      </c>
      <c r="F11" s="18">
        <v>0.28400629980347181</v>
      </c>
      <c r="G11" s="18">
        <v>0.2357085644952579</v>
      </c>
      <c r="H11" s="18">
        <v>0.20455143005625301</v>
      </c>
      <c r="I11" s="18">
        <v>0.17077692425084801</v>
      </c>
      <c r="K11" s="18">
        <v>0.23232414689897349</v>
      </c>
      <c r="L11" s="18">
        <v>0.20465536861670361</v>
      </c>
      <c r="N11" s="18">
        <v>0.21322439600673199</v>
      </c>
      <c r="O11" s="18">
        <v>0.1895763401337614</v>
      </c>
      <c r="P11" s="18">
        <v>0.2511777727389789</v>
      </c>
      <c r="Q11" s="18">
        <v>0.18697259925600829</v>
      </c>
      <c r="R11" s="18">
        <v>0.23483331225169329</v>
      </c>
      <c r="S11" s="18">
        <v>0.2468904971579477</v>
      </c>
      <c r="T11" s="18">
        <v>0.18727648414508841</v>
      </c>
      <c r="U11" s="18">
        <v>0.20769997232518839</v>
      </c>
      <c r="V11" s="18">
        <v>0.23440271639315199</v>
      </c>
      <c r="W11" s="18">
        <v>0.19753951964265851</v>
      </c>
      <c r="X11" s="18">
        <v>0.23208313398236829</v>
      </c>
      <c r="Y11" s="18">
        <v>0.2107953517402357</v>
      </c>
      <c r="AA11" s="18">
        <v>0.20373923706701491</v>
      </c>
      <c r="AB11" s="18">
        <v>0.18477180010141431</v>
      </c>
      <c r="AC11" s="18">
        <v>0.2309591389822514</v>
      </c>
      <c r="AD11" s="18">
        <v>0.25602123721771147</v>
      </c>
      <c r="AF11" s="18">
        <v>0.34251542182566042</v>
      </c>
      <c r="AG11" s="18">
        <v>0.24583294646215009</v>
      </c>
      <c r="AH11" s="18">
        <v>0.20012984737410591</v>
      </c>
      <c r="AI11" s="18">
        <v>0.23063836766852999</v>
      </c>
      <c r="AJ11" s="18">
        <v>0.20260752796313339</v>
      </c>
      <c r="AK11" s="18">
        <v>0.23802339053244331</v>
      </c>
      <c r="AL11" s="18">
        <v>0.2184397370933914</v>
      </c>
      <c r="AM11" s="18">
        <v>0.18777261003555609</v>
      </c>
      <c r="AN11" s="18">
        <v>0.20864239093977971</v>
      </c>
      <c r="AO11" s="18">
        <v>0.1795388396005603</v>
      </c>
      <c r="AP11" s="18">
        <v>0.2152284816397716</v>
      </c>
      <c r="AQ11" s="18">
        <v>0.22330544738852209</v>
      </c>
      <c r="AR11" s="18">
        <v>0.25584739819579849</v>
      </c>
      <c r="AS11" s="18">
        <v>0.1874674865260543</v>
      </c>
      <c r="AT11" s="18">
        <v>0.26253748378885022</v>
      </c>
      <c r="AU11" s="18">
        <v>0.20708498499422659</v>
      </c>
      <c r="AV11" s="18">
        <v>0.23318147716965851</v>
      </c>
      <c r="AX11" s="18">
        <v>0.21832366987660939</v>
      </c>
      <c r="AY11" s="18">
        <v>0.2082903887039434</v>
      </c>
      <c r="BA11" s="18">
        <v>0.20294053887070909</v>
      </c>
      <c r="BB11" s="18">
        <v>0.2460219169893961</v>
      </c>
      <c r="BD11" s="18">
        <v>0.26582322332200442</v>
      </c>
      <c r="BE11" s="18">
        <v>0.2246698122404647</v>
      </c>
      <c r="BF11" s="18">
        <v>0.16801174232606719</v>
      </c>
      <c r="BG11" s="18">
        <v>0.19789487721525231</v>
      </c>
      <c r="BH11" s="18">
        <v>0.1715358245619138</v>
      </c>
      <c r="BI11" s="18">
        <v>0.26813767118057008</v>
      </c>
      <c r="BJ11" s="18">
        <v>0.25342133821566848</v>
      </c>
      <c r="BL11" s="18">
        <v>0.19761513169841111</v>
      </c>
      <c r="BM11" s="18">
        <v>0.22124543556697071</v>
      </c>
      <c r="BN11" s="18">
        <v>0.18769724218189601</v>
      </c>
      <c r="BO11" s="18">
        <v>0.19848132844339081</v>
      </c>
      <c r="BP11" s="18">
        <v>0.2467640823830369</v>
      </c>
      <c r="BQ11" s="18">
        <v>0.20942687335980639</v>
      </c>
      <c r="BR11" s="18">
        <v>0.30375882711307312</v>
      </c>
      <c r="BS11" s="18">
        <v>0.2190506713630351</v>
      </c>
      <c r="BU11" s="18">
        <v>0.17995865943795891</v>
      </c>
      <c r="BV11" s="18">
        <v>0.20870101985877501</v>
      </c>
      <c r="BW11" s="18">
        <v>0.26448046530985381</v>
      </c>
      <c r="BX11" s="18">
        <v>0.23557735384118331</v>
      </c>
      <c r="BY11" s="18">
        <v>0.2307433973865908</v>
      </c>
      <c r="BZ11" s="18">
        <v>0.21707168777577679</v>
      </c>
      <c r="CA11" s="18">
        <v>0.26403133647350069</v>
      </c>
      <c r="CB11" s="18">
        <v>0.21540771563776939</v>
      </c>
      <c r="CC11" s="18">
        <v>0.18323040616066191</v>
      </c>
    </row>
    <row r="12" spans="2:83" ht="19" customHeight="1" x14ac:dyDescent="0.35">
      <c r="B12" s="21" t="s">
        <v>177</v>
      </c>
      <c r="C12" s="18">
        <v>0.19244596142262049</v>
      </c>
      <c r="D12" s="18">
        <v>0.1244852176871631</v>
      </c>
      <c r="E12" s="18">
        <v>0.12943454760854819</v>
      </c>
      <c r="F12" s="18">
        <v>0.16772422069932311</v>
      </c>
      <c r="G12" s="18">
        <v>0.21762306597989939</v>
      </c>
      <c r="H12" s="18">
        <v>0.2115229601499822</v>
      </c>
      <c r="I12" s="18">
        <v>0.2557239020180827</v>
      </c>
      <c r="K12" s="18">
        <v>0.187504662646609</v>
      </c>
      <c r="L12" s="18">
        <v>0.19700752690306361</v>
      </c>
      <c r="N12" s="18">
        <v>0.21182247609715921</v>
      </c>
      <c r="O12" s="18">
        <v>0.1669652835452658</v>
      </c>
      <c r="P12" s="18">
        <v>0.164540890039655</v>
      </c>
      <c r="Q12" s="18">
        <v>0.1711980014110695</v>
      </c>
      <c r="R12" s="18">
        <v>0.1635862721381485</v>
      </c>
      <c r="S12" s="18">
        <v>0.238791842377539</v>
      </c>
      <c r="T12" s="18">
        <v>0.2095561389706361</v>
      </c>
      <c r="U12" s="18">
        <v>0.15713264811491481</v>
      </c>
      <c r="V12" s="18">
        <v>0.13142367665988269</v>
      </c>
      <c r="W12" s="18">
        <v>0.2339698767258854</v>
      </c>
      <c r="X12" s="18">
        <v>0.23048748962808269</v>
      </c>
      <c r="Y12" s="18">
        <v>0.20763206636269629</v>
      </c>
      <c r="AA12" s="18">
        <v>0.17551367473534851</v>
      </c>
      <c r="AB12" s="18">
        <v>0.23383891793903211</v>
      </c>
      <c r="AC12" s="18">
        <v>0.18200746883319591</v>
      </c>
      <c r="AD12" s="18">
        <v>0.17827489804614829</v>
      </c>
      <c r="AF12" s="18">
        <v>3.8379940329606538E-2</v>
      </c>
      <c r="AG12" s="18">
        <v>0.13534467947124129</v>
      </c>
      <c r="AH12" s="18">
        <v>0.2303905399337543</v>
      </c>
      <c r="AI12" s="18">
        <v>0.14319813915738139</v>
      </c>
      <c r="AJ12" s="18">
        <v>0.22516395735217809</v>
      </c>
      <c r="AK12" s="18">
        <v>0.22984126661063359</v>
      </c>
      <c r="AL12" s="18">
        <v>0.17098858750954779</v>
      </c>
      <c r="AM12" s="18">
        <v>0.29109571826090358</v>
      </c>
      <c r="AN12" s="18">
        <v>0.1965355815025675</v>
      </c>
      <c r="AO12" s="18">
        <v>0.18327284983821179</v>
      </c>
      <c r="AP12" s="18">
        <v>0.19567500395686249</v>
      </c>
      <c r="AQ12" s="18">
        <v>0.14949995034712871</v>
      </c>
      <c r="AR12" s="18">
        <v>0.22301211840948759</v>
      </c>
      <c r="AS12" s="18">
        <v>0.2278139292183303</v>
      </c>
      <c r="AT12" s="18">
        <v>0.2234660440424327</v>
      </c>
      <c r="AU12" s="18">
        <v>0.1014965478665826</v>
      </c>
      <c r="AV12" s="18">
        <v>0.13994380113279731</v>
      </c>
      <c r="AX12" s="18">
        <v>0.1987618220274972</v>
      </c>
      <c r="AY12" s="18">
        <v>0.16468573032557959</v>
      </c>
      <c r="BA12" s="18">
        <v>0.19747771838264591</v>
      </c>
      <c r="BB12" s="18">
        <v>0.18311035557858579</v>
      </c>
      <c r="BD12" s="18">
        <v>0.19423010875082081</v>
      </c>
      <c r="BE12" s="18">
        <v>0.1998159425007191</v>
      </c>
      <c r="BF12" s="18">
        <v>0.2010111844865298</v>
      </c>
      <c r="BG12" s="18">
        <v>0.17852672350282139</v>
      </c>
      <c r="BH12" s="18">
        <v>0.2210444743643607</v>
      </c>
      <c r="BI12" s="18">
        <v>4.0339369710167577E-2</v>
      </c>
      <c r="BJ12" s="18">
        <v>0.210076874955165</v>
      </c>
      <c r="BL12" s="18">
        <v>0.1882875094438044</v>
      </c>
      <c r="BM12" s="18">
        <v>0.18114163907066069</v>
      </c>
      <c r="BN12" s="18">
        <v>0.2411132302319545</v>
      </c>
      <c r="BO12" s="18">
        <v>0.193225748364862</v>
      </c>
      <c r="BP12" s="18">
        <v>0.167673972687928</v>
      </c>
      <c r="BQ12" s="18">
        <v>0.24028087448699101</v>
      </c>
      <c r="BR12" s="18">
        <v>7.5911537972825141E-2</v>
      </c>
      <c r="BS12" s="18">
        <v>0.22411879739861951</v>
      </c>
      <c r="BU12" s="18">
        <v>0.17528819576763691</v>
      </c>
      <c r="BV12" s="18">
        <v>0.16764003412487741</v>
      </c>
      <c r="BW12" s="18">
        <v>0.23426460706102151</v>
      </c>
      <c r="BX12" s="18">
        <v>0.12920638602993481</v>
      </c>
      <c r="BY12" s="18">
        <v>0.18954369862027479</v>
      </c>
      <c r="BZ12" s="18">
        <v>0.26364209960329138</v>
      </c>
      <c r="CA12" s="18">
        <v>0.25629541320388782</v>
      </c>
      <c r="CB12" s="18">
        <v>0.26215120644954359</v>
      </c>
      <c r="CC12" s="18">
        <v>0.1749866412336463</v>
      </c>
    </row>
    <row r="13" spans="2:83" ht="19" customHeight="1" x14ac:dyDescent="0.35">
      <c r="B13" s="21" t="s">
        <v>178</v>
      </c>
      <c r="C13" s="18">
        <v>0.27844318769169091</v>
      </c>
      <c r="D13" s="18">
        <v>0.18097124919433169</v>
      </c>
      <c r="E13" s="18">
        <v>0.1183593110907135</v>
      </c>
      <c r="F13" s="18">
        <v>0.1464085928534973</v>
      </c>
      <c r="G13" s="18">
        <v>0.28726934873987447</v>
      </c>
      <c r="H13" s="18">
        <v>0.39019933013449931</v>
      </c>
      <c r="I13" s="18">
        <v>0.44773807103110608</v>
      </c>
      <c r="K13" s="18">
        <v>0.25172167604528461</v>
      </c>
      <c r="L13" s="18">
        <v>0.30382822090209061</v>
      </c>
      <c r="N13" s="18">
        <v>0.30797992872763053</v>
      </c>
      <c r="O13" s="18">
        <v>0.39323041025654049</v>
      </c>
      <c r="P13" s="18">
        <v>0.34328251112868091</v>
      </c>
      <c r="Q13" s="18">
        <v>0.32913361089796478</v>
      </c>
      <c r="R13" s="18">
        <v>0.25218567679577458</v>
      </c>
      <c r="S13" s="18">
        <v>0.21580626178304441</v>
      </c>
      <c r="T13" s="18">
        <v>0.28518019818669532</v>
      </c>
      <c r="U13" s="18">
        <v>0.29337446537143208</v>
      </c>
      <c r="V13" s="18">
        <v>0.16666282167543681</v>
      </c>
      <c r="W13" s="18">
        <v>0.31873551670765099</v>
      </c>
      <c r="X13" s="18">
        <v>0.29398275408529673</v>
      </c>
      <c r="Y13" s="18">
        <v>0.312214525889836</v>
      </c>
      <c r="AA13" s="18">
        <v>0.26664823406282218</v>
      </c>
      <c r="AB13" s="18">
        <v>0.31330552562051428</v>
      </c>
      <c r="AC13" s="18">
        <v>0.25977427383022211</v>
      </c>
      <c r="AD13" s="18">
        <v>0.27093380091484909</v>
      </c>
      <c r="AF13" s="18">
        <v>0.22424714662883069</v>
      </c>
      <c r="AG13" s="18">
        <v>0.21050986680339481</v>
      </c>
      <c r="AH13" s="18">
        <v>0.30385435166038349</v>
      </c>
      <c r="AI13" s="18">
        <v>0.36683628976119459</v>
      </c>
      <c r="AJ13" s="18">
        <v>0.26750437273449718</v>
      </c>
      <c r="AK13" s="18">
        <v>0.2622339009172584</v>
      </c>
      <c r="AL13" s="18">
        <v>0.29537464334938229</v>
      </c>
      <c r="AM13" s="18">
        <v>0.26929518770167521</v>
      </c>
      <c r="AN13" s="18">
        <v>0.29918180306261227</v>
      </c>
      <c r="AO13" s="18">
        <v>0.31912651132504072</v>
      </c>
      <c r="AP13" s="18">
        <v>0.31974849813039852</v>
      </c>
      <c r="AQ13" s="18">
        <v>0.30187926119313541</v>
      </c>
      <c r="AR13" s="18">
        <v>0.27459558234330761</v>
      </c>
      <c r="AS13" s="18">
        <v>0.21566135300481379</v>
      </c>
      <c r="AT13" s="18">
        <v>0.118970083731121</v>
      </c>
      <c r="AU13" s="18">
        <v>0.15894688417391881</v>
      </c>
      <c r="AV13" s="18">
        <v>0.36846433655996691</v>
      </c>
      <c r="AX13" s="18">
        <v>0.31660398497793829</v>
      </c>
      <c r="AY13" s="18">
        <v>8.7323117403539027E-2</v>
      </c>
      <c r="BA13" s="18">
        <v>0.28147765295317112</v>
      </c>
      <c r="BB13" s="18">
        <v>0.27281323142519182</v>
      </c>
      <c r="BD13" s="18">
        <v>0.30045854748783418</v>
      </c>
      <c r="BE13" s="18">
        <v>0.33140407368771718</v>
      </c>
      <c r="BF13" s="18">
        <v>0.32833086969453618</v>
      </c>
      <c r="BG13" s="18">
        <v>0.2452086752058793</v>
      </c>
      <c r="BH13" s="18">
        <v>0.19400709602885621</v>
      </c>
      <c r="BI13" s="18">
        <v>9.8093585123261051E-2</v>
      </c>
      <c r="BJ13" s="18">
        <v>0.27485114791389631</v>
      </c>
      <c r="BL13" s="18">
        <v>0.31209318482202481</v>
      </c>
      <c r="BM13" s="18">
        <v>0.2266094871997901</v>
      </c>
      <c r="BN13" s="18">
        <v>0.30027352062448781</v>
      </c>
      <c r="BO13" s="18">
        <v>0.28248031417532937</v>
      </c>
      <c r="BP13" s="18">
        <v>0.28921790324232888</v>
      </c>
      <c r="BQ13" s="18">
        <v>0.32966826824415713</v>
      </c>
      <c r="BR13" s="18">
        <v>0.21439421348617041</v>
      </c>
      <c r="BS13" s="18">
        <v>0.31969719305382638</v>
      </c>
      <c r="BU13" s="18">
        <v>0.29953434037312737</v>
      </c>
      <c r="BV13" s="18">
        <v>0.21082951246850201</v>
      </c>
      <c r="BW13" s="18">
        <v>0.30490923614483362</v>
      </c>
      <c r="BX13" s="18">
        <v>0.30881872169498648</v>
      </c>
      <c r="BY13" s="18">
        <v>0.28635101469781821</v>
      </c>
      <c r="BZ13" s="18">
        <v>0.27527077012172291</v>
      </c>
      <c r="CA13" s="18">
        <v>0.26005202816935491</v>
      </c>
      <c r="CB13" s="18">
        <v>0.31928699939035149</v>
      </c>
      <c r="CC13" s="18">
        <v>0.38013149636825772</v>
      </c>
    </row>
    <row r="14" spans="2:83" ht="19" customHeight="1" x14ac:dyDescent="0.35">
      <c r="B14" s="21" t="s">
        <v>151</v>
      </c>
      <c r="C14" s="18">
        <v>3.0641753396117851E-2</v>
      </c>
      <c r="D14" s="18">
        <v>3.1476750065181282E-2</v>
      </c>
      <c r="E14" s="18">
        <v>2.194263151988891E-2</v>
      </c>
      <c r="F14" s="18">
        <v>3.4398483363453643E-2</v>
      </c>
      <c r="G14" s="18">
        <v>4.1717582389160887E-2</v>
      </c>
      <c r="H14" s="18">
        <v>3.4810097161586277E-2</v>
      </c>
      <c r="I14" s="18">
        <v>2.3848168812015381E-2</v>
      </c>
      <c r="K14" s="18">
        <v>1.668732751063004E-2</v>
      </c>
      <c r="L14" s="18">
        <v>4.2976216773801118E-2</v>
      </c>
      <c r="N14" s="18">
        <v>1.346205334043484E-2</v>
      </c>
      <c r="O14" s="18">
        <v>4.7722800255831997E-2</v>
      </c>
      <c r="P14" s="18">
        <v>2.80449180163806E-2</v>
      </c>
      <c r="Q14" s="18">
        <v>2.5107828915382831E-2</v>
      </c>
      <c r="R14" s="18">
        <v>4.3836632732644987E-2</v>
      </c>
      <c r="S14" s="18">
        <v>2.29650745648694E-2</v>
      </c>
      <c r="T14" s="18">
        <v>3.5510796039379268E-2</v>
      </c>
      <c r="U14" s="18">
        <v>3.7994262531147217E-2</v>
      </c>
      <c r="V14" s="18">
        <v>2.225919983529295E-2</v>
      </c>
      <c r="W14" s="18">
        <v>4.3500714003391068E-2</v>
      </c>
      <c r="X14" s="18">
        <v>3.6260113253584879E-2</v>
      </c>
      <c r="Y14" s="18">
        <v>1.234368860736355E-2</v>
      </c>
      <c r="AA14" s="18">
        <v>1.8951033504729708E-2</v>
      </c>
      <c r="AB14" s="18">
        <v>2.2493753590437982E-2</v>
      </c>
      <c r="AC14" s="18">
        <v>2.6387461798371509E-2</v>
      </c>
      <c r="AD14" s="18">
        <v>5.4287577364704638E-2</v>
      </c>
      <c r="AF14" s="18">
        <v>0.148178002544367</v>
      </c>
      <c r="AG14" s="18">
        <v>5.9088718819577557E-2</v>
      </c>
      <c r="AH14" s="18">
        <v>3.8328453232589627E-2</v>
      </c>
      <c r="AI14" s="18">
        <v>4.6726657117902998E-2</v>
      </c>
      <c r="AJ14" s="18">
        <v>4.6021537006085307E-2</v>
      </c>
      <c r="AK14" s="18">
        <v>4.3628685952867417E-2</v>
      </c>
      <c r="AL14" s="18">
        <v>1.5689745021098281E-2</v>
      </c>
      <c r="AM14" s="18">
        <v>7.5047521531928793E-3</v>
      </c>
      <c r="AN14" s="18">
        <v>2.860131309167567E-2</v>
      </c>
      <c r="AO14" s="18">
        <v>5.7462683838139473E-3</v>
      </c>
      <c r="AP14" s="18">
        <v>2.177652509672293E-2</v>
      </c>
      <c r="AQ14" s="18">
        <v>1.103502944496315E-2</v>
      </c>
      <c r="AR14" s="18">
        <v>1.29688477321662E-2</v>
      </c>
      <c r="AS14" s="18">
        <v>4.4612325306190068E-2</v>
      </c>
      <c r="AT14" s="18">
        <v>0</v>
      </c>
      <c r="AU14" s="18">
        <v>1.7869709859814339E-2</v>
      </c>
      <c r="AV14" s="18">
        <v>7.2116302118800407E-2</v>
      </c>
      <c r="AX14" s="18">
        <v>3.2271691609351338E-2</v>
      </c>
      <c r="AY14" s="18">
        <v>2.3500252867538561E-2</v>
      </c>
      <c r="BA14" s="18">
        <v>2.722233057089821E-2</v>
      </c>
      <c r="BB14" s="18">
        <v>3.6985935749111618E-2</v>
      </c>
      <c r="BD14" s="18">
        <v>3.8543544998317268E-2</v>
      </c>
      <c r="BE14" s="18">
        <v>2.5182866273045529E-2</v>
      </c>
      <c r="BF14" s="18">
        <v>3.3105609178528658E-2</v>
      </c>
      <c r="BG14" s="18">
        <v>2.1390041259198009E-2</v>
      </c>
      <c r="BH14" s="18">
        <v>1.756287343384651E-2</v>
      </c>
      <c r="BI14" s="18">
        <v>4.0623804533434983E-2</v>
      </c>
      <c r="BJ14" s="18">
        <v>9.8493073773910117E-2</v>
      </c>
      <c r="BL14" s="18">
        <v>2.5373210136234919E-2</v>
      </c>
      <c r="BM14" s="18">
        <v>1.6415711308717669E-2</v>
      </c>
      <c r="BN14" s="18">
        <v>1.553498836089709E-2</v>
      </c>
      <c r="BO14" s="18">
        <v>7.4550798637419364E-3</v>
      </c>
      <c r="BP14" s="18">
        <v>1.846482034588634E-2</v>
      </c>
      <c r="BQ14" s="18">
        <v>2.1645108247306259E-2</v>
      </c>
      <c r="BR14" s="18">
        <v>0.12587211515799679</v>
      </c>
      <c r="BS14" s="18">
        <v>7.023372667015769E-2</v>
      </c>
      <c r="BU14" s="18">
        <v>7.5563240995956439E-3</v>
      </c>
      <c r="BV14" s="18">
        <v>1.7287697462401101E-2</v>
      </c>
      <c r="BW14" s="18">
        <v>8.6372410144306393E-3</v>
      </c>
      <c r="BX14" s="18">
        <v>2.578813838272093E-2</v>
      </c>
      <c r="BY14" s="18">
        <v>1.493636735498052E-2</v>
      </c>
      <c r="BZ14" s="18">
        <v>5.2106279746423588E-2</v>
      </c>
      <c r="CA14" s="18">
        <v>0.1191719636752418</v>
      </c>
      <c r="CB14" s="18">
        <v>8.5045468065376648E-2</v>
      </c>
      <c r="CC14" s="18">
        <v>5.2667829585549421E-2</v>
      </c>
    </row>
    <row r="15" spans="2:83" ht="19" customHeight="1" x14ac:dyDescent="0.35">
      <c r="B15" s="22" t="s">
        <v>117</v>
      </c>
      <c r="C15" s="23">
        <v>0.28044054092538989</v>
      </c>
      <c r="D15" s="23">
        <v>0.42689096468596838</v>
      </c>
      <c r="E15" s="23">
        <v>0.52605174251999498</v>
      </c>
      <c r="F15" s="23">
        <v>0.36746240328025409</v>
      </c>
      <c r="G15" s="23">
        <v>0.21768143839580731</v>
      </c>
      <c r="H15" s="23">
        <v>0.15891618249767911</v>
      </c>
      <c r="I15" s="23">
        <v>0.1019129338879478</v>
      </c>
      <c r="K15" s="23">
        <v>0.31176218689850288</v>
      </c>
      <c r="L15" s="23">
        <v>0.25153266680434111</v>
      </c>
      <c r="N15" s="23">
        <v>0.25351114582804363</v>
      </c>
      <c r="O15" s="23">
        <v>0.20250516580860031</v>
      </c>
      <c r="P15" s="23">
        <v>0.2129539080763046</v>
      </c>
      <c r="Q15" s="23">
        <v>0.28758795951957472</v>
      </c>
      <c r="R15" s="23">
        <v>0.30555810608173861</v>
      </c>
      <c r="S15" s="23">
        <v>0.27554632411659941</v>
      </c>
      <c r="T15" s="23">
        <v>0.28247638265820091</v>
      </c>
      <c r="U15" s="23">
        <v>0.3037986516573174</v>
      </c>
      <c r="V15" s="23">
        <v>0.44525158543623561</v>
      </c>
      <c r="W15" s="23">
        <v>0.20625437292041399</v>
      </c>
      <c r="X15" s="23">
        <v>0.20718650905066741</v>
      </c>
      <c r="Y15" s="23">
        <v>0.25701436739986849</v>
      </c>
      <c r="AA15" s="23">
        <v>0.33514782063008469</v>
      </c>
      <c r="AB15" s="23">
        <v>0.24559000274860129</v>
      </c>
      <c r="AC15" s="23">
        <v>0.30087165655595921</v>
      </c>
      <c r="AD15" s="23">
        <v>0.2404824864565864</v>
      </c>
      <c r="AF15" s="23">
        <v>0.2466794886715353</v>
      </c>
      <c r="AG15" s="23">
        <v>0.34922378844363622</v>
      </c>
      <c r="AH15" s="23">
        <v>0.22729680779916681</v>
      </c>
      <c r="AI15" s="23">
        <v>0.21260054629499109</v>
      </c>
      <c r="AJ15" s="23">
        <v>0.25870260494410591</v>
      </c>
      <c r="AK15" s="23">
        <v>0.2262727559867973</v>
      </c>
      <c r="AL15" s="23">
        <v>0.29950728702658042</v>
      </c>
      <c r="AM15" s="23">
        <v>0.2443317318486723</v>
      </c>
      <c r="AN15" s="23">
        <v>0.26703891140336472</v>
      </c>
      <c r="AO15" s="23">
        <v>0.3123155308523734</v>
      </c>
      <c r="AP15" s="23">
        <v>0.2475714911762445</v>
      </c>
      <c r="AQ15" s="23">
        <v>0.31428031162625059</v>
      </c>
      <c r="AR15" s="23">
        <v>0.23357605331924</v>
      </c>
      <c r="AS15" s="23">
        <v>0.32444490594461162</v>
      </c>
      <c r="AT15" s="23">
        <v>0.39502638843759602</v>
      </c>
      <c r="AU15" s="23">
        <v>0.5146018731054578</v>
      </c>
      <c r="AV15" s="23">
        <v>0.1862940830187769</v>
      </c>
      <c r="AX15" s="23">
        <v>0.2340388315086038</v>
      </c>
      <c r="AY15" s="23">
        <v>0.51620051069939943</v>
      </c>
      <c r="BA15" s="23">
        <v>0.29088175922257581</v>
      </c>
      <c r="BB15" s="23">
        <v>0.26106856025771491</v>
      </c>
      <c r="BD15" s="23">
        <v>0.20094457544102329</v>
      </c>
      <c r="BE15" s="23">
        <v>0.21892730529805329</v>
      </c>
      <c r="BF15" s="23">
        <v>0.2695405943143383</v>
      </c>
      <c r="BG15" s="23">
        <v>0.35697968281684911</v>
      </c>
      <c r="BH15" s="23">
        <v>0.39584973161102283</v>
      </c>
      <c r="BI15" s="23">
        <v>0.5528055694525662</v>
      </c>
      <c r="BJ15" s="23">
        <v>0.16315756514136009</v>
      </c>
      <c r="BL15" s="23">
        <v>0.27663096389952457</v>
      </c>
      <c r="BM15" s="23">
        <v>0.3545877268538607</v>
      </c>
      <c r="BN15" s="23">
        <v>0.25538101860076468</v>
      </c>
      <c r="BO15" s="23">
        <v>0.31835752915267601</v>
      </c>
      <c r="BP15" s="23">
        <v>0.27787922134081983</v>
      </c>
      <c r="BQ15" s="23">
        <v>0.19897887566173941</v>
      </c>
      <c r="BR15" s="23">
        <v>0.28006330626993448</v>
      </c>
      <c r="BS15" s="23">
        <v>0.16689961151436131</v>
      </c>
      <c r="BU15" s="23">
        <v>0.33766248032168128</v>
      </c>
      <c r="BV15" s="23">
        <v>0.39554173608544452</v>
      </c>
      <c r="BW15" s="23">
        <v>0.18770845046986051</v>
      </c>
      <c r="BX15" s="23">
        <v>0.30060940005117442</v>
      </c>
      <c r="BY15" s="23">
        <v>0.27842552194033571</v>
      </c>
      <c r="BZ15" s="23">
        <v>0.19190916275278549</v>
      </c>
      <c r="CA15" s="23">
        <v>0.10044925847801491</v>
      </c>
      <c r="CB15" s="23">
        <v>0.11810861045695881</v>
      </c>
      <c r="CC15" s="23">
        <v>0.20898362665188469</v>
      </c>
    </row>
    <row r="16" spans="2:83" ht="19" customHeight="1" x14ac:dyDescent="0.35">
      <c r="B16" s="22" t="s">
        <v>118</v>
      </c>
      <c r="C16" s="23">
        <v>0.4708891491143114</v>
      </c>
      <c r="D16" s="23">
        <v>0.30545646688149469</v>
      </c>
      <c r="E16" s="23">
        <v>0.24779385869926171</v>
      </c>
      <c r="F16" s="23">
        <v>0.31413281355282052</v>
      </c>
      <c r="G16" s="23">
        <v>0.50489241471977397</v>
      </c>
      <c r="H16" s="23">
        <v>0.60172229028448154</v>
      </c>
      <c r="I16" s="23">
        <v>0.70346197304918889</v>
      </c>
      <c r="K16" s="23">
        <v>0.43922633869189348</v>
      </c>
      <c r="L16" s="23">
        <v>0.50083574780515416</v>
      </c>
      <c r="N16" s="23">
        <v>0.51980240482478968</v>
      </c>
      <c r="O16" s="23">
        <v>0.56019569380180634</v>
      </c>
      <c r="P16" s="23">
        <v>0.50782340116833591</v>
      </c>
      <c r="Q16" s="23">
        <v>0.50033161230903433</v>
      </c>
      <c r="R16" s="23">
        <v>0.41577194893392311</v>
      </c>
      <c r="S16" s="23">
        <v>0.45459810416058338</v>
      </c>
      <c r="T16" s="23">
        <v>0.49473633715733151</v>
      </c>
      <c r="U16" s="23">
        <v>0.45050711348634692</v>
      </c>
      <c r="V16" s="23">
        <v>0.29808649833531953</v>
      </c>
      <c r="W16" s="23">
        <v>0.55270539343353642</v>
      </c>
      <c r="X16" s="23">
        <v>0.52447024371337947</v>
      </c>
      <c r="Y16" s="23">
        <v>0.51984659225253227</v>
      </c>
      <c r="AA16" s="23">
        <v>0.44216190879817058</v>
      </c>
      <c r="AB16" s="23">
        <v>0.54714444355954639</v>
      </c>
      <c r="AC16" s="23">
        <v>0.44178174266341802</v>
      </c>
      <c r="AD16" s="23">
        <v>0.44920869896099752</v>
      </c>
      <c r="AF16" s="23">
        <v>0.26262708695843728</v>
      </c>
      <c r="AG16" s="23">
        <v>0.34585454627463608</v>
      </c>
      <c r="AH16" s="23">
        <v>0.53424489159413779</v>
      </c>
      <c r="AI16" s="23">
        <v>0.51003442891857598</v>
      </c>
      <c r="AJ16" s="23">
        <v>0.49266833008667532</v>
      </c>
      <c r="AK16" s="23">
        <v>0.49207516752789188</v>
      </c>
      <c r="AL16" s="23">
        <v>0.46636323085893011</v>
      </c>
      <c r="AM16" s="23">
        <v>0.56039090596257879</v>
      </c>
      <c r="AN16" s="23">
        <v>0.49571738456517978</v>
      </c>
      <c r="AO16" s="23">
        <v>0.50239936116325246</v>
      </c>
      <c r="AP16" s="23">
        <v>0.51542350208726095</v>
      </c>
      <c r="AQ16" s="23">
        <v>0.45137921154026411</v>
      </c>
      <c r="AR16" s="23">
        <v>0.49760770075279509</v>
      </c>
      <c r="AS16" s="23">
        <v>0.44347528222314397</v>
      </c>
      <c r="AT16" s="23">
        <v>0.3424361277735537</v>
      </c>
      <c r="AU16" s="23">
        <v>0.26044343204050141</v>
      </c>
      <c r="AV16" s="23">
        <v>0.50840813769276416</v>
      </c>
      <c r="AX16" s="23">
        <v>0.51536580700543555</v>
      </c>
      <c r="AY16" s="23">
        <v>0.25200884772911869</v>
      </c>
      <c r="BA16" s="23">
        <v>0.478955371335817</v>
      </c>
      <c r="BB16" s="23">
        <v>0.45592358700377761</v>
      </c>
      <c r="BD16" s="23">
        <v>0.49468865623865499</v>
      </c>
      <c r="BE16" s="23">
        <v>0.53122001618843639</v>
      </c>
      <c r="BF16" s="23">
        <v>0.52934205418106595</v>
      </c>
      <c r="BG16" s="23">
        <v>0.42373539870870058</v>
      </c>
      <c r="BH16" s="23">
        <v>0.41505157039321688</v>
      </c>
      <c r="BI16" s="23">
        <v>0.1384329548334286</v>
      </c>
      <c r="BJ16" s="23">
        <v>0.48492802286906128</v>
      </c>
      <c r="BL16" s="23">
        <v>0.50038069426582921</v>
      </c>
      <c r="BM16" s="23">
        <v>0.40775112627045068</v>
      </c>
      <c r="BN16" s="23">
        <v>0.54138675085644228</v>
      </c>
      <c r="BO16" s="23">
        <v>0.47570606254019138</v>
      </c>
      <c r="BP16" s="23">
        <v>0.45689187593025687</v>
      </c>
      <c r="BQ16" s="23">
        <v>0.56994914273114816</v>
      </c>
      <c r="BR16" s="23">
        <v>0.29030575145899562</v>
      </c>
      <c r="BS16" s="23">
        <v>0.543815990452446</v>
      </c>
      <c r="BU16" s="23">
        <v>0.4748225361407642</v>
      </c>
      <c r="BV16" s="23">
        <v>0.37846954659337928</v>
      </c>
      <c r="BW16" s="23">
        <v>0.53917384320585504</v>
      </c>
      <c r="BX16" s="23">
        <v>0.43802510772492143</v>
      </c>
      <c r="BY16" s="23">
        <v>0.47589471331809302</v>
      </c>
      <c r="BZ16" s="23">
        <v>0.53891286972501429</v>
      </c>
      <c r="CA16" s="23">
        <v>0.51634744137324273</v>
      </c>
      <c r="CB16" s="23">
        <v>0.58143820583989503</v>
      </c>
      <c r="CC16" s="23">
        <v>0.55511813760190387</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0.24067800150973431</v>
      </c>
      <c r="D9" s="18">
        <v>0.20415043687526641</v>
      </c>
      <c r="E9" s="18">
        <v>0.19185591585152689</v>
      </c>
      <c r="F9" s="18">
        <v>0.1989585205171058</v>
      </c>
      <c r="G9" s="18">
        <v>0.23641834700151829</v>
      </c>
      <c r="H9" s="18">
        <v>0.26792074096537949</v>
      </c>
      <c r="I9" s="18">
        <v>0.30544394957645488</v>
      </c>
      <c r="K9" s="18">
        <v>0.21829596973875981</v>
      </c>
      <c r="L9" s="18">
        <v>0.26181036325068069</v>
      </c>
      <c r="N9" s="18">
        <v>0.26876069744960429</v>
      </c>
      <c r="O9" s="18">
        <v>0.25907184766291103</v>
      </c>
      <c r="P9" s="18">
        <v>0.23979507991903701</v>
      </c>
      <c r="Q9" s="18">
        <v>0.22864401506306939</v>
      </c>
      <c r="R9" s="18">
        <v>0.22882578668521411</v>
      </c>
      <c r="S9" s="18">
        <v>0.2285380147269315</v>
      </c>
      <c r="T9" s="18">
        <v>0.23510161228560311</v>
      </c>
      <c r="U9" s="18">
        <v>0.26900161343653101</v>
      </c>
      <c r="V9" s="18">
        <v>0.19465413223835129</v>
      </c>
      <c r="W9" s="18">
        <v>0.26645815261735839</v>
      </c>
      <c r="X9" s="18">
        <v>0.22913876164165889</v>
      </c>
      <c r="Y9" s="18">
        <v>0.25510369433775459</v>
      </c>
      <c r="AA9" s="18">
        <v>0.2509788522385118</v>
      </c>
      <c r="AB9" s="18">
        <v>0.25449985495601141</v>
      </c>
      <c r="AC9" s="18">
        <v>0.2051467543620473</v>
      </c>
      <c r="AD9" s="18">
        <v>0.24681671152500989</v>
      </c>
      <c r="AF9" s="18">
        <v>3.2662571591794663E-2</v>
      </c>
      <c r="AG9" s="18">
        <v>0.27762244139609688</v>
      </c>
      <c r="AH9" s="18">
        <v>0.33784780635503903</v>
      </c>
      <c r="AI9" s="18">
        <v>0.23425851021699801</v>
      </c>
      <c r="AJ9" s="18">
        <v>0.2383915236056616</v>
      </c>
      <c r="AK9" s="18">
        <v>0.23542050870442191</v>
      </c>
      <c r="AL9" s="18">
        <v>0.24541022027518569</v>
      </c>
      <c r="AM9" s="18">
        <v>0.24183942986150081</v>
      </c>
      <c r="AN9" s="18">
        <v>0.18177308706666059</v>
      </c>
      <c r="AO9" s="18">
        <v>0.242339386130076</v>
      </c>
      <c r="AP9" s="18">
        <v>0.27303008263379358</v>
      </c>
      <c r="AQ9" s="18">
        <v>0.17816151559348331</v>
      </c>
      <c r="AR9" s="18">
        <v>0.23564430145519441</v>
      </c>
      <c r="AS9" s="18">
        <v>0.20837159878167349</v>
      </c>
      <c r="AT9" s="18">
        <v>0.1578947999005392</v>
      </c>
      <c r="AU9" s="18">
        <v>0.22937573497723901</v>
      </c>
      <c r="AV9" s="18">
        <v>0.30920534885974549</v>
      </c>
      <c r="AX9" s="18">
        <v>0.24651384311426811</v>
      </c>
      <c r="AY9" s="18">
        <v>0.21942835068800079</v>
      </c>
      <c r="BA9" s="18">
        <v>0.24563799695537369</v>
      </c>
      <c r="BB9" s="18">
        <v>0.23147553747250821</v>
      </c>
      <c r="BD9" s="18">
        <v>0.25488080723604628</v>
      </c>
      <c r="BE9" s="18">
        <v>0.24139203682416879</v>
      </c>
      <c r="BF9" s="18">
        <v>0.2272804531954519</v>
      </c>
      <c r="BG9" s="18">
        <v>0.21190284527473999</v>
      </c>
      <c r="BH9" s="18">
        <v>0.28014657136878129</v>
      </c>
      <c r="BI9" s="18">
        <v>0.199937975659124</v>
      </c>
      <c r="BJ9" s="18">
        <v>0.25408027886046203</v>
      </c>
      <c r="BL9" s="18">
        <v>0.27437954339534359</v>
      </c>
      <c r="BM9" s="18">
        <v>0.23269330890709519</v>
      </c>
      <c r="BN9" s="18">
        <v>0.2664128947460872</v>
      </c>
      <c r="BO9" s="18">
        <v>0.32017046373515162</v>
      </c>
      <c r="BP9" s="18">
        <v>0.21993112370299969</v>
      </c>
      <c r="BQ9" s="18">
        <v>0.35987936027736089</v>
      </c>
      <c r="BR9" s="18">
        <v>0.1979461849195891</v>
      </c>
      <c r="BS9" s="18">
        <v>0.19508420312952801</v>
      </c>
      <c r="BU9" s="18">
        <v>0.24988217496129581</v>
      </c>
      <c r="BV9" s="18">
        <v>0.22115482058818189</v>
      </c>
      <c r="BW9" s="18">
        <v>0.25857932059829469</v>
      </c>
      <c r="BX9" s="18">
        <v>0.21937495041117461</v>
      </c>
      <c r="BY9" s="18">
        <v>0.25358254987138262</v>
      </c>
      <c r="BZ9" s="18">
        <v>0.28499016437290031</v>
      </c>
      <c r="CA9" s="18">
        <v>0.19084021959759859</v>
      </c>
      <c r="CB9" s="18">
        <v>0.19835822962080171</v>
      </c>
      <c r="CC9" s="18">
        <v>0.3521603861110395</v>
      </c>
    </row>
    <row r="10" spans="2:83" ht="19" customHeight="1" x14ac:dyDescent="0.35">
      <c r="B10" s="21" t="s">
        <v>175</v>
      </c>
      <c r="C10" s="18">
        <v>0.3680876908513796</v>
      </c>
      <c r="D10" s="18">
        <v>0.32087930779549562</v>
      </c>
      <c r="E10" s="18">
        <v>0.3619260469308262</v>
      </c>
      <c r="F10" s="18">
        <v>0.39131911237733641</v>
      </c>
      <c r="G10" s="18">
        <v>0.33554630267160479</v>
      </c>
      <c r="H10" s="18">
        <v>0.36415143382124099</v>
      </c>
      <c r="I10" s="18">
        <v>0.40046317578065038</v>
      </c>
      <c r="K10" s="18">
        <v>0.38029575849603242</v>
      </c>
      <c r="L10" s="18">
        <v>0.35846760994338989</v>
      </c>
      <c r="N10" s="18">
        <v>0.36976804231486537</v>
      </c>
      <c r="O10" s="18">
        <v>0.43695327125392253</v>
      </c>
      <c r="P10" s="18">
        <v>0.27986839700657112</v>
      </c>
      <c r="Q10" s="18">
        <v>0.46158567687615121</v>
      </c>
      <c r="R10" s="18">
        <v>0.34924923973782268</v>
      </c>
      <c r="S10" s="18">
        <v>0.3992398708335328</v>
      </c>
      <c r="T10" s="18">
        <v>0.35734204810829928</v>
      </c>
      <c r="U10" s="18">
        <v>0.3830565549776761</v>
      </c>
      <c r="V10" s="18">
        <v>0.39363741184695561</v>
      </c>
      <c r="W10" s="18">
        <v>0.3438317032073494</v>
      </c>
      <c r="X10" s="18">
        <v>0.32852910595076468</v>
      </c>
      <c r="Y10" s="18">
        <v>0.37681881932993261</v>
      </c>
      <c r="AA10" s="18">
        <v>0.39405548113548289</v>
      </c>
      <c r="AB10" s="18">
        <v>0.38702943033676701</v>
      </c>
      <c r="AC10" s="18">
        <v>0.37570453560024691</v>
      </c>
      <c r="AD10" s="18">
        <v>0.31402964536362088</v>
      </c>
      <c r="AF10" s="18">
        <v>0.49693196910656318</v>
      </c>
      <c r="AG10" s="18">
        <v>0.27720790734922268</v>
      </c>
      <c r="AH10" s="18">
        <v>0.33225030252896909</v>
      </c>
      <c r="AI10" s="18">
        <v>0.31940499685109369</v>
      </c>
      <c r="AJ10" s="18">
        <v>0.34924507687893508</v>
      </c>
      <c r="AK10" s="18">
        <v>0.39427362666225357</v>
      </c>
      <c r="AL10" s="18">
        <v>0.36892121774679332</v>
      </c>
      <c r="AM10" s="18">
        <v>0.38357985310310699</v>
      </c>
      <c r="AN10" s="18">
        <v>0.35820116319519307</v>
      </c>
      <c r="AO10" s="18">
        <v>0.38247789392903042</v>
      </c>
      <c r="AP10" s="18">
        <v>0.3215575596599724</v>
      </c>
      <c r="AQ10" s="18">
        <v>0.41196150607875709</v>
      </c>
      <c r="AR10" s="18">
        <v>0.42065154123192122</v>
      </c>
      <c r="AS10" s="18">
        <v>0.4176074727250137</v>
      </c>
      <c r="AT10" s="18">
        <v>0.50373513648183388</v>
      </c>
      <c r="AU10" s="18">
        <v>0.43355964984205131</v>
      </c>
      <c r="AV10" s="18">
        <v>0.27301505552432892</v>
      </c>
      <c r="AX10" s="18">
        <v>0.37034939893367552</v>
      </c>
      <c r="AY10" s="18">
        <v>0.36326084513004758</v>
      </c>
      <c r="BA10" s="18">
        <v>0.38563990739860432</v>
      </c>
      <c r="BB10" s="18">
        <v>0.33552241063696953</v>
      </c>
      <c r="BD10" s="18">
        <v>0.36851072322968709</v>
      </c>
      <c r="BE10" s="18">
        <v>0.36943540605908148</v>
      </c>
      <c r="BF10" s="18">
        <v>0.36766620756317991</v>
      </c>
      <c r="BG10" s="18">
        <v>0.36988461160088948</v>
      </c>
      <c r="BH10" s="18">
        <v>0.39431468084881788</v>
      </c>
      <c r="BI10" s="18">
        <v>0.34836746316178319</v>
      </c>
      <c r="BJ10" s="18">
        <v>0.26506968393138391</v>
      </c>
      <c r="BL10" s="18">
        <v>0.40539557687429822</v>
      </c>
      <c r="BM10" s="18">
        <v>0.39724084193745129</v>
      </c>
      <c r="BN10" s="18">
        <v>0.43294990837431951</v>
      </c>
      <c r="BO10" s="18">
        <v>0.31466271881946262</v>
      </c>
      <c r="BP10" s="18">
        <v>0.32631020360160529</v>
      </c>
      <c r="BQ10" s="18">
        <v>0.31084835043529641</v>
      </c>
      <c r="BR10" s="18">
        <v>0.27456539222389442</v>
      </c>
      <c r="BS10" s="18">
        <v>0.31968301603330462</v>
      </c>
      <c r="BU10" s="18">
        <v>0.40561548592207042</v>
      </c>
      <c r="BV10" s="18">
        <v>0.39489908152615699</v>
      </c>
      <c r="BW10" s="18">
        <v>0.4166064293023734</v>
      </c>
      <c r="BX10" s="18">
        <v>0.36619439085689143</v>
      </c>
      <c r="BY10" s="18">
        <v>0.35387907898914611</v>
      </c>
      <c r="BZ10" s="18">
        <v>0.32011134069658043</v>
      </c>
      <c r="CA10" s="18">
        <v>0.24265111823159191</v>
      </c>
      <c r="CB10" s="18">
        <v>0.40399952355790503</v>
      </c>
      <c r="CC10" s="18">
        <v>0.26942169295325741</v>
      </c>
    </row>
    <row r="11" spans="2:83" ht="32.15" customHeight="1" x14ac:dyDescent="0.35">
      <c r="B11" s="21" t="s">
        <v>394</v>
      </c>
      <c r="C11" s="18">
        <v>0.22633056785411559</v>
      </c>
      <c r="D11" s="18">
        <v>0.2553307125731501</v>
      </c>
      <c r="E11" s="18">
        <v>0.25386461454122589</v>
      </c>
      <c r="F11" s="18">
        <v>0.23670995980657261</v>
      </c>
      <c r="G11" s="18">
        <v>0.2481930990966556</v>
      </c>
      <c r="H11" s="18">
        <v>0.22684978496964381</v>
      </c>
      <c r="I11" s="18">
        <v>0.1721542504766822</v>
      </c>
      <c r="K11" s="18">
        <v>0.25327578914432503</v>
      </c>
      <c r="L11" s="18">
        <v>0.2011457771261993</v>
      </c>
      <c r="N11" s="18">
        <v>0.16605921954126759</v>
      </c>
      <c r="O11" s="18">
        <v>0.1699424610147347</v>
      </c>
      <c r="P11" s="18">
        <v>0.30353598433748019</v>
      </c>
      <c r="Q11" s="18">
        <v>0.22760219525059011</v>
      </c>
      <c r="R11" s="18">
        <v>0.24981481857597451</v>
      </c>
      <c r="S11" s="18">
        <v>0.26292771618667182</v>
      </c>
      <c r="T11" s="18">
        <v>0.21721608681784171</v>
      </c>
      <c r="U11" s="18">
        <v>0.1964158572393373</v>
      </c>
      <c r="V11" s="18">
        <v>0.21148586209245651</v>
      </c>
      <c r="W11" s="18">
        <v>0.22463242151244989</v>
      </c>
      <c r="X11" s="18">
        <v>0.26453738393211818</v>
      </c>
      <c r="Y11" s="18">
        <v>0.22006323542297759</v>
      </c>
      <c r="AA11" s="18">
        <v>0.20932899845997269</v>
      </c>
      <c r="AB11" s="18">
        <v>0.1904054614681624</v>
      </c>
      <c r="AC11" s="18">
        <v>0.23942657158893341</v>
      </c>
      <c r="AD11" s="18">
        <v>0.26993801135394119</v>
      </c>
      <c r="AF11" s="18">
        <v>0.18486471103932639</v>
      </c>
      <c r="AG11" s="18">
        <v>0.24575509758014441</v>
      </c>
      <c r="AH11" s="18">
        <v>0.20299898583390391</v>
      </c>
      <c r="AI11" s="18">
        <v>0.26156383123543231</v>
      </c>
      <c r="AJ11" s="18">
        <v>0.26159835721983338</v>
      </c>
      <c r="AK11" s="18">
        <v>0.22622955686362961</v>
      </c>
      <c r="AL11" s="18">
        <v>0.23266749924998939</v>
      </c>
      <c r="AM11" s="18">
        <v>0.19010601473100569</v>
      </c>
      <c r="AN11" s="18">
        <v>0.28683594130979589</v>
      </c>
      <c r="AO11" s="18">
        <v>0.1929098168113737</v>
      </c>
      <c r="AP11" s="18">
        <v>0.25005733672567909</v>
      </c>
      <c r="AQ11" s="18">
        <v>0.19716036648857649</v>
      </c>
      <c r="AR11" s="18">
        <v>0.2076124369831705</v>
      </c>
      <c r="AS11" s="18">
        <v>0.19845520139359399</v>
      </c>
      <c r="AT11" s="18">
        <v>0.21357363472129251</v>
      </c>
      <c r="AU11" s="18">
        <v>0.20284822566775981</v>
      </c>
      <c r="AV11" s="18">
        <v>0.1928913019338882</v>
      </c>
      <c r="AX11" s="18">
        <v>0.22257635284008101</v>
      </c>
      <c r="AY11" s="18">
        <v>0.23734498012125491</v>
      </c>
      <c r="BA11" s="18">
        <v>0.20955643043996941</v>
      </c>
      <c r="BB11" s="18">
        <v>0.25745224891228757</v>
      </c>
      <c r="BD11" s="18">
        <v>0.22192363719404931</v>
      </c>
      <c r="BE11" s="18">
        <v>0.24707286765884229</v>
      </c>
      <c r="BF11" s="18">
        <v>0.21927713804650761</v>
      </c>
      <c r="BG11" s="18">
        <v>0.23344896115748939</v>
      </c>
      <c r="BH11" s="18">
        <v>0.17306072996787811</v>
      </c>
      <c r="BI11" s="18">
        <v>0.26988394124502257</v>
      </c>
      <c r="BJ11" s="18">
        <v>0.2666155401614011</v>
      </c>
      <c r="BL11" s="18">
        <v>0.190260344629017</v>
      </c>
      <c r="BM11" s="18">
        <v>0.23095405929045079</v>
      </c>
      <c r="BN11" s="18">
        <v>0.2280164000474933</v>
      </c>
      <c r="BO11" s="18">
        <v>0.1896383114257392</v>
      </c>
      <c r="BP11" s="18">
        <v>0.24708888769953141</v>
      </c>
      <c r="BQ11" s="18">
        <v>0.11572045268880241</v>
      </c>
      <c r="BR11" s="18">
        <v>0.1763085050570819</v>
      </c>
      <c r="BS11" s="18">
        <v>0.26820262541596818</v>
      </c>
      <c r="BU11" s="18">
        <v>0.19204826381553011</v>
      </c>
      <c r="BV11" s="18">
        <v>0.2383431838674252</v>
      </c>
      <c r="BW11" s="18">
        <v>0.2576761566854246</v>
      </c>
      <c r="BX11" s="18">
        <v>0.19744290906068809</v>
      </c>
      <c r="BY11" s="18">
        <v>0.22610552068285461</v>
      </c>
      <c r="BZ11" s="18">
        <v>0.1925512149424288</v>
      </c>
      <c r="CA11" s="18">
        <v>0.29172202538451719</v>
      </c>
      <c r="CB11" s="18">
        <v>0.22303711325981149</v>
      </c>
      <c r="CC11" s="18">
        <v>0.21760462370835609</v>
      </c>
    </row>
    <row r="12" spans="2:83" ht="19" customHeight="1" x14ac:dyDescent="0.35">
      <c r="B12" s="21" t="s">
        <v>177</v>
      </c>
      <c r="C12" s="18">
        <v>7.757302238029648E-2</v>
      </c>
      <c r="D12" s="18">
        <v>0.1134065994522591</v>
      </c>
      <c r="E12" s="18">
        <v>0.1017427155973385</v>
      </c>
      <c r="F12" s="18">
        <v>7.5272665319998974E-2</v>
      </c>
      <c r="G12" s="18">
        <v>9.1329699790707972E-2</v>
      </c>
      <c r="H12" s="18">
        <v>6.6258654608623721E-2</v>
      </c>
      <c r="I12" s="18">
        <v>4.4978082660262153E-2</v>
      </c>
      <c r="K12" s="18">
        <v>7.6001335403474729E-2</v>
      </c>
      <c r="L12" s="18">
        <v>7.8483582017779663E-2</v>
      </c>
      <c r="N12" s="18">
        <v>0.11349632594830041</v>
      </c>
      <c r="O12" s="18">
        <v>2.8787581222074161E-2</v>
      </c>
      <c r="P12" s="18">
        <v>9.4522302998357774E-2</v>
      </c>
      <c r="Q12" s="18">
        <v>3.7463418613192613E-2</v>
      </c>
      <c r="R12" s="18">
        <v>8.3364308824703387E-2</v>
      </c>
      <c r="S12" s="18">
        <v>5.2159174430408753E-2</v>
      </c>
      <c r="T12" s="18">
        <v>7.314182564935022E-2</v>
      </c>
      <c r="U12" s="18">
        <v>6.1874306767314952E-2</v>
      </c>
      <c r="V12" s="18">
        <v>0.11635862247940169</v>
      </c>
      <c r="W12" s="18">
        <v>6.8978397968735145E-2</v>
      </c>
      <c r="X12" s="18">
        <v>4.3685039802444273E-2</v>
      </c>
      <c r="Y12" s="18">
        <v>9.2416687208340217E-2</v>
      </c>
      <c r="AA12" s="18">
        <v>7.9496488491035661E-2</v>
      </c>
      <c r="AB12" s="18">
        <v>9.029014957330353E-2</v>
      </c>
      <c r="AC12" s="18">
        <v>8.9914198103672419E-2</v>
      </c>
      <c r="AD12" s="18">
        <v>5.2022897560813477E-2</v>
      </c>
      <c r="AF12" s="18">
        <v>0.1092458754983132</v>
      </c>
      <c r="AG12" s="18">
        <v>3.1394291626761807E-2</v>
      </c>
      <c r="AH12" s="18">
        <v>6.4219106215744309E-2</v>
      </c>
      <c r="AI12" s="18">
        <v>9.3199441173021452E-2</v>
      </c>
      <c r="AJ12" s="18">
        <v>6.7207993888071083E-2</v>
      </c>
      <c r="AK12" s="18">
        <v>2.1470535111565599E-2</v>
      </c>
      <c r="AL12" s="18">
        <v>8.2542453991020157E-2</v>
      </c>
      <c r="AM12" s="18">
        <v>0.133067869130158</v>
      </c>
      <c r="AN12" s="18">
        <v>9.7989949921269984E-2</v>
      </c>
      <c r="AO12" s="18">
        <v>0.104407643229688</v>
      </c>
      <c r="AP12" s="18">
        <v>7.0373853758288196E-2</v>
      </c>
      <c r="AQ12" s="18">
        <v>0.1151664133230291</v>
      </c>
      <c r="AR12" s="18">
        <v>6.0645034995781243E-2</v>
      </c>
      <c r="AS12" s="18">
        <v>0.11318260204992139</v>
      </c>
      <c r="AT12" s="18">
        <v>8.0059585817396237E-2</v>
      </c>
      <c r="AU12" s="18">
        <v>8.1605325038809851E-2</v>
      </c>
      <c r="AV12" s="18">
        <v>8.2300064621044167E-2</v>
      </c>
      <c r="AX12" s="18">
        <v>7.2093149042810709E-2</v>
      </c>
      <c r="AY12" s="18">
        <v>0.1050205421446998</v>
      </c>
      <c r="BA12" s="18">
        <v>6.8096676095037778E-2</v>
      </c>
      <c r="BB12" s="18">
        <v>9.5154840115847947E-2</v>
      </c>
      <c r="BD12" s="18">
        <v>7.0635979541126465E-2</v>
      </c>
      <c r="BE12" s="18">
        <v>5.9129701746133419E-2</v>
      </c>
      <c r="BF12" s="18">
        <v>7.3723952230461312E-2</v>
      </c>
      <c r="BG12" s="18">
        <v>9.5252623084707666E-2</v>
      </c>
      <c r="BH12" s="18">
        <v>9.7868722190493959E-2</v>
      </c>
      <c r="BI12" s="18">
        <v>7.4638571955084693E-2</v>
      </c>
      <c r="BJ12" s="18">
        <v>7.0777418160146807E-2</v>
      </c>
      <c r="BL12" s="18">
        <v>5.4362128418562958E-2</v>
      </c>
      <c r="BM12" s="18">
        <v>7.15364863201738E-2</v>
      </c>
      <c r="BN12" s="18">
        <v>4.2345582323447248E-2</v>
      </c>
      <c r="BO12" s="18">
        <v>0.11418888389566829</v>
      </c>
      <c r="BP12" s="18">
        <v>0.1184856092623963</v>
      </c>
      <c r="BQ12" s="18">
        <v>6.7578040646433066E-2</v>
      </c>
      <c r="BR12" s="18">
        <v>0.1069353956513453</v>
      </c>
      <c r="BS12" s="18">
        <v>8.2173213837429926E-2</v>
      </c>
      <c r="BU12" s="18">
        <v>7.8611730430969612E-2</v>
      </c>
      <c r="BV12" s="18">
        <v>7.439165839327308E-2</v>
      </c>
      <c r="BW12" s="18">
        <v>3.5181292179980089E-2</v>
      </c>
      <c r="BX12" s="18">
        <v>0.1090932679829647</v>
      </c>
      <c r="BY12" s="18">
        <v>8.1910482552926295E-2</v>
      </c>
      <c r="BZ12" s="18">
        <v>8.7527141033729147E-2</v>
      </c>
      <c r="CA12" s="18">
        <v>9.8681425888983446E-2</v>
      </c>
      <c r="CB12" s="18">
        <v>4.6529519030716393E-2</v>
      </c>
      <c r="CC12" s="18">
        <v>9.5658564804116705E-2</v>
      </c>
    </row>
    <row r="13" spans="2:83" ht="19" customHeight="1" x14ac:dyDescent="0.35">
      <c r="B13" s="21" t="s">
        <v>178</v>
      </c>
      <c r="C13" s="18">
        <v>5.1868409480099083E-2</v>
      </c>
      <c r="D13" s="18">
        <v>4.9155223666834447E-2</v>
      </c>
      <c r="E13" s="18">
        <v>5.3266959455744993E-2</v>
      </c>
      <c r="F13" s="18">
        <v>5.7709114045157571E-2</v>
      </c>
      <c r="G13" s="18">
        <v>4.2129768921304579E-2</v>
      </c>
      <c r="H13" s="18">
        <v>5.1906705428759303E-2</v>
      </c>
      <c r="I13" s="18">
        <v>5.4171504689015063E-2</v>
      </c>
      <c r="K13" s="18">
        <v>4.927779884760862E-2</v>
      </c>
      <c r="L13" s="18">
        <v>5.3532770454499702E-2</v>
      </c>
      <c r="N13" s="18">
        <v>5.5959572607556227E-2</v>
      </c>
      <c r="O13" s="18">
        <v>2.9380849073614379E-2</v>
      </c>
      <c r="P13" s="18">
        <v>3.0491198597959641E-2</v>
      </c>
      <c r="Q13" s="18">
        <v>2.333054894814909E-2</v>
      </c>
      <c r="R13" s="18">
        <v>4.0622193597823757E-2</v>
      </c>
      <c r="S13" s="18">
        <v>2.0750376428739781E-2</v>
      </c>
      <c r="T13" s="18">
        <v>7.3898911954263125E-2</v>
      </c>
      <c r="U13" s="18">
        <v>5.2182453691420307E-2</v>
      </c>
      <c r="V13" s="18">
        <v>4.8879751928406809E-2</v>
      </c>
      <c r="W13" s="18">
        <v>6.8106624561868861E-2</v>
      </c>
      <c r="X13" s="18">
        <v>9.2491106210409027E-2</v>
      </c>
      <c r="Y13" s="18">
        <v>4.3253875093631371E-2</v>
      </c>
      <c r="AA13" s="18">
        <v>4.7213533683950169E-2</v>
      </c>
      <c r="AB13" s="18">
        <v>4.2565422681848507E-2</v>
      </c>
      <c r="AC13" s="18">
        <v>6.0011352169982358E-2</v>
      </c>
      <c r="AD13" s="18">
        <v>5.9797438284530741E-2</v>
      </c>
      <c r="AF13" s="18">
        <v>3.3900520274444373E-2</v>
      </c>
      <c r="AG13" s="18">
        <v>0.1046196657503646</v>
      </c>
      <c r="AH13" s="18">
        <v>4.9220328259953677E-2</v>
      </c>
      <c r="AI13" s="18">
        <v>4.7791809138051082E-2</v>
      </c>
      <c r="AJ13" s="18">
        <v>4.0249436377225889E-2</v>
      </c>
      <c r="AK13" s="18">
        <v>7.0718745862631591E-2</v>
      </c>
      <c r="AL13" s="18">
        <v>5.9108689626297943E-2</v>
      </c>
      <c r="AM13" s="18">
        <v>3.7020758673360667E-2</v>
      </c>
      <c r="AN13" s="18">
        <v>3.6151947194726509E-2</v>
      </c>
      <c r="AO13" s="18">
        <v>6.9737334219931321E-2</v>
      </c>
      <c r="AP13" s="18">
        <v>3.4685402353201437E-2</v>
      </c>
      <c r="AQ13" s="18">
        <v>7.5469278953457855E-2</v>
      </c>
      <c r="AR13" s="18">
        <v>6.2477837601766367E-2</v>
      </c>
      <c r="AS13" s="18">
        <v>0</v>
      </c>
      <c r="AT13" s="18">
        <v>4.4736843078938E-2</v>
      </c>
      <c r="AU13" s="18">
        <v>3.4741354614325863E-2</v>
      </c>
      <c r="AV13" s="18">
        <v>3.7003738029381721E-2</v>
      </c>
      <c r="AX13" s="18">
        <v>5.2238413479711858E-2</v>
      </c>
      <c r="AY13" s="18">
        <v>4.5716336210865433E-2</v>
      </c>
      <c r="BA13" s="18">
        <v>5.9294895110484837E-2</v>
      </c>
      <c r="BB13" s="18">
        <v>3.8089774462059557E-2</v>
      </c>
      <c r="BD13" s="18">
        <v>5.2892413013640907E-2</v>
      </c>
      <c r="BE13" s="18">
        <v>4.1448436835599248E-2</v>
      </c>
      <c r="BF13" s="18">
        <v>5.8567524232718347E-2</v>
      </c>
      <c r="BG13" s="18">
        <v>6.7541042997944015E-2</v>
      </c>
      <c r="BH13" s="18">
        <v>2.4894552298616712E-2</v>
      </c>
      <c r="BI13" s="18">
        <v>4.8315629827279598E-2</v>
      </c>
      <c r="BJ13" s="18">
        <v>8.4357260812941509E-2</v>
      </c>
      <c r="BL13" s="18">
        <v>6.0215539807395468E-2</v>
      </c>
      <c r="BM13" s="18">
        <v>4.751951790689498E-2</v>
      </c>
      <c r="BN13" s="18">
        <v>1.6124923197316392E-2</v>
      </c>
      <c r="BO13" s="18">
        <v>2.7506155748660721E-2</v>
      </c>
      <c r="BP13" s="18">
        <v>6.4336739306804586E-2</v>
      </c>
      <c r="BQ13" s="18">
        <v>7.6763433674149104E-2</v>
      </c>
      <c r="BR13" s="18">
        <v>6.4788419643402928E-2</v>
      </c>
      <c r="BS13" s="18">
        <v>5.8803674641090493E-2</v>
      </c>
      <c r="BU13" s="18">
        <v>6.5809224833754343E-2</v>
      </c>
      <c r="BV13" s="18">
        <v>5.1582798041694217E-2</v>
      </c>
      <c r="BW13" s="18">
        <v>1.7497115257017821E-2</v>
      </c>
      <c r="BX13" s="18">
        <v>6.1999093636095619E-2</v>
      </c>
      <c r="BY13" s="18">
        <v>6.0863822231769352E-2</v>
      </c>
      <c r="BZ13" s="18">
        <v>5.0478704379693387E-2</v>
      </c>
      <c r="CA13" s="18">
        <v>4.3847471591669428E-2</v>
      </c>
      <c r="CB13" s="18">
        <v>3.9225720389703983E-2</v>
      </c>
      <c r="CC13" s="18">
        <v>3.5039022273134962E-2</v>
      </c>
    </row>
    <row r="14" spans="2:83" ht="19" customHeight="1" x14ac:dyDescent="0.35">
      <c r="B14" s="21" t="s">
        <v>151</v>
      </c>
      <c r="C14" s="18">
        <v>3.5462307924374839E-2</v>
      </c>
      <c r="D14" s="18">
        <v>5.7077719636994172E-2</v>
      </c>
      <c r="E14" s="18">
        <v>3.73437476233376E-2</v>
      </c>
      <c r="F14" s="18">
        <v>4.0030627933828639E-2</v>
      </c>
      <c r="G14" s="18">
        <v>4.6382782518208737E-2</v>
      </c>
      <c r="H14" s="18">
        <v>2.2912680206352509E-2</v>
      </c>
      <c r="I14" s="18">
        <v>2.2789036816935261E-2</v>
      </c>
      <c r="K14" s="18">
        <v>2.2853348369799551E-2</v>
      </c>
      <c r="L14" s="18">
        <v>4.6559897207450768E-2</v>
      </c>
      <c r="N14" s="18">
        <v>2.5956142138405899E-2</v>
      </c>
      <c r="O14" s="18">
        <v>7.5863989772743223E-2</v>
      </c>
      <c r="P14" s="18">
        <v>5.1787037140594273E-2</v>
      </c>
      <c r="Q14" s="18">
        <v>2.1374145248847721E-2</v>
      </c>
      <c r="R14" s="18">
        <v>4.8123652578461511E-2</v>
      </c>
      <c r="S14" s="18">
        <v>3.6384847393715433E-2</v>
      </c>
      <c r="T14" s="18">
        <v>4.3299515184642742E-2</v>
      </c>
      <c r="U14" s="18">
        <v>3.7469213887720162E-2</v>
      </c>
      <c r="V14" s="18">
        <v>3.49842194144281E-2</v>
      </c>
      <c r="W14" s="18">
        <v>2.7992700132238341E-2</v>
      </c>
      <c r="X14" s="18">
        <v>4.1618602462604813E-2</v>
      </c>
      <c r="Y14" s="18">
        <v>1.234368860736355E-2</v>
      </c>
      <c r="AA14" s="18">
        <v>1.8926645991046889E-2</v>
      </c>
      <c r="AB14" s="18">
        <v>3.5209680983907192E-2</v>
      </c>
      <c r="AC14" s="18">
        <v>2.9796588175117749E-2</v>
      </c>
      <c r="AD14" s="18">
        <v>5.7395295912083838E-2</v>
      </c>
      <c r="AF14" s="18">
        <v>0.14239435248955809</v>
      </c>
      <c r="AG14" s="18">
        <v>6.3400596297409531E-2</v>
      </c>
      <c r="AH14" s="18">
        <v>1.346347080639005E-2</v>
      </c>
      <c r="AI14" s="18">
        <v>4.3781411385403493E-2</v>
      </c>
      <c r="AJ14" s="18">
        <v>4.3307612030272877E-2</v>
      </c>
      <c r="AK14" s="18">
        <v>5.1887026795497643E-2</v>
      </c>
      <c r="AL14" s="18">
        <v>1.134991911071348E-2</v>
      </c>
      <c r="AM14" s="18">
        <v>1.438607450086796E-2</v>
      </c>
      <c r="AN14" s="18">
        <v>3.9047911312353793E-2</v>
      </c>
      <c r="AO14" s="18">
        <v>8.1279256799006334E-3</v>
      </c>
      <c r="AP14" s="18">
        <v>5.0295764869065243E-2</v>
      </c>
      <c r="AQ14" s="18">
        <v>2.2080919562696269E-2</v>
      </c>
      <c r="AR14" s="18">
        <v>1.29688477321662E-2</v>
      </c>
      <c r="AS14" s="18">
        <v>6.2383125049797407E-2</v>
      </c>
      <c r="AT14" s="18">
        <v>0</v>
      </c>
      <c r="AU14" s="18">
        <v>1.7869709859814339E-2</v>
      </c>
      <c r="AV14" s="18">
        <v>0.1055844910316116</v>
      </c>
      <c r="AX14" s="18">
        <v>3.6228842589452727E-2</v>
      </c>
      <c r="AY14" s="18">
        <v>2.9228945705131511E-2</v>
      </c>
      <c r="BA14" s="18">
        <v>3.1774094000530113E-2</v>
      </c>
      <c r="BB14" s="18">
        <v>4.2305188400327251E-2</v>
      </c>
      <c r="BD14" s="18">
        <v>3.1156439785449769E-2</v>
      </c>
      <c r="BE14" s="18">
        <v>4.1521550876174637E-2</v>
      </c>
      <c r="BF14" s="18">
        <v>5.3484724731680929E-2</v>
      </c>
      <c r="BG14" s="18">
        <v>2.1969915884229359E-2</v>
      </c>
      <c r="BH14" s="18">
        <v>2.9714743325412109E-2</v>
      </c>
      <c r="BI14" s="18">
        <v>5.8856418151705947E-2</v>
      </c>
      <c r="BJ14" s="18">
        <v>5.9099818073664677E-2</v>
      </c>
      <c r="BL14" s="18">
        <v>1.5386866875382609E-2</v>
      </c>
      <c r="BM14" s="18">
        <v>2.005578563793373E-2</v>
      </c>
      <c r="BN14" s="18">
        <v>1.415029131133637E-2</v>
      </c>
      <c r="BO14" s="18">
        <v>3.3833466375317582E-2</v>
      </c>
      <c r="BP14" s="18">
        <v>2.3847436426662819E-2</v>
      </c>
      <c r="BQ14" s="18">
        <v>6.9210362277958265E-2</v>
      </c>
      <c r="BR14" s="18">
        <v>0.17945610250468641</v>
      </c>
      <c r="BS14" s="18">
        <v>7.6053266942678985E-2</v>
      </c>
      <c r="BU14" s="18">
        <v>8.0331200363798327E-3</v>
      </c>
      <c r="BV14" s="18">
        <v>1.9628457583268581E-2</v>
      </c>
      <c r="BW14" s="18">
        <v>1.44596859769093E-2</v>
      </c>
      <c r="BX14" s="18">
        <v>4.5895388052185668E-2</v>
      </c>
      <c r="BY14" s="18">
        <v>2.365854567192107E-2</v>
      </c>
      <c r="BZ14" s="18">
        <v>6.4341434574668052E-2</v>
      </c>
      <c r="CA14" s="18">
        <v>0.13225773930563939</v>
      </c>
      <c r="CB14" s="18">
        <v>8.8849894141061467E-2</v>
      </c>
      <c r="CC14" s="18">
        <v>3.0115710150095489E-2</v>
      </c>
    </row>
    <row r="15" spans="2:83" ht="19" customHeight="1" x14ac:dyDescent="0.35">
      <c r="B15" s="22" t="s">
        <v>117</v>
      </c>
      <c r="C15" s="23">
        <v>0.608765692361114</v>
      </c>
      <c r="D15" s="23">
        <v>0.52502974467076202</v>
      </c>
      <c r="E15" s="23">
        <v>0.55378196278235303</v>
      </c>
      <c r="F15" s="23">
        <v>0.59027763289444213</v>
      </c>
      <c r="G15" s="23">
        <v>0.5719646496731231</v>
      </c>
      <c r="H15" s="23">
        <v>0.63207217478662048</v>
      </c>
      <c r="I15" s="23">
        <v>0.70590712535710542</v>
      </c>
      <c r="K15" s="23">
        <v>0.59859172823479212</v>
      </c>
      <c r="L15" s="23">
        <v>0.62027797319407063</v>
      </c>
      <c r="N15" s="23">
        <v>0.63852873976446967</v>
      </c>
      <c r="O15" s="23">
        <v>0.6960251189168335</v>
      </c>
      <c r="P15" s="23">
        <v>0.5196634769256081</v>
      </c>
      <c r="Q15" s="23">
        <v>0.69022969193922068</v>
      </c>
      <c r="R15" s="23">
        <v>0.57807502642303688</v>
      </c>
      <c r="S15" s="23">
        <v>0.62777788556046432</v>
      </c>
      <c r="T15" s="23">
        <v>0.59244366039390239</v>
      </c>
      <c r="U15" s="23">
        <v>0.65205816841420705</v>
      </c>
      <c r="V15" s="23">
        <v>0.58829154408530693</v>
      </c>
      <c r="W15" s="23">
        <v>0.61028985582470785</v>
      </c>
      <c r="X15" s="23">
        <v>0.55766786759242359</v>
      </c>
      <c r="Y15" s="23">
        <v>0.63192251366768715</v>
      </c>
      <c r="AA15" s="23">
        <v>0.64503433337399474</v>
      </c>
      <c r="AB15" s="23">
        <v>0.64152928529277831</v>
      </c>
      <c r="AC15" s="23">
        <v>0.58085128996229418</v>
      </c>
      <c r="AD15" s="23">
        <v>0.56084635688863083</v>
      </c>
      <c r="AF15" s="23">
        <v>0.52959454069835787</v>
      </c>
      <c r="AG15" s="23">
        <v>0.55483034874531967</v>
      </c>
      <c r="AH15" s="23">
        <v>0.67009810888400811</v>
      </c>
      <c r="AI15" s="23">
        <v>0.55366350706809175</v>
      </c>
      <c r="AJ15" s="23">
        <v>0.58763660048459676</v>
      </c>
      <c r="AK15" s="23">
        <v>0.62969413536667562</v>
      </c>
      <c r="AL15" s="23">
        <v>0.61433143802197898</v>
      </c>
      <c r="AM15" s="23">
        <v>0.62541928296460791</v>
      </c>
      <c r="AN15" s="23">
        <v>0.53997425026185364</v>
      </c>
      <c r="AO15" s="23">
        <v>0.62481728005910642</v>
      </c>
      <c r="AP15" s="23">
        <v>0.59458764229376593</v>
      </c>
      <c r="AQ15" s="23">
        <v>0.5901230216722404</v>
      </c>
      <c r="AR15" s="23">
        <v>0.6562958426871156</v>
      </c>
      <c r="AS15" s="23">
        <v>0.62597907150668719</v>
      </c>
      <c r="AT15" s="23">
        <v>0.66162993638237311</v>
      </c>
      <c r="AU15" s="23">
        <v>0.66293538481929026</v>
      </c>
      <c r="AV15" s="23">
        <v>0.58222040438407441</v>
      </c>
      <c r="AX15" s="23">
        <v>0.61686324204794363</v>
      </c>
      <c r="AY15" s="23">
        <v>0.58268919581804846</v>
      </c>
      <c r="BA15" s="23">
        <v>0.63127790435397801</v>
      </c>
      <c r="BB15" s="23">
        <v>0.56699794810947768</v>
      </c>
      <c r="BD15" s="23">
        <v>0.62339153046573348</v>
      </c>
      <c r="BE15" s="23">
        <v>0.6108274428832503</v>
      </c>
      <c r="BF15" s="23">
        <v>0.59494666075863178</v>
      </c>
      <c r="BG15" s="23">
        <v>0.58178745687562949</v>
      </c>
      <c r="BH15" s="23">
        <v>0.67446125221759923</v>
      </c>
      <c r="BI15" s="23">
        <v>0.54830543882090721</v>
      </c>
      <c r="BJ15" s="23">
        <v>0.51914996279184589</v>
      </c>
      <c r="BL15" s="23">
        <v>0.67977512026964182</v>
      </c>
      <c r="BM15" s="23">
        <v>0.62993415084454651</v>
      </c>
      <c r="BN15" s="23">
        <v>0.69936280312040666</v>
      </c>
      <c r="BO15" s="23">
        <v>0.63483318255461429</v>
      </c>
      <c r="BP15" s="23">
        <v>0.54624132730460506</v>
      </c>
      <c r="BQ15" s="23">
        <v>0.67072771071265735</v>
      </c>
      <c r="BR15" s="23">
        <v>0.47251157714348352</v>
      </c>
      <c r="BS15" s="23">
        <v>0.51476721916283252</v>
      </c>
      <c r="BU15" s="23">
        <v>0.65549766088336625</v>
      </c>
      <c r="BV15" s="23">
        <v>0.61605390211433897</v>
      </c>
      <c r="BW15" s="23">
        <v>0.67518574990066815</v>
      </c>
      <c r="BX15" s="23">
        <v>0.58556934126806592</v>
      </c>
      <c r="BY15" s="23">
        <v>0.60746162886052879</v>
      </c>
      <c r="BZ15" s="23">
        <v>0.60510150506948068</v>
      </c>
      <c r="CA15" s="23">
        <v>0.43349133782919053</v>
      </c>
      <c r="CB15" s="23">
        <v>0.60235775317870677</v>
      </c>
      <c r="CC15" s="23">
        <v>0.62158207906429686</v>
      </c>
    </row>
    <row r="16" spans="2:83" ht="19" customHeight="1" x14ac:dyDescent="0.35">
      <c r="B16" s="22" t="s">
        <v>118</v>
      </c>
      <c r="C16" s="23">
        <v>0.12944143186039561</v>
      </c>
      <c r="D16" s="23">
        <v>0.16256182311909351</v>
      </c>
      <c r="E16" s="23">
        <v>0.15500967505308341</v>
      </c>
      <c r="F16" s="23">
        <v>0.13298177936515651</v>
      </c>
      <c r="G16" s="23">
        <v>0.13345946871201261</v>
      </c>
      <c r="H16" s="23">
        <v>0.118165360037383</v>
      </c>
      <c r="I16" s="23">
        <v>9.9149587349277202E-2</v>
      </c>
      <c r="K16" s="23">
        <v>0.12527913425108331</v>
      </c>
      <c r="L16" s="23">
        <v>0.13201635247227941</v>
      </c>
      <c r="N16" s="23">
        <v>0.16945589855585669</v>
      </c>
      <c r="O16" s="23">
        <v>5.8168430295688543E-2</v>
      </c>
      <c r="P16" s="23">
        <v>0.12501350159631741</v>
      </c>
      <c r="Q16" s="23">
        <v>6.07939675613417E-2</v>
      </c>
      <c r="R16" s="23">
        <v>0.12398650242252721</v>
      </c>
      <c r="S16" s="23">
        <v>7.290955085914852E-2</v>
      </c>
      <c r="T16" s="23">
        <v>0.14704073760361339</v>
      </c>
      <c r="U16" s="23">
        <v>0.11405676045873531</v>
      </c>
      <c r="V16" s="23">
        <v>0.16523837440780861</v>
      </c>
      <c r="W16" s="23">
        <v>0.13708502253060401</v>
      </c>
      <c r="X16" s="23">
        <v>0.1361761460128533</v>
      </c>
      <c r="Y16" s="23">
        <v>0.13567056230197161</v>
      </c>
      <c r="AA16" s="23">
        <v>0.12671002217498581</v>
      </c>
      <c r="AB16" s="23">
        <v>0.13285557225515199</v>
      </c>
      <c r="AC16" s="23">
        <v>0.14992555027365481</v>
      </c>
      <c r="AD16" s="23">
        <v>0.1118203358453442</v>
      </c>
      <c r="AF16" s="23">
        <v>0.14314639577275759</v>
      </c>
      <c r="AG16" s="23">
        <v>0.1360139573771264</v>
      </c>
      <c r="AH16" s="23">
        <v>0.113439434475698</v>
      </c>
      <c r="AI16" s="23">
        <v>0.14099125031107251</v>
      </c>
      <c r="AJ16" s="23">
        <v>0.107457430265297</v>
      </c>
      <c r="AK16" s="23">
        <v>9.2189280974197194E-2</v>
      </c>
      <c r="AL16" s="23">
        <v>0.14165114361731809</v>
      </c>
      <c r="AM16" s="23">
        <v>0.17008862780351869</v>
      </c>
      <c r="AN16" s="23">
        <v>0.1341418971159965</v>
      </c>
      <c r="AO16" s="23">
        <v>0.17414497744961929</v>
      </c>
      <c r="AP16" s="23">
        <v>0.1050592561114896</v>
      </c>
      <c r="AQ16" s="23">
        <v>0.19063569227648691</v>
      </c>
      <c r="AR16" s="23">
        <v>0.1231228725975476</v>
      </c>
      <c r="AS16" s="23">
        <v>0.11318260204992139</v>
      </c>
      <c r="AT16" s="23">
        <v>0.1247964288963342</v>
      </c>
      <c r="AU16" s="23">
        <v>0.11634667965313571</v>
      </c>
      <c r="AV16" s="23">
        <v>0.11930380265042589</v>
      </c>
      <c r="AX16" s="23">
        <v>0.1243315625225226</v>
      </c>
      <c r="AY16" s="23">
        <v>0.15073687835556521</v>
      </c>
      <c r="BA16" s="23">
        <v>0.12739157120552261</v>
      </c>
      <c r="BB16" s="23">
        <v>0.13324461457790751</v>
      </c>
      <c r="BD16" s="23">
        <v>0.1235283925547674</v>
      </c>
      <c r="BE16" s="23">
        <v>0.1005781385817327</v>
      </c>
      <c r="BF16" s="23">
        <v>0.13229147646317971</v>
      </c>
      <c r="BG16" s="23">
        <v>0.16279366608265169</v>
      </c>
      <c r="BH16" s="23">
        <v>0.1227632744891107</v>
      </c>
      <c r="BI16" s="23">
        <v>0.1229542017823643</v>
      </c>
      <c r="BJ16" s="23">
        <v>0.1551346789730883</v>
      </c>
      <c r="BL16" s="23">
        <v>0.1145776682259584</v>
      </c>
      <c r="BM16" s="23">
        <v>0.1190560042270688</v>
      </c>
      <c r="BN16" s="23">
        <v>5.847050552076364E-2</v>
      </c>
      <c r="BO16" s="23">
        <v>0.141695039644329</v>
      </c>
      <c r="BP16" s="23">
        <v>0.1828223485692009</v>
      </c>
      <c r="BQ16" s="23">
        <v>0.1443414743205822</v>
      </c>
      <c r="BR16" s="23">
        <v>0.1717238152947482</v>
      </c>
      <c r="BS16" s="23">
        <v>0.14097688847852041</v>
      </c>
      <c r="BU16" s="23">
        <v>0.14442095526472401</v>
      </c>
      <c r="BV16" s="23">
        <v>0.1259744564349673</v>
      </c>
      <c r="BW16" s="23">
        <v>5.2678407436997907E-2</v>
      </c>
      <c r="BX16" s="23">
        <v>0.1710923616190603</v>
      </c>
      <c r="BY16" s="23">
        <v>0.14277430478469569</v>
      </c>
      <c r="BZ16" s="23">
        <v>0.13800584541342251</v>
      </c>
      <c r="CA16" s="23">
        <v>0.14252889748065289</v>
      </c>
      <c r="CB16" s="23">
        <v>8.5755239420420362E-2</v>
      </c>
      <c r="CC16" s="23">
        <v>0.13069758707725171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0.2579242081046399</v>
      </c>
      <c r="D9" s="18">
        <v>0.17015089839568731</v>
      </c>
      <c r="E9" s="18">
        <v>0.26979626851301308</v>
      </c>
      <c r="F9" s="18">
        <v>0.25012263124947859</v>
      </c>
      <c r="G9" s="18">
        <v>0.25092431223735112</v>
      </c>
      <c r="H9" s="18">
        <v>0.29100546190326332</v>
      </c>
      <c r="I9" s="18">
        <v>0.27595231704085482</v>
      </c>
      <c r="K9" s="18">
        <v>0.24014421729346741</v>
      </c>
      <c r="L9" s="18">
        <v>0.27482970362441728</v>
      </c>
      <c r="N9" s="18">
        <v>0.20528053654333189</v>
      </c>
      <c r="O9" s="18">
        <v>0.29948869932316008</v>
      </c>
      <c r="P9" s="18">
        <v>0.27908457799789971</v>
      </c>
      <c r="Q9" s="18">
        <v>0.27820018726549978</v>
      </c>
      <c r="R9" s="18">
        <v>0.24860846720889021</v>
      </c>
      <c r="S9" s="18">
        <v>0.25168942085008789</v>
      </c>
      <c r="T9" s="18">
        <v>0.2850645224729188</v>
      </c>
      <c r="U9" s="18">
        <v>0.28051581200996872</v>
      </c>
      <c r="V9" s="18">
        <v>0.2046193540548053</v>
      </c>
      <c r="W9" s="18">
        <v>0.29660231996459702</v>
      </c>
      <c r="X9" s="18">
        <v>0.2352739536578764</v>
      </c>
      <c r="Y9" s="18">
        <v>0.28444618617564188</v>
      </c>
      <c r="AA9" s="18">
        <v>0.27052190381567681</v>
      </c>
      <c r="AB9" s="18">
        <v>0.27344887316379279</v>
      </c>
      <c r="AC9" s="18">
        <v>0.23687627978618259</v>
      </c>
      <c r="AD9" s="18">
        <v>0.2472254851333294</v>
      </c>
      <c r="AF9" s="18">
        <v>0.1202520529433368</v>
      </c>
      <c r="AG9" s="18">
        <v>0.23082582599892049</v>
      </c>
      <c r="AH9" s="18">
        <v>0.27948775643828161</v>
      </c>
      <c r="AI9" s="18">
        <v>0.26820514483927888</v>
      </c>
      <c r="AJ9" s="18">
        <v>0.31750120896891892</v>
      </c>
      <c r="AK9" s="18">
        <v>0.23923975154506699</v>
      </c>
      <c r="AL9" s="18">
        <v>0.33367492550666761</v>
      </c>
      <c r="AM9" s="18">
        <v>0.25735653374889628</v>
      </c>
      <c r="AN9" s="18">
        <v>0.25694917955871699</v>
      </c>
      <c r="AO9" s="18">
        <v>0.23297754911641361</v>
      </c>
      <c r="AP9" s="18">
        <v>0.23753317397868781</v>
      </c>
      <c r="AQ9" s="18">
        <v>0.25757082428057698</v>
      </c>
      <c r="AR9" s="18">
        <v>0.25311536810371488</v>
      </c>
      <c r="AS9" s="18">
        <v>0.17062067086231941</v>
      </c>
      <c r="AT9" s="18">
        <v>0.150728421103247</v>
      </c>
      <c r="AU9" s="18">
        <v>0.22282058418698081</v>
      </c>
      <c r="AV9" s="18">
        <v>0.32500545953264681</v>
      </c>
      <c r="AX9" s="18">
        <v>0.26780856428231442</v>
      </c>
      <c r="AY9" s="18">
        <v>0.21070584281265031</v>
      </c>
      <c r="BA9" s="18">
        <v>0.25175056992989669</v>
      </c>
      <c r="BB9" s="18">
        <v>0.26937838863858982</v>
      </c>
      <c r="BD9" s="18">
        <v>0.26849328215175677</v>
      </c>
      <c r="BE9" s="18">
        <v>0.26941285790438729</v>
      </c>
      <c r="BF9" s="18">
        <v>0.23634984224348429</v>
      </c>
      <c r="BG9" s="18">
        <v>0.2215527996197349</v>
      </c>
      <c r="BH9" s="18">
        <v>0.31958944946633311</v>
      </c>
      <c r="BI9" s="18">
        <v>0.22069734557944309</v>
      </c>
      <c r="BJ9" s="18">
        <v>0.22535372948372029</v>
      </c>
      <c r="BL9" s="18">
        <v>0.27287371250400583</v>
      </c>
      <c r="BM9" s="18">
        <v>0.24381177657612149</v>
      </c>
      <c r="BN9" s="18">
        <v>0.28412670955579222</v>
      </c>
      <c r="BO9" s="18">
        <v>0.31080075983645261</v>
      </c>
      <c r="BP9" s="18">
        <v>0.26650840060535269</v>
      </c>
      <c r="BQ9" s="18">
        <v>0.26868727992158747</v>
      </c>
      <c r="BR9" s="18">
        <v>0.18866049801986071</v>
      </c>
      <c r="BS9" s="18">
        <v>0.24378392333798091</v>
      </c>
      <c r="BU9" s="18">
        <v>0.29394473552811362</v>
      </c>
      <c r="BV9" s="18">
        <v>0.20626752115893249</v>
      </c>
      <c r="BW9" s="18">
        <v>0.274072156375055</v>
      </c>
      <c r="BX9" s="18">
        <v>0.28473679755024561</v>
      </c>
      <c r="BY9" s="18">
        <v>0.29974630007257302</v>
      </c>
      <c r="BZ9" s="18">
        <v>0.24265972443462089</v>
      </c>
      <c r="CA9" s="18">
        <v>0.18666353379530609</v>
      </c>
      <c r="CB9" s="18">
        <v>0.2005702177597446</v>
      </c>
      <c r="CC9" s="18">
        <v>0.34241438990024892</v>
      </c>
    </row>
    <row r="10" spans="2:83" ht="19" customHeight="1" x14ac:dyDescent="0.35">
      <c r="B10" s="21" t="s">
        <v>175</v>
      </c>
      <c r="C10" s="18">
        <v>0.40864767956705877</v>
      </c>
      <c r="D10" s="18">
        <v>0.37809731033107707</v>
      </c>
      <c r="E10" s="18">
        <v>0.37003442297563099</v>
      </c>
      <c r="F10" s="18">
        <v>0.39628021653662909</v>
      </c>
      <c r="G10" s="18">
        <v>0.43820450646410242</v>
      </c>
      <c r="H10" s="18">
        <v>0.41944268804818863</v>
      </c>
      <c r="I10" s="18">
        <v>0.43206093407831297</v>
      </c>
      <c r="K10" s="18">
        <v>0.4106316671881462</v>
      </c>
      <c r="L10" s="18">
        <v>0.4078625067888752</v>
      </c>
      <c r="N10" s="18">
        <v>0.49596705791777951</v>
      </c>
      <c r="O10" s="18">
        <v>0.40044916255641932</v>
      </c>
      <c r="P10" s="18">
        <v>0.34411022133510022</v>
      </c>
      <c r="Q10" s="18">
        <v>0.37229390608215002</v>
      </c>
      <c r="R10" s="18">
        <v>0.44996557237271101</v>
      </c>
      <c r="S10" s="18">
        <v>0.42175279310976149</v>
      </c>
      <c r="T10" s="18">
        <v>0.37987087737893932</v>
      </c>
      <c r="U10" s="18">
        <v>0.38307011332004032</v>
      </c>
      <c r="V10" s="18">
        <v>0.39626671198081748</v>
      </c>
      <c r="W10" s="18">
        <v>0.37377895796462979</v>
      </c>
      <c r="X10" s="18">
        <v>0.38872771316770038</v>
      </c>
      <c r="Y10" s="18">
        <v>0.45493793251937342</v>
      </c>
      <c r="AA10" s="18">
        <v>0.44599400481227652</v>
      </c>
      <c r="AB10" s="18">
        <v>0.42767872519757749</v>
      </c>
      <c r="AC10" s="18">
        <v>0.4008583415364031</v>
      </c>
      <c r="AD10" s="18">
        <v>0.35499333748874129</v>
      </c>
      <c r="AF10" s="18">
        <v>0.29088218558083301</v>
      </c>
      <c r="AG10" s="18">
        <v>0.33749245232914582</v>
      </c>
      <c r="AH10" s="18">
        <v>0.39919740933983411</v>
      </c>
      <c r="AI10" s="18">
        <v>0.32520530981139789</v>
      </c>
      <c r="AJ10" s="18">
        <v>0.37395127826490288</v>
      </c>
      <c r="AK10" s="18">
        <v>0.43545204813590022</v>
      </c>
      <c r="AL10" s="18">
        <v>0.39887563778288082</v>
      </c>
      <c r="AM10" s="18">
        <v>0.43911056916775698</v>
      </c>
      <c r="AN10" s="18">
        <v>0.36767838496667687</v>
      </c>
      <c r="AO10" s="18">
        <v>0.47931041728761409</v>
      </c>
      <c r="AP10" s="18">
        <v>0.4190365561353902</v>
      </c>
      <c r="AQ10" s="18">
        <v>0.43384793802964178</v>
      </c>
      <c r="AR10" s="18">
        <v>0.45954770678869378</v>
      </c>
      <c r="AS10" s="18">
        <v>0.47519595346220672</v>
      </c>
      <c r="AT10" s="18">
        <v>0.61495642771857917</v>
      </c>
      <c r="AU10" s="18">
        <v>0.42648200001811531</v>
      </c>
      <c r="AV10" s="18">
        <v>0.24408501652083239</v>
      </c>
      <c r="AX10" s="18">
        <v>0.40639841145088362</v>
      </c>
      <c r="AY10" s="18">
        <v>0.42513456907232999</v>
      </c>
      <c r="BA10" s="18">
        <v>0.42907271678879477</v>
      </c>
      <c r="BB10" s="18">
        <v>0.37075234830072001</v>
      </c>
      <c r="BD10" s="18">
        <v>0.37860004090721849</v>
      </c>
      <c r="BE10" s="18">
        <v>0.40957489292683452</v>
      </c>
      <c r="BF10" s="18">
        <v>0.4310059041734125</v>
      </c>
      <c r="BG10" s="18">
        <v>0.45371906463581968</v>
      </c>
      <c r="BH10" s="18">
        <v>0.41548092580758123</v>
      </c>
      <c r="BI10" s="18">
        <v>0.38876309287441002</v>
      </c>
      <c r="BJ10" s="18">
        <v>0.24301932206898011</v>
      </c>
      <c r="BL10" s="18">
        <v>0.45703678908684281</v>
      </c>
      <c r="BM10" s="18">
        <v>0.44110812026558649</v>
      </c>
      <c r="BN10" s="18">
        <v>0.46832993115438643</v>
      </c>
      <c r="BO10" s="18">
        <v>0.35947760681219237</v>
      </c>
      <c r="BP10" s="18">
        <v>0.38786686611565863</v>
      </c>
      <c r="BQ10" s="18">
        <v>0.39555597370305051</v>
      </c>
      <c r="BR10" s="18">
        <v>0.27987167096490301</v>
      </c>
      <c r="BS10" s="18">
        <v>0.32881939098155011</v>
      </c>
      <c r="BU10" s="18">
        <v>0.48302307396707539</v>
      </c>
      <c r="BV10" s="18">
        <v>0.45236332007129382</v>
      </c>
      <c r="BW10" s="18">
        <v>0.42453401172370758</v>
      </c>
      <c r="BX10" s="18">
        <v>0.36878414736506282</v>
      </c>
      <c r="BY10" s="18">
        <v>0.38054924795714262</v>
      </c>
      <c r="BZ10" s="18">
        <v>0.45727079403856802</v>
      </c>
      <c r="CA10" s="18">
        <v>0.29770328487400932</v>
      </c>
      <c r="CB10" s="18">
        <v>0.39051782363372328</v>
      </c>
      <c r="CC10" s="18">
        <v>0.28709025598251597</v>
      </c>
    </row>
    <row r="11" spans="2:83" ht="32.15" customHeight="1" x14ac:dyDescent="0.35">
      <c r="B11" s="21" t="s">
        <v>394</v>
      </c>
      <c r="C11" s="18">
        <v>0.1949168142779179</v>
      </c>
      <c r="D11" s="18">
        <v>0.26175272099763541</v>
      </c>
      <c r="E11" s="18">
        <v>0.21611040165794829</v>
      </c>
      <c r="F11" s="18">
        <v>0.20928260267606461</v>
      </c>
      <c r="G11" s="18">
        <v>0.18892924910593989</v>
      </c>
      <c r="H11" s="18">
        <v>0.1623054988406645</v>
      </c>
      <c r="I11" s="18">
        <v>0.16601855931316201</v>
      </c>
      <c r="K11" s="18">
        <v>0.20841240237639669</v>
      </c>
      <c r="L11" s="18">
        <v>0.18217902322716259</v>
      </c>
      <c r="N11" s="18">
        <v>0.17560861877659389</v>
      </c>
      <c r="O11" s="18">
        <v>0.11389856117842111</v>
      </c>
      <c r="P11" s="18">
        <v>0.25623415778756042</v>
      </c>
      <c r="Q11" s="18">
        <v>0.30118333785939733</v>
      </c>
      <c r="R11" s="18">
        <v>0.1645819026060831</v>
      </c>
      <c r="S11" s="18">
        <v>0.2376012976682331</v>
      </c>
      <c r="T11" s="18">
        <v>0.17818943156695219</v>
      </c>
      <c r="U11" s="18">
        <v>0.18971347573442651</v>
      </c>
      <c r="V11" s="18">
        <v>0.22861858433408991</v>
      </c>
      <c r="W11" s="18">
        <v>0.15783745655222989</v>
      </c>
      <c r="X11" s="18">
        <v>0.21124757476376199</v>
      </c>
      <c r="Y11" s="18">
        <v>0.169176657746094</v>
      </c>
      <c r="AA11" s="18">
        <v>0.17627332788838371</v>
      </c>
      <c r="AB11" s="18">
        <v>0.1843335697028268</v>
      </c>
      <c r="AC11" s="18">
        <v>0.2101347678065428</v>
      </c>
      <c r="AD11" s="18">
        <v>0.2115296199061085</v>
      </c>
      <c r="AF11" s="18">
        <v>0.31371669164893068</v>
      </c>
      <c r="AG11" s="18">
        <v>0.21550960249049311</v>
      </c>
      <c r="AH11" s="18">
        <v>0.1511141922939275</v>
      </c>
      <c r="AI11" s="18">
        <v>0.2559643888625277</v>
      </c>
      <c r="AJ11" s="18">
        <v>0.16671396489037141</v>
      </c>
      <c r="AK11" s="18">
        <v>0.16486096151383231</v>
      </c>
      <c r="AL11" s="18">
        <v>0.17190866502931651</v>
      </c>
      <c r="AM11" s="18">
        <v>0.18717532825006489</v>
      </c>
      <c r="AN11" s="18">
        <v>0.26440024550637048</v>
      </c>
      <c r="AO11" s="18">
        <v>0.1708687403109482</v>
      </c>
      <c r="AP11" s="18">
        <v>0.20385433179572271</v>
      </c>
      <c r="AQ11" s="18">
        <v>0.1672231997270783</v>
      </c>
      <c r="AR11" s="18">
        <v>0.1804028626366648</v>
      </c>
      <c r="AS11" s="18">
        <v>0.19803432920295691</v>
      </c>
      <c r="AT11" s="18">
        <v>0.1504287351887339</v>
      </c>
      <c r="AU11" s="18">
        <v>0.21827536950362561</v>
      </c>
      <c r="AV11" s="18">
        <v>0.30826124752526418</v>
      </c>
      <c r="AX11" s="18">
        <v>0.19259215896015011</v>
      </c>
      <c r="AY11" s="18">
        <v>0.20621553111204921</v>
      </c>
      <c r="BA11" s="18">
        <v>0.18743823406385651</v>
      </c>
      <c r="BB11" s="18">
        <v>0.20879210231470799</v>
      </c>
      <c r="BD11" s="18">
        <v>0.20812055746048599</v>
      </c>
      <c r="BE11" s="18">
        <v>0.1911719429823705</v>
      </c>
      <c r="BF11" s="18">
        <v>0.20844451610612291</v>
      </c>
      <c r="BG11" s="18">
        <v>0.19265750428737749</v>
      </c>
      <c r="BH11" s="18">
        <v>0.13402578713684241</v>
      </c>
      <c r="BI11" s="18">
        <v>0.18706976106779949</v>
      </c>
      <c r="BJ11" s="18">
        <v>0.3161526646448814</v>
      </c>
      <c r="BL11" s="18">
        <v>0.17912741118850201</v>
      </c>
      <c r="BM11" s="18">
        <v>0.19521920812649499</v>
      </c>
      <c r="BN11" s="18">
        <v>0.14727781408172849</v>
      </c>
      <c r="BO11" s="18">
        <v>0.1835858998916764</v>
      </c>
      <c r="BP11" s="18">
        <v>0.1695711510324775</v>
      </c>
      <c r="BQ11" s="18">
        <v>0.17062343229710239</v>
      </c>
      <c r="BR11" s="18">
        <v>0.31995659608999011</v>
      </c>
      <c r="BS11" s="18">
        <v>0.23681763581817231</v>
      </c>
      <c r="BU11" s="18">
        <v>0.14991619960478469</v>
      </c>
      <c r="BV11" s="18">
        <v>0.21635603140231341</v>
      </c>
      <c r="BW11" s="18">
        <v>0.20234938108684519</v>
      </c>
      <c r="BX11" s="18">
        <v>0.19181023898268421</v>
      </c>
      <c r="BY11" s="18">
        <v>0.18061095020925591</v>
      </c>
      <c r="BZ11" s="18">
        <v>9.6047418452335553E-2</v>
      </c>
      <c r="CA11" s="18">
        <v>0.2942701010079406</v>
      </c>
      <c r="CB11" s="18">
        <v>0.21696567101622341</v>
      </c>
      <c r="CC11" s="18">
        <v>0.18647351249384089</v>
      </c>
    </row>
    <row r="12" spans="2:83" ht="19" customHeight="1" x14ac:dyDescent="0.35">
      <c r="B12" s="21" t="s">
        <v>177</v>
      </c>
      <c r="C12" s="18">
        <v>6.5655015277167994E-2</v>
      </c>
      <c r="D12" s="18">
        <v>0.1024801546798992</v>
      </c>
      <c r="E12" s="18">
        <v>7.5767122189052002E-2</v>
      </c>
      <c r="F12" s="18">
        <v>6.5912745452142499E-2</v>
      </c>
      <c r="G12" s="18">
        <v>5.3367941780225622E-2</v>
      </c>
      <c r="H12" s="18">
        <v>6.2861141446879806E-2</v>
      </c>
      <c r="I12" s="18">
        <v>5.1797688354899389E-2</v>
      </c>
      <c r="K12" s="18">
        <v>7.26703213075688E-2</v>
      </c>
      <c r="L12" s="18">
        <v>5.94061333499235E-2</v>
      </c>
      <c r="N12" s="18">
        <v>8.0508589717296561E-2</v>
      </c>
      <c r="O12" s="18">
        <v>4.7445459965579487E-2</v>
      </c>
      <c r="P12" s="18">
        <v>3.9367289776747881E-2</v>
      </c>
      <c r="Q12" s="18">
        <v>3.8721799943894381E-2</v>
      </c>
      <c r="R12" s="18">
        <v>5.9629465851432147E-2</v>
      </c>
      <c r="S12" s="18">
        <v>6.4912791152934038E-2</v>
      </c>
      <c r="T12" s="18">
        <v>8.1820660108077842E-2</v>
      </c>
      <c r="U12" s="18">
        <v>6.9873404216884025E-2</v>
      </c>
      <c r="V12" s="18">
        <v>7.5162367172525169E-2</v>
      </c>
      <c r="W12" s="18">
        <v>9.1307337935409641E-2</v>
      </c>
      <c r="X12" s="18">
        <v>2.5212674513986739E-2</v>
      </c>
      <c r="Y12" s="18">
        <v>6.0077642894357783E-2</v>
      </c>
      <c r="AA12" s="18">
        <v>6.3388206020553436E-2</v>
      </c>
      <c r="AB12" s="18">
        <v>4.9459127283669128E-2</v>
      </c>
      <c r="AC12" s="18">
        <v>7.1635062268061073E-2</v>
      </c>
      <c r="AD12" s="18">
        <v>8.0182390116808694E-2</v>
      </c>
      <c r="AF12" s="18">
        <v>4.0184165460454543E-2</v>
      </c>
      <c r="AG12" s="18">
        <v>6.9527452564046285E-2</v>
      </c>
      <c r="AH12" s="18">
        <v>9.7159227003449811E-2</v>
      </c>
      <c r="AI12" s="18">
        <v>5.2166492190966092E-2</v>
      </c>
      <c r="AJ12" s="18">
        <v>7.3128330741150133E-2</v>
      </c>
      <c r="AK12" s="18">
        <v>5.9289116112225371E-2</v>
      </c>
      <c r="AL12" s="18">
        <v>4.0274799979632438E-2</v>
      </c>
      <c r="AM12" s="18">
        <v>9.5718756720127834E-2</v>
      </c>
      <c r="AN12" s="18">
        <v>6.0916805070963413E-2</v>
      </c>
      <c r="AO12" s="18">
        <v>6.3870969593860918E-2</v>
      </c>
      <c r="AP12" s="18">
        <v>6.9944159581658449E-2</v>
      </c>
      <c r="AQ12" s="18">
        <v>8.8210931088930272E-2</v>
      </c>
      <c r="AR12" s="18">
        <v>3.2223978934776687E-2</v>
      </c>
      <c r="AS12" s="18">
        <v>0.1141234183569472</v>
      </c>
      <c r="AT12" s="18">
        <v>3.7290344202190552E-2</v>
      </c>
      <c r="AU12" s="18">
        <v>6.6398994639973882E-2</v>
      </c>
      <c r="AV12" s="18">
        <v>3.062508436692974E-2</v>
      </c>
      <c r="AX12" s="18">
        <v>6.1484030818328823E-2</v>
      </c>
      <c r="AY12" s="18">
        <v>8.2826494822255667E-2</v>
      </c>
      <c r="BA12" s="18">
        <v>6.1279035341113473E-2</v>
      </c>
      <c r="BB12" s="18">
        <v>7.3773933617016438E-2</v>
      </c>
      <c r="BD12" s="18">
        <v>5.8605013831670653E-2</v>
      </c>
      <c r="BE12" s="18">
        <v>5.4267084670721832E-2</v>
      </c>
      <c r="BF12" s="18">
        <v>5.12567450189306E-2</v>
      </c>
      <c r="BG12" s="18">
        <v>8.5633706859442896E-2</v>
      </c>
      <c r="BH12" s="18">
        <v>8.2616897466235517E-2</v>
      </c>
      <c r="BI12" s="18">
        <v>6.114474260347235E-2</v>
      </c>
      <c r="BJ12" s="18">
        <v>5.0004828531297417E-2</v>
      </c>
      <c r="BL12" s="18">
        <v>3.9024891686780597E-2</v>
      </c>
      <c r="BM12" s="18">
        <v>6.7058348566174458E-2</v>
      </c>
      <c r="BN12" s="18">
        <v>6.0612355079392201E-2</v>
      </c>
      <c r="BO12" s="18">
        <v>0.110425976392355</v>
      </c>
      <c r="BP12" s="18">
        <v>8.5159182562447255E-2</v>
      </c>
      <c r="BQ12" s="18">
        <v>9.4887327675676689E-2</v>
      </c>
      <c r="BR12" s="18">
        <v>6.930409177798609E-2</v>
      </c>
      <c r="BS12" s="18">
        <v>6.062239941274488E-2</v>
      </c>
      <c r="BU12" s="18">
        <v>3.6227844413424568E-2</v>
      </c>
      <c r="BV12" s="18">
        <v>6.7650878607534673E-2</v>
      </c>
      <c r="BW12" s="18">
        <v>4.5426206120922762E-2</v>
      </c>
      <c r="BX12" s="18">
        <v>9.9096197106677733E-2</v>
      </c>
      <c r="BY12" s="18">
        <v>6.1356629436873728E-2</v>
      </c>
      <c r="BZ12" s="18">
        <v>0.1389996146168522</v>
      </c>
      <c r="CA12" s="18">
        <v>6.7800804478242868E-2</v>
      </c>
      <c r="CB12" s="18">
        <v>7.561826008931502E-2</v>
      </c>
      <c r="CC12" s="18">
        <v>7.2049011059377291E-2</v>
      </c>
    </row>
    <row r="13" spans="2:83" ht="19" customHeight="1" x14ac:dyDescent="0.35">
      <c r="B13" s="21" t="s">
        <v>178</v>
      </c>
      <c r="C13" s="18">
        <v>3.6989791025241747E-2</v>
      </c>
      <c r="D13" s="18">
        <v>5.2131288438841697E-2</v>
      </c>
      <c r="E13" s="18">
        <v>4.382527240753141E-2</v>
      </c>
      <c r="F13" s="18">
        <v>4.0944247127656618E-2</v>
      </c>
      <c r="G13" s="18">
        <v>2.8939921326523829E-2</v>
      </c>
      <c r="H13" s="18">
        <v>3.2697509411212182E-2</v>
      </c>
      <c r="I13" s="18">
        <v>3.0713533065971198E-2</v>
      </c>
      <c r="K13" s="18">
        <v>3.7878456183120003E-2</v>
      </c>
      <c r="L13" s="18">
        <v>3.5320573902950292E-2</v>
      </c>
      <c r="N13" s="18">
        <v>2.884135430239438E-2</v>
      </c>
      <c r="O13" s="18">
        <v>8.4979457253349294E-2</v>
      </c>
      <c r="P13" s="18">
        <v>4.1218120404354963E-2</v>
      </c>
      <c r="Q13" s="18">
        <v>0</v>
      </c>
      <c r="R13" s="18">
        <v>2.6043295805428249E-2</v>
      </c>
      <c r="S13" s="18">
        <v>5.26574508650014E-3</v>
      </c>
      <c r="T13" s="18">
        <v>1.869783894388248E-2</v>
      </c>
      <c r="U13" s="18">
        <v>3.3055796863374558E-2</v>
      </c>
      <c r="V13" s="18">
        <v>6.7025277548004261E-2</v>
      </c>
      <c r="W13" s="18">
        <v>3.9617186130468683E-2</v>
      </c>
      <c r="X13" s="18">
        <v>7.7389616256289886E-2</v>
      </c>
      <c r="Y13" s="18">
        <v>1.9784528268417489E-2</v>
      </c>
      <c r="AA13" s="18">
        <v>2.4504264296860812E-2</v>
      </c>
      <c r="AB13" s="18">
        <v>3.6072230778833023E-2</v>
      </c>
      <c r="AC13" s="18">
        <v>4.5274405217799983E-2</v>
      </c>
      <c r="AD13" s="18">
        <v>4.4400449744572051E-2</v>
      </c>
      <c r="AF13" s="18">
        <v>9.2570551876886828E-2</v>
      </c>
      <c r="AG13" s="18">
        <v>6.8205482927000113E-2</v>
      </c>
      <c r="AH13" s="18">
        <v>3.2391024015585031E-2</v>
      </c>
      <c r="AI13" s="18">
        <v>5.3401798834160491E-2</v>
      </c>
      <c r="AJ13" s="18">
        <v>4.2985856106191343E-2</v>
      </c>
      <c r="AK13" s="18">
        <v>4.2139461522775368E-2</v>
      </c>
      <c r="AL13" s="18">
        <v>2.9096467531772509E-2</v>
      </c>
      <c r="AM13" s="18">
        <v>6.3483672131792951E-3</v>
      </c>
      <c r="AN13" s="18">
        <v>3.9083044333216271E-2</v>
      </c>
      <c r="AO13" s="18">
        <v>3.5090275654479391E-2</v>
      </c>
      <c r="AP13" s="18">
        <v>3.6159673117160819E-2</v>
      </c>
      <c r="AQ13" s="18">
        <v>3.1173643715357059E-2</v>
      </c>
      <c r="AR13" s="18">
        <v>2.95264699466747E-2</v>
      </c>
      <c r="AS13" s="18">
        <v>1.7267481874494821E-2</v>
      </c>
      <c r="AT13" s="18">
        <v>2.434831361795518E-2</v>
      </c>
      <c r="AU13" s="18">
        <v>4.9747561492717557E-2</v>
      </c>
      <c r="AV13" s="18">
        <v>1.7212338451304141E-2</v>
      </c>
      <c r="AX13" s="18">
        <v>3.4227024408124661E-2</v>
      </c>
      <c r="AY13" s="18">
        <v>4.6187129687323837E-2</v>
      </c>
      <c r="BA13" s="18">
        <v>3.9405812850808478E-2</v>
      </c>
      <c r="BB13" s="18">
        <v>3.2507255868384197E-2</v>
      </c>
      <c r="BD13" s="18">
        <v>5.2592322861985168E-2</v>
      </c>
      <c r="BE13" s="18">
        <v>2.9218781389344538E-2</v>
      </c>
      <c r="BF13" s="18">
        <v>2.1612991496321381E-2</v>
      </c>
      <c r="BG13" s="18">
        <v>2.7592171746189002E-2</v>
      </c>
      <c r="BH13" s="18">
        <v>2.70897818957513E-2</v>
      </c>
      <c r="BI13" s="18">
        <v>7.5228349959020988E-2</v>
      </c>
      <c r="BJ13" s="18">
        <v>9.0435711045105435E-2</v>
      </c>
      <c r="BL13" s="18">
        <v>2.810464542840841E-2</v>
      </c>
      <c r="BM13" s="18">
        <v>3.6099487019376278E-2</v>
      </c>
      <c r="BN13" s="18">
        <v>6.9795529354920198E-3</v>
      </c>
      <c r="BO13" s="18">
        <v>2.3069468272522001E-2</v>
      </c>
      <c r="BP13" s="18">
        <v>4.4608569711706791E-2</v>
      </c>
      <c r="BQ13" s="18">
        <v>4.7243965094951462E-2</v>
      </c>
      <c r="BR13" s="18">
        <v>4.1885698537693181E-2</v>
      </c>
      <c r="BS13" s="18">
        <v>5.5906980352516483E-2</v>
      </c>
      <c r="BU13" s="18">
        <v>3.2822533392621978E-2</v>
      </c>
      <c r="BV13" s="18">
        <v>4.03577096916206E-2</v>
      </c>
      <c r="BW13" s="18">
        <v>1.6650049884481311E-2</v>
      </c>
      <c r="BX13" s="18">
        <v>2.9752324124625019E-2</v>
      </c>
      <c r="BY13" s="18">
        <v>4.0175196975011943E-2</v>
      </c>
      <c r="BZ13" s="18">
        <v>3.1067059322487271E-2</v>
      </c>
      <c r="CA13" s="18">
        <v>5.8742638263771789E-2</v>
      </c>
      <c r="CB13" s="18">
        <v>2.393256878843019E-2</v>
      </c>
      <c r="CC13" s="18">
        <v>5.2254598079517843E-2</v>
      </c>
    </row>
    <row r="14" spans="2:83" ht="19" customHeight="1" x14ac:dyDescent="0.35">
      <c r="B14" s="21" t="s">
        <v>151</v>
      </c>
      <c r="C14" s="18">
        <v>3.5866491747973593E-2</v>
      </c>
      <c r="D14" s="18">
        <v>3.5387627156859218E-2</v>
      </c>
      <c r="E14" s="18">
        <v>2.4466512256824322E-2</v>
      </c>
      <c r="F14" s="18">
        <v>3.745755695802843E-2</v>
      </c>
      <c r="G14" s="18">
        <v>3.9634069085857149E-2</v>
      </c>
      <c r="H14" s="18">
        <v>3.1687700349791487E-2</v>
      </c>
      <c r="I14" s="18">
        <v>4.3456968146799627E-2</v>
      </c>
      <c r="K14" s="18">
        <v>3.0262935651300879E-2</v>
      </c>
      <c r="L14" s="18">
        <v>4.0402059106671127E-2</v>
      </c>
      <c r="N14" s="18">
        <v>1.379384274260346E-2</v>
      </c>
      <c r="O14" s="18">
        <v>5.373865972307075E-2</v>
      </c>
      <c r="P14" s="18">
        <v>3.9985632698336833E-2</v>
      </c>
      <c r="Q14" s="18">
        <v>9.6007688490588761E-3</v>
      </c>
      <c r="R14" s="18">
        <v>5.1171296155455223E-2</v>
      </c>
      <c r="S14" s="18">
        <v>1.877795213248316E-2</v>
      </c>
      <c r="T14" s="18">
        <v>5.6356669529229353E-2</v>
      </c>
      <c r="U14" s="18">
        <v>4.377139785530576E-2</v>
      </c>
      <c r="V14" s="18">
        <v>2.8307704909757911E-2</v>
      </c>
      <c r="W14" s="18">
        <v>4.0856741452665157E-2</v>
      </c>
      <c r="X14" s="18">
        <v>6.2148467640384522E-2</v>
      </c>
      <c r="Y14" s="18">
        <v>1.1577052396115371E-2</v>
      </c>
      <c r="AA14" s="18">
        <v>1.9318293166248741E-2</v>
      </c>
      <c r="AB14" s="18">
        <v>2.9007473873300649E-2</v>
      </c>
      <c r="AC14" s="18">
        <v>3.5221143385010388E-2</v>
      </c>
      <c r="AD14" s="18">
        <v>6.1668717610440071E-2</v>
      </c>
      <c r="AF14" s="18">
        <v>0.14239435248955809</v>
      </c>
      <c r="AG14" s="18">
        <v>7.843918369039421E-2</v>
      </c>
      <c r="AH14" s="18">
        <v>4.0650390908922071E-2</v>
      </c>
      <c r="AI14" s="18">
        <v>4.5056865461668892E-2</v>
      </c>
      <c r="AJ14" s="18">
        <v>2.5719361028465369E-2</v>
      </c>
      <c r="AK14" s="18">
        <v>5.9018661170199681E-2</v>
      </c>
      <c r="AL14" s="18">
        <v>2.6169504169730261E-2</v>
      </c>
      <c r="AM14" s="18">
        <v>1.4290444899974841E-2</v>
      </c>
      <c r="AN14" s="18">
        <v>1.0972340564055711E-2</v>
      </c>
      <c r="AO14" s="18">
        <v>1.7882048036683841E-2</v>
      </c>
      <c r="AP14" s="18">
        <v>3.3472105391380021E-2</v>
      </c>
      <c r="AQ14" s="18">
        <v>2.197346315841545E-2</v>
      </c>
      <c r="AR14" s="18">
        <v>4.5183613589475112E-2</v>
      </c>
      <c r="AS14" s="18">
        <v>2.4758146241075009E-2</v>
      </c>
      <c r="AT14" s="18">
        <v>2.2247758169294161E-2</v>
      </c>
      <c r="AU14" s="18">
        <v>1.6275490158586901E-2</v>
      </c>
      <c r="AV14" s="18">
        <v>7.481085360302267E-2</v>
      </c>
      <c r="AX14" s="18">
        <v>3.7489810080198513E-2</v>
      </c>
      <c r="AY14" s="18">
        <v>2.8930432493391021E-2</v>
      </c>
      <c r="BA14" s="18">
        <v>3.1053631025530042E-2</v>
      </c>
      <c r="BB14" s="18">
        <v>4.4795971260581671E-2</v>
      </c>
      <c r="BD14" s="18">
        <v>3.358878278688282E-2</v>
      </c>
      <c r="BE14" s="18">
        <v>4.6354440126341212E-2</v>
      </c>
      <c r="BF14" s="18">
        <v>5.1330000961728531E-2</v>
      </c>
      <c r="BG14" s="18">
        <v>1.884475285143597E-2</v>
      </c>
      <c r="BH14" s="18">
        <v>2.119715822725653E-2</v>
      </c>
      <c r="BI14" s="18">
        <v>6.7096707915854065E-2</v>
      </c>
      <c r="BJ14" s="18">
        <v>7.503374422601522E-2</v>
      </c>
      <c r="BL14" s="18">
        <v>2.3832550105460301E-2</v>
      </c>
      <c r="BM14" s="18">
        <v>1.670305944624622E-2</v>
      </c>
      <c r="BN14" s="18">
        <v>3.2673637193208552E-2</v>
      </c>
      <c r="BO14" s="18">
        <v>1.2640288794801519E-2</v>
      </c>
      <c r="BP14" s="18">
        <v>4.6285829972357279E-2</v>
      </c>
      <c r="BQ14" s="18">
        <v>2.300202130763165E-2</v>
      </c>
      <c r="BR14" s="18">
        <v>0.1003214446095668</v>
      </c>
      <c r="BS14" s="18">
        <v>7.4049670097035489E-2</v>
      </c>
      <c r="BU14" s="18">
        <v>4.0656130939797797E-3</v>
      </c>
      <c r="BV14" s="18">
        <v>1.7004539068305059E-2</v>
      </c>
      <c r="BW14" s="18">
        <v>3.6968194808988122E-2</v>
      </c>
      <c r="BX14" s="18">
        <v>2.5820294870704669E-2</v>
      </c>
      <c r="BY14" s="18">
        <v>3.7561675349142787E-2</v>
      </c>
      <c r="BZ14" s="18">
        <v>3.395538913513612E-2</v>
      </c>
      <c r="CA14" s="18">
        <v>9.4819637580729282E-2</v>
      </c>
      <c r="CB14" s="18">
        <v>9.2395458712563508E-2</v>
      </c>
      <c r="CC14" s="18">
        <v>5.9718232484499013E-2</v>
      </c>
    </row>
    <row r="15" spans="2:83" ht="19" customHeight="1" x14ac:dyDescent="0.35">
      <c r="B15" s="22" t="s">
        <v>117</v>
      </c>
      <c r="C15" s="23">
        <v>0.66657188767169862</v>
      </c>
      <c r="D15" s="23">
        <v>0.54824820872676439</v>
      </c>
      <c r="E15" s="23">
        <v>0.63983069148864402</v>
      </c>
      <c r="F15" s="23">
        <v>0.64640284778610768</v>
      </c>
      <c r="G15" s="23">
        <v>0.68912881870145348</v>
      </c>
      <c r="H15" s="23">
        <v>0.71044814995145189</v>
      </c>
      <c r="I15" s="23">
        <v>0.7080132511191678</v>
      </c>
      <c r="K15" s="23">
        <v>0.65077588448161361</v>
      </c>
      <c r="L15" s="23">
        <v>0.68269221041329242</v>
      </c>
      <c r="N15" s="23">
        <v>0.7012475944611114</v>
      </c>
      <c r="O15" s="23">
        <v>0.69993786187957929</v>
      </c>
      <c r="P15" s="23">
        <v>0.62319479933299993</v>
      </c>
      <c r="Q15" s="23">
        <v>0.65049409334764974</v>
      </c>
      <c r="R15" s="23">
        <v>0.69857403958160114</v>
      </c>
      <c r="S15" s="23">
        <v>0.67344221395984949</v>
      </c>
      <c r="T15" s="23">
        <v>0.66493539985185812</v>
      </c>
      <c r="U15" s="23">
        <v>0.66358592533000904</v>
      </c>
      <c r="V15" s="23">
        <v>0.60088606603562278</v>
      </c>
      <c r="W15" s="23">
        <v>0.67038127792922675</v>
      </c>
      <c r="X15" s="23">
        <v>0.62400166682557678</v>
      </c>
      <c r="Y15" s="23">
        <v>0.73938411869501519</v>
      </c>
      <c r="AA15" s="23">
        <v>0.71651590862795334</v>
      </c>
      <c r="AB15" s="23">
        <v>0.7011275983613704</v>
      </c>
      <c r="AC15" s="23">
        <v>0.63773462132258574</v>
      </c>
      <c r="AD15" s="23">
        <v>0.60221882262207083</v>
      </c>
      <c r="AF15" s="23">
        <v>0.4111342385241698</v>
      </c>
      <c r="AG15" s="23">
        <v>0.56831827832806625</v>
      </c>
      <c r="AH15" s="23">
        <v>0.67868516577811566</v>
      </c>
      <c r="AI15" s="23">
        <v>0.59341045465067688</v>
      </c>
      <c r="AJ15" s="23">
        <v>0.6914524872338218</v>
      </c>
      <c r="AK15" s="23">
        <v>0.67469179968096715</v>
      </c>
      <c r="AL15" s="23">
        <v>0.73255056328954837</v>
      </c>
      <c r="AM15" s="23">
        <v>0.69646710291665337</v>
      </c>
      <c r="AN15" s="23">
        <v>0.62462756452539392</v>
      </c>
      <c r="AO15" s="23">
        <v>0.71228796640402769</v>
      </c>
      <c r="AP15" s="23">
        <v>0.65656973011407793</v>
      </c>
      <c r="AQ15" s="23">
        <v>0.69141876231021882</v>
      </c>
      <c r="AR15" s="23">
        <v>0.71266307489240877</v>
      </c>
      <c r="AS15" s="23">
        <v>0.64581662432452613</v>
      </c>
      <c r="AT15" s="23">
        <v>0.76568484882182619</v>
      </c>
      <c r="AU15" s="23">
        <v>0.64930258420509612</v>
      </c>
      <c r="AV15" s="23">
        <v>0.56909047605347918</v>
      </c>
      <c r="AX15" s="23">
        <v>0.67420697573319788</v>
      </c>
      <c r="AY15" s="23">
        <v>0.63584041188498031</v>
      </c>
      <c r="BA15" s="23">
        <v>0.68082328671869152</v>
      </c>
      <c r="BB15" s="23">
        <v>0.64013073693930989</v>
      </c>
      <c r="BD15" s="23">
        <v>0.64709332305897538</v>
      </c>
      <c r="BE15" s="23">
        <v>0.67898775083122187</v>
      </c>
      <c r="BF15" s="23">
        <v>0.66735574641689677</v>
      </c>
      <c r="BG15" s="23">
        <v>0.67527186425555463</v>
      </c>
      <c r="BH15" s="23">
        <v>0.73507037527391428</v>
      </c>
      <c r="BI15" s="23">
        <v>0.60946043845385311</v>
      </c>
      <c r="BJ15" s="23">
        <v>0.46837305155270048</v>
      </c>
      <c r="BL15" s="23">
        <v>0.72991050159084847</v>
      </c>
      <c r="BM15" s="23">
        <v>0.68491989684170795</v>
      </c>
      <c r="BN15" s="23">
        <v>0.75245664071017859</v>
      </c>
      <c r="BO15" s="23">
        <v>0.67027836664864504</v>
      </c>
      <c r="BP15" s="23">
        <v>0.65437526672101132</v>
      </c>
      <c r="BQ15" s="23">
        <v>0.66424325362463799</v>
      </c>
      <c r="BR15" s="23">
        <v>0.46853216898476369</v>
      </c>
      <c r="BS15" s="23">
        <v>0.57260331431953093</v>
      </c>
      <c r="BU15" s="23">
        <v>0.77696780949518907</v>
      </c>
      <c r="BV15" s="23">
        <v>0.65863084123022619</v>
      </c>
      <c r="BW15" s="23">
        <v>0.69860616809876253</v>
      </c>
      <c r="BX15" s="23">
        <v>0.65352094491530832</v>
      </c>
      <c r="BY15" s="23">
        <v>0.68029554802971559</v>
      </c>
      <c r="BZ15" s="23">
        <v>0.69993051847318888</v>
      </c>
      <c r="CA15" s="23">
        <v>0.48436681866931541</v>
      </c>
      <c r="CB15" s="23">
        <v>0.59108804139346782</v>
      </c>
      <c r="CC15" s="23">
        <v>0.62950464588276489</v>
      </c>
    </row>
    <row r="16" spans="2:83" ht="19" customHeight="1" x14ac:dyDescent="0.35">
      <c r="B16" s="22" t="s">
        <v>118</v>
      </c>
      <c r="C16" s="23">
        <v>0.1026448063024097</v>
      </c>
      <c r="D16" s="23">
        <v>0.15461144311874089</v>
      </c>
      <c r="E16" s="23">
        <v>0.1195923945965834</v>
      </c>
      <c r="F16" s="23">
        <v>0.1068569925797991</v>
      </c>
      <c r="G16" s="23">
        <v>8.2307863106749451E-2</v>
      </c>
      <c r="H16" s="23">
        <v>9.5558650858091981E-2</v>
      </c>
      <c r="I16" s="23">
        <v>8.2511221420870584E-2</v>
      </c>
      <c r="K16" s="23">
        <v>0.1105487774906888</v>
      </c>
      <c r="L16" s="23">
        <v>9.4726707252873799E-2</v>
      </c>
      <c r="N16" s="23">
        <v>0.10934994401969091</v>
      </c>
      <c r="O16" s="23">
        <v>0.13242491721892879</v>
      </c>
      <c r="P16" s="23">
        <v>8.0585410181102851E-2</v>
      </c>
      <c r="Q16" s="23">
        <v>3.8721799943894381E-2</v>
      </c>
      <c r="R16" s="23">
        <v>8.5672761656860386E-2</v>
      </c>
      <c r="S16" s="23">
        <v>7.0178536239434181E-2</v>
      </c>
      <c r="T16" s="23">
        <v>0.10051849905196029</v>
      </c>
      <c r="U16" s="23">
        <v>0.1029292010802586</v>
      </c>
      <c r="V16" s="23">
        <v>0.14218764472052939</v>
      </c>
      <c r="W16" s="23">
        <v>0.13092452406587829</v>
      </c>
      <c r="X16" s="23">
        <v>0.10260229077027661</v>
      </c>
      <c r="Y16" s="23">
        <v>7.9862171162775261E-2</v>
      </c>
      <c r="AA16" s="23">
        <v>8.7892470317414248E-2</v>
      </c>
      <c r="AB16" s="23">
        <v>8.5531358062502144E-2</v>
      </c>
      <c r="AC16" s="23">
        <v>0.1169094674858611</v>
      </c>
      <c r="AD16" s="23">
        <v>0.1245828398613807</v>
      </c>
      <c r="AF16" s="23">
        <v>0.1327547173373414</v>
      </c>
      <c r="AG16" s="23">
        <v>0.1377329354910464</v>
      </c>
      <c r="AH16" s="23">
        <v>0.12955025101903481</v>
      </c>
      <c r="AI16" s="23">
        <v>0.1055682910251266</v>
      </c>
      <c r="AJ16" s="23">
        <v>0.1161141868473415</v>
      </c>
      <c r="AK16" s="23">
        <v>0.1014285776350007</v>
      </c>
      <c r="AL16" s="23">
        <v>6.9371267511404947E-2</v>
      </c>
      <c r="AM16" s="23">
        <v>0.10206712393330709</v>
      </c>
      <c r="AN16" s="23">
        <v>9.9999849404179691E-2</v>
      </c>
      <c r="AO16" s="23">
        <v>9.896124524834031E-2</v>
      </c>
      <c r="AP16" s="23">
        <v>0.1061038326988193</v>
      </c>
      <c r="AQ16" s="23">
        <v>0.1193845748042873</v>
      </c>
      <c r="AR16" s="23">
        <v>6.175044888145139E-2</v>
      </c>
      <c r="AS16" s="23">
        <v>0.13139090023144201</v>
      </c>
      <c r="AT16" s="23">
        <v>6.1638657820145729E-2</v>
      </c>
      <c r="AU16" s="23">
        <v>0.11614655613269149</v>
      </c>
      <c r="AV16" s="23">
        <v>4.7837422818233888E-2</v>
      </c>
      <c r="AX16" s="23">
        <v>9.5711055226453484E-2</v>
      </c>
      <c r="AY16" s="23">
        <v>0.12901362450957951</v>
      </c>
      <c r="BA16" s="23">
        <v>0.1006848481919219</v>
      </c>
      <c r="BB16" s="23">
        <v>0.10628118948540061</v>
      </c>
      <c r="BD16" s="23">
        <v>0.11119733669365579</v>
      </c>
      <c r="BE16" s="23">
        <v>8.348586606006636E-2</v>
      </c>
      <c r="BF16" s="23">
        <v>7.286973651525197E-2</v>
      </c>
      <c r="BG16" s="23">
        <v>0.11322587860563189</v>
      </c>
      <c r="BH16" s="23">
        <v>0.1097066793619868</v>
      </c>
      <c r="BI16" s="23">
        <v>0.1363730925624933</v>
      </c>
      <c r="BJ16" s="23">
        <v>0.14044053957640279</v>
      </c>
      <c r="BL16" s="23">
        <v>6.7129537115189014E-2</v>
      </c>
      <c r="BM16" s="23">
        <v>0.10315783558555069</v>
      </c>
      <c r="BN16" s="23">
        <v>6.7591908014884225E-2</v>
      </c>
      <c r="BO16" s="23">
        <v>0.13349544466487709</v>
      </c>
      <c r="BP16" s="23">
        <v>0.12976775227415399</v>
      </c>
      <c r="BQ16" s="23">
        <v>0.14213129277062811</v>
      </c>
      <c r="BR16" s="23">
        <v>0.1111897903156793</v>
      </c>
      <c r="BS16" s="23">
        <v>0.1165293797652614</v>
      </c>
      <c r="BU16" s="23">
        <v>6.9050377806046559E-2</v>
      </c>
      <c r="BV16" s="23">
        <v>0.1080085882991553</v>
      </c>
      <c r="BW16" s="23">
        <v>6.2076256005404069E-2</v>
      </c>
      <c r="BX16" s="23">
        <v>0.12884852123130269</v>
      </c>
      <c r="BY16" s="23">
        <v>0.1015318264118857</v>
      </c>
      <c r="BZ16" s="23">
        <v>0.17006667393933941</v>
      </c>
      <c r="CA16" s="23">
        <v>0.12654344274201471</v>
      </c>
      <c r="CB16" s="23">
        <v>9.9550828877745204E-2</v>
      </c>
      <c r="CC16" s="23">
        <v>0.1243036091388951</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0.12492846641949561</v>
      </c>
      <c r="D9" s="18">
        <v>0.1605755725990165</v>
      </c>
      <c r="E9" s="18">
        <v>0.22889390953281041</v>
      </c>
      <c r="F9" s="18">
        <v>0.14548935069325711</v>
      </c>
      <c r="G9" s="18">
        <v>0.13072585150090771</v>
      </c>
      <c r="H9" s="18">
        <v>6.0757600396668818E-2</v>
      </c>
      <c r="I9" s="18">
        <v>6.0333455856005087E-2</v>
      </c>
      <c r="K9" s="18">
        <v>0.12577353131672489</v>
      </c>
      <c r="L9" s="18">
        <v>0.12475394481981091</v>
      </c>
      <c r="N9" s="18">
        <v>0.1105392752023944</v>
      </c>
      <c r="O9" s="18">
        <v>8.3441023699211067E-2</v>
      </c>
      <c r="P9" s="18">
        <v>0.1328240070325431</v>
      </c>
      <c r="Q9" s="18">
        <v>0.1209575660607926</v>
      </c>
      <c r="R9" s="18">
        <v>0.12896071111654611</v>
      </c>
      <c r="S9" s="18">
        <v>9.2502774464662374E-2</v>
      </c>
      <c r="T9" s="18">
        <v>0.1130402515766029</v>
      </c>
      <c r="U9" s="18">
        <v>0.1327038721703819</v>
      </c>
      <c r="V9" s="18">
        <v>0.18887604344813391</v>
      </c>
      <c r="W9" s="18">
        <v>9.9540211887946553E-2</v>
      </c>
      <c r="X9" s="18">
        <v>0.103535902523896</v>
      </c>
      <c r="Y9" s="18">
        <v>0.14120482013912061</v>
      </c>
      <c r="AA9" s="18">
        <v>0.1485039554277239</v>
      </c>
      <c r="AB9" s="18">
        <v>0.1154580247734641</v>
      </c>
      <c r="AC9" s="18">
        <v>0.1243166098270066</v>
      </c>
      <c r="AD9" s="18">
        <v>0.1094339290833632</v>
      </c>
      <c r="AF9" s="18">
        <v>0.14419212235090129</v>
      </c>
      <c r="AG9" s="18">
        <v>0.1499575198078921</v>
      </c>
      <c r="AH9" s="18">
        <v>0.15069081511844951</v>
      </c>
      <c r="AI9" s="18">
        <v>0.11008269700786071</v>
      </c>
      <c r="AJ9" s="18">
        <v>9.4798355598635878E-2</v>
      </c>
      <c r="AK9" s="18">
        <v>9.4844613331395211E-2</v>
      </c>
      <c r="AL9" s="18">
        <v>0.1227204870482603</v>
      </c>
      <c r="AM9" s="18">
        <v>0.16232153883293179</v>
      </c>
      <c r="AN9" s="18">
        <v>9.4923187525129821E-2</v>
      </c>
      <c r="AO9" s="18">
        <v>0.1157124353589869</v>
      </c>
      <c r="AP9" s="18">
        <v>0.11055968604854099</v>
      </c>
      <c r="AQ9" s="18">
        <v>9.7072933083208524E-2</v>
      </c>
      <c r="AR9" s="18">
        <v>0.124800511394733</v>
      </c>
      <c r="AS9" s="18">
        <v>0.1735331781308162</v>
      </c>
      <c r="AT9" s="18">
        <v>9.1146869902184291E-2</v>
      </c>
      <c r="AU9" s="18">
        <v>0.26146930451787948</v>
      </c>
      <c r="AV9" s="18">
        <v>5.2812798997432471E-2</v>
      </c>
      <c r="AX9" s="18">
        <v>0.1108149563182748</v>
      </c>
      <c r="AY9" s="18">
        <v>0.19676029639455611</v>
      </c>
      <c r="BA9" s="18">
        <v>0.12855571647986391</v>
      </c>
      <c r="BB9" s="18">
        <v>0.1181986944670007</v>
      </c>
      <c r="BD9" s="18">
        <v>9.8452127255993171E-2</v>
      </c>
      <c r="BE9" s="18">
        <v>0.11003495803764719</v>
      </c>
      <c r="BF9" s="18">
        <v>6.0267375158834832E-2</v>
      </c>
      <c r="BG9" s="18">
        <v>0.1588127029030135</v>
      </c>
      <c r="BH9" s="18">
        <v>0.188830975790685</v>
      </c>
      <c r="BI9" s="18">
        <v>0.25619570538557712</v>
      </c>
      <c r="BJ9" s="18">
        <v>8.2293421482003332E-2</v>
      </c>
      <c r="BL9" s="18">
        <v>9.3116275931344694E-2</v>
      </c>
      <c r="BM9" s="18">
        <v>0.16826406405754801</v>
      </c>
      <c r="BN9" s="18">
        <v>6.939656382946284E-2</v>
      </c>
      <c r="BO9" s="18">
        <v>0.1852245817222985</v>
      </c>
      <c r="BP9" s="18">
        <v>0.12796671416071509</v>
      </c>
      <c r="BQ9" s="18">
        <v>8.9475913419281974E-2</v>
      </c>
      <c r="BR9" s="18">
        <v>0.17217275090542949</v>
      </c>
      <c r="BS9" s="18">
        <v>8.2168751858242142E-2</v>
      </c>
      <c r="BU9" s="18">
        <v>0.1091556045346775</v>
      </c>
      <c r="BV9" s="18">
        <v>0.1883701122538359</v>
      </c>
      <c r="BW9" s="18">
        <v>0.1078177822723551</v>
      </c>
      <c r="BX9" s="18">
        <v>0.13400272819466669</v>
      </c>
      <c r="BY9" s="18">
        <v>0.1213767395320304</v>
      </c>
      <c r="BZ9" s="18">
        <v>5.8838277112088028E-2</v>
      </c>
      <c r="CA9" s="18">
        <v>6.0423472620886029E-2</v>
      </c>
      <c r="CB9" s="18">
        <v>7.7019728685417135E-2</v>
      </c>
      <c r="CC9" s="18">
        <v>9.411614618713357E-2</v>
      </c>
    </row>
    <row r="10" spans="2:83" ht="19" customHeight="1" x14ac:dyDescent="0.35">
      <c r="B10" s="21" t="s">
        <v>175</v>
      </c>
      <c r="C10" s="18">
        <v>0.27371293422617021</v>
      </c>
      <c r="D10" s="18">
        <v>0.29616389317467262</v>
      </c>
      <c r="E10" s="18">
        <v>0.39755331401481681</v>
      </c>
      <c r="F10" s="18">
        <v>0.35278562644311229</v>
      </c>
      <c r="G10" s="18">
        <v>0.25803133295240799</v>
      </c>
      <c r="H10" s="18">
        <v>0.20868417066855</v>
      </c>
      <c r="I10" s="18">
        <v>0.17372487859489461</v>
      </c>
      <c r="K10" s="18">
        <v>0.31615849988896072</v>
      </c>
      <c r="L10" s="18">
        <v>0.23529418106157671</v>
      </c>
      <c r="N10" s="18">
        <v>0.28670314661097351</v>
      </c>
      <c r="O10" s="18">
        <v>0.252822866659975</v>
      </c>
      <c r="P10" s="18">
        <v>0.30181638590595211</v>
      </c>
      <c r="Q10" s="18">
        <v>0.260897732914324</v>
      </c>
      <c r="R10" s="18">
        <v>0.31570599670038008</v>
      </c>
      <c r="S10" s="18">
        <v>0.27283574075776368</v>
      </c>
      <c r="T10" s="18">
        <v>0.27086564435929761</v>
      </c>
      <c r="U10" s="18">
        <v>0.25235182648644439</v>
      </c>
      <c r="V10" s="18">
        <v>0.33195333077748201</v>
      </c>
      <c r="W10" s="18">
        <v>0.23108632541142529</v>
      </c>
      <c r="X10" s="18">
        <v>0.23872306698929699</v>
      </c>
      <c r="Y10" s="18">
        <v>0.2476841556045585</v>
      </c>
      <c r="AA10" s="18">
        <v>0.34317663255185121</v>
      </c>
      <c r="AB10" s="18">
        <v>0.27357709995756258</v>
      </c>
      <c r="AC10" s="18">
        <v>0.26195372812190598</v>
      </c>
      <c r="AD10" s="18">
        <v>0.20923979643190341</v>
      </c>
      <c r="AF10" s="18">
        <v>0.28966021260809288</v>
      </c>
      <c r="AG10" s="18">
        <v>0.24244305781968101</v>
      </c>
      <c r="AH10" s="18">
        <v>0.1679579387803041</v>
      </c>
      <c r="AI10" s="18">
        <v>0.16919132869075609</v>
      </c>
      <c r="AJ10" s="18">
        <v>0.19299929232669941</v>
      </c>
      <c r="AK10" s="18">
        <v>0.29151064964811402</v>
      </c>
      <c r="AL10" s="18">
        <v>0.30283443705040869</v>
      </c>
      <c r="AM10" s="18">
        <v>0.30275481636523721</v>
      </c>
      <c r="AN10" s="18">
        <v>0.24566801620880349</v>
      </c>
      <c r="AO10" s="18">
        <v>0.28217464207127152</v>
      </c>
      <c r="AP10" s="18">
        <v>0.2733659660963933</v>
      </c>
      <c r="AQ10" s="18">
        <v>0.36604671658830712</v>
      </c>
      <c r="AR10" s="18">
        <v>0.31430771437410582</v>
      </c>
      <c r="AS10" s="18">
        <v>0.35933865166454693</v>
      </c>
      <c r="AT10" s="18">
        <v>0.49155504894251728</v>
      </c>
      <c r="AU10" s="18">
        <v>0.38776004268219461</v>
      </c>
      <c r="AV10" s="18">
        <v>0.120897784693504</v>
      </c>
      <c r="AX10" s="18">
        <v>0.24839532127818439</v>
      </c>
      <c r="AY10" s="18">
        <v>0.39797985207300829</v>
      </c>
      <c r="BA10" s="18">
        <v>0.27347080243702809</v>
      </c>
      <c r="BB10" s="18">
        <v>0.27416217034065282</v>
      </c>
      <c r="BD10" s="18">
        <v>0.19351218615475199</v>
      </c>
      <c r="BE10" s="18">
        <v>0.25993440796744638</v>
      </c>
      <c r="BF10" s="18">
        <v>0.2717470044748404</v>
      </c>
      <c r="BG10" s="18">
        <v>0.33517990195798958</v>
      </c>
      <c r="BH10" s="18">
        <v>0.36645672089869041</v>
      </c>
      <c r="BI10" s="18">
        <v>0.37638373979912448</v>
      </c>
      <c r="BJ10" s="18">
        <v>0.14532451877231911</v>
      </c>
      <c r="BL10" s="18">
        <v>0.32525914525280691</v>
      </c>
      <c r="BM10" s="18">
        <v>0.32438035496055728</v>
      </c>
      <c r="BN10" s="18">
        <v>0.29235036898398969</v>
      </c>
      <c r="BO10" s="18">
        <v>0.19728530617216539</v>
      </c>
      <c r="BP10" s="18">
        <v>0.29411699373663219</v>
      </c>
      <c r="BQ10" s="18">
        <v>0.24097778361098879</v>
      </c>
      <c r="BR10" s="18">
        <v>0.12820861123772551</v>
      </c>
      <c r="BS10" s="18">
        <v>0.15831936485710341</v>
      </c>
      <c r="BU10" s="18">
        <v>0.37251042042017218</v>
      </c>
      <c r="BV10" s="18">
        <v>0.31100395396077041</v>
      </c>
      <c r="BW10" s="18">
        <v>0.2287977906158542</v>
      </c>
      <c r="BX10" s="18">
        <v>0.25639410280269548</v>
      </c>
      <c r="BY10" s="18">
        <v>0.29183882636744929</v>
      </c>
      <c r="BZ10" s="18">
        <v>0.31166071037405763</v>
      </c>
      <c r="CA10" s="18">
        <v>8.5162864513152386E-2</v>
      </c>
      <c r="CB10" s="18">
        <v>0.14709864962337571</v>
      </c>
      <c r="CC10" s="18">
        <v>0.2274585857968911</v>
      </c>
    </row>
    <row r="11" spans="2:83" ht="32.15" customHeight="1" x14ac:dyDescent="0.35">
      <c r="B11" s="21" t="s">
        <v>394</v>
      </c>
      <c r="C11" s="18">
        <v>0.22117411339067139</v>
      </c>
      <c r="D11" s="18">
        <v>0.27229456406015179</v>
      </c>
      <c r="E11" s="18">
        <v>0.18913899756744071</v>
      </c>
      <c r="F11" s="18">
        <v>0.22977127536551789</v>
      </c>
      <c r="G11" s="18">
        <v>0.21501696054238439</v>
      </c>
      <c r="H11" s="18">
        <v>0.27089277198535638</v>
      </c>
      <c r="I11" s="18">
        <v>0.18559379911694701</v>
      </c>
      <c r="K11" s="18">
        <v>0.22542762123497739</v>
      </c>
      <c r="L11" s="18">
        <v>0.21628043012626641</v>
      </c>
      <c r="N11" s="18">
        <v>0.29924183073713589</v>
      </c>
      <c r="O11" s="18">
        <v>0.24469817962945761</v>
      </c>
      <c r="P11" s="18">
        <v>0.22352312155405771</v>
      </c>
      <c r="Q11" s="18">
        <v>0.21785678532165731</v>
      </c>
      <c r="R11" s="18">
        <v>0.16129358545986369</v>
      </c>
      <c r="S11" s="18">
        <v>0.25565646990825691</v>
      </c>
      <c r="T11" s="18">
        <v>0.24540664252975111</v>
      </c>
      <c r="U11" s="18">
        <v>0.24555303015234611</v>
      </c>
      <c r="V11" s="18">
        <v>0.2289565904062644</v>
      </c>
      <c r="W11" s="18">
        <v>0.1927237182364967</v>
      </c>
      <c r="X11" s="18">
        <v>0.2358442148197287</v>
      </c>
      <c r="Y11" s="18">
        <v>0.16346792946176911</v>
      </c>
      <c r="AA11" s="18">
        <v>0.16497986849190921</v>
      </c>
      <c r="AB11" s="18">
        <v>0.2040350981448241</v>
      </c>
      <c r="AC11" s="18">
        <v>0.22915229170597051</v>
      </c>
      <c r="AD11" s="18">
        <v>0.29306239102965648</v>
      </c>
      <c r="AF11" s="18">
        <v>0.23851328791408349</v>
      </c>
      <c r="AG11" s="18">
        <v>0.27926240112073392</v>
      </c>
      <c r="AH11" s="18">
        <v>0.21683641452810379</v>
      </c>
      <c r="AI11" s="18">
        <v>0.2351331408041798</v>
      </c>
      <c r="AJ11" s="18">
        <v>0.2436369126183513</v>
      </c>
      <c r="AK11" s="18">
        <v>0.23227332493342329</v>
      </c>
      <c r="AL11" s="18">
        <v>0.1960999280364579</v>
      </c>
      <c r="AM11" s="18">
        <v>0.1865294375370837</v>
      </c>
      <c r="AN11" s="18">
        <v>0.27873107807739661</v>
      </c>
      <c r="AO11" s="18">
        <v>0.2393839880260166</v>
      </c>
      <c r="AP11" s="18">
        <v>0.22321187798792419</v>
      </c>
      <c r="AQ11" s="18">
        <v>0.16710989869148729</v>
      </c>
      <c r="AR11" s="18">
        <v>0.24035625420405321</v>
      </c>
      <c r="AS11" s="18">
        <v>0.10144964687406829</v>
      </c>
      <c r="AT11" s="18">
        <v>0.17848028102524291</v>
      </c>
      <c r="AU11" s="18">
        <v>0.16554874360058139</v>
      </c>
      <c r="AV11" s="18">
        <v>0.2977567048166469</v>
      </c>
      <c r="AX11" s="18">
        <v>0.22023561497534849</v>
      </c>
      <c r="AY11" s="18">
        <v>0.22682211435232461</v>
      </c>
      <c r="BA11" s="18">
        <v>0.21144150695676381</v>
      </c>
      <c r="BB11" s="18">
        <v>0.23923138011160239</v>
      </c>
      <c r="BD11" s="18">
        <v>0.29255647666724971</v>
      </c>
      <c r="BE11" s="18">
        <v>0.2090403436502879</v>
      </c>
      <c r="BF11" s="18">
        <v>0.20577276126609881</v>
      </c>
      <c r="BG11" s="18">
        <v>0.20031048242395799</v>
      </c>
      <c r="BH11" s="18">
        <v>0.1530066268674419</v>
      </c>
      <c r="BI11" s="18">
        <v>0.11622153000081439</v>
      </c>
      <c r="BJ11" s="18">
        <v>0.28283664371671152</v>
      </c>
      <c r="BL11" s="18">
        <v>0.19393638378978251</v>
      </c>
      <c r="BM11" s="18">
        <v>0.1974085465096253</v>
      </c>
      <c r="BN11" s="18">
        <v>0.15596561670634251</v>
      </c>
      <c r="BO11" s="18">
        <v>0.20057688176853791</v>
      </c>
      <c r="BP11" s="18">
        <v>0.2259199465576168</v>
      </c>
      <c r="BQ11" s="18">
        <v>0.35779610561433778</v>
      </c>
      <c r="BR11" s="18">
        <v>0.36552789644177441</v>
      </c>
      <c r="BS11" s="18">
        <v>0.2822825080580369</v>
      </c>
      <c r="BU11" s="18">
        <v>0.16318185206627289</v>
      </c>
      <c r="BV11" s="18">
        <v>0.19615731666809369</v>
      </c>
      <c r="BW11" s="18">
        <v>0.2174225515129522</v>
      </c>
      <c r="BX11" s="18">
        <v>0.2227689608984682</v>
      </c>
      <c r="BY11" s="18">
        <v>0.23674082715059419</v>
      </c>
      <c r="BZ11" s="18">
        <v>0.32440795795745792</v>
      </c>
      <c r="CA11" s="18">
        <v>0.32549030622844632</v>
      </c>
      <c r="CB11" s="18">
        <v>0.2497508657704671</v>
      </c>
      <c r="CC11" s="18">
        <v>0.20314935080019869</v>
      </c>
    </row>
    <row r="12" spans="2:83" ht="19" customHeight="1" x14ac:dyDescent="0.35">
      <c r="B12" s="21" t="s">
        <v>177</v>
      </c>
      <c r="C12" s="18">
        <v>0.15437344851198251</v>
      </c>
      <c r="D12" s="18">
        <v>0.1198512627036699</v>
      </c>
      <c r="E12" s="18">
        <v>8.75028091501098E-2</v>
      </c>
      <c r="F12" s="18">
        <v>0.1119949882294634</v>
      </c>
      <c r="G12" s="18">
        <v>0.17125205913151281</v>
      </c>
      <c r="H12" s="18">
        <v>0.18000880080296749</v>
      </c>
      <c r="I12" s="18">
        <v>0.21903885332269379</v>
      </c>
      <c r="K12" s="18">
        <v>0.14452547963443249</v>
      </c>
      <c r="L12" s="18">
        <v>0.1643637265703341</v>
      </c>
      <c r="N12" s="18">
        <v>0.15525660098314881</v>
      </c>
      <c r="O12" s="18">
        <v>0.1222593807228088</v>
      </c>
      <c r="P12" s="18">
        <v>0.159234052909031</v>
      </c>
      <c r="Q12" s="18">
        <v>0.12818349775771501</v>
      </c>
      <c r="R12" s="18">
        <v>0.1735438715221056</v>
      </c>
      <c r="S12" s="18">
        <v>0.18762629119345561</v>
      </c>
      <c r="T12" s="18">
        <v>0.13635005439342349</v>
      </c>
      <c r="U12" s="18">
        <v>0.1092241853995487</v>
      </c>
      <c r="V12" s="18">
        <v>8.8287524326365288E-2</v>
      </c>
      <c r="W12" s="18">
        <v>0.2085676061725967</v>
      </c>
      <c r="X12" s="18">
        <v>0.15281103521753139</v>
      </c>
      <c r="Y12" s="18">
        <v>0.18937354336929679</v>
      </c>
      <c r="AA12" s="18">
        <v>0.14377310233004251</v>
      </c>
      <c r="AB12" s="18">
        <v>0.17411096128222789</v>
      </c>
      <c r="AC12" s="18">
        <v>0.17372531710982059</v>
      </c>
      <c r="AD12" s="18">
        <v>0.12800428735682659</v>
      </c>
      <c r="AF12" s="18">
        <v>6.7014569753915065E-2</v>
      </c>
      <c r="AG12" s="18">
        <v>5.1664882953189162E-2</v>
      </c>
      <c r="AH12" s="18">
        <v>0.18248346202548321</v>
      </c>
      <c r="AI12" s="18">
        <v>0.17695353636924871</v>
      </c>
      <c r="AJ12" s="18">
        <v>0.2153998868565595</v>
      </c>
      <c r="AK12" s="18">
        <v>0.15845417362719821</v>
      </c>
      <c r="AL12" s="18">
        <v>0.17069988116880999</v>
      </c>
      <c r="AM12" s="18">
        <v>0.1663316753303902</v>
      </c>
      <c r="AN12" s="18">
        <v>0.16252077982914659</v>
      </c>
      <c r="AO12" s="18">
        <v>0.17540471238559421</v>
      </c>
      <c r="AP12" s="18">
        <v>0.13471875638821951</v>
      </c>
      <c r="AQ12" s="18">
        <v>0.1655424326903509</v>
      </c>
      <c r="AR12" s="18">
        <v>8.8288371026458562E-2</v>
      </c>
      <c r="AS12" s="18">
        <v>0.15126979319410819</v>
      </c>
      <c r="AT12" s="18">
        <v>0.16522518352098189</v>
      </c>
      <c r="AU12" s="18">
        <v>0.12481356405760879</v>
      </c>
      <c r="AV12" s="18">
        <v>0.1170098550386495</v>
      </c>
      <c r="AX12" s="18">
        <v>0.16867893880626919</v>
      </c>
      <c r="AY12" s="18">
        <v>8.5397081824092114E-2</v>
      </c>
      <c r="BA12" s="18">
        <v>0.16083431067832099</v>
      </c>
      <c r="BB12" s="18">
        <v>0.14238637062313519</v>
      </c>
      <c r="BD12" s="18">
        <v>0.17150737401241339</v>
      </c>
      <c r="BE12" s="18">
        <v>0.18237931435562249</v>
      </c>
      <c r="BF12" s="18">
        <v>0.14181707878995611</v>
      </c>
      <c r="BG12" s="18">
        <v>0.133909022173479</v>
      </c>
      <c r="BH12" s="18">
        <v>0.14321619828878249</v>
      </c>
      <c r="BI12" s="18">
        <v>0.127542015059978</v>
      </c>
      <c r="BJ12" s="18">
        <v>8.8981695648504569E-2</v>
      </c>
      <c r="BL12" s="18">
        <v>0.15836938438764739</v>
      </c>
      <c r="BM12" s="18">
        <v>0.14582938908716969</v>
      </c>
      <c r="BN12" s="18">
        <v>0.2140843650780635</v>
      </c>
      <c r="BO12" s="18">
        <v>0.17295635276720839</v>
      </c>
      <c r="BP12" s="18">
        <v>0.13606707589384759</v>
      </c>
      <c r="BQ12" s="18">
        <v>0.18381789506723231</v>
      </c>
      <c r="BR12" s="18">
        <v>2.1271184942331649E-2</v>
      </c>
      <c r="BS12" s="18">
        <v>0.1634538188281506</v>
      </c>
      <c r="BU12" s="18">
        <v>0.1286749885671471</v>
      </c>
      <c r="BV12" s="18">
        <v>0.15267982275886391</v>
      </c>
      <c r="BW12" s="18">
        <v>0.1915073826986185</v>
      </c>
      <c r="BX12" s="18">
        <v>0.12783970306462961</v>
      </c>
      <c r="BY12" s="18">
        <v>0.14616427748293409</v>
      </c>
      <c r="BZ12" s="18">
        <v>0.18309360314558279</v>
      </c>
      <c r="CA12" s="18">
        <v>0.19462253757053541</v>
      </c>
      <c r="CB12" s="18">
        <v>0.1468339323132451</v>
      </c>
      <c r="CC12" s="18">
        <v>0.2040102351230737</v>
      </c>
    </row>
    <row r="13" spans="2:83" ht="19" customHeight="1" x14ac:dyDescent="0.35">
      <c r="B13" s="21" t="s">
        <v>178</v>
      </c>
      <c r="C13" s="18">
        <v>0.15026587846236819</v>
      </c>
      <c r="D13" s="18">
        <v>9.7509662733481592E-2</v>
      </c>
      <c r="E13" s="18">
        <v>5.2510644195710263E-2</v>
      </c>
      <c r="F13" s="18">
        <v>0.1038011549394154</v>
      </c>
      <c r="G13" s="18">
        <v>0.12981210276668331</v>
      </c>
      <c r="H13" s="18">
        <v>0.17422680904957841</v>
      </c>
      <c r="I13" s="18">
        <v>0.27300210707902789</v>
      </c>
      <c r="K13" s="18">
        <v>0.12138927611899181</v>
      </c>
      <c r="L13" s="18">
        <v>0.1760175478815536</v>
      </c>
      <c r="N13" s="18">
        <v>9.8086728249764443E-2</v>
      </c>
      <c r="O13" s="18">
        <v>0.2349358320164838</v>
      </c>
      <c r="P13" s="18">
        <v>0.1120820188905247</v>
      </c>
      <c r="Q13" s="18">
        <v>0.19919100098377809</v>
      </c>
      <c r="R13" s="18">
        <v>0.1054718317617972</v>
      </c>
      <c r="S13" s="18">
        <v>0.1278966603544093</v>
      </c>
      <c r="T13" s="18">
        <v>0.1706858167252108</v>
      </c>
      <c r="U13" s="18">
        <v>0.19106007470602299</v>
      </c>
      <c r="V13" s="18">
        <v>0.12173240687102251</v>
      </c>
      <c r="W13" s="18">
        <v>0.1777921691135376</v>
      </c>
      <c r="X13" s="18">
        <v>0.172356318345812</v>
      </c>
      <c r="Y13" s="18">
        <v>0.1662497620390555</v>
      </c>
      <c r="AA13" s="18">
        <v>0.14414125949700329</v>
      </c>
      <c r="AB13" s="18">
        <v>0.16416295898452679</v>
      </c>
      <c r="AC13" s="18">
        <v>0.1482018618547544</v>
      </c>
      <c r="AD13" s="18">
        <v>0.1453646541824713</v>
      </c>
      <c r="AF13" s="18">
        <v>0.11419022908440581</v>
      </c>
      <c r="AG13" s="18">
        <v>0.116323701248274</v>
      </c>
      <c r="AH13" s="18">
        <v>0.20734035724050351</v>
      </c>
      <c r="AI13" s="18">
        <v>0.21119302045129881</v>
      </c>
      <c r="AJ13" s="18">
        <v>0.15249917912958141</v>
      </c>
      <c r="AK13" s="18">
        <v>0.14008615002301841</v>
      </c>
      <c r="AL13" s="18">
        <v>0.16135213898004189</v>
      </c>
      <c r="AM13" s="18">
        <v>0.1142824877753809</v>
      </c>
      <c r="AN13" s="18">
        <v>0.14885946139133491</v>
      </c>
      <c r="AO13" s="18">
        <v>0.14728916599640091</v>
      </c>
      <c r="AP13" s="18">
        <v>0.17672975561806559</v>
      </c>
      <c r="AQ13" s="18">
        <v>0.15097316178537781</v>
      </c>
      <c r="AR13" s="18">
        <v>0.19159250765614461</v>
      </c>
      <c r="AS13" s="18">
        <v>0.18965058389538539</v>
      </c>
      <c r="AT13" s="18">
        <v>5.2267150428640559E-2</v>
      </c>
      <c r="AU13" s="18">
        <v>4.2538635281921519E-2</v>
      </c>
      <c r="AV13" s="18">
        <v>0.19498408273103099</v>
      </c>
      <c r="AX13" s="18">
        <v>0.17099333176474149</v>
      </c>
      <c r="AY13" s="18">
        <v>4.858519584615982E-2</v>
      </c>
      <c r="BA13" s="18">
        <v>0.15465193208438191</v>
      </c>
      <c r="BB13" s="18">
        <v>0.1421282700382695</v>
      </c>
      <c r="BD13" s="18">
        <v>0.17433097199763689</v>
      </c>
      <c r="BE13" s="18">
        <v>0.15315697647088289</v>
      </c>
      <c r="BF13" s="18">
        <v>0.21095285778994169</v>
      </c>
      <c r="BG13" s="18">
        <v>0.1203327665465049</v>
      </c>
      <c r="BH13" s="18">
        <v>0.1063322890772255</v>
      </c>
      <c r="BI13" s="18">
        <v>6.6854161458515679E-2</v>
      </c>
      <c r="BJ13" s="18">
        <v>0.16377274413002629</v>
      </c>
      <c r="BL13" s="18">
        <v>0.17123923162817309</v>
      </c>
      <c r="BM13" s="18">
        <v>0.10124079264676331</v>
      </c>
      <c r="BN13" s="18">
        <v>0.22857312343253561</v>
      </c>
      <c r="BO13" s="18">
        <v>0.19247420202759141</v>
      </c>
      <c r="BP13" s="18">
        <v>0.15386521228965799</v>
      </c>
      <c r="BQ13" s="18">
        <v>0.1049302809805277</v>
      </c>
      <c r="BR13" s="18">
        <v>7.7986621895907313E-2</v>
      </c>
      <c r="BS13" s="18">
        <v>0.18320715712610131</v>
      </c>
      <c r="BU13" s="18">
        <v>0.1939303216431745</v>
      </c>
      <c r="BV13" s="18">
        <v>9.5725746332724071E-2</v>
      </c>
      <c r="BW13" s="18">
        <v>0.20377195481672869</v>
      </c>
      <c r="BX13" s="18">
        <v>0.1793669262019128</v>
      </c>
      <c r="BY13" s="18">
        <v>0.14351720169879059</v>
      </c>
      <c r="BZ13" s="18">
        <v>6.9000882068123978E-2</v>
      </c>
      <c r="CA13" s="18">
        <v>0.16004769562364929</v>
      </c>
      <c r="CB13" s="18">
        <v>0.1842534395190292</v>
      </c>
      <c r="CC13" s="18">
        <v>0.18590587744670531</v>
      </c>
    </row>
    <row r="14" spans="2:83" ht="19" customHeight="1" x14ac:dyDescent="0.35">
      <c r="B14" s="21" t="s">
        <v>151</v>
      </c>
      <c r="C14" s="18">
        <v>7.5545158989312036E-2</v>
      </c>
      <c r="D14" s="18">
        <v>5.3605044729007442E-2</v>
      </c>
      <c r="E14" s="18">
        <v>4.4400325539111947E-2</v>
      </c>
      <c r="F14" s="18">
        <v>5.6157604329233828E-2</v>
      </c>
      <c r="G14" s="18">
        <v>9.516169310610402E-2</v>
      </c>
      <c r="H14" s="18">
        <v>0.1054298470968788</v>
      </c>
      <c r="I14" s="18">
        <v>8.8306906030431634E-2</v>
      </c>
      <c r="K14" s="18">
        <v>6.6725591805912782E-2</v>
      </c>
      <c r="L14" s="18">
        <v>8.3290169540458286E-2</v>
      </c>
      <c r="N14" s="18">
        <v>5.0172418216582852E-2</v>
      </c>
      <c r="O14" s="18">
        <v>6.1842717272063738E-2</v>
      </c>
      <c r="P14" s="18">
        <v>7.0520413707891416E-2</v>
      </c>
      <c r="Q14" s="18">
        <v>7.2913416961733424E-2</v>
      </c>
      <c r="R14" s="18">
        <v>0.1150240034393072</v>
      </c>
      <c r="S14" s="18">
        <v>6.3482063321452176E-2</v>
      </c>
      <c r="T14" s="18">
        <v>6.3651590415714304E-2</v>
      </c>
      <c r="U14" s="18">
        <v>6.9107011085255701E-2</v>
      </c>
      <c r="V14" s="18">
        <v>4.0194104170732048E-2</v>
      </c>
      <c r="W14" s="18">
        <v>9.0289969177997087E-2</v>
      </c>
      <c r="X14" s="18">
        <v>9.6729462103734939E-2</v>
      </c>
      <c r="Y14" s="18">
        <v>9.201978938619941E-2</v>
      </c>
      <c r="AA14" s="18">
        <v>5.5425181701469858E-2</v>
      </c>
      <c r="AB14" s="18">
        <v>6.8655856857394476E-2</v>
      </c>
      <c r="AC14" s="18">
        <v>6.2650191380541967E-2</v>
      </c>
      <c r="AD14" s="18">
        <v>0.11489494191577911</v>
      </c>
      <c r="AF14" s="18">
        <v>0.14642957828860129</v>
      </c>
      <c r="AG14" s="18">
        <v>0.16034843705022989</v>
      </c>
      <c r="AH14" s="18">
        <v>7.4691012307156038E-2</v>
      </c>
      <c r="AI14" s="18">
        <v>9.7446276676655882E-2</v>
      </c>
      <c r="AJ14" s="18">
        <v>0.1006663734701726</v>
      </c>
      <c r="AK14" s="18">
        <v>8.2831088436850817E-2</v>
      </c>
      <c r="AL14" s="18">
        <v>4.629312771602119E-2</v>
      </c>
      <c r="AM14" s="18">
        <v>6.7780044158976274E-2</v>
      </c>
      <c r="AN14" s="18">
        <v>6.9297476968188471E-2</v>
      </c>
      <c r="AO14" s="18">
        <v>4.0035056161730122E-2</v>
      </c>
      <c r="AP14" s="18">
        <v>8.1413957860856423E-2</v>
      </c>
      <c r="AQ14" s="18">
        <v>5.3254857161268439E-2</v>
      </c>
      <c r="AR14" s="18">
        <v>4.0654641344504798E-2</v>
      </c>
      <c r="AS14" s="18">
        <v>2.4758146241075009E-2</v>
      </c>
      <c r="AT14" s="18">
        <v>2.1325466180432979E-2</v>
      </c>
      <c r="AU14" s="18">
        <v>1.7869709859814339E-2</v>
      </c>
      <c r="AV14" s="18">
        <v>0.21653877372273631</v>
      </c>
      <c r="AX14" s="18">
        <v>8.0881836857181463E-2</v>
      </c>
      <c r="AY14" s="18">
        <v>4.4455459509859137E-2</v>
      </c>
      <c r="BA14" s="18">
        <v>7.1045731363641368E-2</v>
      </c>
      <c r="BB14" s="18">
        <v>8.3893114419339609E-2</v>
      </c>
      <c r="BD14" s="18">
        <v>6.964086391195469E-2</v>
      </c>
      <c r="BE14" s="18">
        <v>8.5453999518113041E-2</v>
      </c>
      <c r="BF14" s="18">
        <v>0.1094429225203282</v>
      </c>
      <c r="BG14" s="18">
        <v>5.1455123995055092E-2</v>
      </c>
      <c r="BH14" s="18">
        <v>4.2157189077174653E-2</v>
      </c>
      <c r="BI14" s="18">
        <v>5.6802848295990221E-2</v>
      </c>
      <c r="BJ14" s="18">
        <v>0.2367909762504351</v>
      </c>
      <c r="BL14" s="18">
        <v>5.8079579010245248E-2</v>
      </c>
      <c r="BM14" s="18">
        <v>6.2876852738336445E-2</v>
      </c>
      <c r="BN14" s="18">
        <v>3.9629961969605651E-2</v>
      </c>
      <c r="BO14" s="18">
        <v>5.1482675542198458E-2</v>
      </c>
      <c r="BP14" s="18">
        <v>6.2064057361530409E-2</v>
      </c>
      <c r="BQ14" s="18">
        <v>2.300202130763165E-2</v>
      </c>
      <c r="BR14" s="18">
        <v>0.23483293457683169</v>
      </c>
      <c r="BS14" s="18">
        <v>0.13056839927236569</v>
      </c>
      <c r="BU14" s="18">
        <v>3.254681276855579E-2</v>
      </c>
      <c r="BV14" s="18">
        <v>5.6063048025712089E-2</v>
      </c>
      <c r="BW14" s="18">
        <v>5.0682538083491172E-2</v>
      </c>
      <c r="BX14" s="18">
        <v>7.9627578837627291E-2</v>
      </c>
      <c r="BY14" s="18">
        <v>6.0362127768201088E-2</v>
      </c>
      <c r="BZ14" s="18">
        <v>5.2998569342689747E-2</v>
      </c>
      <c r="CA14" s="18">
        <v>0.1742531234433306</v>
      </c>
      <c r="CB14" s="18">
        <v>0.19504338408846589</v>
      </c>
      <c r="CC14" s="18">
        <v>8.5359804645997656E-2</v>
      </c>
    </row>
    <row r="15" spans="2:83" ht="19" customHeight="1" x14ac:dyDescent="0.35">
      <c r="B15" s="22" t="s">
        <v>117</v>
      </c>
      <c r="C15" s="23">
        <v>0.39864140064566578</v>
      </c>
      <c r="D15" s="23">
        <v>0.45673946577368912</v>
      </c>
      <c r="E15" s="23">
        <v>0.62644722354762727</v>
      </c>
      <c r="F15" s="23">
        <v>0.49827497713636942</v>
      </c>
      <c r="G15" s="23">
        <v>0.38875718445331559</v>
      </c>
      <c r="H15" s="23">
        <v>0.26944177106521883</v>
      </c>
      <c r="I15" s="23">
        <v>0.23405833445089971</v>
      </c>
      <c r="K15" s="23">
        <v>0.44193203120568558</v>
      </c>
      <c r="L15" s="23">
        <v>0.36004812588138763</v>
      </c>
      <c r="N15" s="23">
        <v>0.39724242181336777</v>
      </c>
      <c r="O15" s="23">
        <v>0.33626389035918608</v>
      </c>
      <c r="P15" s="23">
        <v>0.43464039293849521</v>
      </c>
      <c r="Q15" s="23">
        <v>0.38185529897511661</v>
      </c>
      <c r="R15" s="23">
        <v>0.44466670781692619</v>
      </c>
      <c r="S15" s="23">
        <v>0.36533851522242611</v>
      </c>
      <c r="T15" s="23">
        <v>0.38390589593590052</v>
      </c>
      <c r="U15" s="23">
        <v>0.38505569865682632</v>
      </c>
      <c r="V15" s="23">
        <v>0.52082937422561593</v>
      </c>
      <c r="W15" s="23">
        <v>0.33062653729937191</v>
      </c>
      <c r="X15" s="23">
        <v>0.34225896951319301</v>
      </c>
      <c r="Y15" s="23">
        <v>0.3888889757436792</v>
      </c>
      <c r="AA15" s="23">
        <v>0.49168058797957509</v>
      </c>
      <c r="AB15" s="23">
        <v>0.38903512473102669</v>
      </c>
      <c r="AC15" s="23">
        <v>0.38627033794891258</v>
      </c>
      <c r="AD15" s="23">
        <v>0.31867372551526663</v>
      </c>
      <c r="AF15" s="23">
        <v>0.43385233495899428</v>
      </c>
      <c r="AG15" s="23">
        <v>0.39240057762757308</v>
      </c>
      <c r="AH15" s="23">
        <v>0.31864875389875358</v>
      </c>
      <c r="AI15" s="23">
        <v>0.27927402569861692</v>
      </c>
      <c r="AJ15" s="23">
        <v>0.28779764792533519</v>
      </c>
      <c r="AK15" s="23">
        <v>0.38635526297950917</v>
      </c>
      <c r="AL15" s="23">
        <v>0.42555492409866902</v>
      </c>
      <c r="AM15" s="23">
        <v>0.46507635519816898</v>
      </c>
      <c r="AN15" s="23">
        <v>0.34059120373393342</v>
      </c>
      <c r="AO15" s="23">
        <v>0.39788707743025831</v>
      </c>
      <c r="AP15" s="23">
        <v>0.38392565214493429</v>
      </c>
      <c r="AQ15" s="23">
        <v>0.46311964967151559</v>
      </c>
      <c r="AR15" s="23">
        <v>0.43910822576883879</v>
      </c>
      <c r="AS15" s="23">
        <v>0.53287182979536318</v>
      </c>
      <c r="AT15" s="23">
        <v>0.58270191884470157</v>
      </c>
      <c r="AU15" s="23">
        <v>0.64922934720007408</v>
      </c>
      <c r="AV15" s="23">
        <v>0.1737105836909365</v>
      </c>
      <c r="AX15" s="23">
        <v>0.35921027759645929</v>
      </c>
      <c r="AY15" s="23">
        <v>0.59474014846756451</v>
      </c>
      <c r="BA15" s="23">
        <v>0.40202651891689201</v>
      </c>
      <c r="BB15" s="23">
        <v>0.39236086480765342</v>
      </c>
      <c r="BD15" s="23">
        <v>0.29196431341074519</v>
      </c>
      <c r="BE15" s="23">
        <v>0.36996936600509361</v>
      </c>
      <c r="BF15" s="23">
        <v>0.33201437963367519</v>
      </c>
      <c r="BG15" s="23">
        <v>0.4939926048610031</v>
      </c>
      <c r="BH15" s="23">
        <v>0.55528769668937539</v>
      </c>
      <c r="BI15" s="23">
        <v>0.63257944518470166</v>
      </c>
      <c r="BJ15" s="23">
        <v>0.22761794025432239</v>
      </c>
      <c r="BL15" s="23">
        <v>0.41837542118415161</v>
      </c>
      <c r="BM15" s="23">
        <v>0.4926444190181053</v>
      </c>
      <c r="BN15" s="23">
        <v>0.36174693281345249</v>
      </c>
      <c r="BO15" s="23">
        <v>0.38250988789446388</v>
      </c>
      <c r="BP15" s="23">
        <v>0.42208370789734728</v>
      </c>
      <c r="BQ15" s="23">
        <v>0.33045369703027078</v>
      </c>
      <c r="BR15" s="23">
        <v>0.30038136214315497</v>
      </c>
      <c r="BS15" s="23">
        <v>0.24048811671534551</v>
      </c>
      <c r="BU15" s="23">
        <v>0.48166602495484973</v>
      </c>
      <c r="BV15" s="23">
        <v>0.49937406621460628</v>
      </c>
      <c r="BW15" s="23">
        <v>0.33661557288820931</v>
      </c>
      <c r="BX15" s="23">
        <v>0.39039683099736222</v>
      </c>
      <c r="BY15" s="23">
        <v>0.41321556589947978</v>
      </c>
      <c r="BZ15" s="23">
        <v>0.37049898748614563</v>
      </c>
      <c r="CA15" s="23">
        <v>0.1455863371340384</v>
      </c>
      <c r="CB15" s="23">
        <v>0.2241183783087928</v>
      </c>
      <c r="CC15" s="23">
        <v>0.32157473198402459</v>
      </c>
    </row>
    <row r="16" spans="2:83" ht="19" customHeight="1" x14ac:dyDescent="0.35">
      <c r="B16" s="22" t="s">
        <v>118</v>
      </c>
      <c r="C16" s="23">
        <v>0.3046393269743507</v>
      </c>
      <c r="D16" s="23">
        <v>0.21736092543715149</v>
      </c>
      <c r="E16" s="23">
        <v>0.14001345334581999</v>
      </c>
      <c r="F16" s="23">
        <v>0.2157961431688788</v>
      </c>
      <c r="G16" s="23">
        <v>0.30106416189819613</v>
      </c>
      <c r="H16" s="23">
        <v>0.35423560985254587</v>
      </c>
      <c r="I16" s="23">
        <v>0.49204096040172168</v>
      </c>
      <c r="K16" s="23">
        <v>0.26591475575342421</v>
      </c>
      <c r="L16" s="23">
        <v>0.34038127445188771</v>
      </c>
      <c r="N16" s="23">
        <v>0.25334332923291331</v>
      </c>
      <c r="O16" s="23">
        <v>0.35719521273929261</v>
      </c>
      <c r="P16" s="23">
        <v>0.27131607179955569</v>
      </c>
      <c r="Q16" s="23">
        <v>0.32737449874149299</v>
      </c>
      <c r="R16" s="23">
        <v>0.27901570328390279</v>
      </c>
      <c r="S16" s="23">
        <v>0.31552295154786492</v>
      </c>
      <c r="T16" s="23">
        <v>0.30703587111863417</v>
      </c>
      <c r="U16" s="23">
        <v>0.3002842601055718</v>
      </c>
      <c r="V16" s="23">
        <v>0.21001993119738779</v>
      </c>
      <c r="W16" s="23">
        <v>0.3863597752861343</v>
      </c>
      <c r="X16" s="23">
        <v>0.32516735356334342</v>
      </c>
      <c r="Y16" s="23">
        <v>0.3556233054083523</v>
      </c>
      <c r="AA16" s="23">
        <v>0.28791436182704572</v>
      </c>
      <c r="AB16" s="23">
        <v>0.33827392026675468</v>
      </c>
      <c r="AC16" s="23">
        <v>0.32192717896457501</v>
      </c>
      <c r="AD16" s="23">
        <v>0.27336894153929781</v>
      </c>
      <c r="AF16" s="23">
        <v>0.18120479883832091</v>
      </c>
      <c r="AG16" s="23">
        <v>0.16798858420146309</v>
      </c>
      <c r="AH16" s="23">
        <v>0.38982381926598658</v>
      </c>
      <c r="AI16" s="23">
        <v>0.38814655682054761</v>
      </c>
      <c r="AJ16" s="23">
        <v>0.36789906598614092</v>
      </c>
      <c r="AK16" s="23">
        <v>0.2985403236502166</v>
      </c>
      <c r="AL16" s="23">
        <v>0.33205202014885188</v>
      </c>
      <c r="AM16" s="23">
        <v>0.28061416310577109</v>
      </c>
      <c r="AN16" s="23">
        <v>0.31138024122048141</v>
      </c>
      <c r="AO16" s="23">
        <v>0.32269387838199498</v>
      </c>
      <c r="AP16" s="23">
        <v>0.31144851200628498</v>
      </c>
      <c r="AQ16" s="23">
        <v>0.31651559447572869</v>
      </c>
      <c r="AR16" s="23">
        <v>0.27988087868260308</v>
      </c>
      <c r="AS16" s="23">
        <v>0.34092037708949358</v>
      </c>
      <c r="AT16" s="23">
        <v>0.21749233394962239</v>
      </c>
      <c r="AU16" s="23">
        <v>0.1673521993395303</v>
      </c>
      <c r="AV16" s="23">
        <v>0.31199393776968048</v>
      </c>
      <c r="AX16" s="23">
        <v>0.33967227057101068</v>
      </c>
      <c r="AY16" s="23">
        <v>0.13398227767025189</v>
      </c>
      <c r="BA16" s="23">
        <v>0.31548624276270287</v>
      </c>
      <c r="BB16" s="23">
        <v>0.28451464066140458</v>
      </c>
      <c r="BD16" s="23">
        <v>0.34583834601005031</v>
      </c>
      <c r="BE16" s="23">
        <v>0.33553629082650538</v>
      </c>
      <c r="BF16" s="23">
        <v>0.35276993657989769</v>
      </c>
      <c r="BG16" s="23">
        <v>0.25424178871998382</v>
      </c>
      <c r="BH16" s="23">
        <v>0.24954848736600799</v>
      </c>
      <c r="BI16" s="23">
        <v>0.1943961765184937</v>
      </c>
      <c r="BJ16" s="23">
        <v>0.2527544397785309</v>
      </c>
      <c r="BL16" s="23">
        <v>0.32960861601582059</v>
      </c>
      <c r="BM16" s="23">
        <v>0.247070181733933</v>
      </c>
      <c r="BN16" s="23">
        <v>0.44265748851059922</v>
      </c>
      <c r="BO16" s="23">
        <v>0.36543055479479991</v>
      </c>
      <c r="BP16" s="23">
        <v>0.28993228818350558</v>
      </c>
      <c r="BQ16" s="23">
        <v>0.28874817604775999</v>
      </c>
      <c r="BR16" s="23">
        <v>9.9257806838238954E-2</v>
      </c>
      <c r="BS16" s="23">
        <v>0.34666097595425188</v>
      </c>
      <c r="BU16" s="23">
        <v>0.32260531021032163</v>
      </c>
      <c r="BV16" s="23">
        <v>0.2484055690915879</v>
      </c>
      <c r="BW16" s="23">
        <v>0.39527933751534722</v>
      </c>
      <c r="BX16" s="23">
        <v>0.30720662926654252</v>
      </c>
      <c r="BY16" s="23">
        <v>0.28968147918172482</v>
      </c>
      <c r="BZ16" s="23">
        <v>0.25209448521370681</v>
      </c>
      <c r="CA16" s="23">
        <v>0.35467023319418473</v>
      </c>
      <c r="CB16" s="23">
        <v>0.33108737183227432</v>
      </c>
      <c r="CC16" s="23">
        <v>0.38991611256977893</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E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399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174</v>
      </c>
      <c r="C9" s="18">
        <v>0.22965476730926651</v>
      </c>
      <c r="D9" s="18">
        <v>0.18924549680181871</v>
      </c>
      <c r="E9" s="18">
        <v>0.30907673558453358</v>
      </c>
      <c r="F9" s="18">
        <v>0.26492493642683679</v>
      </c>
      <c r="G9" s="18">
        <v>0.21524847667985089</v>
      </c>
      <c r="H9" s="18">
        <v>0.20562593511358651</v>
      </c>
      <c r="I9" s="18">
        <v>0.19155568876531279</v>
      </c>
      <c r="K9" s="18">
        <v>0.2494098503427582</v>
      </c>
      <c r="L9" s="18">
        <v>0.2112235166112543</v>
      </c>
      <c r="N9" s="18">
        <v>0.1947572595978877</v>
      </c>
      <c r="O9" s="18">
        <v>0.22962915187040581</v>
      </c>
      <c r="P9" s="18">
        <v>0.1381725716003285</v>
      </c>
      <c r="Q9" s="18">
        <v>0.25064214073542929</v>
      </c>
      <c r="R9" s="18">
        <v>0.22746921129879849</v>
      </c>
      <c r="S9" s="18">
        <v>0.23838518691597921</v>
      </c>
      <c r="T9" s="18">
        <v>0.26897138637110668</v>
      </c>
      <c r="U9" s="18">
        <v>0.2441577997685313</v>
      </c>
      <c r="V9" s="18">
        <v>0.27193794806047539</v>
      </c>
      <c r="W9" s="18">
        <v>0.20652269585569971</v>
      </c>
      <c r="X9" s="18">
        <v>0.20134049834872561</v>
      </c>
      <c r="Y9" s="18">
        <v>0.24900181224389459</v>
      </c>
      <c r="AA9" s="18">
        <v>0.27205201242922761</v>
      </c>
      <c r="AB9" s="18">
        <v>0.2311036956383892</v>
      </c>
      <c r="AC9" s="18">
        <v>0.227552434986797</v>
      </c>
      <c r="AD9" s="18">
        <v>0.18462562551113729</v>
      </c>
      <c r="AF9" s="18">
        <v>0.15362858241304519</v>
      </c>
      <c r="AG9" s="18">
        <v>0.2301081042618516</v>
      </c>
      <c r="AH9" s="18">
        <v>0.20755706266414459</v>
      </c>
      <c r="AI9" s="18">
        <v>0.18898509709479069</v>
      </c>
      <c r="AJ9" s="18">
        <v>0.22798099790281859</v>
      </c>
      <c r="AK9" s="18">
        <v>0.1893755631596703</v>
      </c>
      <c r="AL9" s="18">
        <v>0.2123027015496676</v>
      </c>
      <c r="AM9" s="18">
        <v>0.28730836409050858</v>
      </c>
      <c r="AN9" s="18">
        <v>0.18153473813551721</v>
      </c>
      <c r="AO9" s="18">
        <v>0.23116942755441949</v>
      </c>
      <c r="AP9" s="18">
        <v>0.2669778357522084</v>
      </c>
      <c r="AQ9" s="18">
        <v>0.24084658714778009</v>
      </c>
      <c r="AR9" s="18">
        <v>0.27281900159259798</v>
      </c>
      <c r="AS9" s="18">
        <v>0.26121213936797261</v>
      </c>
      <c r="AT9" s="18">
        <v>0.23139775302520149</v>
      </c>
      <c r="AU9" s="18">
        <v>0.32527516594209971</v>
      </c>
      <c r="AV9" s="18">
        <v>0.1168071494916814</v>
      </c>
      <c r="AX9" s="18">
        <v>0.21645806820147101</v>
      </c>
      <c r="AY9" s="18">
        <v>0.3032333198599178</v>
      </c>
      <c r="BA9" s="18">
        <v>0.2430764094523071</v>
      </c>
      <c r="BB9" s="18">
        <v>0.20475309542357159</v>
      </c>
      <c r="BD9" s="18">
        <v>0.1952824404426651</v>
      </c>
      <c r="BE9" s="18">
        <v>0.198085740636326</v>
      </c>
      <c r="BF9" s="18">
        <v>0.19468434879435739</v>
      </c>
      <c r="BG9" s="18">
        <v>0.26845756163549811</v>
      </c>
      <c r="BH9" s="18">
        <v>0.32481595140408409</v>
      </c>
      <c r="BI9" s="18">
        <v>0.28892854993006067</v>
      </c>
      <c r="BJ9" s="18">
        <v>0.1582887259733258</v>
      </c>
      <c r="BL9" s="18">
        <v>0.19866423167399891</v>
      </c>
      <c r="BM9" s="18">
        <v>0.2380821968718933</v>
      </c>
      <c r="BN9" s="18">
        <v>0.2561546843101038</v>
      </c>
      <c r="BO9" s="18">
        <v>0.38679345677292759</v>
      </c>
      <c r="BP9" s="18">
        <v>0.2493609321668333</v>
      </c>
      <c r="BQ9" s="18">
        <v>0.33774874595008447</v>
      </c>
      <c r="BR9" s="18">
        <v>0.1722859114845447</v>
      </c>
      <c r="BS9" s="18">
        <v>0.17081896981386979</v>
      </c>
      <c r="BU9" s="18">
        <v>0.20848299009462479</v>
      </c>
      <c r="BV9" s="18">
        <v>0.26235567944074578</v>
      </c>
      <c r="BW9" s="18">
        <v>0.27084088496154518</v>
      </c>
      <c r="BX9" s="18">
        <v>0.31590267802192401</v>
      </c>
      <c r="BY9" s="18">
        <v>0.20976615453379199</v>
      </c>
      <c r="BZ9" s="18">
        <v>0.28099516094288679</v>
      </c>
      <c r="CA9" s="18">
        <v>0.1581319178735292</v>
      </c>
      <c r="CB9" s="18">
        <v>0.1607470589216301</v>
      </c>
      <c r="CC9" s="18">
        <v>0.2130137144423162</v>
      </c>
    </row>
    <row r="10" spans="2:83" ht="19" customHeight="1" x14ac:dyDescent="0.35">
      <c r="B10" s="21" t="s">
        <v>175</v>
      </c>
      <c r="C10" s="18">
        <v>0.35033016205258322</v>
      </c>
      <c r="D10" s="18">
        <v>0.30628939118163739</v>
      </c>
      <c r="E10" s="18">
        <v>0.36950314797751938</v>
      </c>
      <c r="F10" s="18">
        <v>0.3474561384658299</v>
      </c>
      <c r="G10" s="18">
        <v>0.32613360561768362</v>
      </c>
      <c r="H10" s="18">
        <v>0.35093065284095692</v>
      </c>
      <c r="I10" s="18">
        <v>0.37336886596074692</v>
      </c>
      <c r="K10" s="18">
        <v>0.36566411350800798</v>
      </c>
      <c r="L10" s="18">
        <v>0.33674799730187033</v>
      </c>
      <c r="N10" s="18">
        <v>0.40087628231180789</v>
      </c>
      <c r="O10" s="18">
        <v>0.30295446047012098</v>
      </c>
      <c r="P10" s="18">
        <v>0.34455114405371812</v>
      </c>
      <c r="Q10" s="18">
        <v>0.39337255023809292</v>
      </c>
      <c r="R10" s="18">
        <v>0.36615329997695317</v>
      </c>
      <c r="S10" s="18">
        <v>0.39728992085922549</v>
      </c>
      <c r="T10" s="18">
        <v>0.33913006320844707</v>
      </c>
      <c r="U10" s="18">
        <v>0.34340133246208687</v>
      </c>
      <c r="V10" s="18">
        <v>0.33481736525369571</v>
      </c>
      <c r="W10" s="18">
        <v>0.34266455401415008</v>
      </c>
      <c r="X10" s="18">
        <v>0.28140630638181402</v>
      </c>
      <c r="Y10" s="18">
        <v>0.35623588577645682</v>
      </c>
      <c r="AA10" s="18">
        <v>0.406449162068592</v>
      </c>
      <c r="AB10" s="18">
        <v>0.36012110891218579</v>
      </c>
      <c r="AC10" s="18">
        <v>0.32218704923392838</v>
      </c>
      <c r="AD10" s="18">
        <v>0.3059223902003626</v>
      </c>
      <c r="AF10" s="18">
        <v>0.15916476554591219</v>
      </c>
      <c r="AG10" s="18">
        <v>0.26819212939445131</v>
      </c>
      <c r="AH10" s="18">
        <v>0.35129111986485212</v>
      </c>
      <c r="AI10" s="18">
        <v>0.3092057657068894</v>
      </c>
      <c r="AJ10" s="18">
        <v>0.29504213023914849</v>
      </c>
      <c r="AK10" s="18">
        <v>0.3412482488230848</v>
      </c>
      <c r="AL10" s="18">
        <v>0.35158340707642682</v>
      </c>
      <c r="AM10" s="18">
        <v>0.38124298979692989</v>
      </c>
      <c r="AN10" s="18">
        <v>0.38141218739225841</v>
      </c>
      <c r="AO10" s="18">
        <v>0.40343007519960977</v>
      </c>
      <c r="AP10" s="18">
        <v>0.33473422681304821</v>
      </c>
      <c r="AQ10" s="18">
        <v>0.38267539151495372</v>
      </c>
      <c r="AR10" s="18">
        <v>0.3425364855854004</v>
      </c>
      <c r="AS10" s="18">
        <v>0.36138711369797599</v>
      </c>
      <c r="AT10" s="18">
        <v>0.5096978248454056</v>
      </c>
      <c r="AU10" s="18">
        <v>0.43494600673772599</v>
      </c>
      <c r="AV10" s="18">
        <v>0.30553337962841809</v>
      </c>
      <c r="AX10" s="18">
        <v>0.3550931202505696</v>
      </c>
      <c r="AY10" s="18">
        <v>0.3325132531417947</v>
      </c>
      <c r="BA10" s="18">
        <v>0.35324045464850662</v>
      </c>
      <c r="BB10" s="18">
        <v>0.34493058795109161</v>
      </c>
      <c r="BD10" s="18">
        <v>0.34910803833708381</v>
      </c>
      <c r="BE10" s="18">
        <v>0.35711112474483619</v>
      </c>
      <c r="BF10" s="18">
        <v>0.33711155360527739</v>
      </c>
      <c r="BG10" s="18">
        <v>0.37267188462806139</v>
      </c>
      <c r="BH10" s="18">
        <v>0.339810943180472</v>
      </c>
      <c r="BI10" s="18">
        <v>0.44447930799612317</v>
      </c>
      <c r="BJ10" s="18">
        <v>0.17819595225880339</v>
      </c>
      <c r="BL10" s="18">
        <v>0.38011321354855332</v>
      </c>
      <c r="BM10" s="18">
        <v>0.41525834879676721</v>
      </c>
      <c r="BN10" s="18">
        <v>0.34378938347326538</v>
      </c>
      <c r="BO10" s="18">
        <v>0.26119909762524179</v>
      </c>
      <c r="BP10" s="18">
        <v>0.32788911438358592</v>
      </c>
      <c r="BQ10" s="18">
        <v>0.25133778228166181</v>
      </c>
      <c r="BR10" s="18">
        <v>0.28207514818466961</v>
      </c>
      <c r="BS10" s="18">
        <v>0.27394432094260041</v>
      </c>
      <c r="BU10" s="18">
        <v>0.40073948438394258</v>
      </c>
      <c r="BV10" s="18">
        <v>0.39733041997210811</v>
      </c>
      <c r="BW10" s="18">
        <v>0.34966405160334652</v>
      </c>
      <c r="BX10" s="18">
        <v>0.25938965598771868</v>
      </c>
      <c r="BY10" s="18">
        <v>0.36477388659233922</v>
      </c>
      <c r="BZ10" s="18">
        <v>0.30444684312850012</v>
      </c>
      <c r="CA10" s="18">
        <v>0.25960859220294141</v>
      </c>
      <c r="CB10" s="18">
        <v>0.31549504830371827</v>
      </c>
      <c r="CC10" s="18">
        <v>0.25253404793280448</v>
      </c>
    </row>
    <row r="11" spans="2:83" ht="32.15" customHeight="1" x14ac:dyDescent="0.35">
      <c r="B11" s="21" t="s">
        <v>394</v>
      </c>
      <c r="C11" s="18">
        <v>0.23186272679193959</v>
      </c>
      <c r="D11" s="18">
        <v>0.27628202553790743</v>
      </c>
      <c r="E11" s="18">
        <v>0.19134824903964939</v>
      </c>
      <c r="F11" s="18">
        <v>0.21355712474712449</v>
      </c>
      <c r="G11" s="18">
        <v>0.27007205568334169</v>
      </c>
      <c r="H11" s="18">
        <v>0.24713693899455641</v>
      </c>
      <c r="I11" s="18">
        <v>0.21909950989983881</v>
      </c>
      <c r="K11" s="18">
        <v>0.22243050566469899</v>
      </c>
      <c r="L11" s="18">
        <v>0.24184634330774291</v>
      </c>
      <c r="N11" s="18">
        <v>0.2649831136630057</v>
      </c>
      <c r="O11" s="18">
        <v>0.25131497713181561</v>
      </c>
      <c r="P11" s="18">
        <v>0.32199416496129579</v>
      </c>
      <c r="Q11" s="18">
        <v>0.27136797527087658</v>
      </c>
      <c r="R11" s="18">
        <v>0.21235926583525791</v>
      </c>
      <c r="S11" s="18">
        <v>0.2168157302939534</v>
      </c>
      <c r="T11" s="18">
        <v>0.16643270320744619</v>
      </c>
      <c r="U11" s="18">
        <v>0.18522044217603201</v>
      </c>
      <c r="V11" s="18">
        <v>0.22545414833605101</v>
      </c>
      <c r="W11" s="18">
        <v>0.2460870805578248</v>
      </c>
      <c r="X11" s="18">
        <v>0.27894795036725378</v>
      </c>
      <c r="Y11" s="18">
        <v>0.21078792894435661</v>
      </c>
      <c r="AA11" s="18">
        <v>0.19731809479380749</v>
      </c>
      <c r="AB11" s="18">
        <v>0.23414147061852611</v>
      </c>
      <c r="AC11" s="18">
        <v>0.2356471126318436</v>
      </c>
      <c r="AD11" s="18">
        <v>0.26399556685960718</v>
      </c>
      <c r="AF11" s="18">
        <v>0.32186138752113769</v>
      </c>
      <c r="AG11" s="18">
        <v>0.21777960343545791</v>
      </c>
      <c r="AH11" s="18">
        <v>0.1817074659551873</v>
      </c>
      <c r="AI11" s="18">
        <v>0.30720924801707322</v>
      </c>
      <c r="AJ11" s="18">
        <v>0.2368358785919179</v>
      </c>
      <c r="AK11" s="18">
        <v>0.25420495582438629</v>
      </c>
      <c r="AL11" s="18">
        <v>0.26742227316201211</v>
      </c>
      <c r="AM11" s="18">
        <v>0.2126278082228098</v>
      </c>
      <c r="AN11" s="18">
        <v>0.26837284981802711</v>
      </c>
      <c r="AO11" s="18">
        <v>0.19251985104328229</v>
      </c>
      <c r="AP11" s="18">
        <v>0.21206785894326849</v>
      </c>
      <c r="AQ11" s="18">
        <v>0.20161018050126239</v>
      </c>
      <c r="AR11" s="18">
        <v>0.22158164058585089</v>
      </c>
      <c r="AS11" s="18">
        <v>0.20323213861103551</v>
      </c>
      <c r="AT11" s="18">
        <v>0.1549883967988562</v>
      </c>
      <c r="AU11" s="18">
        <v>0.2096168736599229</v>
      </c>
      <c r="AV11" s="18">
        <v>0.29067929170995588</v>
      </c>
      <c r="AX11" s="18">
        <v>0.23437835932669179</v>
      </c>
      <c r="AY11" s="18">
        <v>0.22377535667419651</v>
      </c>
      <c r="BA11" s="18">
        <v>0.2269486689120859</v>
      </c>
      <c r="BB11" s="18">
        <v>0.24097996115471679</v>
      </c>
      <c r="BD11" s="18">
        <v>0.26319376211091511</v>
      </c>
      <c r="BE11" s="18">
        <v>0.2395170989265106</v>
      </c>
      <c r="BF11" s="18">
        <v>0.22884435107242071</v>
      </c>
      <c r="BG11" s="18">
        <v>0.21782188836776259</v>
      </c>
      <c r="BH11" s="18">
        <v>0.1831244302260322</v>
      </c>
      <c r="BI11" s="18">
        <v>0.16324216281251769</v>
      </c>
      <c r="BJ11" s="18">
        <v>0.28293092923879998</v>
      </c>
      <c r="BL11" s="18">
        <v>0.20975503643266749</v>
      </c>
      <c r="BM11" s="18">
        <v>0.22208215176827539</v>
      </c>
      <c r="BN11" s="18">
        <v>0.25299189928720978</v>
      </c>
      <c r="BO11" s="18">
        <v>0.19196278118843729</v>
      </c>
      <c r="BP11" s="18">
        <v>0.20924395342278029</v>
      </c>
      <c r="BQ11" s="18">
        <v>0.24291871452521341</v>
      </c>
      <c r="BR11" s="18">
        <v>0.26530582682452619</v>
      </c>
      <c r="BS11" s="18">
        <v>0.28394879484040542</v>
      </c>
      <c r="BU11" s="18">
        <v>0.20032583119357</v>
      </c>
      <c r="BV11" s="18">
        <v>0.20689719460726611</v>
      </c>
      <c r="BW11" s="18">
        <v>0.24832367091185789</v>
      </c>
      <c r="BX11" s="18">
        <v>0.2550916676967116</v>
      </c>
      <c r="BY11" s="18">
        <v>0.2218652182036836</v>
      </c>
      <c r="BZ11" s="18">
        <v>0.2403638366531741</v>
      </c>
      <c r="CA11" s="18">
        <v>0.32481127190759629</v>
      </c>
      <c r="CB11" s="18">
        <v>0.25004567247382298</v>
      </c>
      <c r="CC11" s="18">
        <v>0.27873984589076328</v>
      </c>
    </row>
    <row r="12" spans="2:83" ht="19" customHeight="1" x14ac:dyDescent="0.35">
      <c r="B12" s="21" t="s">
        <v>177</v>
      </c>
      <c r="C12" s="18">
        <v>5.9626058780419253E-2</v>
      </c>
      <c r="D12" s="18">
        <v>0.11771522652604489</v>
      </c>
      <c r="E12" s="18">
        <v>5.2323093692922852E-2</v>
      </c>
      <c r="F12" s="18">
        <v>6.3769801850497812E-2</v>
      </c>
      <c r="G12" s="18">
        <v>6.5148183955542879E-2</v>
      </c>
      <c r="H12" s="18">
        <v>5.9478932990915757E-2</v>
      </c>
      <c r="I12" s="18">
        <v>3.2745632070933582E-2</v>
      </c>
      <c r="K12" s="18">
        <v>6.2870226023793094E-2</v>
      </c>
      <c r="L12" s="18">
        <v>5.6880919840736323E-2</v>
      </c>
      <c r="N12" s="18">
        <v>4.5661010160929147E-2</v>
      </c>
      <c r="O12" s="18">
        <v>2.9584327073712339E-2</v>
      </c>
      <c r="P12" s="18">
        <v>6.0140076182066897E-2</v>
      </c>
      <c r="Q12" s="18">
        <v>1.286460724629236E-2</v>
      </c>
      <c r="R12" s="18">
        <v>4.6501720562093528E-2</v>
      </c>
      <c r="S12" s="18">
        <v>6.6260266967001116E-2</v>
      </c>
      <c r="T12" s="18">
        <v>8.0316145438178652E-2</v>
      </c>
      <c r="U12" s="18">
        <v>8.5623495873999436E-2</v>
      </c>
      <c r="V12" s="18">
        <v>6.8970139509779954E-2</v>
      </c>
      <c r="W12" s="18">
        <v>5.332484696073983E-2</v>
      </c>
      <c r="X12" s="18">
        <v>6.5197466871059595E-2</v>
      </c>
      <c r="Y12" s="18">
        <v>6.1027847671154933E-2</v>
      </c>
      <c r="AA12" s="18">
        <v>3.193936340959605E-2</v>
      </c>
      <c r="AB12" s="18">
        <v>4.6923486185818E-2</v>
      </c>
      <c r="AC12" s="18">
        <v>7.185330460907699E-2</v>
      </c>
      <c r="AD12" s="18">
        <v>9.2379444040374861E-2</v>
      </c>
      <c r="AF12" s="18">
        <v>0.10983188267726229</v>
      </c>
      <c r="AG12" s="18">
        <v>5.140176499091316E-2</v>
      </c>
      <c r="AH12" s="18">
        <v>9.5440181847554817E-2</v>
      </c>
      <c r="AI12" s="18">
        <v>3.5318921141798063E-2</v>
      </c>
      <c r="AJ12" s="18">
        <v>0.1022315435809991</v>
      </c>
      <c r="AK12" s="18">
        <v>5.0390427924418543E-2</v>
      </c>
      <c r="AL12" s="18">
        <v>7.6721230571612328E-2</v>
      </c>
      <c r="AM12" s="18">
        <v>5.6775440564267941E-2</v>
      </c>
      <c r="AN12" s="18">
        <v>5.4211636924814378E-2</v>
      </c>
      <c r="AO12" s="18">
        <v>5.8531485201525728E-2</v>
      </c>
      <c r="AP12" s="18">
        <v>5.2323631823155657E-2</v>
      </c>
      <c r="AQ12" s="18">
        <v>5.0299009638479532E-2</v>
      </c>
      <c r="AR12" s="18">
        <v>7.3535036208918894E-2</v>
      </c>
      <c r="AS12" s="18">
        <v>0</v>
      </c>
      <c r="AT12" s="18">
        <v>1.9165567720117849E-2</v>
      </c>
      <c r="AU12" s="18">
        <v>1.496852676445478E-2</v>
      </c>
      <c r="AV12" s="18">
        <v>9.3105597227112133E-2</v>
      </c>
      <c r="AX12" s="18">
        <v>5.7646092457457651E-2</v>
      </c>
      <c r="AY12" s="18">
        <v>6.0260954146155343E-2</v>
      </c>
      <c r="BA12" s="18">
        <v>4.3005799407312383E-2</v>
      </c>
      <c r="BB12" s="18">
        <v>9.0462244185560245E-2</v>
      </c>
      <c r="BD12" s="18">
        <v>6.843731617771226E-2</v>
      </c>
      <c r="BE12" s="18">
        <v>6.8085870644292334E-2</v>
      </c>
      <c r="BF12" s="18">
        <v>6.2352650333667943E-2</v>
      </c>
      <c r="BG12" s="18">
        <v>4.7642982482214137E-2</v>
      </c>
      <c r="BH12" s="18">
        <v>3.2499844711936121E-2</v>
      </c>
      <c r="BI12" s="18">
        <v>4.0883448283002818E-2</v>
      </c>
      <c r="BJ12" s="18">
        <v>0.1238083846074641</v>
      </c>
      <c r="BL12" s="18">
        <v>5.5058160211525917E-2</v>
      </c>
      <c r="BM12" s="18">
        <v>5.1042691013381949E-2</v>
      </c>
      <c r="BN12" s="18">
        <v>4.5441385228149098E-2</v>
      </c>
      <c r="BO12" s="18">
        <v>7.6002690471632051E-2</v>
      </c>
      <c r="BP12" s="18">
        <v>6.9621541926400951E-2</v>
      </c>
      <c r="BQ12" s="18">
        <v>2.201902288869521E-2</v>
      </c>
      <c r="BR12" s="18">
        <v>0.12341360078189401</v>
      </c>
      <c r="BS12" s="18">
        <v>6.8658251137796167E-2</v>
      </c>
      <c r="BU12" s="18">
        <v>4.7884748269904673E-2</v>
      </c>
      <c r="BV12" s="18">
        <v>4.6290625735795683E-2</v>
      </c>
      <c r="BW12" s="18">
        <v>2.5458956365835238E-2</v>
      </c>
      <c r="BX12" s="18">
        <v>6.255017721815255E-2</v>
      </c>
      <c r="BY12" s="18">
        <v>7.5035443828358986E-2</v>
      </c>
      <c r="BZ12" s="18">
        <v>4.3471067032193417E-2</v>
      </c>
      <c r="CA12" s="18">
        <v>8.4999358276693721E-2</v>
      </c>
      <c r="CB12" s="18">
        <v>6.9393500050176846E-2</v>
      </c>
      <c r="CC12" s="18">
        <v>9.071674407069584E-2</v>
      </c>
    </row>
    <row r="13" spans="2:83" ht="19" customHeight="1" x14ac:dyDescent="0.35">
      <c r="B13" s="21" t="s">
        <v>178</v>
      </c>
      <c r="C13" s="18">
        <v>4.8923077286357912E-2</v>
      </c>
      <c r="D13" s="18">
        <v>6.4440187568743465E-2</v>
      </c>
      <c r="E13" s="18">
        <v>3.4165190194040247E-2</v>
      </c>
      <c r="F13" s="18">
        <v>5.4941634296735598E-2</v>
      </c>
      <c r="G13" s="18">
        <v>3.8541402102319523E-2</v>
      </c>
      <c r="H13" s="18">
        <v>5.863713852017606E-2</v>
      </c>
      <c r="I13" s="18">
        <v>4.8398395014037157E-2</v>
      </c>
      <c r="K13" s="18">
        <v>4.3133209390769638E-2</v>
      </c>
      <c r="L13" s="18">
        <v>5.2541864413563212E-2</v>
      </c>
      <c r="N13" s="18">
        <v>4.7855617397227462E-2</v>
      </c>
      <c r="O13" s="18">
        <v>0.1054109442288698</v>
      </c>
      <c r="P13" s="18">
        <v>2.9678081379385442E-2</v>
      </c>
      <c r="Q13" s="18">
        <v>5.1350533554522793E-2</v>
      </c>
      <c r="R13" s="18">
        <v>4.0627837955055167E-2</v>
      </c>
      <c r="S13" s="18">
        <v>1.8104413189466841E-2</v>
      </c>
      <c r="T13" s="18">
        <v>6.1723022530528693E-2</v>
      </c>
      <c r="U13" s="18">
        <v>5.0174931710362927E-2</v>
      </c>
      <c r="V13" s="18">
        <v>5.1241928269147967E-2</v>
      </c>
      <c r="W13" s="18">
        <v>5.8906789503971019E-2</v>
      </c>
      <c r="X13" s="18">
        <v>6.8880990900855407E-2</v>
      </c>
      <c r="Y13" s="18">
        <v>3.1071637980132159E-2</v>
      </c>
      <c r="AA13" s="18">
        <v>2.7627746269294699E-2</v>
      </c>
      <c r="AB13" s="18">
        <v>4.9063317631987888E-2</v>
      </c>
      <c r="AC13" s="18">
        <v>6.1499230324122613E-2</v>
      </c>
      <c r="AD13" s="18">
        <v>5.9610534705223442E-2</v>
      </c>
      <c r="AF13" s="18">
        <v>7.0674970708847956E-2</v>
      </c>
      <c r="AG13" s="18">
        <v>0.1467001691283733</v>
      </c>
      <c r="AH13" s="18">
        <v>4.9487198774414952E-2</v>
      </c>
      <c r="AI13" s="18">
        <v>8.1392732354797714E-2</v>
      </c>
      <c r="AJ13" s="18">
        <v>2.205293231447223E-2</v>
      </c>
      <c r="AK13" s="18">
        <v>5.0322116360735338E-2</v>
      </c>
      <c r="AL13" s="18">
        <v>4.321647780866112E-2</v>
      </c>
      <c r="AM13" s="18">
        <v>2.2756394914905741E-2</v>
      </c>
      <c r="AN13" s="18">
        <v>1.9126512486494371E-2</v>
      </c>
      <c r="AO13" s="18">
        <v>7.3424453538564305E-2</v>
      </c>
      <c r="AP13" s="18">
        <v>4.5505584787408029E-2</v>
      </c>
      <c r="AQ13" s="18">
        <v>3.172653793377949E-2</v>
      </c>
      <c r="AR13" s="18">
        <v>6.3811090323332098E-2</v>
      </c>
      <c r="AS13" s="18">
        <v>4.34061660740638E-2</v>
      </c>
      <c r="AT13" s="18">
        <v>4.1177233260691601E-2</v>
      </c>
      <c r="AU13" s="18">
        <v>0</v>
      </c>
      <c r="AV13" s="18">
        <v>8.7693168011707526E-2</v>
      </c>
      <c r="AX13" s="18">
        <v>5.1394942163916053E-2</v>
      </c>
      <c r="AY13" s="18">
        <v>3.5205566169421589E-2</v>
      </c>
      <c r="BA13" s="18">
        <v>5.6114049414658161E-2</v>
      </c>
      <c r="BB13" s="18">
        <v>3.5581399228657648E-2</v>
      </c>
      <c r="BD13" s="18">
        <v>5.8170075706452648E-2</v>
      </c>
      <c r="BE13" s="18">
        <v>4.9192550702829657E-2</v>
      </c>
      <c r="BF13" s="18">
        <v>6.4669842864154475E-2</v>
      </c>
      <c r="BG13" s="18">
        <v>2.7254158154218819E-2</v>
      </c>
      <c r="BH13" s="18">
        <v>4.5062133829093069E-2</v>
      </c>
      <c r="BI13" s="18">
        <v>2.1842726444860509E-2</v>
      </c>
      <c r="BJ13" s="18">
        <v>0.101879308024555</v>
      </c>
      <c r="BL13" s="18">
        <v>6.1926291617853957E-2</v>
      </c>
      <c r="BM13" s="18">
        <v>3.0443889198752221E-2</v>
      </c>
      <c r="BN13" s="18">
        <v>2.810537537208015E-2</v>
      </c>
      <c r="BO13" s="18">
        <v>6.6303380940116563E-2</v>
      </c>
      <c r="BP13" s="18">
        <v>6.1394855554163311E-2</v>
      </c>
      <c r="BQ13" s="18">
        <v>6.3066760999764243E-2</v>
      </c>
      <c r="BR13" s="18">
        <v>0</v>
      </c>
      <c r="BS13" s="18">
        <v>6.7319657035955896E-2</v>
      </c>
      <c r="BU13" s="18">
        <v>5.9832584774434421E-2</v>
      </c>
      <c r="BV13" s="18">
        <v>3.9315747259103313E-2</v>
      </c>
      <c r="BW13" s="18">
        <v>3.3251214143287099E-2</v>
      </c>
      <c r="BX13" s="18">
        <v>6.6974603499591737E-2</v>
      </c>
      <c r="BY13" s="18">
        <v>5.2149170156674807E-2</v>
      </c>
      <c r="BZ13" s="18">
        <v>4.2950282950868821E-2</v>
      </c>
      <c r="CA13" s="18">
        <v>3.2362972509911589E-2</v>
      </c>
      <c r="CB13" s="18">
        <v>4.5557620804698003E-2</v>
      </c>
      <c r="CC13" s="18">
        <v>7.1324850992828565E-2</v>
      </c>
    </row>
    <row r="14" spans="2:83" ht="19" customHeight="1" x14ac:dyDescent="0.35">
      <c r="B14" s="21" t="s">
        <v>151</v>
      </c>
      <c r="C14" s="18">
        <v>7.9603207779433569E-2</v>
      </c>
      <c r="D14" s="18">
        <v>4.6027672383847938E-2</v>
      </c>
      <c r="E14" s="18">
        <v>4.3583583511334463E-2</v>
      </c>
      <c r="F14" s="18">
        <v>5.535036421297531E-2</v>
      </c>
      <c r="G14" s="18">
        <v>8.485627596126126E-2</v>
      </c>
      <c r="H14" s="18">
        <v>7.8190401539808385E-2</v>
      </c>
      <c r="I14" s="18">
        <v>0.13483190828913069</v>
      </c>
      <c r="K14" s="18">
        <v>5.6492095069972041E-2</v>
      </c>
      <c r="L14" s="18">
        <v>0.10075935852483291</v>
      </c>
      <c r="N14" s="18">
        <v>4.5866716869141913E-2</v>
      </c>
      <c r="O14" s="18">
        <v>8.1106139225075452E-2</v>
      </c>
      <c r="P14" s="18">
        <v>0.1054639618232053</v>
      </c>
      <c r="Q14" s="18">
        <v>2.040219295478635E-2</v>
      </c>
      <c r="R14" s="18">
        <v>0.1068886643718419</v>
      </c>
      <c r="S14" s="18">
        <v>6.3144481774373942E-2</v>
      </c>
      <c r="T14" s="18">
        <v>8.3426679244292756E-2</v>
      </c>
      <c r="U14" s="18">
        <v>9.1421998008987315E-2</v>
      </c>
      <c r="V14" s="18">
        <v>4.7578470570850052E-2</v>
      </c>
      <c r="W14" s="18">
        <v>9.2494033107614587E-2</v>
      </c>
      <c r="X14" s="18">
        <v>0.1042267871302915</v>
      </c>
      <c r="Y14" s="18">
        <v>9.1874887384004955E-2</v>
      </c>
      <c r="AA14" s="18">
        <v>6.4613621029482107E-2</v>
      </c>
      <c r="AB14" s="18">
        <v>7.8646921013093035E-2</v>
      </c>
      <c r="AC14" s="18">
        <v>8.1260868214231313E-2</v>
      </c>
      <c r="AD14" s="18">
        <v>9.3466438683294698E-2</v>
      </c>
      <c r="AF14" s="18">
        <v>0.18483841113379459</v>
      </c>
      <c r="AG14" s="18">
        <v>8.581822878895283E-2</v>
      </c>
      <c r="AH14" s="18">
        <v>0.1145169708938463</v>
      </c>
      <c r="AI14" s="18">
        <v>7.7888235684650753E-2</v>
      </c>
      <c r="AJ14" s="18">
        <v>0.11585651737064361</v>
      </c>
      <c r="AK14" s="18">
        <v>0.1144586879077049</v>
      </c>
      <c r="AL14" s="18">
        <v>4.8753909831620118E-2</v>
      </c>
      <c r="AM14" s="18">
        <v>3.9289002410578207E-2</v>
      </c>
      <c r="AN14" s="18">
        <v>9.5342075242888472E-2</v>
      </c>
      <c r="AO14" s="18">
        <v>4.0924707462598381E-2</v>
      </c>
      <c r="AP14" s="18">
        <v>8.8390861880911192E-2</v>
      </c>
      <c r="AQ14" s="18">
        <v>9.284229326374481E-2</v>
      </c>
      <c r="AR14" s="18">
        <v>2.5716745703899591E-2</v>
      </c>
      <c r="AS14" s="18">
        <v>0.13076244224895231</v>
      </c>
      <c r="AT14" s="18">
        <v>4.357322434972713E-2</v>
      </c>
      <c r="AU14" s="18">
        <v>1.5193426895796809E-2</v>
      </c>
      <c r="AV14" s="18">
        <v>0.1061814139311251</v>
      </c>
      <c r="AX14" s="18">
        <v>8.502941759989377E-2</v>
      </c>
      <c r="AY14" s="18">
        <v>4.501155000851409E-2</v>
      </c>
      <c r="BA14" s="18">
        <v>7.761461816512992E-2</v>
      </c>
      <c r="BB14" s="18">
        <v>8.3292712056402124E-2</v>
      </c>
      <c r="BD14" s="18">
        <v>6.5808367225170944E-2</v>
      </c>
      <c r="BE14" s="18">
        <v>8.8007614345205182E-2</v>
      </c>
      <c r="BF14" s="18">
        <v>0.1123372533301224</v>
      </c>
      <c r="BG14" s="18">
        <v>6.6151524732245004E-2</v>
      </c>
      <c r="BH14" s="18">
        <v>7.4686696648382594E-2</v>
      </c>
      <c r="BI14" s="18">
        <v>4.0623804533434983E-2</v>
      </c>
      <c r="BJ14" s="18">
        <v>0.1548966998970516</v>
      </c>
      <c r="BL14" s="18">
        <v>9.448306651540031E-2</v>
      </c>
      <c r="BM14" s="18">
        <v>4.3090722350929922E-2</v>
      </c>
      <c r="BN14" s="18">
        <v>7.3517272329191682E-2</v>
      </c>
      <c r="BO14" s="18">
        <v>1.7738593001644699E-2</v>
      </c>
      <c r="BP14" s="18">
        <v>8.2489602546236288E-2</v>
      </c>
      <c r="BQ14" s="18">
        <v>8.2908973354581195E-2</v>
      </c>
      <c r="BR14" s="18">
        <v>0.15691951272436541</v>
      </c>
      <c r="BS14" s="18">
        <v>0.13531000622937239</v>
      </c>
      <c r="BU14" s="18">
        <v>8.2734361283523614E-2</v>
      </c>
      <c r="BV14" s="18">
        <v>4.781033298498092E-2</v>
      </c>
      <c r="BW14" s="18">
        <v>7.2461222014127996E-2</v>
      </c>
      <c r="BX14" s="18">
        <v>4.0091217575901443E-2</v>
      </c>
      <c r="BY14" s="18">
        <v>7.6410126685151361E-2</v>
      </c>
      <c r="BZ14" s="18">
        <v>8.7772809292376797E-2</v>
      </c>
      <c r="CA14" s="18">
        <v>0.1400858872293278</v>
      </c>
      <c r="CB14" s="18">
        <v>0.15876109944595371</v>
      </c>
      <c r="CC14" s="18">
        <v>9.3670796670591541E-2</v>
      </c>
    </row>
    <row r="15" spans="2:83" ht="19" customHeight="1" x14ac:dyDescent="0.35">
      <c r="B15" s="22" t="s">
        <v>117</v>
      </c>
      <c r="C15" s="23">
        <v>0.57998492936184964</v>
      </c>
      <c r="D15" s="23">
        <v>0.49553488798345607</v>
      </c>
      <c r="E15" s="23">
        <v>0.67857988356205301</v>
      </c>
      <c r="F15" s="23">
        <v>0.6123810748926668</v>
      </c>
      <c r="G15" s="23">
        <v>0.54138208229753459</v>
      </c>
      <c r="H15" s="23">
        <v>0.55655658795454332</v>
      </c>
      <c r="I15" s="23">
        <v>0.56492455472605974</v>
      </c>
      <c r="K15" s="23">
        <v>0.61507396385076618</v>
      </c>
      <c r="L15" s="23">
        <v>0.5479715139131246</v>
      </c>
      <c r="N15" s="23">
        <v>0.59563354190969564</v>
      </c>
      <c r="O15" s="23">
        <v>0.53258361234052676</v>
      </c>
      <c r="P15" s="23">
        <v>0.48272371565404659</v>
      </c>
      <c r="Q15" s="23">
        <v>0.64401469097352226</v>
      </c>
      <c r="R15" s="23">
        <v>0.59362251127575161</v>
      </c>
      <c r="S15" s="23">
        <v>0.63567510777520475</v>
      </c>
      <c r="T15" s="23">
        <v>0.60810144957955381</v>
      </c>
      <c r="U15" s="23">
        <v>0.58755913223061818</v>
      </c>
      <c r="V15" s="23">
        <v>0.6067553133141711</v>
      </c>
      <c r="W15" s="23">
        <v>0.54918724986984979</v>
      </c>
      <c r="X15" s="23">
        <v>0.4827468047305396</v>
      </c>
      <c r="Y15" s="23">
        <v>0.60523769802035132</v>
      </c>
      <c r="AA15" s="23">
        <v>0.67850117449781955</v>
      </c>
      <c r="AB15" s="23">
        <v>0.59122480455057502</v>
      </c>
      <c r="AC15" s="23">
        <v>0.54973948422072538</v>
      </c>
      <c r="AD15" s="23">
        <v>0.49054801571149997</v>
      </c>
      <c r="AF15" s="23">
        <v>0.31279334795895741</v>
      </c>
      <c r="AG15" s="23">
        <v>0.49830023365630288</v>
      </c>
      <c r="AH15" s="23">
        <v>0.55884818252899671</v>
      </c>
      <c r="AI15" s="23">
        <v>0.49819086280168012</v>
      </c>
      <c r="AJ15" s="23">
        <v>0.52302312814196705</v>
      </c>
      <c r="AK15" s="23">
        <v>0.5306238119827551</v>
      </c>
      <c r="AL15" s="23">
        <v>0.56388610862609445</v>
      </c>
      <c r="AM15" s="23">
        <v>0.66855135388743858</v>
      </c>
      <c r="AN15" s="23">
        <v>0.56294692552777559</v>
      </c>
      <c r="AO15" s="23">
        <v>0.63459950275402943</v>
      </c>
      <c r="AP15" s="23">
        <v>0.60171206256525656</v>
      </c>
      <c r="AQ15" s="23">
        <v>0.62352197866273373</v>
      </c>
      <c r="AR15" s="23">
        <v>0.61535548717799848</v>
      </c>
      <c r="AS15" s="23">
        <v>0.62259925306594854</v>
      </c>
      <c r="AT15" s="23">
        <v>0.74109557787060709</v>
      </c>
      <c r="AU15" s="23">
        <v>0.7602211726798257</v>
      </c>
      <c r="AV15" s="23">
        <v>0.42234052912009951</v>
      </c>
      <c r="AX15" s="23">
        <v>0.57155118845204067</v>
      </c>
      <c r="AY15" s="23">
        <v>0.63574657300171245</v>
      </c>
      <c r="BA15" s="23">
        <v>0.59631686410081364</v>
      </c>
      <c r="BB15" s="23">
        <v>0.54968368337466322</v>
      </c>
      <c r="BD15" s="23">
        <v>0.54439047877974889</v>
      </c>
      <c r="BE15" s="23">
        <v>0.5551968653811622</v>
      </c>
      <c r="BF15" s="23">
        <v>0.53179590239963481</v>
      </c>
      <c r="BG15" s="23">
        <v>0.6411294462635595</v>
      </c>
      <c r="BH15" s="23">
        <v>0.66462689458455615</v>
      </c>
      <c r="BI15" s="23">
        <v>0.73340785792618401</v>
      </c>
      <c r="BJ15" s="23">
        <v>0.33648467823212919</v>
      </c>
      <c r="BL15" s="23">
        <v>0.57877744522255226</v>
      </c>
      <c r="BM15" s="23">
        <v>0.6533405456686604</v>
      </c>
      <c r="BN15" s="23">
        <v>0.59994406778336917</v>
      </c>
      <c r="BO15" s="23">
        <v>0.6479925543981695</v>
      </c>
      <c r="BP15" s="23">
        <v>0.57725004655041923</v>
      </c>
      <c r="BQ15" s="23">
        <v>0.58908652823174634</v>
      </c>
      <c r="BR15" s="23">
        <v>0.45436105966921431</v>
      </c>
      <c r="BS15" s="23">
        <v>0.4447632907564702</v>
      </c>
      <c r="BU15" s="23">
        <v>0.60922247447856737</v>
      </c>
      <c r="BV15" s="23">
        <v>0.65968609941285394</v>
      </c>
      <c r="BW15" s="23">
        <v>0.6205049365648917</v>
      </c>
      <c r="BX15" s="23">
        <v>0.57529233400964275</v>
      </c>
      <c r="BY15" s="23">
        <v>0.57454004112613122</v>
      </c>
      <c r="BZ15" s="23">
        <v>0.58544200407138691</v>
      </c>
      <c r="CA15" s="23">
        <v>0.41774051007647062</v>
      </c>
      <c r="CB15" s="23">
        <v>0.47624210722534838</v>
      </c>
      <c r="CC15" s="23">
        <v>0.46554776237512069</v>
      </c>
    </row>
    <row r="16" spans="2:83" ht="19" customHeight="1" x14ac:dyDescent="0.35">
      <c r="B16" s="22" t="s">
        <v>118</v>
      </c>
      <c r="C16" s="23">
        <v>0.1085491360667772</v>
      </c>
      <c r="D16" s="23">
        <v>0.18215541409478839</v>
      </c>
      <c r="E16" s="23">
        <v>8.6488283886963099E-2</v>
      </c>
      <c r="F16" s="23">
        <v>0.1187114361472334</v>
      </c>
      <c r="G16" s="23">
        <v>0.1036895860578624</v>
      </c>
      <c r="H16" s="23">
        <v>0.1181160715110918</v>
      </c>
      <c r="I16" s="23">
        <v>8.1144027084970732E-2</v>
      </c>
      <c r="K16" s="23">
        <v>0.1060034354145627</v>
      </c>
      <c r="L16" s="23">
        <v>0.10942278425429949</v>
      </c>
      <c r="N16" s="23">
        <v>9.3516627558156623E-2</v>
      </c>
      <c r="O16" s="23">
        <v>0.1349952713025821</v>
      </c>
      <c r="P16" s="23">
        <v>8.9818157561452339E-2</v>
      </c>
      <c r="Q16" s="23">
        <v>6.4215140800815154E-2</v>
      </c>
      <c r="R16" s="23">
        <v>8.7129558517148709E-2</v>
      </c>
      <c r="S16" s="23">
        <v>8.4364680156467961E-2</v>
      </c>
      <c r="T16" s="23">
        <v>0.14203916796870741</v>
      </c>
      <c r="U16" s="23">
        <v>0.13579842758436239</v>
      </c>
      <c r="V16" s="23">
        <v>0.1202120677789279</v>
      </c>
      <c r="W16" s="23">
        <v>0.11223163646471079</v>
      </c>
      <c r="X16" s="23">
        <v>0.13407845777191499</v>
      </c>
      <c r="Y16" s="23">
        <v>9.2099485651287089E-2</v>
      </c>
      <c r="AA16" s="23">
        <v>5.9567109678890763E-2</v>
      </c>
      <c r="AB16" s="23">
        <v>9.5986803817805888E-2</v>
      </c>
      <c r="AC16" s="23">
        <v>0.1333525349331996</v>
      </c>
      <c r="AD16" s="23">
        <v>0.1519899787455983</v>
      </c>
      <c r="AF16" s="23">
        <v>0.18050685338611031</v>
      </c>
      <c r="AG16" s="23">
        <v>0.19810193411928639</v>
      </c>
      <c r="AH16" s="23">
        <v>0.1449273806219698</v>
      </c>
      <c r="AI16" s="23">
        <v>0.1167116534965958</v>
      </c>
      <c r="AJ16" s="23">
        <v>0.1242844758954713</v>
      </c>
      <c r="AK16" s="23">
        <v>0.1007125442851539</v>
      </c>
      <c r="AL16" s="23">
        <v>0.1199377083802735</v>
      </c>
      <c r="AM16" s="23">
        <v>7.9531835479173682E-2</v>
      </c>
      <c r="AN16" s="23">
        <v>7.3338149411308756E-2</v>
      </c>
      <c r="AO16" s="23">
        <v>0.13195593874009001</v>
      </c>
      <c r="AP16" s="23">
        <v>9.7829216610563693E-2</v>
      </c>
      <c r="AQ16" s="23">
        <v>8.2025547572259022E-2</v>
      </c>
      <c r="AR16" s="23">
        <v>0.13734612653225101</v>
      </c>
      <c r="AS16" s="23">
        <v>4.34061660740638E-2</v>
      </c>
      <c r="AT16" s="23">
        <v>6.034280098080945E-2</v>
      </c>
      <c r="AU16" s="23">
        <v>1.496852676445478E-2</v>
      </c>
      <c r="AV16" s="23">
        <v>0.18079876523881969</v>
      </c>
      <c r="AX16" s="23">
        <v>0.1090410346213737</v>
      </c>
      <c r="AY16" s="23">
        <v>9.5466520315576925E-2</v>
      </c>
      <c r="BA16" s="23">
        <v>9.911984882197053E-2</v>
      </c>
      <c r="BB16" s="23">
        <v>0.12604364341421789</v>
      </c>
      <c r="BD16" s="23">
        <v>0.12660739188416489</v>
      </c>
      <c r="BE16" s="23">
        <v>0.11727842134712201</v>
      </c>
      <c r="BF16" s="23">
        <v>0.12702249319782241</v>
      </c>
      <c r="BG16" s="23">
        <v>7.4897140636432963E-2</v>
      </c>
      <c r="BH16" s="23">
        <v>7.7561978541029197E-2</v>
      </c>
      <c r="BI16" s="23">
        <v>6.2726174727863335E-2</v>
      </c>
      <c r="BJ16" s="23">
        <v>0.2256876926320191</v>
      </c>
      <c r="BL16" s="23">
        <v>0.1169844518293799</v>
      </c>
      <c r="BM16" s="23">
        <v>8.1486580212134174E-2</v>
      </c>
      <c r="BN16" s="23">
        <v>7.3546760600229244E-2</v>
      </c>
      <c r="BO16" s="23">
        <v>0.14230607141174861</v>
      </c>
      <c r="BP16" s="23">
        <v>0.13101639748056429</v>
      </c>
      <c r="BQ16" s="23">
        <v>8.5085783888459443E-2</v>
      </c>
      <c r="BR16" s="23">
        <v>0.12341360078189401</v>
      </c>
      <c r="BS16" s="23">
        <v>0.13597790817375199</v>
      </c>
      <c r="BU16" s="23">
        <v>0.1077173330443391</v>
      </c>
      <c r="BV16" s="23">
        <v>8.5606372994898983E-2</v>
      </c>
      <c r="BW16" s="23">
        <v>5.8710170509122341E-2</v>
      </c>
      <c r="BX16" s="23">
        <v>0.12952478071774429</v>
      </c>
      <c r="BY16" s="23">
        <v>0.12718461398503381</v>
      </c>
      <c r="BZ16" s="23">
        <v>8.6421349983062237E-2</v>
      </c>
      <c r="CA16" s="23">
        <v>0.1173623307866053</v>
      </c>
      <c r="CB16" s="23">
        <v>0.1149511208548748</v>
      </c>
      <c r="CC16" s="23">
        <v>0.16204159506352439</v>
      </c>
    </row>
    <row r="18" spans="2:2" x14ac:dyDescent="0.35">
      <c r="B18" t="s">
        <v>435</v>
      </c>
    </row>
    <row r="19" spans="2:2" x14ac:dyDescent="0.35">
      <c r="B19" t="s">
        <v>10</v>
      </c>
    </row>
    <row r="21" spans="2:2" x14ac:dyDescent="0.35">
      <c r="B21"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E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401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32.15" customHeight="1" x14ac:dyDescent="0.35">
      <c r="B9" s="21" t="s">
        <v>402</v>
      </c>
      <c r="C9" s="18">
        <v>0.29354368005409881</v>
      </c>
      <c r="D9" s="18">
        <v>0.192637067627905</v>
      </c>
      <c r="E9" s="18">
        <v>0.18196491777985391</v>
      </c>
      <c r="F9" s="18">
        <v>0.20479691329447569</v>
      </c>
      <c r="G9" s="18">
        <v>0.28299916042544082</v>
      </c>
      <c r="H9" s="18">
        <v>0.39996956545692491</v>
      </c>
      <c r="I9" s="18">
        <v>0.41523861114647709</v>
      </c>
      <c r="K9" s="18">
        <v>0.27125051361469049</v>
      </c>
      <c r="L9" s="18">
        <v>0.31486338262604407</v>
      </c>
      <c r="N9" s="18">
        <v>0.33350945941651478</v>
      </c>
      <c r="O9" s="18">
        <v>0.32708843293955919</v>
      </c>
      <c r="P9" s="18">
        <v>0.28797234538989352</v>
      </c>
      <c r="Q9" s="18">
        <v>0.33706436928321309</v>
      </c>
      <c r="R9" s="18">
        <v>0.27857135494114488</v>
      </c>
      <c r="S9" s="18">
        <v>0.26963910750540748</v>
      </c>
      <c r="T9" s="18">
        <v>0.32145698894930658</v>
      </c>
      <c r="U9" s="18">
        <v>0.25440055828340719</v>
      </c>
      <c r="V9" s="18">
        <v>0.1908973466370969</v>
      </c>
      <c r="W9" s="18">
        <v>0.36315863719605579</v>
      </c>
      <c r="X9" s="18">
        <v>0.29854196329879867</v>
      </c>
      <c r="Y9" s="18">
        <v>0.32069621975019968</v>
      </c>
      <c r="AA9" s="18">
        <v>0.2828405688456177</v>
      </c>
      <c r="AB9" s="18">
        <v>0.32079240602818959</v>
      </c>
      <c r="AC9" s="18">
        <v>0.28215392921338012</v>
      </c>
      <c r="AD9" s="18">
        <v>0.28611075657471102</v>
      </c>
      <c r="AF9" s="18">
        <v>0.31462167125873908</v>
      </c>
      <c r="AG9" s="18">
        <v>0.27127958531342922</v>
      </c>
      <c r="AH9" s="18">
        <v>0.27093951231919122</v>
      </c>
      <c r="AI9" s="18">
        <v>0.34106332594651179</v>
      </c>
      <c r="AJ9" s="18">
        <v>0.34616657156184821</v>
      </c>
      <c r="AK9" s="18">
        <v>0.31103714134622418</v>
      </c>
      <c r="AL9" s="18">
        <v>0.36657261819484799</v>
      </c>
      <c r="AM9" s="18">
        <v>0.28617964035268029</v>
      </c>
      <c r="AN9" s="18">
        <v>0.31238800443181391</v>
      </c>
      <c r="AO9" s="18">
        <v>0.28731632519037009</v>
      </c>
      <c r="AP9" s="18">
        <v>0.32979338201540448</v>
      </c>
      <c r="AQ9" s="18">
        <v>0.21136214578371049</v>
      </c>
      <c r="AR9" s="18">
        <v>0.32739310870469368</v>
      </c>
      <c r="AS9" s="18">
        <v>0.13612082908686671</v>
      </c>
      <c r="AT9" s="18">
        <v>0.20050085165749029</v>
      </c>
      <c r="AU9" s="18">
        <v>0.12201098856932061</v>
      </c>
      <c r="AV9" s="18">
        <v>0.34433503013885292</v>
      </c>
      <c r="AX9" s="18">
        <v>0.32200288150562939</v>
      </c>
      <c r="AY9" s="18">
        <v>0.16088636525679881</v>
      </c>
      <c r="BA9" s="18">
        <v>0.28699301358267848</v>
      </c>
      <c r="BB9" s="18">
        <v>0.30569737521043361</v>
      </c>
      <c r="BD9" s="18">
        <v>0.32200438163357109</v>
      </c>
      <c r="BE9" s="18">
        <v>0.31199559196293758</v>
      </c>
      <c r="BF9" s="18">
        <v>0.33071575654019808</v>
      </c>
      <c r="BG9" s="18">
        <v>0.2598382978905675</v>
      </c>
      <c r="BH9" s="18">
        <v>0.24062071585790931</v>
      </c>
      <c r="BI9" s="18">
        <v>0.17414837668464431</v>
      </c>
      <c r="BJ9" s="18">
        <v>0.34375778211183</v>
      </c>
      <c r="BL9" s="18">
        <v>0.28775277652896258</v>
      </c>
      <c r="BM9" s="18">
        <v>0.2651620622249638</v>
      </c>
      <c r="BN9" s="18">
        <v>0.29300803658079771</v>
      </c>
      <c r="BO9" s="18">
        <v>0.28820006528658282</v>
      </c>
      <c r="BP9" s="18">
        <v>0.27544637832552132</v>
      </c>
      <c r="BQ9" s="18">
        <v>0.38512132087711881</v>
      </c>
      <c r="BR9" s="18">
        <v>0.22425458633971829</v>
      </c>
      <c r="BS9" s="18">
        <v>0.36155648973665849</v>
      </c>
      <c r="BU9" s="18">
        <v>0.27738778466860242</v>
      </c>
      <c r="BV9" s="18">
        <v>0.22307758024850149</v>
      </c>
      <c r="BW9" s="18">
        <v>0.31078660124540008</v>
      </c>
      <c r="BX9" s="18">
        <v>0.29450414306022948</v>
      </c>
      <c r="BY9" s="18">
        <v>0.30270953648289067</v>
      </c>
      <c r="BZ9" s="18">
        <v>0.42650051995115762</v>
      </c>
      <c r="CA9" s="18">
        <v>0.37010590917978059</v>
      </c>
      <c r="CB9" s="18">
        <v>0.316415584062268</v>
      </c>
      <c r="CC9" s="18">
        <v>0.38943991352202018</v>
      </c>
    </row>
    <row r="10" spans="2:83" ht="46" customHeight="1" x14ac:dyDescent="0.35">
      <c r="B10" s="21" t="s">
        <v>403</v>
      </c>
      <c r="C10" s="18">
        <v>0.28912661990899668</v>
      </c>
      <c r="D10" s="18">
        <v>0.23229358057715391</v>
      </c>
      <c r="E10" s="18">
        <v>0.36291236603100402</v>
      </c>
      <c r="F10" s="18">
        <v>0.31965062547727241</v>
      </c>
      <c r="G10" s="18">
        <v>0.27507030221351603</v>
      </c>
      <c r="H10" s="18">
        <v>0.27466834584420963</v>
      </c>
      <c r="I10" s="18">
        <v>0.25896434387760181</v>
      </c>
      <c r="K10" s="18">
        <v>0.28907668204097009</v>
      </c>
      <c r="L10" s="18">
        <v>0.29060204931368749</v>
      </c>
      <c r="N10" s="18">
        <v>0.27618327686713079</v>
      </c>
      <c r="O10" s="18">
        <v>0.35141129993384318</v>
      </c>
      <c r="P10" s="18">
        <v>0.24735548482429739</v>
      </c>
      <c r="Q10" s="18">
        <v>0.2350171846177081</v>
      </c>
      <c r="R10" s="18">
        <v>0.29631218741755488</v>
      </c>
      <c r="S10" s="18">
        <v>0.29220929954693869</v>
      </c>
      <c r="T10" s="18">
        <v>0.30180790390102691</v>
      </c>
      <c r="U10" s="18">
        <v>0.29962620985044308</v>
      </c>
      <c r="V10" s="18">
        <v>0.32139954453080932</v>
      </c>
      <c r="W10" s="18">
        <v>0.26870426239045719</v>
      </c>
      <c r="X10" s="18">
        <v>0.26947991251891812</v>
      </c>
      <c r="Y10" s="18">
        <v>0.29899798042428682</v>
      </c>
      <c r="AA10" s="18">
        <v>0.33864730301873269</v>
      </c>
      <c r="AB10" s="18">
        <v>0.30017237411055248</v>
      </c>
      <c r="AC10" s="18">
        <v>0.24599161534404751</v>
      </c>
      <c r="AD10" s="18">
        <v>0.26080070927163501</v>
      </c>
      <c r="AF10" s="18">
        <v>0.1132653690805088</v>
      </c>
      <c r="AG10" s="18">
        <v>0.22024153883875419</v>
      </c>
      <c r="AH10" s="18">
        <v>0.34026099462628401</v>
      </c>
      <c r="AI10" s="18">
        <v>0.18223293744624219</v>
      </c>
      <c r="AJ10" s="18">
        <v>0.23835397487435059</v>
      </c>
      <c r="AK10" s="18">
        <v>0.25758522741928352</v>
      </c>
      <c r="AL10" s="18">
        <v>0.29572289155025178</v>
      </c>
      <c r="AM10" s="18">
        <v>0.25848400108687591</v>
      </c>
      <c r="AN10" s="18">
        <v>0.25159623808932169</v>
      </c>
      <c r="AO10" s="18">
        <v>0.35808933206694249</v>
      </c>
      <c r="AP10" s="18">
        <v>0.33124328632813432</v>
      </c>
      <c r="AQ10" s="18">
        <v>0.31331194033461279</v>
      </c>
      <c r="AR10" s="18">
        <v>0.3665039393765212</v>
      </c>
      <c r="AS10" s="18">
        <v>0.28671523563946549</v>
      </c>
      <c r="AT10" s="18">
        <v>0.34478043112699103</v>
      </c>
      <c r="AU10" s="18">
        <v>0.42770183762582809</v>
      </c>
      <c r="AV10" s="18">
        <v>0.21389316909565831</v>
      </c>
      <c r="AX10" s="18">
        <v>0.27541229198587008</v>
      </c>
      <c r="AY10" s="18">
        <v>0.35870784736950129</v>
      </c>
      <c r="BA10" s="18">
        <v>0.3011577231258884</v>
      </c>
      <c r="BB10" s="18">
        <v>0.26680486661405362</v>
      </c>
      <c r="BD10" s="18">
        <v>0.2450814536796985</v>
      </c>
      <c r="BE10" s="18">
        <v>0.28562305532864951</v>
      </c>
      <c r="BF10" s="18">
        <v>0.30009953605097589</v>
      </c>
      <c r="BG10" s="18">
        <v>0.3200328024557505</v>
      </c>
      <c r="BH10" s="18">
        <v>0.33948612267918787</v>
      </c>
      <c r="BI10" s="18">
        <v>0.33324265558337191</v>
      </c>
      <c r="BJ10" s="18">
        <v>0.18146265602497891</v>
      </c>
      <c r="BL10" s="18">
        <v>0.29064794294398921</v>
      </c>
      <c r="BM10" s="18">
        <v>0.31598767489688973</v>
      </c>
      <c r="BN10" s="18">
        <v>0.33990608177521142</v>
      </c>
      <c r="BO10" s="18">
        <v>0.22900596750443841</v>
      </c>
      <c r="BP10" s="18">
        <v>0.28004771439372261</v>
      </c>
      <c r="BQ10" s="18">
        <v>0.2631986417116019</v>
      </c>
      <c r="BR10" s="18">
        <v>0.29932895865821307</v>
      </c>
      <c r="BS10" s="18">
        <v>0.24619978309668891</v>
      </c>
      <c r="BU10" s="18">
        <v>0.30460887444916962</v>
      </c>
      <c r="BV10" s="18">
        <v>0.34920281283679011</v>
      </c>
      <c r="BW10" s="18">
        <v>0.32389300147076938</v>
      </c>
      <c r="BX10" s="18">
        <v>0.24311796003336511</v>
      </c>
      <c r="BY10" s="18">
        <v>0.27992398694049248</v>
      </c>
      <c r="BZ10" s="18">
        <v>0.25530727366216838</v>
      </c>
      <c r="CA10" s="18">
        <v>0.16740976777728489</v>
      </c>
      <c r="CB10" s="18">
        <v>0.23333023052696181</v>
      </c>
      <c r="CC10" s="18">
        <v>0.28223780744621901</v>
      </c>
    </row>
    <row r="11" spans="2:83" ht="46" customHeight="1" x14ac:dyDescent="0.35">
      <c r="B11" s="21" t="s">
        <v>404</v>
      </c>
      <c r="C11" s="18">
        <v>0.2599578709182368</v>
      </c>
      <c r="D11" s="18">
        <v>0.23997647051620219</v>
      </c>
      <c r="E11" s="18">
        <v>0.33050337042714989</v>
      </c>
      <c r="F11" s="18">
        <v>0.29670414700292252</v>
      </c>
      <c r="G11" s="18">
        <v>0.26043155368344661</v>
      </c>
      <c r="H11" s="18">
        <v>0.2129101424613522</v>
      </c>
      <c r="I11" s="18">
        <v>0.22408455961275831</v>
      </c>
      <c r="K11" s="18">
        <v>0.26918179665238118</v>
      </c>
      <c r="L11" s="18">
        <v>0.25259961914038243</v>
      </c>
      <c r="N11" s="18">
        <v>0.22947558674606239</v>
      </c>
      <c r="O11" s="18">
        <v>0.30872311649838002</v>
      </c>
      <c r="P11" s="18">
        <v>0.22885231086784549</v>
      </c>
      <c r="Q11" s="18">
        <v>0.16536751113939241</v>
      </c>
      <c r="R11" s="18">
        <v>0.25936076219257143</v>
      </c>
      <c r="S11" s="18">
        <v>0.24343273449060801</v>
      </c>
      <c r="T11" s="18">
        <v>0.23682026075173901</v>
      </c>
      <c r="U11" s="18">
        <v>0.27287351398353449</v>
      </c>
      <c r="V11" s="18">
        <v>0.35075867867480159</v>
      </c>
      <c r="W11" s="18">
        <v>0.25360788760872288</v>
      </c>
      <c r="X11" s="18">
        <v>0.20933189804837871</v>
      </c>
      <c r="Y11" s="18">
        <v>0.27986373724942287</v>
      </c>
      <c r="AA11" s="18">
        <v>0.31876856700153677</v>
      </c>
      <c r="AB11" s="18">
        <v>0.23111128491408681</v>
      </c>
      <c r="AC11" s="18">
        <v>0.25026979288288109</v>
      </c>
      <c r="AD11" s="18">
        <v>0.23235052199431019</v>
      </c>
      <c r="AF11" s="18">
        <v>0.1844010829474651</v>
      </c>
      <c r="AG11" s="18">
        <v>0.2042076761961486</v>
      </c>
      <c r="AH11" s="18">
        <v>0.2741241711611121</v>
      </c>
      <c r="AI11" s="18">
        <v>0.25368363718099018</v>
      </c>
      <c r="AJ11" s="18">
        <v>0.24383958645910539</v>
      </c>
      <c r="AK11" s="18">
        <v>0.23555377765960639</v>
      </c>
      <c r="AL11" s="18">
        <v>0.23877150131045791</v>
      </c>
      <c r="AM11" s="18">
        <v>0.25301782097563041</v>
      </c>
      <c r="AN11" s="18">
        <v>0.24908222899194071</v>
      </c>
      <c r="AO11" s="18">
        <v>0.30886518200561119</v>
      </c>
      <c r="AP11" s="18">
        <v>0.26383469318854341</v>
      </c>
      <c r="AQ11" s="18">
        <v>0.23442875863527951</v>
      </c>
      <c r="AR11" s="18">
        <v>0.31140681665306852</v>
      </c>
      <c r="AS11" s="18">
        <v>0.32254650183186201</v>
      </c>
      <c r="AT11" s="18">
        <v>0.34181804500015572</v>
      </c>
      <c r="AU11" s="18">
        <v>0.34850071814950961</v>
      </c>
      <c r="AV11" s="18">
        <v>0.1590739204926066</v>
      </c>
      <c r="AX11" s="18">
        <v>0.2411787832725433</v>
      </c>
      <c r="AY11" s="18">
        <v>0.35976870637502423</v>
      </c>
      <c r="BA11" s="18">
        <v>0.27137161959921852</v>
      </c>
      <c r="BB11" s="18">
        <v>0.2387815184562572</v>
      </c>
      <c r="BD11" s="18">
        <v>0.21436587765153711</v>
      </c>
      <c r="BE11" s="18">
        <v>0.2315322874616734</v>
      </c>
      <c r="BF11" s="18">
        <v>0.24428893346839339</v>
      </c>
      <c r="BG11" s="18">
        <v>0.30947042517110968</v>
      </c>
      <c r="BH11" s="18">
        <v>0.32779737885341181</v>
      </c>
      <c r="BI11" s="18">
        <v>0.41592795130047261</v>
      </c>
      <c r="BJ11" s="18">
        <v>0.13884546865704611</v>
      </c>
      <c r="BL11" s="18">
        <v>0.2601564976763433</v>
      </c>
      <c r="BM11" s="18">
        <v>0.30355476266058729</v>
      </c>
      <c r="BN11" s="18">
        <v>0.2708755887805227</v>
      </c>
      <c r="BO11" s="18">
        <v>0.21695170987087711</v>
      </c>
      <c r="BP11" s="18">
        <v>0.27548062556008007</v>
      </c>
      <c r="BQ11" s="18">
        <v>0.1161897159915221</v>
      </c>
      <c r="BR11" s="18">
        <v>0.14936156348121829</v>
      </c>
      <c r="BS11" s="18">
        <v>0.21275225770730871</v>
      </c>
      <c r="BU11" s="18">
        <v>0.30464819471155669</v>
      </c>
      <c r="BV11" s="18">
        <v>0.32908561701305089</v>
      </c>
      <c r="BW11" s="18">
        <v>0.28655981370490291</v>
      </c>
      <c r="BX11" s="18">
        <v>0.24176291546613091</v>
      </c>
      <c r="BY11" s="18">
        <v>0.2386816168930134</v>
      </c>
      <c r="BZ11" s="18">
        <v>0.14071102329478941</v>
      </c>
      <c r="CA11" s="18">
        <v>0.13697850544146889</v>
      </c>
      <c r="CB11" s="18">
        <v>0.1879631878405211</v>
      </c>
      <c r="CC11" s="18">
        <v>0.23206753912981731</v>
      </c>
    </row>
    <row r="12" spans="2:83" ht="46" customHeight="1" x14ac:dyDescent="0.35">
      <c r="B12" s="21" t="s">
        <v>405</v>
      </c>
      <c r="C12" s="18">
        <v>0.25495743373266833</v>
      </c>
      <c r="D12" s="18">
        <v>0.21756482145160741</v>
      </c>
      <c r="E12" s="18">
        <v>0.31968308016576452</v>
      </c>
      <c r="F12" s="18">
        <v>0.27799760313601868</v>
      </c>
      <c r="G12" s="18">
        <v>0.24824092335974479</v>
      </c>
      <c r="H12" s="18">
        <v>0.2423979116845604</v>
      </c>
      <c r="I12" s="18">
        <v>0.22194334013552169</v>
      </c>
      <c r="K12" s="18">
        <v>0.26828052386821222</v>
      </c>
      <c r="L12" s="18">
        <v>0.24373358237559559</v>
      </c>
      <c r="N12" s="18">
        <v>0.23826360564929999</v>
      </c>
      <c r="O12" s="18">
        <v>0.29341732679246407</v>
      </c>
      <c r="P12" s="18">
        <v>0.27139783584150379</v>
      </c>
      <c r="Q12" s="18">
        <v>0.15798762700580091</v>
      </c>
      <c r="R12" s="18">
        <v>0.27439536990815833</v>
      </c>
      <c r="S12" s="18">
        <v>0.2677569638891546</v>
      </c>
      <c r="T12" s="18">
        <v>0.18339245269768961</v>
      </c>
      <c r="U12" s="18">
        <v>0.26794678886954099</v>
      </c>
      <c r="V12" s="18">
        <v>0.32414765690668812</v>
      </c>
      <c r="W12" s="18">
        <v>0.2067369711690577</v>
      </c>
      <c r="X12" s="18">
        <v>0.25800668192437171</v>
      </c>
      <c r="Y12" s="18">
        <v>0.27405370177730498</v>
      </c>
      <c r="AA12" s="18">
        <v>0.30060366818596751</v>
      </c>
      <c r="AB12" s="18">
        <v>0.25164359178544621</v>
      </c>
      <c r="AC12" s="18">
        <v>0.24076813356672691</v>
      </c>
      <c r="AD12" s="18">
        <v>0.22005350748848229</v>
      </c>
      <c r="AF12" s="18">
        <v>0.14463780640247539</v>
      </c>
      <c r="AG12" s="18">
        <v>0.25808525454774128</v>
      </c>
      <c r="AH12" s="18">
        <v>0.25577679799831038</v>
      </c>
      <c r="AI12" s="18">
        <v>0.21300992895166279</v>
      </c>
      <c r="AJ12" s="18">
        <v>0.19818800871685421</v>
      </c>
      <c r="AK12" s="18">
        <v>0.2328278585453343</v>
      </c>
      <c r="AL12" s="18">
        <v>0.26008675735281028</v>
      </c>
      <c r="AM12" s="18">
        <v>0.24308984950467699</v>
      </c>
      <c r="AN12" s="18">
        <v>0.21270276892487899</v>
      </c>
      <c r="AO12" s="18">
        <v>0.25874435988645911</v>
      </c>
      <c r="AP12" s="18">
        <v>0.2859304675375427</v>
      </c>
      <c r="AQ12" s="18">
        <v>0.2278591551213712</v>
      </c>
      <c r="AR12" s="18">
        <v>0.35325287276328599</v>
      </c>
      <c r="AS12" s="18">
        <v>0.31136601188412399</v>
      </c>
      <c r="AT12" s="18">
        <v>0.30958782517497768</v>
      </c>
      <c r="AU12" s="18">
        <v>0.39989122738664012</v>
      </c>
      <c r="AV12" s="18">
        <v>0.13496263807576411</v>
      </c>
      <c r="AX12" s="18">
        <v>0.249728507888405</v>
      </c>
      <c r="AY12" s="18">
        <v>0.28951952079012538</v>
      </c>
      <c r="BA12" s="18">
        <v>0.26375842158007412</v>
      </c>
      <c r="BB12" s="18">
        <v>0.23862863362680919</v>
      </c>
      <c r="BD12" s="18">
        <v>0.21317675462113769</v>
      </c>
      <c r="BE12" s="18">
        <v>0.26645819962797251</v>
      </c>
      <c r="BF12" s="18">
        <v>0.2111159925255984</v>
      </c>
      <c r="BG12" s="18">
        <v>0.30726478554886499</v>
      </c>
      <c r="BH12" s="18">
        <v>0.29146682494312698</v>
      </c>
      <c r="BI12" s="18">
        <v>0.31489656268508642</v>
      </c>
      <c r="BJ12" s="18">
        <v>0.1224212670702723</v>
      </c>
      <c r="BL12" s="18">
        <v>0.26755470949822369</v>
      </c>
      <c r="BM12" s="18">
        <v>0.31137957312730591</v>
      </c>
      <c r="BN12" s="18">
        <v>0.25286230462291082</v>
      </c>
      <c r="BO12" s="18">
        <v>0.1822402074927304</v>
      </c>
      <c r="BP12" s="18">
        <v>0.2406147114642706</v>
      </c>
      <c r="BQ12" s="18">
        <v>0.20632001013730461</v>
      </c>
      <c r="BR12" s="18">
        <v>0.173764388368987</v>
      </c>
      <c r="BS12" s="18">
        <v>0.1936189419879886</v>
      </c>
      <c r="BU12" s="18">
        <v>0.27716574907132813</v>
      </c>
      <c r="BV12" s="18">
        <v>0.30758988455268271</v>
      </c>
      <c r="BW12" s="18">
        <v>0.27991444786281611</v>
      </c>
      <c r="BX12" s="18">
        <v>0.20512065930904941</v>
      </c>
      <c r="BY12" s="18">
        <v>0.25590077716662951</v>
      </c>
      <c r="BZ12" s="18">
        <v>0.20206922525740681</v>
      </c>
      <c r="CA12" s="18">
        <v>0.14601289109473961</v>
      </c>
      <c r="CB12" s="18">
        <v>0.23363129314998371</v>
      </c>
      <c r="CC12" s="18">
        <v>0.183217086122027</v>
      </c>
    </row>
    <row r="13" spans="2:83" ht="46" customHeight="1" x14ac:dyDescent="0.35">
      <c r="B13" s="21" t="s">
        <v>406</v>
      </c>
      <c r="C13" s="18">
        <v>0.25101276099037528</v>
      </c>
      <c r="D13" s="18">
        <v>0.2177758969705936</v>
      </c>
      <c r="E13" s="18">
        <v>0.29956672517896299</v>
      </c>
      <c r="F13" s="18">
        <v>0.29109331117259962</v>
      </c>
      <c r="G13" s="18">
        <v>0.26489946594683322</v>
      </c>
      <c r="H13" s="18">
        <v>0.2182629156420651</v>
      </c>
      <c r="I13" s="18">
        <v>0.21597172574301321</v>
      </c>
      <c r="K13" s="18">
        <v>0.26803292588836658</v>
      </c>
      <c r="L13" s="18">
        <v>0.23630528228618231</v>
      </c>
      <c r="N13" s="18">
        <v>0.25502741957014358</v>
      </c>
      <c r="O13" s="18">
        <v>0.33632579743527818</v>
      </c>
      <c r="P13" s="18">
        <v>0.28699010330166269</v>
      </c>
      <c r="Q13" s="18">
        <v>0.19026476746685059</v>
      </c>
      <c r="R13" s="18">
        <v>0.21834484647250191</v>
      </c>
      <c r="S13" s="18">
        <v>0.2417349648295809</v>
      </c>
      <c r="T13" s="18">
        <v>0.23403457157778609</v>
      </c>
      <c r="U13" s="18">
        <v>0.24514939224918589</v>
      </c>
      <c r="V13" s="18">
        <v>0.35423269039918998</v>
      </c>
      <c r="W13" s="18">
        <v>0.1949427733639543</v>
      </c>
      <c r="X13" s="18">
        <v>0.23380313800101701</v>
      </c>
      <c r="Y13" s="18">
        <v>0.2519696913228533</v>
      </c>
      <c r="AA13" s="18">
        <v>0.30320476988888651</v>
      </c>
      <c r="AB13" s="18">
        <v>0.243174698928903</v>
      </c>
      <c r="AC13" s="18">
        <v>0.250834459788082</v>
      </c>
      <c r="AD13" s="18">
        <v>0.20166410172115329</v>
      </c>
      <c r="AF13" s="18">
        <v>0.18332280277769031</v>
      </c>
      <c r="AG13" s="18">
        <v>0.1520859714207507</v>
      </c>
      <c r="AH13" s="18">
        <v>0.2197679784098692</v>
      </c>
      <c r="AI13" s="18">
        <v>0.20697299734638899</v>
      </c>
      <c r="AJ13" s="18">
        <v>0.26405887384923837</v>
      </c>
      <c r="AK13" s="18">
        <v>0.21678065571335631</v>
      </c>
      <c r="AL13" s="18">
        <v>0.28097116046893</v>
      </c>
      <c r="AM13" s="18">
        <v>0.26256614612535162</v>
      </c>
      <c r="AN13" s="18">
        <v>0.22851225162958611</v>
      </c>
      <c r="AO13" s="18">
        <v>0.23818727593590869</v>
      </c>
      <c r="AP13" s="18">
        <v>0.2406804704291422</v>
      </c>
      <c r="AQ13" s="18">
        <v>0.3049662949318328</v>
      </c>
      <c r="AR13" s="18">
        <v>0.28920499918452403</v>
      </c>
      <c r="AS13" s="18">
        <v>0.30359523353686008</v>
      </c>
      <c r="AT13" s="18">
        <v>0.46024527123999948</v>
      </c>
      <c r="AU13" s="18">
        <v>0.34405722236744107</v>
      </c>
      <c r="AV13" s="18">
        <v>0.13542038389098429</v>
      </c>
      <c r="AX13" s="18">
        <v>0.24252113528951461</v>
      </c>
      <c r="AY13" s="18">
        <v>0.29590305841165082</v>
      </c>
      <c r="BA13" s="18">
        <v>0.26173846066906348</v>
      </c>
      <c r="BB13" s="18">
        <v>0.2311129714343198</v>
      </c>
      <c r="BD13" s="18">
        <v>0.19283944664539621</v>
      </c>
      <c r="BE13" s="18">
        <v>0.2438299015778928</v>
      </c>
      <c r="BF13" s="18">
        <v>0.22287069420476241</v>
      </c>
      <c r="BG13" s="18">
        <v>0.30515274860288122</v>
      </c>
      <c r="BH13" s="18">
        <v>0.3209792162870152</v>
      </c>
      <c r="BI13" s="18">
        <v>0.39039642767072241</v>
      </c>
      <c r="BJ13" s="18">
        <v>0.1086126106740439</v>
      </c>
      <c r="BL13" s="18">
        <v>0.26538528724305421</v>
      </c>
      <c r="BM13" s="18">
        <v>0.27711940536249419</v>
      </c>
      <c r="BN13" s="18">
        <v>0.32666335157098031</v>
      </c>
      <c r="BO13" s="18">
        <v>0.21522967332919399</v>
      </c>
      <c r="BP13" s="18">
        <v>0.24682353857809039</v>
      </c>
      <c r="BQ13" s="18">
        <v>0.1111137079320369</v>
      </c>
      <c r="BR13" s="18">
        <v>0.1493495116061257</v>
      </c>
      <c r="BS13" s="18">
        <v>0.20463486269351211</v>
      </c>
      <c r="BU13" s="18">
        <v>0.27317434201622892</v>
      </c>
      <c r="BV13" s="18">
        <v>0.29880757562154547</v>
      </c>
      <c r="BW13" s="18">
        <v>0.30833639263779078</v>
      </c>
      <c r="BX13" s="18">
        <v>0.23172896065750689</v>
      </c>
      <c r="BY13" s="18">
        <v>0.2414962707863417</v>
      </c>
      <c r="BZ13" s="18">
        <v>0.1308396327322848</v>
      </c>
      <c r="CA13" s="18">
        <v>0.17933509780227699</v>
      </c>
      <c r="CB13" s="18">
        <v>0.1771392430865539</v>
      </c>
      <c r="CC13" s="18">
        <v>0.2401446870904988</v>
      </c>
    </row>
    <row r="14" spans="2:83" ht="46" customHeight="1" x14ac:dyDescent="0.35">
      <c r="B14" s="21" t="s">
        <v>407</v>
      </c>
      <c r="C14" s="18">
        <v>0.21915405979891059</v>
      </c>
      <c r="D14" s="18">
        <v>0.2288567211534773</v>
      </c>
      <c r="E14" s="18">
        <v>0.30907354224554018</v>
      </c>
      <c r="F14" s="18">
        <v>0.24884291076022391</v>
      </c>
      <c r="G14" s="18">
        <v>0.17678265552252781</v>
      </c>
      <c r="H14" s="18">
        <v>0.197987588324221</v>
      </c>
      <c r="I14" s="18">
        <v>0.1714532909002128</v>
      </c>
      <c r="K14" s="18">
        <v>0.22497539464755939</v>
      </c>
      <c r="L14" s="18">
        <v>0.21478239376637251</v>
      </c>
      <c r="N14" s="18">
        <v>0.2248224780570417</v>
      </c>
      <c r="O14" s="18">
        <v>0.1092333843540834</v>
      </c>
      <c r="P14" s="18">
        <v>0.1801125464553999</v>
      </c>
      <c r="Q14" s="18">
        <v>0.15169162702921399</v>
      </c>
      <c r="R14" s="18">
        <v>0.22742811479520511</v>
      </c>
      <c r="S14" s="18">
        <v>0.2418641594562658</v>
      </c>
      <c r="T14" s="18">
        <v>0.18406031806060111</v>
      </c>
      <c r="U14" s="18">
        <v>0.22638565048333839</v>
      </c>
      <c r="V14" s="18">
        <v>0.33291886711815988</v>
      </c>
      <c r="W14" s="18">
        <v>0.20746590953208671</v>
      </c>
      <c r="X14" s="18">
        <v>0.15388252694273399</v>
      </c>
      <c r="Y14" s="18">
        <v>0.20564427798443449</v>
      </c>
      <c r="AA14" s="18">
        <v>0.28161310338555762</v>
      </c>
      <c r="AB14" s="18">
        <v>0.1967391787262795</v>
      </c>
      <c r="AC14" s="18">
        <v>0.20944179719704081</v>
      </c>
      <c r="AD14" s="18">
        <v>0.18422107010528649</v>
      </c>
      <c r="AF14" s="18">
        <v>0.1521150840982412</v>
      </c>
      <c r="AG14" s="18">
        <v>0.19949727779399259</v>
      </c>
      <c r="AH14" s="18">
        <v>0.22380640599487839</v>
      </c>
      <c r="AI14" s="18">
        <v>0.15334067275507651</v>
      </c>
      <c r="AJ14" s="18">
        <v>0.1656654080528365</v>
      </c>
      <c r="AK14" s="18">
        <v>0.1705841370675234</v>
      </c>
      <c r="AL14" s="18">
        <v>0.1818911445463921</v>
      </c>
      <c r="AM14" s="18">
        <v>0.24990018570500999</v>
      </c>
      <c r="AN14" s="18">
        <v>0.1991232280687778</v>
      </c>
      <c r="AO14" s="18">
        <v>0.25976659525169882</v>
      </c>
      <c r="AP14" s="18">
        <v>0.28343030371270889</v>
      </c>
      <c r="AQ14" s="18">
        <v>0.21467608480836239</v>
      </c>
      <c r="AR14" s="18">
        <v>0.2342636374138444</v>
      </c>
      <c r="AS14" s="18">
        <v>0.16137400016052689</v>
      </c>
      <c r="AT14" s="18">
        <v>0.32479302553235229</v>
      </c>
      <c r="AU14" s="18">
        <v>0.37061403250769931</v>
      </c>
      <c r="AV14" s="18">
        <v>0.15174763109874109</v>
      </c>
      <c r="AX14" s="18">
        <v>0.1980236330974226</v>
      </c>
      <c r="AY14" s="18">
        <v>0.3261874270148814</v>
      </c>
      <c r="BA14" s="18">
        <v>0.23041231110337909</v>
      </c>
      <c r="BB14" s="18">
        <v>0.19826620740329759</v>
      </c>
      <c r="BD14" s="18">
        <v>0.16368590364655561</v>
      </c>
      <c r="BE14" s="18">
        <v>0.22168784675525471</v>
      </c>
      <c r="BF14" s="18">
        <v>0.18910088384602489</v>
      </c>
      <c r="BG14" s="18">
        <v>0.26571507086351709</v>
      </c>
      <c r="BH14" s="18">
        <v>0.28023312799643052</v>
      </c>
      <c r="BI14" s="18">
        <v>0.34968080325281092</v>
      </c>
      <c r="BJ14" s="18">
        <v>9.1353668931454718E-2</v>
      </c>
      <c r="BL14" s="18">
        <v>0.20271466903805099</v>
      </c>
      <c r="BM14" s="18">
        <v>0.29122335661758719</v>
      </c>
      <c r="BN14" s="18">
        <v>0.22731382973701389</v>
      </c>
      <c r="BO14" s="18">
        <v>0.2186522165296817</v>
      </c>
      <c r="BP14" s="18">
        <v>0.18687011893253561</v>
      </c>
      <c r="BQ14" s="18">
        <v>0.1593244487001042</v>
      </c>
      <c r="BR14" s="18">
        <v>0.1433831500046939</v>
      </c>
      <c r="BS14" s="18">
        <v>0.14822177979532589</v>
      </c>
      <c r="BU14" s="18">
        <v>0.23041947562497189</v>
      </c>
      <c r="BV14" s="18">
        <v>0.30407538997001748</v>
      </c>
      <c r="BW14" s="18">
        <v>0.26209387221199609</v>
      </c>
      <c r="BX14" s="18">
        <v>0.2230420481439537</v>
      </c>
      <c r="BY14" s="18">
        <v>0.1886618980522036</v>
      </c>
      <c r="BZ14" s="18">
        <v>0.10234957184130621</v>
      </c>
      <c r="CA14" s="18">
        <v>6.6691089272135948E-2</v>
      </c>
      <c r="CB14" s="18">
        <v>0.21872070057108481</v>
      </c>
      <c r="CC14" s="18">
        <v>0.12547474863687871</v>
      </c>
    </row>
    <row r="15" spans="2:83" ht="46" customHeight="1" x14ac:dyDescent="0.35">
      <c r="B15" s="21" t="s">
        <v>408</v>
      </c>
      <c r="C15" s="18">
        <v>0.208850400502235</v>
      </c>
      <c r="D15" s="18">
        <v>0.24261628205118729</v>
      </c>
      <c r="E15" s="18">
        <v>0.29392599405848691</v>
      </c>
      <c r="F15" s="18">
        <v>0.24450735393818401</v>
      </c>
      <c r="G15" s="18">
        <v>0.19487592147318389</v>
      </c>
      <c r="H15" s="18">
        <v>0.18285212909954321</v>
      </c>
      <c r="I15" s="18">
        <v>0.13471928558942359</v>
      </c>
      <c r="K15" s="18">
        <v>0.23989451361499639</v>
      </c>
      <c r="L15" s="18">
        <v>0.1807942368580891</v>
      </c>
      <c r="N15" s="18">
        <v>0.17890444468819339</v>
      </c>
      <c r="O15" s="18">
        <v>0.2585242418557761</v>
      </c>
      <c r="P15" s="18">
        <v>0.17252253984693369</v>
      </c>
      <c r="Q15" s="18">
        <v>0.16493356507590409</v>
      </c>
      <c r="R15" s="18">
        <v>0.22384764707691801</v>
      </c>
      <c r="S15" s="18">
        <v>0.2341540177921442</v>
      </c>
      <c r="T15" s="18">
        <v>0.1227710102055829</v>
      </c>
      <c r="U15" s="18">
        <v>0.1876038307675677</v>
      </c>
      <c r="V15" s="18">
        <v>0.30694087131086939</v>
      </c>
      <c r="W15" s="18">
        <v>0.19149407344038</v>
      </c>
      <c r="X15" s="18">
        <v>0.18276976349559709</v>
      </c>
      <c r="Y15" s="18">
        <v>0.2187944483819276</v>
      </c>
      <c r="AA15" s="18">
        <v>0.28474144309707972</v>
      </c>
      <c r="AB15" s="18">
        <v>0.178313962776708</v>
      </c>
      <c r="AC15" s="18">
        <v>0.2033219672273372</v>
      </c>
      <c r="AD15" s="18">
        <v>0.16309909268627701</v>
      </c>
      <c r="AF15" s="18">
        <v>0.19083443695567889</v>
      </c>
      <c r="AG15" s="18">
        <v>0.2272392293149591</v>
      </c>
      <c r="AH15" s="18">
        <v>0.16248461483209761</v>
      </c>
      <c r="AI15" s="18">
        <v>0.1443747515858019</v>
      </c>
      <c r="AJ15" s="18">
        <v>0.1675280732573477</v>
      </c>
      <c r="AK15" s="18">
        <v>0.17451302628063561</v>
      </c>
      <c r="AL15" s="18">
        <v>0.17082093899110401</v>
      </c>
      <c r="AM15" s="18">
        <v>0.25054870715335709</v>
      </c>
      <c r="AN15" s="18">
        <v>0.1325393043035864</v>
      </c>
      <c r="AO15" s="18">
        <v>0.18942339927094939</v>
      </c>
      <c r="AP15" s="18">
        <v>0.22186561308717989</v>
      </c>
      <c r="AQ15" s="18">
        <v>0.28560303589273323</v>
      </c>
      <c r="AR15" s="18">
        <v>0.24543634681412729</v>
      </c>
      <c r="AS15" s="18">
        <v>0.24024912468203369</v>
      </c>
      <c r="AT15" s="18">
        <v>0.32525436121041817</v>
      </c>
      <c r="AU15" s="18">
        <v>0.4007163963450085</v>
      </c>
      <c r="AV15" s="18">
        <v>0.12538268033081729</v>
      </c>
      <c r="AX15" s="18">
        <v>0.18827510723291799</v>
      </c>
      <c r="AY15" s="18">
        <v>0.3153104994261865</v>
      </c>
      <c r="BA15" s="18">
        <v>0.22095016671792159</v>
      </c>
      <c r="BB15" s="18">
        <v>0.18640125419170861</v>
      </c>
      <c r="BD15" s="18">
        <v>0.172621848555226</v>
      </c>
      <c r="BE15" s="18">
        <v>0.18381806010047869</v>
      </c>
      <c r="BF15" s="18">
        <v>0.12851293564883259</v>
      </c>
      <c r="BG15" s="18">
        <v>0.2428377591293967</v>
      </c>
      <c r="BH15" s="18">
        <v>0.3331709255062057</v>
      </c>
      <c r="BI15" s="18">
        <v>0.38781898503296541</v>
      </c>
      <c r="BJ15" s="18">
        <v>9.9026463983643218E-2</v>
      </c>
      <c r="BL15" s="18">
        <v>0.2229442205190395</v>
      </c>
      <c r="BM15" s="18">
        <v>0.25002825175657811</v>
      </c>
      <c r="BN15" s="18">
        <v>0.20694699405130679</v>
      </c>
      <c r="BO15" s="18">
        <v>0.18543841309924</v>
      </c>
      <c r="BP15" s="18">
        <v>0.21134226861706931</v>
      </c>
      <c r="BQ15" s="18">
        <v>0.14308755172356219</v>
      </c>
      <c r="BR15" s="18">
        <v>8.7997311686061661E-2</v>
      </c>
      <c r="BS15" s="18">
        <v>0.15337509136500629</v>
      </c>
      <c r="BU15" s="18">
        <v>0.2445464731103795</v>
      </c>
      <c r="BV15" s="18">
        <v>0.25761641155329429</v>
      </c>
      <c r="BW15" s="18">
        <v>0.21801913880253149</v>
      </c>
      <c r="BX15" s="18">
        <v>0.19792437587532821</v>
      </c>
      <c r="BY15" s="18">
        <v>0.1980948582308345</v>
      </c>
      <c r="BZ15" s="18">
        <v>0.1402842218456416</v>
      </c>
      <c r="CA15" s="18">
        <v>0.151863085295488</v>
      </c>
      <c r="CB15" s="18">
        <v>0.13363184367015921</v>
      </c>
      <c r="CC15" s="18">
        <v>0.16203340439053479</v>
      </c>
    </row>
    <row r="16" spans="2:83" ht="46" customHeight="1" x14ac:dyDescent="0.35">
      <c r="B16" s="21" t="s">
        <v>409</v>
      </c>
      <c r="C16" s="18">
        <v>0.20507754755059879</v>
      </c>
      <c r="D16" s="18">
        <v>0.17263397815630541</v>
      </c>
      <c r="E16" s="18">
        <v>0.28798146354849891</v>
      </c>
      <c r="F16" s="18">
        <v>0.2177487198983126</v>
      </c>
      <c r="G16" s="18">
        <v>0.20800526704683669</v>
      </c>
      <c r="H16" s="18">
        <v>0.19820789045945711</v>
      </c>
      <c r="I16" s="18">
        <v>0.1542512930741122</v>
      </c>
      <c r="K16" s="18">
        <v>0.20930410502436569</v>
      </c>
      <c r="L16" s="18">
        <v>0.20118521629560909</v>
      </c>
      <c r="N16" s="18">
        <v>0.24955062125252411</v>
      </c>
      <c r="O16" s="18">
        <v>0.16106239842631559</v>
      </c>
      <c r="P16" s="18">
        <v>0.17147659831609929</v>
      </c>
      <c r="Q16" s="18">
        <v>9.0199595186893369E-2</v>
      </c>
      <c r="R16" s="18">
        <v>0.19498174153313311</v>
      </c>
      <c r="S16" s="18">
        <v>0.16629269113170711</v>
      </c>
      <c r="T16" s="18">
        <v>0.156025230720896</v>
      </c>
      <c r="U16" s="18">
        <v>0.1998023189048459</v>
      </c>
      <c r="V16" s="18">
        <v>0.34909382595201338</v>
      </c>
      <c r="W16" s="18">
        <v>0.17115802244511569</v>
      </c>
      <c r="X16" s="18">
        <v>0.1965619809650678</v>
      </c>
      <c r="Y16" s="18">
        <v>0.1922247578379486</v>
      </c>
      <c r="AA16" s="18">
        <v>0.2411458135361961</v>
      </c>
      <c r="AB16" s="18">
        <v>0.20537974696062489</v>
      </c>
      <c r="AC16" s="18">
        <v>0.21761534067793739</v>
      </c>
      <c r="AD16" s="18">
        <v>0.15530938679668391</v>
      </c>
      <c r="AF16" s="18">
        <v>0.1086612441635223</v>
      </c>
      <c r="AG16" s="18">
        <v>0.23469546675794911</v>
      </c>
      <c r="AH16" s="18">
        <v>0.16616543059980279</v>
      </c>
      <c r="AI16" s="18">
        <v>0.1455757452225093</v>
      </c>
      <c r="AJ16" s="18">
        <v>0.16707237597685981</v>
      </c>
      <c r="AK16" s="18">
        <v>0.1643855746618815</v>
      </c>
      <c r="AL16" s="18">
        <v>0.2064108459844258</v>
      </c>
      <c r="AM16" s="18">
        <v>0.21027784588228571</v>
      </c>
      <c r="AN16" s="18">
        <v>0.1962662147113319</v>
      </c>
      <c r="AO16" s="18">
        <v>0.19991107219783719</v>
      </c>
      <c r="AP16" s="18">
        <v>0.19622264211758081</v>
      </c>
      <c r="AQ16" s="18">
        <v>0.277352130452309</v>
      </c>
      <c r="AR16" s="18">
        <v>0.3104345117348335</v>
      </c>
      <c r="AS16" s="18">
        <v>0.31637948246646641</v>
      </c>
      <c r="AT16" s="18">
        <v>0.25868891909620501</v>
      </c>
      <c r="AU16" s="18">
        <v>0.31751862547519671</v>
      </c>
      <c r="AV16" s="18">
        <v>8.1745720189287052E-2</v>
      </c>
      <c r="AX16" s="18">
        <v>0.18861501843320491</v>
      </c>
      <c r="AY16" s="18">
        <v>0.28861398117320208</v>
      </c>
      <c r="BA16" s="18">
        <v>0.2164414532124917</v>
      </c>
      <c r="BB16" s="18">
        <v>0.1839936706958446</v>
      </c>
      <c r="BD16" s="18">
        <v>0.1489004182002828</v>
      </c>
      <c r="BE16" s="18">
        <v>0.2015553933425874</v>
      </c>
      <c r="BF16" s="18">
        <v>0.1728689985640639</v>
      </c>
      <c r="BG16" s="18">
        <v>0.23954305496162831</v>
      </c>
      <c r="BH16" s="18">
        <v>0.30297324419043647</v>
      </c>
      <c r="BI16" s="18">
        <v>0.32687483851511578</v>
      </c>
      <c r="BJ16" s="18">
        <v>8.0833446416887986E-2</v>
      </c>
      <c r="BL16" s="18">
        <v>0.2013517041729129</v>
      </c>
      <c r="BM16" s="18">
        <v>0.24147305927433591</v>
      </c>
      <c r="BN16" s="18">
        <v>0.23631644007685459</v>
      </c>
      <c r="BO16" s="18">
        <v>0.106785596889759</v>
      </c>
      <c r="BP16" s="18">
        <v>0.22842448619277331</v>
      </c>
      <c r="BQ16" s="18">
        <v>0.16661452573876759</v>
      </c>
      <c r="BR16" s="18">
        <v>9.9270515186917874E-2</v>
      </c>
      <c r="BS16" s="18">
        <v>0.16302986394050889</v>
      </c>
      <c r="BU16" s="18">
        <v>0.24288051491352569</v>
      </c>
      <c r="BV16" s="18">
        <v>0.25388195911340589</v>
      </c>
      <c r="BW16" s="18">
        <v>0.28558987657239482</v>
      </c>
      <c r="BX16" s="18">
        <v>0.15875595028867201</v>
      </c>
      <c r="BY16" s="18">
        <v>0.2056261496815997</v>
      </c>
      <c r="BZ16" s="18">
        <v>0.1700827554447662</v>
      </c>
      <c r="CA16" s="18">
        <v>9.1893511256529489E-2</v>
      </c>
      <c r="CB16" s="18">
        <v>0.1136228185181888</v>
      </c>
      <c r="CC16" s="18">
        <v>0.13784339691341499</v>
      </c>
    </row>
    <row r="17" spans="2:81" ht="19" customHeight="1" x14ac:dyDescent="0.35">
      <c r="B17" s="21" t="s">
        <v>151</v>
      </c>
      <c r="C17" s="18">
        <v>0.1119264475683908</v>
      </c>
      <c r="D17" s="18">
        <v>0.1254122441519552</v>
      </c>
      <c r="E17" s="18">
        <v>6.5298034810457359E-2</v>
      </c>
      <c r="F17" s="18">
        <v>0.11450731210661851</v>
      </c>
      <c r="G17" s="18">
        <v>0.13112257140143241</v>
      </c>
      <c r="H17" s="18">
        <v>9.7455537740070264E-2</v>
      </c>
      <c r="I17" s="18">
        <v>0.13472172470061561</v>
      </c>
      <c r="K17" s="18">
        <v>8.9657459372069939E-2</v>
      </c>
      <c r="L17" s="18">
        <v>0.13036890849852589</v>
      </c>
      <c r="N17" s="18">
        <v>9.4785988693482384E-2</v>
      </c>
      <c r="O17" s="18">
        <v>6.6977287439764402E-2</v>
      </c>
      <c r="P17" s="18">
        <v>0.16914827497540419</v>
      </c>
      <c r="Q17" s="18">
        <v>0.17844188822618201</v>
      </c>
      <c r="R17" s="18">
        <v>0.1225375470202642</v>
      </c>
      <c r="S17" s="18">
        <v>0.1101406115945314</v>
      </c>
      <c r="T17" s="18">
        <v>0.1060990416596979</v>
      </c>
      <c r="U17" s="18">
        <v>0.14728824832126791</v>
      </c>
      <c r="V17" s="18">
        <v>6.5112199604889509E-2</v>
      </c>
      <c r="W17" s="18">
        <v>0.1095357311119102</v>
      </c>
      <c r="X17" s="18">
        <v>0.15068677597348279</v>
      </c>
      <c r="Y17" s="18">
        <v>7.6356163242943503E-2</v>
      </c>
      <c r="AA17" s="18">
        <v>8.1361269840069111E-2</v>
      </c>
      <c r="AB17" s="18">
        <v>0.1113410884101573</v>
      </c>
      <c r="AC17" s="18">
        <v>0.1126283141335179</v>
      </c>
      <c r="AD17" s="18">
        <v>0.145701314518978</v>
      </c>
      <c r="AF17" s="18">
        <v>0.21052987099341999</v>
      </c>
      <c r="AG17" s="18">
        <v>0.1547070175183364</v>
      </c>
      <c r="AH17" s="18">
        <v>6.505916004899541E-2</v>
      </c>
      <c r="AI17" s="18">
        <v>0.19409227565705181</v>
      </c>
      <c r="AJ17" s="18">
        <v>0.1156477719777958</v>
      </c>
      <c r="AK17" s="18">
        <v>0.1109397079276456</v>
      </c>
      <c r="AL17" s="18">
        <v>7.3632902916506218E-2</v>
      </c>
      <c r="AM17" s="18">
        <v>0.137419105404262</v>
      </c>
      <c r="AN17" s="18">
        <v>9.1898024583685053E-2</v>
      </c>
      <c r="AO17" s="18">
        <v>0.12507201345769739</v>
      </c>
      <c r="AP17" s="18">
        <v>9.2170129638735165E-2</v>
      </c>
      <c r="AQ17" s="18">
        <v>8.3265934643174402E-2</v>
      </c>
      <c r="AR17" s="18">
        <v>2.3027636632591331E-2</v>
      </c>
      <c r="AS17" s="18">
        <v>0.12621231758580251</v>
      </c>
      <c r="AT17" s="18">
        <v>7.3595116893165557E-2</v>
      </c>
      <c r="AU17" s="18">
        <v>7.4051795816343691E-2</v>
      </c>
      <c r="AV17" s="18">
        <v>0.30296956949421411</v>
      </c>
      <c r="AX17" s="18">
        <v>0.1174715116394978</v>
      </c>
      <c r="AY17" s="18">
        <v>7.235446061870833E-2</v>
      </c>
      <c r="BA17" s="18">
        <v>0.1013493093941806</v>
      </c>
      <c r="BB17" s="18">
        <v>0.13155060543944649</v>
      </c>
      <c r="BD17" s="18">
        <v>0.12842007837348279</v>
      </c>
      <c r="BE17" s="18">
        <v>0.12979827734344981</v>
      </c>
      <c r="BF17" s="18">
        <v>0.14448754752810269</v>
      </c>
      <c r="BG17" s="18">
        <v>7.4094007240150181E-2</v>
      </c>
      <c r="BH17" s="18">
        <v>7.3806372227402578E-2</v>
      </c>
      <c r="BI17" s="18">
        <v>6.0896544477782123E-2</v>
      </c>
      <c r="BJ17" s="18">
        <v>0.1917858849116596</v>
      </c>
      <c r="BL17" s="18">
        <v>9.9097536693366503E-2</v>
      </c>
      <c r="BM17" s="18">
        <v>7.540627685536444E-2</v>
      </c>
      <c r="BN17" s="18">
        <v>0.1138151784375422</v>
      </c>
      <c r="BO17" s="18">
        <v>0.1023698093562634</v>
      </c>
      <c r="BP17" s="18">
        <v>9.1878255304100653E-2</v>
      </c>
      <c r="BQ17" s="18">
        <v>0.1272210288539877</v>
      </c>
      <c r="BR17" s="18">
        <v>0.32767772072051982</v>
      </c>
      <c r="BS17" s="18">
        <v>0.1734987722018364</v>
      </c>
      <c r="BU17" s="18">
        <v>7.6576123264343141E-2</v>
      </c>
      <c r="BV17" s="18">
        <v>7.5881696456571029E-2</v>
      </c>
      <c r="BW17" s="18">
        <v>0.1027578756304556</v>
      </c>
      <c r="BX17" s="18">
        <v>0.11842947372477559</v>
      </c>
      <c r="BY17" s="18">
        <v>0.1063801096856631</v>
      </c>
      <c r="BZ17" s="18">
        <v>0.1003218808736239</v>
      </c>
      <c r="CA17" s="18">
        <v>0.23257455364769439</v>
      </c>
      <c r="CB17" s="18">
        <v>0.23916495363144269</v>
      </c>
      <c r="CC17" s="18">
        <v>6.9677122669475483E-2</v>
      </c>
    </row>
    <row r="19" spans="2:81" x14ac:dyDescent="0.35">
      <c r="B19" t="s">
        <v>435</v>
      </c>
    </row>
    <row r="20" spans="2:81" x14ac:dyDescent="0.35">
      <c r="B20" t="s">
        <v>10</v>
      </c>
    </row>
    <row r="22" spans="2:81" x14ac:dyDescent="0.35">
      <c r="B22"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E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410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46" customHeight="1" x14ac:dyDescent="0.35">
      <c r="B9" s="21" t="s">
        <v>411</v>
      </c>
      <c r="C9" s="18">
        <v>0.1293139286784365</v>
      </c>
      <c r="D9" s="18">
        <v>0.1970945072467018</v>
      </c>
      <c r="E9" s="18">
        <v>0.27620312104023981</v>
      </c>
      <c r="F9" s="18">
        <v>0.1777966295355948</v>
      </c>
      <c r="G9" s="18">
        <v>0.11767939264691379</v>
      </c>
      <c r="H9" s="18">
        <v>4.0756998744688779E-2</v>
      </c>
      <c r="I9" s="18">
        <v>2.789949751413404E-2</v>
      </c>
      <c r="K9" s="18">
        <v>0.12651157940200619</v>
      </c>
      <c r="L9" s="18">
        <v>0.13257868080328619</v>
      </c>
      <c r="N9" s="18">
        <v>0.16038109920346769</v>
      </c>
      <c r="O9" s="18">
        <v>0.1238045507272309</v>
      </c>
      <c r="P9" s="18">
        <v>0.1278319118418926</v>
      </c>
      <c r="Q9" s="18">
        <v>0.1054965295747471</v>
      </c>
      <c r="R9" s="18">
        <v>0.14172455062061851</v>
      </c>
      <c r="S9" s="18">
        <v>0.1056067825279071</v>
      </c>
      <c r="T9" s="18">
        <v>0.15239517195501101</v>
      </c>
      <c r="U9" s="18">
        <v>6.9236027528227745E-2</v>
      </c>
      <c r="V9" s="18">
        <v>0.19132908085110739</v>
      </c>
      <c r="W9" s="18">
        <v>0.114532797962257</v>
      </c>
      <c r="X9" s="18">
        <v>9.5353347626170523E-2</v>
      </c>
      <c r="Y9" s="18">
        <v>0.12568004679282019</v>
      </c>
      <c r="AA9" s="18">
        <v>0.1678251874016029</v>
      </c>
      <c r="AB9" s="18">
        <v>9.4698822980662928E-2</v>
      </c>
      <c r="AC9" s="18">
        <v>0.14453267772945799</v>
      </c>
      <c r="AD9" s="18">
        <v>0.1114192565719883</v>
      </c>
      <c r="AF9" s="18">
        <v>0.1508600377190929</v>
      </c>
      <c r="AG9" s="18">
        <v>0.12105828003307539</v>
      </c>
      <c r="AH9" s="18">
        <v>0.1178817033889383</v>
      </c>
      <c r="AI9" s="18">
        <v>7.5592466777767223E-2</v>
      </c>
      <c r="AJ9" s="18">
        <v>0.1017624497069784</v>
      </c>
      <c r="AK9" s="18">
        <v>0.14963901515154859</v>
      </c>
      <c r="AL9" s="18">
        <v>0.13235113756036951</v>
      </c>
      <c r="AM9" s="18">
        <v>5.9519234628864423E-2</v>
      </c>
      <c r="AN9" s="18">
        <v>0.10707277571251921</v>
      </c>
      <c r="AO9" s="18">
        <v>9.5559498506332663E-2</v>
      </c>
      <c r="AP9" s="18">
        <v>0.16136418506721209</v>
      </c>
      <c r="AQ9" s="18">
        <v>8.4931197696191715E-2</v>
      </c>
      <c r="AR9" s="18">
        <v>0.1407758558839298</v>
      </c>
      <c r="AS9" s="18">
        <v>0.14688424798700811</v>
      </c>
      <c r="AT9" s="18">
        <v>0.2077353806921646</v>
      </c>
      <c r="AU9" s="18">
        <v>0.29689518445526247</v>
      </c>
      <c r="AV9" s="18">
        <v>7.4120882045800293E-2</v>
      </c>
      <c r="AX9" s="18">
        <v>0.11002689630081081</v>
      </c>
      <c r="AY9" s="18">
        <v>0.23004383295585459</v>
      </c>
      <c r="BA9" s="18">
        <v>0.14071923302999301</v>
      </c>
      <c r="BB9" s="18">
        <v>0.108153243294926</v>
      </c>
      <c r="BD9" s="18">
        <v>0.10478035692681389</v>
      </c>
      <c r="BE9" s="18">
        <v>0.11131990348922299</v>
      </c>
      <c r="BF9" s="18">
        <v>7.4439456658957737E-2</v>
      </c>
      <c r="BG9" s="18">
        <v>0.15818303326556629</v>
      </c>
      <c r="BH9" s="18">
        <v>0.18627758830533739</v>
      </c>
      <c r="BI9" s="18">
        <v>0.31481156218882661</v>
      </c>
      <c r="BJ9" s="18">
        <v>7.3397917464387494E-2</v>
      </c>
      <c r="BL9" s="18">
        <v>9.5458243759136849E-2</v>
      </c>
      <c r="BM9" s="18">
        <v>0.16315205116665449</v>
      </c>
      <c r="BN9" s="18">
        <v>0.1044422227256644</v>
      </c>
      <c r="BO9" s="18">
        <v>0.12246352385645309</v>
      </c>
      <c r="BP9" s="18">
        <v>0.12727682921365249</v>
      </c>
      <c r="BQ9" s="18">
        <v>0.18015324050985379</v>
      </c>
      <c r="BR9" s="18">
        <v>0.1500731271575223</v>
      </c>
      <c r="BS9" s="18">
        <v>0.10880025732699811</v>
      </c>
      <c r="BU9" s="18">
        <v>0.1253490639318951</v>
      </c>
      <c r="BV9" s="18">
        <v>0.16026455697952879</v>
      </c>
      <c r="BW9" s="18">
        <v>0.119526035745146</v>
      </c>
      <c r="BX9" s="18">
        <v>0.1413870865224387</v>
      </c>
      <c r="BY9" s="18">
        <v>0.14121575453132881</v>
      </c>
      <c r="BZ9" s="18">
        <v>0.16934614723816871</v>
      </c>
      <c r="CA9" s="18">
        <v>5.4433968336199332E-2</v>
      </c>
      <c r="CB9" s="18">
        <v>8.2283092205777592E-2</v>
      </c>
      <c r="CC9" s="18">
        <v>8.2243911991914304E-2</v>
      </c>
    </row>
    <row r="10" spans="2:83" ht="32.15" customHeight="1" x14ac:dyDescent="0.35">
      <c r="B10" s="21" t="s">
        <v>412</v>
      </c>
      <c r="C10" s="18">
        <v>0.26944985353087642</v>
      </c>
      <c r="D10" s="18">
        <v>0.431447920729641</v>
      </c>
      <c r="E10" s="18">
        <v>0.37289562473178872</v>
      </c>
      <c r="F10" s="18">
        <v>0.37140293354595061</v>
      </c>
      <c r="G10" s="18">
        <v>0.26899663959655229</v>
      </c>
      <c r="H10" s="18">
        <v>0.21283283225155661</v>
      </c>
      <c r="I10" s="18">
        <v>9.0556887554646331E-2</v>
      </c>
      <c r="K10" s="18">
        <v>0.28204203617209023</v>
      </c>
      <c r="L10" s="18">
        <v>0.25792683179181142</v>
      </c>
      <c r="N10" s="18">
        <v>0.21859916169122459</v>
      </c>
      <c r="O10" s="18">
        <v>0.23291452954020009</v>
      </c>
      <c r="P10" s="18">
        <v>0.20623656252179201</v>
      </c>
      <c r="Q10" s="18">
        <v>0.24134908678258549</v>
      </c>
      <c r="R10" s="18">
        <v>0.34939813949466603</v>
      </c>
      <c r="S10" s="18">
        <v>0.26954494219211922</v>
      </c>
      <c r="T10" s="18">
        <v>0.33472209127375779</v>
      </c>
      <c r="U10" s="18">
        <v>0.25336520746238173</v>
      </c>
      <c r="V10" s="18">
        <v>0.37799970927947751</v>
      </c>
      <c r="W10" s="18">
        <v>0.19150637430556419</v>
      </c>
      <c r="X10" s="18">
        <v>0.22871812920938539</v>
      </c>
      <c r="Y10" s="18">
        <v>0.23964334482867311</v>
      </c>
      <c r="AA10" s="18">
        <v>0.28247400017105118</v>
      </c>
      <c r="AB10" s="18">
        <v>0.25682485522064702</v>
      </c>
      <c r="AC10" s="18">
        <v>0.28745376540574119</v>
      </c>
      <c r="AD10" s="18">
        <v>0.25260444405357357</v>
      </c>
      <c r="AF10" s="18">
        <v>0.35075032999782091</v>
      </c>
      <c r="AG10" s="18">
        <v>0.33126074574001241</v>
      </c>
      <c r="AH10" s="18">
        <v>0.28809616591890802</v>
      </c>
      <c r="AI10" s="18">
        <v>0.21187259524791091</v>
      </c>
      <c r="AJ10" s="18">
        <v>0.23842395572090061</v>
      </c>
      <c r="AK10" s="18">
        <v>0.23696801897784789</v>
      </c>
      <c r="AL10" s="18">
        <v>0.28397708048519987</v>
      </c>
      <c r="AM10" s="18">
        <v>0.35524300673842052</v>
      </c>
      <c r="AN10" s="18">
        <v>0.25811919253781279</v>
      </c>
      <c r="AO10" s="18">
        <v>0.25242696893101868</v>
      </c>
      <c r="AP10" s="18">
        <v>0.18796609561905819</v>
      </c>
      <c r="AQ10" s="18">
        <v>0.26065631948304557</v>
      </c>
      <c r="AR10" s="18">
        <v>0.35953124484890753</v>
      </c>
      <c r="AS10" s="18">
        <v>0.31519497779410038</v>
      </c>
      <c r="AT10" s="18">
        <v>0.40839827111017868</v>
      </c>
      <c r="AU10" s="18">
        <v>0.33269888652618929</v>
      </c>
      <c r="AV10" s="18">
        <v>0.131401390416514</v>
      </c>
      <c r="AX10" s="18">
        <v>0.23954384036611409</v>
      </c>
      <c r="AY10" s="18">
        <v>0.41869701753437472</v>
      </c>
      <c r="BA10" s="18">
        <v>0.27697292863952439</v>
      </c>
      <c r="BB10" s="18">
        <v>0.25549201246117331</v>
      </c>
      <c r="BD10" s="18">
        <v>0.22727929348857859</v>
      </c>
      <c r="BE10" s="18">
        <v>0.2534589254950656</v>
      </c>
      <c r="BF10" s="18">
        <v>0.26625976240117011</v>
      </c>
      <c r="BG10" s="18">
        <v>0.29796706403276202</v>
      </c>
      <c r="BH10" s="18">
        <v>0.34656950541634352</v>
      </c>
      <c r="BI10" s="18">
        <v>0.34048079587921859</v>
      </c>
      <c r="BJ10" s="18">
        <v>0.1726845169641939</v>
      </c>
      <c r="BL10" s="18">
        <v>0.26222093136514768</v>
      </c>
      <c r="BM10" s="18">
        <v>0.32519296355130212</v>
      </c>
      <c r="BN10" s="18">
        <v>0.19624051226266509</v>
      </c>
      <c r="BO10" s="18">
        <v>0.33514850323933709</v>
      </c>
      <c r="BP10" s="18">
        <v>0.25979258214940659</v>
      </c>
      <c r="BQ10" s="18">
        <v>0.20637190224556309</v>
      </c>
      <c r="BR10" s="18">
        <v>0.23641962176180159</v>
      </c>
      <c r="BS10" s="18">
        <v>0.2098376529120401</v>
      </c>
      <c r="BU10" s="18">
        <v>0.26423515067240699</v>
      </c>
      <c r="BV10" s="18">
        <v>0.34328246868705242</v>
      </c>
      <c r="BW10" s="18">
        <v>0.1898022393926094</v>
      </c>
      <c r="BX10" s="18">
        <v>0.34155740288930558</v>
      </c>
      <c r="BY10" s="18">
        <v>0.25818337226962662</v>
      </c>
      <c r="BZ10" s="18">
        <v>0.24732205243893041</v>
      </c>
      <c r="CA10" s="18">
        <v>0.1801708518031703</v>
      </c>
      <c r="CB10" s="18">
        <v>0.16963165283486589</v>
      </c>
      <c r="CC10" s="18">
        <v>0.26536645209366638</v>
      </c>
    </row>
    <row r="11" spans="2:83" ht="32.15" customHeight="1" x14ac:dyDescent="0.35">
      <c r="B11" s="21" t="s">
        <v>413</v>
      </c>
      <c r="C11" s="18">
        <v>0.29168619674475998</v>
      </c>
      <c r="D11" s="18">
        <v>0.2118133616459755</v>
      </c>
      <c r="E11" s="18">
        <v>0.2112769290755579</v>
      </c>
      <c r="F11" s="18">
        <v>0.2432628850019409</v>
      </c>
      <c r="G11" s="18">
        <v>0.29996149023323232</v>
      </c>
      <c r="H11" s="18">
        <v>0.40513806169836841</v>
      </c>
      <c r="I11" s="18">
        <v>0.33646335093392021</v>
      </c>
      <c r="K11" s="18">
        <v>0.28494779220029759</v>
      </c>
      <c r="L11" s="18">
        <v>0.29746721410340932</v>
      </c>
      <c r="N11" s="18">
        <v>0.31340846844135722</v>
      </c>
      <c r="O11" s="18">
        <v>0.36800203605842319</v>
      </c>
      <c r="P11" s="18">
        <v>0.32484061931677483</v>
      </c>
      <c r="Q11" s="18">
        <v>0.28387317882002838</v>
      </c>
      <c r="R11" s="18">
        <v>0.25964668612093861</v>
      </c>
      <c r="S11" s="18">
        <v>0.28488012169180083</v>
      </c>
      <c r="T11" s="18">
        <v>0.27029603892967219</v>
      </c>
      <c r="U11" s="18">
        <v>0.36464451947597809</v>
      </c>
      <c r="V11" s="18">
        <v>0.2267438075174662</v>
      </c>
      <c r="W11" s="18">
        <v>0.29051235116945368</v>
      </c>
      <c r="X11" s="18">
        <v>0.35637732567287339</v>
      </c>
      <c r="Y11" s="18">
        <v>0.26208332554349989</v>
      </c>
      <c r="AA11" s="18">
        <v>0.26736958821775919</v>
      </c>
      <c r="AB11" s="18">
        <v>0.3306974891625814</v>
      </c>
      <c r="AC11" s="18">
        <v>0.3021330426208817</v>
      </c>
      <c r="AD11" s="18">
        <v>0.26891666220756338</v>
      </c>
      <c r="AF11" s="18">
        <v>0.1076173520622099</v>
      </c>
      <c r="AG11" s="18">
        <v>0.1614275423132755</v>
      </c>
      <c r="AH11" s="18">
        <v>0.30537889953244252</v>
      </c>
      <c r="AI11" s="18">
        <v>0.2753436013824801</v>
      </c>
      <c r="AJ11" s="18">
        <v>0.35720621066317249</v>
      </c>
      <c r="AK11" s="18">
        <v>0.28838113155137418</v>
      </c>
      <c r="AL11" s="18">
        <v>0.27988991406292218</v>
      </c>
      <c r="AM11" s="18">
        <v>0.32159921466610758</v>
      </c>
      <c r="AN11" s="18">
        <v>0.32802269174828508</v>
      </c>
      <c r="AO11" s="18">
        <v>0.30394320453737728</v>
      </c>
      <c r="AP11" s="18">
        <v>0.30926702217854191</v>
      </c>
      <c r="AQ11" s="18">
        <v>0.38115888386196828</v>
      </c>
      <c r="AR11" s="18">
        <v>0.29552494560148601</v>
      </c>
      <c r="AS11" s="18">
        <v>0.23855998862152489</v>
      </c>
      <c r="AT11" s="18">
        <v>0.24284818930070151</v>
      </c>
      <c r="AU11" s="18">
        <v>0.22097403508904229</v>
      </c>
      <c r="AV11" s="18">
        <v>0.29778701485760561</v>
      </c>
      <c r="AX11" s="18">
        <v>0.30932724198841111</v>
      </c>
      <c r="AY11" s="18">
        <v>0.20439435165149039</v>
      </c>
      <c r="BA11" s="18">
        <v>0.27589952584989941</v>
      </c>
      <c r="BB11" s="18">
        <v>0.32097579444090402</v>
      </c>
      <c r="BD11" s="18">
        <v>0.32415842518035642</v>
      </c>
      <c r="BE11" s="18">
        <v>0.32304972745605359</v>
      </c>
      <c r="BF11" s="18">
        <v>0.3167403106982859</v>
      </c>
      <c r="BG11" s="18">
        <v>0.26748966712858951</v>
      </c>
      <c r="BH11" s="18">
        <v>0.2374681379514236</v>
      </c>
      <c r="BI11" s="18">
        <v>0.2195902407839537</v>
      </c>
      <c r="BJ11" s="18">
        <v>0.17590632954409491</v>
      </c>
      <c r="BL11" s="18">
        <v>0.26254435958432282</v>
      </c>
      <c r="BM11" s="18">
        <v>0.28794750540423292</v>
      </c>
      <c r="BN11" s="18">
        <v>0.2942845395977719</v>
      </c>
      <c r="BO11" s="18">
        <v>0.34333879126488542</v>
      </c>
      <c r="BP11" s="18">
        <v>0.30381311736436201</v>
      </c>
      <c r="BQ11" s="18">
        <v>0.26983901979120278</v>
      </c>
      <c r="BR11" s="18">
        <v>0.25874735614977867</v>
      </c>
      <c r="BS11" s="18">
        <v>0.30920613297420257</v>
      </c>
      <c r="BU11" s="18">
        <v>0.25319574463743422</v>
      </c>
      <c r="BV11" s="18">
        <v>0.27165567000231861</v>
      </c>
      <c r="BW11" s="18">
        <v>0.31016892037480659</v>
      </c>
      <c r="BX11" s="18">
        <v>0.29862869452893831</v>
      </c>
      <c r="BY11" s="18">
        <v>0.27490782543144582</v>
      </c>
      <c r="BZ11" s="18">
        <v>0.30539397498082937</v>
      </c>
      <c r="CA11" s="18">
        <v>0.32214286598996578</v>
      </c>
      <c r="CB11" s="18">
        <v>0.37724348323974372</v>
      </c>
      <c r="CC11" s="18">
        <v>0.35099699829839581</v>
      </c>
    </row>
    <row r="12" spans="2:83" ht="32.15" customHeight="1" x14ac:dyDescent="0.35">
      <c r="B12" s="21" t="s">
        <v>414</v>
      </c>
      <c r="C12" s="18">
        <v>0.26627298144125949</v>
      </c>
      <c r="D12" s="18">
        <v>8.7184606131805759E-2</v>
      </c>
      <c r="E12" s="18">
        <v>9.6495603055449408E-2</v>
      </c>
      <c r="F12" s="18">
        <v>0.15499184372235439</v>
      </c>
      <c r="G12" s="18">
        <v>0.25301793175581422</v>
      </c>
      <c r="H12" s="18">
        <v>0.29216462447856301</v>
      </c>
      <c r="I12" s="18">
        <v>0.53609676998917288</v>
      </c>
      <c r="K12" s="18">
        <v>0.27100930066895051</v>
      </c>
      <c r="L12" s="18">
        <v>0.26213147504471801</v>
      </c>
      <c r="N12" s="18">
        <v>0.28362335473212968</v>
      </c>
      <c r="O12" s="18">
        <v>0.24300891054143051</v>
      </c>
      <c r="P12" s="18">
        <v>0.32076733082519948</v>
      </c>
      <c r="Q12" s="18">
        <v>0.26776430110965299</v>
      </c>
      <c r="R12" s="18">
        <v>0.20101785031596611</v>
      </c>
      <c r="S12" s="18">
        <v>0.3039927049300904</v>
      </c>
      <c r="T12" s="18">
        <v>0.19685643849924539</v>
      </c>
      <c r="U12" s="18">
        <v>0.23827832901255019</v>
      </c>
      <c r="V12" s="18">
        <v>0.16273460121908831</v>
      </c>
      <c r="W12" s="18">
        <v>0.36252364783941671</v>
      </c>
      <c r="X12" s="18">
        <v>0.27943556219529347</v>
      </c>
      <c r="Y12" s="18">
        <v>0.34403609661170559</v>
      </c>
      <c r="AA12" s="18">
        <v>0.2492990202244616</v>
      </c>
      <c r="AB12" s="18">
        <v>0.28761382919253781</v>
      </c>
      <c r="AC12" s="18">
        <v>0.2325601418927469</v>
      </c>
      <c r="AD12" s="18">
        <v>0.29142846398603461</v>
      </c>
      <c r="AF12" s="18">
        <v>0.2154363663250525</v>
      </c>
      <c r="AG12" s="18">
        <v>0.28872778357780271</v>
      </c>
      <c r="AH12" s="18">
        <v>0.2559555434310799</v>
      </c>
      <c r="AI12" s="18">
        <v>0.3776876271363529</v>
      </c>
      <c r="AJ12" s="18">
        <v>0.2381602166976424</v>
      </c>
      <c r="AK12" s="18">
        <v>0.28822465102069439</v>
      </c>
      <c r="AL12" s="18">
        <v>0.28046003194610392</v>
      </c>
      <c r="AM12" s="18">
        <v>0.2447486809185713</v>
      </c>
      <c r="AN12" s="18">
        <v>0.23798515584311439</v>
      </c>
      <c r="AO12" s="18">
        <v>0.32505207471482439</v>
      </c>
      <c r="AP12" s="18">
        <v>0.30740145703595401</v>
      </c>
      <c r="AQ12" s="18">
        <v>0.25315876214888111</v>
      </c>
      <c r="AR12" s="18">
        <v>0.20416795366567661</v>
      </c>
      <c r="AS12" s="18">
        <v>0.29936078559736667</v>
      </c>
      <c r="AT12" s="18">
        <v>0.14101815889695521</v>
      </c>
      <c r="AU12" s="18">
        <v>9.281215492887783E-2</v>
      </c>
      <c r="AV12" s="18">
        <v>0.3672096748374496</v>
      </c>
      <c r="AX12" s="18">
        <v>0.300326421757036</v>
      </c>
      <c r="AY12" s="18">
        <v>9.9339648797190455E-2</v>
      </c>
      <c r="BA12" s="18">
        <v>0.26919505933863352</v>
      </c>
      <c r="BB12" s="18">
        <v>0.2608515416316326</v>
      </c>
      <c r="BD12" s="18">
        <v>0.29959522977485409</v>
      </c>
      <c r="BE12" s="18">
        <v>0.26504562826775241</v>
      </c>
      <c r="BF12" s="18">
        <v>0.31046954257924658</v>
      </c>
      <c r="BG12" s="18">
        <v>0.24574998201337381</v>
      </c>
      <c r="BH12" s="18">
        <v>0.1969053990322151</v>
      </c>
      <c r="BI12" s="18">
        <v>8.6369501128044673E-2</v>
      </c>
      <c r="BJ12" s="18">
        <v>0.40044427926704418</v>
      </c>
      <c r="BL12" s="18">
        <v>0.35726040604303538</v>
      </c>
      <c r="BM12" s="18">
        <v>0.19538254720572071</v>
      </c>
      <c r="BN12" s="18">
        <v>0.38335763935336942</v>
      </c>
      <c r="BO12" s="18">
        <v>0.17485171698241811</v>
      </c>
      <c r="BP12" s="18">
        <v>0.26732977910863648</v>
      </c>
      <c r="BQ12" s="18">
        <v>0.31979124869197212</v>
      </c>
      <c r="BR12" s="18">
        <v>0.1451148653800928</v>
      </c>
      <c r="BS12" s="18">
        <v>0.28737360362312092</v>
      </c>
      <c r="BU12" s="18">
        <v>0.34163788556696167</v>
      </c>
      <c r="BV12" s="18">
        <v>0.19011623505699829</v>
      </c>
      <c r="BW12" s="18">
        <v>0.34433555981767477</v>
      </c>
      <c r="BX12" s="18">
        <v>0.16099014639869461</v>
      </c>
      <c r="BY12" s="18">
        <v>0.29612103681114299</v>
      </c>
      <c r="BZ12" s="18">
        <v>0.2459969056231672</v>
      </c>
      <c r="CA12" s="18">
        <v>0.318503632656358</v>
      </c>
      <c r="CB12" s="18">
        <v>0.27903505183316157</v>
      </c>
      <c r="CC12" s="18">
        <v>0.25957391961915538</v>
      </c>
    </row>
    <row r="13" spans="2:83" ht="19" customHeight="1" x14ac:dyDescent="0.35">
      <c r="B13" s="21" t="s">
        <v>151</v>
      </c>
      <c r="C13" s="18">
        <v>4.3277039604667403E-2</v>
      </c>
      <c r="D13" s="18">
        <v>7.2459604245875789E-2</v>
      </c>
      <c r="E13" s="18">
        <v>4.312872209696432E-2</v>
      </c>
      <c r="F13" s="18">
        <v>5.254570819415931E-2</v>
      </c>
      <c r="G13" s="18">
        <v>6.0344545767487337E-2</v>
      </c>
      <c r="H13" s="18">
        <v>4.9107482826823097E-2</v>
      </c>
      <c r="I13" s="18">
        <v>8.9834940081266641E-3</v>
      </c>
      <c r="K13" s="18">
        <v>3.5489291556655388E-2</v>
      </c>
      <c r="L13" s="18">
        <v>4.9895798256775092E-2</v>
      </c>
      <c r="N13" s="18">
        <v>2.3987915931820741E-2</v>
      </c>
      <c r="O13" s="18">
        <v>3.2269973132715242E-2</v>
      </c>
      <c r="P13" s="18">
        <v>2.0323575494341072E-2</v>
      </c>
      <c r="Q13" s="18">
        <v>0.1015169037129863</v>
      </c>
      <c r="R13" s="18">
        <v>4.8212773447810858E-2</v>
      </c>
      <c r="S13" s="18">
        <v>3.5975448658082471E-2</v>
      </c>
      <c r="T13" s="18">
        <v>4.5730259342313742E-2</v>
      </c>
      <c r="U13" s="18">
        <v>7.4475916520862079E-2</v>
      </c>
      <c r="V13" s="18">
        <v>4.1192801132860758E-2</v>
      </c>
      <c r="W13" s="18">
        <v>4.0924828723308368E-2</v>
      </c>
      <c r="X13" s="18">
        <v>4.0115635296277118E-2</v>
      </c>
      <c r="Y13" s="18">
        <v>2.8557186223301109E-2</v>
      </c>
      <c r="AA13" s="18">
        <v>3.3032203985125033E-2</v>
      </c>
      <c r="AB13" s="18">
        <v>3.0165003443570839E-2</v>
      </c>
      <c r="AC13" s="18">
        <v>3.3320372351172113E-2</v>
      </c>
      <c r="AD13" s="18">
        <v>7.5631173180840117E-2</v>
      </c>
      <c r="AF13" s="18">
        <v>0.1753359138958239</v>
      </c>
      <c r="AG13" s="18">
        <v>9.7525648335834061E-2</v>
      </c>
      <c r="AH13" s="18">
        <v>3.2687687728631558E-2</v>
      </c>
      <c r="AI13" s="18">
        <v>5.9503709455488947E-2</v>
      </c>
      <c r="AJ13" s="18">
        <v>6.4447167211306111E-2</v>
      </c>
      <c r="AK13" s="18">
        <v>3.6787183298534851E-2</v>
      </c>
      <c r="AL13" s="18">
        <v>2.3321835945404431E-2</v>
      </c>
      <c r="AM13" s="18">
        <v>1.8889863048036429E-2</v>
      </c>
      <c r="AN13" s="18">
        <v>6.8800184158268246E-2</v>
      </c>
      <c r="AO13" s="18">
        <v>2.3018253310446931E-2</v>
      </c>
      <c r="AP13" s="18">
        <v>3.4001240099233887E-2</v>
      </c>
      <c r="AQ13" s="18">
        <v>2.0094836809913318E-2</v>
      </c>
      <c r="AR13" s="18">
        <v>0</v>
      </c>
      <c r="AS13" s="18">
        <v>0</v>
      </c>
      <c r="AT13" s="18">
        <v>0</v>
      </c>
      <c r="AU13" s="18">
        <v>5.661973900062818E-2</v>
      </c>
      <c r="AV13" s="18">
        <v>0.12948103784263071</v>
      </c>
      <c r="AX13" s="18">
        <v>4.0775599587628122E-2</v>
      </c>
      <c r="AY13" s="18">
        <v>4.7525149061090073E-2</v>
      </c>
      <c r="BA13" s="18">
        <v>3.7213253141949607E-2</v>
      </c>
      <c r="BB13" s="18">
        <v>5.4527408171364283E-2</v>
      </c>
      <c r="BD13" s="18">
        <v>4.4186694629396908E-2</v>
      </c>
      <c r="BE13" s="18">
        <v>4.7125815291905307E-2</v>
      </c>
      <c r="BF13" s="18">
        <v>3.2090927662339903E-2</v>
      </c>
      <c r="BG13" s="18">
        <v>3.0610253559708402E-2</v>
      </c>
      <c r="BH13" s="18">
        <v>3.2779369294680387E-2</v>
      </c>
      <c r="BI13" s="18">
        <v>3.8747900019956497E-2</v>
      </c>
      <c r="BJ13" s="18">
        <v>0.1775669567602795</v>
      </c>
      <c r="BL13" s="18">
        <v>2.2516059248357249E-2</v>
      </c>
      <c r="BM13" s="18">
        <v>2.832493267208951E-2</v>
      </c>
      <c r="BN13" s="18">
        <v>2.167508606052904E-2</v>
      </c>
      <c r="BO13" s="18">
        <v>2.4197464656906361E-2</v>
      </c>
      <c r="BP13" s="18">
        <v>4.1787692163942507E-2</v>
      </c>
      <c r="BQ13" s="18">
        <v>2.3844588761408349E-2</v>
      </c>
      <c r="BR13" s="18">
        <v>0.20964502955080461</v>
      </c>
      <c r="BS13" s="18">
        <v>8.478235316363833E-2</v>
      </c>
      <c r="BU13" s="18">
        <v>1.5582155191302099E-2</v>
      </c>
      <c r="BV13" s="18">
        <v>3.4681069274101757E-2</v>
      </c>
      <c r="BW13" s="18">
        <v>3.6167244669762948E-2</v>
      </c>
      <c r="BX13" s="18">
        <v>5.743666966062283E-2</v>
      </c>
      <c r="BY13" s="18">
        <v>2.957201095645582E-2</v>
      </c>
      <c r="BZ13" s="18">
        <v>3.1940919718904393E-2</v>
      </c>
      <c r="CA13" s="18">
        <v>0.1247486812143065</v>
      </c>
      <c r="CB13" s="18">
        <v>9.1806719886451255E-2</v>
      </c>
      <c r="CC13" s="18">
        <v>4.1818717996867982E-2</v>
      </c>
    </row>
    <row r="15" spans="2:83" x14ac:dyDescent="0.35">
      <c r="B15" t="s">
        <v>435</v>
      </c>
    </row>
    <row r="16" spans="2:83" x14ac:dyDescent="0.35">
      <c r="B16" t="s">
        <v>10</v>
      </c>
    </row>
    <row r="18" spans="2:2" x14ac:dyDescent="0.35">
      <c r="B18"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E20"/>
  <sheetViews>
    <sheetView showGridLines="0" topLeftCell="A3" workbookViewId="0">
      <pane xSplit="2" topLeftCell="C1" activePane="topRight" state="frozen"/>
      <selection pane="topRight" activeCell="B20" sqref="B2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8" width="10" customWidth="1"/>
    <col min="49" max="49" width="1.453125" customWidth="1"/>
    <col min="50" max="51" width="10" customWidth="1"/>
    <col min="52" max="52" width="1.453125" customWidth="1"/>
    <col min="53" max="54" width="10" customWidth="1"/>
    <col min="55" max="55" width="1.453125" customWidth="1"/>
    <col min="56" max="62" width="10" customWidth="1"/>
    <col min="63" max="63" width="1.453125" customWidth="1"/>
    <col min="64" max="71" width="10" customWidth="1"/>
    <col min="72" max="72" width="1.453125" customWidth="1"/>
    <col min="73" max="81" width="10" customWidth="1"/>
  </cols>
  <sheetData>
    <row r="2" spans="2:83" ht="40" customHeight="1" x14ac:dyDescent="0.35">
      <c r="D2" s="36" t="s">
        <v>415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row>
    <row r="5" spans="2:83" x14ac:dyDescent="0.35">
      <c r="D5" s="34" t="s">
        <v>20</v>
      </c>
      <c r="E5" s="35"/>
      <c r="F5" s="35"/>
      <c r="G5" s="35"/>
      <c r="H5" s="35"/>
      <c r="I5" s="35"/>
      <c r="K5" s="34" t="s">
        <v>21</v>
      </c>
      <c r="L5" s="35"/>
      <c r="N5" s="34" t="s">
        <v>22</v>
      </c>
      <c r="O5" s="35"/>
      <c r="P5" s="35"/>
      <c r="Q5" s="35"/>
      <c r="R5" s="35"/>
      <c r="S5" s="35"/>
      <c r="T5" s="35"/>
      <c r="U5" s="35"/>
      <c r="V5" s="35"/>
      <c r="W5" s="35"/>
      <c r="X5" s="35"/>
      <c r="Y5" s="35"/>
      <c r="AA5" s="34" t="s">
        <v>23</v>
      </c>
      <c r="AB5" s="35"/>
      <c r="AC5" s="35"/>
      <c r="AD5" s="35"/>
      <c r="AF5" s="34" t="s">
        <v>24</v>
      </c>
      <c r="AG5" s="35"/>
      <c r="AH5" s="35"/>
      <c r="AI5" s="35"/>
      <c r="AJ5" s="35"/>
      <c r="AK5" s="35"/>
      <c r="AL5" s="35"/>
      <c r="AM5" s="35"/>
      <c r="AN5" s="35"/>
      <c r="AO5" s="35"/>
      <c r="AP5" s="35"/>
      <c r="AQ5" s="35"/>
      <c r="AR5" s="35"/>
      <c r="AS5" s="35"/>
      <c r="AT5" s="35"/>
      <c r="AU5" s="35"/>
      <c r="AV5" s="35"/>
      <c r="AX5" s="34" t="s">
        <v>25</v>
      </c>
      <c r="AY5" s="35"/>
      <c r="BA5" s="34" t="s">
        <v>26</v>
      </c>
      <c r="BB5" s="35"/>
      <c r="BD5" s="34" t="s">
        <v>27</v>
      </c>
      <c r="BE5" s="35"/>
      <c r="BF5" s="35"/>
      <c r="BG5" s="35"/>
      <c r="BH5" s="35"/>
      <c r="BI5" s="35"/>
      <c r="BJ5" s="35"/>
      <c r="BL5" s="34" t="s">
        <v>28</v>
      </c>
      <c r="BM5" s="35"/>
      <c r="BN5" s="35"/>
      <c r="BO5" s="35"/>
      <c r="BP5" s="35"/>
      <c r="BQ5" s="35"/>
      <c r="BR5" s="35"/>
      <c r="BS5" s="35"/>
      <c r="BU5" s="34" t="s">
        <v>29</v>
      </c>
      <c r="BV5" s="35"/>
      <c r="BW5" s="35"/>
      <c r="BX5" s="35"/>
      <c r="BY5" s="35"/>
      <c r="BZ5" s="35"/>
      <c r="CA5" s="35"/>
      <c r="CB5" s="35"/>
      <c r="CC5" s="35"/>
    </row>
    <row r="6" spans="2:83" ht="101.5" x14ac:dyDescent="0.35">
      <c r="C6" s="25" t="s">
        <v>30</v>
      </c>
      <c r="D6" s="26" t="s">
        <v>31</v>
      </c>
      <c r="E6" s="26" t="s">
        <v>32</v>
      </c>
      <c r="F6" s="26" t="s">
        <v>33</v>
      </c>
      <c r="G6" s="26" t="s">
        <v>34</v>
      </c>
      <c r="H6" s="26" t="s">
        <v>35</v>
      </c>
      <c r="I6" s="26" t="s">
        <v>36</v>
      </c>
      <c r="K6" s="26" t="s">
        <v>37</v>
      </c>
      <c r="L6" s="26" t="s">
        <v>38</v>
      </c>
      <c r="N6" s="26" t="s">
        <v>39</v>
      </c>
      <c r="O6" s="26" t="s">
        <v>40</v>
      </c>
      <c r="P6" s="26" t="s">
        <v>41</v>
      </c>
      <c r="Q6" s="26" t="s">
        <v>42</v>
      </c>
      <c r="R6" s="26" t="s">
        <v>43</v>
      </c>
      <c r="S6" s="26" t="s">
        <v>44</v>
      </c>
      <c r="T6" s="26" t="s">
        <v>45</v>
      </c>
      <c r="U6" s="26" t="s">
        <v>46</v>
      </c>
      <c r="V6" s="26" t="s">
        <v>47</v>
      </c>
      <c r="W6" s="26" t="s">
        <v>48</v>
      </c>
      <c r="X6" s="26" t="s">
        <v>49</v>
      </c>
      <c r="Y6" s="26" t="s">
        <v>50</v>
      </c>
      <c r="AA6" s="26" t="s">
        <v>51</v>
      </c>
      <c r="AB6" s="26" t="s">
        <v>52</v>
      </c>
      <c r="AC6" s="26" t="s">
        <v>53</v>
      </c>
      <c r="AD6" s="26" t="s">
        <v>54</v>
      </c>
      <c r="AF6" s="26" t="s">
        <v>55</v>
      </c>
      <c r="AG6" s="26" t="s">
        <v>56</v>
      </c>
      <c r="AH6" s="26" t="s">
        <v>57</v>
      </c>
      <c r="AI6" s="26" t="s">
        <v>58</v>
      </c>
      <c r="AJ6" s="26" t="s">
        <v>59</v>
      </c>
      <c r="AK6" s="26" t="s">
        <v>60</v>
      </c>
      <c r="AL6" s="26" t="s">
        <v>61</v>
      </c>
      <c r="AM6" s="26" t="s">
        <v>62</v>
      </c>
      <c r="AN6" s="26" t="s">
        <v>63</v>
      </c>
      <c r="AO6" s="26" t="s">
        <v>64</v>
      </c>
      <c r="AP6" s="26" t="s">
        <v>65</v>
      </c>
      <c r="AQ6" s="26" t="s">
        <v>66</v>
      </c>
      <c r="AR6" s="26" t="s">
        <v>67</v>
      </c>
      <c r="AS6" s="26" t="s">
        <v>68</v>
      </c>
      <c r="AT6" s="26" t="s">
        <v>69</v>
      </c>
      <c r="AU6" s="26" t="s">
        <v>70</v>
      </c>
      <c r="AV6" s="26" t="s">
        <v>71</v>
      </c>
      <c r="AX6" s="26" t="s">
        <v>72</v>
      </c>
      <c r="AY6" s="26" t="s">
        <v>73</v>
      </c>
      <c r="BA6" s="26" t="s">
        <v>74</v>
      </c>
      <c r="BB6" s="26" t="s">
        <v>75</v>
      </c>
      <c r="BD6" s="26" t="s">
        <v>76</v>
      </c>
      <c r="BE6" s="26" t="s">
        <v>77</v>
      </c>
      <c r="BF6" s="26" t="s">
        <v>78</v>
      </c>
      <c r="BG6" s="26" t="s">
        <v>79</v>
      </c>
      <c r="BH6" s="26" t="s">
        <v>80</v>
      </c>
      <c r="BI6" s="26" t="s">
        <v>81</v>
      </c>
      <c r="BJ6" s="26" t="s">
        <v>82</v>
      </c>
      <c r="BL6" s="26" t="s">
        <v>83</v>
      </c>
      <c r="BM6" s="26" t="s">
        <v>84</v>
      </c>
      <c r="BN6" s="26" t="s">
        <v>85</v>
      </c>
      <c r="BO6" s="26" t="s">
        <v>86</v>
      </c>
      <c r="BP6" s="26" t="s">
        <v>87</v>
      </c>
      <c r="BQ6" s="26" t="s">
        <v>88</v>
      </c>
      <c r="BR6" s="26" t="s">
        <v>89</v>
      </c>
      <c r="BS6" s="26" t="s">
        <v>90</v>
      </c>
      <c r="BU6" s="26" t="s">
        <v>83</v>
      </c>
      <c r="BV6" s="26" t="s">
        <v>84</v>
      </c>
      <c r="BW6" s="26" t="s">
        <v>85</v>
      </c>
      <c r="BX6" s="26" t="s">
        <v>86</v>
      </c>
      <c r="BY6" s="26" t="s">
        <v>87</v>
      </c>
      <c r="BZ6" s="26" t="s">
        <v>88</v>
      </c>
      <c r="CA6" s="26" t="s">
        <v>91</v>
      </c>
      <c r="CB6" s="26" t="s">
        <v>89</v>
      </c>
      <c r="CC6" s="26" t="s">
        <v>90</v>
      </c>
    </row>
    <row r="7" spans="2:83" x14ac:dyDescent="0.35">
      <c r="B7" s="10" t="s">
        <v>95</v>
      </c>
      <c r="C7" s="27">
        <v>1906</v>
      </c>
      <c r="D7" s="27">
        <v>245</v>
      </c>
      <c r="E7" s="27">
        <v>322</v>
      </c>
      <c r="F7" s="27">
        <v>330</v>
      </c>
      <c r="G7" s="27">
        <v>336</v>
      </c>
      <c r="H7" s="27">
        <v>276</v>
      </c>
      <c r="I7" s="27">
        <v>397</v>
      </c>
      <c r="K7" s="27">
        <v>942</v>
      </c>
      <c r="L7" s="27">
        <v>959</v>
      </c>
      <c r="N7" s="27">
        <v>158</v>
      </c>
      <c r="O7" s="27">
        <v>63</v>
      </c>
      <c r="P7" s="27">
        <v>96</v>
      </c>
      <c r="Q7" s="27">
        <v>78</v>
      </c>
      <c r="R7" s="27">
        <v>211</v>
      </c>
      <c r="S7" s="27">
        <v>156</v>
      </c>
      <c r="T7" s="27">
        <v>138</v>
      </c>
      <c r="U7" s="27">
        <v>178</v>
      </c>
      <c r="V7" s="27">
        <v>270</v>
      </c>
      <c r="W7" s="27">
        <v>232</v>
      </c>
      <c r="X7" s="27">
        <v>160</v>
      </c>
      <c r="Y7" s="27">
        <v>166</v>
      </c>
      <c r="AA7" s="27">
        <v>527</v>
      </c>
      <c r="AB7" s="27">
        <v>481</v>
      </c>
      <c r="AC7" s="27">
        <v>429</v>
      </c>
      <c r="AD7" s="27">
        <v>463</v>
      </c>
      <c r="AF7" s="27">
        <v>27</v>
      </c>
      <c r="AG7" s="27">
        <v>98</v>
      </c>
      <c r="AH7" s="27">
        <v>113</v>
      </c>
      <c r="AI7" s="27">
        <v>112</v>
      </c>
      <c r="AJ7" s="27">
        <v>174</v>
      </c>
      <c r="AK7" s="27">
        <v>207</v>
      </c>
      <c r="AL7" s="27">
        <v>170</v>
      </c>
      <c r="AM7" s="27">
        <v>133</v>
      </c>
      <c r="AN7" s="27">
        <v>100</v>
      </c>
      <c r="AO7" s="27">
        <v>131</v>
      </c>
      <c r="AP7" s="27">
        <v>193</v>
      </c>
      <c r="AQ7" s="27">
        <v>93</v>
      </c>
      <c r="AR7" s="27">
        <v>79</v>
      </c>
      <c r="AS7" s="27">
        <v>47</v>
      </c>
      <c r="AT7" s="27">
        <v>48</v>
      </c>
      <c r="AU7" s="27">
        <v>122</v>
      </c>
      <c r="AV7" s="27">
        <v>59</v>
      </c>
      <c r="AX7" s="27">
        <v>1557</v>
      </c>
      <c r="AY7" s="27">
        <v>338</v>
      </c>
      <c r="BA7" s="27">
        <v>1221</v>
      </c>
      <c r="BB7" s="27">
        <v>685</v>
      </c>
      <c r="BD7" s="27">
        <v>474</v>
      </c>
      <c r="BE7" s="27">
        <v>416</v>
      </c>
      <c r="BF7" s="27">
        <v>224</v>
      </c>
      <c r="BG7" s="27">
        <v>439</v>
      </c>
      <c r="BH7" s="27">
        <v>242</v>
      </c>
      <c r="BI7" s="27">
        <v>51</v>
      </c>
      <c r="BJ7" s="27">
        <v>60</v>
      </c>
      <c r="BL7" s="27">
        <v>334</v>
      </c>
      <c r="BM7" s="27">
        <v>619</v>
      </c>
      <c r="BN7" s="27">
        <v>136</v>
      </c>
      <c r="BO7" s="27">
        <v>105</v>
      </c>
      <c r="BP7" s="27">
        <v>257</v>
      </c>
      <c r="BQ7" s="27">
        <v>42</v>
      </c>
      <c r="BR7" s="27">
        <v>49</v>
      </c>
      <c r="BS7" s="27">
        <v>364</v>
      </c>
      <c r="BU7" s="27">
        <v>279</v>
      </c>
      <c r="BV7" s="27">
        <v>479</v>
      </c>
      <c r="BW7" s="27">
        <v>122</v>
      </c>
      <c r="BX7" s="27">
        <v>151</v>
      </c>
      <c r="BY7" s="27">
        <v>421</v>
      </c>
      <c r="BZ7" s="27">
        <v>64</v>
      </c>
      <c r="CA7" s="27">
        <v>123</v>
      </c>
      <c r="CB7" s="27">
        <v>156</v>
      </c>
      <c r="CC7" s="27">
        <v>111</v>
      </c>
    </row>
    <row r="8" spans="2:83" x14ac:dyDescent="0.35">
      <c r="B8" s="7" t="s">
        <v>96</v>
      </c>
      <c r="C8" s="13">
        <v>1910</v>
      </c>
      <c r="D8" s="13">
        <v>202</v>
      </c>
      <c r="E8" s="13">
        <v>325</v>
      </c>
      <c r="F8" s="13">
        <v>324</v>
      </c>
      <c r="G8" s="13">
        <v>294</v>
      </c>
      <c r="H8" s="13">
        <v>309</v>
      </c>
      <c r="I8" s="13">
        <v>457</v>
      </c>
      <c r="K8" s="13">
        <v>921</v>
      </c>
      <c r="L8" s="13">
        <v>983</v>
      </c>
      <c r="N8" s="13">
        <v>157</v>
      </c>
      <c r="O8" s="13">
        <v>52</v>
      </c>
      <c r="P8" s="13">
        <v>89</v>
      </c>
      <c r="Q8" s="13">
        <v>77</v>
      </c>
      <c r="R8" s="13">
        <v>212</v>
      </c>
      <c r="S8" s="13">
        <v>155</v>
      </c>
      <c r="T8" s="13">
        <v>140</v>
      </c>
      <c r="U8" s="13">
        <v>167</v>
      </c>
      <c r="V8" s="13">
        <v>248</v>
      </c>
      <c r="W8" s="13">
        <v>264</v>
      </c>
      <c r="X8" s="13">
        <v>165</v>
      </c>
      <c r="Y8" s="13">
        <v>180</v>
      </c>
      <c r="AA8" s="13">
        <v>514</v>
      </c>
      <c r="AB8" s="13">
        <v>496</v>
      </c>
      <c r="AC8" s="13">
        <v>419</v>
      </c>
      <c r="AD8" s="13">
        <v>477</v>
      </c>
      <c r="AF8" s="13">
        <v>25</v>
      </c>
      <c r="AG8" s="13">
        <v>96</v>
      </c>
      <c r="AH8" s="13">
        <v>115</v>
      </c>
      <c r="AI8" s="13">
        <v>117</v>
      </c>
      <c r="AJ8" s="13">
        <v>175</v>
      </c>
      <c r="AK8" s="13">
        <v>213</v>
      </c>
      <c r="AL8" s="13">
        <v>169</v>
      </c>
      <c r="AM8" s="13">
        <v>134</v>
      </c>
      <c r="AN8" s="13">
        <v>99</v>
      </c>
      <c r="AO8" s="13">
        <v>131</v>
      </c>
      <c r="AP8" s="13">
        <v>193</v>
      </c>
      <c r="AQ8" s="13">
        <v>94</v>
      </c>
      <c r="AR8" s="13">
        <v>79</v>
      </c>
      <c r="AS8" s="13">
        <v>46</v>
      </c>
      <c r="AT8" s="13">
        <v>46</v>
      </c>
      <c r="AU8" s="13">
        <v>118</v>
      </c>
      <c r="AV8" s="13">
        <v>59</v>
      </c>
      <c r="AX8" s="13">
        <v>1583</v>
      </c>
      <c r="AY8" s="13">
        <v>316</v>
      </c>
      <c r="BA8" s="13">
        <v>1241</v>
      </c>
      <c r="BB8" s="13">
        <v>669</v>
      </c>
      <c r="BD8" s="13">
        <v>490</v>
      </c>
      <c r="BE8" s="13">
        <v>410</v>
      </c>
      <c r="BF8" s="13">
        <v>226</v>
      </c>
      <c r="BG8" s="13">
        <v>430</v>
      </c>
      <c r="BH8" s="13">
        <v>237</v>
      </c>
      <c r="BI8" s="13">
        <v>51</v>
      </c>
      <c r="BJ8" s="13">
        <v>65</v>
      </c>
      <c r="BL8" s="13">
        <v>349</v>
      </c>
      <c r="BM8" s="13">
        <v>614</v>
      </c>
      <c r="BN8" s="13">
        <v>143</v>
      </c>
      <c r="BO8" s="13">
        <v>101</v>
      </c>
      <c r="BP8" s="13">
        <v>257</v>
      </c>
      <c r="BQ8" s="13">
        <v>42</v>
      </c>
      <c r="BR8" s="13">
        <v>47</v>
      </c>
      <c r="BS8" s="13">
        <v>356</v>
      </c>
      <c r="BU8" s="13">
        <v>288</v>
      </c>
      <c r="BV8" s="13">
        <v>472</v>
      </c>
      <c r="BW8" s="13">
        <v>126</v>
      </c>
      <c r="BX8" s="13">
        <v>142</v>
      </c>
      <c r="BY8" s="13">
        <v>432</v>
      </c>
      <c r="BZ8" s="13">
        <v>64</v>
      </c>
      <c r="CA8" s="13">
        <v>123</v>
      </c>
      <c r="CB8" s="13">
        <v>159</v>
      </c>
      <c r="CC8" s="13">
        <v>106</v>
      </c>
    </row>
    <row r="9" spans="2:83" ht="19" customHeight="1" x14ac:dyDescent="0.35">
      <c r="B9" s="21" t="s">
        <v>416</v>
      </c>
      <c r="C9" s="18">
        <v>8.2852557684319594E-2</v>
      </c>
      <c r="D9" s="18">
        <v>9.6502217133970461E-2</v>
      </c>
      <c r="E9" s="18">
        <v>0.18925822932625111</v>
      </c>
      <c r="F9" s="18">
        <v>0.1269996037447669</v>
      </c>
      <c r="G9" s="18">
        <v>6.409133357319681E-2</v>
      </c>
      <c r="H9" s="18">
        <v>3.6063017687510197E-2</v>
      </c>
      <c r="I9" s="18">
        <v>1.3567762295407839E-2</v>
      </c>
      <c r="K9" s="18">
        <v>9.1693384234516562E-2</v>
      </c>
      <c r="L9" s="18">
        <v>7.4978151306705071E-2</v>
      </c>
      <c r="N9" s="18">
        <v>7.9189142380324248E-2</v>
      </c>
      <c r="O9" s="18">
        <v>6.2684773605433688E-2</v>
      </c>
      <c r="P9" s="18">
        <v>5.1686162395880267E-2</v>
      </c>
      <c r="Q9" s="18">
        <v>6.8464181058264295E-2</v>
      </c>
      <c r="R9" s="18">
        <v>0.1206915445577092</v>
      </c>
      <c r="S9" s="18">
        <v>7.8034497153945614E-2</v>
      </c>
      <c r="T9" s="18">
        <v>8.7635935950279284E-2</v>
      </c>
      <c r="U9" s="18">
        <v>7.0729197310631084E-2</v>
      </c>
      <c r="V9" s="18">
        <v>0.12912480789132039</v>
      </c>
      <c r="W9" s="18">
        <v>5.473967804330724E-2</v>
      </c>
      <c r="X9" s="18">
        <v>7.7927047441457772E-2</v>
      </c>
      <c r="Y9" s="18">
        <v>6.2543874153215079E-2</v>
      </c>
      <c r="AA9" s="18">
        <v>0.1145764783347395</v>
      </c>
      <c r="AB9" s="18">
        <v>8.4733814287650477E-2</v>
      </c>
      <c r="AC9" s="18">
        <v>7.0227181845745584E-2</v>
      </c>
      <c r="AD9" s="18">
        <v>5.8428623547873038E-2</v>
      </c>
      <c r="AF9" s="18">
        <v>3.9381946835576942E-2</v>
      </c>
      <c r="AG9" s="18">
        <v>0.1250463554182015</v>
      </c>
      <c r="AH9" s="18">
        <v>8.7303516024476502E-2</v>
      </c>
      <c r="AI9" s="18">
        <v>3.2641816134668843E-2</v>
      </c>
      <c r="AJ9" s="18">
        <v>5.0480503703865011E-2</v>
      </c>
      <c r="AK9" s="18">
        <v>5.3183391958741423E-2</v>
      </c>
      <c r="AL9" s="18">
        <v>4.7087662301413237E-2</v>
      </c>
      <c r="AM9" s="18">
        <v>6.7493348806007727E-2</v>
      </c>
      <c r="AN9" s="18">
        <v>4.909944196906791E-2</v>
      </c>
      <c r="AO9" s="18">
        <v>8.0756956354032419E-2</v>
      </c>
      <c r="AP9" s="18">
        <v>8.1008066090017219E-2</v>
      </c>
      <c r="AQ9" s="18">
        <v>8.1446207141009627E-2</v>
      </c>
      <c r="AR9" s="18">
        <v>0.13617158732494741</v>
      </c>
      <c r="AS9" s="18">
        <v>8.0871616131904286E-2</v>
      </c>
      <c r="AT9" s="18">
        <v>0.1477528607793358</v>
      </c>
      <c r="AU9" s="18">
        <v>0.274912924040563</v>
      </c>
      <c r="AV9" s="18">
        <v>2.9805385489476741E-2</v>
      </c>
      <c r="AX9" s="18">
        <v>6.2047044870300237E-2</v>
      </c>
      <c r="AY9" s="18">
        <v>0.18964471207787759</v>
      </c>
      <c r="BA9" s="18">
        <v>9.496359943664387E-2</v>
      </c>
      <c r="BB9" s="18">
        <v>6.0382491451276062E-2</v>
      </c>
      <c r="BD9" s="18">
        <v>4.5096014747401263E-2</v>
      </c>
      <c r="BE9" s="18">
        <v>7.5851444879371788E-2</v>
      </c>
      <c r="BF9" s="18">
        <v>3.6072729278871243E-2</v>
      </c>
      <c r="BG9" s="18">
        <v>9.4482499567942219E-2</v>
      </c>
      <c r="BH9" s="18">
        <v>0.1678304116330939</v>
      </c>
      <c r="BI9" s="18">
        <v>0.29939895223597041</v>
      </c>
      <c r="BJ9" s="18">
        <v>1.6494586920793069E-2</v>
      </c>
      <c r="BL9" s="18">
        <v>6.0180114440589613E-2</v>
      </c>
      <c r="BM9" s="18">
        <v>0.12382908260539929</v>
      </c>
      <c r="BN9" s="18">
        <v>7.4424146753568718E-2</v>
      </c>
      <c r="BO9" s="18">
        <v>0.1098025130682339</v>
      </c>
      <c r="BP9" s="18">
        <v>7.6642471911172155E-2</v>
      </c>
      <c r="BQ9" s="18">
        <v>9.1767532383960501E-2</v>
      </c>
      <c r="BR9" s="18">
        <v>6.6602611631120828E-2</v>
      </c>
      <c r="BS9" s="18">
        <v>3.5686283878916647E-2</v>
      </c>
      <c r="BU9" s="18">
        <v>6.8913914121798342E-2</v>
      </c>
      <c r="BV9" s="18">
        <v>0.1310273863057192</v>
      </c>
      <c r="BW9" s="18">
        <v>7.6985648331809375E-2</v>
      </c>
      <c r="BX9" s="18">
        <v>9.1391209153706882E-2</v>
      </c>
      <c r="BY9" s="18">
        <v>8.8224907631626562E-2</v>
      </c>
      <c r="BZ9" s="18">
        <v>0.1225149259829936</v>
      </c>
      <c r="CA9" s="18">
        <v>1.6447301299617859E-2</v>
      </c>
      <c r="CB9" s="18">
        <v>1.2342922451912699E-2</v>
      </c>
      <c r="CC9" s="18">
        <v>3.8419998710070499E-2</v>
      </c>
    </row>
    <row r="10" spans="2:83" ht="19" customHeight="1" x14ac:dyDescent="0.35">
      <c r="B10" s="21" t="s">
        <v>417</v>
      </c>
      <c r="C10" s="18">
        <v>0.2085715720487776</v>
      </c>
      <c r="D10" s="18">
        <v>0.30459009027872869</v>
      </c>
      <c r="E10" s="18">
        <v>0.35748956026706707</v>
      </c>
      <c r="F10" s="18">
        <v>0.29695689461368441</v>
      </c>
      <c r="G10" s="18">
        <v>0.19798535309800519</v>
      </c>
      <c r="H10" s="18">
        <v>0.136696294543214</v>
      </c>
      <c r="I10" s="18">
        <v>5.297695740554572E-2</v>
      </c>
      <c r="K10" s="18">
        <v>0.2249272841931855</v>
      </c>
      <c r="L10" s="18">
        <v>0.19427697019821411</v>
      </c>
      <c r="N10" s="18">
        <v>0.16816991132723449</v>
      </c>
      <c r="O10" s="18">
        <v>0.14557452627770689</v>
      </c>
      <c r="P10" s="18">
        <v>0.13853464160202161</v>
      </c>
      <c r="Q10" s="18">
        <v>0.14326199651733579</v>
      </c>
      <c r="R10" s="18">
        <v>0.21229520165829691</v>
      </c>
      <c r="S10" s="18">
        <v>0.22535992041029149</v>
      </c>
      <c r="T10" s="18">
        <v>0.24548779479012331</v>
      </c>
      <c r="U10" s="18">
        <v>0.20174360650096029</v>
      </c>
      <c r="V10" s="18">
        <v>0.3152277212186364</v>
      </c>
      <c r="W10" s="18">
        <v>0.18046557932698071</v>
      </c>
      <c r="X10" s="18">
        <v>0.18761663623947289</v>
      </c>
      <c r="Y10" s="18">
        <v>0.1968397225597234</v>
      </c>
      <c r="AA10" s="18">
        <v>0.23575473883965539</v>
      </c>
      <c r="AB10" s="18">
        <v>0.17775844807869379</v>
      </c>
      <c r="AC10" s="18">
        <v>0.24052615267216659</v>
      </c>
      <c r="AD10" s="18">
        <v>0.1848289358158211</v>
      </c>
      <c r="AF10" s="18">
        <v>0.12917085415275209</v>
      </c>
      <c r="AG10" s="18">
        <v>0.18454916290936249</v>
      </c>
      <c r="AH10" s="18">
        <v>0.1205468110291413</v>
      </c>
      <c r="AI10" s="18">
        <v>0.16900652570447491</v>
      </c>
      <c r="AJ10" s="18">
        <v>0.15967322501551259</v>
      </c>
      <c r="AK10" s="18">
        <v>0.1873215103540995</v>
      </c>
      <c r="AL10" s="18">
        <v>0.25749514052835132</v>
      </c>
      <c r="AM10" s="18">
        <v>0.1966742105881247</v>
      </c>
      <c r="AN10" s="18">
        <v>0.2261515883650031</v>
      </c>
      <c r="AO10" s="18">
        <v>0.20094874277732411</v>
      </c>
      <c r="AP10" s="18">
        <v>0.2134802290752221</v>
      </c>
      <c r="AQ10" s="18">
        <v>0.2115747928909088</v>
      </c>
      <c r="AR10" s="18">
        <v>0.20298865727876481</v>
      </c>
      <c r="AS10" s="18">
        <v>0.29312207348000119</v>
      </c>
      <c r="AT10" s="18">
        <v>0.38932437613010201</v>
      </c>
      <c r="AU10" s="18">
        <v>0.3621847555900744</v>
      </c>
      <c r="AV10" s="18">
        <v>0.1011489198686859</v>
      </c>
      <c r="AX10" s="18">
        <v>0.182839769949148</v>
      </c>
      <c r="AY10" s="18">
        <v>0.3376248875679963</v>
      </c>
      <c r="BA10" s="18">
        <v>0.22499683284090721</v>
      </c>
      <c r="BB10" s="18">
        <v>0.17809717476389211</v>
      </c>
      <c r="BD10" s="18">
        <v>0.15579640067366579</v>
      </c>
      <c r="BE10" s="18">
        <v>0.1805230209661734</v>
      </c>
      <c r="BF10" s="18">
        <v>0.18470411327269839</v>
      </c>
      <c r="BG10" s="18">
        <v>0.25146487234079978</v>
      </c>
      <c r="BH10" s="18">
        <v>0.3150366122777713</v>
      </c>
      <c r="BI10" s="18">
        <v>0.31150948992535288</v>
      </c>
      <c r="BJ10" s="18">
        <v>0.1123548545836746</v>
      </c>
      <c r="BL10" s="18">
        <v>0.1953884583411078</v>
      </c>
      <c r="BM10" s="18">
        <v>0.2645832604395888</v>
      </c>
      <c r="BN10" s="18">
        <v>0.16796923095477351</v>
      </c>
      <c r="BO10" s="18">
        <v>0.19896882672906729</v>
      </c>
      <c r="BP10" s="18">
        <v>0.2399628932011636</v>
      </c>
      <c r="BQ10" s="18">
        <v>0.15626287866701741</v>
      </c>
      <c r="BR10" s="18">
        <v>0.12849335873425199</v>
      </c>
      <c r="BS10" s="18">
        <v>0.13794933501549611</v>
      </c>
      <c r="BU10" s="18">
        <v>0.23368674532074279</v>
      </c>
      <c r="BV10" s="18">
        <v>0.28234112724323901</v>
      </c>
      <c r="BW10" s="18">
        <v>0.16851834923857489</v>
      </c>
      <c r="BX10" s="18">
        <v>0.20520108174897331</v>
      </c>
      <c r="BY10" s="18">
        <v>0.23012340344859791</v>
      </c>
      <c r="BZ10" s="18">
        <v>0.1191334580625687</v>
      </c>
      <c r="CA10" s="18">
        <v>7.6650908048978519E-2</v>
      </c>
      <c r="CB10" s="18">
        <v>0.1056282650570906</v>
      </c>
      <c r="CC10" s="18">
        <v>0.136900518369693</v>
      </c>
    </row>
    <row r="11" spans="2:83" ht="19" customHeight="1" x14ac:dyDescent="0.35">
      <c r="B11" s="21" t="s">
        <v>418</v>
      </c>
      <c r="C11" s="18">
        <v>0.1943369048390646</v>
      </c>
      <c r="D11" s="18">
        <v>0.2663182865776571</v>
      </c>
      <c r="E11" s="18">
        <v>0.2205891653060344</v>
      </c>
      <c r="F11" s="18">
        <v>0.2295352988598017</v>
      </c>
      <c r="G11" s="18">
        <v>0.2049115606611801</v>
      </c>
      <c r="H11" s="18">
        <v>0.14066135922972181</v>
      </c>
      <c r="I11" s="18">
        <v>0.1483810018283333</v>
      </c>
      <c r="K11" s="18">
        <v>0.1981970394796293</v>
      </c>
      <c r="L11" s="18">
        <v>0.18967920127468649</v>
      </c>
      <c r="N11" s="18">
        <v>0.2138534419790567</v>
      </c>
      <c r="O11" s="18">
        <v>0.26569603790297552</v>
      </c>
      <c r="P11" s="18">
        <v>0.25505067282749522</v>
      </c>
      <c r="Q11" s="18">
        <v>0.24844807292575929</v>
      </c>
      <c r="R11" s="18">
        <v>0.15415293690755999</v>
      </c>
      <c r="S11" s="18">
        <v>0.1770466702636507</v>
      </c>
      <c r="T11" s="18">
        <v>0.19986179083960531</v>
      </c>
      <c r="U11" s="18">
        <v>0.19818313658359521</v>
      </c>
      <c r="V11" s="18">
        <v>0.20764842384735019</v>
      </c>
      <c r="W11" s="18">
        <v>0.1967803038004384</v>
      </c>
      <c r="X11" s="18">
        <v>0.12838227817477529</v>
      </c>
      <c r="Y11" s="18">
        <v>0.19641755845755671</v>
      </c>
      <c r="AA11" s="18">
        <v>0.19064325213689301</v>
      </c>
      <c r="AB11" s="18">
        <v>0.17979707813906001</v>
      </c>
      <c r="AC11" s="18">
        <v>0.2140122610519217</v>
      </c>
      <c r="AD11" s="18">
        <v>0.1950602270417042</v>
      </c>
      <c r="AF11" s="18">
        <v>0.26793882988902418</v>
      </c>
      <c r="AG11" s="18">
        <v>0.20105890761630391</v>
      </c>
      <c r="AH11" s="18">
        <v>0.2476044149185703</v>
      </c>
      <c r="AI11" s="18">
        <v>0.1632457393480615</v>
      </c>
      <c r="AJ11" s="18">
        <v>0.21158136404176739</v>
      </c>
      <c r="AK11" s="18">
        <v>0.2370031918220111</v>
      </c>
      <c r="AL11" s="18">
        <v>0.21306070075997349</v>
      </c>
      <c r="AM11" s="18">
        <v>0.19316736609551249</v>
      </c>
      <c r="AN11" s="18">
        <v>0.21638342637590979</v>
      </c>
      <c r="AO11" s="18">
        <v>0.20119931094727089</v>
      </c>
      <c r="AP11" s="18">
        <v>0.1581605249645025</v>
      </c>
      <c r="AQ11" s="18">
        <v>0.18552377377985321</v>
      </c>
      <c r="AR11" s="18">
        <v>0.15234338668689321</v>
      </c>
      <c r="AS11" s="18">
        <v>0.17888951822611091</v>
      </c>
      <c r="AT11" s="18">
        <v>0.12743467606242251</v>
      </c>
      <c r="AU11" s="18">
        <v>0.15281166533947599</v>
      </c>
      <c r="AV11" s="18">
        <v>0.1366179026184576</v>
      </c>
      <c r="AX11" s="18">
        <v>0.18688369421856041</v>
      </c>
      <c r="AY11" s="18">
        <v>0.23245482888635319</v>
      </c>
      <c r="BA11" s="18">
        <v>0.18677736910250101</v>
      </c>
      <c r="BB11" s="18">
        <v>0.208362392667892</v>
      </c>
      <c r="BD11" s="18">
        <v>0.2035632614891236</v>
      </c>
      <c r="BE11" s="18">
        <v>0.19552211602417799</v>
      </c>
      <c r="BF11" s="18">
        <v>0.21501873792146869</v>
      </c>
      <c r="BG11" s="18">
        <v>0.20180887022298319</v>
      </c>
      <c r="BH11" s="18">
        <v>0.17103996235428509</v>
      </c>
      <c r="BI11" s="18">
        <v>0.1144688326296341</v>
      </c>
      <c r="BJ11" s="18">
        <v>0.1434645116271582</v>
      </c>
      <c r="BL11" s="18">
        <v>0.2046656311470903</v>
      </c>
      <c r="BM11" s="18">
        <v>0.18223288567854851</v>
      </c>
      <c r="BN11" s="18">
        <v>0.15558555902460669</v>
      </c>
      <c r="BO11" s="18">
        <v>0.25428408490882271</v>
      </c>
      <c r="BP11" s="18">
        <v>0.17622210728655821</v>
      </c>
      <c r="BQ11" s="18">
        <v>0.186377032208949</v>
      </c>
      <c r="BR11" s="18">
        <v>0.1968559427306979</v>
      </c>
      <c r="BS11" s="18">
        <v>0.21733379906002689</v>
      </c>
      <c r="BU11" s="18">
        <v>0.16003472838807969</v>
      </c>
      <c r="BV11" s="18">
        <v>0.19862591689580089</v>
      </c>
      <c r="BW11" s="18">
        <v>0.17514217317380479</v>
      </c>
      <c r="BX11" s="18">
        <v>0.23698555310324071</v>
      </c>
      <c r="BY11" s="18">
        <v>0.18514168307267559</v>
      </c>
      <c r="BZ11" s="18">
        <v>0.24410829262186809</v>
      </c>
      <c r="CA11" s="18">
        <v>0.25110576788333328</v>
      </c>
      <c r="CB11" s="18">
        <v>0.1974638592803846</v>
      </c>
      <c r="CC11" s="18">
        <v>0.17111413149137769</v>
      </c>
    </row>
    <row r="12" spans="2:83" ht="19" customHeight="1" x14ac:dyDescent="0.35">
      <c r="B12" s="21" t="s">
        <v>419</v>
      </c>
      <c r="C12" s="18">
        <v>0.43529701246376851</v>
      </c>
      <c r="D12" s="18">
        <v>0.23996774524902281</v>
      </c>
      <c r="E12" s="18">
        <v>0.19321680729912799</v>
      </c>
      <c r="F12" s="18">
        <v>0.29420436127013783</v>
      </c>
      <c r="G12" s="18">
        <v>0.43521511637377469</v>
      </c>
      <c r="H12" s="18">
        <v>0.58635705842456376</v>
      </c>
      <c r="I12" s="18">
        <v>0.6917293016787962</v>
      </c>
      <c r="K12" s="18">
        <v>0.41610121405570222</v>
      </c>
      <c r="L12" s="18">
        <v>0.45440554868206079</v>
      </c>
      <c r="N12" s="18">
        <v>0.47800880933074169</v>
      </c>
      <c r="O12" s="18">
        <v>0.44678300625082851</v>
      </c>
      <c r="P12" s="18">
        <v>0.47848578977062189</v>
      </c>
      <c r="Q12" s="18">
        <v>0.45198625963105771</v>
      </c>
      <c r="R12" s="18">
        <v>0.42844061969818609</v>
      </c>
      <c r="S12" s="18">
        <v>0.37670472115246822</v>
      </c>
      <c r="T12" s="18">
        <v>0.37296516350969211</v>
      </c>
      <c r="U12" s="18">
        <v>0.41710698918425909</v>
      </c>
      <c r="V12" s="18">
        <v>0.29705291663540001</v>
      </c>
      <c r="W12" s="18">
        <v>0.50448311766393594</v>
      </c>
      <c r="X12" s="18">
        <v>0.52762256744797287</v>
      </c>
      <c r="Y12" s="18">
        <v>0.49448205311248022</v>
      </c>
      <c r="AA12" s="18">
        <v>0.4102762760474129</v>
      </c>
      <c r="AB12" s="18">
        <v>0.50333387812216979</v>
      </c>
      <c r="AC12" s="18">
        <v>0.37516750205272631</v>
      </c>
      <c r="AD12" s="18">
        <v>0.44365749901421248</v>
      </c>
      <c r="AF12" s="18">
        <v>0.38820184573574629</v>
      </c>
      <c r="AG12" s="18">
        <v>0.37647454661563051</v>
      </c>
      <c r="AH12" s="18">
        <v>0.45245048604481503</v>
      </c>
      <c r="AI12" s="18">
        <v>0.49880428312788011</v>
      </c>
      <c r="AJ12" s="18">
        <v>0.47591255740259292</v>
      </c>
      <c r="AK12" s="18">
        <v>0.42763675134461943</v>
      </c>
      <c r="AL12" s="18">
        <v>0.40488232267770452</v>
      </c>
      <c r="AM12" s="18">
        <v>0.47175787210043352</v>
      </c>
      <c r="AN12" s="18">
        <v>0.44867262243163258</v>
      </c>
      <c r="AO12" s="18">
        <v>0.44814171533739899</v>
      </c>
      <c r="AP12" s="18">
        <v>0.49375081448174579</v>
      </c>
      <c r="AQ12" s="18">
        <v>0.48287468077831641</v>
      </c>
      <c r="AR12" s="18">
        <v>0.4837131949893001</v>
      </c>
      <c r="AS12" s="18">
        <v>0.39923782945482822</v>
      </c>
      <c r="AT12" s="18">
        <v>0.29412781425861723</v>
      </c>
      <c r="AU12" s="18">
        <v>0.17750432325110829</v>
      </c>
      <c r="AV12" s="18">
        <v>0.57269148958774674</v>
      </c>
      <c r="AX12" s="18">
        <v>0.48701523116477219</v>
      </c>
      <c r="AY12" s="18">
        <v>0.17663209689153861</v>
      </c>
      <c r="BA12" s="18">
        <v>0.41156314134526051</v>
      </c>
      <c r="BB12" s="18">
        <v>0.47933134633079921</v>
      </c>
      <c r="BD12" s="18">
        <v>0.47974011890246199</v>
      </c>
      <c r="BE12" s="18">
        <v>0.47708491778498252</v>
      </c>
      <c r="BF12" s="18">
        <v>0.47358862794142842</v>
      </c>
      <c r="BG12" s="18">
        <v>0.41235978361889353</v>
      </c>
      <c r="BH12" s="18">
        <v>0.29584396468722401</v>
      </c>
      <c r="BI12" s="18">
        <v>0.21764221157081509</v>
      </c>
      <c r="BJ12" s="18">
        <v>0.53607693544944623</v>
      </c>
      <c r="BL12" s="18">
        <v>0.4704780319896244</v>
      </c>
      <c r="BM12" s="18">
        <v>0.37516615908682172</v>
      </c>
      <c r="BN12" s="18">
        <v>0.54070029095847727</v>
      </c>
      <c r="BO12" s="18">
        <v>0.38624242036569628</v>
      </c>
      <c r="BP12" s="18">
        <v>0.42481247100105879</v>
      </c>
      <c r="BQ12" s="18">
        <v>0.44863640983653869</v>
      </c>
      <c r="BR12" s="18">
        <v>0.3819763570434615</v>
      </c>
      <c r="BS12" s="18">
        <v>0.48930793529409211</v>
      </c>
      <c r="BU12" s="18">
        <v>0.4815027482582383</v>
      </c>
      <c r="BV12" s="18">
        <v>0.33480496820131461</v>
      </c>
      <c r="BW12" s="18">
        <v>0.50986403550598469</v>
      </c>
      <c r="BX12" s="18">
        <v>0.37747967648003489</v>
      </c>
      <c r="BY12" s="18">
        <v>0.41213524551837488</v>
      </c>
      <c r="BZ12" s="18">
        <v>0.42069220189998768</v>
      </c>
      <c r="CA12" s="18">
        <v>0.51976631995566902</v>
      </c>
      <c r="CB12" s="18">
        <v>0.5610877096555601</v>
      </c>
      <c r="CC12" s="18">
        <v>0.56319753321231647</v>
      </c>
    </row>
    <row r="13" spans="2:83" ht="19" customHeight="1" x14ac:dyDescent="0.35">
      <c r="B13" s="21" t="s">
        <v>236</v>
      </c>
      <c r="C13" s="18">
        <v>7.8941952964069681E-2</v>
      </c>
      <c r="D13" s="18">
        <v>9.2621660760620797E-2</v>
      </c>
      <c r="E13" s="18">
        <v>3.9446237801519422E-2</v>
      </c>
      <c r="F13" s="18">
        <v>5.2303841511609231E-2</v>
      </c>
      <c r="G13" s="18">
        <v>9.779663629384322E-2</v>
      </c>
      <c r="H13" s="18">
        <v>0.1002222701149902</v>
      </c>
      <c r="I13" s="18">
        <v>9.3344976791916973E-2</v>
      </c>
      <c r="K13" s="18">
        <v>6.9081078036966448E-2</v>
      </c>
      <c r="L13" s="18">
        <v>8.6660128538333353E-2</v>
      </c>
      <c r="N13" s="18">
        <v>6.0778694982642788E-2</v>
      </c>
      <c r="O13" s="18">
        <v>7.9261655963055497E-2</v>
      </c>
      <c r="P13" s="18">
        <v>7.6242733403981119E-2</v>
      </c>
      <c r="Q13" s="18">
        <v>8.7839489867583012E-2</v>
      </c>
      <c r="R13" s="18">
        <v>8.4419697178247821E-2</v>
      </c>
      <c r="S13" s="18">
        <v>0.14285419101964389</v>
      </c>
      <c r="T13" s="18">
        <v>9.404931491030008E-2</v>
      </c>
      <c r="U13" s="18">
        <v>0.1122370704205542</v>
      </c>
      <c r="V13" s="18">
        <v>5.0946130407293011E-2</v>
      </c>
      <c r="W13" s="18">
        <v>6.3531321165337648E-2</v>
      </c>
      <c r="X13" s="18">
        <v>7.8451470696321163E-2</v>
      </c>
      <c r="Y13" s="18">
        <v>4.9716791717024457E-2</v>
      </c>
      <c r="AA13" s="18">
        <v>4.8749254641299263E-2</v>
      </c>
      <c r="AB13" s="18">
        <v>5.4376781372425943E-2</v>
      </c>
      <c r="AC13" s="18">
        <v>0.1000669023774398</v>
      </c>
      <c r="AD13" s="18">
        <v>0.1180247145803891</v>
      </c>
      <c r="AF13" s="18">
        <v>0.1753065233869005</v>
      </c>
      <c r="AG13" s="18">
        <v>0.1128710274405017</v>
      </c>
      <c r="AH13" s="18">
        <v>9.2094771982996856E-2</v>
      </c>
      <c r="AI13" s="18">
        <v>0.1363016356849146</v>
      </c>
      <c r="AJ13" s="18">
        <v>0.1023523498362621</v>
      </c>
      <c r="AK13" s="18">
        <v>9.4855154520528562E-2</v>
      </c>
      <c r="AL13" s="18">
        <v>7.7474173732557647E-2</v>
      </c>
      <c r="AM13" s="18">
        <v>7.0907202409921835E-2</v>
      </c>
      <c r="AN13" s="18">
        <v>5.9692920858386428E-2</v>
      </c>
      <c r="AO13" s="18">
        <v>6.8953274583973656E-2</v>
      </c>
      <c r="AP13" s="18">
        <v>5.3600365388512317E-2</v>
      </c>
      <c r="AQ13" s="18">
        <v>3.8580545409912008E-2</v>
      </c>
      <c r="AR13" s="18">
        <v>2.4783173720094281E-2</v>
      </c>
      <c r="AS13" s="18">
        <v>4.7878962707155387E-2</v>
      </c>
      <c r="AT13" s="18">
        <v>4.1360272769522387E-2</v>
      </c>
      <c r="AU13" s="18">
        <v>3.2586331778778448E-2</v>
      </c>
      <c r="AV13" s="18">
        <v>0.15973630243563319</v>
      </c>
      <c r="AX13" s="18">
        <v>8.1214259797219274E-2</v>
      </c>
      <c r="AY13" s="18">
        <v>6.364347457623433E-2</v>
      </c>
      <c r="BA13" s="18">
        <v>8.1699057274687431E-2</v>
      </c>
      <c r="BB13" s="18">
        <v>7.3826594786140773E-2</v>
      </c>
      <c r="BD13" s="18">
        <v>0.1158042041873473</v>
      </c>
      <c r="BE13" s="18">
        <v>7.1018500345294361E-2</v>
      </c>
      <c r="BF13" s="18">
        <v>9.0615791585533428E-2</v>
      </c>
      <c r="BG13" s="18">
        <v>3.9883974249381227E-2</v>
      </c>
      <c r="BH13" s="18">
        <v>5.0249049047625748E-2</v>
      </c>
      <c r="BI13" s="18">
        <v>5.698051363822746E-2</v>
      </c>
      <c r="BJ13" s="18">
        <v>0.19160911141892789</v>
      </c>
      <c r="BL13" s="18">
        <v>6.9287764081587738E-2</v>
      </c>
      <c r="BM13" s="18">
        <v>5.4188612189641612E-2</v>
      </c>
      <c r="BN13" s="18">
        <v>6.1320772308573822E-2</v>
      </c>
      <c r="BO13" s="18">
        <v>5.0702154928179873E-2</v>
      </c>
      <c r="BP13" s="18">
        <v>8.236005660004736E-2</v>
      </c>
      <c r="BQ13" s="18">
        <v>0.11695614690353449</v>
      </c>
      <c r="BR13" s="18">
        <v>0.2260717298604677</v>
      </c>
      <c r="BS13" s="18">
        <v>0.1197226467514685</v>
      </c>
      <c r="BU13" s="18">
        <v>5.5861863911141008E-2</v>
      </c>
      <c r="BV13" s="18">
        <v>5.3200601353926319E-2</v>
      </c>
      <c r="BW13" s="18">
        <v>6.9489793749826209E-2</v>
      </c>
      <c r="BX13" s="18">
        <v>8.8942479514044118E-2</v>
      </c>
      <c r="BY13" s="18">
        <v>8.4374760328724902E-2</v>
      </c>
      <c r="BZ13" s="18">
        <v>9.3551121432581819E-2</v>
      </c>
      <c r="CA13" s="18">
        <v>0.13602970281240129</v>
      </c>
      <c r="CB13" s="18">
        <v>0.1234772435550521</v>
      </c>
      <c r="CC13" s="18">
        <v>9.0367818216542342E-2</v>
      </c>
    </row>
    <row r="14" spans="2:83" ht="19" customHeight="1" x14ac:dyDescent="0.35">
      <c r="B14" s="22" t="s">
        <v>117</v>
      </c>
      <c r="C14" s="23">
        <v>0.29142412973309723</v>
      </c>
      <c r="D14" s="23">
        <v>0.40109230741269908</v>
      </c>
      <c r="E14" s="23">
        <v>0.54674778959331827</v>
      </c>
      <c r="F14" s="23">
        <v>0.42395649835845128</v>
      </c>
      <c r="G14" s="23">
        <v>0.26207668667120199</v>
      </c>
      <c r="H14" s="23">
        <v>0.17275931223072419</v>
      </c>
      <c r="I14" s="23">
        <v>6.6544719700953561E-2</v>
      </c>
      <c r="K14" s="23">
        <v>0.31662066842770209</v>
      </c>
      <c r="L14" s="23">
        <v>0.2692551215049192</v>
      </c>
      <c r="N14" s="23">
        <v>0.24735905370755881</v>
      </c>
      <c r="O14" s="23">
        <v>0.2082592998831406</v>
      </c>
      <c r="P14" s="23">
        <v>0.19022080399790189</v>
      </c>
      <c r="Q14" s="23">
        <v>0.21172617757560011</v>
      </c>
      <c r="R14" s="23">
        <v>0.33298674621600599</v>
      </c>
      <c r="S14" s="23">
        <v>0.30339441756423707</v>
      </c>
      <c r="T14" s="23">
        <v>0.33312373074040258</v>
      </c>
      <c r="U14" s="23">
        <v>0.27247280381159139</v>
      </c>
      <c r="V14" s="23">
        <v>0.44435252910995682</v>
      </c>
      <c r="W14" s="23">
        <v>0.235205257370288</v>
      </c>
      <c r="X14" s="23">
        <v>0.26554368368093062</v>
      </c>
      <c r="Y14" s="23">
        <v>0.25938359671293848</v>
      </c>
      <c r="AA14" s="23">
        <v>0.35033121717439492</v>
      </c>
      <c r="AB14" s="23">
        <v>0.26249226236634432</v>
      </c>
      <c r="AC14" s="23">
        <v>0.31075333451791221</v>
      </c>
      <c r="AD14" s="23">
        <v>0.24325755936369409</v>
      </c>
      <c r="AF14" s="23">
        <v>0.16855280098832909</v>
      </c>
      <c r="AG14" s="23">
        <v>0.30959551832756399</v>
      </c>
      <c r="AH14" s="23">
        <v>0.20785032705361781</v>
      </c>
      <c r="AI14" s="23">
        <v>0.20164834183914379</v>
      </c>
      <c r="AJ14" s="23">
        <v>0.2101537287193776</v>
      </c>
      <c r="AK14" s="23">
        <v>0.24050490231284091</v>
      </c>
      <c r="AL14" s="23">
        <v>0.30458280282976452</v>
      </c>
      <c r="AM14" s="23">
        <v>0.26416755939413239</v>
      </c>
      <c r="AN14" s="23">
        <v>0.27525103033407111</v>
      </c>
      <c r="AO14" s="23">
        <v>0.28170569913135662</v>
      </c>
      <c r="AP14" s="23">
        <v>0.29448829516523928</v>
      </c>
      <c r="AQ14" s="23">
        <v>0.29302100003191839</v>
      </c>
      <c r="AR14" s="23">
        <v>0.3391602446037123</v>
      </c>
      <c r="AS14" s="23">
        <v>0.37399368961190549</v>
      </c>
      <c r="AT14" s="23">
        <v>0.53707723690943776</v>
      </c>
      <c r="AU14" s="23">
        <v>0.63709767963063735</v>
      </c>
      <c r="AV14" s="23">
        <v>0.1309543053581626</v>
      </c>
      <c r="AX14" s="23">
        <v>0.2448868148194483</v>
      </c>
      <c r="AY14" s="23">
        <v>0.52726959964587394</v>
      </c>
      <c r="BA14" s="23">
        <v>0.31996043227755111</v>
      </c>
      <c r="BB14" s="23">
        <v>0.23847966621516811</v>
      </c>
      <c r="BD14" s="23">
        <v>0.20089241542106709</v>
      </c>
      <c r="BE14" s="23">
        <v>0.25637446584554519</v>
      </c>
      <c r="BF14" s="23">
        <v>0.22077684255156971</v>
      </c>
      <c r="BG14" s="23">
        <v>0.34594737190874197</v>
      </c>
      <c r="BH14" s="23">
        <v>0.48286702391086522</v>
      </c>
      <c r="BI14" s="23">
        <v>0.61090844216132323</v>
      </c>
      <c r="BJ14" s="23">
        <v>0.1288494415044677</v>
      </c>
      <c r="BL14" s="23">
        <v>0.25556857278169742</v>
      </c>
      <c r="BM14" s="23">
        <v>0.38841234304498812</v>
      </c>
      <c r="BN14" s="23">
        <v>0.24239337770834221</v>
      </c>
      <c r="BO14" s="23">
        <v>0.30877133979730131</v>
      </c>
      <c r="BP14" s="23">
        <v>0.31660536511233572</v>
      </c>
      <c r="BQ14" s="23">
        <v>0.24803041105097801</v>
      </c>
      <c r="BR14" s="23">
        <v>0.19509597036537291</v>
      </c>
      <c r="BS14" s="23">
        <v>0.1736356188944127</v>
      </c>
      <c r="BU14" s="23">
        <v>0.30260065944254111</v>
      </c>
      <c r="BV14" s="23">
        <v>0.41336851354895821</v>
      </c>
      <c r="BW14" s="23">
        <v>0.2455039975703843</v>
      </c>
      <c r="BX14" s="23">
        <v>0.29659229090268019</v>
      </c>
      <c r="BY14" s="23">
        <v>0.31834831108022438</v>
      </c>
      <c r="BZ14" s="23">
        <v>0.24164838404556241</v>
      </c>
      <c r="CA14" s="23">
        <v>9.3098209348596389E-2</v>
      </c>
      <c r="CB14" s="23">
        <v>0.1179711875090033</v>
      </c>
      <c r="CC14" s="23">
        <v>0.17532051707976351</v>
      </c>
    </row>
    <row r="15" spans="2:83" ht="19" customHeight="1" x14ac:dyDescent="0.35">
      <c r="B15" s="22" t="s">
        <v>118</v>
      </c>
      <c r="C15" s="23">
        <v>0.62963391730283313</v>
      </c>
      <c r="D15" s="23">
        <v>0.50628603182667997</v>
      </c>
      <c r="E15" s="23">
        <v>0.41380597260516239</v>
      </c>
      <c r="F15" s="23">
        <v>0.52373966012993955</v>
      </c>
      <c r="G15" s="23">
        <v>0.64012667703495485</v>
      </c>
      <c r="H15" s="23">
        <v>0.72701841765428554</v>
      </c>
      <c r="I15" s="23">
        <v>0.84011030350712956</v>
      </c>
      <c r="K15" s="23">
        <v>0.61429825353533141</v>
      </c>
      <c r="L15" s="23">
        <v>0.64408474995674736</v>
      </c>
      <c r="N15" s="23">
        <v>0.69186225130979839</v>
      </c>
      <c r="O15" s="23">
        <v>0.71247904415380403</v>
      </c>
      <c r="P15" s="23">
        <v>0.73353646259811711</v>
      </c>
      <c r="Q15" s="23">
        <v>0.70043433255681697</v>
      </c>
      <c r="R15" s="23">
        <v>0.58259355660574608</v>
      </c>
      <c r="S15" s="23">
        <v>0.55375139141611895</v>
      </c>
      <c r="T15" s="23">
        <v>0.57282695434929742</v>
      </c>
      <c r="U15" s="23">
        <v>0.61529012576785436</v>
      </c>
      <c r="V15" s="23">
        <v>0.50470134048275017</v>
      </c>
      <c r="W15" s="23">
        <v>0.70126342146437426</v>
      </c>
      <c r="X15" s="23">
        <v>0.65600484562274819</v>
      </c>
      <c r="Y15" s="23">
        <v>0.69089961157003688</v>
      </c>
      <c r="AA15" s="23">
        <v>0.60091952818430583</v>
      </c>
      <c r="AB15" s="23">
        <v>0.68313095626122977</v>
      </c>
      <c r="AC15" s="23">
        <v>0.58917976310464792</v>
      </c>
      <c r="AD15" s="23">
        <v>0.6387177260559167</v>
      </c>
      <c r="AF15" s="23">
        <v>0.65614067562477052</v>
      </c>
      <c r="AG15" s="23">
        <v>0.57753345423193436</v>
      </c>
      <c r="AH15" s="23">
        <v>0.70005490096338541</v>
      </c>
      <c r="AI15" s="23">
        <v>0.66205002247594158</v>
      </c>
      <c r="AJ15" s="23">
        <v>0.68749392144436028</v>
      </c>
      <c r="AK15" s="23">
        <v>0.66463994316663055</v>
      </c>
      <c r="AL15" s="23">
        <v>0.61794302343767793</v>
      </c>
      <c r="AM15" s="23">
        <v>0.66492523819594596</v>
      </c>
      <c r="AN15" s="23">
        <v>0.66505604880754232</v>
      </c>
      <c r="AO15" s="23">
        <v>0.64934102628466994</v>
      </c>
      <c r="AP15" s="23">
        <v>0.65191133944624824</v>
      </c>
      <c r="AQ15" s="23">
        <v>0.6683984545581696</v>
      </c>
      <c r="AR15" s="23">
        <v>0.63605658167619328</v>
      </c>
      <c r="AS15" s="23">
        <v>0.57812734768093899</v>
      </c>
      <c r="AT15" s="23">
        <v>0.42156249032103971</v>
      </c>
      <c r="AU15" s="23">
        <v>0.33031598859058431</v>
      </c>
      <c r="AV15" s="23">
        <v>0.70930939220620437</v>
      </c>
      <c r="AX15" s="23">
        <v>0.67389892538333251</v>
      </c>
      <c r="AY15" s="23">
        <v>0.40908692577789191</v>
      </c>
      <c r="BA15" s="23">
        <v>0.59834051044776149</v>
      </c>
      <c r="BB15" s="23">
        <v>0.68769373899869124</v>
      </c>
      <c r="BD15" s="23">
        <v>0.68330338039158556</v>
      </c>
      <c r="BE15" s="23">
        <v>0.67260703380916043</v>
      </c>
      <c r="BF15" s="23">
        <v>0.68860736586289706</v>
      </c>
      <c r="BG15" s="23">
        <v>0.61416865384187669</v>
      </c>
      <c r="BH15" s="23">
        <v>0.46688392704150911</v>
      </c>
      <c r="BI15" s="23">
        <v>0.33211104420044918</v>
      </c>
      <c r="BJ15" s="23">
        <v>0.67954144707660447</v>
      </c>
      <c r="BL15" s="23">
        <v>0.6751436631367147</v>
      </c>
      <c r="BM15" s="23">
        <v>0.55739904476537017</v>
      </c>
      <c r="BN15" s="23">
        <v>0.69628584998308396</v>
      </c>
      <c r="BO15" s="23">
        <v>0.64052650527451904</v>
      </c>
      <c r="BP15" s="23">
        <v>0.60103457828761697</v>
      </c>
      <c r="BQ15" s="23">
        <v>0.63501344204548771</v>
      </c>
      <c r="BR15" s="23">
        <v>0.5788322997741594</v>
      </c>
      <c r="BS15" s="23">
        <v>0.70664173435411892</v>
      </c>
      <c r="BU15" s="23">
        <v>0.64153747664631799</v>
      </c>
      <c r="BV15" s="23">
        <v>0.53343088509711545</v>
      </c>
      <c r="BW15" s="23">
        <v>0.68500620867978945</v>
      </c>
      <c r="BX15" s="23">
        <v>0.61446522958327565</v>
      </c>
      <c r="BY15" s="23">
        <v>0.59727692859105053</v>
      </c>
      <c r="BZ15" s="23">
        <v>0.66480049452185586</v>
      </c>
      <c r="CA15" s="23">
        <v>0.7708720878390023</v>
      </c>
      <c r="CB15" s="23">
        <v>0.75855156893594478</v>
      </c>
      <c r="CC15" s="23">
        <v>0.73431166470369413</v>
      </c>
    </row>
    <row r="17" spans="2:2" x14ac:dyDescent="0.35">
      <c r="B17" t="s">
        <v>435</v>
      </c>
    </row>
    <row r="18" spans="2:2" x14ac:dyDescent="0.35">
      <c r="B18" t="s">
        <v>10</v>
      </c>
    </row>
    <row r="20" spans="2:2" x14ac:dyDescent="0.35">
      <c r="B20" s="5" t="str">
        <f>HYPERLINK("#Contents!A1", "Return to Contents")</f>
        <v>Return to Contents</v>
      </c>
    </row>
  </sheetData>
  <mergeCells count="11">
    <mergeCell ref="BU5:CC5"/>
    <mergeCell ref="AA5:AD5"/>
    <mergeCell ref="D2:CE2"/>
    <mergeCell ref="BD5:BJ5"/>
    <mergeCell ref="BL5:BS5"/>
    <mergeCell ref="D5:I5"/>
    <mergeCell ref="K5:L5"/>
    <mergeCell ref="N5:Y5"/>
    <mergeCell ref="AX5:AY5"/>
    <mergeCell ref="BA5:BB5"/>
    <mergeCell ref="AF5:AV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151</vt:i4>
      </vt:variant>
    </vt:vector>
  </HeadingPairs>
  <TitlesOfParts>
    <vt:vector size="15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Robert Ward</cp:lastModifiedBy>
  <cp:revision/>
  <dcterms:created xsi:type="dcterms:W3CDTF">2026-09-28T15:03:38Z</dcterms:created>
  <dcterms:modified xsi:type="dcterms:W3CDTF">2026-10-15T14:49:23Z</dcterms:modified>
  <cp:category/>
  <cp:contentStatus/>
</cp:coreProperties>
</file>